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\\EDM-MA-FILE-3\Apps\PYTHON_UTIL\scripts\officials_data.py3\data\xlsx\"/>
    </mc:Choice>
  </mc:AlternateContent>
  <xr:revisionPtr revIDLastSave="0" documentId="8_{EFD772EE-CE9F-47C5-92BB-0B1E6ACB5266}" xr6:coauthVersionLast="47" xr6:coauthVersionMax="47" xr10:uidLastSave="{00000000-0000-0000-0000-000000000000}"/>
  <bookViews>
    <workbookView xWindow="-110" yWindow="-110" windowWidth="19420" windowHeight="10420" xr2:uid="{3328F2AF-905A-4E11-822E-92E89A75103D}"/>
  </bookViews>
  <sheets>
    <sheet name="Index" sheetId="1" r:id="rId1"/>
    <sheet name="A(1)-Total" sheetId="2" r:id="rId2"/>
    <sheet name="B(1)-Unrestricted" sheetId="3" r:id="rId3"/>
    <sheet name="B(2)-Restricted" sheetId="4" r:id="rId4"/>
    <sheet name="B(3)-Equity" sheetId="5" r:id="rId5"/>
    <sheet name="B(4)-Total" sheetId="6" r:id="rId6"/>
    <sheet name="C(1)-Revenue" sheetId="7" r:id="rId7"/>
    <sheet name="D(1)-Total" sheetId="8" r:id="rId8"/>
    <sheet name="E(1)-Sales" sheetId="9" r:id="rId9"/>
    <sheet name="E(2)-Transfers" sheetId="10" r:id="rId10"/>
    <sheet name="E(3)-Amortization" sheetId="11" r:id="rId11"/>
    <sheet name="E(4)-Capital Long Term Interest" sheetId="12" r:id="rId12"/>
    <sheet name="F(1)-Purchased" sheetId="13" r:id="rId13"/>
    <sheet name="F(2)-Donated" sheetId="14" r:id="rId14"/>
    <sheet name="F(3)-Additions" sheetId="15" r:id="rId15"/>
    <sheet name="F(4)-Reductions" sheetId="16" r:id="rId16"/>
    <sheet name="G(1)-StartBalance" sheetId="17" r:id="rId17"/>
    <sheet name="G(2)-Additions" sheetId="18" r:id="rId18"/>
    <sheet name="G(3)-Reductions" sheetId="19" r:id="rId19"/>
    <sheet name="G(4)-EndBalance" sheetId="20" r:id="rId20"/>
    <sheet name="H(1)-Operating" sheetId="21" r:id="rId21"/>
    <sheet name="H(2)-Capital" sheetId="22" r:id="rId22"/>
    <sheet name="H(3)-Total" sheetId="23" r:id="rId23"/>
    <sheet name="I(1)-Operating" sheetId="24" r:id="rId24"/>
    <sheet name="I(2)-Capital" sheetId="25" r:id="rId25"/>
    <sheet name="I(3)-Total" sheetId="26" r:id="rId26"/>
    <sheet name="J(1)-Operating" sheetId="27" r:id="rId27"/>
    <sheet name="J(2)-Capital" sheetId="28" r:id="rId28"/>
    <sheet name="J(3)-Total" sheetId="29" r:id="rId29"/>
    <sheet name="K(1)-Taxes" sheetId="30" r:id="rId30"/>
    <sheet name="K(2)-Grants" sheetId="31" r:id="rId31"/>
    <sheet name="K(3)-Total" sheetId="32" r:id="rId32"/>
    <sheet name="L(1)-Property" sheetId="33" r:id="rId33"/>
    <sheet name="L(2)-Business" sheetId="34" r:id="rId34"/>
    <sheet name="L(3)-Other" sheetId="35" r:id="rId35"/>
    <sheet name="L(4)-Total" sheetId="36" r:id="rId36"/>
    <sheet name="P(1)-Total" sheetId="37" r:id="rId37"/>
    <sheet name="AA(1)-Debt" sheetId="38" r:id="rId38"/>
    <sheet name="ST(1)-Stat" sheetId="39" r:id="rId39"/>
    <sheet name="EA(1)-Assessment" sheetId="40" r:id="rId40"/>
    <sheet name="MR(1)-Residential" sheetId="41" r:id="rId41"/>
    <sheet name="MR(2)-Non-Residential" sheetId="42" r:id="rId42"/>
  </sheets>
  <definedNames>
    <definedName name="_xlnm.Print_Area" localSheetId="0">Index!$A$1:$D$87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" i="42" l="1"/>
  <c r="A1" i="41"/>
  <c r="A1" i="40"/>
  <c r="A1" i="39"/>
  <c r="A1" i="38"/>
  <c r="A1" i="37"/>
  <c r="A1" i="36"/>
  <c r="A1" i="35"/>
  <c r="A1" i="34"/>
  <c r="A1" i="33"/>
  <c r="A1" i="32"/>
  <c r="A1" i="31"/>
  <c r="A1" i="30"/>
  <c r="A1" i="29"/>
  <c r="A1" i="28"/>
  <c r="A1" i="27"/>
  <c r="A1" i="26"/>
  <c r="A1" i="25"/>
  <c r="A1" i="24"/>
  <c r="A1" i="23"/>
  <c r="A1" i="22"/>
  <c r="A1" i="21"/>
  <c r="A1" i="20"/>
  <c r="A1" i="19"/>
  <c r="A1" i="18"/>
  <c r="A1" i="17"/>
  <c r="A1" i="16"/>
  <c r="A1" i="15"/>
  <c r="A1" i="14"/>
  <c r="A1" i="13"/>
  <c r="A1" i="12"/>
  <c r="A1" i="11"/>
  <c r="A1" i="10"/>
  <c r="A1" i="9"/>
  <c r="A1" i="8"/>
  <c r="A1" i="7"/>
  <c r="A1" i="6"/>
  <c r="A1" i="5"/>
  <c r="A1" i="4"/>
  <c r="A1" i="3"/>
  <c r="A1" i="2"/>
  <c r="C86" i="1"/>
  <c r="C83" i="1"/>
  <c r="C82" i="1"/>
  <c r="C79" i="1"/>
  <c r="C76" i="1"/>
  <c r="C73" i="1"/>
  <c r="C70" i="1"/>
  <c r="C67" i="1"/>
  <c r="C64" i="1"/>
  <c r="C63" i="1"/>
  <c r="C62" i="1"/>
  <c r="C61" i="1"/>
  <c r="C58" i="1"/>
  <c r="C57" i="1"/>
  <c r="C56" i="1"/>
  <c r="C53" i="1"/>
  <c r="C52" i="1"/>
  <c r="C51" i="1"/>
  <c r="C48" i="1"/>
  <c r="C47" i="1"/>
  <c r="C46" i="1"/>
  <c r="C43" i="1"/>
  <c r="C42" i="1"/>
  <c r="C41" i="1"/>
  <c r="C38" i="1"/>
  <c r="C37" i="1"/>
  <c r="C36" i="1"/>
  <c r="C35" i="1"/>
  <c r="C32" i="1"/>
  <c r="C31" i="1"/>
  <c r="C29" i="1"/>
  <c r="C28" i="1"/>
  <c r="C25" i="1"/>
  <c r="C24" i="1"/>
  <c r="C22" i="1"/>
  <c r="C21" i="1"/>
  <c r="C17" i="1"/>
  <c r="C14" i="1"/>
  <c r="C10" i="1"/>
  <c r="G9" i="1"/>
  <c r="C9" i="1"/>
  <c r="C8" i="1"/>
  <c r="G7" i="1"/>
  <c r="G8" i="1" s="1"/>
  <c r="C7" i="1"/>
  <c r="C4" i="1"/>
</calcChain>
</file>

<file path=xl/sharedStrings.xml><?xml version="1.0" encoding="utf-8"?>
<sst xmlns="http://schemas.openxmlformats.org/spreadsheetml/2006/main" count="61223" uniqueCount="1798">
  <si>
    <t>Worksheet</t>
  </si>
  <si>
    <t>Description</t>
  </si>
  <si>
    <t>A - Financial Position</t>
  </si>
  <si>
    <t>2020 Financial and Statistical Data</t>
  </si>
  <si>
    <t>B - Change In Accumulated Surplus</t>
  </si>
  <si>
    <t>Financial Information Returns:</t>
  </si>
  <si>
    <t>Statistical Information Returns:</t>
  </si>
  <si>
    <t>Tax Rate Bylaws:</t>
  </si>
  <si>
    <t>C - Financial Activities by Function</t>
  </si>
  <si>
    <t>Revenue/Expense</t>
  </si>
  <si>
    <t>D - Financial Activities by Type/Object</t>
  </si>
  <si>
    <t>E - Revenue And Expense Supplementary Detail</t>
  </si>
  <si>
    <t>Reveue</t>
  </si>
  <si>
    <t>Sales and User Charges</t>
  </si>
  <si>
    <t>Provincial Capital Transfers</t>
  </si>
  <si>
    <t>Expense</t>
  </si>
  <si>
    <t>Annual Amortization Expense</t>
  </si>
  <si>
    <t>Long Term Debt Interest Expense</t>
  </si>
  <si>
    <t>E - Tangible Capital Assets Supplementary Detail</t>
  </si>
  <si>
    <t>Tangible Capital Assets (Purchased)</t>
  </si>
  <si>
    <t>Tangible Capital Assets (Donated or Contributed)</t>
  </si>
  <si>
    <t>Capital Fund Long Term Debt</t>
  </si>
  <si>
    <t>Long Term Debt (Principal Additions)</t>
  </si>
  <si>
    <t>Long Term Debt (Principal Reductions)</t>
  </si>
  <si>
    <t>G -  Change In Tangible Capital Assets</t>
  </si>
  <si>
    <t>Balance at Beginning of Year</t>
  </si>
  <si>
    <t>Balance at End of Year</t>
  </si>
  <si>
    <t>H -  Long Term Deb Support</t>
  </si>
  <si>
    <t>I -  Long Term Deb Sources</t>
  </si>
  <si>
    <t>J -  Future Long Term Debt Sources</t>
  </si>
  <si>
    <t>K - Property Taxes and Grants in Place</t>
  </si>
  <si>
    <t>Property Taxes</t>
  </si>
  <si>
    <t>Grants in Place of Property Taxes</t>
  </si>
  <si>
    <t>L - Grants in Place of Taxes</t>
  </si>
  <si>
    <t>P - Grant and Deferred Revenue</t>
  </si>
  <si>
    <t>Q - Remeasurement Gains and Losses</t>
  </si>
  <si>
    <t>AA - Debt Limit</t>
  </si>
  <si>
    <t>ST - General Statistics</t>
  </si>
  <si>
    <t>EA - Equalized Assessment</t>
  </si>
  <si>
    <t>Equalized Assessment</t>
  </si>
  <si>
    <t>MR - Tax Rate</t>
  </si>
  <si>
    <t>Residential or Farmland</t>
  </si>
  <si>
    <t>Schedule A</t>
  </si>
  <si>
    <t>Financial Position - Total</t>
  </si>
  <si>
    <t>YEAR</t>
  </si>
  <si>
    <t>STATUS</t>
  </si>
  <si>
    <t>CODE</t>
  </si>
  <si>
    <t>MUNICIPALITY</t>
  </si>
  <si>
    <t>Cash and Temporary Investments</t>
  </si>
  <si>
    <t>Current</t>
  </si>
  <si>
    <t>Arrears</t>
  </si>
  <si>
    <t>Allowance</t>
  </si>
  <si>
    <t>Receivable From Other Governments</t>
  </si>
  <si>
    <t>Loans Receivable</t>
  </si>
  <si>
    <t>Trade and Other Receivables</t>
  </si>
  <si>
    <t>Debt Charges Recoverable</t>
  </si>
  <si>
    <t>Land</t>
  </si>
  <si>
    <t>Other</t>
  </si>
  <si>
    <t>Federal Government</t>
  </si>
  <si>
    <t>Provincial Government</t>
  </si>
  <si>
    <t>Local Governments</t>
  </si>
  <si>
    <t>Other Current Assets</t>
  </si>
  <si>
    <t>Other Long Term Assets</t>
  </si>
  <si>
    <t>Total Financial Assets</t>
  </si>
  <si>
    <t>Temporary Loans Payable</t>
  </si>
  <si>
    <t>Payable to Other Governments</t>
  </si>
  <si>
    <t>Accounts Payable &amp; Accrued Liabilities</t>
  </si>
  <si>
    <t>Deposit Liabilities</t>
  </si>
  <si>
    <t>Deferred Revenue</t>
  </si>
  <si>
    <t>Long Term Debt</t>
  </si>
  <si>
    <t>Other Current Liabilities</t>
  </si>
  <si>
    <t>Other Long Term Liabilities</t>
  </si>
  <si>
    <t>Total Liabilities</t>
  </si>
  <si>
    <t>Net Financial Assets (Net Debt)</t>
  </si>
  <si>
    <t>Tangible Capital Assets</t>
  </si>
  <si>
    <t>Inventory for Consumption</t>
  </si>
  <si>
    <t>Prepaid Expenses</t>
  </si>
  <si>
    <t>Other Added</t>
  </si>
  <si>
    <t>Total Non-Financial Assets</t>
  </si>
  <si>
    <t>Accumulated Surplus</t>
  </si>
  <si>
    <t>(* Includes AB &amp; SK)</t>
  </si>
  <si>
    <t>00020</t>
  </si>
  <si>
    <t>00040</t>
  </si>
  <si>
    <t>00050</t>
  </si>
  <si>
    <t>00060</t>
  </si>
  <si>
    <t>00070</t>
  </si>
  <si>
    <t>00080</t>
  </si>
  <si>
    <t>00090</t>
  </si>
  <si>
    <t>00095</t>
  </si>
  <si>
    <t>00140</t>
  </si>
  <si>
    <t>00150</t>
  </si>
  <si>
    <t>00180</t>
  </si>
  <si>
    <t>00190</t>
  </si>
  <si>
    <t>00200</t>
  </si>
  <si>
    <t>00210</t>
  </si>
  <si>
    <t>00230</t>
  </si>
  <si>
    <t>00240</t>
  </si>
  <si>
    <t>00260</t>
  </si>
  <si>
    <t>00280</t>
  </si>
  <si>
    <t>00290</t>
  </si>
  <si>
    <t>00300</t>
  </si>
  <si>
    <t>00310</t>
  </si>
  <si>
    <t>00340</t>
  </si>
  <si>
    <t>00350</t>
  </si>
  <si>
    <t>00360</t>
  </si>
  <si>
    <t>00370</t>
  </si>
  <si>
    <t>00390</t>
  </si>
  <si>
    <t>00395</t>
  </si>
  <si>
    <t>00400</t>
  </si>
  <si>
    <t>00410</t>
  </si>
  <si>
    <t>00420</t>
  </si>
  <si>
    <t>00430</t>
  </si>
  <si>
    <t>00440</t>
  </si>
  <si>
    <t>00450</t>
  </si>
  <si>
    <t>2020</t>
  </si>
  <si>
    <t>City</t>
  </si>
  <si>
    <t>0003</t>
  </si>
  <si>
    <t>AIRDRIE</t>
  </si>
  <si>
    <t>0019</t>
  </si>
  <si>
    <t>BEAUMONT</t>
  </si>
  <si>
    <t>0043</t>
  </si>
  <si>
    <t>BROOKS</t>
  </si>
  <si>
    <t>0046</t>
  </si>
  <si>
    <t>CALGARY</t>
  </si>
  <si>
    <t>0048</t>
  </si>
  <si>
    <t>CAMROSE</t>
  </si>
  <si>
    <t>0356</t>
  </si>
  <si>
    <t>CHESTERMERE</t>
  </si>
  <si>
    <t>0525</t>
  </si>
  <si>
    <t>COLD LAKE</t>
  </si>
  <si>
    <t>0098</t>
  </si>
  <si>
    <t>EDMONTON</t>
  </si>
  <si>
    <t>0117</t>
  </si>
  <si>
    <t>FORT SASKATCHEWAN</t>
  </si>
  <si>
    <t>0132</t>
  </si>
  <si>
    <t>GRANDE PRAIRIE</t>
  </si>
  <si>
    <t>0194</t>
  </si>
  <si>
    <t>LACOMBE</t>
  </si>
  <si>
    <t>0200</t>
  </si>
  <si>
    <t>LEDUC</t>
  </si>
  <si>
    <t>0203</t>
  </si>
  <si>
    <t>LETHBRIDGE</t>
  </si>
  <si>
    <t>0206</t>
  </si>
  <si>
    <t>LLOYDMINSTER</t>
  </si>
  <si>
    <t>0217</t>
  </si>
  <si>
    <t>MEDICINE HAT</t>
  </si>
  <si>
    <t>0262</t>
  </si>
  <si>
    <t>RED DEER</t>
  </si>
  <si>
    <t>0291</t>
  </si>
  <si>
    <t>SPRUCE GROVE</t>
  </si>
  <si>
    <t>0292</t>
  </si>
  <si>
    <t>ST. ALBERT</t>
  </si>
  <si>
    <t>0347</t>
  </si>
  <si>
    <t>WETASKIWIN</t>
  </si>
  <si>
    <t>Specialized Municipality</t>
  </si>
  <si>
    <t>0361</t>
  </si>
  <si>
    <t>CROWSNEST PASS, MUNICIPALITY OF</t>
  </si>
  <si>
    <t>0418</t>
  </si>
  <si>
    <t>JASPER, MUNICIPALITY OF</t>
  </si>
  <si>
    <t>4353</t>
  </si>
  <si>
    <t>LAC LA BICHE COUNTY</t>
  </si>
  <si>
    <t>0505</t>
  </si>
  <si>
    <t>MACKENZIE COUNTY</t>
  </si>
  <si>
    <t>0302</t>
  </si>
  <si>
    <t>STRATHCONA COUNTY</t>
  </si>
  <si>
    <t>0508</t>
  </si>
  <si>
    <t>WOOD BUFFALO, REGIONAL MUNICIPALITY OF</t>
  </si>
  <si>
    <t>Municipal District</t>
  </si>
  <si>
    <t>0001</t>
  </si>
  <si>
    <t>ACADIA NO. 34, M.D. OF</t>
  </si>
  <si>
    <t>0012</t>
  </si>
  <si>
    <t>ATHABASCA COUNTY</t>
  </si>
  <si>
    <t>0015</t>
  </si>
  <si>
    <t>BARRHEAD NO. 11, COUNTY OF</t>
  </si>
  <si>
    <t>0020</t>
  </si>
  <si>
    <t>BEAVER COUNTY</t>
  </si>
  <si>
    <t>0506</t>
  </si>
  <si>
    <t>BIG LAKES COUNTY</t>
  </si>
  <si>
    <t>0382</t>
  </si>
  <si>
    <t>BIGHORN NO. 8, M.D. OF</t>
  </si>
  <si>
    <t>0502</t>
  </si>
  <si>
    <t>BIRCH HILLS COUNTY</t>
  </si>
  <si>
    <t>0036</t>
  </si>
  <si>
    <t>BONNYVILLE NO. 87, M.D. OF</t>
  </si>
  <si>
    <t>0383</t>
  </si>
  <si>
    <t>BRAZEAU COUNTY</t>
  </si>
  <si>
    <t>0049</t>
  </si>
  <si>
    <t>CAMROSE COUNTY</t>
  </si>
  <si>
    <t>0053</t>
  </si>
  <si>
    <t>CARDSTON COUNTY</t>
  </si>
  <si>
    <t>0504</t>
  </si>
  <si>
    <t>CLEAR HILLS COUNTY</t>
  </si>
  <si>
    <t>0377</t>
  </si>
  <si>
    <t>CLEARWATER COUNTY</t>
  </si>
  <si>
    <t>0376</t>
  </si>
  <si>
    <t>CYPRESS COUNTY</t>
  </si>
  <si>
    <t>0107</t>
  </si>
  <si>
    <t>FAIRVIEW NO. 136, M.D. OF</t>
  </si>
  <si>
    <t>0110</t>
  </si>
  <si>
    <t>FLAGSTAFF COUNTY</t>
  </si>
  <si>
    <t>0111</t>
  </si>
  <si>
    <t>FOOTHILLS COUNTY</t>
  </si>
  <si>
    <t>0118</t>
  </si>
  <si>
    <t>FORTY MILE NO. 8, COUNTY OF</t>
  </si>
  <si>
    <t>0133</t>
  </si>
  <si>
    <t>GRANDE PRAIRIE NO. 1, COUNTY OF</t>
  </si>
  <si>
    <t>0481</t>
  </si>
  <si>
    <t>GREENVIEW NO. 16, M.D. OF</t>
  </si>
  <si>
    <t>0191</t>
  </si>
  <si>
    <t>KNEEHILL COUNTY</t>
  </si>
  <si>
    <t>0193</t>
  </si>
  <si>
    <t>LAC STE. ANNE COUNTY</t>
  </si>
  <si>
    <t>0195</t>
  </si>
  <si>
    <t>LACOMBE COUNTY</t>
  </si>
  <si>
    <t>0198</t>
  </si>
  <si>
    <t>LAMONT COUNTY</t>
  </si>
  <si>
    <t>0201</t>
  </si>
  <si>
    <t>LEDUC COUNTY</t>
  </si>
  <si>
    <t>0507</t>
  </si>
  <si>
    <t>LESSER SLAVE RIVER NO. 124, M.D. OF</t>
  </si>
  <si>
    <t>0204</t>
  </si>
  <si>
    <t>LETHBRIDGE COUNTY</t>
  </si>
  <si>
    <t>0222</t>
  </si>
  <si>
    <t>MINBURN NO. 27, COUNTY OF</t>
  </si>
  <si>
    <t>0226</t>
  </si>
  <si>
    <t>MOUNTAIN VIEW COUNTY</t>
  </si>
  <si>
    <t>0235</t>
  </si>
  <si>
    <t>NEWELL, COUNTY OF</t>
  </si>
  <si>
    <t>0511</t>
  </si>
  <si>
    <t>NORTHERN LIGHTS, COUNTY OF</t>
  </si>
  <si>
    <t>0496</t>
  </si>
  <si>
    <t>NORTHERN SUNRISE COUNTY</t>
  </si>
  <si>
    <t>0512</t>
  </si>
  <si>
    <t>OPPORTUNITY NO. 17, M.D. OF</t>
  </si>
  <si>
    <t>0243</t>
  </si>
  <si>
    <t>PAINTEARTH NO. 18, COUNTY OF</t>
  </si>
  <si>
    <t>0245</t>
  </si>
  <si>
    <t>PARKLAND COUNTY</t>
  </si>
  <si>
    <t>0246</t>
  </si>
  <si>
    <t>PEACE NO. 135, M.D. OF</t>
  </si>
  <si>
    <t>0251</t>
  </si>
  <si>
    <t>PINCHER CREEK NO. 9, M.D. OF</t>
  </si>
  <si>
    <t>0255</t>
  </si>
  <si>
    <t>PONOKA  COUNTY</t>
  </si>
  <si>
    <t>0258</t>
  </si>
  <si>
    <t>PROVOST NO. 52, M.D. OF</t>
  </si>
  <si>
    <t>0501</t>
  </si>
  <si>
    <t>RANCHLAND NO. 66, M.D. OF</t>
  </si>
  <si>
    <t>0263</t>
  </si>
  <si>
    <t>RED DEER COUNTY</t>
  </si>
  <si>
    <t>0269</t>
  </si>
  <si>
    <t>ROCKY VIEW COUNTY</t>
  </si>
  <si>
    <t>0503</t>
  </si>
  <si>
    <t>SADDLE HILLS COUNTY</t>
  </si>
  <si>
    <t>0286</t>
  </si>
  <si>
    <t>SMOKY LAKE COUNTY</t>
  </si>
  <si>
    <t>0287</t>
  </si>
  <si>
    <t>SMOKY RIVER NO. 130, M.D.  OF</t>
  </si>
  <si>
    <t>0290</t>
  </si>
  <si>
    <t>SPIRIT RIVER NO. 133, M.D. OF</t>
  </si>
  <si>
    <t>0294</t>
  </si>
  <si>
    <t>ST. PAUL NO. 19, COUNTY OF</t>
  </si>
  <si>
    <t>0296</t>
  </si>
  <si>
    <t>STARLAND COUNTY</t>
  </si>
  <si>
    <t>0299</t>
  </si>
  <si>
    <t>STETTLER NO. 6, COUNTY OF</t>
  </si>
  <si>
    <t>0305</t>
  </si>
  <si>
    <t>STURGEON COUNTY</t>
  </si>
  <si>
    <t>0312</t>
  </si>
  <si>
    <t>TABER, M.D. OF</t>
  </si>
  <si>
    <t>0314</t>
  </si>
  <si>
    <t>THORHILD COUNTY</t>
  </si>
  <si>
    <t>0323</t>
  </si>
  <si>
    <t>TWO HILLS NO. 21, COUNTY OF</t>
  </si>
  <si>
    <t>0329</t>
  </si>
  <si>
    <t>VERMILION RIVER, COUNTY OF</t>
  </si>
  <si>
    <t>0334</t>
  </si>
  <si>
    <t>VULCAN  COUNTY</t>
  </si>
  <si>
    <t>0336</t>
  </si>
  <si>
    <t>WAINWRIGHT NO. 61, M.D. OF</t>
  </si>
  <si>
    <t>0340</t>
  </si>
  <si>
    <t>WARNER NO. 5, COUNTY OF</t>
  </si>
  <si>
    <t>0346</t>
  </si>
  <si>
    <t>WESTLOCK COUNTY</t>
  </si>
  <si>
    <t>0348</t>
  </si>
  <si>
    <t>WETASKIWIN NO. 10, COUNTY OF</t>
  </si>
  <si>
    <t>0349</t>
  </si>
  <si>
    <t>WHEATLAND COUNTY</t>
  </si>
  <si>
    <t>0353</t>
  </si>
  <si>
    <t>WILLOW CREEK NO. 26, M.D. OF</t>
  </si>
  <si>
    <t>0480</t>
  </si>
  <si>
    <t>WOODLANDS COUNTY</t>
  </si>
  <si>
    <t>0482</t>
  </si>
  <si>
    <t>YELLOWHEAD COUNTY</t>
  </si>
  <si>
    <t>Town</t>
  </si>
  <si>
    <t>0011</t>
  </si>
  <si>
    <t>ATHABASCA</t>
  </si>
  <si>
    <t>0387</t>
  </si>
  <si>
    <t>BANFF</t>
  </si>
  <si>
    <t>0014</t>
  </si>
  <si>
    <t>BARRHEAD</t>
  </si>
  <si>
    <t>0016</t>
  </si>
  <si>
    <t>BASHAW</t>
  </si>
  <si>
    <t>0017</t>
  </si>
  <si>
    <t>BASSANO</t>
  </si>
  <si>
    <t>0021</t>
  </si>
  <si>
    <t>BEAVERLODGE</t>
  </si>
  <si>
    <t>0024</t>
  </si>
  <si>
    <t>BENTLEY</t>
  </si>
  <si>
    <t>0030</t>
  </si>
  <si>
    <t>BLACK DIAMOND</t>
  </si>
  <si>
    <t>0031</t>
  </si>
  <si>
    <t>BLACKFALDS</t>
  </si>
  <si>
    <t>0034</t>
  </si>
  <si>
    <t>BON ACCORD</t>
  </si>
  <si>
    <t>0035</t>
  </si>
  <si>
    <t>BONNYVILLE</t>
  </si>
  <si>
    <t>0039</t>
  </si>
  <si>
    <t>BOW ISLAND</t>
  </si>
  <si>
    <t>0040</t>
  </si>
  <si>
    <t>BOWDEN</t>
  </si>
  <si>
    <t>0044</t>
  </si>
  <si>
    <t>BRUDERHEIM</t>
  </si>
  <si>
    <t>0047</t>
  </si>
  <si>
    <t>CALMAR</t>
  </si>
  <si>
    <t>0050</t>
  </si>
  <si>
    <t>CANMORE</t>
  </si>
  <si>
    <t>0052</t>
  </si>
  <si>
    <t>CARDSTON</t>
  </si>
  <si>
    <t>0056</t>
  </si>
  <si>
    <t>CARSTAIRS</t>
  </si>
  <si>
    <t>0058</t>
  </si>
  <si>
    <t>CASTOR</t>
  </si>
  <si>
    <t>0065</t>
  </si>
  <si>
    <t>CLARESHOLM</t>
  </si>
  <si>
    <t>0069</t>
  </si>
  <si>
    <t>COALDALE</t>
  </si>
  <si>
    <t>0360</t>
  </si>
  <si>
    <t>COALHURST</t>
  </si>
  <si>
    <t>0070</t>
  </si>
  <si>
    <t>COCHRANE</t>
  </si>
  <si>
    <t>0075</t>
  </si>
  <si>
    <t>CORONATION</t>
  </si>
  <si>
    <t>0079</t>
  </si>
  <si>
    <t>CROSSFIELD</t>
  </si>
  <si>
    <t>0082</t>
  </si>
  <si>
    <t>DAYSLAND</t>
  </si>
  <si>
    <t>0086</t>
  </si>
  <si>
    <t>DEVON</t>
  </si>
  <si>
    <t>0088</t>
  </si>
  <si>
    <t>DIDSBURY</t>
  </si>
  <si>
    <t>0091</t>
  </si>
  <si>
    <t>DRAYTON VALLEY</t>
  </si>
  <si>
    <t>0532</t>
  </si>
  <si>
    <t>DRUMHELLER</t>
  </si>
  <si>
    <t>0095</t>
  </si>
  <si>
    <t>ECKVILLE</t>
  </si>
  <si>
    <t>0100</t>
  </si>
  <si>
    <t>EDSON</t>
  </si>
  <si>
    <t>0101</t>
  </si>
  <si>
    <t>ELK POINT</t>
  </si>
  <si>
    <t>0106</t>
  </si>
  <si>
    <t>FAIRVIEW</t>
  </si>
  <si>
    <t>0108</t>
  </si>
  <si>
    <t>FALHER</t>
  </si>
  <si>
    <t>0115</t>
  </si>
  <si>
    <t>FORT MACLEOD</t>
  </si>
  <si>
    <t>0119</t>
  </si>
  <si>
    <t>FOX CREEK</t>
  </si>
  <si>
    <t>0124</t>
  </si>
  <si>
    <t>GIBBONS</t>
  </si>
  <si>
    <t>0137</t>
  </si>
  <si>
    <t>GRIMSHAW</t>
  </si>
  <si>
    <t>0141</t>
  </si>
  <si>
    <t>HANNA</t>
  </si>
  <si>
    <t>0143</t>
  </si>
  <si>
    <t>HARDISTY</t>
  </si>
  <si>
    <t>0146</t>
  </si>
  <si>
    <t>HIGH LEVEL</t>
  </si>
  <si>
    <t>0147</t>
  </si>
  <si>
    <t>HIGH PRAIRIE</t>
  </si>
  <si>
    <t>0148</t>
  </si>
  <si>
    <t>HIGH RIVER</t>
  </si>
  <si>
    <t>0151</t>
  </si>
  <si>
    <t>HINTON</t>
  </si>
  <si>
    <t>0180</t>
  </si>
  <si>
    <t>INNISFAIL</t>
  </si>
  <si>
    <t>0183</t>
  </si>
  <si>
    <t>IRRICANA</t>
  </si>
  <si>
    <t>0188</t>
  </si>
  <si>
    <t>KILLAM</t>
  </si>
  <si>
    <t>0197</t>
  </si>
  <si>
    <t>LAMONT</t>
  </si>
  <si>
    <t>0202</t>
  </si>
  <si>
    <t>LEGAL</t>
  </si>
  <si>
    <t>0211</t>
  </si>
  <si>
    <t>MAGRATH</t>
  </si>
  <si>
    <t>0212</t>
  </si>
  <si>
    <t>MANNING</t>
  </si>
  <si>
    <t>0215</t>
  </si>
  <si>
    <t>MAYERTHORPE</t>
  </si>
  <si>
    <t>0216</t>
  </si>
  <si>
    <t>MCLENNAN</t>
  </si>
  <si>
    <t>0218</t>
  </si>
  <si>
    <t>MILK RIVER</t>
  </si>
  <si>
    <t>0219</t>
  </si>
  <si>
    <t>MILLET</t>
  </si>
  <si>
    <t>0224</t>
  </si>
  <si>
    <t>MORINVILLE</t>
  </si>
  <si>
    <t>0227</t>
  </si>
  <si>
    <t>MUNDARE</t>
  </si>
  <si>
    <t>0232</t>
  </si>
  <si>
    <t>NANTON</t>
  </si>
  <si>
    <t>0236</t>
  </si>
  <si>
    <t>NOBLEFORD</t>
  </si>
  <si>
    <t>0238</t>
  </si>
  <si>
    <t>OKOTOKS</t>
  </si>
  <si>
    <t>0239</t>
  </si>
  <si>
    <t>OLDS</t>
  </si>
  <si>
    <t>0240</t>
  </si>
  <si>
    <t>ONOWAY</t>
  </si>
  <si>
    <t>0241</t>
  </si>
  <si>
    <t>OYEN</t>
  </si>
  <si>
    <t>0247</t>
  </si>
  <si>
    <t>PEACE RIVER</t>
  </si>
  <si>
    <t>0248</t>
  </si>
  <si>
    <t>PENHOLD</t>
  </si>
  <si>
    <t>0249</t>
  </si>
  <si>
    <t>PICTURE BUTTE</t>
  </si>
  <si>
    <t>0250</t>
  </si>
  <si>
    <t>PINCHER CREEK</t>
  </si>
  <si>
    <t>0254</t>
  </si>
  <si>
    <t>PONOKA</t>
  </si>
  <si>
    <t>0257</t>
  </si>
  <si>
    <t>PROVOST</t>
  </si>
  <si>
    <t>0260</t>
  </si>
  <si>
    <t>RAINBOW LAKE</t>
  </si>
  <si>
    <t>0261</t>
  </si>
  <si>
    <t>RAYMOND</t>
  </si>
  <si>
    <t>0264</t>
  </si>
  <si>
    <t>REDCLIFF</t>
  </si>
  <si>
    <t>0265</t>
  </si>
  <si>
    <t>REDWATER</t>
  </si>
  <si>
    <t>0266</t>
  </si>
  <si>
    <t>RIMBEY</t>
  </si>
  <si>
    <t>0268</t>
  </si>
  <si>
    <t>ROCKY MOUNTAIN HOUSE</t>
  </si>
  <si>
    <t>0280</t>
  </si>
  <si>
    <t>SEDGEWICK</t>
  </si>
  <si>
    <t>0281</t>
  </si>
  <si>
    <t>SEXSMITH</t>
  </si>
  <si>
    <t>0284</t>
  </si>
  <si>
    <t>SLAVE LAKE</t>
  </si>
  <si>
    <t>0285</t>
  </si>
  <si>
    <t>SMOKY LAKE</t>
  </si>
  <si>
    <t>0289</t>
  </si>
  <si>
    <t>SPIRIT RIVER</t>
  </si>
  <si>
    <t>0293</t>
  </si>
  <si>
    <t>ST. PAUL</t>
  </si>
  <si>
    <t>0297</t>
  </si>
  <si>
    <t>STAVELY</t>
  </si>
  <si>
    <t>0298</t>
  </si>
  <si>
    <t>STETTLER</t>
  </si>
  <si>
    <t>0301</t>
  </si>
  <si>
    <t>STONY PLAIN</t>
  </si>
  <si>
    <t>0303</t>
  </si>
  <si>
    <t>STRATHMORE</t>
  </si>
  <si>
    <t>0307</t>
  </si>
  <si>
    <t>SUNDRE</t>
  </si>
  <si>
    <t>0309</t>
  </si>
  <si>
    <t>SWAN HILLS</t>
  </si>
  <si>
    <t>0310</t>
  </si>
  <si>
    <t>SYLVAN LAKE</t>
  </si>
  <si>
    <t>0311</t>
  </si>
  <si>
    <t>TABER</t>
  </si>
  <si>
    <t>0315</t>
  </si>
  <si>
    <t>THORSBY</t>
  </si>
  <si>
    <t>0316</t>
  </si>
  <si>
    <t>THREE HILLS</t>
  </si>
  <si>
    <t>0318</t>
  </si>
  <si>
    <t>TOFIELD</t>
  </si>
  <si>
    <t>0320</t>
  </si>
  <si>
    <t>TROCHU</t>
  </si>
  <si>
    <t>0321</t>
  </si>
  <si>
    <t>TURNER VALLEY</t>
  </si>
  <si>
    <t>0322</t>
  </si>
  <si>
    <t>TWO HILLS</t>
  </si>
  <si>
    <t>0325</t>
  </si>
  <si>
    <t>VALLEYVIEW</t>
  </si>
  <si>
    <t>0326</t>
  </si>
  <si>
    <t>VAUXHALL</t>
  </si>
  <si>
    <t>0327</t>
  </si>
  <si>
    <t>VEGREVILLE</t>
  </si>
  <si>
    <t>0328</t>
  </si>
  <si>
    <t>VERMILION</t>
  </si>
  <si>
    <t>0331</t>
  </si>
  <si>
    <t>VIKING</t>
  </si>
  <si>
    <t>0333</t>
  </si>
  <si>
    <t>VULCAN</t>
  </si>
  <si>
    <t>0335</t>
  </si>
  <si>
    <t>WAINWRIGHT</t>
  </si>
  <si>
    <t>0343</t>
  </si>
  <si>
    <t>WEMBLEY</t>
  </si>
  <si>
    <t>0345</t>
  </si>
  <si>
    <t>WESTLOCK</t>
  </si>
  <si>
    <t>0350</t>
  </si>
  <si>
    <t>WHITECOURT</t>
  </si>
  <si>
    <t>Village</t>
  </si>
  <si>
    <t>0002</t>
  </si>
  <si>
    <t>ACME</t>
  </si>
  <si>
    <t>0004</t>
  </si>
  <si>
    <t>ALBERTA BEACH</t>
  </si>
  <si>
    <t>0005</t>
  </si>
  <si>
    <t>ALIX</t>
  </si>
  <si>
    <t>0006</t>
  </si>
  <si>
    <t>ALLIANCE</t>
  </si>
  <si>
    <t>0007</t>
  </si>
  <si>
    <t>AMISK</t>
  </si>
  <si>
    <t>0008</t>
  </si>
  <si>
    <t>ANDREW</t>
  </si>
  <si>
    <t>0363</t>
  </si>
  <si>
    <t>BARNWELL</t>
  </si>
  <si>
    <t>0013</t>
  </si>
  <si>
    <t>BARONS</t>
  </si>
  <si>
    <t>0018</t>
  </si>
  <si>
    <t>BAWLF</t>
  </si>
  <si>
    <t>0022</t>
  </si>
  <si>
    <t>BEISEKER</t>
  </si>
  <si>
    <t>0025</t>
  </si>
  <si>
    <t>BERWYN</t>
  </si>
  <si>
    <t>0027</t>
  </si>
  <si>
    <t>BIG VALLEY</t>
  </si>
  <si>
    <t>0029</t>
  </si>
  <si>
    <t>BITTERN LAKE</t>
  </si>
  <si>
    <t>0041</t>
  </si>
  <si>
    <t>BOYLE</t>
  </si>
  <si>
    <t>0042</t>
  </si>
  <si>
    <t>BRETON</t>
  </si>
  <si>
    <t>0051</t>
  </si>
  <si>
    <t>CARBON</t>
  </si>
  <si>
    <t>0054</t>
  </si>
  <si>
    <t>CARMANGAY</t>
  </si>
  <si>
    <t>0055</t>
  </si>
  <si>
    <t>CAROLINE</t>
  </si>
  <si>
    <t>0061</t>
  </si>
  <si>
    <t>CHAMPION</t>
  </si>
  <si>
    <t>0062</t>
  </si>
  <si>
    <t>CHAUVIN</t>
  </si>
  <si>
    <t>0064</t>
  </si>
  <si>
    <t>CHIPMAN</t>
  </si>
  <si>
    <t>0066</t>
  </si>
  <si>
    <t>CLIVE</t>
  </si>
  <si>
    <t>0068</t>
  </si>
  <si>
    <t>CLYDE</t>
  </si>
  <si>
    <t>0073</t>
  </si>
  <si>
    <t>CONSORT</t>
  </si>
  <si>
    <t>0076</t>
  </si>
  <si>
    <t>COUTTS</t>
  </si>
  <si>
    <t>0077</t>
  </si>
  <si>
    <t>COWLEY</t>
  </si>
  <si>
    <t>0078</t>
  </si>
  <si>
    <t>CREMONA</t>
  </si>
  <si>
    <t>0081</t>
  </si>
  <si>
    <t>CZAR</t>
  </si>
  <si>
    <t>0083</t>
  </si>
  <si>
    <t>DELBURNE</t>
  </si>
  <si>
    <t>0089</t>
  </si>
  <si>
    <t>DONALDA</t>
  </si>
  <si>
    <t>0090</t>
  </si>
  <si>
    <t>DONNELLY</t>
  </si>
  <si>
    <t>0093</t>
  </si>
  <si>
    <t>DUCHESS</t>
  </si>
  <si>
    <t>0087</t>
  </si>
  <si>
    <t>Dewberry</t>
  </si>
  <si>
    <t>0096</t>
  </si>
  <si>
    <t>EDBERG</t>
  </si>
  <si>
    <t>0097</t>
  </si>
  <si>
    <t>EDGERTON</t>
  </si>
  <si>
    <t>0102</t>
  </si>
  <si>
    <t>ELNORA</t>
  </si>
  <si>
    <t>0103</t>
  </si>
  <si>
    <t>EMPRESS</t>
  </si>
  <si>
    <t>0112</t>
  </si>
  <si>
    <t>FOREMOST</t>
  </si>
  <si>
    <t>0113</t>
  </si>
  <si>
    <t>FORESTBURG</t>
  </si>
  <si>
    <t>0125</t>
  </si>
  <si>
    <t>GIROUXVILLE</t>
  </si>
  <si>
    <t>0127</t>
  </si>
  <si>
    <t>GLENDON</t>
  </si>
  <si>
    <t>0128</t>
  </si>
  <si>
    <t>GLENWOOD</t>
  </si>
  <si>
    <t>0140</t>
  </si>
  <si>
    <t>HALKIRK</t>
  </si>
  <si>
    <t>0144</t>
  </si>
  <si>
    <t>HAY LAKES</t>
  </si>
  <si>
    <t>0145</t>
  </si>
  <si>
    <t>HEISLER</t>
  </si>
  <si>
    <t>0149</t>
  </si>
  <si>
    <t>HILL SPRING</t>
  </si>
  <si>
    <t>0150</t>
  </si>
  <si>
    <t>HINES CREEK</t>
  </si>
  <si>
    <t>0152</t>
  </si>
  <si>
    <t>HOLDEN</t>
  </si>
  <si>
    <t>0153</t>
  </si>
  <si>
    <t>HUGHENDEN</t>
  </si>
  <si>
    <t>0154</t>
  </si>
  <si>
    <t>HUSSAR</t>
  </si>
  <si>
    <t>0155</t>
  </si>
  <si>
    <t>Hythe</t>
  </si>
  <si>
    <t>0181</t>
  </si>
  <si>
    <t>INNISFREE</t>
  </si>
  <si>
    <t>0182</t>
  </si>
  <si>
    <t>IRMA</t>
  </si>
  <si>
    <t>0190</t>
  </si>
  <si>
    <t>KITSCOTY</t>
  </si>
  <si>
    <t>0205</t>
  </si>
  <si>
    <t>LINDEN</t>
  </si>
  <si>
    <t>0207</t>
  </si>
  <si>
    <t>LOMOND</t>
  </si>
  <si>
    <t>0208</t>
  </si>
  <si>
    <t>LONGVIEW</t>
  </si>
  <si>
    <t>0209</t>
  </si>
  <si>
    <t>LOUGHEED</t>
  </si>
  <si>
    <t>0213</t>
  </si>
  <si>
    <t>MANNVILLE</t>
  </si>
  <si>
    <t>0214</t>
  </si>
  <si>
    <t>MARWAYNE</t>
  </si>
  <si>
    <t>0220</t>
  </si>
  <si>
    <t>MILO</t>
  </si>
  <si>
    <t>0225</t>
  </si>
  <si>
    <t>MORRIN</t>
  </si>
  <si>
    <t>0228</t>
  </si>
  <si>
    <t>MUNSON</t>
  </si>
  <si>
    <t>0229</t>
  </si>
  <si>
    <t>MYRNAM</t>
  </si>
  <si>
    <t>0231</t>
  </si>
  <si>
    <t>NAMPA</t>
  </si>
  <si>
    <t>0244</t>
  </si>
  <si>
    <t>PARADISE VALLEY</t>
  </si>
  <si>
    <t>0270</t>
  </si>
  <si>
    <t>ROCKYFORD</t>
  </si>
  <si>
    <t>0271</t>
  </si>
  <si>
    <t>ROSALIND</t>
  </si>
  <si>
    <t>0272</t>
  </si>
  <si>
    <t>ROSEMARY</t>
  </si>
  <si>
    <t>0275</t>
  </si>
  <si>
    <t>RYCROFT</t>
  </si>
  <si>
    <t>0276</t>
  </si>
  <si>
    <t>RYLEY</t>
  </si>
  <si>
    <t>0099</t>
  </si>
  <si>
    <t>SPRING LAKE</t>
  </si>
  <si>
    <t>0295</t>
  </si>
  <si>
    <t>STANDARD</t>
  </si>
  <si>
    <t>0300</t>
  </si>
  <si>
    <t>STIRLING</t>
  </si>
  <si>
    <t>0330</t>
  </si>
  <si>
    <t>VETERAN</t>
  </si>
  <si>
    <t>0332</t>
  </si>
  <si>
    <t>VILNA</t>
  </si>
  <si>
    <t>0338</t>
  </si>
  <si>
    <t>WARBURG</t>
  </si>
  <si>
    <t>0339</t>
  </si>
  <si>
    <t>WARNER</t>
  </si>
  <si>
    <t>0342</t>
  </si>
  <si>
    <t>WASKATENAU</t>
  </si>
  <si>
    <t>0364</t>
  </si>
  <si>
    <t>Wabamun</t>
  </si>
  <si>
    <t>0355</t>
  </si>
  <si>
    <t>YOUNGSTOWN</t>
  </si>
  <si>
    <t>Summer Village</t>
  </si>
  <si>
    <t>0009</t>
  </si>
  <si>
    <t>ARGENTIA BEACH</t>
  </si>
  <si>
    <t>0026</t>
  </si>
  <si>
    <t>BETULA BEACH</t>
  </si>
  <si>
    <t>0384</t>
  </si>
  <si>
    <t>BIRCH COVE</t>
  </si>
  <si>
    <t>0028</t>
  </si>
  <si>
    <t>BIRCHCLIFF</t>
  </si>
  <si>
    <t>0367</t>
  </si>
  <si>
    <t>BONDISS</t>
  </si>
  <si>
    <t>0037</t>
  </si>
  <si>
    <t>BONNYVILLE BEACH</t>
  </si>
  <si>
    <t>0414</t>
  </si>
  <si>
    <t>BURNSTICK LAKE</t>
  </si>
  <si>
    <t>0057</t>
  </si>
  <si>
    <t>CASTLE ISLAND</t>
  </si>
  <si>
    <t>0080</t>
  </si>
  <si>
    <t>CRYSTAL SPRINGS</t>
  </si>
  <si>
    <t>0123</t>
  </si>
  <si>
    <t>GHOST LAKE</t>
  </si>
  <si>
    <t>0129</t>
  </si>
  <si>
    <t>GOLDEN DAYS</t>
  </si>
  <si>
    <t>0134</t>
  </si>
  <si>
    <t>GRANDVIEW</t>
  </si>
  <si>
    <t>0138</t>
  </si>
  <si>
    <t>GULL LAKE</t>
  </si>
  <si>
    <t>0358</t>
  </si>
  <si>
    <t>HALF MOON BAY</t>
  </si>
  <si>
    <t>0375</t>
  </si>
  <si>
    <t>HORSESHOE BAY</t>
  </si>
  <si>
    <t>0185</t>
  </si>
  <si>
    <t>ISLAND LAKE</t>
  </si>
  <si>
    <t>0368</t>
  </si>
  <si>
    <t>ISLAND LAKE SOUTH</t>
  </si>
  <si>
    <t>0186</t>
  </si>
  <si>
    <t>ITASKA BEACH</t>
  </si>
  <si>
    <t>0379</t>
  </si>
  <si>
    <t>JARVIS BAY</t>
  </si>
  <si>
    <t>0187</t>
  </si>
  <si>
    <t>KAPASIWIN</t>
  </si>
  <si>
    <t>0196</t>
  </si>
  <si>
    <t>LAKEVIEW</t>
  </si>
  <si>
    <t>0378</t>
  </si>
  <si>
    <t>LARKSPUR</t>
  </si>
  <si>
    <t>0210</t>
  </si>
  <si>
    <t>MA-ME-O BEACH</t>
  </si>
  <si>
    <t>0359</t>
  </si>
  <si>
    <t>MEWATHA BEACH</t>
  </si>
  <si>
    <t>0230</t>
  </si>
  <si>
    <t>NAKAMUN PARK</t>
  </si>
  <si>
    <t>0237</t>
  </si>
  <si>
    <t>NORGLENWOLD</t>
  </si>
  <si>
    <t>0385</t>
  </si>
  <si>
    <t>NORRIS BEACH</t>
  </si>
  <si>
    <t>0374</t>
  </si>
  <si>
    <t>PARKLAND BEACH</t>
  </si>
  <si>
    <t>0362</t>
  </si>
  <si>
    <t>PELICAN NARROWS</t>
  </si>
  <si>
    <t>0253</t>
  </si>
  <si>
    <t>POINT ALISON</t>
  </si>
  <si>
    <t>0256</t>
  </si>
  <si>
    <t>POPLAR BAY</t>
  </si>
  <si>
    <t>0267</t>
  </si>
  <si>
    <t>ROCHON SANDS</t>
  </si>
  <si>
    <t>0273</t>
  </si>
  <si>
    <t>ROSS HAVEN</t>
  </si>
  <si>
    <t>0277</t>
  </si>
  <si>
    <t>SANDY BEACH</t>
  </si>
  <si>
    <t>0279</t>
  </si>
  <si>
    <t>SEBA BEACH</t>
  </si>
  <si>
    <t>0282</t>
  </si>
  <si>
    <t>SILVER BEACH</t>
  </si>
  <si>
    <t>0283</t>
  </si>
  <si>
    <t>SILVER SANDS</t>
  </si>
  <si>
    <t>0369</t>
  </si>
  <si>
    <t>SOUTH BAPTISTE</t>
  </si>
  <si>
    <t>0288</t>
  </si>
  <si>
    <t>SOUTH VIEW</t>
  </si>
  <si>
    <t>0388</t>
  </si>
  <si>
    <t>SUNBREAKER COVE</t>
  </si>
  <si>
    <t>0306</t>
  </si>
  <si>
    <t>SUNDANCE BEACH</t>
  </si>
  <si>
    <t>0386</t>
  </si>
  <si>
    <t>SUNRISE BEACH</t>
  </si>
  <si>
    <t>0357</t>
  </si>
  <si>
    <t>SUNSET BEACH</t>
  </si>
  <si>
    <t>0308</t>
  </si>
  <si>
    <t>SUNSET POINT</t>
  </si>
  <si>
    <t>0324</t>
  </si>
  <si>
    <t>VAL QUENTIN</t>
  </si>
  <si>
    <t>0380</t>
  </si>
  <si>
    <t>WAIPAROUS</t>
  </si>
  <si>
    <t>0370</t>
  </si>
  <si>
    <t>WEST BAPTISTE</t>
  </si>
  <si>
    <t>0344</t>
  </si>
  <si>
    <t>WEST COVE</t>
  </si>
  <si>
    <t>0371</t>
  </si>
  <si>
    <t>WHISPERING HILLS</t>
  </si>
  <si>
    <t>0365</t>
  </si>
  <si>
    <t>WHITE SANDS</t>
  </si>
  <si>
    <t>0354</t>
  </si>
  <si>
    <t>YELLOWSTONE</t>
  </si>
  <si>
    <t>Improvement District</t>
  </si>
  <si>
    <t>0159</t>
  </si>
  <si>
    <t>I.D. NO. 04 (WATERTON)</t>
  </si>
  <si>
    <t>0164</t>
  </si>
  <si>
    <t>I.D. NO. 09 (BANFF)</t>
  </si>
  <si>
    <t>0167</t>
  </si>
  <si>
    <t>I.D. NO. 12 (JASPER NATIONAL PARK)</t>
  </si>
  <si>
    <t>0168</t>
  </si>
  <si>
    <t>I.D. NO. 13 (ELK ISLAND)</t>
  </si>
  <si>
    <t>0179</t>
  </si>
  <si>
    <t>I.D. NO. 24 (WOOD BUFFALO)</t>
  </si>
  <si>
    <t>0479</t>
  </si>
  <si>
    <t>I.D. NO. 25 (WILLMORE WILDERNESS)</t>
  </si>
  <si>
    <t>5411</t>
  </si>
  <si>
    <t>Improvement District No. 349</t>
  </si>
  <si>
    <t>0373</t>
  </si>
  <si>
    <t>KANANASKIS IMPROVEMENT DISTRICT</t>
  </si>
  <si>
    <t>Special Area</t>
  </si>
  <si>
    <t>0142</t>
  </si>
  <si>
    <t>SPECIAL AREAS BOARD</t>
  </si>
  <si>
    <t>335 out of 338</t>
  </si>
  <si>
    <t>Schedule B</t>
  </si>
  <si>
    <t>Change In Accumulated Surplus - Unrestricted</t>
  </si>
  <si>
    <t>Accumulated Operating Surplus - Beginning of Year</t>
  </si>
  <si>
    <t>Net Revenue (Expense)</t>
  </si>
  <si>
    <t>Funds Designated For Future Use</t>
  </si>
  <si>
    <t>Restricted Funds - Used for Operations</t>
  </si>
  <si>
    <t>Restricted Funds - Used for TCA</t>
  </si>
  <si>
    <t>Current Year Funds Used for TCA</t>
  </si>
  <si>
    <t>Donated and Contributed TCA</t>
  </si>
  <si>
    <t>Disposals of TCA</t>
  </si>
  <si>
    <t>Long Term Debt - Issued</t>
  </si>
  <si>
    <t>Long Term Debt - Repaid</t>
  </si>
  <si>
    <t>Capital Debt - Used for TCA</t>
  </si>
  <si>
    <t>Other Adjustments</t>
  </si>
  <si>
    <t>Accumulated Operating Surplus - End of Year</t>
  </si>
  <si>
    <t>00500</t>
  </si>
  <si>
    <t>00505</t>
  </si>
  <si>
    <t>00511</t>
  </si>
  <si>
    <t>00512</t>
  </si>
  <si>
    <t>00513</t>
  </si>
  <si>
    <t>00514</t>
  </si>
  <si>
    <t>00516</t>
  </si>
  <si>
    <t>00517</t>
  </si>
  <si>
    <t>00518</t>
  </si>
  <si>
    <t>00519</t>
  </si>
  <si>
    <t>00521</t>
  </si>
  <si>
    <t>00522</t>
  </si>
  <si>
    <t>00524</t>
  </si>
  <si>
    <t>00525</t>
  </si>
  <si>
    <t>Change In Accumulated Surplus - Restricted</t>
  </si>
  <si>
    <t>Change In Accumulated Surplus - Equity in TCA</t>
  </si>
  <si>
    <t>Change In Accumulated Surplus - Total</t>
  </si>
  <si>
    <t>Schedule C</t>
  </si>
  <si>
    <t>Financial Activities by Function REVENUE/EXPENSE - Total</t>
  </si>
  <si>
    <t>Total General</t>
  </si>
  <si>
    <t>Council and Other Legislative</t>
  </si>
  <si>
    <t>General Administration</t>
  </si>
  <si>
    <t>Other General Government</t>
  </si>
  <si>
    <t>Police</t>
  </si>
  <si>
    <t>Fire</t>
  </si>
  <si>
    <t>Disaster and Emergency Measures</t>
  </si>
  <si>
    <t>Ambulance and First Aid</t>
  </si>
  <si>
    <t>Bylaws Enforcement</t>
  </si>
  <si>
    <t>Other Protective Services</t>
  </si>
  <si>
    <t>Common and Equipment Pool</t>
  </si>
  <si>
    <t>Roads, Streets, Walks, Lighting</t>
  </si>
  <si>
    <t>Airport</t>
  </si>
  <si>
    <t>Public Transit</t>
  </si>
  <si>
    <t>Storm Sewers and Drainage</t>
  </si>
  <si>
    <t>Other Transportation</t>
  </si>
  <si>
    <t>Water Supply and Distribution</t>
  </si>
  <si>
    <t>Wastewater Treatment and Disposal</t>
  </si>
  <si>
    <t>Waste Management</t>
  </si>
  <si>
    <t>Other Environmental Use and Protection</t>
  </si>
  <si>
    <t>Family and Community Support</t>
  </si>
  <si>
    <t>Day Care</t>
  </si>
  <si>
    <t>Cemeteries and Crematoriums</t>
  </si>
  <si>
    <t>Other Public Health and Welfare</t>
  </si>
  <si>
    <t>Land Use Planning, Zoning and Development</t>
  </si>
  <si>
    <t>Economic/Agricultural Development</t>
  </si>
  <si>
    <t>Subdivision Land and Development</t>
  </si>
  <si>
    <t>Public Housing Operations</t>
  </si>
  <si>
    <t>Land, Housing and Building Rentals</t>
  </si>
  <si>
    <t>Other Planning and Development</t>
  </si>
  <si>
    <t>Recreation Boards</t>
  </si>
  <si>
    <t>Parks and Recreation</t>
  </si>
  <si>
    <t>Culture: Libraries, Museums, Halls</t>
  </si>
  <si>
    <t>Convention Centres</t>
  </si>
  <si>
    <t>Other Recreation and Culture</t>
  </si>
  <si>
    <t>Gas</t>
  </si>
  <si>
    <t>Electric</t>
  </si>
  <si>
    <t>Total Revenue</t>
  </si>
  <si>
    <t>Total Expense</t>
  </si>
  <si>
    <t>Net Revenue/Expense</t>
  </si>
  <si>
    <t>00700</t>
  </si>
  <si>
    <t>00730</t>
  </si>
  <si>
    <t>00740</t>
  </si>
  <si>
    <t>00750</t>
  </si>
  <si>
    <t>00770</t>
  </si>
  <si>
    <t>00780</t>
  </si>
  <si>
    <t>00790</t>
  </si>
  <si>
    <t>00800</t>
  </si>
  <si>
    <t>00810</t>
  </si>
  <si>
    <t>00820</t>
  </si>
  <si>
    <t>00840</t>
  </si>
  <si>
    <t>00850</t>
  </si>
  <si>
    <t>00860</t>
  </si>
  <si>
    <t>00870</t>
  </si>
  <si>
    <t>00880</t>
  </si>
  <si>
    <t>00890</t>
  </si>
  <si>
    <t>00910</t>
  </si>
  <si>
    <t>00920</t>
  </si>
  <si>
    <t>00930</t>
  </si>
  <si>
    <t>00940</t>
  </si>
  <si>
    <t>00960</t>
  </si>
  <si>
    <t>00970</t>
  </si>
  <si>
    <t>00980</t>
  </si>
  <si>
    <t>00990</t>
  </si>
  <si>
    <t>01010</t>
  </si>
  <si>
    <t>01020</t>
  </si>
  <si>
    <t>01030</t>
  </si>
  <si>
    <t>01040</t>
  </si>
  <si>
    <t>01050</t>
  </si>
  <si>
    <t>01060</t>
  </si>
  <si>
    <t>01080</t>
  </si>
  <si>
    <t>01090</t>
  </si>
  <si>
    <t>01100</t>
  </si>
  <si>
    <t>01110</t>
  </si>
  <si>
    <t>01120</t>
  </si>
  <si>
    <t>01126</t>
  </si>
  <si>
    <t>01127</t>
  </si>
  <si>
    <t>01130</t>
  </si>
  <si>
    <t>01140</t>
  </si>
  <si>
    <t>01170</t>
  </si>
  <si>
    <t>01180</t>
  </si>
  <si>
    <t>01190</t>
  </si>
  <si>
    <t>01210</t>
  </si>
  <si>
    <t>01220</t>
  </si>
  <si>
    <t>01230</t>
  </si>
  <si>
    <t>01240</t>
  </si>
  <si>
    <t>01250</t>
  </si>
  <si>
    <t>01260</t>
  </si>
  <si>
    <t>01280</t>
  </si>
  <si>
    <t>01290</t>
  </si>
  <si>
    <t>01300</t>
  </si>
  <si>
    <t>01310</t>
  </si>
  <si>
    <t>01320</t>
  </si>
  <si>
    <t>01330</t>
  </si>
  <si>
    <t>01350</t>
  </si>
  <si>
    <t>01360</t>
  </si>
  <si>
    <t>01370</t>
  </si>
  <si>
    <t>01380</t>
  </si>
  <si>
    <t>01400</t>
  </si>
  <si>
    <t>01410</t>
  </si>
  <si>
    <t>01420</t>
  </si>
  <si>
    <t>01430</t>
  </si>
  <si>
    <t>01450</t>
  </si>
  <si>
    <t>01460</t>
  </si>
  <si>
    <t>01470</t>
  </si>
  <si>
    <t>01480</t>
  </si>
  <si>
    <t>01490</t>
  </si>
  <si>
    <t>01500</t>
  </si>
  <si>
    <t>01520</t>
  </si>
  <si>
    <t>01530</t>
  </si>
  <si>
    <t>01540</t>
  </si>
  <si>
    <t>01550</t>
  </si>
  <si>
    <t>01560</t>
  </si>
  <si>
    <t>01566</t>
  </si>
  <si>
    <t>01567</t>
  </si>
  <si>
    <t>01570</t>
  </si>
  <si>
    <t>01580</t>
  </si>
  <si>
    <t>01590</t>
  </si>
  <si>
    <t>Schedule D</t>
  </si>
  <si>
    <t>Financial Activities by Type/Object - Total</t>
  </si>
  <si>
    <t>Property (Net Municipal)</t>
  </si>
  <si>
    <t>Business</t>
  </si>
  <si>
    <t>Business Revitalization Zone</t>
  </si>
  <si>
    <t>Special</t>
  </si>
  <si>
    <t>Well Drilling</t>
  </si>
  <si>
    <t>Local Improvement</t>
  </si>
  <si>
    <t>Sales To Other Governments</t>
  </si>
  <si>
    <t>Penalties and Costs on Taxes</t>
  </si>
  <si>
    <t>Licenses and Permits</t>
  </si>
  <si>
    <t>Fines</t>
  </si>
  <si>
    <t>Franchise and Concession Contracts</t>
  </si>
  <si>
    <t>Returns on Investments (incl. Portfolio Investments)</t>
  </si>
  <si>
    <t>Rentals</t>
  </si>
  <si>
    <t>Insurance Proceeds</t>
  </si>
  <si>
    <t>Net Gain on Sale of Tangible Capital Assets</t>
  </si>
  <si>
    <t>Contributed and Donated Assets</t>
  </si>
  <si>
    <t>Federal Government Unconditional Transfers</t>
  </si>
  <si>
    <t>Federal Government Conditional Transfers</t>
  </si>
  <si>
    <t>Provincial Government Unconditional Transfers</t>
  </si>
  <si>
    <t>Provincial Government Conditional Transfers</t>
  </si>
  <si>
    <t>Local Government Transfers</t>
  </si>
  <si>
    <t>Transfers From Local Boards and Agencies</t>
  </si>
  <si>
    <t>Developer Agreements</t>
  </si>
  <si>
    <t>Other Revenues</t>
  </si>
  <si>
    <t>Salaries, Wages and Benefits</t>
  </si>
  <si>
    <t>Contracted and General Services</t>
  </si>
  <si>
    <t>Purchases from Other Govenments</t>
  </si>
  <si>
    <t>Materials, Goods, Supplies and Utilities</t>
  </si>
  <si>
    <t>Provision For Allowances</t>
  </si>
  <si>
    <t>Transfers to Other Governments</t>
  </si>
  <si>
    <t>Transfers to Local Boards and Agencies</t>
  </si>
  <si>
    <t>Transfers to Individuals and Organizations</t>
  </si>
  <si>
    <t>Bank Charges and Short Term Interest</t>
  </si>
  <si>
    <t>Interest on Operating Long Term Debt</t>
  </si>
  <si>
    <t>Interest on Capital Long Term Debt</t>
  </si>
  <si>
    <t>Amortization of Tangible Capital Assets</t>
  </si>
  <si>
    <t>Net Loss on Sale of Tangible Capital Assets</t>
  </si>
  <si>
    <t>Write down of Tangible Capital Assets</t>
  </si>
  <si>
    <t>Other Expenditures</t>
  </si>
  <si>
    <t>Total Expenses</t>
  </si>
  <si>
    <t>01720</t>
  </si>
  <si>
    <t>01730</t>
  </si>
  <si>
    <t>01740</t>
  </si>
  <si>
    <t>01750</t>
  </si>
  <si>
    <t>01760</t>
  </si>
  <si>
    <t>01770</t>
  </si>
  <si>
    <t>01790</t>
  </si>
  <si>
    <t>01800</t>
  </si>
  <si>
    <t>01810</t>
  </si>
  <si>
    <t>01820</t>
  </si>
  <si>
    <t>01830</t>
  </si>
  <si>
    <t>01840</t>
  </si>
  <si>
    <t>01850</t>
  </si>
  <si>
    <t>01860</t>
  </si>
  <si>
    <t>01870</t>
  </si>
  <si>
    <t>01880</t>
  </si>
  <si>
    <t>01885</t>
  </si>
  <si>
    <t>01890</t>
  </si>
  <si>
    <t>01900</t>
  </si>
  <si>
    <t>01910</t>
  </si>
  <si>
    <t>01920</t>
  </si>
  <si>
    <t>01930</t>
  </si>
  <si>
    <t>01940</t>
  </si>
  <si>
    <t>01960</t>
  </si>
  <si>
    <t>01970</t>
  </si>
  <si>
    <t>01980</t>
  </si>
  <si>
    <t>02000</t>
  </si>
  <si>
    <t>02010</t>
  </si>
  <si>
    <t>02020</t>
  </si>
  <si>
    <t>02030</t>
  </si>
  <si>
    <t>02040</t>
  </si>
  <si>
    <t>02050</t>
  </si>
  <si>
    <t>02060</t>
  </si>
  <si>
    <t>02070</t>
  </si>
  <si>
    <t>02080</t>
  </si>
  <si>
    <t>02090</t>
  </si>
  <si>
    <t>02100</t>
  </si>
  <si>
    <t>02110</t>
  </si>
  <si>
    <t>02125</t>
  </si>
  <si>
    <t>02127</t>
  </si>
  <si>
    <t>02130</t>
  </si>
  <si>
    <t>02140</t>
  </si>
  <si>
    <t>02150</t>
  </si>
  <si>
    <t>Schedule E</t>
  </si>
  <si>
    <t>Revenue And Expense Supplementary Detail - Sales and User Charges</t>
  </si>
  <si>
    <t>Common and  Equipment Pool</t>
  </si>
  <si>
    <t>Cemeteries amd Crematoriums</t>
  </si>
  <si>
    <t>Total</t>
  </si>
  <si>
    <t>02210</t>
  </si>
  <si>
    <t>02220</t>
  </si>
  <si>
    <t>02230</t>
  </si>
  <si>
    <t>02250</t>
  </si>
  <si>
    <t>02260</t>
  </si>
  <si>
    <t>02270</t>
  </si>
  <si>
    <t>02280</t>
  </si>
  <si>
    <t>02290</t>
  </si>
  <si>
    <t>02300</t>
  </si>
  <si>
    <t>02320</t>
  </si>
  <si>
    <t>02330</t>
  </si>
  <si>
    <t>02340</t>
  </si>
  <si>
    <t>02350</t>
  </si>
  <si>
    <t>02360</t>
  </si>
  <si>
    <t>02370</t>
  </si>
  <si>
    <t>02390</t>
  </si>
  <si>
    <t>02400</t>
  </si>
  <si>
    <t>02410</t>
  </si>
  <si>
    <t>02420</t>
  </si>
  <si>
    <t>02440</t>
  </si>
  <si>
    <t>02450</t>
  </si>
  <si>
    <t>02460</t>
  </si>
  <si>
    <t>02470</t>
  </si>
  <si>
    <t>02490</t>
  </si>
  <si>
    <t>02500</t>
  </si>
  <si>
    <t>02510</t>
  </si>
  <si>
    <t>02520</t>
  </si>
  <si>
    <t>02530</t>
  </si>
  <si>
    <t>02540</t>
  </si>
  <si>
    <t>02560</t>
  </si>
  <si>
    <t>02570</t>
  </si>
  <si>
    <t>02580</t>
  </si>
  <si>
    <t>02590</t>
  </si>
  <si>
    <t>02600</t>
  </si>
  <si>
    <t>02606</t>
  </si>
  <si>
    <t>02607</t>
  </si>
  <si>
    <t>02610</t>
  </si>
  <si>
    <t>02620</t>
  </si>
  <si>
    <t>Revenue And Expense Supplementary Detail - Provincial Capital Transfers</t>
  </si>
  <si>
    <t>Revenue And Expense Supplementary Detail - Annual Amortization Expense</t>
  </si>
  <si>
    <t>Revenue And Expense Supplementary Detail - Long Term Debt Interest Expense</t>
  </si>
  <si>
    <t>Schedule F</t>
  </si>
  <si>
    <t>Tangible Capital Assets Supplementary Detail - Tangible Capital Assets (Purchased)</t>
  </si>
  <si>
    <t>02710</t>
  </si>
  <si>
    <t>02720</t>
  </si>
  <si>
    <t>02730</t>
  </si>
  <si>
    <t>02750</t>
  </si>
  <si>
    <t>02760</t>
  </si>
  <si>
    <t>02770</t>
  </si>
  <si>
    <t>02780</t>
  </si>
  <si>
    <t>02790</t>
  </si>
  <si>
    <t>02800</t>
  </si>
  <si>
    <t>02820</t>
  </si>
  <si>
    <t>02830</t>
  </si>
  <si>
    <t>02840</t>
  </si>
  <si>
    <t>02850</t>
  </si>
  <si>
    <t>02860</t>
  </si>
  <si>
    <t>02870</t>
  </si>
  <si>
    <t>02890</t>
  </si>
  <si>
    <t>02900</t>
  </si>
  <si>
    <t>02910</t>
  </si>
  <si>
    <t>02920</t>
  </si>
  <si>
    <t>02940</t>
  </si>
  <si>
    <t>02950</t>
  </si>
  <si>
    <t>02960</t>
  </si>
  <si>
    <t>02970</t>
  </si>
  <si>
    <t>02990</t>
  </si>
  <si>
    <t>03000</t>
  </si>
  <si>
    <t>03010</t>
  </si>
  <si>
    <t>03020</t>
  </si>
  <si>
    <t>03030</t>
  </si>
  <si>
    <t>03040</t>
  </si>
  <si>
    <t>03060</t>
  </si>
  <si>
    <t>03070</t>
  </si>
  <si>
    <t>03080</t>
  </si>
  <si>
    <t>03090</t>
  </si>
  <si>
    <t>03100</t>
  </si>
  <si>
    <t>03106</t>
  </si>
  <si>
    <t>03107</t>
  </si>
  <si>
    <t>03110</t>
  </si>
  <si>
    <t>03120</t>
  </si>
  <si>
    <t>Tangible Capital Assets Supplementary Detail - Tangible Capital Assets (Donated or Contributed)</t>
  </si>
  <si>
    <t>Tangible Capital Assets Supplementary Detail - Long Term Debt (Principal Additions)</t>
  </si>
  <si>
    <t>Tangible Capital Assets Supplementary Detail - Long Term Debt (Principal Reductions)</t>
  </si>
  <si>
    <t>Schedule G</t>
  </si>
  <si>
    <t>Change In Tangible Capital Assets - Balance at Beginning of Year</t>
  </si>
  <si>
    <t>Roadway Systems</t>
  </si>
  <si>
    <t>Light Rail Transit Systems</t>
  </si>
  <si>
    <t>Water Systems</t>
  </si>
  <si>
    <t>Wastewater Systems</t>
  </si>
  <si>
    <t>Storm Systems</t>
  </si>
  <si>
    <t>Fibre Optics</t>
  </si>
  <si>
    <t>Electricity Systems</t>
  </si>
  <si>
    <t>Gas Distribution Systems</t>
  </si>
  <si>
    <t>Total Engineered Structures</t>
  </si>
  <si>
    <t>Construction in Progress</t>
  </si>
  <si>
    <t>Buildings</t>
  </si>
  <si>
    <t>Machinery and Equipment</t>
  </si>
  <si>
    <t>Land Improvements</t>
  </si>
  <si>
    <t>Vehicles</t>
  </si>
  <si>
    <t>Total Capital Property Cost</t>
  </si>
  <si>
    <t>Engineered Structures</t>
  </si>
  <si>
    <t>Total Accumulated Amortization</t>
  </si>
  <si>
    <t>Net Book Value of Capital Property</t>
  </si>
  <si>
    <t>Capital Long Term Debt (Net)</t>
  </si>
  <si>
    <t>Equity in Tangible Capital Assets</t>
  </si>
  <si>
    <t>03201</t>
  </si>
  <si>
    <t>03202</t>
  </si>
  <si>
    <t>03203</t>
  </si>
  <si>
    <t>03204</t>
  </si>
  <si>
    <t>03205</t>
  </si>
  <si>
    <t>03206</t>
  </si>
  <si>
    <t>03207</t>
  </si>
  <si>
    <t>03208</t>
  </si>
  <si>
    <t>03210</t>
  </si>
  <si>
    <t>03219</t>
  </si>
  <si>
    <t>03220</t>
  </si>
  <si>
    <t>03230</t>
  </si>
  <si>
    <t>03240</t>
  </si>
  <si>
    <t>03245</t>
  </si>
  <si>
    <t>03250</t>
  </si>
  <si>
    <t>03260</t>
  </si>
  <si>
    <t>03271</t>
  </si>
  <si>
    <t>03272</t>
  </si>
  <si>
    <t>03273</t>
  </si>
  <si>
    <t>03274</t>
  </si>
  <si>
    <t>03275</t>
  </si>
  <si>
    <t>03276</t>
  </si>
  <si>
    <t>03277</t>
  </si>
  <si>
    <t>03278</t>
  </si>
  <si>
    <t>03280</t>
  </si>
  <si>
    <t>03290</t>
  </si>
  <si>
    <t>03300</t>
  </si>
  <si>
    <t>03310</t>
  </si>
  <si>
    <t>03315</t>
  </si>
  <si>
    <t>03320</t>
  </si>
  <si>
    <t>03330</t>
  </si>
  <si>
    <t>03340</t>
  </si>
  <si>
    <t>03350</t>
  </si>
  <si>
    <t>03400</t>
  </si>
  <si>
    <t>Change In Tangible Capital Assets - Additions</t>
  </si>
  <si>
    <t>Change In Tangible Capital Assets - Reductions</t>
  </si>
  <si>
    <t>Change In Tangible Capital Assets - Balance at End of Year</t>
  </si>
  <si>
    <t>Schedule H</t>
  </si>
  <si>
    <t>Long Term Debt Support - Operating</t>
  </si>
  <si>
    <t>Supported by General Tax Levies</t>
  </si>
  <si>
    <t>Supported by Special Levies</t>
  </si>
  <si>
    <t>Supported by Utility Rates</t>
  </si>
  <si>
    <t>Total Long Term Debt Principal Balance</t>
  </si>
  <si>
    <t>03410</t>
  </si>
  <si>
    <t>03420</t>
  </si>
  <si>
    <t>03430</t>
  </si>
  <si>
    <t>03440</t>
  </si>
  <si>
    <t>03450</t>
  </si>
  <si>
    <t>Long Term Debt Support - Capital</t>
  </si>
  <si>
    <t>Long Term Debt Support - Total</t>
  </si>
  <si>
    <t>Schedule I</t>
  </si>
  <si>
    <t>Long Term Debt Sources - Operating</t>
  </si>
  <si>
    <t>Alberta Capital Finance Authority</t>
  </si>
  <si>
    <t>Canada Mortgage and Housing Corporation</t>
  </si>
  <si>
    <t>Mortgage Borrowing</t>
  </si>
  <si>
    <t>03500</t>
  </si>
  <si>
    <t>03520</t>
  </si>
  <si>
    <t>03600</t>
  </si>
  <si>
    <t>03610</t>
  </si>
  <si>
    <t>03620</t>
  </si>
  <si>
    <t>Long Term Debt Sources - Capital</t>
  </si>
  <si>
    <t>Long Term Debt Sources - Total</t>
  </si>
  <si>
    <t>Schedule J</t>
  </si>
  <si>
    <t>Future Long Term Debt Repayments - Operating</t>
  </si>
  <si>
    <t>Current + 1</t>
  </si>
  <si>
    <t>Current + 2</t>
  </si>
  <si>
    <t>Current + 3</t>
  </si>
  <si>
    <t>Current + 4</t>
  </si>
  <si>
    <t>Current + 5</t>
  </si>
  <si>
    <t>Thereafter</t>
  </si>
  <si>
    <t>Total Principal</t>
  </si>
  <si>
    <t>Total Interest</t>
  </si>
  <si>
    <t>03710</t>
  </si>
  <si>
    <t>03720</t>
  </si>
  <si>
    <t>03730</t>
  </si>
  <si>
    <t>03740</t>
  </si>
  <si>
    <t>03750</t>
  </si>
  <si>
    <t>03760</t>
  </si>
  <si>
    <t>03770</t>
  </si>
  <si>
    <t>03790</t>
  </si>
  <si>
    <t>03800</t>
  </si>
  <si>
    <t>03810</t>
  </si>
  <si>
    <t>03820</t>
  </si>
  <si>
    <t>03830</t>
  </si>
  <si>
    <t>03840</t>
  </si>
  <si>
    <t>03850</t>
  </si>
  <si>
    <t>Future Long Term Debt Repayments - Capital</t>
  </si>
  <si>
    <t>Future Long Term Debt Repayments - Total</t>
  </si>
  <si>
    <t>Schedule K</t>
  </si>
  <si>
    <t>Property Taxes and Grants in Place - Property Taxes</t>
  </si>
  <si>
    <t>Residential Land and Improvements</t>
  </si>
  <si>
    <t>Land and Improvements (Excluding M &amp; E)</t>
  </si>
  <si>
    <t>Linear Property</t>
  </si>
  <si>
    <t>Railway</t>
  </si>
  <si>
    <t>Farm Land</t>
  </si>
  <si>
    <t>Adjustments to Property Taxes</t>
  </si>
  <si>
    <t>Total Property Taxes and Grants in Place</t>
  </si>
  <si>
    <t>Residential/Farm Land</t>
  </si>
  <si>
    <t>Non-Residential</t>
  </si>
  <si>
    <t>Seniors Lodges</t>
  </si>
  <si>
    <t>Adjustments to Requisition Transfers</t>
  </si>
  <si>
    <t>Total Requisition Transfers</t>
  </si>
  <si>
    <t>Net Municipal Property Taxes and Grants in Place</t>
  </si>
  <si>
    <t>03910</t>
  </si>
  <si>
    <t>03935</t>
  </si>
  <si>
    <t>03950</t>
  </si>
  <si>
    <t>03960</t>
  </si>
  <si>
    <t>03970</t>
  </si>
  <si>
    <t>03980</t>
  </si>
  <si>
    <t>03990</t>
  </si>
  <si>
    <t>04000</t>
  </si>
  <si>
    <t>04031</t>
  </si>
  <si>
    <t>04035</t>
  </si>
  <si>
    <t>04090</t>
  </si>
  <si>
    <t>04100</t>
  </si>
  <si>
    <t>04110</t>
  </si>
  <si>
    <t>04120</t>
  </si>
  <si>
    <t>04130</t>
  </si>
  <si>
    <t>Property Taxes and Grants in Place - Grants in Place of Property Taxes</t>
  </si>
  <si>
    <t>Property Taxes and Grants in Place - Total</t>
  </si>
  <si>
    <t>Schedule L</t>
  </si>
  <si>
    <t>Grants in Place of Taxes - Property Taxes</t>
  </si>
  <si>
    <t>Local Government</t>
  </si>
  <si>
    <t>04200</t>
  </si>
  <si>
    <t>04210</t>
  </si>
  <si>
    <t>04220</t>
  </si>
  <si>
    <t>04230</t>
  </si>
  <si>
    <t>04240</t>
  </si>
  <si>
    <t>Grants in Place of Taxes - Business Taxes</t>
  </si>
  <si>
    <t>Grants in Place of Taxes - Other Taxes</t>
  </si>
  <si>
    <t>Grants in Place of Taxes - Total</t>
  </si>
  <si>
    <t>Schedule P</t>
  </si>
  <si>
    <t>Grant Cash and Deferred Revenue - Total</t>
  </si>
  <si>
    <t xml:space="preserve">Municipal Sustainability Initiative Capital </t>
  </si>
  <si>
    <t>Municipal Sustainability Initiative Operating</t>
  </si>
  <si>
    <t>Canada Community-Building Fund (CCBF)</t>
  </si>
  <si>
    <t>Alberta Community Partnership- Intermunicipal Collaboration</t>
  </si>
  <si>
    <t>Alberta Community Partnership- Municipal Restructuring</t>
  </si>
  <si>
    <t>Alberta Community Partnership- Mediation and Cooperative Processes</t>
  </si>
  <si>
    <t>Alberta Community Partnership- Municipal Internship</t>
  </si>
  <si>
    <t xml:space="preserve">Alberta Community Partnership- Local Land Use Planning </t>
  </si>
  <si>
    <t>Alberta Community Partnership- Strategic Initiative</t>
  </si>
  <si>
    <t>Alberta Community Partnership- Regional Collaboration Program</t>
  </si>
  <si>
    <t>Other Grants</t>
  </si>
  <si>
    <t>Total Restricted Cash</t>
  </si>
  <si>
    <t>Unrestricted Cash</t>
  </si>
  <si>
    <t>Accounts Receivable - Grants</t>
  </si>
  <si>
    <t>Total Deferred Revenue by Grant</t>
  </si>
  <si>
    <t>Other Deferred Revenue</t>
  </si>
  <si>
    <t>08820</t>
  </si>
  <si>
    <t>08825</t>
  </si>
  <si>
    <t>08826</t>
  </si>
  <si>
    <t>08827</t>
  </si>
  <si>
    <t>08828</t>
  </si>
  <si>
    <t>08829</t>
  </si>
  <si>
    <t>08830</t>
  </si>
  <si>
    <t>08831</t>
  </si>
  <si>
    <t>08832</t>
  </si>
  <si>
    <t>08833</t>
  </si>
  <si>
    <t>08834</t>
  </si>
  <si>
    <t>08835</t>
  </si>
  <si>
    <t>08865</t>
  </si>
  <si>
    <t>08870</t>
  </si>
  <si>
    <t>08872</t>
  </si>
  <si>
    <t>08875</t>
  </si>
  <si>
    <t>08880</t>
  </si>
  <si>
    <t>08881</t>
  </si>
  <si>
    <t>08882</t>
  </si>
  <si>
    <t>08883</t>
  </si>
  <si>
    <t>08884</t>
  </si>
  <si>
    <t>08885</t>
  </si>
  <si>
    <t>08886</t>
  </si>
  <si>
    <t>08887</t>
  </si>
  <si>
    <t>08888</t>
  </si>
  <si>
    <t>08889</t>
  </si>
  <si>
    <t>08890</t>
  </si>
  <si>
    <t>08898</t>
  </si>
  <si>
    <t>08899</t>
  </si>
  <si>
    <t>331 out of 338</t>
  </si>
  <si>
    <t>Schedule AA</t>
  </si>
  <si>
    <t>Debt Limit - Debt Info</t>
  </si>
  <si>
    <t>Debt Limit</t>
  </si>
  <si>
    <t>Total Debt</t>
  </si>
  <si>
    <t>Debt Service Limit</t>
  </si>
  <si>
    <t>Total Debt Service Costs</t>
  </si>
  <si>
    <t>05700</t>
  </si>
  <si>
    <t>05710</t>
  </si>
  <si>
    <t>05720</t>
  </si>
  <si>
    <t>05730</t>
  </si>
  <si>
    <t>Schedule ST</t>
  </si>
  <si>
    <t>General Statistics - General Statistics</t>
  </si>
  <si>
    <t>Total Full-Time Municipal Positions</t>
  </si>
  <si>
    <t>Total Area of Municipality (Hectares)</t>
  </si>
  <si>
    <t>Number of Hamlets (Specialized Municipalities and Municipal Districts Only)</t>
  </si>
  <si>
    <t>Length of all Open Roads Maintained (km)</t>
  </si>
  <si>
    <t>Does your municipality have a Well Drilling Equipment Tax (WDET) Bylaw</t>
  </si>
  <si>
    <t>Road Grading and Gravelling ($)</t>
  </si>
  <si>
    <t>Dust Control ($)</t>
  </si>
  <si>
    <t>Bridges ($)</t>
  </si>
  <si>
    <t>Paving/Overlay ($)</t>
  </si>
  <si>
    <t>Traffic Control Devices and Signage ($)</t>
  </si>
  <si>
    <t>Other ($)</t>
  </si>
  <si>
    <t>Does Your Municipality Collect the Well Drilling Equipment Tax?</t>
  </si>
  <si>
    <t>Does your municipality have a Community Payment Aggregate Levy (CAPL) bylaw?</t>
  </si>
  <si>
    <t xml:space="preserve">What is the CAPL rate established by bylaw ? ($ per tonne) </t>
  </si>
  <si>
    <t>How much CAPL revenue ($) was collected in current reporting year?</t>
  </si>
  <si>
    <t xml:space="preserve">CAPL revenue in current reporting year was allocated to: (select all that apply) </t>
  </si>
  <si>
    <t>Municipality Owned Systems</t>
  </si>
  <si>
    <t>Service Providers</t>
  </si>
  <si>
    <t>Co-ops</t>
  </si>
  <si>
    <t>Regional Systems</t>
  </si>
  <si>
    <t>Municipality Owned System</t>
  </si>
  <si>
    <t>Length of Storm Drainage Mains (km)</t>
  </si>
  <si>
    <t>Does your municipality have a Subdivision and Development Appeal Board (SDAB) established by bylaw?</t>
  </si>
  <si>
    <t>How many SDAB members are appointed?</t>
  </si>
  <si>
    <t>How many SDAB members are trained?</t>
  </si>
  <si>
    <t>Is the SDAB clerk a designated officer of your municipality?</t>
  </si>
  <si>
    <t xml:space="preserve">Has the SDAB clerk completed the SDAB Training? </t>
  </si>
  <si>
    <t>Is your municipality a member of an intermunicipal SDAB?</t>
  </si>
  <si>
    <t>How many municipalities are members of the intermunicipal SDAB?</t>
  </si>
  <si>
    <t>Number of Residences (Summer Villages Only)</t>
  </si>
  <si>
    <t>Number of Dwelling Units</t>
  </si>
  <si>
    <t>Total Assessment Services Cost</t>
  </si>
  <si>
    <t>Number of residential or farm land complaints filed</t>
  </si>
  <si>
    <t>Number of residential or farm land complaints withdrawn</t>
  </si>
  <si>
    <t>Number of residential or farm complaints heard by the LARB</t>
  </si>
  <si>
    <t>Number of assessment adjustments made by the LARB</t>
  </si>
  <si>
    <t>Number of CARB Residential and Non-Residential Complaints Filed</t>
  </si>
  <si>
    <t>Number of CARB residential and non-residential complaints withdrawn</t>
  </si>
  <si>
    <t>Number of Residential and Non-Residential Complaints Heard by the CARB</t>
  </si>
  <si>
    <t>Number of residential and non-residential assessment adjustments made by the CARB</t>
  </si>
  <si>
    <t>When was your Municipal Development Plan Last Approved (date)?</t>
  </si>
  <si>
    <t>Number of development permits applications received</t>
  </si>
  <si>
    <t>Number of development permits issued</t>
  </si>
  <si>
    <t>Estimated value of Residential construction (building permit) ($)</t>
  </si>
  <si>
    <t>Estimated value of Commercial construction (building permit) ($)</t>
  </si>
  <si>
    <t>Estimated value of Industrial construction (building permit) ($)</t>
  </si>
  <si>
    <t>Estimated value of Institutional construction (building permit) ($)</t>
  </si>
  <si>
    <t>Total Value of Development Permits Issued</t>
  </si>
  <si>
    <t>Number of building permits issued</t>
  </si>
  <si>
    <t>Average number of days from a development permit application to approval</t>
  </si>
  <si>
    <t>Number of subdivision applications received</t>
  </si>
  <si>
    <t>Does your municipality issue business licences?</t>
  </si>
  <si>
    <t>Number of business licences (new and renewals) issued in this reporting year</t>
  </si>
  <si>
    <t>Average number of days from a business licence application to approval</t>
  </si>
  <si>
    <t>Number of subdivision applications approved</t>
  </si>
  <si>
    <t>Average number of days from subdivision application to approval</t>
  </si>
  <si>
    <t>Number of amendments to the land use bylaw</t>
  </si>
  <si>
    <t>Number of Subdivision and Development Appeal Board appeals heard</t>
  </si>
  <si>
    <t>05500</t>
  </si>
  <si>
    <t>05510</t>
  </si>
  <si>
    <t>05515</t>
  </si>
  <si>
    <t>05520</t>
  </si>
  <si>
    <t>05531</t>
  </si>
  <si>
    <t>05532</t>
  </si>
  <si>
    <t>05533</t>
  </si>
  <si>
    <t>05534</t>
  </si>
  <si>
    <t>05535</t>
  </si>
  <si>
    <t>05536</t>
  </si>
  <si>
    <t>05537</t>
  </si>
  <si>
    <t>05538</t>
  </si>
  <si>
    <t>05541</t>
  </si>
  <si>
    <t>05542</t>
  </si>
  <si>
    <t>05543</t>
  </si>
  <si>
    <t>05544</t>
  </si>
  <si>
    <t>05555</t>
  </si>
  <si>
    <t>05556</t>
  </si>
  <si>
    <t>05557</t>
  </si>
  <si>
    <t>05558</t>
  </si>
  <si>
    <t>05559</t>
  </si>
  <si>
    <t>05560</t>
  </si>
  <si>
    <t>05565</t>
  </si>
  <si>
    <t>05566</t>
  </si>
  <si>
    <t>05567</t>
  </si>
  <si>
    <t>05568</t>
  </si>
  <si>
    <t>05569</t>
  </si>
  <si>
    <t>05570</t>
  </si>
  <si>
    <t>05580</t>
  </si>
  <si>
    <t>05581</t>
  </si>
  <si>
    <t>05582</t>
  </si>
  <si>
    <t>05583</t>
  </si>
  <si>
    <t>05584</t>
  </si>
  <si>
    <t>05585</t>
  </si>
  <si>
    <t>05586</t>
  </si>
  <si>
    <t>05587</t>
  </si>
  <si>
    <t>05590</t>
  </si>
  <si>
    <t>05595</t>
  </si>
  <si>
    <t>05596</t>
  </si>
  <si>
    <t>05602</t>
  </si>
  <si>
    <t>05604</t>
  </si>
  <si>
    <t>05606</t>
  </si>
  <si>
    <t>05608</t>
  </si>
  <si>
    <t>05623</t>
  </si>
  <si>
    <t>05625</t>
  </si>
  <si>
    <t>05627</t>
  </si>
  <si>
    <t>05629</t>
  </si>
  <si>
    <t>05658</t>
  </si>
  <si>
    <t>05660</t>
  </si>
  <si>
    <t>05661</t>
  </si>
  <si>
    <t>05663</t>
  </si>
  <si>
    <t>05664</t>
  </si>
  <si>
    <t>05665</t>
  </si>
  <si>
    <t>05666</t>
  </si>
  <si>
    <t>05667</t>
  </si>
  <si>
    <t>05668</t>
  </si>
  <si>
    <t>05669</t>
  </si>
  <si>
    <t>05670</t>
  </si>
  <si>
    <t>05671</t>
  </si>
  <si>
    <t>05672</t>
  </si>
  <si>
    <t>05673</t>
  </si>
  <si>
    <t>05674</t>
  </si>
  <si>
    <t>05675</t>
  </si>
  <si>
    <t>05680</t>
  </si>
  <si>
    <t>05690</t>
  </si>
  <si>
    <t>No</t>
  </si>
  <si>
    <t>Yes</t>
  </si>
  <si>
    <t>Sep 15, 2014</t>
  </si>
  <si>
    <t>Mar 26, 2019</t>
  </si>
  <si>
    <t>Feb 04, 2019</t>
  </si>
  <si>
    <t>Transportation, Environmental</t>
  </si>
  <si>
    <t>Dec 10, 2018</t>
  </si>
  <si>
    <t>Aug 22, 2011</t>
  </si>
  <si>
    <t>Aug 15, 2016</t>
  </si>
  <si>
    <t>May 28, 2013</t>
  </si>
  <si>
    <t>Dec 07, 2020</t>
  </si>
  <si>
    <t>Sep 14, 2010</t>
  </si>
  <si>
    <t>Jan 25, 2010</t>
  </si>
  <si>
    <t>Jun 15, 2015</t>
  </si>
  <si>
    <t>Aug 21, 2017</t>
  </si>
  <si>
    <t>Jul 05, 2010</t>
  </si>
  <si>
    <t>Jul 22, 2013</t>
  </si>
  <si>
    <t>Oct 06, 2020</t>
  </si>
  <si>
    <t>Jan 08, 2016</t>
  </si>
  <si>
    <t>Jul 13, 2010</t>
  </si>
  <si>
    <t>Oct 11, 2011</t>
  </si>
  <si>
    <t>Jun 19, 2001</t>
  </si>
  <si>
    <t>Feb 14, 2017</t>
  </si>
  <si>
    <t>General Government</t>
  </si>
  <si>
    <t>Nov 10, 2009</t>
  </si>
  <si>
    <t>General Government, Transportation</t>
  </si>
  <si>
    <t>Sep 05, 2017</t>
  </si>
  <si>
    <t>Oct 25, 2011</t>
  </si>
  <si>
    <t>Feb 14, 2012</t>
  </si>
  <si>
    <t>Aug 29, 2019</t>
  </si>
  <si>
    <t>Transportation</t>
  </si>
  <si>
    <t>Aug 17, 2010</t>
  </si>
  <si>
    <t>Aug 19, 1998</t>
  </si>
  <si>
    <t>Apr 26, 2017</t>
  </si>
  <si>
    <t>Jan 08, 2013</t>
  </si>
  <si>
    <t>Aug 24, 2017</t>
  </si>
  <si>
    <t>Sep 13, 2007</t>
  </si>
  <si>
    <t>Aug 01, 2017</t>
  </si>
  <si>
    <t>Apr 12, 2016</t>
  </si>
  <si>
    <t>Jul 12, 1999</t>
  </si>
  <si>
    <t>Sep 10, 2019</t>
  </si>
  <si>
    <t>Transportation, Recreation, Other</t>
  </si>
  <si>
    <t>Jul 21, 2015</t>
  </si>
  <si>
    <t>Jun 24, 2008</t>
  </si>
  <si>
    <t>Sep 26, 2018</t>
  </si>
  <si>
    <t>Oct 11, 2017</t>
  </si>
  <si>
    <t>Sep 23, 2009</t>
  </si>
  <si>
    <t>General Government, Recreation, Other</t>
  </si>
  <si>
    <t>Sep 25, 2017</t>
  </si>
  <si>
    <t>Sep 27, 2016</t>
  </si>
  <si>
    <t>Dec 02, 2015</t>
  </si>
  <si>
    <t>Protective Services, Transportation, Environmental</t>
  </si>
  <si>
    <t>Jul 06, 2017</t>
  </si>
  <si>
    <t>Sep 11, 2007</t>
  </si>
  <si>
    <t>Apr 23, 2019</t>
  </si>
  <si>
    <t>Apr 24, 2013</t>
  </si>
  <si>
    <t>Jan 20, 2010</t>
  </si>
  <si>
    <t>Dec 19, 2016</t>
  </si>
  <si>
    <t>Dec 09, 2020</t>
  </si>
  <si>
    <t>Feb 07, 2013</t>
  </si>
  <si>
    <t>Oct 12, 2010</t>
  </si>
  <si>
    <t>Feb 11, 2010</t>
  </si>
  <si>
    <t>Sep 10, 2003</t>
  </si>
  <si>
    <t>Jan 01, 2004</t>
  </si>
  <si>
    <t>Aug 11, 2009</t>
  </si>
  <si>
    <t>Sep 24, 2002</t>
  </si>
  <si>
    <t>May 13, 2008</t>
  </si>
  <si>
    <t>Mar 15, 2011</t>
  </si>
  <si>
    <t>Nov 25, 2003</t>
  </si>
  <si>
    <t>Dec 04, 2012</t>
  </si>
  <si>
    <t>Oct 01, 2013</t>
  </si>
  <si>
    <t>Jun 12, 2018</t>
  </si>
  <si>
    <t>Jan 31, 2013</t>
  </si>
  <si>
    <t>Oct 12, 2016</t>
  </si>
  <si>
    <t>Dec 18, 2019</t>
  </si>
  <si>
    <t>Jan 14, 2014</t>
  </si>
  <si>
    <t>Oct 23, 2019</t>
  </si>
  <si>
    <t>Jun 25, 2014</t>
  </si>
  <si>
    <t>General Government, Recreation</t>
  </si>
  <si>
    <t>Apr 22, 2014</t>
  </si>
  <si>
    <t>Jan 13, 2004</t>
  </si>
  <si>
    <t>Jan 12, 2016</t>
  </si>
  <si>
    <t>Jul 19, 2019</t>
  </si>
  <si>
    <t>Apr 04, 2012</t>
  </si>
  <si>
    <t>May 15, 2007</t>
  </si>
  <si>
    <t>Nov 10, 1999</t>
  </si>
  <si>
    <t>Apr 26, 2016</t>
  </si>
  <si>
    <t>Aug 11, 2016</t>
  </si>
  <si>
    <t>Oct 15, 2013</t>
  </si>
  <si>
    <t>Jun 14, 2017</t>
  </si>
  <si>
    <t>Mar 11, 2013</t>
  </si>
  <si>
    <t>Aug 27, 2013</t>
  </si>
  <si>
    <t>Oct 05, 2010</t>
  </si>
  <si>
    <t>Feb 08, 2009</t>
  </si>
  <si>
    <t>Jun 25, 2019</t>
  </si>
  <si>
    <t>Oct 02, 2018</t>
  </si>
  <si>
    <t>Dec 14, 2020</t>
  </si>
  <si>
    <t>Sep 13, 2016</t>
  </si>
  <si>
    <t>Oct 14, 2001</t>
  </si>
  <si>
    <t>Aug 01, 2009</t>
  </si>
  <si>
    <t>May 24, 2005</t>
  </si>
  <si>
    <t>Apr 26, 2010</t>
  </si>
  <si>
    <t>Jun 12, 2012</t>
  </si>
  <si>
    <t>May 03, 2017</t>
  </si>
  <si>
    <t>Aug 19, 2019</t>
  </si>
  <si>
    <t>Feb 13, 2017</t>
  </si>
  <si>
    <t>Feb 28, 2015</t>
  </si>
  <si>
    <t>Feb 24, 2020</t>
  </si>
  <si>
    <t>Mar 28, 2011</t>
  </si>
  <si>
    <t>May 28, 2018</t>
  </si>
  <si>
    <t>Oct 13, 2020</t>
  </si>
  <si>
    <t>May 16, 2017</t>
  </si>
  <si>
    <t>Oct 14, 2008</t>
  </si>
  <si>
    <t>May 27, 2019</t>
  </si>
  <si>
    <t>Sep 21, 2010</t>
  </si>
  <si>
    <t>Sep 15, 2010</t>
  </si>
  <si>
    <t>Aug 14, 2017</t>
  </si>
  <si>
    <t>Nov 27, 2012</t>
  </si>
  <si>
    <t>Jan 17, 2012</t>
  </si>
  <si>
    <t>Jan 12, 2004</t>
  </si>
  <si>
    <t>Dec 15, 2015</t>
  </si>
  <si>
    <t>Mar 25, 2013</t>
  </si>
  <si>
    <t>Oct 11, 2016</t>
  </si>
  <si>
    <t>Aug 24, 2015</t>
  </si>
  <si>
    <t>Jul 26, 2016</t>
  </si>
  <si>
    <t>Nov 28, 2018</t>
  </si>
  <si>
    <t>Jun 22, 2011</t>
  </si>
  <si>
    <t>Mar 12, 2013</t>
  </si>
  <si>
    <t>Mar 11, 2009</t>
  </si>
  <si>
    <t>Jul 21, 2010</t>
  </si>
  <si>
    <t>Dec 13, 2016</t>
  </si>
  <si>
    <t>Jan 15, 2013</t>
  </si>
  <si>
    <t>Sep 01, 2017</t>
  </si>
  <si>
    <t>Apr 23, 2007</t>
  </si>
  <si>
    <t>Mar 09, 2009</t>
  </si>
  <si>
    <t>Sep 25, 2007</t>
  </si>
  <si>
    <t>Jul 15, 2013</t>
  </si>
  <si>
    <t>Sep 26, 2017</t>
  </si>
  <si>
    <t>Aug 03, 1999</t>
  </si>
  <si>
    <t>May 08, 2017</t>
  </si>
  <si>
    <t>Oct 15, 2019</t>
  </si>
  <si>
    <t>Apr 10, 2017</t>
  </si>
  <si>
    <t>Mar 11, 2015</t>
  </si>
  <si>
    <t>Sep 12, 2017</t>
  </si>
  <si>
    <t>Jan 24, 2013</t>
  </si>
  <si>
    <t>Sep 04, 2018</t>
  </si>
  <si>
    <t>Jun 30, 2011</t>
  </si>
  <si>
    <t>Sep 28, 1998</t>
  </si>
  <si>
    <t>Sep 01, 2020</t>
  </si>
  <si>
    <t>Apr 09, 2013</t>
  </si>
  <si>
    <t>Aug 12, 2013</t>
  </si>
  <si>
    <t>Apr 12, 2010</t>
  </si>
  <si>
    <t>Sep 13, 2004</t>
  </si>
  <si>
    <t>Sep 10, 2013</t>
  </si>
  <si>
    <t>Jun 15, 2010</t>
  </si>
  <si>
    <t>Jun 18, 2012</t>
  </si>
  <si>
    <t>Jul 07, 2009</t>
  </si>
  <si>
    <t>Mar 15, 2019</t>
  </si>
  <si>
    <t>Dec 22, 2009</t>
  </si>
  <si>
    <t>Mar 07, 2016</t>
  </si>
  <si>
    <t>Sep 04, 2012</t>
  </si>
  <si>
    <t>Apr 16, 2009</t>
  </si>
  <si>
    <t>Jan 04, 1999</t>
  </si>
  <si>
    <t>Oct 23, 2007</t>
  </si>
  <si>
    <t>Nov 07, 2012</t>
  </si>
  <si>
    <t>Dec 19, 2019</t>
  </si>
  <si>
    <t>May 11, 2009</t>
  </si>
  <si>
    <t>Sep 03, 2013</t>
  </si>
  <si>
    <t>Jun 22, 2020</t>
  </si>
  <si>
    <t>Apr 16, 2014</t>
  </si>
  <si>
    <t>Sep 16, 2013</t>
  </si>
  <si>
    <t>Jul 11, 2012</t>
  </si>
  <si>
    <t>Dec 08, 2014</t>
  </si>
  <si>
    <t>Aug 17, 2020</t>
  </si>
  <si>
    <t>Apr 11, 2017</t>
  </si>
  <si>
    <t>Feb 27, 2017</t>
  </si>
  <si>
    <t>Oct 12, 2015</t>
  </si>
  <si>
    <t>Sep 20, 2004</t>
  </si>
  <si>
    <t>Aug 14, 2018</t>
  </si>
  <si>
    <t>Sep 22, 2016</t>
  </si>
  <si>
    <t>Oct 16, 2018</t>
  </si>
  <si>
    <t>Jun 25, 2012</t>
  </si>
  <si>
    <t>Jun 01, 2019</t>
  </si>
  <si>
    <t>Jan 29, 2013</t>
  </si>
  <si>
    <t>Jun 01, 2009</t>
  </si>
  <si>
    <t>May 25, 2015</t>
  </si>
  <si>
    <t>Sep 29, 2015</t>
  </si>
  <si>
    <t>Sep 19, 2017</t>
  </si>
  <si>
    <t>Jun 03, 2009</t>
  </si>
  <si>
    <t>May 16, 2019</t>
  </si>
  <si>
    <t>May 10, 2017</t>
  </si>
  <si>
    <t>0010</t>
  </si>
  <si>
    <t>ARROWWOOD</t>
  </si>
  <si>
    <t>Jan 29, 2019</t>
  </si>
  <si>
    <t>Apr 18, 2013</t>
  </si>
  <si>
    <t>Oct 09, 2018</t>
  </si>
  <si>
    <t>Mar 25, 2020</t>
  </si>
  <si>
    <t>Apr 06, 2016</t>
  </si>
  <si>
    <t>Feb 02, 2016</t>
  </si>
  <si>
    <t>Apr 30, 2018</t>
  </si>
  <si>
    <t>Feb 10, 1997</t>
  </si>
  <si>
    <t>Jan 01, 1992</t>
  </si>
  <si>
    <t>Nov 01, 2019</t>
  </si>
  <si>
    <t>Nov 11, 2002</t>
  </si>
  <si>
    <t>Sep 17, 2019</t>
  </si>
  <si>
    <t>Jun 11, 2019</t>
  </si>
  <si>
    <t>Dec 17, 2017</t>
  </si>
  <si>
    <t>Dec 09, 2019</t>
  </si>
  <si>
    <t>Sep 13, 2010</t>
  </si>
  <si>
    <t>May 25, 2020</t>
  </si>
  <si>
    <t>Jun 13, 2016</t>
  </si>
  <si>
    <t>Mar 10, 2020</t>
  </si>
  <si>
    <t>Apr 01, 2017</t>
  </si>
  <si>
    <t>Sep 16, 2019</t>
  </si>
  <si>
    <t>0060</t>
  </si>
  <si>
    <t>Cereal</t>
  </si>
  <si>
    <t>0</t>
  </si>
  <si>
    <t>May 09, 2017</t>
  </si>
  <si>
    <t>0084</t>
  </si>
  <si>
    <t>DELIA</t>
  </si>
  <si>
    <t>Oct 10, 2019</t>
  </si>
  <si>
    <t>Dec 18, 2018</t>
  </si>
  <si>
    <t>Nov 12, 1985</t>
  </si>
  <si>
    <t>Aug 22, 2017</t>
  </si>
  <si>
    <t>Dec 19, 2018</t>
  </si>
  <si>
    <t>Oct 22, 2020</t>
  </si>
  <si>
    <t>Mar 26, 2009</t>
  </si>
  <si>
    <t>Aug 14, 2019</t>
  </si>
  <si>
    <t>Mar 16, 2020</t>
  </si>
  <si>
    <t>Dec 14, 2018</t>
  </si>
  <si>
    <t>Sep 01, 1998</t>
  </si>
  <si>
    <t>Oct 16, 2013</t>
  </si>
  <si>
    <t>Jul 21, 2020</t>
  </si>
  <si>
    <t>Jun 18, 2019</t>
  </si>
  <si>
    <t>Oct 22, 2019</t>
  </si>
  <si>
    <t>Sep 18, 2017</t>
  </si>
  <si>
    <t>Feb 12, 2018</t>
  </si>
  <si>
    <t>Feb 10, 1993</t>
  </si>
  <si>
    <t>Jun 06, 2000</t>
  </si>
  <si>
    <t>Apr 18, 2019</t>
  </si>
  <si>
    <t>Jul 17, 2006</t>
  </si>
  <si>
    <t>Sep 18, 2019</t>
  </si>
  <si>
    <t>Mar 18, 2003</t>
  </si>
  <si>
    <t>Jul 19, 2018</t>
  </si>
  <si>
    <t>Dec 13, 2018</t>
  </si>
  <si>
    <t>Nov 13, 2019</t>
  </si>
  <si>
    <t>Dec 04, 2019</t>
  </si>
  <si>
    <t>Feb 08, 2012</t>
  </si>
  <si>
    <t>Apr 02, 2008</t>
  </si>
  <si>
    <t>Aug 27, 2019</t>
  </si>
  <si>
    <t>Oct 12, 2009</t>
  </si>
  <si>
    <t>Sep 23, 2013</t>
  </si>
  <si>
    <t>Oct 01, 2019</t>
  </si>
  <si>
    <t>Oct 27, 2020</t>
  </si>
  <si>
    <t>Sep 26, 2019</t>
  </si>
  <si>
    <t>Oct 22, 2011</t>
  </si>
  <si>
    <t>Sep 19, 2013</t>
  </si>
  <si>
    <t>Jul 18, 2020</t>
  </si>
  <si>
    <t>Nov 27, 2019</t>
  </si>
  <si>
    <t>Nov 12, 2020</t>
  </si>
  <si>
    <t>Apr 07, 2020</t>
  </si>
  <si>
    <t>Jul 22, 2009</t>
  </si>
  <si>
    <t>Nov 06, 2020</t>
  </si>
  <si>
    <t>Nov 20, 2000</t>
  </si>
  <si>
    <t>Aug 17, 2019</t>
  </si>
  <si>
    <t>Sep 16, 2020</t>
  </si>
  <si>
    <t>Dec 08, 2015</t>
  </si>
  <si>
    <t>Dec 12, 2019</t>
  </si>
  <si>
    <t>Nov 09, 2020</t>
  </si>
  <si>
    <t>Aug 19, 2020</t>
  </si>
  <si>
    <t>Oct 28, 2011</t>
  </si>
  <si>
    <t>Oct 29, 2020</t>
  </si>
  <si>
    <t>Sep 17, 2018</t>
  </si>
  <si>
    <t>Nov 13, 2020</t>
  </si>
  <si>
    <t>Dec 11, 2018</t>
  </si>
  <si>
    <t>Sep 01, 2011</t>
  </si>
  <si>
    <t>Jun 08, 2013</t>
  </si>
  <si>
    <t>Nov 24, 2020</t>
  </si>
  <si>
    <t>Sep 25, 2020</t>
  </si>
  <si>
    <t>Jul 25, 2020</t>
  </si>
  <si>
    <t>Aug 11, 2003</t>
  </si>
  <si>
    <t>Apr 02, 2007</t>
  </si>
  <si>
    <t>Mar 26, 2020</t>
  </si>
  <si>
    <t>Nov 26, 2020</t>
  </si>
  <si>
    <t>May 13, 2017</t>
  </si>
  <si>
    <t>Sep 18, 2020</t>
  </si>
  <si>
    <t>Dec 10, 2020</t>
  </si>
  <si>
    <t>338 out of 338</t>
  </si>
  <si>
    <t>Schedule EA</t>
  </si>
  <si>
    <t>Equalized Assessment - Equalized Assessment</t>
  </si>
  <si>
    <t>GRAND TOTAL</t>
  </si>
  <si>
    <t>Linear Subtotal</t>
  </si>
  <si>
    <t>Mach &amp; Equip Subtotal</t>
  </si>
  <si>
    <t>Non Residential Subtotal</t>
  </si>
  <si>
    <t>Residential Subtotal</t>
  </si>
  <si>
    <t>Farmland</t>
  </si>
  <si>
    <t>Non Residential Railway</t>
  </si>
  <si>
    <t>NR  Res. Co-generating M&amp;E</t>
  </si>
  <si>
    <t>08260</t>
  </si>
  <si>
    <t>08265</t>
  </si>
  <si>
    <t>08270</t>
  </si>
  <si>
    <t>08275</t>
  </si>
  <si>
    <t>08280</t>
  </si>
  <si>
    <t>08285</t>
  </si>
  <si>
    <t>08290</t>
  </si>
  <si>
    <t>08295</t>
  </si>
  <si>
    <t>Hamlet</t>
  </si>
  <si>
    <t>0109</t>
  </si>
  <si>
    <t>Ferintosh</t>
  </si>
  <si>
    <t>0121</t>
  </si>
  <si>
    <t>Gadsby</t>
  </si>
  <si>
    <t>0131</t>
  </si>
  <si>
    <t>Grande Cache</t>
  </si>
  <si>
    <t>0135</t>
  </si>
  <si>
    <t>Granum</t>
  </si>
  <si>
    <t>Schedule MR</t>
  </si>
  <si>
    <t>Tax Rate Data - Residential or Farmland</t>
  </si>
  <si>
    <t>General Municipal Tax Rate</t>
  </si>
  <si>
    <t>General Municipal Tax Rate (Farmland)</t>
  </si>
  <si>
    <t>Education - Alberta School Foundation Fund Tax Rate</t>
  </si>
  <si>
    <t>Allowance for Non-collection of Requisitioned Tax Rate</t>
  </si>
  <si>
    <t>Allowance For Non-Collection of Requisitioned Taxes ($)</t>
  </si>
  <si>
    <t>Seniors Lodge Accommodation Tax Rate</t>
  </si>
  <si>
    <t>Does Your Municipality Levy a Minimum Tax?</t>
  </si>
  <si>
    <t>What is the Amount of the Minimum Tax ($)</t>
  </si>
  <si>
    <t xml:space="preserve">Linked tax ratio (auto populated: non-residential divided by residential/farm land) </t>
  </si>
  <si>
    <t>Does your municipality have more than one residential tax rate?</t>
  </si>
  <si>
    <t>05800</t>
  </si>
  <si>
    <t>05801</t>
  </si>
  <si>
    <t>05810</t>
  </si>
  <si>
    <t>05820</t>
  </si>
  <si>
    <t>05821</t>
  </si>
  <si>
    <t>05830</t>
  </si>
  <si>
    <t>05831</t>
  </si>
  <si>
    <t>05832</t>
  </si>
  <si>
    <t>05840</t>
  </si>
  <si>
    <t>05850</t>
  </si>
  <si>
    <t>Tax Rate Data - Non-Residential</t>
  </si>
  <si>
    <t>Does your municipality have a Small Business Tax Bylaw?</t>
  </si>
  <si>
    <t xml:space="preserve">If yes, what is the Small Business Tax rate (expressed in mills) ? </t>
  </si>
  <si>
    <t>05822</t>
  </si>
  <si>
    <t>05823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</si>
</sst>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u/>
      <sz val="11"/>
      <color theme="10"/>
      <name val="Calibri"/>
      <family val="2"/>
      <scheme val="minor"/>
    </font>
    <font>
      <b/>
      <sz val="9"/>
      <color rgb="FF000000"/>
      <name val="Arial"/>
      <family val="2"/>
    </font>
    <font>
      <b/>
      <i/>
      <sz val="11"/>
      <color theme="1"/>
      <name val="Calibri"/>
      <family val="2"/>
      <scheme val="minor"/>
    </font>
    <font>
      <sz val="9"/>
      <color rgb="FF000000"/>
      <name val="Arial"/>
      <family val="2"/>
    </font>
    <font>
      <b/>
      <sz val="13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CFFCC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2" fillId="0" borderId="0"/>
    <xf numFmtId="0" fontId="4" fillId="0" borderId="0" applyNumberFormat="0" applyFill="0" applyBorder="0" applyAlignment="0" applyProtection="0"/>
  </cellStyleXfs>
  <cellXfs count="27">
    <xf numFmtId="0" fontId="0" fillId="0" borderId="0" xfId="0"/>
    <xf numFmtId="0" fontId="3" fillId="0" borderId="1" xfId="1" applyFont="1" applyBorder="1" applyAlignment="1">
      <alignment horizontal="center"/>
    </xf>
    <xf numFmtId="0" fontId="3" fillId="0" borderId="0" xfId="1" applyFont="1" applyAlignment="1">
      <alignment horizontal="center"/>
    </xf>
    <xf numFmtId="0" fontId="1" fillId="0" borderId="0" xfId="0" applyFont="1"/>
    <xf numFmtId="0" fontId="4" fillId="0" borderId="0" xfId="2"/>
    <xf numFmtId="0" fontId="0" fillId="0" borderId="0" xfId="0" applyAlignment="1">
      <alignment horizontal="left"/>
    </xf>
    <xf numFmtId="0" fontId="0" fillId="2" borderId="2" xfId="0" applyFill="1" applyBorder="1"/>
    <xf numFmtId="0" fontId="1" fillId="2" borderId="3" xfId="0" applyFont="1" applyFill="1" applyBorder="1"/>
    <xf numFmtId="0" fontId="0" fillId="2" borderId="3" xfId="0" applyFill="1" applyBorder="1"/>
    <xf numFmtId="0" fontId="0" fillId="2" borderId="4" xfId="0" applyFill="1" applyBorder="1"/>
    <xf numFmtId="0" fontId="0" fillId="0" borderId="5" xfId="0" applyBorder="1"/>
    <xf numFmtId="0" fontId="0" fillId="0" borderId="6" xfId="0" applyBorder="1"/>
    <xf numFmtId="0" fontId="1" fillId="0" borderId="0" xfId="0" applyFont="1" applyAlignment="1">
      <alignment horizontal="left" indent="1"/>
    </xf>
    <xf numFmtId="3" fontId="0" fillId="0" borderId="0" xfId="0" applyNumberFormat="1" applyAlignment="1">
      <alignment horizontal="right" indent="1"/>
    </xf>
    <xf numFmtId="0" fontId="0" fillId="0" borderId="7" xfId="0" applyBorder="1"/>
    <xf numFmtId="0" fontId="0" fillId="0" borderId="1" xfId="0" applyBorder="1"/>
    <xf numFmtId="0" fontId="0" fillId="0" borderId="8" xfId="0" applyBorder="1"/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0" xfId="0" applyFont="1"/>
    <xf numFmtId="0" fontId="9" fillId="3" borderId="9" xfId="0" applyFont="1" applyFill="1" applyBorder="1" applyAlignment="1">
      <alignment horizontal="center" vertical="center" wrapText="1"/>
    </xf>
    <xf numFmtId="3" fontId="10" fillId="0" borderId="0" xfId="0" applyNumberFormat="1" applyFont="1"/>
    <xf numFmtId="2" fontId="10" fillId="0" borderId="0" xfId="0" applyNumberFormat="1" applyFont="1"/>
    <xf numFmtId="0" fontId="10" fillId="0" borderId="0" xfId="0" applyFont="1"/>
    <xf numFmtId="164" fontId="10" fillId="0" borderId="0" xfId="0" applyNumberFormat="1" applyFont="1"/>
    <xf numFmtId="4" fontId="10" fillId="0" borderId="0" xfId="0" applyNumberFormat="1" applyFont="1"/>
  </cellXfs>
  <cellStyles count="3">
    <cellStyle name="Hyperlink" xfId="2" builtinId="8"/>
    <cellStyle name="Normal" xfId="0" builtinId="0"/>
    <cellStyle name="Normal 2" xfId="1" xr:uid="{7F416131-9607-43FD-8762-76974B855DF7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39278F-B940-4F46-961B-F169B3A81FF2}">
  <sheetPr codeName="Sheet1">
    <pageSetUpPr fitToPage="1"/>
  </sheetPr>
  <dimension ref="A1:H87"/>
  <sheetViews>
    <sheetView tabSelected="1" workbookViewId="0"/>
  </sheetViews>
  <sheetFormatPr defaultRowHeight="14.5" x14ac:dyDescent="0.35"/>
  <cols>
    <col min="1" max="1" width="2.81640625" customWidth="1"/>
    <col min="2" max="2" width="3" customWidth="1"/>
    <col min="3" max="3" width="33.54296875" customWidth="1"/>
    <col min="4" max="4" width="45.26953125" bestFit="1" customWidth="1"/>
    <col min="5" max="5" width="2.26953125" customWidth="1"/>
    <col min="6" max="6" width="31.453125" customWidth="1"/>
    <col min="7" max="7" width="16.453125" customWidth="1"/>
    <col min="8" max="8" width="2.26953125" customWidth="1"/>
  </cols>
  <sheetData>
    <row r="1" spans="1:8" ht="15" thickBot="1" x14ac:dyDescent="0.4">
      <c r="A1" s="1"/>
      <c r="B1" s="1"/>
      <c r="C1" s="1" t="s">
        <v>0</v>
      </c>
      <c r="D1" s="1" t="s">
        <v>1</v>
      </c>
    </row>
    <row r="2" spans="1:8" x14ac:dyDescent="0.35">
      <c r="A2" s="2"/>
      <c r="B2" s="2"/>
      <c r="C2" s="2"/>
      <c r="D2" s="2"/>
    </row>
    <row r="3" spans="1:8" x14ac:dyDescent="0.35">
      <c r="A3" s="3" t="s">
        <v>2</v>
      </c>
      <c r="B3" s="3"/>
      <c r="E3" s="4"/>
    </row>
    <row r="4" spans="1:8" ht="15" thickBot="1" x14ac:dyDescent="0.4">
      <c r="A4" s="5"/>
      <c r="B4" s="5"/>
      <c r="C4" s="4" t="str">
        <f>HYPERLINK("#'A(1)-Total'!A1","A(1)-Total")</f>
        <v>A(1)-Total</v>
      </c>
    </row>
    <row r="5" spans="1:8" ht="15" thickBot="1" x14ac:dyDescent="0.4">
      <c r="A5" s="5"/>
      <c r="B5" s="5"/>
      <c r="E5" s="6"/>
      <c r="F5" s="7" t="s">
        <v>3</v>
      </c>
      <c r="G5" s="8"/>
      <c r="H5" s="9"/>
    </row>
    <row r="6" spans="1:8" x14ac:dyDescent="0.35">
      <c r="A6" s="3" t="s">
        <v>4</v>
      </c>
      <c r="B6" s="3"/>
      <c r="E6" s="10"/>
      <c r="H6" s="11"/>
    </row>
    <row r="7" spans="1:8" x14ac:dyDescent="0.35">
      <c r="C7" s="4" t="str">
        <f>HYPERLINK("#'B(1)-Unrestricted'!A1","B(1)-Unrestricted")</f>
        <v>B(1)-Unrestricted</v>
      </c>
      <c r="E7" s="10"/>
      <c r="F7" s="12" t="s">
        <v>5</v>
      </c>
      <c r="G7" s="13" t="str">
        <f>IFERROR(INDEX('A(1)-Total'!A:D,COUNTA('A(1)-Total'!D:D),4),"")</f>
        <v>335 out of 338</v>
      </c>
      <c r="H7" s="11"/>
    </row>
    <row r="8" spans="1:8" x14ac:dyDescent="0.35">
      <c r="C8" s="4" t="str">
        <f>HYPERLINK("#'B(2)-Restricted'!A1","B(2)-Restricted")</f>
        <v>B(2)-Restricted</v>
      </c>
      <c r="E8" s="10"/>
      <c r="F8" s="12" t="s">
        <v>6</v>
      </c>
      <c r="G8" s="13" t="str">
        <f>IFERROR(COUNTIF('ST(1)-Stat'!E:E,"&gt;0") &amp; " out of " &amp; RIGHT(G7,3),"")</f>
        <v>337 out of 338</v>
      </c>
      <c r="H8" s="11"/>
    </row>
    <row r="9" spans="1:8" x14ac:dyDescent="0.35">
      <c r="C9" s="4" t="str">
        <f>HYPERLINK("#'B(3)-Equity'!A1","B(3)-Equity")</f>
        <v>B(3)-Equity</v>
      </c>
      <c r="E9" s="10"/>
      <c r="F9" s="12" t="s">
        <v>7</v>
      </c>
      <c r="G9" s="13" t="str">
        <f>IFERROR(INDEX('MR(1)-Residential'!A:D,COUNTA('MR(1)-Residential'!D:D),4),"")</f>
        <v>338 out of 338</v>
      </c>
      <c r="H9" s="11"/>
    </row>
    <row r="10" spans="1:8" ht="15" thickBot="1" x14ac:dyDescent="0.4">
      <c r="C10" s="4" t="str">
        <f>HYPERLINK("#'B(4)-Total'!A1","B(4)-Total")</f>
        <v>B(4)-Total</v>
      </c>
      <c r="E10" s="14"/>
      <c r="F10" s="15"/>
      <c r="G10" s="15"/>
      <c r="H10" s="16"/>
    </row>
    <row r="12" spans="1:8" x14ac:dyDescent="0.35">
      <c r="A12" s="17" t="s">
        <v>8</v>
      </c>
      <c r="B12" s="17"/>
    </row>
    <row r="13" spans="1:8" x14ac:dyDescent="0.35">
      <c r="A13" s="17"/>
      <c r="B13" s="18" t="s">
        <v>9</v>
      </c>
    </row>
    <row r="14" spans="1:8" x14ac:dyDescent="0.35">
      <c r="C14" s="4" t="str">
        <f>HYPERLINK("#'C(1)-Revenue'!A1","C(1)-Revenue")</f>
        <v>C(1)-Revenue</v>
      </c>
    </row>
    <row r="16" spans="1:8" x14ac:dyDescent="0.35">
      <c r="A16" s="17" t="s">
        <v>10</v>
      </c>
      <c r="B16" s="17"/>
    </row>
    <row r="17" spans="1:4" x14ac:dyDescent="0.35">
      <c r="C17" s="4" t="str">
        <f>HYPERLINK("#'D(1)-Total'!A1","D(1)-Total")</f>
        <v>D(1)-Total</v>
      </c>
    </row>
    <row r="19" spans="1:4" x14ac:dyDescent="0.35">
      <c r="A19" s="17" t="s">
        <v>11</v>
      </c>
      <c r="B19" s="17"/>
    </row>
    <row r="20" spans="1:4" x14ac:dyDescent="0.35">
      <c r="A20" s="17"/>
      <c r="B20" s="18" t="s">
        <v>12</v>
      </c>
    </row>
    <row r="21" spans="1:4" x14ac:dyDescent="0.35">
      <c r="C21" s="4" t="str">
        <f>HYPERLINK("#'E(1)-Sales'!A1","E(1)-Sales")</f>
        <v>E(1)-Sales</v>
      </c>
      <c r="D21" t="s">
        <v>13</v>
      </c>
    </row>
    <row r="22" spans="1:4" x14ac:dyDescent="0.35">
      <c r="C22" s="4" t="str">
        <f>HYPERLINK("#'E(2)-Transfers'!A1","E(2)-Transfers")</f>
        <v>E(2)-Transfers</v>
      </c>
      <c r="D22" t="s">
        <v>14</v>
      </c>
    </row>
    <row r="23" spans="1:4" x14ac:dyDescent="0.35">
      <c r="B23" s="18" t="s">
        <v>15</v>
      </c>
    </row>
    <row r="24" spans="1:4" x14ac:dyDescent="0.35">
      <c r="C24" s="4" t="str">
        <f>HYPERLINK("#'E(3)-Amortization'!A1","E(3)-Amortization")</f>
        <v>E(3)-Amortization</v>
      </c>
      <c r="D24" t="s">
        <v>16</v>
      </c>
    </row>
    <row r="25" spans="1:4" x14ac:dyDescent="0.35">
      <c r="C25" s="4" t="str">
        <f>HYPERLINK("#'E(4)-Capital Long Term Interest'!A1","E(4)-Capital Long Term Interest")</f>
        <v>E(4)-Capital Long Term Interest</v>
      </c>
      <c r="D25" t="s">
        <v>17</v>
      </c>
    </row>
    <row r="27" spans="1:4" x14ac:dyDescent="0.35">
      <c r="A27" s="17" t="s">
        <v>18</v>
      </c>
    </row>
    <row r="28" spans="1:4" x14ac:dyDescent="0.35">
      <c r="C28" s="4" t="str">
        <f>HYPERLINK("#'F(1)-Purchased'!A1","F(1)-Purchased")</f>
        <v>F(1)-Purchased</v>
      </c>
      <c r="D28" s="19" t="s">
        <v>19</v>
      </c>
    </row>
    <row r="29" spans="1:4" x14ac:dyDescent="0.35">
      <c r="C29" s="4" t="str">
        <f>HYPERLINK("#'F(2)-Donated'!A1","F(2)-Donated")</f>
        <v>F(2)-Donated</v>
      </c>
      <c r="D29" t="s">
        <v>20</v>
      </c>
    </row>
    <row r="30" spans="1:4" x14ac:dyDescent="0.35">
      <c r="B30" s="18" t="s">
        <v>21</v>
      </c>
    </row>
    <row r="31" spans="1:4" x14ac:dyDescent="0.35">
      <c r="C31" s="4" t="str">
        <f>HYPERLINK("#'F(3)-Additions'!A1","F(3)-Additions")</f>
        <v>F(3)-Additions</v>
      </c>
      <c r="D31" t="s">
        <v>22</v>
      </c>
    </row>
    <row r="32" spans="1:4" x14ac:dyDescent="0.35">
      <c r="C32" s="4" t="str">
        <f>HYPERLINK("#'F(4)-Reductions'!A1","F(4)-Reductions")</f>
        <v>F(4)-Reductions</v>
      </c>
      <c r="D32" t="s">
        <v>23</v>
      </c>
    </row>
    <row r="34" spans="1:4" x14ac:dyDescent="0.35">
      <c r="A34" s="17" t="s">
        <v>24</v>
      </c>
    </row>
    <row r="35" spans="1:4" x14ac:dyDescent="0.35">
      <c r="C35" s="4" t="str">
        <f>HYPERLINK("#'G(1)-StartBalance'!A1","G(1)-StartBalance")</f>
        <v>G(1)-StartBalance</v>
      </c>
      <c r="D35" t="s">
        <v>25</v>
      </c>
    </row>
    <row r="36" spans="1:4" x14ac:dyDescent="0.35">
      <c r="C36" s="4" t="str">
        <f>HYPERLINK("#'G(2)-Additions'!A1","G(2)-Additions")</f>
        <v>G(2)-Additions</v>
      </c>
    </row>
    <row r="37" spans="1:4" x14ac:dyDescent="0.35">
      <c r="C37" s="4" t="str">
        <f>HYPERLINK("#'G(3)-Reductions'!A1","G(3)-Reductions")</f>
        <v>G(3)-Reductions</v>
      </c>
    </row>
    <row r="38" spans="1:4" x14ac:dyDescent="0.35">
      <c r="C38" s="4" t="str">
        <f>HYPERLINK("#'G(4)-EndBalance'!A1","G(4)-EndBalance")</f>
        <v>G(4)-EndBalance</v>
      </c>
      <c r="D38" t="s">
        <v>26</v>
      </c>
    </row>
    <row r="40" spans="1:4" x14ac:dyDescent="0.35">
      <c r="A40" s="17" t="s">
        <v>27</v>
      </c>
    </row>
    <row r="41" spans="1:4" x14ac:dyDescent="0.35">
      <c r="C41" s="4" t="str">
        <f>HYPERLINK("#'H(1)-Operating'!A1","H(1)-Operating")</f>
        <v>H(1)-Operating</v>
      </c>
    </row>
    <row r="42" spans="1:4" x14ac:dyDescent="0.35">
      <c r="C42" s="4" t="str">
        <f>HYPERLINK("#'H(2)-Capital'!A1","H(2)-Capital")</f>
        <v>H(2)-Capital</v>
      </c>
    </row>
    <row r="43" spans="1:4" x14ac:dyDescent="0.35">
      <c r="C43" s="4" t="str">
        <f>HYPERLINK("#'H(3)-Total'!A1","H(3)-Total")</f>
        <v>H(3)-Total</v>
      </c>
    </row>
    <row r="45" spans="1:4" x14ac:dyDescent="0.35">
      <c r="A45" s="17" t="s">
        <v>28</v>
      </c>
    </row>
    <row r="46" spans="1:4" x14ac:dyDescent="0.35">
      <c r="C46" s="4" t="str">
        <f>HYPERLINK("#'I(1)-Operating'!A1","I(1)-Operating")</f>
        <v>I(1)-Operating</v>
      </c>
    </row>
    <row r="47" spans="1:4" x14ac:dyDescent="0.35">
      <c r="C47" s="4" t="str">
        <f>HYPERLINK("#'I(2)-Capital'!A1","I(2)-Capital")</f>
        <v>I(2)-Capital</v>
      </c>
    </row>
    <row r="48" spans="1:4" x14ac:dyDescent="0.35">
      <c r="C48" s="4" t="str">
        <f>HYPERLINK("#'I(3)-Total'!A1","I(3)-Total")</f>
        <v>I(3)-Total</v>
      </c>
    </row>
    <row r="50" spans="1:4" x14ac:dyDescent="0.35">
      <c r="A50" s="17" t="s">
        <v>29</v>
      </c>
    </row>
    <row r="51" spans="1:4" x14ac:dyDescent="0.35">
      <c r="C51" s="4" t="str">
        <f>HYPERLINK("#'J(1)-Operating'!A1","J(1)-Operating")</f>
        <v>J(1)-Operating</v>
      </c>
    </row>
    <row r="52" spans="1:4" x14ac:dyDescent="0.35">
      <c r="C52" s="4" t="str">
        <f>HYPERLINK("#'J(2)-Capital'!A1","J(2)-Capital")</f>
        <v>J(2)-Capital</v>
      </c>
    </row>
    <row r="53" spans="1:4" x14ac:dyDescent="0.35">
      <c r="C53" s="4" t="str">
        <f>HYPERLINK("#'J(3)-Total'!A1","J(3)-Total")</f>
        <v>J(3)-Total</v>
      </c>
    </row>
    <row r="55" spans="1:4" x14ac:dyDescent="0.35">
      <c r="A55" s="17" t="s">
        <v>30</v>
      </c>
    </row>
    <row r="56" spans="1:4" x14ac:dyDescent="0.35">
      <c r="C56" s="4" t="str">
        <f>HYPERLINK("#'K(1)-Taxes'!A1","K(1)-Taxes")</f>
        <v>K(1)-Taxes</v>
      </c>
      <c r="D56" t="s">
        <v>31</v>
      </c>
    </row>
    <row r="57" spans="1:4" x14ac:dyDescent="0.35">
      <c r="C57" s="4" t="str">
        <f>HYPERLINK("#'K(2)-Grants'!A1","K(2)-Grants")</f>
        <v>K(2)-Grants</v>
      </c>
      <c r="D57" t="s">
        <v>32</v>
      </c>
    </row>
    <row r="58" spans="1:4" x14ac:dyDescent="0.35">
      <c r="C58" s="4" t="str">
        <f>HYPERLINK("#'K(3)-Total'!A1","K(3)-Total")</f>
        <v>K(3)-Total</v>
      </c>
    </row>
    <row r="60" spans="1:4" x14ac:dyDescent="0.35">
      <c r="A60" s="17" t="s">
        <v>33</v>
      </c>
    </row>
    <row r="61" spans="1:4" x14ac:dyDescent="0.35">
      <c r="C61" s="4" t="str">
        <f>HYPERLINK("#'L(1)-Property'!A1","L(1)-Property")</f>
        <v>L(1)-Property</v>
      </c>
    </row>
    <row r="62" spans="1:4" x14ac:dyDescent="0.35">
      <c r="C62" s="4" t="str">
        <f>HYPERLINK("#'L(2)-Business'!A1","L(2)-Business")</f>
        <v>L(2)-Business</v>
      </c>
    </row>
    <row r="63" spans="1:4" x14ac:dyDescent="0.35">
      <c r="C63" s="4" t="str">
        <f>HYPERLINK("#'L(3)-Other'!A1","L(3)-Other")</f>
        <v>L(3)-Other</v>
      </c>
    </row>
    <row r="64" spans="1:4" x14ac:dyDescent="0.35">
      <c r="C64" s="4" t="str">
        <f>HYPERLINK("#'L(4)-Total'!A1","L(4)-Total")</f>
        <v>L(4)-Total</v>
      </c>
    </row>
    <row r="66" spans="1:4" x14ac:dyDescent="0.35">
      <c r="A66" s="3" t="s">
        <v>34</v>
      </c>
    </row>
    <row r="67" spans="1:4" x14ac:dyDescent="0.35">
      <c r="C67" s="4" t="str">
        <f>HYPERLINK("#'P(1)-Total'!A1","P(1)-Total")</f>
        <v>P(1)-Total</v>
      </c>
    </row>
    <row r="68" spans="1:4" x14ac:dyDescent="0.35">
      <c r="C68" s="4"/>
    </row>
    <row r="69" spans="1:4" hidden="1" x14ac:dyDescent="0.35">
      <c r="A69" s="3" t="s">
        <v>35</v>
      </c>
    </row>
    <row r="70" spans="1:4" hidden="1" x14ac:dyDescent="0.35">
      <c r="C70" s="4" t="str">
        <f>HYPERLINK("#'Q(1)-Total'!A1","Q(1)-Total")</f>
        <v>Q(1)-Total</v>
      </c>
    </row>
    <row r="71" spans="1:4" hidden="1" x14ac:dyDescent="0.35"/>
    <row r="72" spans="1:4" x14ac:dyDescent="0.35">
      <c r="A72" s="17" t="s">
        <v>36</v>
      </c>
    </row>
    <row r="73" spans="1:4" x14ac:dyDescent="0.35">
      <c r="C73" s="4" t="str">
        <f>HYPERLINK("#'AA(1)-Debt'!A1","AA(1)-Debt")</f>
        <v>AA(1)-Debt</v>
      </c>
    </row>
    <row r="75" spans="1:4" x14ac:dyDescent="0.35">
      <c r="A75" s="17" t="s">
        <v>37</v>
      </c>
    </row>
    <row r="76" spans="1:4" x14ac:dyDescent="0.35">
      <c r="C76" s="4" t="str">
        <f>HYPERLINK("#'ST(1)-Stat'!A1","ST(1)-Stat")</f>
        <v>ST(1)-Stat</v>
      </c>
    </row>
    <row r="78" spans="1:4" x14ac:dyDescent="0.35">
      <c r="A78" s="17" t="s">
        <v>38</v>
      </c>
    </row>
    <row r="79" spans="1:4" x14ac:dyDescent="0.35">
      <c r="C79" s="4" t="str">
        <f>HYPERLINK("#'EA(1)-Assessment'!A1","EA(1)-Assessment")</f>
        <v>EA(1)-Assessment</v>
      </c>
      <c r="D79" t="s">
        <v>39</v>
      </c>
    </row>
    <row r="81" spans="1:4" x14ac:dyDescent="0.35">
      <c r="A81" s="17" t="s">
        <v>40</v>
      </c>
    </row>
    <row r="82" spans="1:4" x14ac:dyDescent="0.35">
      <c r="C82" s="4" t="str">
        <f>HYPERLINK("#'MR(1)-Residential'!A1","MR(1)-Residential")</f>
        <v>MR(1)-Residential</v>
      </c>
      <c r="D82" t="s">
        <v>41</v>
      </c>
    </row>
    <row r="83" spans="1:4" x14ac:dyDescent="0.35">
      <c r="C83" s="4" t="str">
        <f>HYPERLINK("#'MR(2)-Non-Residential'!A1","MR(2)-Non-Residential")</f>
        <v>MR(2)-Non-Residential</v>
      </c>
    </row>
    <row r="85" spans="1:4" hidden="1" x14ac:dyDescent="0.35">
      <c r="A85" s="17" t="s">
        <v>37</v>
      </c>
    </row>
    <row r="86" spans="1:4" hidden="1" x14ac:dyDescent="0.35">
      <c r="C86" s="4" t="str">
        <f>HYPERLINK("#'POPL(1)-Population'!A1","POPL(1)-Population")</f>
        <v>POPL(1)-Population</v>
      </c>
    </row>
    <row r="87" spans="1:4" hidden="1" x14ac:dyDescent="0.35"/>
  </sheetData>
  <dataConsolidate/>
  <pageMargins left="0.7" right="0.7" top="0.75" bottom="0.75" header="0.3" footer="0.3"/>
  <pageSetup scale="60" orientation="portrait" r:id="rId1"/>
  <headerFooter>
    <oddFooter>&amp;L_x000D_&amp;1#&amp;"Calibri"&amp;11&amp;K000000 Classification: Protected A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E0EF0-152B-4610-B05A-4CCD18F57F0D}">
  <dimension ref="A1:AP339"/>
  <sheetViews>
    <sheetView zoomScale="90" zoomScaleNormal="90" workbookViewId="0"/>
  </sheetViews>
  <sheetFormatPr defaultRowHeight="14.5" x14ac:dyDescent="0.35"/>
  <cols>
    <col min="2" max="2" width="23.7265625" customWidth="1"/>
    <col min="4" max="4" width="37.7265625" customWidth="1"/>
    <col min="5" max="42" width="15.7265625" customWidth="1"/>
  </cols>
  <sheetData>
    <row r="1" spans="1:42" ht="24" customHeight="1" x14ac:dyDescent="0.4">
      <c r="A1" s="4" t="str">
        <f>HYPERLINK("#'Index'!A1", "&lt;&lt; Index")</f>
        <v>&lt;&lt; Index</v>
      </c>
      <c r="B1" s="20" t="s">
        <v>1031</v>
      </c>
      <c r="D1" s="20" t="s">
        <v>1074</v>
      </c>
    </row>
    <row r="2" spans="1:42" ht="64" customHeight="1" x14ac:dyDescent="0.3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829</v>
      </c>
      <c r="F2" s="21" t="s">
        <v>830</v>
      </c>
      <c r="G2" s="21" t="s">
        <v>831</v>
      </c>
      <c r="H2" s="21" t="s">
        <v>832</v>
      </c>
      <c r="I2" s="21" t="s">
        <v>833</v>
      </c>
      <c r="J2" s="21" t="s">
        <v>834</v>
      </c>
      <c r="K2" s="21" t="s">
        <v>835</v>
      </c>
      <c r="L2" s="21" t="s">
        <v>836</v>
      </c>
      <c r="M2" s="21" t="s">
        <v>837</v>
      </c>
      <c r="N2" s="21" t="s">
        <v>1033</v>
      </c>
      <c r="O2" s="21" t="s">
        <v>839</v>
      </c>
      <c r="P2" s="21" t="s">
        <v>840</v>
      </c>
      <c r="Q2" s="21" t="s">
        <v>841</v>
      </c>
      <c r="R2" s="21" t="s">
        <v>842</v>
      </c>
      <c r="S2" s="21" t="s">
        <v>843</v>
      </c>
      <c r="T2" s="21" t="s">
        <v>844</v>
      </c>
      <c r="U2" s="21" t="s">
        <v>845</v>
      </c>
      <c r="V2" s="21" t="s">
        <v>846</v>
      </c>
      <c r="W2" s="21" t="s">
        <v>847</v>
      </c>
      <c r="X2" s="21" t="s">
        <v>848</v>
      </c>
      <c r="Y2" s="21" t="s">
        <v>849</v>
      </c>
      <c r="Z2" s="21" t="s">
        <v>1034</v>
      </c>
      <c r="AA2" s="21" t="s">
        <v>851</v>
      </c>
      <c r="AB2" s="21" t="s">
        <v>852</v>
      </c>
      <c r="AC2" s="21" t="s">
        <v>853</v>
      </c>
      <c r="AD2" s="21" t="s">
        <v>854</v>
      </c>
      <c r="AE2" s="21" t="s">
        <v>855</v>
      </c>
      <c r="AF2" s="21" t="s">
        <v>856</v>
      </c>
      <c r="AG2" s="21" t="s">
        <v>857</v>
      </c>
      <c r="AH2" s="21" t="s">
        <v>858</v>
      </c>
      <c r="AI2" s="21" t="s">
        <v>859</v>
      </c>
      <c r="AJ2" s="21" t="s">
        <v>860</v>
      </c>
      <c r="AK2" s="21" t="s">
        <v>861</v>
      </c>
      <c r="AL2" s="21" t="s">
        <v>862</v>
      </c>
      <c r="AM2" s="21" t="s">
        <v>863</v>
      </c>
      <c r="AN2" s="21" t="s">
        <v>864</v>
      </c>
      <c r="AO2" s="21" t="s">
        <v>57</v>
      </c>
      <c r="AP2" s="21" t="s">
        <v>1035</v>
      </c>
    </row>
    <row r="3" spans="1:42" x14ac:dyDescent="0.35">
      <c r="A3" s="21"/>
      <c r="B3" s="21"/>
      <c r="C3" s="21"/>
      <c r="D3" s="21" t="s">
        <v>80</v>
      </c>
      <c r="E3" s="21" t="s">
        <v>1036</v>
      </c>
      <c r="F3" s="21" t="s">
        <v>1037</v>
      </c>
      <c r="G3" s="21" t="s">
        <v>1038</v>
      </c>
      <c r="H3" s="21" t="s">
        <v>1039</v>
      </c>
      <c r="I3" s="21" t="s">
        <v>1040</v>
      </c>
      <c r="J3" s="21" t="s">
        <v>1041</v>
      </c>
      <c r="K3" s="21" t="s">
        <v>1042</v>
      </c>
      <c r="L3" s="21" t="s">
        <v>1043</v>
      </c>
      <c r="M3" s="21" t="s">
        <v>1044</v>
      </c>
      <c r="N3" s="21" t="s">
        <v>1045</v>
      </c>
      <c r="O3" s="21" t="s">
        <v>1046</v>
      </c>
      <c r="P3" s="21" t="s">
        <v>1047</v>
      </c>
      <c r="Q3" s="21" t="s">
        <v>1048</v>
      </c>
      <c r="R3" s="21" t="s">
        <v>1049</v>
      </c>
      <c r="S3" s="21" t="s">
        <v>1050</v>
      </c>
      <c r="T3" s="21" t="s">
        <v>1051</v>
      </c>
      <c r="U3" s="21" t="s">
        <v>1052</v>
      </c>
      <c r="V3" s="21" t="s">
        <v>1053</v>
      </c>
      <c r="W3" s="21" t="s">
        <v>1054</v>
      </c>
      <c r="X3" s="21" t="s">
        <v>1055</v>
      </c>
      <c r="Y3" s="21" t="s">
        <v>1056</v>
      </c>
      <c r="Z3" s="21" t="s">
        <v>1057</v>
      </c>
      <c r="AA3" s="21" t="s">
        <v>1058</v>
      </c>
      <c r="AB3" s="21" t="s">
        <v>1059</v>
      </c>
      <c r="AC3" s="21" t="s">
        <v>1060</v>
      </c>
      <c r="AD3" s="21" t="s">
        <v>1061</v>
      </c>
      <c r="AE3" s="21" t="s">
        <v>1062</v>
      </c>
      <c r="AF3" s="21" t="s">
        <v>1063</v>
      </c>
      <c r="AG3" s="21" t="s">
        <v>1064</v>
      </c>
      <c r="AH3" s="21" t="s">
        <v>1065</v>
      </c>
      <c r="AI3" s="21" t="s">
        <v>1066</v>
      </c>
      <c r="AJ3" s="21" t="s">
        <v>1067</v>
      </c>
      <c r="AK3" s="21" t="s">
        <v>1068</v>
      </c>
      <c r="AL3" s="21" t="s">
        <v>1069</v>
      </c>
      <c r="AM3" s="21" t="s">
        <v>1070</v>
      </c>
      <c r="AN3" s="21" t="s">
        <v>1071</v>
      </c>
      <c r="AO3" s="21" t="s">
        <v>1072</v>
      </c>
      <c r="AP3" s="21" t="s">
        <v>1073</v>
      </c>
    </row>
    <row r="4" spans="1:42" x14ac:dyDescent="0.35">
      <c r="A4" s="22" t="s">
        <v>114</v>
      </c>
      <c r="B4" s="22" t="s">
        <v>115</v>
      </c>
      <c r="C4" s="22" t="s">
        <v>116</v>
      </c>
      <c r="D4" s="22" t="s">
        <v>117</v>
      </c>
      <c r="E4" s="22">
        <v>0</v>
      </c>
      <c r="F4" s="22">
        <v>0</v>
      </c>
      <c r="G4" s="22">
        <v>0</v>
      </c>
      <c r="H4" s="22">
        <v>0</v>
      </c>
      <c r="I4" s="22">
        <v>50395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2">
        <v>1719796</v>
      </c>
      <c r="P4" s="22">
        <v>0</v>
      </c>
      <c r="Q4" s="22">
        <v>5445027</v>
      </c>
      <c r="R4" s="22">
        <v>0</v>
      </c>
      <c r="S4" s="22">
        <v>0</v>
      </c>
      <c r="T4" s="22">
        <v>0</v>
      </c>
      <c r="U4" s="22">
        <v>0</v>
      </c>
      <c r="V4" s="22">
        <v>0</v>
      </c>
      <c r="W4" s="22">
        <v>0</v>
      </c>
      <c r="X4" s="22">
        <v>0</v>
      </c>
      <c r="Y4" s="22">
        <v>0</v>
      </c>
      <c r="Z4" s="22">
        <v>0</v>
      </c>
      <c r="AA4" s="22">
        <v>0</v>
      </c>
      <c r="AB4" s="22">
        <v>0</v>
      </c>
      <c r="AC4" s="22">
        <v>0</v>
      </c>
      <c r="AD4" s="22">
        <v>0</v>
      </c>
      <c r="AE4" s="22">
        <v>26403</v>
      </c>
      <c r="AF4" s="22">
        <v>0</v>
      </c>
      <c r="AG4" s="22">
        <v>0</v>
      </c>
      <c r="AH4" s="22">
        <v>0</v>
      </c>
      <c r="AI4" s="22">
        <v>1110057</v>
      </c>
      <c r="AJ4" s="22">
        <v>0</v>
      </c>
      <c r="AK4" s="22">
        <v>0</v>
      </c>
      <c r="AL4" s="22">
        <v>0</v>
      </c>
      <c r="AM4" s="22">
        <v>0</v>
      </c>
      <c r="AN4" s="22">
        <v>0</v>
      </c>
      <c r="AO4" s="22">
        <v>0</v>
      </c>
      <c r="AP4" s="22">
        <v>8351678</v>
      </c>
    </row>
    <row r="5" spans="1:42" x14ac:dyDescent="0.35">
      <c r="A5" s="22" t="s">
        <v>114</v>
      </c>
      <c r="B5" s="22" t="s">
        <v>115</v>
      </c>
      <c r="C5" s="22" t="s">
        <v>118</v>
      </c>
      <c r="D5" s="22" t="s">
        <v>119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628457</v>
      </c>
      <c r="P5" s="22">
        <v>0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2">
        <v>0</v>
      </c>
      <c r="W5" s="22">
        <v>0</v>
      </c>
      <c r="X5" s="22">
        <v>0</v>
      </c>
      <c r="Y5" s="22">
        <v>0</v>
      </c>
      <c r="Z5" s="22">
        <v>0</v>
      </c>
      <c r="AA5" s="22">
        <v>0</v>
      </c>
      <c r="AB5" s="22">
        <v>0</v>
      </c>
      <c r="AC5" s="22">
        <v>0</v>
      </c>
      <c r="AD5" s="22">
        <v>0</v>
      </c>
      <c r="AE5" s="22">
        <v>0</v>
      </c>
      <c r="AF5" s="22">
        <v>0</v>
      </c>
      <c r="AG5" s="22">
        <v>0</v>
      </c>
      <c r="AH5" s="22">
        <v>0</v>
      </c>
      <c r="AI5" s="22">
        <v>1025796</v>
      </c>
      <c r="AJ5" s="22">
        <v>0</v>
      </c>
      <c r="AK5" s="22">
        <v>0</v>
      </c>
      <c r="AL5" s="22">
        <v>0</v>
      </c>
      <c r="AM5" s="22">
        <v>0</v>
      </c>
      <c r="AN5" s="22">
        <v>0</v>
      </c>
      <c r="AO5" s="22">
        <v>0</v>
      </c>
      <c r="AP5" s="22">
        <v>1654253</v>
      </c>
    </row>
    <row r="6" spans="1:42" x14ac:dyDescent="0.35">
      <c r="A6" s="22" t="s">
        <v>114</v>
      </c>
      <c r="B6" s="22" t="s">
        <v>115</v>
      </c>
      <c r="C6" s="22" t="s">
        <v>120</v>
      </c>
      <c r="D6" s="22" t="s">
        <v>121</v>
      </c>
      <c r="E6" s="22">
        <v>0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515355</v>
      </c>
      <c r="P6" s="22">
        <v>0</v>
      </c>
      <c r="Q6" s="22">
        <v>0</v>
      </c>
      <c r="R6" s="22">
        <v>0</v>
      </c>
      <c r="S6" s="22">
        <v>0</v>
      </c>
      <c r="T6" s="22">
        <v>134670</v>
      </c>
      <c r="U6" s="22">
        <v>398321</v>
      </c>
      <c r="V6" s="22">
        <v>0</v>
      </c>
      <c r="W6" s="22">
        <v>0</v>
      </c>
      <c r="X6" s="22">
        <v>0</v>
      </c>
      <c r="Y6" s="22">
        <v>0</v>
      </c>
      <c r="Z6" s="22">
        <v>0</v>
      </c>
      <c r="AA6" s="22">
        <v>0</v>
      </c>
      <c r="AB6" s="22">
        <v>0</v>
      </c>
      <c r="AC6" s="22">
        <v>0</v>
      </c>
      <c r="AD6" s="22">
        <v>0</v>
      </c>
      <c r="AE6" s="22">
        <v>0</v>
      </c>
      <c r="AF6" s="22">
        <v>0</v>
      </c>
      <c r="AG6" s="22">
        <v>0</v>
      </c>
      <c r="AH6" s="22">
        <v>0</v>
      </c>
      <c r="AI6" s="22">
        <v>2254504</v>
      </c>
      <c r="AJ6" s="22">
        <v>0</v>
      </c>
      <c r="AK6" s="22">
        <v>0</v>
      </c>
      <c r="AL6" s="22">
        <v>0</v>
      </c>
      <c r="AM6" s="22">
        <v>0</v>
      </c>
      <c r="AN6" s="22">
        <v>0</v>
      </c>
      <c r="AO6" s="22">
        <v>0</v>
      </c>
      <c r="AP6" s="22">
        <v>3302850</v>
      </c>
    </row>
    <row r="7" spans="1:42" x14ac:dyDescent="0.35">
      <c r="A7" s="22" t="s">
        <v>114</v>
      </c>
      <c r="B7" s="22" t="s">
        <v>115</v>
      </c>
      <c r="C7" s="22" t="s">
        <v>122</v>
      </c>
      <c r="D7" s="22" t="s">
        <v>123</v>
      </c>
      <c r="E7" s="22">
        <v>0</v>
      </c>
      <c r="F7" s="22">
        <v>161000</v>
      </c>
      <c r="G7" s="22">
        <v>0</v>
      </c>
      <c r="H7" s="22">
        <v>0</v>
      </c>
      <c r="I7" s="22">
        <v>2638000</v>
      </c>
      <c r="J7" s="22">
        <v>-5512000</v>
      </c>
      <c r="K7" s="22">
        <v>0</v>
      </c>
      <c r="L7" s="22">
        <v>0</v>
      </c>
      <c r="M7" s="22">
        <v>0</v>
      </c>
      <c r="N7" s="22">
        <v>0</v>
      </c>
      <c r="O7" s="22">
        <v>3736000</v>
      </c>
      <c r="P7" s="22">
        <v>0</v>
      </c>
      <c r="Q7" s="22">
        <v>100631000</v>
      </c>
      <c r="R7" s="22">
        <v>4987000</v>
      </c>
      <c r="S7" s="22">
        <v>36313000</v>
      </c>
      <c r="T7" s="22">
        <v>1341000</v>
      </c>
      <c r="U7" s="22">
        <v>759000</v>
      </c>
      <c r="V7" s="22">
        <v>0</v>
      </c>
      <c r="W7" s="22">
        <v>0</v>
      </c>
      <c r="X7" s="22">
        <v>9704000</v>
      </c>
      <c r="Y7" s="22">
        <v>0</v>
      </c>
      <c r="Z7" s="22">
        <v>0</v>
      </c>
      <c r="AA7" s="22">
        <v>0</v>
      </c>
      <c r="AB7" s="22">
        <v>9015000</v>
      </c>
      <c r="AC7" s="22">
        <v>0</v>
      </c>
      <c r="AD7" s="22">
        <v>0</v>
      </c>
      <c r="AE7" s="22">
        <v>0</v>
      </c>
      <c r="AF7" s="22">
        <v>1664000</v>
      </c>
      <c r="AG7" s="22">
        <v>0</v>
      </c>
      <c r="AH7" s="22">
        <v>0</v>
      </c>
      <c r="AI7" s="22">
        <v>2999000</v>
      </c>
      <c r="AJ7" s="22">
        <v>0</v>
      </c>
      <c r="AK7" s="22">
        <v>0</v>
      </c>
      <c r="AL7" s="22">
        <v>0</v>
      </c>
      <c r="AM7" s="22">
        <v>0</v>
      </c>
      <c r="AN7" s="22">
        <v>0</v>
      </c>
      <c r="AO7" s="22">
        <v>0</v>
      </c>
      <c r="AP7" s="22">
        <v>168436000</v>
      </c>
    </row>
    <row r="8" spans="1:42" x14ac:dyDescent="0.35">
      <c r="A8" s="22" t="s">
        <v>114</v>
      </c>
      <c r="B8" s="22" t="s">
        <v>115</v>
      </c>
      <c r="C8" s="22" t="s">
        <v>124</v>
      </c>
      <c r="D8" s="22" t="s">
        <v>125</v>
      </c>
      <c r="E8" s="22">
        <v>0</v>
      </c>
      <c r="F8" s="22">
        <v>0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1662753</v>
      </c>
      <c r="P8" s="22">
        <v>0</v>
      </c>
      <c r="Q8" s="22">
        <v>0</v>
      </c>
      <c r="R8" s="22">
        <v>0</v>
      </c>
      <c r="S8" s="22">
        <v>0</v>
      </c>
      <c r="T8" s="22">
        <v>120000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1449814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3232567</v>
      </c>
    </row>
    <row r="9" spans="1:42" x14ac:dyDescent="0.35">
      <c r="A9" s="22" t="s">
        <v>114</v>
      </c>
      <c r="B9" s="22" t="s">
        <v>115</v>
      </c>
      <c r="C9" s="22" t="s">
        <v>126</v>
      </c>
      <c r="D9" s="22" t="s">
        <v>127</v>
      </c>
      <c r="E9" s="22">
        <v>0</v>
      </c>
      <c r="F9" s="22">
        <v>18423</v>
      </c>
      <c r="G9" s="22">
        <v>0</v>
      </c>
      <c r="H9" s="22">
        <v>0</v>
      </c>
      <c r="I9" s="22">
        <v>97857</v>
      </c>
      <c r="J9" s="22">
        <v>0</v>
      </c>
      <c r="K9" s="22">
        <v>0</v>
      </c>
      <c r="L9" s="22">
        <v>33746</v>
      </c>
      <c r="M9" s="22">
        <v>0</v>
      </c>
      <c r="N9" s="22">
        <v>0</v>
      </c>
      <c r="O9" s="22">
        <v>677812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293590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218338</v>
      </c>
      <c r="AJ9" s="22">
        <v>0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1339766</v>
      </c>
    </row>
    <row r="10" spans="1:42" x14ac:dyDescent="0.35">
      <c r="A10" s="22" t="s">
        <v>114</v>
      </c>
      <c r="B10" s="22" t="s">
        <v>115</v>
      </c>
      <c r="C10" s="22" t="s">
        <v>128</v>
      </c>
      <c r="D10" s="22" t="s">
        <v>129</v>
      </c>
      <c r="E10" s="22">
        <v>115783</v>
      </c>
      <c r="F10" s="22">
        <v>479332</v>
      </c>
      <c r="G10" s="22">
        <v>0</v>
      </c>
      <c r="H10" s="22">
        <v>200000</v>
      </c>
      <c r="I10" s="22">
        <v>0</v>
      </c>
      <c r="J10" s="22">
        <v>0</v>
      </c>
      <c r="K10" s="22">
        <v>0</v>
      </c>
      <c r="L10" s="22">
        <v>27634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  <c r="T10" s="22">
        <v>0</v>
      </c>
      <c r="U10" s="22">
        <v>1074493</v>
      </c>
      <c r="V10" s="22">
        <v>0</v>
      </c>
      <c r="W10" s="22">
        <v>0</v>
      </c>
      <c r="X10" s="22">
        <v>478134</v>
      </c>
      <c r="Y10" s="22">
        <v>0</v>
      </c>
      <c r="Z10" s="22">
        <v>0</v>
      </c>
      <c r="AA10" s="22">
        <v>0</v>
      </c>
      <c r="AB10" s="22">
        <v>42000</v>
      </c>
      <c r="AC10" s="22">
        <v>0</v>
      </c>
      <c r="AD10" s="22">
        <v>0</v>
      </c>
      <c r="AE10" s="22">
        <v>0</v>
      </c>
      <c r="AF10" s="22">
        <v>0</v>
      </c>
      <c r="AG10" s="22">
        <v>0</v>
      </c>
      <c r="AH10" s="22">
        <v>0</v>
      </c>
      <c r="AI10" s="22">
        <v>245699</v>
      </c>
      <c r="AJ10" s="22">
        <v>0</v>
      </c>
      <c r="AK10" s="22">
        <v>0</v>
      </c>
      <c r="AL10" s="22">
        <v>0</v>
      </c>
      <c r="AM10" s="22">
        <v>0</v>
      </c>
      <c r="AN10" s="22">
        <v>0</v>
      </c>
      <c r="AO10" s="22">
        <v>0</v>
      </c>
      <c r="AP10" s="22">
        <v>2663075</v>
      </c>
    </row>
    <row r="11" spans="1:42" x14ac:dyDescent="0.35">
      <c r="A11" s="22" t="s">
        <v>114</v>
      </c>
      <c r="B11" s="22" t="s">
        <v>115</v>
      </c>
      <c r="C11" s="22" t="s">
        <v>130</v>
      </c>
      <c r="D11" s="22" t="s">
        <v>131</v>
      </c>
      <c r="E11" s="22">
        <v>0</v>
      </c>
      <c r="F11" s="22">
        <v>0</v>
      </c>
      <c r="G11" s="22">
        <v>0</v>
      </c>
      <c r="H11" s="22">
        <v>1276000</v>
      </c>
      <c r="I11" s="22">
        <v>2237000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19343000</v>
      </c>
      <c r="P11" s="22">
        <v>0</v>
      </c>
      <c r="Q11" s="22">
        <v>172050000</v>
      </c>
      <c r="R11" s="22">
        <v>0</v>
      </c>
      <c r="S11" s="22">
        <v>0</v>
      </c>
      <c r="T11" s="22">
        <v>0</v>
      </c>
      <c r="U11" s="22">
        <v>0</v>
      </c>
      <c r="V11" s="22">
        <v>275000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185000</v>
      </c>
      <c r="AC11" s="22">
        <v>0</v>
      </c>
      <c r="AD11" s="22">
        <v>0</v>
      </c>
      <c r="AE11" s="22">
        <v>6000</v>
      </c>
      <c r="AF11" s="22">
        <v>127848000</v>
      </c>
      <c r="AG11" s="22">
        <v>0</v>
      </c>
      <c r="AH11" s="22">
        <v>0</v>
      </c>
      <c r="AI11" s="22">
        <v>30484000</v>
      </c>
      <c r="AJ11" s="22">
        <v>527000</v>
      </c>
      <c r="AK11" s="22">
        <v>0</v>
      </c>
      <c r="AL11" s="22">
        <v>0</v>
      </c>
      <c r="AM11" s="22">
        <v>0</v>
      </c>
      <c r="AN11" s="22">
        <v>0</v>
      </c>
      <c r="AO11" s="22">
        <v>0</v>
      </c>
      <c r="AP11" s="22">
        <v>354231000</v>
      </c>
    </row>
    <row r="12" spans="1:42" x14ac:dyDescent="0.35">
      <c r="A12" s="22" t="s">
        <v>114</v>
      </c>
      <c r="B12" s="22" t="s">
        <v>115</v>
      </c>
      <c r="C12" s="22" t="s">
        <v>132</v>
      </c>
      <c r="D12" s="22" t="s">
        <v>133</v>
      </c>
      <c r="E12" s="22">
        <v>0</v>
      </c>
      <c r="F12" s="22">
        <v>1887000</v>
      </c>
      <c r="G12" s="22">
        <v>0</v>
      </c>
      <c r="H12" s="22">
        <v>0</v>
      </c>
      <c r="I12" s="22">
        <v>1740000</v>
      </c>
      <c r="J12" s="22">
        <v>0</v>
      </c>
      <c r="K12" s="22">
        <v>0</v>
      </c>
      <c r="L12" s="22">
        <v>354000</v>
      </c>
      <c r="M12" s="22">
        <v>0</v>
      </c>
      <c r="N12" s="22">
        <v>310000</v>
      </c>
      <c r="O12" s="22">
        <v>4355000</v>
      </c>
      <c r="P12" s="22">
        <v>0</v>
      </c>
      <c r="Q12" s="22">
        <v>0</v>
      </c>
      <c r="R12" s="22">
        <v>0</v>
      </c>
      <c r="S12" s="22">
        <v>0</v>
      </c>
      <c r="T12" s="22">
        <v>110000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0</v>
      </c>
      <c r="AG12" s="22">
        <v>0</v>
      </c>
      <c r="AH12" s="22">
        <v>0</v>
      </c>
      <c r="AI12" s="22">
        <v>0</v>
      </c>
      <c r="AJ12" s="22">
        <v>0</v>
      </c>
      <c r="AK12" s="22">
        <v>0</v>
      </c>
      <c r="AL12" s="22">
        <v>0</v>
      </c>
      <c r="AM12" s="22">
        <v>0</v>
      </c>
      <c r="AN12" s="22">
        <v>0</v>
      </c>
      <c r="AO12" s="22">
        <v>0</v>
      </c>
      <c r="AP12" s="22">
        <v>8756000</v>
      </c>
    </row>
    <row r="13" spans="1:42" x14ac:dyDescent="0.35">
      <c r="A13" s="22" t="s">
        <v>114</v>
      </c>
      <c r="B13" s="22" t="s">
        <v>115</v>
      </c>
      <c r="C13" s="22" t="s">
        <v>134</v>
      </c>
      <c r="D13" s="22" t="s">
        <v>135</v>
      </c>
      <c r="E13" s="22">
        <v>0</v>
      </c>
      <c r="F13" s="22">
        <v>1394545</v>
      </c>
      <c r="G13" s="22">
        <v>0</v>
      </c>
      <c r="H13" s="22">
        <v>0</v>
      </c>
      <c r="I13" s="22">
        <v>0</v>
      </c>
      <c r="J13" s="22">
        <v>0</v>
      </c>
      <c r="K13" s="22">
        <v>0</v>
      </c>
      <c r="L13" s="22">
        <v>0</v>
      </c>
      <c r="M13" s="22">
        <v>0</v>
      </c>
      <c r="N13" s="22">
        <v>24306967</v>
      </c>
      <c r="O13" s="22">
        <v>0</v>
      </c>
      <c r="P13" s="22">
        <v>0</v>
      </c>
      <c r="Q13" s="22">
        <v>1212427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324066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767768</v>
      </c>
      <c r="AJ13" s="22">
        <v>0</v>
      </c>
      <c r="AK13" s="22">
        <v>0</v>
      </c>
      <c r="AL13" s="22">
        <v>0</v>
      </c>
      <c r="AM13" s="22">
        <v>0</v>
      </c>
      <c r="AN13" s="22">
        <v>0</v>
      </c>
      <c r="AO13" s="22">
        <v>0</v>
      </c>
      <c r="AP13" s="22">
        <v>28005773</v>
      </c>
    </row>
    <row r="14" spans="1:42" x14ac:dyDescent="0.35">
      <c r="A14" s="22" t="s">
        <v>114</v>
      </c>
      <c r="B14" s="22" t="s">
        <v>115</v>
      </c>
      <c r="C14" s="22" t="s">
        <v>136</v>
      </c>
      <c r="D14" s="22" t="s">
        <v>137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3080958</v>
      </c>
      <c r="P14" s="22">
        <v>0</v>
      </c>
      <c r="Q14" s="22">
        <v>0</v>
      </c>
      <c r="R14" s="22">
        <v>368815</v>
      </c>
      <c r="S14" s="22">
        <v>90173</v>
      </c>
      <c r="T14" s="22">
        <v>366758</v>
      </c>
      <c r="U14" s="22">
        <v>410136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0</v>
      </c>
      <c r="AL14" s="22">
        <v>435007</v>
      </c>
      <c r="AM14" s="22">
        <v>0</v>
      </c>
      <c r="AN14" s="22">
        <v>0</v>
      </c>
      <c r="AO14" s="22">
        <v>0</v>
      </c>
      <c r="AP14" s="22">
        <v>4751847</v>
      </c>
    </row>
    <row r="15" spans="1:42" x14ac:dyDescent="0.35">
      <c r="A15" s="22" t="s">
        <v>114</v>
      </c>
      <c r="B15" s="22" t="s">
        <v>115</v>
      </c>
      <c r="C15" s="22" t="s">
        <v>138</v>
      </c>
      <c r="D15" s="22" t="s">
        <v>139</v>
      </c>
      <c r="E15" s="22">
        <v>0</v>
      </c>
      <c r="F15" s="22">
        <v>13818745</v>
      </c>
      <c r="G15" s="22">
        <v>0</v>
      </c>
      <c r="H15" s="22">
        <v>759144</v>
      </c>
      <c r="I15" s="22">
        <v>156408</v>
      </c>
      <c r="J15" s="22">
        <v>0</v>
      </c>
      <c r="K15" s="22">
        <v>2653397</v>
      </c>
      <c r="L15" s="22">
        <v>0</v>
      </c>
      <c r="M15" s="22">
        <v>0</v>
      </c>
      <c r="N15" s="22">
        <v>0</v>
      </c>
      <c r="O15" s="22">
        <v>377572</v>
      </c>
      <c r="P15" s="22">
        <v>0</v>
      </c>
      <c r="Q15" s="22">
        <v>51470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v>1066953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 s="22">
        <v>257419</v>
      </c>
      <c r="AK15" s="22">
        <v>0</v>
      </c>
      <c r="AL15" s="22">
        <v>0</v>
      </c>
      <c r="AM15" s="22">
        <v>0</v>
      </c>
      <c r="AN15" s="22">
        <v>0</v>
      </c>
      <c r="AO15" s="22">
        <v>0</v>
      </c>
      <c r="AP15" s="22">
        <v>19141108</v>
      </c>
    </row>
    <row r="16" spans="1:42" x14ac:dyDescent="0.35">
      <c r="A16" s="22" t="s">
        <v>114</v>
      </c>
      <c r="B16" s="22" t="s">
        <v>115</v>
      </c>
      <c r="C16" s="22" t="s">
        <v>140</v>
      </c>
      <c r="D16" s="22" t="s">
        <v>141</v>
      </c>
      <c r="E16" s="22">
        <v>0</v>
      </c>
      <c r="F16" s="22">
        <v>53000</v>
      </c>
      <c r="G16" s="22">
        <v>0</v>
      </c>
      <c r="H16" s="22">
        <v>0</v>
      </c>
      <c r="I16" s="22">
        <v>5498000</v>
      </c>
      <c r="J16" s="22">
        <v>235000</v>
      </c>
      <c r="K16" s="22">
        <v>0</v>
      </c>
      <c r="L16" s="22">
        <v>0</v>
      </c>
      <c r="M16" s="22">
        <v>0</v>
      </c>
      <c r="N16" s="22">
        <v>0</v>
      </c>
      <c r="O16" s="22">
        <v>7463000</v>
      </c>
      <c r="P16" s="22">
        <v>0</v>
      </c>
      <c r="Q16" s="22">
        <v>1000</v>
      </c>
      <c r="R16" s="22">
        <v>0</v>
      </c>
      <c r="S16" s="22">
        <v>0</v>
      </c>
      <c r="T16" s="22">
        <v>643000</v>
      </c>
      <c r="U16" s="22">
        <v>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242000</v>
      </c>
      <c r="AF16" s="22">
        <v>0</v>
      </c>
      <c r="AG16" s="22">
        <v>0</v>
      </c>
      <c r="AH16" s="22">
        <v>0</v>
      </c>
      <c r="AI16" s="22">
        <v>4339000</v>
      </c>
      <c r="AJ16" s="22">
        <v>0</v>
      </c>
      <c r="AK16" s="22">
        <v>0</v>
      </c>
      <c r="AL16" s="22">
        <v>0</v>
      </c>
      <c r="AM16" s="22">
        <v>0</v>
      </c>
      <c r="AN16" s="22">
        <v>0</v>
      </c>
      <c r="AO16" s="22">
        <v>0</v>
      </c>
      <c r="AP16" s="22">
        <v>18474000</v>
      </c>
    </row>
    <row r="17" spans="1:42" x14ac:dyDescent="0.35">
      <c r="A17" s="22" t="s">
        <v>114</v>
      </c>
      <c r="B17" s="22" t="s">
        <v>115</v>
      </c>
      <c r="C17" s="22" t="s">
        <v>142</v>
      </c>
      <c r="D17" s="22" t="s">
        <v>143</v>
      </c>
      <c r="E17" s="22">
        <v>0</v>
      </c>
      <c r="F17" s="22">
        <v>2780295</v>
      </c>
      <c r="G17" s="22">
        <v>0</v>
      </c>
      <c r="H17" s="22">
        <v>0</v>
      </c>
      <c r="I17" s="22">
        <v>89334</v>
      </c>
      <c r="J17" s="22">
        <v>0</v>
      </c>
      <c r="K17" s="22">
        <v>0</v>
      </c>
      <c r="L17" s="22">
        <v>6368</v>
      </c>
      <c r="M17" s="22">
        <v>0</v>
      </c>
      <c r="N17" s="22">
        <v>0</v>
      </c>
      <c r="O17" s="22">
        <v>33550</v>
      </c>
      <c r="P17" s="22">
        <v>83370</v>
      </c>
      <c r="Q17" s="22">
        <v>0</v>
      </c>
      <c r="R17" s="22">
        <v>302505</v>
      </c>
      <c r="S17" s="22">
        <v>0</v>
      </c>
      <c r="T17" s="22">
        <v>0</v>
      </c>
      <c r="U17" s="22">
        <v>2814662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221627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274082</v>
      </c>
      <c r="AJ17" s="22">
        <v>0</v>
      </c>
      <c r="AK17" s="22">
        <v>0</v>
      </c>
      <c r="AL17" s="22">
        <v>0</v>
      </c>
      <c r="AM17" s="22">
        <v>0</v>
      </c>
      <c r="AN17" s="22">
        <v>0</v>
      </c>
      <c r="AO17" s="22">
        <v>0</v>
      </c>
      <c r="AP17" s="22">
        <v>6605793</v>
      </c>
    </row>
    <row r="18" spans="1:42" x14ac:dyDescent="0.35">
      <c r="A18" s="22" t="s">
        <v>114</v>
      </c>
      <c r="B18" s="22" t="s">
        <v>115</v>
      </c>
      <c r="C18" s="22" t="s">
        <v>144</v>
      </c>
      <c r="D18" s="22" t="s">
        <v>145</v>
      </c>
      <c r="E18" s="22">
        <v>0</v>
      </c>
      <c r="F18" s="22">
        <v>2403000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1395000</v>
      </c>
      <c r="O18" s="22">
        <v>12944000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21000</v>
      </c>
      <c r="AE18" s="22">
        <v>0</v>
      </c>
      <c r="AF18" s="22">
        <v>0</v>
      </c>
      <c r="AG18" s="22">
        <v>0</v>
      </c>
      <c r="AH18" s="22">
        <v>0</v>
      </c>
      <c r="AI18" s="22">
        <v>2662000</v>
      </c>
      <c r="AJ18" s="22">
        <v>45000</v>
      </c>
      <c r="AK18" s="22">
        <v>0</v>
      </c>
      <c r="AL18" s="22">
        <v>0</v>
      </c>
      <c r="AM18" s="22">
        <v>0</v>
      </c>
      <c r="AN18" s="22">
        <v>0</v>
      </c>
      <c r="AO18" s="22">
        <v>0</v>
      </c>
      <c r="AP18" s="22">
        <v>19470000</v>
      </c>
    </row>
    <row r="19" spans="1:42" x14ac:dyDescent="0.35">
      <c r="A19" s="22" t="s">
        <v>114</v>
      </c>
      <c r="B19" s="22" t="s">
        <v>115</v>
      </c>
      <c r="C19" s="22" t="s">
        <v>146</v>
      </c>
      <c r="D19" s="22" t="s">
        <v>147</v>
      </c>
      <c r="E19" s="22">
        <v>0</v>
      </c>
      <c r="F19" s="22">
        <v>4998493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479621</v>
      </c>
      <c r="O19" s="22">
        <v>9907485</v>
      </c>
      <c r="P19" s="22">
        <v>0</v>
      </c>
      <c r="Q19" s="22">
        <v>387316</v>
      </c>
      <c r="R19" s="22">
        <v>1195760</v>
      </c>
      <c r="S19" s="22">
        <v>0</v>
      </c>
      <c r="T19" s="22">
        <v>0</v>
      </c>
      <c r="U19" s="22">
        <v>113012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19707</v>
      </c>
      <c r="AJ19" s="22">
        <v>0</v>
      </c>
      <c r="AK19" s="22">
        <v>0</v>
      </c>
      <c r="AL19" s="22">
        <v>0</v>
      </c>
      <c r="AM19" s="22">
        <v>0</v>
      </c>
      <c r="AN19" s="22">
        <v>172885</v>
      </c>
      <c r="AO19" s="22">
        <v>0</v>
      </c>
      <c r="AP19" s="22">
        <v>17274279</v>
      </c>
    </row>
    <row r="20" spans="1:42" x14ac:dyDescent="0.35">
      <c r="A20" s="22" t="s">
        <v>114</v>
      </c>
      <c r="B20" s="22" t="s">
        <v>115</v>
      </c>
      <c r="C20" s="22" t="s">
        <v>148</v>
      </c>
      <c r="D20" s="22" t="s">
        <v>149</v>
      </c>
      <c r="E20" s="22">
        <v>0</v>
      </c>
      <c r="F20" s="22">
        <v>0</v>
      </c>
      <c r="G20" s="22">
        <v>0</v>
      </c>
      <c r="H20" s="22">
        <v>0</v>
      </c>
      <c r="I20" s="22">
        <v>1158900</v>
      </c>
      <c r="J20" s="22">
        <v>0</v>
      </c>
      <c r="K20" s="22">
        <v>0</v>
      </c>
      <c r="L20" s="22">
        <v>0</v>
      </c>
      <c r="M20" s="22">
        <v>0</v>
      </c>
      <c r="N20" s="22">
        <v>483842</v>
      </c>
      <c r="O20" s="22">
        <v>4743118</v>
      </c>
      <c r="P20" s="22">
        <v>0</v>
      </c>
      <c r="Q20" s="22">
        <v>746506</v>
      </c>
      <c r="R20" s="22">
        <v>0</v>
      </c>
      <c r="S20" s="22">
        <v>0</v>
      </c>
      <c r="T20" s="22">
        <v>0</v>
      </c>
      <c r="U20" s="22">
        <v>0</v>
      </c>
      <c r="V20" s="22">
        <v>0</v>
      </c>
      <c r="W20" s="22">
        <v>45319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7177685</v>
      </c>
    </row>
    <row r="21" spans="1:42" x14ac:dyDescent="0.35">
      <c r="A21" s="22" t="s">
        <v>114</v>
      </c>
      <c r="B21" s="22" t="s">
        <v>115</v>
      </c>
      <c r="C21" s="22" t="s">
        <v>150</v>
      </c>
      <c r="D21" s="22" t="s">
        <v>151</v>
      </c>
      <c r="E21" s="22">
        <v>12900</v>
      </c>
      <c r="F21" s="22">
        <v>1585727</v>
      </c>
      <c r="G21" s="22">
        <v>0</v>
      </c>
      <c r="H21" s="22">
        <v>1574810</v>
      </c>
      <c r="I21" s="22">
        <v>2722190</v>
      </c>
      <c r="J21" s="22">
        <v>0</v>
      </c>
      <c r="K21" s="22">
        <v>0</v>
      </c>
      <c r="L21" s="22">
        <v>0</v>
      </c>
      <c r="M21" s="22">
        <v>0</v>
      </c>
      <c r="N21" s="22">
        <v>137190</v>
      </c>
      <c r="O21" s="22">
        <v>17075570</v>
      </c>
      <c r="P21" s="22">
        <v>0</v>
      </c>
      <c r="Q21" s="22">
        <v>11920960</v>
      </c>
      <c r="R21" s="22">
        <v>2325050</v>
      </c>
      <c r="S21" s="22">
        <v>0</v>
      </c>
      <c r="T21" s="22">
        <v>198520</v>
      </c>
      <c r="U21" s="22">
        <v>951740</v>
      </c>
      <c r="V21" s="22">
        <v>0</v>
      </c>
      <c r="W21" s="22">
        <v>0</v>
      </c>
      <c r="X21" s="22">
        <v>1493920</v>
      </c>
      <c r="Y21" s="22">
        <v>0</v>
      </c>
      <c r="Z21" s="22">
        <v>0</v>
      </c>
      <c r="AA21" s="22">
        <v>0</v>
      </c>
      <c r="AB21" s="22">
        <v>46560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8226360</v>
      </c>
      <c r="AJ21" s="22">
        <v>2747620</v>
      </c>
      <c r="AK21" s="22">
        <v>0</v>
      </c>
      <c r="AL21" s="22">
        <v>0</v>
      </c>
      <c r="AM21" s="22">
        <v>0</v>
      </c>
      <c r="AN21" s="22">
        <v>0</v>
      </c>
      <c r="AO21" s="22">
        <v>0</v>
      </c>
      <c r="AP21" s="22">
        <v>51019117</v>
      </c>
    </row>
    <row r="22" spans="1:42" x14ac:dyDescent="0.35">
      <c r="A22" s="22" t="s">
        <v>114</v>
      </c>
      <c r="B22" s="22" t="s">
        <v>115</v>
      </c>
      <c r="C22" s="22" t="s">
        <v>152</v>
      </c>
      <c r="D22" s="22" t="s">
        <v>153</v>
      </c>
      <c r="E22" s="22">
        <v>0</v>
      </c>
      <c r="F22" s="22">
        <v>0</v>
      </c>
      <c r="G22" s="22">
        <v>0</v>
      </c>
      <c r="H22" s="22">
        <v>13744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124147</v>
      </c>
      <c r="P22" s="22">
        <v>0</v>
      </c>
      <c r="Q22" s="22">
        <v>0</v>
      </c>
      <c r="R22" s="22">
        <v>0</v>
      </c>
      <c r="S22" s="22">
        <v>0</v>
      </c>
      <c r="T22" s="22">
        <v>440618</v>
      </c>
      <c r="U22" s="22">
        <v>48999</v>
      </c>
      <c r="V22" s="22">
        <v>0</v>
      </c>
      <c r="W22" s="22">
        <v>487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22">
        <v>0</v>
      </c>
      <c r="AL22" s="22">
        <v>83296</v>
      </c>
      <c r="AM22" s="22">
        <v>0</v>
      </c>
      <c r="AN22" s="22">
        <v>0</v>
      </c>
      <c r="AO22" s="22">
        <v>0</v>
      </c>
      <c r="AP22" s="22">
        <v>711291</v>
      </c>
    </row>
    <row r="23" spans="1:42" x14ac:dyDescent="0.35">
      <c r="A23" s="22" t="s">
        <v>114</v>
      </c>
      <c r="B23" s="22" t="s">
        <v>154</v>
      </c>
      <c r="C23" s="22" t="s">
        <v>155</v>
      </c>
      <c r="D23" s="22" t="s">
        <v>156</v>
      </c>
      <c r="E23" s="22">
        <v>0</v>
      </c>
      <c r="F23" s="22">
        <v>23286</v>
      </c>
      <c r="G23" s="22">
        <v>0</v>
      </c>
      <c r="H23" s="22">
        <v>0</v>
      </c>
      <c r="I23" s="22">
        <v>115392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951319</v>
      </c>
      <c r="P23" s="22">
        <v>0</v>
      </c>
      <c r="Q23" s="22">
        <v>0</v>
      </c>
      <c r="R23" s="22">
        <v>0</v>
      </c>
      <c r="S23" s="22">
        <v>0</v>
      </c>
      <c r="T23" s="22">
        <v>96198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1400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949163</v>
      </c>
      <c r="AJ23" s="22">
        <v>33592</v>
      </c>
      <c r="AK23" s="22">
        <v>0</v>
      </c>
      <c r="AL23" s="22">
        <v>0</v>
      </c>
      <c r="AM23" s="22">
        <v>0</v>
      </c>
      <c r="AN23" s="22">
        <v>0</v>
      </c>
      <c r="AO23" s="22">
        <v>0</v>
      </c>
      <c r="AP23" s="22">
        <v>2170350</v>
      </c>
    </row>
    <row r="24" spans="1:42" x14ac:dyDescent="0.35">
      <c r="A24" s="22" t="s">
        <v>114</v>
      </c>
      <c r="B24" s="22" t="s">
        <v>154</v>
      </c>
      <c r="C24" s="22" t="s">
        <v>157</v>
      </c>
      <c r="D24" s="22" t="s">
        <v>158</v>
      </c>
      <c r="E24" s="22">
        <v>0</v>
      </c>
      <c r="F24" s="22">
        <v>0</v>
      </c>
      <c r="G24" s="22">
        <v>0</v>
      </c>
      <c r="H24" s="22">
        <v>0</v>
      </c>
      <c r="I24" s="22">
        <v>10897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2">
        <v>920988</v>
      </c>
      <c r="P24" s="22">
        <v>0</v>
      </c>
      <c r="Q24" s="22">
        <v>0</v>
      </c>
      <c r="R24" s="22">
        <v>0</v>
      </c>
      <c r="S24" s="22">
        <v>0</v>
      </c>
      <c r="T24" s="22">
        <v>12141</v>
      </c>
      <c r="U24" s="22">
        <v>0</v>
      </c>
      <c r="V24" s="22">
        <v>9109</v>
      </c>
      <c r="W24" s="22"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v>0</v>
      </c>
      <c r="AI24" s="22">
        <v>1399822</v>
      </c>
      <c r="AJ24" s="22">
        <v>0</v>
      </c>
      <c r="AK24" s="22">
        <v>0</v>
      </c>
      <c r="AL24" s="22">
        <v>0</v>
      </c>
      <c r="AM24" s="22">
        <v>0</v>
      </c>
      <c r="AN24" s="22">
        <v>0</v>
      </c>
      <c r="AO24" s="22">
        <v>0</v>
      </c>
      <c r="AP24" s="22">
        <v>2352957</v>
      </c>
    </row>
    <row r="25" spans="1:42" x14ac:dyDescent="0.35">
      <c r="A25" s="22" t="s">
        <v>114</v>
      </c>
      <c r="B25" s="22" t="s">
        <v>154</v>
      </c>
      <c r="C25" s="22" t="s">
        <v>159</v>
      </c>
      <c r="D25" s="22" t="s">
        <v>160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1744682</v>
      </c>
      <c r="P25" s="22">
        <v>123750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J25" s="22">
        <v>0</v>
      </c>
      <c r="AK25" s="22">
        <v>0</v>
      </c>
      <c r="AL25" s="22">
        <v>0</v>
      </c>
      <c r="AM25" s="22">
        <v>0</v>
      </c>
      <c r="AN25" s="22">
        <v>0</v>
      </c>
      <c r="AO25" s="22">
        <v>0</v>
      </c>
      <c r="AP25" s="22">
        <v>1868432</v>
      </c>
    </row>
    <row r="26" spans="1:42" x14ac:dyDescent="0.35">
      <c r="A26" s="22" t="s">
        <v>114</v>
      </c>
      <c r="B26" s="22" t="s">
        <v>154</v>
      </c>
      <c r="C26" s="22" t="s">
        <v>161</v>
      </c>
      <c r="D26" s="22" t="s">
        <v>162</v>
      </c>
      <c r="E26" s="22">
        <v>0</v>
      </c>
      <c r="F26" s="22">
        <v>0</v>
      </c>
      <c r="G26" s="22">
        <v>0</v>
      </c>
      <c r="H26" s="22">
        <v>0</v>
      </c>
      <c r="I26" s="22">
        <v>289372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1239412</v>
      </c>
      <c r="P26" s="22">
        <v>0</v>
      </c>
      <c r="Q26" s="22">
        <v>0</v>
      </c>
      <c r="R26" s="22">
        <v>0</v>
      </c>
      <c r="S26" s="22">
        <v>0</v>
      </c>
      <c r="T26" s="22">
        <v>75883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273600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v>0</v>
      </c>
      <c r="AL26" s="22">
        <v>0</v>
      </c>
      <c r="AM26" s="22">
        <v>0</v>
      </c>
      <c r="AN26" s="22">
        <v>0</v>
      </c>
      <c r="AO26" s="22">
        <v>0</v>
      </c>
      <c r="AP26" s="22">
        <v>1878267</v>
      </c>
    </row>
    <row r="27" spans="1:42" x14ac:dyDescent="0.35">
      <c r="A27" s="22" t="s">
        <v>114</v>
      </c>
      <c r="B27" s="22" t="s">
        <v>154</v>
      </c>
      <c r="C27" s="22" t="s">
        <v>163</v>
      </c>
      <c r="D27" s="22" t="s">
        <v>164</v>
      </c>
      <c r="E27" s="22">
        <v>0</v>
      </c>
      <c r="F27" s="22">
        <v>6893275</v>
      </c>
      <c r="G27" s="22">
        <v>0</v>
      </c>
      <c r="H27" s="22">
        <v>0</v>
      </c>
      <c r="I27" s="22">
        <v>0</v>
      </c>
      <c r="J27" s="22">
        <v>0</v>
      </c>
      <c r="K27" s="22">
        <v>0</v>
      </c>
      <c r="L27" s="22">
        <v>0</v>
      </c>
      <c r="M27" s="22">
        <v>0</v>
      </c>
      <c r="N27" s="22">
        <v>4182396</v>
      </c>
      <c r="O27" s="22">
        <v>25624662</v>
      </c>
      <c r="P27" s="22">
        <v>0</v>
      </c>
      <c r="Q27" s="22">
        <v>1141121</v>
      </c>
      <c r="R27" s="22">
        <v>0</v>
      </c>
      <c r="S27" s="22">
        <v>0</v>
      </c>
      <c r="T27" s="22">
        <v>0</v>
      </c>
      <c r="U27" s="22">
        <v>894670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5137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v>5341922</v>
      </c>
      <c r="AJ27" s="22">
        <v>0</v>
      </c>
      <c r="AK27" s="22">
        <v>0</v>
      </c>
      <c r="AL27" s="22">
        <v>0</v>
      </c>
      <c r="AM27" s="22">
        <v>0</v>
      </c>
      <c r="AN27" s="22">
        <v>0</v>
      </c>
      <c r="AO27" s="22">
        <v>0</v>
      </c>
      <c r="AP27" s="22">
        <v>44083183</v>
      </c>
    </row>
    <row r="28" spans="1:42" x14ac:dyDescent="0.35">
      <c r="A28" s="22" t="s">
        <v>114</v>
      </c>
      <c r="B28" s="22" t="s">
        <v>154</v>
      </c>
      <c r="C28" s="22" t="s">
        <v>165</v>
      </c>
      <c r="D28" s="22" t="s">
        <v>166</v>
      </c>
      <c r="E28" s="22">
        <v>0</v>
      </c>
      <c r="F28" s="22">
        <v>3137224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4265377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v>0</v>
      </c>
      <c r="AL28" s="22">
        <v>0</v>
      </c>
      <c r="AM28" s="22">
        <v>0</v>
      </c>
      <c r="AN28" s="22">
        <v>0</v>
      </c>
      <c r="AO28" s="22">
        <v>0</v>
      </c>
      <c r="AP28" s="22">
        <v>7402601</v>
      </c>
    </row>
    <row r="29" spans="1:42" x14ac:dyDescent="0.35">
      <c r="A29" s="22" t="s">
        <v>114</v>
      </c>
      <c r="B29" s="22" t="s">
        <v>167</v>
      </c>
      <c r="C29" s="22" t="s">
        <v>168</v>
      </c>
      <c r="D29" s="22" t="s">
        <v>169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45491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40158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54094</v>
      </c>
      <c r="AJ29" s="22">
        <v>0</v>
      </c>
      <c r="AK29" s="22">
        <v>0</v>
      </c>
      <c r="AL29" s="22">
        <v>0</v>
      </c>
      <c r="AM29" s="22">
        <v>0</v>
      </c>
      <c r="AN29" s="22">
        <v>0</v>
      </c>
      <c r="AO29" s="22">
        <v>0</v>
      </c>
      <c r="AP29" s="22">
        <v>139743</v>
      </c>
    </row>
    <row r="30" spans="1:42" x14ac:dyDescent="0.35">
      <c r="A30" s="22" t="s">
        <v>114</v>
      </c>
      <c r="B30" s="22" t="s">
        <v>167</v>
      </c>
      <c r="C30" s="22" t="s">
        <v>170</v>
      </c>
      <c r="D30" s="22" t="s">
        <v>171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0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</row>
    <row r="31" spans="1:42" x14ac:dyDescent="0.35">
      <c r="A31" s="22" t="s">
        <v>114</v>
      </c>
      <c r="B31" s="22" t="s">
        <v>167</v>
      </c>
      <c r="C31" s="22" t="s">
        <v>172</v>
      </c>
      <c r="D31" s="22" t="s">
        <v>173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318104</v>
      </c>
      <c r="P31" s="22">
        <v>0</v>
      </c>
      <c r="Q31" s="22">
        <v>0</v>
      </c>
      <c r="R31" s="22">
        <v>0</v>
      </c>
      <c r="S31" s="22">
        <v>0</v>
      </c>
      <c r="T31" s="22">
        <v>30164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348268</v>
      </c>
    </row>
    <row r="32" spans="1:42" x14ac:dyDescent="0.35">
      <c r="A32" s="22" t="s">
        <v>114</v>
      </c>
      <c r="B32" s="22" t="s">
        <v>167</v>
      </c>
      <c r="C32" s="22" t="s">
        <v>174</v>
      </c>
      <c r="D32" s="22" t="s">
        <v>175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1966206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v>0</v>
      </c>
      <c r="AL32" s="22">
        <v>0</v>
      </c>
      <c r="AM32" s="22">
        <v>0</v>
      </c>
      <c r="AN32" s="22">
        <v>0</v>
      </c>
      <c r="AO32" s="22">
        <v>0</v>
      </c>
      <c r="AP32" s="22">
        <v>1966206</v>
      </c>
    </row>
    <row r="33" spans="1:42" x14ac:dyDescent="0.35">
      <c r="A33" s="22" t="s">
        <v>114</v>
      </c>
      <c r="B33" s="22" t="s">
        <v>167</v>
      </c>
      <c r="C33" s="22" t="s">
        <v>176</v>
      </c>
      <c r="D33" s="22" t="s">
        <v>177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2109820</v>
      </c>
      <c r="P33" s="22">
        <v>411215</v>
      </c>
      <c r="Q33" s="22">
        <v>0</v>
      </c>
      <c r="R33" s="22">
        <v>200</v>
      </c>
      <c r="S33" s="22">
        <v>0</v>
      </c>
      <c r="T33" s="22">
        <v>-175067</v>
      </c>
      <c r="U33" s="22">
        <v>0</v>
      </c>
      <c r="V33" s="22">
        <v>0</v>
      </c>
      <c r="W33" s="22">
        <v>0</v>
      </c>
      <c r="X33" s="22">
        <v>47196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0</v>
      </c>
      <c r="AL33" s="22">
        <v>0</v>
      </c>
      <c r="AM33" s="22">
        <v>0</v>
      </c>
      <c r="AN33" s="22">
        <v>0</v>
      </c>
      <c r="AO33" s="22">
        <v>0</v>
      </c>
      <c r="AP33" s="22">
        <v>2393364</v>
      </c>
    </row>
    <row r="34" spans="1:42" x14ac:dyDescent="0.35">
      <c r="A34" s="22" t="s">
        <v>114</v>
      </c>
      <c r="B34" s="22" t="s">
        <v>167</v>
      </c>
      <c r="C34" s="22" t="s">
        <v>178</v>
      </c>
      <c r="D34" s="22" t="s">
        <v>179</v>
      </c>
      <c r="E34" s="22">
        <v>0</v>
      </c>
      <c r="F34" s="22">
        <v>0</v>
      </c>
      <c r="G34" s="22">
        <v>0</v>
      </c>
      <c r="H34" s="22">
        <v>0</v>
      </c>
      <c r="I34" s="22">
        <v>521442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81735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22269</v>
      </c>
      <c r="V34" s="22">
        <v>10244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0</v>
      </c>
      <c r="AL34" s="22">
        <v>0</v>
      </c>
      <c r="AM34" s="22">
        <v>0</v>
      </c>
      <c r="AN34" s="22">
        <v>0</v>
      </c>
      <c r="AO34" s="22">
        <v>0</v>
      </c>
      <c r="AP34" s="22">
        <v>635690</v>
      </c>
    </row>
    <row r="35" spans="1:42" x14ac:dyDescent="0.35">
      <c r="A35" s="22" t="s">
        <v>114</v>
      </c>
      <c r="B35" s="22" t="s">
        <v>167</v>
      </c>
      <c r="C35" s="22" t="s">
        <v>180</v>
      </c>
      <c r="D35" s="22" t="s">
        <v>181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942752</v>
      </c>
      <c r="P35" s="22">
        <v>0</v>
      </c>
      <c r="Q35" s="22">
        <v>0</v>
      </c>
      <c r="R35" s="22">
        <v>0</v>
      </c>
      <c r="S35" s="22">
        <v>0</v>
      </c>
      <c r="T35" s="22">
        <v>56803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26750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v>0</v>
      </c>
      <c r="AJ35" s="22">
        <v>0</v>
      </c>
      <c r="AK35" s="22">
        <v>0</v>
      </c>
      <c r="AL35" s="22">
        <v>0</v>
      </c>
      <c r="AM35" s="22">
        <v>0</v>
      </c>
      <c r="AN35" s="22">
        <v>0</v>
      </c>
      <c r="AO35" s="22">
        <v>0</v>
      </c>
      <c r="AP35" s="22">
        <v>1026305</v>
      </c>
    </row>
    <row r="36" spans="1:42" x14ac:dyDescent="0.35">
      <c r="A36" s="22" t="s">
        <v>114</v>
      </c>
      <c r="B36" s="22" t="s">
        <v>167</v>
      </c>
      <c r="C36" s="22" t="s">
        <v>182</v>
      </c>
      <c r="D36" s="22" t="s">
        <v>183</v>
      </c>
      <c r="E36" s="22">
        <v>0</v>
      </c>
      <c r="F36" s="22">
        <v>853121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9060702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9913823</v>
      </c>
    </row>
    <row r="37" spans="1:42" x14ac:dyDescent="0.35">
      <c r="A37" s="22" t="s">
        <v>114</v>
      </c>
      <c r="B37" s="22" t="s">
        <v>167</v>
      </c>
      <c r="C37" s="22" t="s">
        <v>184</v>
      </c>
      <c r="D37" s="22" t="s">
        <v>185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2271531</v>
      </c>
      <c r="P37" s="22">
        <v>0</v>
      </c>
      <c r="Q37" s="22">
        <v>0</v>
      </c>
      <c r="R37" s="22">
        <v>0</v>
      </c>
      <c r="S37" s="22">
        <v>0</v>
      </c>
      <c r="T37" s="22">
        <v>613667</v>
      </c>
      <c r="U37" s="22">
        <v>609710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3494908</v>
      </c>
    </row>
    <row r="38" spans="1:42" x14ac:dyDescent="0.35">
      <c r="A38" s="22" t="s">
        <v>114</v>
      </c>
      <c r="B38" s="22" t="s">
        <v>167</v>
      </c>
      <c r="C38" s="22" t="s">
        <v>186</v>
      </c>
      <c r="D38" s="22" t="s">
        <v>187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1361256</v>
      </c>
      <c r="P38" s="22">
        <v>0</v>
      </c>
      <c r="Q38" s="22">
        <v>0</v>
      </c>
      <c r="R38" s="22">
        <v>0</v>
      </c>
      <c r="S38" s="22">
        <v>0</v>
      </c>
      <c r="T38" s="22">
        <v>143085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v>0</v>
      </c>
      <c r="AJ38" s="22">
        <v>0</v>
      </c>
      <c r="AK38" s="22">
        <v>0</v>
      </c>
      <c r="AL38" s="22">
        <v>0</v>
      </c>
      <c r="AM38" s="22">
        <v>0</v>
      </c>
      <c r="AN38" s="22">
        <v>0</v>
      </c>
      <c r="AO38" s="22">
        <v>0</v>
      </c>
      <c r="AP38" s="22">
        <v>1504341</v>
      </c>
    </row>
    <row r="39" spans="1:42" x14ac:dyDescent="0.35">
      <c r="A39" s="22" t="s">
        <v>114</v>
      </c>
      <c r="B39" s="22" t="s">
        <v>167</v>
      </c>
      <c r="C39" s="22" t="s">
        <v>188</v>
      </c>
      <c r="D39" s="22" t="s">
        <v>189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v>0</v>
      </c>
      <c r="AL39" s="22">
        <v>0</v>
      </c>
      <c r="AM39" s="22">
        <v>0</v>
      </c>
      <c r="AN39" s="22">
        <v>0</v>
      </c>
      <c r="AO39" s="22">
        <v>0</v>
      </c>
      <c r="AP39" s="22">
        <v>0</v>
      </c>
    </row>
    <row r="40" spans="1:42" x14ac:dyDescent="0.35">
      <c r="A40" s="22" t="s">
        <v>114</v>
      </c>
      <c r="B40" s="22" t="s">
        <v>167</v>
      </c>
      <c r="C40" s="22" t="s">
        <v>190</v>
      </c>
      <c r="D40" s="22" t="s">
        <v>191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 s="22">
        <v>0</v>
      </c>
      <c r="AL40" s="22">
        <v>0</v>
      </c>
      <c r="AM40" s="22">
        <v>0</v>
      </c>
      <c r="AN40" s="22">
        <v>0</v>
      </c>
      <c r="AO40" s="22">
        <v>0</v>
      </c>
      <c r="AP40" s="22">
        <v>0</v>
      </c>
    </row>
    <row r="41" spans="1:42" x14ac:dyDescent="0.35">
      <c r="A41" s="22" t="s">
        <v>114</v>
      </c>
      <c r="B41" s="22" t="s">
        <v>167</v>
      </c>
      <c r="C41" s="22" t="s">
        <v>192</v>
      </c>
      <c r="D41" s="22" t="s">
        <v>193</v>
      </c>
      <c r="E41" s="22">
        <v>0</v>
      </c>
      <c r="F41" s="22">
        <v>0</v>
      </c>
      <c r="G41" s="22">
        <v>0</v>
      </c>
      <c r="H41" s="22">
        <v>0</v>
      </c>
      <c r="I41" s="22">
        <v>3100485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12369206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598477</v>
      </c>
      <c r="V41" s="22">
        <v>848782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16916950</v>
      </c>
    </row>
    <row r="42" spans="1:42" x14ac:dyDescent="0.35">
      <c r="A42" s="22" t="s">
        <v>114</v>
      </c>
      <c r="B42" s="22" t="s">
        <v>167</v>
      </c>
      <c r="C42" s="22" t="s">
        <v>194</v>
      </c>
      <c r="D42" s="22" t="s">
        <v>195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0</v>
      </c>
      <c r="AL42" s="22">
        <v>0</v>
      </c>
      <c r="AM42" s="22">
        <v>0</v>
      </c>
      <c r="AN42" s="22">
        <v>0</v>
      </c>
      <c r="AO42" s="22">
        <v>0</v>
      </c>
      <c r="AP42" s="22">
        <v>0</v>
      </c>
    </row>
    <row r="43" spans="1:42" x14ac:dyDescent="0.35">
      <c r="A43" s="22" t="s">
        <v>114</v>
      </c>
      <c r="B43" s="22" t="s">
        <v>167</v>
      </c>
      <c r="C43" s="22" t="s">
        <v>196</v>
      </c>
      <c r="D43" s="22" t="s">
        <v>197</v>
      </c>
      <c r="E43" s="22">
        <v>0</v>
      </c>
      <c r="F43" s="22">
        <v>1371453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23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v>0</v>
      </c>
      <c r="AL43" s="22">
        <v>0</v>
      </c>
      <c r="AM43" s="22">
        <v>0</v>
      </c>
      <c r="AN43" s="22">
        <v>0</v>
      </c>
      <c r="AO43" s="22">
        <v>0</v>
      </c>
      <c r="AP43" s="22">
        <v>1371476</v>
      </c>
    </row>
    <row r="44" spans="1:42" x14ac:dyDescent="0.35">
      <c r="A44" s="22" t="s">
        <v>114</v>
      </c>
      <c r="B44" s="22" t="s">
        <v>167</v>
      </c>
      <c r="C44" s="22" t="s">
        <v>198</v>
      </c>
      <c r="D44" s="22" t="s">
        <v>199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3723033</v>
      </c>
      <c r="P44" s="22">
        <v>0</v>
      </c>
      <c r="Q44" s="22">
        <v>0</v>
      </c>
      <c r="R44" s="22">
        <v>0</v>
      </c>
      <c r="S44" s="22">
        <v>0</v>
      </c>
      <c r="T44" s="22">
        <v>351309</v>
      </c>
      <c r="U44" s="22">
        <v>32337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0</v>
      </c>
      <c r="AN44" s="22">
        <v>0</v>
      </c>
      <c r="AO44" s="22">
        <v>0</v>
      </c>
      <c r="AP44" s="22">
        <v>4106679</v>
      </c>
    </row>
    <row r="45" spans="1:42" x14ac:dyDescent="0.35">
      <c r="A45" s="22" t="s">
        <v>114</v>
      </c>
      <c r="B45" s="22" t="s">
        <v>167</v>
      </c>
      <c r="C45" s="22" t="s">
        <v>200</v>
      </c>
      <c r="D45" s="22" t="s">
        <v>201</v>
      </c>
      <c r="E45" s="22">
        <v>0</v>
      </c>
      <c r="F45" s="22">
        <v>0</v>
      </c>
      <c r="G45" s="22">
        <v>0</v>
      </c>
      <c r="H45" s="22">
        <v>0</v>
      </c>
      <c r="I45" s="22">
        <v>461863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7000227</v>
      </c>
      <c r="P45" s="22">
        <v>0</v>
      </c>
      <c r="Q45" s="22">
        <v>0</v>
      </c>
      <c r="R45" s="22">
        <v>0</v>
      </c>
      <c r="S45" s="22">
        <v>0</v>
      </c>
      <c r="T45" s="22">
        <v>311145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0</v>
      </c>
      <c r="AP45" s="22">
        <v>7773235</v>
      </c>
    </row>
    <row r="46" spans="1:42" x14ac:dyDescent="0.35">
      <c r="A46" s="22" t="s">
        <v>114</v>
      </c>
      <c r="B46" s="22" t="s">
        <v>167</v>
      </c>
      <c r="C46" s="22" t="s">
        <v>202</v>
      </c>
      <c r="D46" s="22" t="s">
        <v>203</v>
      </c>
      <c r="E46" s="22">
        <v>0</v>
      </c>
      <c r="F46" s="22">
        <v>335736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1236819</v>
      </c>
      <c r="P46" s="22">
        <v>0</v>
      </c>
      <c r="Q46" s="22">
        <v>0</v>
      </c>
      <c r="R46" s="22">
        <v>0</v>
      </c>
      <c r="S46" s="22">
        <v>0</v>
      </c>
      <c r="T46" s="22">
        <v>326198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0</v>
      </c>
      <c r="AL46" s="22">
        <v>0</v>
      </c>
      <c r="AM46" s="22">
        <v>0</v>
      </c>
      <c r="AN46" s="22">
        <v>0</v>
      </c>
      <c r="AO46" s="22">
        <v>0</v>
      </c>
      <c r="AP46" s="22">
        <v>1898753</v>
      </c>
    </row>
    <row r="47" spans="1:42" x14ac:dyDescent="0.35">
      <c r="A47" s="22" t="s">
        <v>114</v>
      </c>
      <c r="B47" s="22" t="s">
        <v>167</v>
      </c>
      <c r="C47" s="22" t="s">
        <v>204</v>
      </c>
      <c r="D47" s="22" t="s">
        <v>205</v>
      </c>
      <c r="E47" s="22">
        <v>0</v>
      </c>
      <c r="F47" s="22">
        <v>0</v>
      </c>
      <c r="G47" s="22">
        <v>0</v>
      </c>
      <c r="H47" s="22">
        <v>0</v>
      </c>
      <c r="I47" s="22">
        <v>224348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5299396</v>
      </c>
      <c r="P47" s="22">
        <v>0</v>
      </c>
      <c r="Q47" s="22">
        <v>0</v>
      </c>
      <c r="R47" s="22">
        <v>0</v>
      </c>
      <c r="S47" s="22">
        <v>0</v>
      </c>
      <c r="T47" s="22">
        <v>194000</v>
      </c>
      <c r="U47" s="22">
        <v>3464513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509645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9691902</v>
      </c>
    </row>
    <row r="48" spans="1:42" x14ac:dyDescent="0.35">
      <c r="A48" s="22" t="s">
        <v>114</v>
      </c>
      <c r="B48" s="22" t="s">
        <v>167</v>
      </c>
      <c r="C48" s="22" t="s">
        <v>206</v>
      </c>
      <c r="D48" s="22" t="s">
        <v>207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2116205</v>
      </c>
      <c r="P48" s="22">
        <v>0</v>
      </c>
      <c r="Q48" s="22">
        <v>0</v>
      </c>
      <c r="R48" s="22">
        <v>0</v>
      </c>
      <c r="S48" s="22">
        <v>0</v>
      </c>
      <c r="T48" s="22">
        <v>1493674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3609879</v>
      </c>
    </row>
    <row r="49" spans="1:42" x14ac:dyDescent="0.35">
      <c r="A49" s="22" t="s">
        <v>114</v>
      </c>
      <c r="B49" s="22" t="s">
        <v>167</v>
      </c>
      <c r="C49" s="22" t="s">
        <v>208</v>
      </c>
      <c r="D49" s="22" t="s">
        <v>209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0</v>
      </c>
      <c r="AM49" s="22">
        <v>0</v>
      </c>
      <c r="AN49" s="22">
        <v>0</v>
      </c>
      <c r="AO49" s="22">
        <v>0</v>
      </c>
      <c r="AP49" s="22">
        <v>0</v>
      </c>
    </row>
    <row r="50" spans="1:42" x14ac:dyDescent="0.35">
      <c r="A50" s="22" t="s">
        <v>114</v>
      </c>
      <c r="B50" s="22" t="s">
        <v>167</v>
      </c>
      <c r="C50" s="22" t="s">
        <v>210</v>
      </c>
      <c r="D50" s="22" t="s">
        <v>211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2065289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0</v>
      </c>
      <c r="AL50" s="22">
        <v>0</v>
      </c>
      <c r="AM50" s="22">
        <v>0</v>
      </c>
      <c r="AN50" s="22">
        <v>0</v>
      </c>
      <c r="AO50" s="22">
        <v>0</v>
      </c>
      <c r="AP50" s="22">
        <v>2065289</v>
      </c>
    </row>
    <row r="51" spans="1:42" x14ac:dyDescent="0.35">
      <c r="A51" s="22" t="s">
        <v>114</v>
      </c>
      <c r="B51" s="22" t="s">
        <v>167</v>
      </c>
      <c r="C51" s="22" t="s">
        <v>212</v>
      </c>
      <c r="D51" s="22" t="s">
        <v>213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0</v>
      </c>
      <c r="AL51" s="22">
        <v>0</v>
      </c>
      <c r="AM51" s="22">
        <v>0</v>
      </c>
      <c r="AN51" s="22">
        <v>0</v>
      </c>
      <c r="AO51" s="22">
        <v>0</v>
      </c>
      <c r="AP51" s="22">
        <v>0</v>
      </c>
    </row>
    <row r="52" spans="1:42" x14ac:dyDescent="0.35">
      <c r="A52" s="22" t="s">
        <v>114</v>
      </c>
      <c r="B52" s="22" t="s">
        <v>167</v>
      </c>
      <c r="C52" s="22" t="s">
        <v>214</v>
      </c>
      <c r="D52" s="22" t="s">
        <v>215</v>
      </c>
      <c r="E52" s="22">
        <v>0</v>
      </c>
      <c r="F52" s="22">
        <v>0</v>
      </c>
      <c r="G52" s="22">
        <v>0</v>
      </c>
      <c r="H52" s="22">
        <v>0</v>
      </c>
      <c r="I52" s="22">
        <v>416911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1634984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2051895</v>
      </c>
    </row>
    <row r="53" spans="1:42" x14ac:dyDescent="0.35">
      <c r="A53" s="22" t="s">
        <v>114</v>
      </c>
      <c r="B53" s="22" t="s">
        <v>167</v>
      </c>
      <c r="C53" s="22" t="s">
        <v>216</v>
      </c>
      <c r="D53" s="22" t="s">
        <v>217</v>
      </c>
      <c r="E53" s="22">
        <v>0</v>
      </c>
      <c r="F53" s="22">
        <v>0</v>
      </c>
      <c r="G53" s="22">
        <v>0</v>
      </c>
      <c r="H53" s="22">
        <v>0</v>
      </c>
      <c r="I53" s="22">
        <v>1301857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6793932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8095789</v>
      </c>
    </row>
    <row r="54" spans="1:42" x14ac:dyDescent="0.35">
      <c r="A54" s="22" t="s">
        <v>114</v>
      </c>
      <c r="B54" s="22" t="s">
        <v>167</v>
      </c>
      <c r="C54" s="22" t="s">
        <v>218</v>
      </c>
      <c r="D54" s="22" t="s">
        <v>219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65209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169905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0</v>
      </c>
      <c r="AL54" s="22">
        <v>0</v>
      </c>
      <c r="AM54" s="22">
        <v>0</v>
      </c>
      <c r="AN54" s="22">
        <v>0</v>
      </c>
      <c r="AO54" s="22">
        <v>0</v>
      </c>
      <c r="AP54" s="22">
        <v>235114</v>
      </c>
    </row>
    <row r="55" spans="1:42" x14ac:dyDescent="0.35">
      <c r="A55" s="22" t="s">
        <v>114</v>
      </c>
      <c r="B55" s="22" t="s">
        <v>167</v>
      </c>
      <c r="C55" s="22" t="s">
        <v>220</v>
      </c>
      <c r="D55" s="22" t="s">
        <v>221</v>
      </c>
      <c r="E55" s="22">
        <v>0</v>
      </c>
      <c r="F55" s="22">
        <v>0</v>
      </c>
      <c r="G55" s="22">
        <v>50418</v>
      </c>
      <c r="H55" s="22">
        <v>0</v>
      </c>
      <c r="I55" s="22">
        <v>40000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4428472</v>
      </c>
      <c r="P55" s="22">
        <v>0</v>
      </c>
      <c r="Q55" s="22">
        <v>0</v>
      </c>
      <c r="R55" s="22">
        <v>0</v>
      </c>
      <c r="S55" s="22">
        <v>0</v>
      </c>
      <c r="T55" s="22">
        <v>574843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123907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5217640</v>
      </c>
    </row>
    <row r="56" spans="1:42" x14ac:dyDescent="0.35">
      <c r="A56" s="22" t="s">
        <v>114</v>
      </c>
      <c r="B56" s="22" t="s">
        <v>167</v>
      </c>
      <c r="C56" s="22" t="s">
        <v>222</v>
      </c>
      <c r="D56" s="22" t="s">
        <v>223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</row>
    <row r="57" spans="1:42" x14ac:dyDescent="0.35">
      <c r="A57" s="22" t="s">
        <v>114</v>
      </c>
      <c r="B57" s="22" t="s">
        <v>167</v>
      </c>
      <c r="C57" s="22" t="s">
        <v>224</v>
      </c>
      <c r="D57" s="22" t="s">
        <v>225</v>
      </c>
      <c r="E57" s="22">
        <v>0</v>
      </c>
      <c r="F57" s="22">
        <v>2000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3873200</v>
      </c>
      <c r="P57" s="22">
        <v>170316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4045516</v>
      </c>
    </row>
    <row r="58" spans="1:42" x14ac:dyDescent="0.35">
      <c r="A58" s="22" t="s">
        <v>114</v>
      </c>
      <c r="B58" s="22" t="s">
        <v>167</v>
      </c>
      <c r="C58" s="22" t="s">
        <v>226</v>
      </c>
      <c r="D58" s="22" t="s">
        <v>227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949205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949205</v>
      </c>
    </row>
    <row r="59" spans="1:42" x14ac:dyDescent="0.35">
      <c r="A59" s="22" t="s">
        <v>114</v>
      </c>
      <c r="B59" s="22" t="s">
        <v>167</v>
      </c>
      <c r="C59" s="22" t="s">
        <v>228</v>
      </c>
      <c r="D59" s="22" t="s">
        <v>229</v>
      </c>
      <c r="E59" s="22">
        <v>0</v>
      </c>
      <c r="F59" s="22">
        <v>0</v>
      </c>
      <c r="G59" s="22">
        <v>0</v>
      </c>
      <c r="H59" s="22">
        <v>0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v>0</v>
      </c>
      <c r="AJ59" s="22">
        <v>0</v>
      </c>
      <c r="AK59" s="22">
        <v>0</v>
      </c>
      <c r="AL59" s="22">
        <v>0</v>
      </c>
      <c r="AM59" s="22">
        <v>0</v>
      </c>
      <c r="AN59" s="22">
        <v>0</v>
      </c>
      <c r="AO59" s="22">
        <v>0</v>
      </c>
      <c r="AP59" s="22">
        <v>0</v>
      </c>
    </row>
    <row r="60" spans="1:42" x14ac:dyDescent="0.35">
      <c r="A60" s="22" t="s">
        <v>114</v>
      </c>
      <c r="B60" s="22" t="s">
        <v>167</v>
      </c>
      <c r="C60" s="22" t="s">
        <v>230</v>
      </c>
      <c r="D60" s="22" t="s">
        <v>231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1645978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2538459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-21845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4162592</v>
      </c>
    </row>
    <row r="61" spans="1:42" x14ac:dyDescent="0.35">
      <c r="A61" s="22" t="s">
        <v>114</v>
      </c>
      <c r="B61" s="22" t="s">
        <v>167</v>
      </c>
      <c r="C61" s="22" t="s">
        <v>232</v>
      </c>
      <c r="D61" s="22" t="s">
        <v>233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1292951</v>
      </c>
      <c r="P61" s="22">
        <v>0</v>
      </c>
      <c r="Q61" s="22">
        <v>0</v>
      </c>
      <c r="R61" s="22">
        <v>0</v>
      </c>
      <c r="S61" s="22">
        <v>0</v>
      </c>
      <c r="T61" s="22">
        <v>33049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v>0</v>
      </c>
      <c r="AI61" s="22">
        <v>1242069</v>
      </c>
      <c r="AJ61" s="22">
        <v>0</v>
      </c>
      <c r="AK61" s="22">
        <v>0</v>
      </c>
      <c r="AL61" s="22">
        <v>0</v>
      </c>
      <c r="AM61" s="22">
        <v>0</v>
      </c>
      <c r="AN61" s="22">
        <v>0</v>
      </c>
      <c r="AO61" s="22">
        <v>0</v>
      </c>
      <c r="AP61" s="22">
        <v>2568069</v>
      </c>
    </row>
    <row r="62" spans="1:42" x14ac:dyDescent="0.35">
      <c r="A62" s="22" t="s">
        <v>114</v>
      </c>
      <c r="B62" s="22" t="s">
        <v>167</v>
      </c>
      <c r="C62" s="22" t="s">
        <v>234</v>
      </c>
      <c r="D62" s="22" t="s">
        <v>235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1952521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v>0</v>
      </c>
      <c r="AL62" s="22">
        <v>0</v>
      </c>
      <c r="AM62" s="22">
        <v>0</v>
      </c>
      <c r="AN62" s="22">
        <v>0</v>
      </c>
      <c r="AO62" s="22">
        <v>0</v>
      </c>
      <c r="AP62" s="22">
        <v>1952521</v>
      </c>
    </row>
    <row r="63" spans="1:42" x14ac:dyDescent="0.35">
      <c r="A63" s="22" t="s">
        <v>114</v>
      </c>
      <c r="B63" s="22" t="s">
        <v>167</v>
      </c>
      <c r="C63" s="22" t="s">
        <v>236</v>
      </c>
      <c r="D63" s="22" t="s">
        <v>237</v>
      </c>
      <c r="E63" s="22">
        <v>0</v>
      </c>
      <c r="F63" s="22">
        <v>293185</v>
      </c>
      <c r="G63" s="22">
        <v>0</v>
      </c>
      <c r="H63" s="22">
        <v>0</v>
      </c>
      <c r="I63" s="22">
        <v>0</v>
      </c>
      <c r="J63" s="22">
        <v>354077</v>
      </c>
      <c r="K63" s="22">
        <v>0</v>
      </c>
      <c r="L63" s="22">
        <v>0</v>
      </c>
      <c r="M63" s="22">
        <v>0</v>
      </c>
      <c r="N63" s="22">
        <v>0</v>
      </c>
      <c r="O63" s="22">
        <v>4262692</v>
      </c>
      <c r="P63" s="22">
        <v>0</v>
      </c>
      <c r="Q63" s="22">
        <v>0</v>
      </c>
      <c r="R63" s="22">
        <v>74975</v>
      </c>
      <c r="S63" s="22">
        <v>51859</v>
      </c>
      <c r="T63" s="22">
        <v>502549</v>
      </c>
      <c r="U63" s="22">
        <v>0</v>
      </c>
      <c r="V63" s="22">
        <v>0</v>
      </c>
      <c r="W63" s="22"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  <c r="AI63" s="22">
        <v>-18187</v>
      </c>
      <c r="AJ63" s="22">
        <v>364838</v>
      </c>
      <c r="AK63" s="22">
        <v>0</v>
      </c>
      <c r="AL63" s="22">
        <v>0</v>
      </c>
      <c r="AM63" s="22">
        <v>0</v>
      </c>
      <c r="AN63" s="22">
        <v>0</v>
      </c>
      <c r="AO63" s="22">
        <v>3175159</v>
      </c>
      <c r="AP63" s="22">
        <v>9061147</v>
      </c>
    </row>
    <row r="64" spans="1:42" x14ac:dyDescent="0.35">
      <c r="A64" s="22" t="s">
        <v>114</v>
      </c>
      <c r="B64" s="22" t="s">
        <v>167</v>
      </c>
      <c r="C64" s="22" t="s">
        <v>238</v>
      </c>
      <c r="D64" s="22" t="s">
        <v>239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724381</v>
      </c>
      <c r="P64" s="22">
        <v>0</v>
      </c>
      <c r="Q64" s="22">
        <v>0</v>
      </c>
      <c r="R64" s="22">
        <v>0</v>
      </c>
      <c r="S64" s="22">
        <v>0</v>
      </c>
      <c r="T64" s="22">
        <v>43666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75000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30297</v>
      </c>
      <c r="AK64" s="22">
        <v>0</v>
      </c>
      <c r="AL64" s="22">
        <v>0</v>
      </c>
      <c r="AM64" s="22">
        <v>0</v>
      </c>
      <c r="AN64" s="22">
        <v>0</v>
      </c>
      <c r="AO64" s="22">
        <v>0</v>
      </c>
      <c r="AP64" s="22">
        <v>873344</v>
      </c>
    </row>
    <row r="65" spans="1:42" x14ac:dyDescent="0.35">
      <c r="A65" s="22" t="s">
        <v>114</v>
      </c>
      <c r="B65" s="22" t="s">
        <v>167</v>
      </c>
      <c r="C65" s="22" t="s">
        <v>240</v>
      </c>
      <c r="D65" s="22" t="s">
        <v>241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1266518</v>
      </c>
      <c r="P65" s="22">
        <v>0</v>
      </c>
      <c r="Q65" s="22">
        <v>0</v>
      </c>
      <c r="R65" s="22">
        <v>0</v>
      </c>
      <c r="S65" s="22">
        <v>0</v>
      </c>
      <c r="T65" s="22">
        <v>4934624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0</v>
      </c>
      <c r="AL65" s="22">
        <v>0</v>
      </c>
      <c r="AM65" s="22">
        <v>0</v>
      </c>
      <c r="AN65" s="22">
        <v>0</v>
      </c>
      <c r="AO65" s="22">
        <v>0</v>
      </c>
      <c r="AP65" s="22">
        <v>6201142</v>
      </c>
    </row>
    <row r="66" spans="1:42" x14ac:dyDescent="0.35">
      <c r="A66" s="22" t="s">
        <v>114</v>
      </c>
      <c r="B66" s="22" t="s">
        <v>167</v>
      </c>
      <c r="C66" s="22" t="s">
        <v>242</v>
      </c>
      <c r="D66" s="22" t="s">
        <v>243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</row>
    <row r="67" spans="1:42" x14ac:dyDescent="0.35">
      <c r="A67" s="22" t="s">
        <v>114</v>
      </c>
      <c r="B67" s="22" t="s">
        <v>167</v>
      </c>
      <c r="C67" s="22" t="s">
        <v>244</v>
      </c>
      <c r="D67" s="22" t="s">
        <v>245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2847132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v>0</v>
      </c>
      <c r="AL67" s="22">
        <v>0</v>
      </c>
      <c r="AM67" s="22">
        <v>0</v>
      </c>
      <c r="AN67" s="22">
        <v>0</v>
      </c>
      <c r="AO67" s="22">
        <v>0</v>
      </c>
      <c r="AP67" s="22">
        <v>2847132</v>
      </c>
    </row>
    <row r="68" spans="1:42" x14ac:dyDescent="0.35">
      <c r="A68" s="22" t="s">
        <v>114</v>
      </c>
      <c r="B68" s="22" t="s">
        <v>167</v>
      </c>
      <c r="C68" s="22" t="s">
        <v>246</v>
      </c>
      <c r="D68" s="22" t="s">
        <v>247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760021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v>0</v>
      </c>
      <c r="AO68" s="22">
        <v>0</v>
      </c>
      <c r="AP68" s="22">
        <v>760021</v>
      </c>
    </row>
    <row r="69" spans="1:42" x14ac:dyDescent="0.35">
      <c r="A69" s="22" t="s">
        <v>114</v>
      </c>
      <c r="B69" s="22" t="s">
        <v>167</v>
      </c>
      <c r="C69" s="22" t="s">
        <v>248</v>
      </c>
      <c r="D69" s="22" t="s">
        <v>249</v>
      </c>
      <c r="E69" s="22">
        <v>0</v>
      </c>
      <c r="F69" s="22">
        <v>0</v>
      </c>
      <c r="G69" s="22">
        <v>1903701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3838856</v>
      </c>
      <c r="P69" s="22">
        <v>0</v>
      </c>
      <c r="Q69" s="22">
        <v>85173</v>
      </c>
      <c r="R69" s="22">
        <v>0</v>
      </c>
      <c r="S69" s="22">
        <v>0</v>
      </c>
      <c r="T69" s="22">
        <v>278758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0</v>
      </c>
      <c r="AN69" s="22">
        <v>0</v>
      </c>
      <c r="AO69" s="22">
        <v>0</v>
      </c>
      <c r="AP69" s="22">
        <v>6106488</v>
      </c>
    </row>
    <row r="70" spans="1:42" x14ac:dyDescent="0.35">
      <c r="A70" s="22" t="s">
        <v>114</v>
      </c>
      <c r="B70" s="22" t="s">
        <v>167</v>
      </c>
      <c r="C70" s="22" t="s">
        <v>250</v>
      </c>
      <c r="D70" s="22" t="s">
        <v>251</v>
      </c>
      <c r="E70" s="22">
        <v>0</v>
      </c>
      <c r="F70" s="22">
        <v>0</v>
      </c>
      <c r="G70" s="22">
        <v>0</v>
      </c>
      <c r="H70" s="22">
        <v>0</v>
      </c>
      <c r="I70" s="22">
        <v>5360325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7127192</v>
      </c>
      <c r="P70" s="22">
        <v>0</v>
      </c>
      <c r="Q70" s="22">
        <v>0</v>
      </c>
      <c r="R70" s="22">
        <v>10978444</v>
      </c>
      <c r="S70" s="22">
        <v>0</v>
      </c>
      <c r="T70" s="22">
        <v>192648</v>
      </c>
      <c r="U70" s="22">
        <v>82624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474496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24215729</v>
      </c>
    </row>
    <row r="71" spans="1:42" x14ac:dyDescent="0.35">
      <c r="A71" s="22" t="s">
        <v>114</v>
      </c>
      <c r="B71" s="22" t="s">
        <v>167</v>
      </c>
      <c r="C71" s="22" t="s">
        <v>252</v>
      </c>
      <c r="D71" s="22" t="s">
        <v>253</v>
      </c>
      <c r="E71" s="22">
        <v>0</v>
      </c>
      <c r="F71" s="22">
        <v>0</v>
      </c>
      <c r="G71" s="22">
        <v>0</v>
      </c>
      <c r="H71" s="22">
        <v>0</v>
      </c>
      <c r="I71" s="22">
        <v>13050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1224177</v>
      </c>
      <c r="P71" s="22">
        <v>0</v>
      </c>
      <c r="Q71" s="22">
        <v>0</v>
      </c>
      <c r="R71" s="22">
        <v>0</v>
      </c>
      <c r="S71" s="22">
        <v>0</v>
      </c>
      <c r="T71" s="22">
        <v>1923181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12000</v>
      </c>
      <c r="AJ71" s="22">
        <v>0</v>
      </c>
      <c r="AK71" s="22">
        <v>0</v>
      </c>
      <c r="AL71" s="22">
        <v>0</v>
      </c>
      <c r="AM71" s="22">
        <v>0</v>
      </c>
      <c r="AN71" s="22">
        <v>0</v>
      </c>
      <c r="AO71" s="22">
        <v>0</v>
      </c>
      <c r="AP71" s="22">
        <v>3172408</v>
      </c>
    </row>
    <row r="72" spans="1:42" x14ac:dyDescent="0.35">
      <c r="A72" s="22" t="s">
        <v>114</v>
      </c>
      <c r="B72" s="22" t="s">
        <v>167</v>
      </c>
      <c r="C72" s="22" t="s">
        <v>254</v>
      </c>
      <c r="D72" s="22" t="s">
        <v>255</v>
      </c>
      <c r="E72" s="22">
        <v>0</v>
      </c>
      <c r="F72" s="22">
        <v>53394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776689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0</v>
      </c>
      <c r="AL72" s="22">
        <v>0</v>
      </c>
      <c r="AM72" s="22">
        <v>0</v>
      </c>
      <c r="AN72" s="22">
        <v>0</v>
      </c>
      <c r="AO72" s="22">
        <v>0</v>
      </c>
      <c r="AP72" s="22">
        <v>830083</v>
      </c>
    </row>
    <row r="73" spans="1:42" x14ac:dyDescent="0.35">
      <c r="A73" s="22" t="s">
        <v>114</v>
      </c>
      <c r="B73" s="22" t="s">
        <v>167</v>
      </c>
      <c r="C73" s="22" t="s">
        <v>256</v>
      </c>
      <c r="D73" s="22" t="s">
        <v>257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1033598</v>
      </c>
      <c r="P73" s="22">
        <v>470000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1503598</v>
      </c>
    </row>
    <row r="74" spans="1:42" x14ac:dyDescent="0.35">
      <c r="A74" s="22" t="s">
        <v>114</v>
      </c>
      <c r="B74" s="22" t="s">
        <v>167</v>
      </c>
      <c r="C74" s="22" t="s">
        <v>258</v>
      </c>
      <c r="D74" s="22" t="s">
        <v>259</v>
      </c>
      <c r="E74" s="22">
        <v>0</v>
      </c>
      <c r="F74" s="22">
        <v>181445</v>
      </c>
      <c r="G74" s="22">
        <v>0</v>
      </c>
      <c r="H74" s="22">
        <v>0</v>
      </c>
      <c r="I74" s="22">
        <v>0</v>
      </c>
      <c r="J74" s="22">
        <v>176037</v>
      </c>
      <c r="K74" s="22">
        <v>0</v>
      </c>
      <c r="L74" s="22">
        <v>0</v>
      </c>
      <c r="M74" s="22">
        <v>0</v>
      </c>
      <c r="N74" s="22">
        <v>0</v>
      </c>
      <c r="O74" s="22">
        <v>105000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42841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0</v>
      </c>
      <c r="AP74" s="22">
        <v>505323</v>
      </c>
    </row>
    <row r="75" spans="1:42" x14ac:dyDescent="0.35">
      <c r="A75" s="22" t="s">
        <v>114</v>
      </c>
      <c r="B75" s="22" t="s">
        <v>167</v>
      </c>
      <c r="C75" s="22" t="s">
        <v>260</v>
      </c>
      <c r="D75" s="22" t="s">
        <v>261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2293514</v>
      </c>
      <c r="P75" s="22">
        <v>0</v>
      </c>
      <c r="Q75" s="22">
        <v>0</v>
      </c>
      <c r="R75" s="22">
        <v>0</v>
      </c>
      <c r="S75" s="22">
        <v>0</v>
      </c>
      <c r="T75" s="22">
        <v>57639</v>
      </c>
      <c r="U75" s="22">
        <v>6934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v>0</v>
      </c>
      <c r="AO75" s="22">
        <v>0</v>
      </c>
      <c r="AP75" s="22">
        <v>2358087</v>
      </c>
    </row>
    <row r="76" spans="1:42" x14ac:dyDescent="0.35">
      <c r="A76" s="22" t="s">
        <v>114</v>
      </c>
      <c r="B76" s="22" t="s">
        <v>167</v>
      </c>
      <c r="C76" s="22" t="s">
        <v>262</v>
      </c>
      <c r="D76" s="22" t="s">
        <v>263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3745616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3745616</v>
      </c>
    </row>
    <row r="77" spans="1:42" x14ac:dyDescent="0.35">
      <c r="A77" s="22" t="s">
        <v>114</v>
      </c>
      <c r="B77" s="22" t="s">
        <v>167</v>
      </c>
      <c r="C77" s="22" t="s">
        <v>264</v>
      </c>
      <c r="D77" s="22" t="s">
        <v>265</v>
      </c>
      <c r="E77" s="22">
        <v>0</v>
      </c>
      <c r="F77" s="22">
        <v>1563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3722868</v>
      </c>
      <c r="P77" s="22">
        <v>0</v>
      </c>
      <c r="Q77" s="22">
        <v>0</v>
      </c>
      <c r="R77" s="22">
        <v>0</v>
      </c>
      <c r="S77" s="22">
        <v>0</v>
      </c>
      <c r="T77" s="22">
        <v>9238</v>
      </c>
      <c r="U77" s="22">
        <v>3129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v>3736798</v>
      </c>
    </row>
    <row r="78" spans="1:42" x14ac:dyDescent="0.35">
      <c r="A78" s="22" t="s">
        <v>114</v>
      </c>
      <c r="B78" s="22" t="s">
        <v>167</v>
      </c>
      <c r="C78" s="22" t="s">
        <v>266</v>
      </c>
      <c r="D78" s="22" t="s">
        <v>267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5442773</v>
      </c>
      <c r="P78" s="22">
        <v>0</v>
      </c>
      <c r="Q78" s="22">
        <v>0</v>
      </c>
      <c r="R78" s="22">
        <v>303178</v>
      </c>
      <c r="S78" s="22">
        <v>0</v>
      </c>
      <c r="T78" s="22">
        <v>496971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22983</v>
      </c>
      <c r="AJ78" s="22">
        <v>0</v>
      </c>
      <c r="AK78" s="22">
        <v>0</v>
      </c>
      <c r="AL78" s="22">
        <v>0</v>
      </c>
      <c r="AM78" s="22">
        <v>0</v>
      </c>
      <c r="AN78" s="22">
        <v>0</v>
      </c>
      <c r="AO78" s="22">
        <v>0</v>
      </c>
      <c r="AP78" s="22">
        <v>6265905</v>
      </c>
    </row>
    <row r="79" spans="1:42" x14ac:dyDescent="0.35">
      <c r="A79" s="22" t="s">
        <v>114</v>
      </c>
      <c r="B79" s="22" t="s">
        <v>167</v>
      </c>
      <c r="C79" s="22" t="s">
        <v>268</v>
      </c>
      <c r="D79" s="22" t="s">
        <v>269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3411973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3411973</v>
      </c>
    </row>
    <row r="80" spans="1:42" x14ac:dyDescent="0.35">
      <c r="A80" s="22" t="s">
        <v>114</v>
      </c>
      <c r="B80" s="22" t="s">
        <v>167</v>
      </c>
      <c r="C80" s="22" t="s">
        <v>270</v>
      </c>
      <c r="D80" s="22" t="s">
        <v>271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1263209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0</v>
      </c>
      <c r="AN80" s="22">
        <v>0</v>
      </c>
      <c r="AO80" s="22">
        <v>0</v>
      </c>
      <c r="AP80" s="22">
        <v>1263209</v>
      </c>
    </row>
    <row r="81" spans="1:42" x14ac:dyDescent="0.35">
      <c r="A81" s="22" t="s">
        <v>114</v>
      </c>
      <c r="B81" s="22" t="s">
        <v>167</v>
      </c>
      <c r="C81" s="22" t="s">
        <v>272</v>
      </c>
      <c r="D81" s="22" t="s">
        <v>273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1775550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26239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68457</v>
      </c>
      <c r="AN81" s="22">
        <v>0</v>
      </c>
      <c r="AO81" s="22">
        <v>0</v>
      </c>
      <c r="AP81" s="22">
        <v>1870246</v>
      </c>
    </row>
    <row r="82" spans="1:42" x14ac:dyDescent="0.35">
      <c r="A82" s="22" t="s">
        <v>114</v>
      </c>
      <c r="B82" s="22" t="s">
        <v>167</v>
      </c>
      <c r="C82" s="22" t="s">
        <v>274</v>
      </c>
      <c r="D82" s="22" t="s">
        <v>275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3519375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0</v>
      </c>
      <c r="AL82" s="22">
        <v>0</v>
      </c>
      <c r="AM82" s="22">
        <v>0</v>
      </c>
      <c r="AN82" s="22">
        <v>0</v>
      </c>
      <c r="AO82" s="22">
        <v>0</v>
      </c>
      <c r="AP82" s="22">
        <v>3519375</v>
      </c>
    </row>
    <row r="83" spans="1:42" x14ac:dyDescent="0.35">
      <c r="A83" s="22" t="s">
        <v>114</v>
      </c>
      <c r="B83" s="22" t="s">
        <v>167</v>
      </c>
      <c r="C83" s="22" t="s">
        <v>276</v>
      </c>
      <c r="D83" s="22" t="s">
        <v>277</v>
      </c>
      <c r="E83" s="22">
        <v>0</v>
      </c>
      <c r="F83" s="22">
        <v>61774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471187</v>
      </c>
      <c r="P83" s="22">
        <v>0</v>
      </c>
      <c r="Q83" s="22">
        <v>0</v>
      </c>
      <c r="R83" s="22">
        <v>173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533134</v>
      </c>
    </row>
    <row r="84" spans="1:42" x14ac:dyDescent="0.35">
      <c r="A84" s="22" t="s">
        <v>114</v>
      </c>
      <c r="B84" s="22" t="s">
        <v>167</v>
      </c>
      <c r="C84" s="22" t="s">
        <v>278</v>
      </c>
      <c r="D84" s="22" t="s">
        <v>279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5703410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5703410</v>
      </c>
    </row>
    <row r="85" spans="1:42" x14ac:dyDescent="0.35">
      <c r="A85" s="22" t="s">
        <v>114</v>
      </c>
      <c r="B85" s="22" t="s">
        <v>167</v>
      </c>
      <c r="C85" s="22" t="s">
        <v>280</v>
      </c>
      <c r="D85" s="22" t="s">
        <v>281</v>
      </c>
      <c r="E85" s="22">
        <v>0</v>
      </c>
      <c r="F85" s="22">
        <v>0</v>
      </c>
      <c r="G85" s="22">
        <v>0</v>
      </c>
      <c r="H85" s="22">
        <v>0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1439148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22">
        <v>0</v>
      </c>
      <c r="AI85" s="22">
        <v>0</v>
      </c>
      <c r="AJ85" s="22">
        <v>0</v>
      </c>
      <c r="AK85" s="22">
        <v>0</v>
      </c>
      <c r="AL85" s="22">
        <v>0</v>
      </c>
      <c r="AM85" s="22">
        <v>0</v>
      </c>
      <c r="AN85" s="22">
        <v>0</v>
      </c>
      <c r="AO85" s="22">
        <v>0</v>
      </c>
      <c r="AP85" s="22">
        <v>1439148</v>
      </c>
    </row>
    <row r="86" spans="1:42" x14ac:dyDescent="0.35">
      <c r="A86" s="22" t="s">
        <v>114</v>
      </c>
      <c r="B86" s="22" t="s">
        <v>167</v>
      </c>
      <c r="C86" s="22" t="s">
        <v>282</v>
      </c>
      <c r="D86" s="22" t="s">
        <v>283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1259387</v>
      </c>
      <c r="P86" s="22">
        <v>0</v>
      </c>
      <c r="Q86" s="22">
        <v>0</v>
      </c>
      <c r="R86" s="22">
        <v>0</v>
      </c>
      <c r="S86" s="22">
        <v>0</v>
      </c>
      <c r="T86" s="22">
        <v>238120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1497507</v>
      </c>
    </row>
    <row r="87" spans="1:42" x14ac:dyDescent="0.35">
      <c r="A87" s="22" t="s">
        <v>114</v>
      </c>
      <c r="B87" s="22" t="s">
        <v>167</v>
      </c>
      <c r="C87" s="22" t="s">
        <v>284</v>
      </c>
      <c r="D87" s="22" t="s">
        <v>285</v>
      </c>
      <c r="E87" s="22">
        <v>0</v>
      </c>
      <c r="F87" s="22">
        <v>0</v>
      </c>
      <c r="G87" s="22">
        <v>0</v>
      </c>
      <c r="H87" s="22">
        <v>0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5802681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2">
        <v>0</v>
      </c>
      <c r="V87" s="22">
        <v>0</v>
      </c>
      <c r="W87" s="22"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v>0</v>
      </c>
      <c r="AI87" s="22">
        <v>0</v>
      </c>
      <c r="AJ87" s="22">
        <v>0</v>
      </c>
      <c r="AK87" s="22">
        <v>0</v>
      </c>
      <c r="AL87" s="22">
        <v>0</v>
      </c>
      <c r="AM87" s="22">
        <v>0</v>
      </c>
      <c r="AN87" s="22">
        <v>0</v>
      </c>
      <c r="AO87" s="22">
        <v>0</v>
      </c>
      <c r="AP87" s="22">
        <v>5802681</v>
      </c>
    </row>
    <row r="88" spans="1:42" x14ac:dyDescent="0.35">
      <c r="A88" s="22" t="s">
        <v>114</v>
      </c>
      <c r="B88" s="22" t="s">
        <v>167</v>
      </c>
      <c r="C88" s="22" t="s">
        <v>286</v>
      </c>
      <c r="D88" s="22" t="s">
        <v>287</v>
      </c>
      <c r="E88" s="22">
        <v>0</v>
      </c>
      <c r="F88" s="22">
        <v>0</v>
      </c>
      <c r="G88" s="22">
        <v>0</v>
      </c>
      <c r="H88" s="22">
        <v>0</v>
      </c>
      <c r="I88" s="22">
        <v>360395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3424676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664037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v>0</v>
      </c>
      <c r="AI88" s="22">
        <v>0</v>
      </c>
      <c r="AJ88" s="22">
        <v>0</v>
      </c>
      <c r="AK88" s="22">
        <v>0</v>
      </c>
      <c r="AL88" s="22">
        <v>0</v>
      </c>
      <c r="AM88" s="22">
        <v>0</v>
      </c>
      <c r="AN88" s="22">
        <v>0</v>
      </c>
      <c r="AO88" s="22">
        <v>0</v>
      </c>
      <c r="AP88" s="22">
        <v>4449108</v>
      </c>
    </row>
    <row r="89" spans="1:42" x14ac:dyDescent="0.35">
      <c r="A89" s="22" t="s">
        <v>114</v>
      </c>
      <c r="B89" s="22" t="s">
        <v>167</v>
      </c>
      <c r="C89" s="22" t="s">
        <v>288</v>
      </c>
      <c r="D89" s="22" t="s">
        <v>289</v>
      </c>
      <c r="E89" s="22">
        <v>0</v>
      </c>
      <c r="F89" s="22">
        <v>0</v>
      </c>
      <c r="G89" s="22">
        <v>0</v>
      </c>
      <c r="H89" s="22">
        <v>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v>0</v>
      </c>
      <c r="AL89" s="22">
        <v>0</v>
      </c>
      <c r="AM89" s="22">
        <v>0</v>
      </c>
      <c r="AN89" s="22">
        <v>0</v>
      </c>
      <c r="AO89" s="22">
        <v>0</v>
      </c>
      <c r="AP89" s="22">
        <v>0</v>
      </c>
    </row>
    <row r="90" spans="1:42" x14ac:dyDescent="0.35">
      <c r="A90" s="22" t="s">
        <v>114</v>
      </c>
      <c r="B90" s="22" t="s">
        <v>167</v>
      </c>
      <c r="C90" s="22" t="s">
        <v>290</v>
      </c>
      <c r="D90" s="22" t="s">
        <v>291</v>
      </c>
      <c r="E90" s="22">
        <v>0</v>
      </c>
      <c r="F90" s="22">
        <v>0</v>
      </c>
      <c r="G90" s="22">
        <v>0</v>
      </c>
      <c r="H90" s="22">
        <v>0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1189902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22">
        <v>0</v>
      </c>
      <c r="AL90" s="22">
        <v>0</v>
      </c>
      <c r="AM90" s="22">
        <v>0</v>
      </c>
      <c r="AN90" s="22">
        <v>0</v>
      </c>
      <c r="AO90" s="22">
        <v>0</v>
      </c>
      <c r="AP90" s="22">
        <v>1189902</v>
      </c>
    </row>
    <row r="91" spans="1:42" x14ac:dyDescent="0.35">
      <c r="A91" s="22" t="s">
        <v>114</v>
      </c>
      <c r="B91" s="22" t="s">
        <v>167</v>
      </c>
      <c r="C91" s="22" t="s">
        <v>292</v>
      </c>
      <c r="D91" s="22" t="s">
        <v>293</v>
      </c>
      <c r="E91" s="22">
        <v>0</v>
      </c>
      <c r="F91" s="22">
        <v>1288258</v>
      </c>
      <c r="G91" s="22">
        <v>0</v>
      </c>
      <c r="H91" s="22">
        <v>0</v>
      </c>
      <c r="I91" s="22">
        <v>0</v>
      </c>
      <c r="J91" s="22">
        <v>0</v>
      </c>
      <c r="K91" s="22">
        <v>0</v>
      </c>
      <c r="L91" s="22">
        <v>0</v>
      </c>
      <c r="M91" s="22">
        <v>235456</v>
      </c>
      <c r="N91" s="22">
        <v>0</v>
      </c>
      <c r="O91" s="22">
        <v>9369423</v>
      </c>
      <c r="P91" s="22">
        <v>0</v>
      </c>
      <c r="Q91" s="22">
        <v>0</v>
      </c>
      <c r="R91" s="22">
        <v>0</v>
      </c>
      <c r="S91" s="22">
        <v>0</v>
      </c>
      <c r="T91" s="22">
        <v>0</v>
      </c>
      <c r="U91" s="22">
        <v>0</v>
      </c>
      <c r="V91" s="22">
        <v>0</v>
      </c>
      <c r="W91" s="22">
        <v>0</v>
      </c>
      <c r="X91" s="22">
        <v>315232</v>
      </c>
      <c r="Y91" s="22">
        <v>0</v>
      </c>
      <c r="Z91" s="22">
        <v>0</v>
      </c>
      <c r="AA91" s="22">
        <v>0</v>
      </c>
      <c r="AB91" s="22">
        <v>0</v>
      </c>
      <c r="AC91" s="22">
        <v>423907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v>0</v>
      </c>
      <c r="AJ91" s="22">
        <v>0</v>
      </c>
      <c r="AK91" s="22">
        <v>0</v>
      </c>
      <c r="AL91" s="22">
        <v>0</v>
      </c>
      <c r="AM91" s="22">
        <v>0</v>
      </c>
      <c r="AN91" s="22">
        <v>0</v>
      </c>
      <c r="AO91" s="22">
        <v>0</v>
      </c>
      <c r="AP91" s="22">
        <v>11632276</v>
      </c>
    </row>
    <row r="92" spans="1:42" x14ac:dyDescent="0.35">
      <c r="A92" s="22" t="s">
        <v>114</v>
      </c>
      <c r="B92" s="22" t="s">
        <v>294</v>
      </c>
      <c r="C92" s="22" t="s">
        <v>295</v>
      </c>
      <c r="D92" s="22" t="s">
        <v>296</v>
      </c>
      <c r="E92" s="22">
        <v>0</v>
      </c>
      <c r="F92" s="22">
        <v>0</v>
      </c>
      <c r="G92" s="22">
        <v>0</v>
      </c>
      <c r="H92" s="22">
        <v>0</v>
      </c>
      <c r="I92" s="22">
        <v>50393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257048</v>
      </c>
      <c r="P92" s="22">
        <v>0</v>
      </c>
      <c r="Q92" s="22">
        <v>0</v>
      </c>
      <c r="R92" s="22">
        <v>0</v>
      </c>
      <c r="S92" s="22">
        <v>0</v>
      </c>
      <c r="T92" s="22">
        <v>28349</v>
      </c>
      <c r="U92" s="22">
        <v>149262</v>
      </c>
      <c r="V92" s="22">
        <v>0</v>
      </c>
      <c r="W92" s="22"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41563</v>
      </c>
      <c r="AJ92" s="22">
        <v>0</v>
      </c>
      <c r="AK92" s="22">
        <v>0</v>
      </c>
      <c r="AL92" s="22">
        <v>0</v>
      </c>
      <c r="AM92" s="22">
        <v>0</v>
      </c>
      <c r="AN92" s="22">
        <v>0</v>
      </c>
      <c r="AO92" s="22">
        <v>0</v>
      </c>
      <c r="AP92" s="22">
        <v>526615</v>
      </c>
    </row>
    <row r="93" spans="1:42" x14ac:dyDescent="0.35">
      <c r="A93" s="22" t="s">
        <v>114</v>
      </c>
      <c r="B93" s="22" t="s">
        <v>294</v>
      </c>
      <c r="C93" s="22" t="s">
        <v>297</v>
      </c>
      <c r="D93" s="22" t="s">
        <v>298</v>
      </c>
      <c r="E93" s="22">
        <v>0</v>
      </c>
      <c r="F93" s="22">
        <v>2569945</v>
      </c>
      <c r="G93" s="22">
        <v>0</v>
      </c>
      <c r="H93" s="22">
        <v>0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11960</v>
      </c>
      <c r="O93" s="22">
        <v>507665</v>
      </c>
      <c r="P93" s="22">
        <v>0</v>
      </c>
      <c r="Q93" s="22">
        <v>4769917</v>
      </c>
      <c r="R93" s="22">
        <v>0</v>
      </c>
      <c r="S93" s="22">
        <v>0</v>
      </c>
      <c r="T93" s="22">
        <v>0</v>
      </c>
      <c r="U93" s="22">
        <v>828754</v>
      </c>
      <c r="V93" s="22">
        <v>0</v>
      </c>
      <c r="W93" s="22">
        <v>71467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8454</v>
      </c>
      <c r="AH93" s="22">
        <v>0</v>
      </c>
      <c r="AI93" s="22">
        <v>0</v>
      </c>
      <c r="AJ93" s="22">
        <v>0</v>
      </c>
      <c r="AK93" s="22">
        <v>0</v>
      </c>
      <c r="AL93" s="22">
        <v>0</v>
      </c>
      <c r="AM93" s="22">
        <v>0</v>
      </c>
      <c r="AN93" s="22">
        <v>0</v>
      </c>
      <c r="AO93" s="22">
        <v>0</v>
      </c>
      <c r="AP93" s="22">
        <v>8768162</v>
      </c>
    </row>
    <row r="94" spans="1:42" x14ac:dyDescent="0.35">
      <c r="A94" s="22" t="s">
        <v>114</v>
      </c>
      <c r="B94" s="22" t="s">
        <v>294</v>
      </c>
      <c r="C94" s="22" t="s">
        <v>299</v>
      </c>
      <c r="D94" s="22" t="s">
        <v>300</v>
      </c>
      <c r="E94" s="22">
        <v>0</v>
      </c>
      <c r="F94" s="22">
        <v>0</v>
      </c>
      <c r="G94" s="22">
        <v>0</v>
      </c>
      <c r="H94" s="22">
        <v>0</v>
      </c>
      <c r="I94" s="22">
        <v>31775</v>
      </c>
      <c r="J94" s="22">
        <v>0</v>
      </c>
      <c r="K94" s="22">
        <v>0</v>
      </c>
      <c r="L94" s="22">
        <v>0</v>
      </c>
      <c r="M94" s="22">
        <v>0</v>
      </c>
      <c r="N94" s="22">
        <v>246000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469390</v>
      </c>
      <c r="AJ94" s="22">
        <v>0</v>
      </c>
      <c r="AK94" s="22">
        <v>0</v>
      </c>
      <c r="AL94" s="22">
        <v>0</v>
      </c>
      <c r="AM94" s="22">
        <v>0</v>
      </c>
      <c r="AN94" s="22">
        <v>0</v>
      </c>
      <c r="AO94" s="22">
        <v>0</v>
      </c>
      <c r="AP94" s="22">
        <v>747165</v>
      </c>
    </row>
    <row r="95" spans="1:42" x14ac:dyDescent="0.35">
      <c r="A95" s="22" t="s">
        <v>114</v>
      </c>
      <c r="B95" s="22" t="s">
        <v>294</v>
      </c>
      <c r="C95" s="22" t="s">
        <v>301</v>
      </c>
      <c r="D95" s="22" t="s">
        <v>302</v>
      </c>
      <c r="E95" s="22">
        <v>0</v>
      </c>
      <c r="F95" s="22">
        <v>0</v>
      </c>
      <c r="G95" s="22">
        <v>0</v>
      </c>
      <c r="H95" s="22">
        <v>0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258034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16000</v>
      </c>
      <c r="AJ95" s="22">
        <v>0</v>
      </c>
      <c r="AK95" s="22">
        <v>0</v>
      </c>
      <c r="AL95" s="22">
        <v>0</v>
      </c>
      <c r="AM95" s="22">
        <v>0</v>
      </c>
      <c r="AN95" s="22">
        <v>0</v>
      </c>
      <c r="AO95" s="22">
        <v>0</v>
      </c>
      <c r="AP95" s="22">
        <v>274034</v>
      </c>
    </row>
    <row r="96" spans="1:42" x14ac:dyDescent="0.35">
      <c r="A96" s="22" t="s">
        <v>114</v>
      </c>
      <c r="B96" s="22" t="s">
        <v>294</v>
      </c>
      <c r="C96" s="22" t="s">
        <v>303</v>
      </c>
      <c r="D96" s="22" t="s">
        <v>304</v>
      </c>
      <c r="E96" s="22">
        <v>0</v>
      </c>
      <c r="F96" s="22">
        <v>57418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84382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24493</v>
      </c>
      <c r="V96" s="22">
        <v>0</v>
      </c>
      <c r="W96" s="22">
        <v>0</v>
      </c>
      <c r="X96" s="22">
        <v>61829</v>
      </c>
      <c r="Y96" s="22">
        <v>0</v>
      </c>
      <c r="Z96" s="22">
        <v>0</v>
      </c>
      <c r="AA96" s="22">
        <v>8357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39000</v>
      </c>
      <c r="AH96" s="22">
        <v>0</v>
      </c>
      <c r="AI96" s="22">
        <v>0</v>
      </c>
      <c r="AJ96" s="22">
        <v>0</v>
      </c>
      <c r="AK96" s="22">
        <v>0</v>
      </c>
      <c r="AL96" s="22">
        <v>0</v>
      </c>
      <c r="AM96" s="22">
        <v>0</v>
      </c>
      <c r="AN96" s="22">
        <v>0</v>
      </c>
      <c r="AO96" s="22">
        <v>0</v>
      </c>
      <c r="AP96" s="22">
        <v>275479</v>
      </c>
    </row>
    <row r="97" spans="1:42" x14ac:dyDescent="0.35">
      <c r="A97" s="22" t="s">
        <v>114</v>
      </c>
      <c r="B97" s="22" t="s">
        <v>294</v>
      </c>
      <c r="C97" s="22" t="s">
        <v>305</v>
      </c>
      <c r="D97" s="22" t="s">
        <v>306</v>
      </c>
      <c r="E97" s="22">
        <v>0</v>
      </c>
      <c r="F97" s="22">
        <v>0</v>
      </c>
      <c r="G97" s="22">
        <v>112846</v>
      </c>
      <c r="H97" s="22">
        <v>0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2">
        <v>0</v>
      </c>
      <c r="AL97" s="22">
        <v>0</v>
      </c>
      <c r="AM97" s="22">
        <v>0</v>
      </c>
      <c r="AN97" s="22">
        <v>0</v>
      </c>
      <c r="AO97" s="22">
        <v>0</v>
      </c>
      <c r="AP97" s="22">
        <v>112846</v>
      </c>
    </row>
    <row r="98" spans="1:42" x14ac:dyDescent="0.35">
      <c r="A98" s="22" t="s">
        <v>114</v>
      </c>
      <c r="B98" s="22" t="s">
        <v>294</v>
      </c>
      <c r="C98" s="22" t="s">
        <v>307</v>
      </c>
      <c r="D98" s="22" t="s">
        <v>308</v>
      </c>
      <c r="E98" s="22">
        <v>0</v>
      </c>
      <c r="F98" s="22">
        <v>0</v>
      </c>
      <c r="G98" s="22">
        <v>0</v>
      </c>
      <c r="H98" s="22">
        <v>0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264214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2">
        <v>0</v>
      </c>
      <c r="AM98" s="22">
        <v>0</v>
      </c>
      <c r="AN98" s="22">
        <v>0</v>
      </c>
      <c r="AO98" s="22">
        <v>0</v>
      </c>
      <c r="AP98" s="22">
        <v>264214</v>
      </c>
    </row>
    <row r="99" spans="1:42" x14ac:dyDescent="0.35">
      <c r="A99" s="22" t="s">
        <v>114</v>
      </c>
      <c r="B99" s="22" t="s">
        <v>294</v>
      </c>
      <c r="C99" s="22" t="s">
        <v>309</v>
      </c>
      <c r="D99" s="22" t="s">
        <v>310</v>
      </c>
      <c r="E99" s="22">
        <v>0</v>
      </c>
      <c r="F99" s="22">
        <v>18950</v>
      </c>
      <c r="G99" s="22">
        <v>0</v>
      </c>
      <c r="H99" s="22">
        <v>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874951</v>
      </c>
      <c r="P99" s="22">
        <v>0</v>
      </c>
      <c r="Q99" s="22">
        <v>0</v>
      </c>
      <c r="R99" s="22">
        <v>0</v>
      </c>
      <c r="S99" s="22">
        <v>0</v>
      </c>
      <c r="T99" s="22">
        <v>951780</v>
      </c>
      <c r="U99" s="22">
        <v>263879</v>
      </c>
      <c r="V99" s="22">
        <v>0</v>
      </c>
      <c r="W99" s="22"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v>0</v>
      </c>
      <c r="AJ99" s="22">
        <v>0</v>
      </c>
      <c r="AK99" s="22">
        <v>0</v>
      </c>
      <c r="AL99" s="22">
        <v>0</v>
      </c>
      <c r="AM99" s="22">
        <v>0</v>
      </c>
      <c r="AN99" s="22">
        <v>0</v>
      </c>
      <c r="AO99" s="22">
        <v>0</v>
      </c>
      <c r="AP99" s="22">
        <v>2109560</v>
      </c>
    </row>
    <row r="100" spans="1:42" x14ac:dyDescent="0.35">
      <c r="A100" s="22" t="s">
        <v>114</v>
      </c>
      <c r="B100" s="22" t="s">
        <v>294</v>
      </c>
      <c r="C100" s="22" t="s">
        <v>311</v>
      </c>
      <c r="D100" s="22" t="s">
        <v>312</v>
      </c>
      <c r="E100" s="22">
        <v>0</v>
      </c>
      <c r="F100" s="22">
        <v>0</v>
      </c>
      <c r="G100" s="22">
        <v>0</v>
      </c>
      <c r="H100" s="22">
        <v>0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1862317</v>
      </c>
      <c r="P100" s="22">
        <v>0</v>
      </c>
      <c r="Q100" s="22">
        <v>0</v>
      </c>
      <c r="R100" s="22">
        <v>2616302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v>1677035</v>
      </c>
      <c r="AJ100" s="22">
        <v>0</v>
      </c>
      <c r="AK100" s="22">
        <v>0</v>
      </c>
      <c r="AL100" s="22">
        <v>0</v>
      </c>
      <c r="AM100" s="22">
        <v>0</v>
      </c>
      <c r="AN100" s="22">
        <v>0</v>
      </c>
      <c r="AO100" s="22">
        <v>0</v>
      </c>
      <c r="AP100" s="22">
        <v>6155654</v>
      </c>
    </row>
    <row r="101" spans="1:42" x14ac:dyDescent="0.35">
      <c r="A101" s="22" t="s">
        <v>114</v>
      </c>
      <c r="B101" s="22" t="s">
        <v>294</v>
      </c>
      <c r="C101" s="22" t="s">
        <v>313</v>
      </c>
      <c r="D101" s="22" t="s">
        <v>314</v>
      </c>
      <c r="E101" s="22">
        <v>0</v>
      </c>
      <c r="F101" s="22">
        <v>0</v>
      </c>
      <c r="G101" s="22">
        <v>0</v>
      </c>
      <c r="H101" s="22"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514432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v>942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v>5000</v>
      </c>
      <c r="AJ101" s="22">
        <v>0</v>
      </c>
      <c r="AK101" s="22">
        <v>0</v>
      </c>
      <c r="AL101" s="22">
        <v>0</v>
      </c>
      <c r="AM101" s="22">
        <v>0</v>
      </c>
      <c r="AN101" s="22">
        <v>504501</v>
      </c>
      <c r="AO101" s="22">
        <v>0</v>
      </c>
      <c r="AP101" s="22">
        <v>1024875</v>
      </c>
    </row>
    <row r="102" spans="1:42" x14ac:dyDescent="0.35">
      <c r="A102" s="22" t="s">
        <v>114</v>
      </c>
      <c r="B102" s="22" t="s">
        <v>294</v>
      </c>
      <c r="C102" s="22" t="s">
        <v>315</v>
      </c>
      <c r="D102" s="22" t="s">
        <v>316</v>
      </c>
      <c r="E102" s="22">
        <v>0</v>
      </c>
      <c r="F102" s="22">
        <v>582451</v>
      </c>
      <c r="G102" s="22">
        <v>0</v>
      </c>
      <c r="H102" s="22">
        <v>351376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v>597159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v>0</v>
      </c>
      <c r="AI102" s="22">
        <v>43321</v>
      </c>
      <c r="AJ102" s="22">
        <v>0</v>
      </c>
      <c r="AK102" s="22">
        <v>0</v>
      </c>
      <c r="AL102" s="22">
        <v>0</v>
      </c>
      <c r="AM102" s="22">
        <v>0</v>
      </c>
      <c r="AN102" s="22">
        <v>0</v>
      </c>
      <c r="AO102" s="22">
        <v>0</v>
      </c>
      <c r="AP102" s="22">
        <v>1574307</v>
      </c>
    </row>
    <row r="103" spans="1:42" x14ac:dyDescent="0.35">
      <c r="A103" s="22" t="s">
        <v>114</v>
      </c>
      <c r="B103" s="22" t="s">
        <v>294</v>
      </c>
      <c r="C103" s="22" t="s">
        <v>317</v>
      </c>
      <c r="D103" s="22" t="s">
        <v>318</v>
      </c>
      <c r="E103" s="22">
        <v>0</v>
      </c>
      <c r="F103" s="22">
        <v>0</v>
      </c>
      <c r="G103" s="22">
        <v>0</v>
      </c>
      <c r="H103" s="22"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15173</v>
      </c>
      <c r="O103" s="22">
        <v>923820</v>
      </c>
      <c r="P103" s="22">
        <v>0</v>
      </c>
      <c r="Q103" s="22">
        <v>0</v>
      </c>
      <c r="R103" s="22">
        <v>0</v>
      </c>
      <c r="S103" s="22">
        <v>0</v>
      </c>
      <c r="T103" s="22">
        <v>211487</v>
      </c>
      <c r="U103" s="22">
        <v>146100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v>0</v>
      </c>
      <c r="AI103" s="22">
        <v>52845</v>
      </c>
      <c r="AJ103" s="22">
        <v>0</v>
      </c>
      <c r="AK103" s="22">
        <v>0</v>
      </c>
      <c r="AL103" s="22">
        <v>0</v>
      </c>
      <c r="AM103" s="22">
        <v>0</v>
      </c>
      <c r="AN103" s="22">
        <v>0</v>
      </c>
      <c r="AO103" s="22">
        <v>0</v>
      </c>
      <c r="AP103" s="22">
        <v>1349425</v>
      </c>
    </row>
    <row r="104" spans="1:42" x14ac:dyDescent="0.35">
      <c r="A104" s="22" t="s">
        <v>114</v>
      </c>
      <c r="B104" s="22" t="s">
        <v>294</v>
      </c>
      <c r="C104" s="22" t="s">
        <v>319</v>
      </c>
      <c r="D104" s="22" t="s">
        <v>320</v>
      </c>
      <c r="E104" s="22">
        <v>0</v>
      </c>
      <c r="F104" s="22">
        <v>73776</v>
      </c>
      <c r="G104" s="22">
        <v>0</v>
      </c>
      <c r="H104" s="22"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v>0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v>0</v>
      </c>
      <c r="AI104" s="22">
        <v>0</v>
      </c>
      <c r="AJ104" s="22">
        <v>0</v>
      </c>
      <c r="AK104" s="22">
        <v>0</v>
      </c>
      <c r="AL104" s="22">
        <v>0</v>
      </c>
      <c r="AM104" s="22">
        <v>0</v>
      </c>
      <c r="AN104" s="22">
        <v>0</v>
      </c>
      <c r="AO104" s="22">
        <v>0</v>
      </c>
      <c r="AP104" s="22">
        <v>73776</v>
      </c>
    </row>
    <row r="105" spans="1:42" x14ac:dyDescent="0.35">
      <c r="A105" s="22" t="s">
        <v>114</v>
      </c>
      <c r="B105" s="22" t="s">
        <v>294</v>
      </c>
      <c r="C105" s="22" t="s">
        <v>321</v>
      </c>
      <c r="D105" s="22" t="s">
        <v>322</v>
      </c>
      <c r="E105" s="22">
        <v>0</v>
      </c>
      <c r="F105" s="22">
        <v>5000</v>
      </c>
      <c r="G105" s="22">
        <v>0</v>
      </c>
      <c r="H105" s="22">
        <v>0</v>
      </c>
      <c r="I105" s="22">
        <v>36669</v>
      </c>
      <c r="J105" s="22">
        <v>0</v>
      </c>
      <c r="K105" s="22">
        <v>0</v>
      </c>
      <c r="L105" s="22">
        <v>0</v>
      </c>
      <c r="M105" s="22">
        <v>0</v>
      </c>
      <c r="N105" s="22">
        <v>42155</v>
      </c>
      <c r="O105" s="22">
        <v>305176</v>
      </c>
      <c r="P105" s="22">
        <v>0</v>
      </c>
      <c r="Q105" s="22">
        <v>0</v>
      </c>
      <c r="R105" s="22">
        <v>0</v>
      </c>
      <c r="S105" s="22">
        <v>0</v>
      </c>
      <c r="T105" s="22">
        <v>68346</v>
      </c>
      <c r="U105" s="22">
        <v>0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v>0</v>
      </c>
      <c r="AI105" s="22">
        <v>9600</v>
      </c>
      <c r="AJ105" s="22">
        <v>0</v>
      </c>
      <c r="AK105" s="22">
        <v>0</v>
      </c>
      <c r="AL105" s="22">
        <v>0</v>
      </c>
      <c r="AM105" s="22">
        <v>0</v>
      </c>
      <c r="AN105" s="22">
        <v>0</v>
      </c>
      <c r="AO105" s="22">
        <v>0</v>
      </c>
      <c r="AP105" s="22">
        <v>466946</v>
      </c>
    </row>
    <row r="106" spans="1:42" x14ac:dyDescent="0.35">
      <c r="A106" s="22" t="s">
        <v>114</v>
      </c>
      <c r="B106" s="22" t="s">
        <v>294</v>
      </c>
      <c r="C106" s="22" t="s">
        <v>323</v>
      </c>
      <c r="D106" s="22" t="s">
        <v>324</v>
      </c>
      <c r="E106" s="22">
        <v>0</v>
      </c>
      <c r="F106" s="22">
        <v>0</v>
      </c>
      <c r="G106" s="22">
        <v>0</v>
      </c>
      <c r="H106" s="22">
        <v>0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672812</v>
      </c>
      <c r="P106" s="22">
        <v>0</v>
      </c>
      <c r="Q106" s="22">
        <v>0</v>
      </c>
      <c r="R106" s="22">
        <v>0</v>
      </c>
      <c r="S106" s="22">
        <v>0</v>
      </c>
      <c r="T106" s="22">
        <v>0</v>
      </c>
      <c r="U106" s="22">
        <v>140289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38348</v>
      </c>
      <c r="AD106" s="22">
        <v>0</v>
      </c>
      <c r="AE106" s="22">
        <v>0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22">
        <v>0</v>
      </c>
      <c r="AL106" s="22">
        <v>0</v>
      </c>
      <c r="AM106" s="22">
        <v>0</v>
      </c>
      <c r="AN106" s="22">
        <v>0</v>
      </c>
      <c r="AO106" s="22">
        <v>0</v>
      </c>
      <c r="AP106" s="22">
        <v>851449</v>
      </c>
    </row>
    <row r="107" spans="1:42" x14ac:dyDescent="0.35">
      <c r="A107" s="22" t="s">
        <v>114</v>
      </c>
      <c r="B107" s="22" t="s">
        <v>294</v>
      </c>
      <c r="C107" s="22" t="s">
        <v>325</v>
      </c>
      <c r="D107" s="22" t="s">
        <v>326</v>
      </c>
      <c r="E107" s="22">
        <v>0</v>
      </c>
      <c r="F107" s="22">
        <v>0</v>
      </c>
      <c r="G107" s="22">
        <v>0</v>
      </c>
      <c r="H107" s="22">
        <v>0</v>
      </c>
      <c r="I107" s="22">
        <v>297644</v>
      </c>
      <c r="J107" s="22">
        <v>0</v>
      </c>
      <c r="K107" s="22">
        <v>0</v>
      </c>
      <c r="L107" s="22">
        <v>0</v>
      </c>
      <c r="M107" s="22">
        <v>0</v>
      </c>
      <c r="N107" s="22">
        <v>485029</v>
      </c>
      <c r="O107" s="22">
        <v>3793324</v>
      </c>
      <c r="P107" s="22">
        <v>0</v>
      </c>
      <c r="Q107" s="22">
        <v>277401</v>
      </c>
      <c r="R107" s="22">
        <v>11910636</v>
      </c>
      <c r="S107" s="22">
        <v>0</v>
      </c>
      <c r="T107" s="22">
        <v>0</v>
      </c>
      <c r="U107" s="22">
        <v>0</v>
      </c>
      <c r="V107" s="22">
        <v>283097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0</v>
      </c>
      <c r="AI107" s="22">
        <v>250635</v>
      </c>
      <c r="AJ107" s="22">
        <v>0</v>
      </c>
      <c r="AK107" s="22">
        <v>0</v>
      </c>
      <c r="AL107" s="22">
        <v>0</v>
      </c>
      <c r="AM107" s="22">
        <v>0</v>
      </c>
      <c r="AN107" s="22">
        <v>0</v>
      </c>
      <c r="AO107" s="22">
        <v>0</v>
      </c>
      <c r="AP107" s="22">
        <v>17297766</v>
      </c>
    </row>
    <row r="108" spans="1:42" x14ac:dyDescent="0.35">
      <c r="A108" s="22" t="s">
        <v>114</v>
      </c>
      <c r="B108" s="22" t="s">
        <v>294</v>
      </c>
      <c r="C108" s="22" t="s">
        <v>327</v>
      </c>
      <c r="D108" s="22" t="s">
        <v>328</v>
      </c>
      <c r="E108" s="22">
        <v>0</v>
      </c>
      <c r="F108" s="22">
        <v>0</v>
      </c>
      <c r="G108" s="22">
        <v>0</v>
      </c>
      <c r="H108" s="22"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2027179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v>0</v>
      </c>
      <c r="AI108" s="22">
        <v>0</v>
      </c>
      <c r="AJ108" s="22">
        <v>0</v>
      </c>
      <c r="AK108" s="22">
        <v>0</v>
      </c>
      <c r="AL108" s="22">
        <v>0</v>
      </c>
      <c r="AM108" s="22">
        <v>0</v>
      </c>
      <c r="AN108" s="22">
        <v>0</v>
      </c>
      <c r="AO108" s="22">
        <v>0</v>
      </c>
      <c r="AP108" s="22">
        <v>2027179</v>
      </c>
    </row>
    <row r="109" spans="1:42" x14ac:dyDescent="0.35">
      <c r="A109" s="22" t="s">
        <v>114</v>
      </c>
      <c r="B109" s="22" t="s">
        <v>294</v>
      </c>
      <c r="C109" s="22" t="s">
        <v>329</v>
      </c>
      <c r="D109" s="22" t="s">
        <v>330</v>
      </c>
      <c r="E109" s="22">
        <v>0</v>
      </c>
      <c r="F109" s="22">
        <v>0</v>
      </c>
      <c r="G109" s="22">
        <v>0</v>
      </c>
      <c r="H109" s="22"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225705</v>
      </c>
      <c r="P109" s="22">
        <v>0</v>
      </c>
      <c r="Q109" s="22">
        <v>0</v>
      </c>
      <c r="R109" s="22">
        <v>999588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v>0</v>
      </c>
      <c r="AI109" s="22">
        <v>0</v>
      </c>
      <c r="AJ109" s="22">
        <v>0</v>
      </c>
      <c r="AK109" s="22">
        <v>0</v>
      </c>
      <c r="AL109" s="22">
        <v>0</v>
      </c>
      <c r="AM109" s="22">
        <v>0</v>
      </c>
      <c r="AN109" s="22">
        <v>0</v>
      </c>
      <c r="AO109" s="22">
        <v>0</v>
      </c>
      <c r="AP109" s="22">
        <v>1225293</v>
      </c>
    </row>
    <row r="110" spans="1:42" x14ac:dyDescent="0.35">
      <c r="A110" s="22" t="s">
        <v>114</v>
      </c>
      <c r="B110" s="22" t="s">
        <v>294</v>
      </c>
      <c r="C110" s="22" t="s">
        <v>331</v>
      </c>
      <c r="D110" s="22" t="s">
        <v>332</v>
      </c>
      <c r="E110" s="22">
        <v>0</v>
      </c>
      <c r="F110" s="22">
        <v>10252</v>
      </c>
      <c r="G110" s="22">
        <v>0</v>
      </c>
      <c r="H110" s="22">
        <v>0</v>
      </c>
      <c r="I110" s="22">
        <v>147126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14550</v>
      </c>
      <c r="P110" s="22">
        <v>0</v>
      </c>
      <c r="Q110" s="22">
        <v>0</v>
      </c>
      <c r="R110" s="22">
        <v>81943</v>
      </c>
      <c r="S110" s="22">
        <v>0</v>
      </c>
      <c r="T110" s="22">
        <v>53518</v>
      </c>
      <c r="U110" s="22">
        <v>0</v>
      </c>
      <c r="V110" s="22">
        <v>42117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v>0</v>
      </c>
      <c r="AI110" s="22">
        <v>42000</v>
      </c>
      <c r="AJ110" s="22">
        <v>0</v>
      </c>
      <c r="AK110" s="22">
        <v>0</v>
      </c>
      <c r="AL110" s="22">
        <v>0</v>
      </c>
      <c r="AM110" s="22">
        <v>8756</v>
      </c>
      <c r="AN110" s="22">
        <v>0</v>
      </c>
      <c r="AO110" s="22">
        <v>0</v>
      </c>
      <c r="AP110" s="22">
        <v>400262</v>
      </c>
    </row>
    <row r="111" spans="1:42" x14ac:dyDescent="0.35">
      <c r="A111" s="22" t="s">
        <v>114</v>
      </c>
      <c r="B111" s="22" t="s">
        <v>294</v>
      </c>
      <c r="C111" s="22" t="s">
        <v>333</v>
      </c>
      <c r="D111" s="22" t="s">
        <v>334</v>
      </c>
      <c r="E111" s="22">
        <v>0</v>
      </c>
      <c r="F111" s="22">
        <v>487675</v>
      </c>
      <c r="G111" s="22">
        <v>0</v>
      </c>
      <c r="H111" s="22"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195892</v>
      </c>
      <c r="O111" s="22">
        <v>347627</v>
      </c>
      <c r="P111" s="22">
        <v>0</v>
      </c>
      <c r="Q111" s="22">
        <v>0</v>
      </c>
      <c r="R111" s="22">
        <v>82028</v>
      </c>
      <c r="S111" s="22">
        <v>0</v>
      </c>
      <c r="T111" s="22">
        <v>0</v>
      </c>
      <c r="U111" s="22">
        <v>12369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109188</v>
      </c>
      <c r="AH111" s="22">
        <v>0</v>
      </c>
      <c r="AI111" s="22">
        <v>118184</v>
      </c>
      <c r="AJ111" s="22">
        <v>0</v>
      </c>
      <c r="AK111" s="22">
        <v>0</v>
      </c>
      <c r="AL111" s="22">
        <v>0</v>
      </c>
      <c r="AM111" s="22">
        <v>0</v>
      </c>
      <c r="AN111" s="22">
        <v>0</v>
      </c>
      <c r="AO111" s="22">
        <v>13430</v>
      </c>
      <c r="AP111" s="22">
        <v>1366393</v>
      </c>
    </row>
    <row r="112" spans="1:42" x14ac:dyDescent="0.35">
      <c r="A112" s="22" t="s">
        <v>114</v>
      </c>
      <c r="B112" s="22" t="s">
        <v>294</v>
      </c>
      <c r="C112" s="22" t="s">
        <v>335</v>
      </c>
      <c r="D112" s="22" t="s">
        <v>336</v>
      </c>
      <c r="E112" s="22">
        <v>0</v>
      </c>
      <c r="F112" s="22">
        <v>0</v>
      </c>
      <c r="G112" s="22">
        <v>0</v>
      </c>
      <c r="H112" s="22">
        <v>0</v>
      </c>
      <c r="I112" s="22">
        <v>200000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3388443</v>
      </c>
      <c r="P112" s="22">
        <v>0</v>
      </c>
      <c r="Q112" s="22">
        <v>0</v>
      </c>
      <c r="R112" s="22">
        <v>545007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v>0</v>
      </c>
      <c r="AI112" s="22">
        <v>9464</v>
      </c>
      <c r="AJ112" s="22">
        <v>0</v>
      </c>
      <c r="AK112" s="22">
        <v>0</v>
      </c>
      <c r="AL112" s="22">
        <v>0</v>
      </c>
      <c r="AM112" s="22">
        <v>0</v>
      </c>
      <c r="AN112" s="22">
        <v>0</v>
      </c>
      <c r="AO112" s="22">
        <v>0</v>
      </c>
      <c r="AP112" s="22">
        <v>4142914</v>
      </c>
    </row>
    <row r="113" spans="1:42" x14ac:dyDescent="0.35">
      <c r="A113" s="22" t="s">
        <v>114</v>
      </c>
      <c r="B113" s="22" t="s">
        <v>294</v>
      </c>
      <c r="C113" s="22" t="s">
        <v>337</v>
      </c>
      <c r="D113" s="22" t="s">
        <v>338</v>
      </c>
      <c r="E113" s="22">
        <v>0</v>
      </c>
      <c r="F113" s="22">
        <v>0</v>
      </c>
      <c r="G113" s="22">
        <v>0</v>
      </c>
      <c r="H113" s="22">
        <v>0</v>
      </c>
      <c r="I113" s="22">
        <v>0</v>
      </c>
      <c r="J113" s="22">
        <v>0</v>
      </c>
      <c r="K113" s="22">
        <v>0</v>
      </c>
      <c r="L113" s="22">
        <v>50999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367100</v>
      </c>
      <c r="S113" s="22">
        <v>0</v>
      </c>
      <c r="T113" s="22">
        <v>0</v>
      </c>
      <c r="U113" s="22">
        <v>0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v>0</v>
      </c>
      <c r="AI113" s="22">
        <v>154340</v>
      </c>
      <c r="AJ113" s="22">
        <v>0</v>
      </c>
      <c r="AK113" s="22">
        <v>0</v>
      </c>
      <c r="AL113" s="22">
        <v>0</v>
      </c>
      <c r="AM113" s="22">
        <v>0</v>
      </c>
      <c r="AN113" s="22">
        <v>0</v>
      </c>
      <c r="AO113" s="22">
        <v>0</v>
      </c>
      <c r="AP113" s="22">
        <v>572439</v>
      </c>
    </row>
    <row r="114" spans="1:42" x14ac:dyDescent="0.35">
      <c r="A114" s="22" t="s">
        <v>114</v>
      </c>
      <c r="B114" s="22" t="s">
        <v>294</v>
      </c>
      <c r="C114" s="22" t="s">
        <v>339</v>
      </c>
      <c r="D114" s="22" t="s">
        <v>340</v>
      </c>
      <c r="E114" s="22">
        <v>0</v>
      </c>
      <c r="F114" s="22">
        <v>0</v>
      </c>
      <c r="G114" s="22">
        <v>0</v>
      </c>
      <c r="H114" s="22">
        <v>0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3592029</v>
      </c>
      <c r="P114" s="22">
        <v>0</v>
      </c>
      <c r="Q114" s="22">
        <v>0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0</v>
      </c>
      <c r="AF114" s="22">
        <v>0</v>
      </c>
      <c r="AG114" s="22">
        <v>0</v>
      </c>
      <c r="AH114" s="22">
        <v>0</v>
      </c>
      <c r="AI114" s="22">
        <v>0</v>
      </c>
      <c r="AJ114" s="22">
        <v>836000</v>
      </c>
      <c r="AK114" s="22">
        <v>0</v>
      </c>
      <c r="AL114" s="22">
        <v>0</v>
      </c>
      <c r="AM114" s="22">
        <v>0</v>
      </c>
      <c r="AN114" s="22">
        <v>0</v>
      </c>
      <c r="AO114" s="22">
        <v>0</v>
      </c>
      <c r="AP114" s="22">
        <v>4428029</v>
      </c>
    </row>
    <row r="115" spans="1:42" x14ac:dyDescent="0.35">
      <c r="A115" s="22" t="s">
        <v>114</v>
      </c>
      <c r="B115" s="22" t="s">
        <v>294</v>
      </c>
      <c r="C115" s="22" t="s">
        <v>341</v>
      </c>
      <c r="D115" s="22" t="s">
        <v>342</v>
      </c>
      <c r="E115" s="22">
        <v>0</v>
      </c>
      <c r="F115" s="22">
        <v>40595</v>
      </c>
      <c r="G115" s="22">
        <v>0</v>
      </c>
      <c r="H115" s="22">
        <v>0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212682</v>
      </c>
      <c r="P115" s="22">
        <v>0</v>
      </c>
      <c r="Q115" s="22">
        <v>0</v>
      </c>
      <c r="R115" s="22">
        <v>0</v>
      </c>
      <c r="S115" s="22">
        <v>0</v>
      </c>
      <c r="T115" s="22">
        <v>59124</v>
      </c>
      <c r="U115" s="22">
        <v>0</v>
      </c>
      <c r="V115" s="22">
        <v>0</v>
      </c>
      <c r="W115" s="22"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  <c r="AH115" s="22">
        <v>0</v>
      </c>
      <c r="AI115" s="22">
        <v>94595</v>
      </c>
      <c r="AJ115" s="22">
        <v>0</v>
      </c>
      <c r="AK115" s="22">
        <v>0</v>
      </c>
      <c r="AL115" s="22">
        <v>0</v>
      </c>
      <c r="AM115" s="22">
        <v>0</v>
      </c>
      <c r="AN115" s="22">
        <v>0</v>
      </c>
      <c r="AO115" s="22">
        <v>0</v>
      </c>
      <c r="AP115" s="22">
        <v>406996</v>
      </c>
    </row>
    <row r="116" spans="1:42" x14ac:dyDescent="0.35">
      <c r="A116" s="22" t="s">
        <v>114</v>
      </c>
      <c r="B116" s="22" t="s">
        <v>294</v>
      </c>
      <c r="C116" s="22" t="s">
        <v>343</v>
      </c>
      <c r="D116" s="22" t="s">
        <v>344</v>
      </c>
      <c r="E116" s="22">
        <v>0</v>
      </c>
      <c r="F116" s="22">
        <v>0</v>
      </c>
      <c r="G116" s="22">
        <v>0</v>
      </c>
      <c r="H116" s="22"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1053505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v>0</v>
      </c>
      <c r="AI116" s="22">
        <v>0</v>
      </c>
      <c r="AJ116" s="22">
        <v>0</v>
      </c>
      <c r="AK116" s="22">
        <v>0</v>
      </c>
      <c r="AL116" s="22">
        <v>0</v>
      </c>
      <c r="AM116" s="22">
        <v>0</v>
      </c>
      <c r="AN116" s="22">
        <v>0</v>
      </c>
      <c r="AO116" s="22">
        <v>0</v>
      </c>
      <c r="AP116" s="22">
        <v>1053505</v>
      </c>
    </row>
    <row r="117" spans="1:42" x14ac:dyDescent="0.35">
      <c r="A117" s="22" t="s">
        <v>114</v>
      </c>
      <c r="B117" s="22" t="s">
        <v>294</v>
      </c>
      <c r="C117" s="22" t="s">
        <v>345</v>
      </c>
      <c r="D117" s="22" t="s">
        <v>346</v>
      </c>
      <c r="E117" s="22">
        <v>0</v>
      </c>
      <c r="F117" s="22">
        <v>0</v>
      </c>
      <c r="G117" s="22">
        <v>0</v>
      </c>
      <c r="H117" s="22">
        <v>0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216802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v>0</v>
      </c>
      <c r="AI117" s="22">
        <v>0</v>
      </c>
      <c r="AJ117" s="22">
        <v>0</v>
      </c>
      <c r="AK117" s="22">
        <v>0</v>
      </c>
      <c r="AL117" s="22">
        <v>0</v>
      </c>
      <c r="AM117" s="22">
        <v>0</v>
      </c>
      <c r="AN117" s="22">
        <v>0</v>
      </c>
      <c r="AO117" s="22">
        <v>0</v>
      </c>
      <c r="AP117" s="22">
        <v>216802</v>
      </c>
    </row>
    <row r="118" spans="1:42" x14ac:dyDescent="0.35">
      <c r="A118" s="22" t="s">
        <v>114</v>
      </c>
      <c r="B118" s="22" t="s">
        <v>294</v>
      </c>
      <c r="C118" s="22" t="s">
        <v>347</v>
      </c>
      <c r="D118" s="22" t="s">
        <v>348</v>
      </c>
      <c r="E118" s="22">
        <v>0</v>
      </c>
      <c r="F118" s="22">
        <v>0</v>
      </c>
      <c r="G118" s="22">
        <v>0</v>
      </c>
      <c r="H118" s="22">
        <v>0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855696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0</v>
      </c>
      <c r="AD118" s="22">
        <v>0</v>
      </c>
      <c r="AE118" s="22">
        <v>0</v>
      </c>
      <c r="AF118" s="22">
        <v>0</v>
      </c>
      <c r="AG118" s="22">
        <v>7211</v>
      </c>
      <c r="AH118" s="22">
        <v>0</v>
      </c>
      <c r="AI118" s="22">
        <v>57002</v>
      </c>
      <c r="AJ118" s="22">
        <v>0</v>
      </c>
      <c r="AK118" s="22">
        <v>0</v>
      </c>
      <c r="AL118" s="22">
        <v>0</v>
      </c>
      <c r="AM118" s="22">
        <v>0</v>
      </c>
      <c r="AN118" s="22">
        <v>0</v>
      </c>
      <c r="AO118" s="22">
        <v>0</v>
      </c>
      <c r="AP118" s="22">
        <v>919909</v>
      </c>
    </row>
    <row r="119" spans="1:42" x14ac:dyDescent="0.35">
      <c r="A119" s="22" t="s">
        <v>114</v>
      </c>
      <c r="B119" s="22" t="s">
        <v>294</v>
      </c>
      <c r="C119" s="22" t="s">
        <v>349</v>
      </c>
      <c r="D119" s="22" t="s">
        <v>350</v>
      </c>
      <c r="E119" s="22">
        <v>0</v>
      </c>
      <c r="F119" s="22">
        <v>0</v>
      </c>
      <c r="G119" s="22">
        <v>0</v>
      </c>
      <c r="H119" s="22">
        <v>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887398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15120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v>0</v>
      </c>
      <c r="AI119" s="22">
        <v>70000</v>
      </c>
      <c r="AJ119" s="22">
        <v>0</v>
      </c>
      <c r="AK119" s="22">
        <v>0</v>
      </c>
      <c r="AL119" s="22">
        <v>0</v>
      </c>
      <c r="AM119" s="22">
        <v>0</v>
      </c>
      <c r="AN119" s="22">
        <v>0</v>
      </c>
      <c r="AO119" s="22">
        <v>0</v>
      </c>
      <c r="AP119" s="22">
        <v>972518</v>
      </c>
    </row>
    <row r="120" spans="1:42" x14ac:dyDescent="0.35">
      <c r="A120" s="22" t="s">
        <v>114</v>
      </c>
      <c r="B120" s="22" t="s">
        <v>294</v>
      </c>
      <c r="C120" s="22" t="s">
        <v>351</v>
      </c>
      <c r="D120" s="22" t="s">
        <v>352</v>
      </c>
      <c r="E120" s="22">
        <v>0</v>
      </c>
      <c r="F120" s="22">
        <v>0</v>
      </c>
      <c r="G120" s="22">
        <v>0</v>
      </c>
      <c r="H120" s="22">
        <v>0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2520294</v>
      </c>
      <c r="P120" s="22">
        <v>0</v>
      </c>
      <c r="Q120" s="22">
        <v>0</v>
      </c>
      <c r="R120" s="22">
        <v>0</v>
      </c>
      <c r="S120" s="22">
        <v>0</v>
      </c>
      <c r="T120" s="22">
        <v>767853</v>
      </c>
      <c r="U120" s="22">
        <v>2676341</v>
      </c>
      <c r="V120" s="22">
        <v>0</v>
      </c>
      <c r="W120" s="22"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  <c r="AH120" s="22">
        <v>0</v>
      </c>
      <c r="AI120" s="22">
        <v>199635</v>
      </c>
      <c r="AJ120" s="22">
        <v>0</v>
      </c>
      <c r="AK120" s="22">
        <v>0</v>
      </c>
      <c r="AL120" s="22">
        <v>0</v>
      </c>
      <c r="AM120" s="22">
        <v>0</v>
      </c>
      <c r="AN120" s="22">
        <v>0</v>
      </c>
      <c r="AO120" s="22">
        <v>0</v>
      </c>
      <c r="AP120" s="22">
        <v>6164123</v>
      </c>
    </row>
    <row r="121" spans="1:42" x14ac:dyDescent="0.35">
      <c r="A121" s="22" t="s">
        <v>114</v>
      </c>
      <c r="B121" s="22" t="s">
        <v>294</v>
      </c>
      <c r="C121" s="22" t="s">
        <v>353</v>
      </c>
      <c r="D121" s="22" t="s">
        <v>354</v>
      </c>
      <c r="E121" s="22">
        <v>0</v>
      </c>
      <c r="F121" s="22">
        <v>0</v>
      </c>
      <c r="G121" s="22">
        <v>0</v>
      </c>
      <c r="H121" s="22">
        <v>0</v>
      </c>
      <c r="I121" s="22">
        <v>1193813</v>
      </c>
      <c r="J121" s="22">
        <v>2987514</v>
      </c>
      <c r="K121" s="22">
        <v>0</v>
      </c>
      <c r="L121" s="22">
        <v>0</v>
      </c>
      <c r="M121" s="22">
        <v>0</v>
      </c>
      <c r="N121" s="22">
        <v>240367</v>
      </c>
      <c r="O121" s="22">
        <v>999473</v>
      </c>
      <c r="P121" s="22">
        <v>0</v>
      </c>
      <c r="Q121" s="22">
        <v>0</v>
      </c>
      <c r="R121" s="22">
        <v>0</v>
      </c>
      <c r="S121" s="22">
        <v>0</v>
      </c>
      <c r="T121" s="22">
        <v>0</v>
      </c>
      <c r="U121" s="22">
        <v>448315</v>
      </c>
      <c r="V121" s="22">
        <v>0</v>
      </c>
      <c r="W121" s="22"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3938329</v>
      </c>
      <c r="AH121" s="22">
        <v>0</v>
      </c>
      <c r="AI121" s="22">
        <v>117047</v>
      </c>
      <c r="AJ121" s="22">
        <v>0</v>
      </c>
      <c r="AK121" s="22">
        <v>0</v>
      </c>
      <c r="AL121" s="22">
        <v>0</v>
      </c>
      <c r="AM121" s="22">
        <v>0</v>
      </c>
      <c r="AN121" s="22">
        <v>0</v>
      </c>
      <c r="AO121" s="22">
        <v>0</v>
      </c>
      <c r="AP121" s="22">
        <v>9924858</v>
      </c>
    </row>
    <row r="122" spans="1:42" x14ac:dyDescent="0.35">
      <c r="A122" s="22" t="s">
        <v>114</v>
      </c>
      <c r="B122" s="22" t="s">
        <v>294</v>
      </c>
      <c r="C122" s="22" t="s">
        <v>355</v>
      </c>
      <c r="D122" s="22" t="s">
        <v>356</v>
      </c>
      <c r="E122" s="22">
        <v>0</v>
      </c>
      <c r="F122" s="22">
        <v>0</v>
      </c>
      <c r="G122" s="22">
        <v>0</v>
      </c>
      <c r="H122" s="22">
        <v>0</v>
      </c>
      <c r="I122" s="22">
        <v>22028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282277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v>0</v>
      </c>
      <c r="V122" s="22">
        <v>0</v>
      </c>
      <c r="W122" s="22">
        <v>0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v>0</v>
      </c>
      <c r="AI122" s="22">
        <v>6818</v>
      </c>
      <c r="AJ122" s="22">
        <v>49951</v>
      </c>
      <c r="AK122" s="22">
        <v>0</v>
      </c>
      <c r="AL122" s="22">
        <v>0</v>
      </c>
      <c r="AM122" s="22">
        <v>0</v>
      </c>
      <c r="AN122" s="22">
        <v>0</v>
      </c>
      <c r="AO122" s="22">
        <v>0</v>
      </c>
      <c r="AP122" s="22">
        <v>361074</v>
      </c>
    </row>
    <row r="123" spans="1:42" x14ac:dyDescent="0.35">
      <c r="A123" s="22" t="s">
        <v>114</v>
      </c>
      <c r="B123" s="22" t="s">
        <v>294</v>
      </c>
      <c r="C123" s="22" t="s">
        <v>357</v>
      </c>
      <c r="D123" s="22" t="s">
        <v>358</v>
      </c>
      <c r="E123" s="22">
        <v>0</v>
      </c>
      <c r="F123" s="22">
        <v>0</v>
      </c>
      <c r="G123" s="22">
        <v>0</v>
      </c>
      <c r="H123" s="22"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143991</v>
      </c>
      <c r="U123" s="22">
        <v>585000</v>
      </c>
      <c r="V123" s="22">
        <v>0</v>
      </c>
      <c r="W123" s="22">
        <v>0</v>
      </c>
      <c r="X123" s="22"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v>0</v>
      </c>
      <c r="AI123" s="22">
        <v>0</v>
      </c>
      <c r="AJ123" s="22">
        <v>0</v>
      </c>
      <c r="AK123" s="22">
        <v>0</v>
      </c>
      <c r="AL123" s="22">
        <v>0</v>
      </c>
      <c r="AM123" s="22">
        <v>0</v>
      </c>
      <c r="AN123" s="22">
        <v>0</v>
      </c>
      <c r="AO123" s="22">
        <v>0</v>
      </c>
      <c r="AP123" s="22">
        <v>728991</v>
      </c>
    </row>
    <row r="124" spans="1:42" x14ac:dyDescent="0.35">
      <c r="A124" s="22" t="s">
        <v>114</v>
      </c>
      <c r="B124" s="22" t="s">
        <v>294</v>
      </c>
      <c r="C124" s="22" t="s">
        <v>359</v>
      </c>
      <c r="D124" s="22" t="s">
        <v>360</v>
      </c>
      <c r="E124" s="22">
        <v>0</v>
      </c>
      <c r="F124" s="22">
        <v>0</v>
      </c>
      <c r="G124" s="22">
        <v>0</v>
      </c>
      <c r="H124" s="22">
        <v>0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v>50000</v>
      </c>
      <c r="U124" s="22">
        <v>9462</v>
      </c>
      <c r="V124" s="22">
        <v>0</v>
      </c>
      <c r="W124" s="22">
        <v>0</v>
      </c>
      <c r="X124" s="22">
        <v>0</v>
      </c>
      <c r="Y124" s="22">
        <v>0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0</v>
      </c>
      <c r="AF124" s="22">
        <v>0</v>
      </c>
      <c r="AG124" s="22">
        <v>0</v>
      </c>
      <c r="AH124" s="22">
        <v>0</v>
      </c>
      <c r="AI124" s="22">
        <v>0</v>
      </c>
      <c r="AJ124" s="22">
        <v>0</v>
      </c>
      <c r="AK124" s="22">
        <v>0</v>
      </c>
      <c r="AL124" s="22">
        <v>0</v>
      </c>
      <c r="AM124" s="22">
        <v>0</v>
      </c>
      <c r="AN124" s="22">
        <v>0</v>
      </c>
      <c r="AO124" s="22">
        <v>0</v>
      </c>
      <c r="AP124" s="22">
        <v>59462</v>
      </c>
    </row>
    <row r="125" spans="1:42" x14ac:dyDescent="0.35">
      <c r="A125" s="22" t="s">
        <v>114</v>
      </c>
      <c r="B125" s="22" t="s">
        <v>294</v>
      </c>
      <c r="C125" s="22" t="s">
        <v>361</v>
      </c>
      <c r="D125" s="22" t="s">
        <v>362</v>
      </c>
      <c r="E125" s="22">
        <v>0</v>
      </c>
      <c r="F125" s="22">
        <v>0</v>
      </c>
      <c r="G125" s="22">
        <v>0</v>
      </c>
      <c r="H125" s="22"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57601</v>
      </c>
      <c r="P125" s="22">
        <v>0</v>
      </c>
      <c r="Q125" s="22">
        <v>0</v>
      </c>
      <c r="R125" s="22">
        <v>0</v>
      </c>
      <c r="S125" s="22">
        <v>0</v>
      </c>
      <c r="T125" s="22">
        <v>145886</v>
      </c>
      <c r="U125" s="22">
        <v>82431</v>
      </c>
      <c r="V125" s="22">
        <v>0</v>
      </c>
      <c r="W125" s="22">
        <v>0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v>0</v>
      </c>
      <c r="AI125" s="22">
        <v>0</v>
      </c>
      <c r="AJ125" s="22">
        <v>0</v>
      </c>
      <c r="AK125" s="22">
        <v>0</v>
      </c>
      <c r="AL125" s="22">
        <v>0</v>
      </c>
      <c r="AM125" s="22">
        <v>0</v>
      </c>
      <c r="AN125" s="22">
        <v>0</v>
      </c>
      <c r="AO125" s="22">
        <v>0</v>
      </c>
      <c r="AP125" s="22">
        <v>285918</v>
      </c>
    </row>
    <row r="126" spans="1:42" x14ac:dyDescent="0.35">
      <c r="A126" s="22" t="s">
        <v>114</v>
      </c>
      <c r="B126" s="22" t="s">
        <v>294</v>
      </c>
      <c r="C126" s="22" t="s">
        <v>363</v>
      </c>
      <c r="D126" s="22" t="s">
        <v>364</v>
      </c>
      <c r="E126" s="22">
        <v>0</v>
      </c>
      <c r="F126" s="22">
        <v>0</v>
      </c>
      <c r="G126" s="22">
        <v>0</v>
      </c>
      <c r="H126" s="22"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671143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2"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v>0</v>
      </c>
      <c r="AI126" s="22">
        <v>0</v>
      </c>
      <c r="AJ126" s="22">
        <v>0</v>
      </c>
      <c r="AK126" s="22">
        <v>0</v>
      </c>
      <c r="AL126" s="22">
        <v>0</v>
      </c>
      <c r="AM126" s="22">
        <v>0</v>
      </c>
      <c r="AN126" s="22">
        <v>0</v>
      </c>
      <c r="AO126" s="22">
        <v>0</v>
      </c>
      <c r="AP126" s="22">
        <v>671143</v>
      </c>
    </row>
    <row r="127" spans="1:42" x14ac:dyDescent="0.35">
      <c r="A127" s="22" t="s">
        <v>114</v>
      </c>
      <c r="B127" s="22" t="s">
        <v>294</v>
      </c>
      <c r="C127" s="22" t="s">
        <v>365</v>
      </c>
      <c r="D127" s="22" t="s">
        <v>366</v>
      </c>
      <c r="E127" s="22">
        <v>0</v>
      </c>
      <c r="F127" s="22">
        <v>0</v>
      </c>
      <c r="G127" s="22">
        <v>0</v>
      </c>
      <c r="H127" s="22"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1947558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2">
        <v>189975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v>0</v>
      </c>
      <c r="AI127" s="22">
        <v>0</v>
      </c>
      <c r="AJ127" s="22">
        <v>0</v>
      </c>
      <c r="AK127" s="22">
        <v>0</v>
      </c>
      <c r="AL127" s="22">
        <v>0</v>
      </c>
      <c r="AM127" s="22">
        <v>0</v>
      </c>
      <c r="AN127" s="22">
        <v>0</v>
      </c>
      <c r="AO127" s="22">
        <v>0</v>
      </c>
      <c r="AP127" s="22">
        <v>2137533</v>
      </c>
    </row>
    <row r="128" spans="1:42" x14ac:dyDescent="0.35">
      <c r="A128" s="22" t="s">
        <v>114</v>
      </c>
      <c r="B128" s="22" t="s">
        <v>294</v>
      </c>
      <c r="C128" s="22" t="s">
        <v>367</v>
      </c>
      <c r="D128" s="22" t="s">
        <v>368</v>
      </c>
      <c r="E128" s="22">
        <v>0</v>
      </c>
      <c r="F128" s="22">
        <v>0</v>
      </c>
      <c r="G128" s="22">
        <v>0</v>
      </c>
      <c r="H128" s="22"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601730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0</v>
      </c>
      <c r="AJ128" s="22">
        <v>0</v>
      </c>
      <c r="AK128" s="22">
        <v>0</v>
      </c>
      <c r="AL128" s="22">
        <v>0</v>
      </c>
      <c r="AM128" s="22">
        <v>0</v>
      </c>
      <c r="AN128" s="22">
        <v>0</v>
      </c>
      <c r="AO128" s="22">
        <v>0</v>
      </c>
      <c r="AP128" s="22">
        <v>601730</v>
      </c>
    </row>
    <row r="129" spans="1:42" x14ac:dyDescent="0.35">
      <c r="A129" s="22" t="s">
        <v>114</v>
      </c>
      <c r="B129" s="22" t="s">
        <v>294</v>
      </c>
      <c r="C129" s="22" t="s">
        <v>369</v>
      </c>
      <c r="D129" s="22" t="s">
        <v>370</v>
      </c>
      <c r="E129" s="22">
        <v>0</v>
      </c>
      <c r="F129" s="22">
        <v>0</v>
      </c>
      <c r="G129" s="22">
        <v>0</v>
      </c>
      <c r="H129" s="22">
        <v>0</v>
      </c>
      <c r="I129" s="22">
        <v>235700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462330</v>
      </c>
      <c r="P129" s="22">
        <v>0</v>
      </c>
      <c r="Q129" s="22">
        <v>0</v>
      </c>
      <c r="R129" s="22">
        <v>242482</v>
      </c>
      <c r="S129" s="22">
        <v>0</v>
      </c>
      <c r="T129" s="22">
        <v>0</v>
      </c>
      <c r="U129" s="22">
        <v>0</v>
      </c>
      <c r="V129" s="22">
        <v>0</v>
      </c>
      <c r="W129" s="22">
        <v>0</v>
      </c>
      <c r="X129" s="22"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  <c r="AH129" s="22">
        <v>0</v>
      </c>
      <c r="AI129" s="22">
        <v>87038</v>
      </c>
      <c r="AJ129" s="22">
        <v>0</v>
      </c>
      <c r="AK129" s="22">
        <v>0</v>
      </c>
      <c r="AL129" s="22">
        <v>0</v>
      </c>
      <c r="AM129" s="22">
        <v>0</v>
      </c>
      <c r="AN129" s="22">
        <v>0</v>
      </c>
      <c r="AO129" s="22">
        <v>0</v>
      </c>
      <c r="AP129" s="22">
        <v>1027550</v>
      </c>
    </row>
    <row r="130" spans="1:42" x14ac:dyDescent="0.35">
      <c r="A130" s="22" t="s">
        <v>114</v>
      </c>
      <c r="B130" s="22" t="s">
        <v>294</v>
      </c>
      <c r="C130" s="22" t="s">
        <v>371</v>
      </c>
      <c r="D130" s="22" t="s">
        <v>372</v>
      </c>
      <c r="E130" s="22">
        <v>0</v>
      </c>
      <c r="F130" s="22">
        <v>0</v>
      </c>
      <c r="G130" s="22">
        <v>0</v>
      </c>
      <c r="H130" s="22"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748802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0</v>
      </c>
      <c r="AK130" s="22">
        <v>0</v>
      </c>
      <c r="AL130" s="22">
        <v>0</v>
      </c>
      <c r="AM130" s="22">
        <v>0</v>
      </c>
      <c r="AN130" s="22">
        <v>0</v>
      </c>
      <c r="AO130" s="22">
        <v>0</v>
      </c>
      <c r="AP130" s="22">
        <v>748802</v>
      </c>
    </row>
    <row r="131" spans="1:42" x14ac:dyDescent="0.35">
      <c r="A131" s="22" t="s">
        <v>114</v>
      </c>
      <c r="B131" s="22" t="s">
        <v>294</v>
      </c>
      <c r="C131" s="22" t="s">
        <v>373</v>
      </c>
      <c r="D131" s="22" t="s">
        <v>374</v>
      </c>
      <c r="E131" s="22">
        <v>0</v>
      </c>
      <c r="F131" s="22">
        <v>0</v>
      </c>
      <c r="G131" s="22">
        <v>0</v>
      </c>
      <c r="H131" s="22"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1377227</v>
      </c>
      <c r="P131" s="22">
        <v>0</v>
      </c>
      <c r="Q131" s="22">
        <v>0</v>
      </c>
      <c r="R131" s="22">
        <v>0</v>
      </c>
      <c r="S131" s="22">
        <v>0</v>
      </c>
      <c r="T131" s="22">
        <v>151400</v>
      </c>
      <c r="U131" s="22">
        <v>79110</v>
      </c>
      <c r="V131" s="22">
        <v>0</v>
      </c>
      <c r="W131" s="22"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2">
        <v>0</v>
      </c>
      <c r="AL131" s="22">
        <v>0</v>
      </c>
      <c r="AM131" s="22">
        <v>0</v>
      </c>
      <c r="AN131" s="22">
        <v>0</v>
      </c>
      <c r="AO131" s="22">
        <v>0</v>
      </c>
      <c r="AP131" s="22">
        <v>1607737</v>
      </c>
    </row>
    <row r="132" spans="1:42" x14ac:dyDescent="0.35">
      <c r="A132" s="22" t="s">
        <v>114</v>
      </c>
      <c r="B132" s="22" t="s">
        <v>294</v>
      </c>
      <c r="C132" s="22" t="s">
        <v>375</v>
      </c>
      <c r="D132" s="22" t="s">
        <v>376</v>
      </c>
      <c r="E132" s="22">
        <v>0</v>
      </c>
      <c r="F132" s="22">
        <v>0</v>
      </c>
      <c r="G132" s="22">
        <v>0</v>
      </c>
      <c r="H132" s="22"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17772</v>
      </c>
      <c r="P132" s="22">
        <v>0</v>
      </c>
      <c r="Q132" s="22">
        <v>0</v>
      </c>
      <c r="R132" s="22">
        <v>48880</v>
      </c>
      <c r="S132" s="22">
        <v>0</v>
      </c>
      <c r="T132" s="22">
        <v>9512</v>
      </c>
      <c r="U132" s="22">
        <v>9512</v>
      </c>
      <c r="V132" s="22">
        <v>0</v>
      </c>
      <c r="W132" s="22"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v>0</v>
      </c>
      <c r="AJ132" s="22">
        <v>0</v>
      </c>
      <c r="AK132" s="22">
        <v>0</v>
      </c>
      <c r="AL132" s="22">
        <v>0</v>
      </c>
      <c r="AM132" s="22">
        <v>0</v>
      </c>
      <c r="AN132" s="22">
        <v>0</v>
      </c>
      <c r="AO132" s="22">
        <v>0</v>
      </c>
      <c r="AP132" s="22">
        <v>85676</v>
      </c>
    </row>
    <row r="133" spans="1:42" x14ac:dyDescent="0.35">
      <c r="A133" s="22" t="s">
        <v>114</v>
      </c>
      <c r="B133" s="22" t="s">
        <v>294</v>
      </c>
      <c r="C133" s="22" t="s">
        <v>377</v>
      </c>
      <c r="D133" s="22" t="s">
        <v>378</v>
      </c>
      <c r="E133" s="22">
        <v>0</v>
      </c>
      <c r="F133" s="22">
        <v>0</v>
      </c>
      <c r="G133" s="22">
        <v>0</v>
      </c>
      <c r="H133" s="22">
        <v>0</v>
      </c>
      <c r="I133" s="22">
        <v>35404</v>
      </c>
      <c r="J133" s="22">
        <v>0</v>
      </c>
      <c r="K133" s="22">
        <v>0</v>
      </c>
      <c r="L133" s="22">
        <v>0</v>
      </c>
      <c r="M133" s="22">
        <v>0</v>
      </c>
      <c r="N133" s="22">
        <v>258925</v>
      </c>
      <c r="O133" s="22">
        <v>390698</v>
      </c>
      <c r="P133" s="22">
        <v>0</v>
      </c>
      <c r="Q133" s="22">
        <v>0</v>
      </c>
      <c r="R133" s="22">
        <v>0</v>
      </c>
      <c r="S133" s="22">
        <v>0</v>
      </c>
      <c r="T133" s="22">
        <v>1080284</v>
      </c>
      <c r="U133" s="22"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v>417976</v>
      </c>
      <c r="AJ133" s="22">
        <v>0</v>
      </c>
      <c r="AK133" s="22">
        <v>0</v>
      </c>
      <c r="AL133" s="22">
        <v>0</v>
      </c>
      <c r="AM133" s="22">
        <v>0</v>
      </c>
      <c r="AN133" s="22">
        <v>0</v>
      </c>
      <c r="AO133" s="22">
        <v>0</v>
      </c>
      <c r="AP133" s="22">
        <v>2183287</v>
      </c>
    </row>
    <row r="134" spans="1:42" x14ac:dyDescent="0.35">
      <c r="A134" s="22" t="s">
        <v>114</v>
      </c>
      <c r="B134" s="22" t="s">
        <v>294</v>
      </c>
      <c r="C134" s="22" t="s">
        <v>379</v>
      </c>
      <c r="D134" s="22" t="s">
        <v>380</v>
      </c>
      <c r="E134" s="22">
        <v>0</v>
      </c>
      <c r="F134" s="22">
        <v>0</v>
      </c>
      <c r="G134" s="22">
        <v>0</v>
      </c>
      <c r="H134" s="22">
        <v>0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2">
        <v>0</v>
      </c>
      <c r="V134" s="22">
        <v>0</v>
      </c>
      <c r="W134" s="22">
        <v>0</v>
      </c>
      <c r="X134" s="22">
        <v>0</v>
      </c>
      <c r="Y134" s="22">
        <v>0</v>
      </c>
      <c r="Z134" s="22">
        <v>0</v>
      </c>
      <c r="AA134" s="22">
        <v>0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v>0</v>
      </c>
      <c r="AI134" s="22">
        <v>0</v>
      </c>
      <c r="AJ134" s="22">
        <v>0</v>
      </c>
      <c r="AK134" s="22">
        <v>0</v>
      </c>
      <c r="AL134" s="22">
        <v>0</v>
      </c>
      <c r="AM134" s="22">
        <v>0</v>
      </c>
      <c r="AN134" s="22">
        <v>0</v>
      </c>
      <c r="AO134" s="22">
        <v>0</v>
      </c>
      <c r="AP134" s="22">
        <v>0</v>
      </c>
    </row>
    <row r="135" spans="1:42" x14ac:dyDescent="0.35">
      <c r="A135" s="22" t="s">
        <v>114</v>
      </c>
      <c r="B135" s="22" t="s">
        <v>294</v>
      </c>
      <c r="C135" s="22" t="s">
        <v>381</v>
      </c>
      <c r="D135" s="22" t="s">
        <v>382</v>
      </c>
      <c r="E135" s="22">
        <v>0</v>
      </c>
      <c r="F135" s="22">
        <v>0</v>
      </c>
      <c r="G135" s="22">
        <v>0</v>
      </c>
      <c r="H135" s="22">
        <v>0</v>
      </c>
      <c r="I135" s="22">
        <v>2247394</v>
      </c>
      <c r="J135" s="22">
        <v>19773725</v>
      </c>
      <c r="K135" s="22">
        <v>0</v>
      </c>
      <c r="L135" s="22">
        <v>0</v>
      </c>
      <c r="M135" s="22">
        <v>0</v>
      </c>
      <c r="N135" s="22">
        <v>257374</v>
      </c>
      <c r="O135" s="22">
        <v>466863</v>
      </c>
      <c r="P135" s="22">
        <v>0</v>
      </c>
      <c r="Q135" s="22">
        <v>0</v>
      </c>
      <c r="R135" s="22">
        <v>0</v>
      </c>
      <c r="S135" s="22">
        <v>0</v>
      </c>
      <c r="T135" s="22">
        <v>159542</v>
      </c>
      <c r="U135" s="22">
        <v>148665</v>
      </c>
      <c r="V135" s="22">
        <v>0</v>
      </c>
      <c r="W135" s="22"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v>0</v>
      </c>
      <c r="AI135" s="22">
        <v>1162115</v>
      </c>
      <c r="AJ135" s="22">
        <v>0</v>
      </c>
      <c r="AK135" s="22">
        <v>0</v>
      </c>
      <c r="AL135" s="22">
        <v>0</v>
      </c>
      <c r="AM135" s="22">
        <v>0</v>
      </c>
      <c r="AN135" s="22">
        <v>0</v>
      </c>
      <c r="AO135" s="22">
        <v>0</v>
      </c>
      <c r="AP135" s="22">
        <v>24215678</v>
      </c>
    </row>
    <row r="136" spans="1:42" x14ac:dyDescent="0.35">
      <c r="A136" s="22" t="s">
        <v>114</v>
      </c>
      <c r="B136" s="22" t="s">
        <v>294</v>
      </c>
      <c r="C136" s="22" t="s">
        <v>383</v>
      </c>
      <c r="D136" s="22" t="s">
        <v>384</v>
      </c>
      <c r="E136" s="22">
        <v>0</v>
      </c>
      <c r="F136" s="22">
        <v>99242</v>
      </c>
      <c r="G136" s="22">
        <v>0</v>
      </c>
      <c r="H136" s="22"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242085</v>
      </c>
      <c r="U136" s="22"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v>0</v>
      </c>
      <c r="AI136" s="22">
        <v>4640</v>
      </c>
      <c r="AJ136" s="22">
        <v>0</v>
      </c>
      <c r="AK136" s="22">
        <v>0</v>
      </c>
      <c r="AL136" s="22">
        <v>0</v>
      </c>
      <c r="AM136" s="22">
        <v>0</v>
      </c>
      <c r="AN136" s="22">
        <v>0</v>
      </c>
      <c r="AO136" s="22">
        <v>0</v>
      </c>
      <c r="AP136" s="22">
        <v>345967</v>
      </c>
    </row>
    <row r="137" spans="1:42" x14ac:dyDescent="0.35">
      <c r="A137" s="22" t="s">
        <v>114</v>
      </c>
      <c r="B137" s="22" t="s">
        <v>294</v>
      </c>
      <c r="C137" s="22" t="s">
        <v>385</v>
      </c>
      <c r="D137" s="22" t="s">
        <v>386</v>
      </c>
      <c r="E137" s="22">
        <v>0</v>
      </c>
      <c r="F137" s="22">
        <v>0</v>
      </c>
      <c r="G137" s="22">
        <v>0</v>
      </c>
      <c r="H137" s="22">
        <v>0</v>
      </c>
      <c r="I137" s="22">
        <v>711197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v>0</v>
      </c>
      <c r="AI137" s="22">
        <v>160612</v>
      </c>
      <c r="AJ137" s="22">
        <v>0</v>
      </c>
      <c r="AK137" s="22">
        <v>0</v>
      </c>
      <c r="AL137" s="22">
        <v>0</v>
      </c>
      <c r="AM137" s="22">
        <v>0</v>
      </c>
      <c r="AN137" s="22">
        <v>0</v>
      </c>
      <c r="AO137" s="22">
        <v>0</v>
      </c>
      <c r="AP137" s="22">
        <v>871809</v>
      </c>
    </row>
    <row r="138" spans="1:42" x14ac:dyDescent="0.35">
      <c r="A138" s="22" t="s">
        <v>114</v>
      </c>
      <c r="B138" s="22" t="s">
        <v>294</v>
      </c>
      <c r="C138" s="22" t="s">
        <v>387</v>
      </c>
      <c r="D138" s="22" t="s">
        <v>388</v>
      </c>
      <c r="E138" s="22">
        <v>0</v>
      </c>
      <c r="F138" s="22">
        <v>0</v>
      </c>
      <c r="G138" s="22">
        <v>0</v>
      </c>
      <c r="H138" s="22"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0</v>
      </c>
      <c r="AJ138" s="22">
        <v>75257</v>
      </c>
      <c r="AK138" s="22">
        <v>0</v>
      </c>
      <c r="AL138" s="22">
        <v>0</v>
      </c>
      <c r="AM138" s="22">
        <v>0</v>
      </c>
      <c r="AN138" s="22">
        <v>0</v>
      </c>
      <c r="AO138" s="22">
        <v>0</v>
      </c>
      <c r="AP138" s="22">
        <v>75257</v>
      </c>
    </row>
    <row r="139" spans="1:42" x14ac:dyDescent="0.35">
      <c r="A139" s="22" t="s">
        <v>114</v>
      </c>
      <c r="B139" s="22" t="s">
        <v>294</v>
      </c>
      <c r="C139" s="22" t="s">
        <v>389</v>
      </c>
      <c r="D139" s="22" t="s">
        <v>390</v>
      </c>
      <c r="E139" s="22">
        <v>0</v>
      </c>
      <c r="F139" s="22">
        <v>0</v>
      </c>
      <c r="G139" s="22">
        <v>0</v>
      </c>
      <c r="H139" s="22">
        <v>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441476</v>
      </c>
      <c r="P139" s="22">
        <v>0</v>
      </c>
      <c r="Q139" s="22">
        <v>0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v>0</v>
      </c>
      <c r="AI139" s="22">
        <v>0</v>
      </c>
      <c r="AJ139" s="22">
        <v>0</v>
      </c>
      <c r="AK139" s="22">
        <v>0</v>
      </c>
      <c r="AL139" s="22">
        <v>0</v>
      </c>
      <c r="AM139" s="22">
        <v>57392</v>
      </c>
      <c r="AN139" s="22">
        <v>0</v>
      </c>
      <c r="AO139" s="22">
        <v>0</v>
      </c>
      <c r="AP139" s="22">
        <v>498868</v>
      </c>
    </row>
    <row r="140" spans="1:42" x14ac:dyDescent="0.35">
      <c r="A140" s="22" t="s">
        <v>114</v>
      </c>
      <c r="B140" s="22" t="s">
        <v>294</v>
      </c>
      <c r="C140" s="22" t="s">
        <v>391</v>
      </c>
      <c r="D140" s="22" t="s">
        <v>392</v>
      </c>
      <c r="E140" s="22">
        <v>0</v>
      </c>
      <c r="F140" s="22">
        <v>0</v>
      </c>
      <c r="G140" s="22">
        <v>0</v>
      </c>
      <c r="H140" s="22">
        <v>0</v>
      </c>
      <c r="I140" s="22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533800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0</v>
      </c>
      <c r="V140" s="22">
        <v>0</v>
      </c>
      <c r="W140" s="22">
        <v>0</v>
      </c>
      <c r="X140" s="22"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2">
        <v>0</v>
      </c>
      <c r="AL140" s="22">
        <v>0</v>
      </c>
      <c r="AM140" s="22">
        <v>0</v>
      </c>
      <c r="AN140" s="22">
        <v>0</v>
      </c>
      <c r="AO140" s="22">
        <v>0</v>
      </c>
      <c r="AP140" s="22">
        <v>533800</v>
      </c>
    </row>
    <row r="141" spans="1:42" x14ac:dyDescent="0.35">
      <c r="A141" s="22" t="s">
        <v>114</v>
      </c>
      <c r="B141" s="22" t="s">
        <v>294</v>
      </c>
      <c r="C141" s="22" t="s">
        <v>393</v>
      </c>
      <c r="D141" s="22" t="s">
        <v>394</v>
      </c>
      <c r="E141" s="22">
        <v>0</v>
      </c>
      <c r="F141" s="22">
        <v>0</v>
      </c>
      <c r="G141" s="22">
        <v>0</v>
      </c>
      <c r="H141" s="22">
        <v>0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195729</v>
      </c>
      <c r="P141" s="22">
        <v>0</v>
      </c>
      <c r="Q141" s="22">
        <v>0</v>
      </c>
      <c r="R141" s="22">
        <v>0</v>
      </c>
      <c r="S141" s="22">
        <v>0</v>
      </c>
      <c r="T141" s="22">
        <v>19097</v>
      </c>
      <c r="U141" s="22">
        <v>204948</v>
      </c>
      <c r="V141" s="22">
        <v>0</v>
      </c>
      <c r="W141" s="22">
        <v>0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v>0</v>
      </c>
      <c r="AI141" s="22">
        <v>0</v>
      </c>
      <c r="AJ141" s="22">
        <v>0</v>
      </c>
      <c r="AK141" s="22">
        <v>0</v>
      </c>
      <c r="AL141" s="22">
        <v>0</v>
      </c>
      <c r="AM141" s="22">
        <v>0</v>
      </c>
      <c r="AN141" s="22">
        <v>0</v>
      </c>
      <c r="AO141" s="22">
        <v>0</v>
      </c>
      <c r="AP141" s="22">
        <v>419774</v>
      </c>
    </row>
    <row r="142" spans="1:42" x14ac:dyDescent="0.35">
      <c r="A142" s="22" t="s">
        <v>114</v>
      </c>
      <c r="B142" s="22" t="s">
        <v>294</v>
      </c>
      <c r="C142" s="22" t="s">
        <v>395</v>
      </c>
      <c r="D142" s="22" t="s">
        <v>396</v>
      </c>
      <c r="E142" s="22">
        <v>0</v>
      </c>
      <c r="F142" s="22">
        <v>0</v>
      </c>
      <c r="G142" s="22">
        <v>372298</v>
      </c>
      <c r="H142" s="22"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2">
        <v>706149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v>36155</v>
      </c>
      <c r="X142" s="22"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v>0</v>
      </c>
      <c r="AJ142" s="22">
        <v>0</v>
      </c>
      <c r="AK142" s="22">
        <v>0</v>
      </c>
      <c r="AL142" s="22">
        <v>1069359</v>
      </c>
      <c r="AM142" s="22">
        <v>0</v>
      </c>
      <c r="AN142" s="22">
        <v>0</v>
      </c>
      <c r="AO142" s="22">
        <v>0</v>
      </c>
      <c r="AP142" s="22">
        <v>2183961</v>
      </c>
    </row>
    <row r="143" spans="1:42" x14ac:dyDescent="0.35">
      <c r="A143" s="22" t="s">
        <v>114</v>
      </c>
      <c r="B143" s="22" t="s">
        <v>294</v>
      </c>
      <c r="C143" s="22" t="s">
        <v>397</v>
      </c>
      <c r="D143" s="22" t="s">
        <v>398</v>
      </c>
      <c r="E143" s="22">
        <v>0</v>
      </c>
      <c r="F143" s="22">
        <v>0</v>
      </c>
      <c r="G143" s="22">
        <v>0</v>
      </c>
      <c r="H143" s="22">
        <v>0</v>
      </c>
      <c r="I143" s="22">
        <v>60000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170000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v>0</v>
      </c>
      <c r="V143" s="22">
        <v>0</v>
      </c>
      <c r="W143" s="22">
        <v>0</v>
      </c>
      <c r="X143" s="22"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v>0</v>
      </c>
      <c r="AI143" s="22">
        <v>0</v>
      </c>
      <c r="AJ143" s="22">
        <v>0</v>
      </c>
      <c r="AK143" s="22">
        <v>0</v>
      </c>
      <c r="AL143" s="22">
        <v>0</v>
      </c>
      <c r="AM143" s="22">
        <v>0</v>
      </c>
      <c r="AN143" s="22">
        <v>0</v>
      </c>
      <c r="AO143" s="22">
        <v>0</v>
      </c>
      <c r="AP143" s="22">
        <v>230000</v>
      </c>
    </row>
    <row r="144" spans="1:42" x14ac:dyDescent="0.35">
      <c r="A144" s="22" t="s">
        <v>114</v>
      </c>
      <c r="B144" s="22" t="s">
        <v>294</v>
      </c>
      <c r="C144" s="22" t="s">
        <v>399</v>
      </c>
      <c r="D144" s="22" t="s">
        <v>400</v>
      </c>
      <c r="E144" s="22">
        <v>19015</v>
      </c>
      <c r="F144" s="22">
        <v>0</v>
      </c>
      <c r="G144" s="22">
        <v>0</v>
      </c>
      <c r="H144" s="22">
        <v>0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34526</v>
      </c>
      <c r="P144" s="22">
        <v>0</v>
      </c>
      <c r="Q144" s="22">
        <v>0</v>
      </c>
      <c r="R144" s="22">
        <v>0</v>
      </c>
      <c r="S144" s="22">
        <v>0</v>
      </c>
      <c r="T144" s="22">
        <v>389685</v>
      </c>
      <c r="U144" s="22">
        <v>0</v>
      </c>
      <c r="V144" s="22">
        <v>0</v>
      </c>
      <c r="W144" s="22">
        <v>0</v>
      </c>
      <c r="X144" s="22"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59703</v>
      </c>
      <c r="AD144" s="22">
        <v>0</v>
      </c>
      <c r="AE144" s="22">
        <v>0</v>
      </c>
      <c r="AF144" s="22">
        <v>0</v>
      </c>
      <c r="AG144" s="22">
        <v>0</v>
      </c>
      <c r="AH144" s="22">
        <v>0</v>
      </c>
      <c r="AI144" s="22">
        <v>310614</v>
      </c>
      <c r="AJ144" s="22">
        <v>0</v>
      </c>
      <c r="AK144" s="22">
        <v>0</v>
      </c>
      <c r="AL144" s="22">
        <v>0</v>
      </c>
      <c r="AM144" s="22">
        <v>0</v>
      </c>
      <c r="AN144" s="22">
        <v>0</v>
      </c>
      <c r="AO144" s="22">
        <v>0</v>
      </c>
      <c r="AP144" s="22">
        <v>813543</v>
      </c>
    </row>
    <row r="145" spans="1:42" x14ac:dyDescent="0.35">
      <c r="A145" s="22" t="s">
        <v>114</v>
      </c>
      <c r="B145" s="22" t="s">
        <v>294</v>
      </c>
      <c r="C145" s="22" t="s">
        <v>401</v>
      </c>
      <c r="D145" s="22" t="s">
        <v>402</v>
      </c>
      <c r="E145" s="22">
        <v>0</v>
      </c>
      <c r="F145" s="22">
        <v>0</v>
      </c>
      <c r="G145" s="22">
        <v>0</v>
      </c>
      <c r="H145" s="22"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v>0</v>
      </c>
      <c r="U145" s="22">
        <v>0</v>
      </c>
      <c r="V145" s="22">
        <v>0</v>
      </c>
      <c r="W145" s="22">
        <v>0</v>
      </c>
      <c r="X145" s="22"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v>0</v>
      </c>
      <c r="AI145" s="22">
        <v>0</v>
      </c>
      <c r="AJ145" s="22">
        <v>0</v>
      </c>
      <c r="AK145" s="22">
        <v>0</v>
      </c>
      <c r="AL145" s="22">
        <v>0</v>
      </c>
      <c r="AM145" s="22">
        <v>0</v>
      </c>
      <c r="AN145" s="22">
        <v>0</v>
      </c>
      <c r="AO145" s="22">
        <v>0</v>
      </c>
      <c r="AP145" s="22">
        <v>0</v>
      </c>
    </row>
    <row r="146" spans="1:42" x14ac:dyDescent="0.35">
      <c r="A146" s="22" t="s">
        <v>114</v>
      </c>
      <c r="B146" s="22" t="s">
        <v>294</v>
      </c>
      <c r="C146" s="22" t="s">
        <v>403</v>
      </c>
      <c r="D146" s="22" t="s">
        <v>404</v>
      </c>
      <c r="E146" s="22">
        <v>0</v>
      </c>
      <c r="F146" s="22">
        <v>11922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59357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440908</v>
      </c>
      <c r="V146" s="22">
        <v>0</v>
      </c>
      <c r="W146" s="22"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v>0</v>
      </c>
      <c r="AI146" s="22">
        <v>0</v>
      </c>
      <c r="AJ146" s="22">
        <v>0</v>
      </c>
      <c r="AK146" s="22">
        <v>0</v>
      </c>
      <c r="AL146" s="22">
        <v>0</v>
      </c>
      <c r="AM146" s="22">
        <v>0</v>
      </c>
      <c r="AN146" s="22">
        <v>0</v>
      </c>
      <c r="AO146" s="22">
        <v>0</v>
      </c>
      <c r="AP146" s="22">
        <v>512187</v>
      </c>
    </row>
    <row r="147" spans="1:42" x14ac:dyDescent="0.35">
      <c r="A147" s="22" t="s">
        <v>114</v>
      </c>
      <c r="B147" s="22" t="s">
        <v>294</v>
      </c>
      <c r="C147" s="22" t="s">
        <v>405</v>
      </c>
      <c r="D147" s="22" t="s">
        <v>406</v>
      </c>
      <c r="E147" s="22">
        <v>0</v>
      </c>
      <c r="F147" s="22">
        <v>820732</v>
      </c>
      <c r="G147" s="22">
        <v>0</v>
      </c>
      <c r="H147" s="22">
        <v>0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152388</v>
      </c>
      <c r="P147" s="22">
        <v>0</v>
      </c>
      <c r="Q147" s="22">
        <v>0</v>
      </c>
      <c r="R147" s="22">
        <v>0</v>
      </c>
      <c r="S147" s="22">
        <v>0</v>
      </c>
      <c r="T147" s="22">
        <v>0</v>
      </c>
      <c r="U147" s="22">
        <v>0</v>
      </c>
      <c r="V147" s="22">
        <v>0</v>
      </c>
      <c r="W147" s="22">
        <v>0</v>
      </c>
      <c r="X147" s="22"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v>64996</v>
      </c>
      <c r="AJ147" s="22">
        <v>0</v>
      </c>
      <c r="AK147" s="22">
        <v>0</v>
      </c>
      <c r="AL147" s="22">
        <v>0</v>
      </c>
      <c r="AM147" s="22">
        <v>0</v>
      </c>
      <c r="AN147" s="22">
        <v>0</v>
      </c>
      <c r="AO147" s="22">
        <v>0</v>
      </c>
      <c r="AP147" s="22">
        <v>1038116</v>
      </c>
    </row>
    <row r="148" spans="1:42" x14ac:dyDescent="0.35">
      <c r="A148" s="22" t="s">
        <v>114</v>
      </c>
      <c r="B148" s="22" t="s">
        <v>294</v>
      </c>
      <c r="C148" s="22" t="s">
        <v>407</v>
      </c>
      <c r="D148" s="22" t="s">
        <v>408</v>
      </c>
      <c r="E148" s="22">
        <v>0</v>
      </c>
      <c r="F148" s="22">
        <v>0</v>
      </c>
      <c r="G148" s="22">
        <v>0</v>
      </c>
      <c r="H148" s="22"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1281799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0</v>
      </c>
      <c r="V148" s="22">
        <v>0</v>
      </c>
      <c r="W148" s="22"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v>346211</v>
      </c>
      <c r="AJ148" s="22">
        <v>0</v>
      </c>
      <c r="AK148" s="22">
        <v>0</v>
      </c>
      <c r="AL148" s="22">
        <v>0</v>
      </c>
      <c r="AM148" s="22">
        <v>0</v>
      </c>
      <c r="AN148" s="22">
        <v>0</v>
      </c>
      <c r="AO148" s="22">
        <v>0</v>
      </c>
      <c r="AP148" s="22">
        <v>1628010</v>
      </c>
    </row>
    <row r="149" spans="1:42" x14ac:dyDescent="0.35">
      <c r="A149" s="22" t="s">
        <v>114</v>
      </c>
      <c r="B149" s="22" t="s">
        <v>294</v>
      </c>
      <c r="C149" s="22" t="s">
        <v>409</v>
      </c>
      <c r="D149" s="22" t="s">
        <v>410</v>
      </c>
      <c r="E149" s="22">
        <v>0</v>
      </c>
      <c r="F149" s="22">
        <v>0</v>
      </c>
      <c r="G149" s="22">
        <v>0</v>
      </c>
      <c r="H149" s="22"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171636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v>750652</v>
      </c>
      <c r="V149" s="22">
        <v>0</v>
      </c>
      <c r="W149" s="22"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v>0</v>
      </c>
      <c r="AJ149" s="22">
        <v>0</v>
      </c>
      <c r="AK149" s="22">
        <v>0</v>
      </c>
      <c r="AL149" s="22">
        <v>0</v>
      </c>
      <c r="AM149" s="22">
        <v>0</v>
      </c>
      <c r="AN149" s="22">
        <v>0</v>
      </c>
      <c r="AO149" s="22">
        <v>0</v>
      </c>
      <c r="AP149" s="22">
        <v>922288</v>
      </c>
    </row>
    <row r="150" spans="1:42" x14ac:dyDescent="0.35">
      <c r="A150" s="22" t="s">
        <v>114</v>
      </c>
      <c r="B150" s="22" t="s">
        <v>294</v>
      </c>
      <c r="C150" s="22" t="s">
        <v>411</v>
      </c>
      <c r="D150" s="22" t="s">
        <v>412</v>
      </c>
      <c r="E150" s="22">
        <v>0</v>
      </c>
      <c r="F150" s="22">
        <v>0</v>
      </c>
      <c r="G150" s="22">
        <v>0</v>
      </c>
      <c r="H150" s="22">
        <v>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25945</v>
      </c>
      <c r="P150" s="22">
        <v>0</v>
      </c>
      <c r="Q150" s="22">
        <v>0</v>
      </c>
      <c r="R150" s="22">
        <v>0</v>
      </c>
      <c r="S150" s="22">
        <v>0</v>
      </c>
      <c r="T150" s="22">
        <v>120320</v>
      </c>
      <c r="U150" s="22">
        <v>0</v>
      </c>
      <c r="V150" s="22">
        <v>0</v>
      </c>
      <c r="W150" s="22">
        <v>0</v>
      </c>
      <c r="X150" s="22"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v>626299</v>
      </c>
      <c r="AJ150" s="22">
        <v>0</v>
      </c>
      <c r="AK150" s="22">
        <v>0</v>
      </c>
      <c r="AL150" s="22">
        <v>0</v>
      </c>
      <c r="AM150" s="22">
        <v>0</v>
      </c>
      <c r="AN150" s="22">
        <v>0</v>
      </c>
      <c r="AO150" s="22">
        <v>0</v>
      </c>
      <c r="AP150" s="22">
        <v>772564</v>
      </c>
    </row>
    <row r="151" spans="1:42" x14ac:dyDescent="0.35">
      <c r="A151" s="22" t="s">
        <v>114</v>
      </c>
      <c r="B151" s="22" t="s">
        <v>294</v>
      </c>
      <c r="C151" s="22" t="s">
        <v>413</v>
      </c>
      <c r="D151" s="22" t="s">
        <v>414</v>
      </c>
      <c r="E151" s="22">
        <v>0</v>
      </c>
      <c r="F151" s="22">
        <v>0</v>
      </c>
      <c r="G151" s="22">
        <v>0</v>
      </c>
      <c r="H151" s="22"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73104</v>
      </c>
      <c r="P151" s="22">
        <v>0</v>
      </c>
      <c r="Q151" s="22">
        <v>0</v>
      </c>
      <c r="R151" s="22">
        <v>0</v>
      </c>
      <c r="S151" s="22">
        <v>0</v>
      </c>
      <c r="T151" s="22">
        <v>2685001</v>
      </c>
      <c r="U151" s="22">
        <v>0</v>
      </c>
      <c r="V151" s="22">
        <v>0</v>
      </c>
      <c r="W151" s="22"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v>0</v>
      </c>
      <c r="AI151" s="22">
        <v>0</v>
      </c>
      <c r="AJ151" s="22">
        <v>0</v>
      </c>
      <c r="AK151" s="22">
        <v>0</v>
      </c>
      <c r="AL151" s="22">
        <v>0</v>
      </c>
      <c r="AM151" s="22">
        <v>0</v>
      </c>
      <c r="AN151" s="22">
        <v>0</v>
      </c>
      <c r="AO151" s="22">
        <v>0</v>
      </c>
      <c r="AP151" s="22">
        <v>2758105</v>
      </c>
    </row>
    <row r="152" spans="1:42" x14ac:dyDescent="0.35">
      <c r="A152" s="22" t="s">
        <v>114</v>
      </c>
      <c r="B152" s="22" t="s">
        <v>294</v>
      </c>
      <c r="C152" s="22" t="s">
        <v>415</v>
      </c>
      <c r="D152" s="22" t="s">
        <v>416</v>
      </c>
      <c r="E152" s="22">
        <v>0</v>
      </c>
      <c r="F152" s="22">
        <v>514314</v>
      </c>
      <c r="G152" s="22">
        <v>0</v>
      </c>
      <c r="H152" s="22"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895519</v>
      </c>
      <c r="P152" s="22">
        <v>0</v>
      </c>
      <c r="Q152" s="22">
        <v>634722</v>
      </c>
      <c r="R152" s="22">
        <v>0</v>
      </c>
      <c r="S152" s="22">
        <v>0</v>
      </c>
      <c r="T152" s="22">
        <v>0</v>
      </c>
      <c r="U152" s="22">
        <v>0</v>
      </c>
      <c r="V152" s="22">
        <v>0</v>
      </c>
      <c r="W152" s="22"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v>921719</v>
      </c>
      <c r="AJ152" s="22">
        <v>5863633</v>
      </c>
      <c r="AK152" s="22">
        <v>0</v>
      </c>
      <c r="AL152" s="22">
        <v>0</v>
      </c>
      <c r="AM152" s="22">
        <v>0</v>
      </c>
      <c r="AN152" s="22">
        <v>0</v>
      </c>
      <c r="AO152" s="22">
        <v>0</v>
      </c>
      <c r="AP152" s="22">
        <v>8829907</v>
      </c>
    </row>
    <row r="153" spans="1:42" x14ac:dyDescent="0.35">
      <c r="A153" s="22" t="s">
        <v>114</v>
      </c>
      <c r="B153" s="22" t="s">
        <v>294</v>
      </c>
      <c r="C153" s="22" t="s">
        <v>417</v>
      </c>
      <c r="D153" s="22" t="s">
        <v>418</v>
      </c>
      <c r="E153" s="22">
        <v>0</v>
      </c>
      <c r="F153" s="22">
        <v>0</v>
      </c>
      <c r="G153" s="22">
        <v>0</v>
      </c>
      <c r="H153" s="22">
        <v>619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61900</v>
      </c>
      <c r="O153" s="22">
        <v>496076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v>0</v>
      </c>
      <c r="X153" s="22">
        <v>0</v>
      </c>
      <c r="Y153" s="22">
        <v>0</v>
      </c>
      <c r="Z153" s="22">
        <v>0</v>
      </c>
      <c r="AA153" s="22">
        <v>0</v>
      </c>
      <c r="AB153" s="22">
        <v>5664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v>0</v>
      </c>
      <c r="AI153" s="22">
        <v>902236</v>
      </c>
      <c r="AJ153" s="22">
        <v>0</v>
      </c>
      <c r="AK153" s="22">
        <v>0</v>
      </c>
      <c r="AL153" s="22">
        <v>0</v>
      </c>
      <c r="AM153" s="22">
        <v>0</v>
      </c>
      <c r="AN153" s="22">
        <v>0</v>
      </c>
      <c r="AO153" s="22">
        <v>0</v>
      </c>
      <c r="AP153" s="22">
        <v>1466495</v>
      </c>
    </row>
    <row r="154" spans="1:42" x14ac:dyDescent="0.35">
      <c r="A154" s="22" t="s">
        <v>114</v>
      </c>
      <c r="B154" s="22" t="s">
        <v>294</v>
      </c>
      <c r="C154" s="22" t="s">
        <v>419</v>
      </c>
      <c r="D154" s="22" t="s">
        <v>420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61600</v>
      </c>
      <c r="O154" s="22">
        <v>103226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v>0</v>
      </c>
      <c r="AJ154" s="22">
        <v>0</v>
      </c>
      <c r="AK154" s="22">
        <v>0</v>
      </c>
      <c r="AL154" s="22">
        <v>0</v>
      </c>
      <c r="AM154" s="22">
        <v>0</v>
      </c>
      <c r="AN154" s="22">
        <v>0</v>
      </c>
      <c r="AO154" s="22">
        <v>0</v>
      </c>
      <c r="AP154" s="22">
        <v>164826</v>
      </c>
    </row>
    <row r="155" spans="1:42" x14ac:dyDescent="0.35">
      <c r="A155" s="22" t="s">
        <v>114</v>
      </c>
      <c r="B155" s="22" t="s">
        <v>294</v>
      </c>
      <c r="C155" s="22" t="s">
        <v>421</v>
      </c>
      <c r="D155" s="22" t="s">
        <v>422</v>
      </c>
      <c r="E155" s="22">
        <v>0</v>
      </c>
      <c r="F155" s="22">
        <v>0</v>
      </c>
      <c r="G155" s="22">
        <v>0</v>
      </c>
      <c r="H155" s="22"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1136546</v>
      </c>
      <c r="P155" s="22">
        <v>98250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2">
        <v>5470</v>
      </c>
      <c r="AB155" s="22">
        <v>0</v>
      </c>
      <c r="AC155" s="22">
        <v>38770</v>
      </c>
      <c r="AD155" s="22">
        <v>0</v>
      </c>
      <c r="AE155" s="22">
        <v>0</v>
      </c>
      <c r="AF155" s="22">
        <v>0</v>
      </c>
      <c r="AG155" s="22">
        <v>0</v>
      </c>
      <c r="AH155" s="22">
        <v>0</v>
      </c>
      <c r="AI155" s="22">
        <v>9240</v>
      </c>
      <c r="AJ155" s="22">
        <v>0</v>
      </c>
      <c r="AK155" s="22">
        <v>0</v>
      </c>
      <c r="AL155" s="22">
        <v>0</v>
      </c>
      <c r="AM155" s="22">
        <v>0</v>
      </c>
      <c r="AN155" s="22">
        <v>0</v>
      </c>
      <c r="AO155" s="22">
        <v>0</v>
      </c>
      <c r="AP155" s="22">
        <v>1288276</v>
      </c>
    </row>
    <row r="156" spans="1:42" x14ac:dyDescent="0.35">
      <c r="A156" s="22" t="s">
        <v>114</v>
      </c>
      <c r="B156" s="22" t="s">
        <v>294</v>
      </c>
      <c r="C156" s="22" t="s">
        <v>423</v>
      </c>
      <c r="D156" s="22" t="s">
        <v>424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1650415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227980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v>0</v>
      </c>
      <c r="AJ156" s="22">
        <v>0</v>
      </c>
      <c r="AK156" s="22">
        <v>0</v>
      </c>
      <c r="AL156" s="22">
        <v>0</v>
      </c>
      <c r="AM156" s="22">
        <v>0</v>
      </c>
      <c r="AN156" s="22">
        <v>0</v>
      </c>
      <c r="AO156" s="22">
        <v>0</v>
      </c>
      <c r="AP156" s="22">
        <v>1878395</v>
      </c>
    </row>
    <row r="157" spans="1:42" x14ac:dyDescent="0.35">
      <c r="A157" s="22" t="s">
        <v>114</v>
      </c>
      <c r="B157" s="22" t="s">
        <v>294</v>
      </c>
      <c r="C157" s="22" t="s">
        <v>425</v>
      </c>
      <c r="D157" s="22" t="s">
        <v>426</v>
      </c>
      <c r="E157" s="22">
        <v>0</v>
      </c>
      <c r="F157" s="22">
        <v>0</v>
      </c>
      <c r="G157" s="22">
        <v>0</v>
      </c>
      <c r="H157" s="22"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1583545</v>
      </c>
      <c r="P157" s="22">
        <v>0</v>
      </c>
      <c r="Q157" s="22">
        <v>0</v>
      </c>
      <c r="R157" s="22">
        <v>0</v>
      </c>
      <c r="S157" s="22">
        <v>0</v>
      </c>
      <c r="T157" s="22">
        <v>160000</v>
      </c>
      <c r="U157" s="22">
        <v>50000</v>
      </c>
      <c r="V157" s="22">
        <v>0</v>
      </c>
      <c r="W157" s="22">
        <v>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v>522624</v>
      </c>
      <c r="AJ157" s="22">
        <v>0</v>
      </c>
      <c r="AK157" s="22">
        <v>0</v>
      </c>
      <c r="AL157" s="22">
        <v>0</v>
      </c>
      <c r="AM157" s="22">
        <v>0</v>
      </c>
      <c r="AN157" s="22">
        <v>0</v>
      </c>
      <c r="AO157" s="22">
        <v>0</v>
      </c>
      <c r="AP157" s="22">
        <v>2316169</v>
      </c>
    </row>
    <row r="158" spans="1:42" x14ac:dyDescent="0.35">
      <c r="A158" s="22" t="s">
        <v>114</v>
      </c>
      <c r="B158" s="22" t="s">
        <v>294</v>
      </c>
      <c r="C158" s="22" t="s">
        <v>427</v>
      </c>
      <c r="D158" s="22" t="s">
        <v>428</v>
      </c>
      <c r="E158" s="22">
        <v>0</v>
      </c>
      <c r="F158" s="22">
        <v>0</v>
      </c>
      <c r="G158" s="22">
        <v>0</v>
      </c>
      <c r="H158" s="22">
        <v>0</v>
      </c>
      <c r="I158" s="22">
        <v>160106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120000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50000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45399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0</v>
      </c>
      <c r="AJ158" s="22">
        <v>0</v>
      </c>
      <c r="AK158" s="22">
        <v>0</v>
      </c>
      <c r="AL158" s="22">
        <v>0</v>
      </c>
      <c r="AM158" s="22">
        <v>0</v>
      </c>
      <c r="AN158" s="22">
        <v>0</v>
      </c>
      <c r="AO158" s="22">
        <v>0</v>
      </c>
      <c r="AP158" s="22">
        <v>375505</v>
      </c>
    </row>
    <row r="159" spans="1:42" x14ac:dyDescent="0.35">
      <c r="A159" s="22" t="s">
        <v>114</v>
      </c>
      <c r="B159" s="22" t="s">
        <v>294</v>
      </c>
      <c r="C159" s="22" t="s">
        <v>429</v>
      </c>
      <c r="D159" s="22" t="s">
        <v>430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 s="22">
        <v>0</v>
      </c>
      <c r="AL159" s="22">
        <v>0</v>
      </c>
      <c r="AM159" s="22">
        <v>0</v>
      </c>
      <c r="AN159" s="22">
        <v>0</v>
      </c>
      <c r="AO159" s="22">
        <v>0</v>
      </c>
      <c r="AP159" s="22">
        <v>0</v>
      </c>
    </row>
    <row r="160" spans="1:42" x14ac:dyDescent="0.35">
      <c r="A160" s="22" t="s">
        <v>114</v>
      </c>
      <c r="B160" s="22" t="s">
        <v>294</v>
      </c>
      <c r="C160" s="22" t="s">
        <v>431</v>
      </c>
      <c r="D160" s="22" t="s">
        <v>432</v>
      </c>
      <c r="E160" s="22">
        <v>0</v>
      </c>
      <c r="F160" s="22">
        <v>0</v>
      </c>
      <c r="G160" s="22">
        <v>0</v>
      </c>
      <c r="H160" s="22">
        <v>48489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747144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536767</v>
      </c>
      <c r="U160" s="22">
        <v>0</v>
      </c>
      <c r="V160" s="22">
        <v>0</v>
      </c>
      <c r="W160" s="22">
        <v>0</v>
      </c>
      <c r="X160" s="22">
        <v>0</v>
      </c>
      <c r="Y160" s="22">
        <v>0</v>
      </c>
      <c r="Z160" s="22">
        <v>0</v>
      </c>
      <c r="AA160" s="22">
        <v>0</v>
      </c>
      <c r="AB160" s="22">
        <v>24234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752534</v>
      </c>
      <c r="AJ160" s="22">
        <v>0</v>
      </c>
      <c r="AK160" s="22">
        <v>0</v>
      </c>
      <c r="AL160" s="22">
        <v>0</v>
      </c>
      <c r="AM160" s="22">
        <v>0</v>
      </c>
      <c r="AN160" s="22">
        <v>0</v>
      </c>
      <c r="AO160" s="22">
        <v>0</v>
      </c>
      <c r="AP160" s="22">
        <v>2109168</v>
      </c>
    </row>
    <row r="161" spans="1:42" x14ac:dyDescent="0.35">
      <c r="A161" s="22" t="s">
        <v>114</v>
      </c>
      <c r="B161" s="22" t="s">
        <v>294</v>
      </c>
      <c r="C161" s="22" t="s">
        <v>433</v>
      </c>
      <c r="D161" s="22" t="s">
        <v>434</v>
      </c>
      <c r="E161" s="22">
        <v>0</v>
      </c>
      <c r="F161" s="22">
        <v>0</v>
      </c>
      <c r="G161" s="22">
        <v>0</v>
      </c>
      <c r="H161" s="22">
        <v>0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609286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22">
        <v>0</v>
      </c>
      <c r="W161" s="22">
        <v>0</v>
      </c>
      <c r="X161" s="22">
        <v>0</v>
      </c>
      <c r="Y161" s="22">
        <v>0</v>
      </c>
      <c r="Z161" s="22">
        <v>0</v>
      </c>
      <c r="AA161" s="22">
        <v>0</v>
      </c>
      <c r="AB161" s="22">
        <v>0</v>
      </c>
      <c r="AC161" s="22">
        <v>0</v>
      </c>
      <c r="AD161" s="22">
        <v>0</v>
      </c>
      <c r="AE161" s="22">
        <v>0</v>
      </c>
      <c r="AF161" s="22">
        <v>0</v>
      </c>
      <c r="AG161" s="22">
        <v>0</v>
      </c>
      <c r="AH161" s="22">
        <v>0</v>
      </c>
      <c r="AI161" s="22">
        <v>0</v>
      </c>
      <c r="AJ161" s="22">
        <v>0</v>
      </c>
      <c r="AK161" s="22">
        <v>0</v>
      </c>
      <c r="AL161" s="22">
        <v>0</v>
      </c>
      <c r="AM161" s="22">
        <v>0</v>
      </c>
      <c r="AN161" s="22">
        <v>0</v>
      </c>
      <c r="AO161" s="22">
        <v>0</v>
      </c>
      <c r="AP161" s="22">
        <v>609286</v>
      </c>
    </row>
    <row r="162" spans="1:42" x14ac:dyDescent="0.35">
      <c r="A162" s="22" t="s">
        <v>114</v>
      </c>
      <c r="B162" s="22" t="s">
        <v>294</v>
      </c>
      <c r="C162" s="22" t="s">
        <v>435</v>
      </c>
      <c r="D162" s="22" t="s">
        <v>436</v>
      </c>
      <c r="E162" s="22">
        <v>0</v>
      </c>
      <c r="F162" s="22">
        <v>0</v>
      </c>
      <c r="G162" s="22">
        <v>0</v>
      </c>
      <c r="H162" s="22">
        <v>0</v>
      </c>
      <c r="I162" s="22">
        <v>0</v>
      </c>
      <c r="J162" s="22">
        <v>0</v>
      </c>
      <c r="K162" s="22">
        <v>0</v>
      </c>
      <c r="L162" s="22">
        <v>0</v>
      </c>
      <c r="M162" s="22"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1353665</v>
      </c>
      <c r="U162" s="22">
        <v>0</v>
      </c>
      <c r="V162" s="22">
        <v>0</v>
      </c>
      <c r="W162" s="22">
        <v>0</v>
      </c>
      <c r="X162" s="22"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v>0</v>
      </c>
      <c r="AI162" s="22">
        <v>0</v>
      </c>
      <c r="AJ162" s="22">
        <v>0</v>
      </c>
      <c r="AK162" s="22">
        <v>0</v>
      </c>
      <c r="AL162" s="22">
        <v>0</v>
      </c>
      <c r="AM162" s="22">
        <v>0</v>
      </c>
      <c r="AN162" s="22">
        <v>0</v>
      </c>
      <c r="AO162" s="22">
        <v>0</v>
      </c>
      <c r="AP162" s="22">
        <v>1353665</v>
      </c>
    </row>
    <row r="163" spans="1:42" x14ac:dyDescent="0.35">
      <c r="A163" s="22" t="s">
        <v>114</v>
      </c>
      <c r="B163" s="22" t="s">
        <v>294</v>
      </c>
      <c r="C163" s="22" t="s">
        <v>437</v>
      </c>
      <c r="D163" s="22" t="s">
        <v>438</v>
      </c>
      <c r="E163" s="22">
        <v>0</v>
      </c>
      <c r="F163" s="22">
        <v>0</v>
      </c>
      <c r="G163" s="22">
        <v>0</v>
      </c>
      <c r="H163" s="22"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232652</v>
      </c>
      <c r="P163" s="22">
        <v>0</v>
      </c>
      <c r="Q163" s="22">
        <v>0</v>
      </c>
      <c r="R163" s="22">
        <v>42089</v>
      </c>
      <c r="S163" s="22">
        <v>0</v>
      </c>
      <c r="T163" s="22">
        <v>197543</v>
      </c>
      <c r="U163" s="22">
        <v>52525</v>
      </c>
      <c r="V163" s="22">
        <v>306875</v>
      </c>
      <c r="W163" s="22">
        <v>0</v>
      </c>
      <c r="X163" s="22">
        <v>0</v>
      </c>
      <c r="Y163" s="22">
        <v>0</v>
      </c>
      <c r="Z163" s="22">
        <v>59039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v>355287</v>
      </c>
      <c r="AJ163" s="22">
        <v>0</v>
      </c>
      <c r="AK163" s="22">
        <v>0</v>
      </c>
      <c r="AL163" s="22">
        <v>0</v>
      </c>
      <c r="AM163" s="22">
        <v>0</v>
      </c>
      <c r="AN163" s="22">
        <v>0</v>
      </c>
      <c r="AO163" s="22">
        <v>0</v>
      </c>
      <c r="AP163" s="22">
        <v>1246010</v>
      </c>
    </row>
    <row r="164" spans="1:42" x14ac:dyDescent="0.35">
      <c r="A164" s="22" t="s">
        <v>114</v>
      </c>
      <c r="B164" s="22" t="s">
        <v>294</v>
      </c>
      <c r="C164" s="22" t="s">
        <v>439</v>
      </c>
      <c r="D164" s="22" t="s">
        <v>440</v>
      </c>
      <c r="E164" s="22">
        <v>0</v>
      </c>
      <c r="F164" s="22">
        <v>50000</v>
      </c>
      <c r="G164" s="22">
        <v>0</v>
      </c>
      <c r="H164" s="22">
        <v>12660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556870</v>
      </c>
      <c r="P164" s="22">
        <v>0</v>
      </c>
      <c r="Q164" s="22">
        <v>0</v>
      </c>
      <c r="R164" s="22">
        <v>0</v>
      </c>
      <c r="S164" s="22">
        <v>0</v>
      </c>
      <c r="T164" s="22">
        <v>0</v>
      </c>
      <c r="U164" s="22">
        <v>1045945</v>
      </c>
      <c r="V164" s="22">
        <v>0</v>
      </c>
      <c r="W164" s="22">
        <v>0</v>
      </c>
      <c r="X164" s="22">
        <v>0</v>
      </c>
      <c r="Y164" s="22">
        <v>0</v>
      </c>
      <c r="Z164" s="22">
        <v>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  <c r="AH164" s="22">
        <v>0</v>
      </c>
      <c r="AI164" s="22">
        <v>664254</v>
      </c>
      <c r="AJ164" s="22">
        <v>0</v>
      </c>
      <c r="AK164" s="22">
        <v>0</v>
      </c>
      <c r="AL164" s="22">
        <v>0</v>
      </c>
      <c r="AM164" s="22">
        <v>0</v>
      </c>
      <c r="AN164" s="22">
        <v>0</v>
      </c>
      <c r="AO164" s="22">
        <v>0</v>
      </c>
      <c r="AP164" s="22">
        <v>2329729</v>
      </c>
    </row>
    <row r="165" spans="1:42" x14ac:dyDescent="0.35">
      <c r="A165" s="22" t="s">
        <v>114</v>
      </c>
      <c r="B165" s="22" t="s">
        <v>294</v>
      </c>
      <c r="C165" s="22" t="s">
        <v>441</v>
      </c>
      <c r="D165" s="22" t="s">
        <v>442</v>
      </c>
      <c r="E165" s="22">
        <v>0</v>
      </c>
      <c r="F165" s="22">
        <v>0</v>
      </c>
      <c r="G165" s="22">
        <v>0</v>
      </c>
      <c r="H165" s="22">
        <v>0</v>
      </c>
      <c r="I165" s="22">
        <v>168440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137387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2">
        <v>179000</v>
      </c>
      <c r="V165" s="22">
        <v>0</v>
      </c>
      <c r="W165" s="22">
        <v>0</v>
      </c>
      <c r="X165" s="22"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0</v>
      </c>
      <c r="AG165" s="22">
        <v>0</v>
      </c>
      <c r="AH165" s="22">
        <v>0</v>
      </c>
      <c r="AI165" s="22">
        <v>27442</v>
      </c>
      <c r="AJ165" s="22">
        <v>0</v>
      </c>
      <c r="AK165" s="22">
        <v>0</v>
      </c>
      <c r="AL165" s="22">
        <v>0</v>
      </c>
      <c r="AM165" s="22">
        <v>0</v>
      </c>
      <c r="AN165" s="22">
        <v>0</v>
      </c>
      <c r="AO165" s="22">
        <v>0</v>
      </c>
      <c r="AP165" s="22">
        <v>512269</v>
      </c>
    </row>
    <row r="166" spans="1:42" x14ac:dyDescent="0.35">
      <c r="A166" s="22" t="s">
        <v>114</v>
      </c>
      <c r="B166" s="22" t="s">
        <v>294</v>
      </c>
      <c r="C166" s="22" t="s">
        <v>443</v>
      </c>
      <c r="D166" s="22" t="s">
        <v>444</v>
      </c>
      <c r="E166" s="22">
        <v>0</v>
      </c>
      <c r="F166" s="22">
        <v>0</v>
      </c>
      <c r="G166" s="22">
        <v>0</v>
      </c>
      <c r="H166" s="22"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v>0</v>
      </c>
      <c r="N166" s="22">
        <v>0</v>
      </c>
      <c r="O166" s="22">
        <v>136153</v>
      </c>
      <c r="P166" s="22">
        <v>0</v>
      </c>
      <c r="Q166" s="22">
        <v>0</v>
      </c>
      <c r="R166" s="22">
        <v>0</v>
      </c>
      <c r="S166" s="22">
        <v>0</v>
      </c>
      <c r="T166" s="22">
        <v>580692</v>
      </c>
      <c r="U166" s="22">
        <v>0</v>
      </c>
      <c r="V166" s="22">
        <v>0</v>
      </c>
      <c r="W166" s="22">
        <v>0</v>
      </c>
      <c r="X166" s="22">
        <v>29775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v>0</v>
      </c>
      <c r="AI166" s="22">
        <v>150171</v>
      </c>
      <c r="AJ166" s="22">
        <v>0</v>
      </c>
      <c r="AK166" s="22">
        <v>0</v>
      </c>
      <c r="AL166" s="22">
        <v>0</v>
      </c>
      <c r="AM166" s="22">
        <v>0</v>
      </c>
      <c r="AN166" s="22">
        <v>0</v>
      </c>
      <c r="AO166" s="22">
        <v>0</v>
      </c>
      <c r="AP166" s="22">
        <v>896791</v>
      </c>
    </row>
    <row r="167" spans="1:42" x14ac:dyDescent="0.35">
      <c r="A167" s="22" t="s">
        <v>114</v>
      </c>
      <c r="B167" s="22" t="s">
        <v>294</v>
      </c>
      <c r="C167" s="22" t="s">
        <v>445</v>
      </c>
      <c r="D167" s="22" t="s">
        <v>446</v>
      </c>
      <c r="E167" s="22">
        <v>0</v>
      </c>
      <c r="F167" s="22">
        <v>0</v>
      </c>
      <c r="G167" s="22">
        <v>0</v>
      </c>
      <c r="H167" s="22">
        <v>0</v>
      </c>
      <c r="I167" s="22">
        <v>0</v>
      </c>
      <c r="J167" s="22">
        <v>0</v>
      </c>
      <c r="K167" s="22">
        <v>0</v>
      </c>
      <c r="L167" s="22">
        <v>0</v>
      </c>
      <c r="M167" s="22"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v>0</v>
      </c>
      <c r="V167" s="22">
        <v>0</v>
      </c>
      <c r="W167" s="22">
        <v>0</v>
      </c>
      <c r="X167" s="22"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  <c r="AH167" s="22">
        <v>0</v>
      </c>
      <c r="AI167" s="22">
        <v>0</v>
      </c>
      <c r="AJ167" s="22">
        <v>0</v>
      </c>
      <c r="AK167" s="22">
        <v>0</v>
      </c>
      <c r="AL167" s="22">
        <v>0</v>
      </c>
      <c r="AM167" s="22">
        <v>0</v>
      </c>
      <c r="AN167" s="22">
        <v>0</v>
      </c>
      <c r="AO167" s="22">
        <v>0</v>
      </c>
      <c r="AP167" s="22">
        <v>0</v>
      </c>
    </row>
    <row r="168" spans="1:42" x14ac:dyDescent="0.35">
      <c r="A168" s="22" t="s">
        <v>114</v>
      </c>
      <c r="B168" s="22" t="s">
        <v>294</v>
      </c>
      <c r="C168" s="22" t="s">
        <v>447</v>
      </c>
      <c r="D168" s="22" t="s">
        <v>448</v>
      </c>
      <c r="E168" s="22">
        <v>0</v>
      </c>
      <c r="F168" s="22">
        <v>0</v>
      </c>
      <c r="G168" s="22">
        <v>0</v>
      </c>
      <c r="H168" s="22"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253048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v>0</v>
      </c>
      <c r="AJ168" s="22">
        <v>0</v>
      </c>
      <c r="AK168" s="22">
        <v>0</v>
      </c>
      <c r="AL168" s="22">
        <v>0</v>
      </c>
      <c r="AM168" s="22">
        <v>0</v>
      </c>
      <c r="AN168" s="22">
        <v>0</v>
      </c>
      <c r="AO168" s="22">
        <v>0</v>
      </c>
      <c r="AP168" s="22">
        <v>253048</v>
      </c>
    </row>
    <row r="169" spans="1:42" x14ac:dyDescent="0.35">
      <c r="A169" s="22" t="s">
        <v>114</v>
      </c>
      <c r="B169" s="22" t="s">
        <v>294</v>
      </c>
      <c r="C169" s="22" t="s">
        <v>449</v>
      </c>
      <c r="D169" s="22" t="s">
        <v>450</v>
      </c>
      <c r="E169" s="22">
        <v>0</v>
      </c>
      <c r="F169" s="22">
        <v>0</v>
      </c>
      <c r="G169" s="22">
        <v>0</v>
      </c>
      <c r="H169" s="22"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0</v>
      </c>
      <c r="W169" s="22">
        <v>0</v>
      </c>
      <c r="X169" s="22"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v>0</v>
      </c>
      <c r="AI169" s="22">
        <v>1553527</v>
      </c>
      <c r="AJ169" s="22">
        <v>0</v>
      </c>
      <c r="AK169" s="22">
        <v>0</v>
      </c>
      <c r="AL169" s="22">
        <v>0</v>
      </c>
      <c r="AM169" s="22">
        <v>0</v>
      </c>
      <c r="AN169" s="22">
        <v>0</v>
      </c>
      <c r="AO169" s="22">
        <v>0</v>
      </c>
      <c r="AP169" s="22">
        <v>1553527</v>
      </c>
    </row>
    <row r="170" spans="1:42" x14ac:dyDescent="0.35">
      <c r="A170" s="22" t="s">
        <v>114</v>
      </c>
      <c r="B170" s="22" t="s">
        <v>294</v>
      </c>
      <c r="C170" s="22" t="s">
        <v>451</v>
      </c>
      <c r="D170" s="22" t="s">
        <v>452</v>
      </c>
      <c r="E170" s="22">
        <v>0</v>
      </c>
      <c r="F170" s="22">
        <v>144720</v>
      </c>
      <c r="G170" s="22">
        <v>0</v>
      </c>
      <c r="H170" s="22">
        <v>0</v>
      </c>
      <c r="I170" s="22">
        <v>0</v>
      </c>
      <c r="J170" s="22">
        <v>150018</v>
      </c>
      <c r="K170" s="22">
        <v>0</v>
      </c>
      <c r="L170" s="22">
        <v>0</v>
      </c>
      <c r="M170" s="22">
        <v>0</v>
      </c>
      <c r="N170" s="22">
        <v>657150</v>
      </c>
      <c r="O170" s="22">
        <v>421364</v>
      </c>
      <c r="P170" s="22">
        <v>0</v>
      </c>
      <c r="Q170" s="22">
        <v>0</v>
      </c>
      <c r="R170" s="22">
        <v>0</v>
      </c>
      <c r="S170" s="22">
        <v>0</v>
      </c>
      <c r="T170" s="22">
        <v>1530716</v>
      </c>
      <c r="U170" s="22">
        <v>1644527</v>
      </c>
      <c r="V170" s="22">
        <v>0</v>
      </c>
      <c r="W170" s="22">
        <v>0</v>
      </c>
      <c r="X170" s="22"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</v>
      </c>
      <c r="AH170" s="22">
        <v>0</v>
      </c>
      <c r="AI170" s="22">
        <v>0</v>
      </c>
      <c r="AJ170" s="22">
        <v>0</v>
      </c>
      <c r="AK170" s="22">
        <v>0</v>
      </c>
      <c r="AL170" s="22">
        <v>0</v>
      </c>
      <c r="AM170" s="22">
        <v>0</v>
      </c>
      <c r="AN170" s="22">
        <v>0</v>
      </c>
      <c r="AO170" s="22">
        <v>0</v>
      </c>
      <c r="AP170" s="22">
        <v>4548495</v>
      </c>
    </row>
    <row r="171" spans="1:42" x14ac:dyDescent="0.35">
      <c r="A171" s="22" t="s">
        <v>114</v>
      </c>
      <c r="B171" s="22" t="s">
        <v>294</v>
      </c>
      <c r="C171" s="22" t="s">
        <v>453</v>
      </c>
      <c r="D171" s="22" t="s">
        <v>454</v>
      </c>
      <c r="E171" s="22">
        <v>0</v>
      </c>
      <c r="F171" s="22">
        <v>35200</v>
      </c>
      <c r="G171" s="22">
        <v>0</v>
      </c>
      <c r="H171" s="22"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571543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v>0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v>0</v>
      </c>
      <c r="AI171" s="22">
        <v>15000</v>
      </c>
      <c r="AJ171" s="22">
        <v>0</v>
      </c>
      <c r="AK171" s="22">
        <v>0</v>
      </c>
      <c r="AL171" s="22">
        <v>0</v>
      </c>
      <c r="AM171" s="22">
        <v>0</v>
      </c>
      <c r="AN171" s="22">
        <v>0</v>
      </c>
      <c r="AO171" s="22">
        <v>0</v>
      </c>
      <c r="AP171" s="22">
        <v>621743</v>
      </c>
    </row>
    <row r="172" spans="1:42" x14ac:dyDescent="0.35">
      <c r="A172" s="22" t="s">
        <v>114</v>
      </c>
      <c r="B172" s="22" t="s">
        <v>294</v>
      </c>
      <c r="C172" s="22" t="s">
        <v>455</v>
      </c>
      <c r="D172" s="22" t="s">
        <v>456</v>
      </c>
      <c r="E172" s="22">
        <v>0</v>
      </c>
      <c r="F172" s="22">
        <v>0</v>
      </c>
      <c r="G172" s="22">
        <v>0</v>
      </c>
      <c r="H172" s="22"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300780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605150</v>
      </c>
      <c r="V172" s="22">
        <v>0</v>
      </c>
      <c r="W172" s="22">
        <v>0</v>
      </c>
      <c r="X172" s="22"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v>0</v>
      </c>
      <c r="AJ172" s="22">
        <v>0</v>
      </c>
      <c r="AK172" s="22">
        <v>0</v>
      </c>
      <c r="AL172" s="22">
        <v>0</v>
      </c>
      <c r="AM172" s="22">
        <v>0</v>
      </c>
      <c r="AN172" s="22">
        <v>0</v>
      </c>
      <c r="AO172" s="22">
        <v>0</v>
      </c>
      <c r="AP172" s="22">
        <v>905930</v>
      </c>
    </row>
    <row r="173" spans="1:42" x14ac:dyDescent="0.35">
      <c r="A173" s="22" t="s">
        <v>114</v>
      </c>
      <c r="B173" s="22" t="s">
        <v>294</v>
      </c>
      <c r="C173" s="22" t="s">
        <v>457</v>
      </c>
      <c r="D173" s="22" t="s">
        <v>458</v>
      </c>
      <c r="E173" s="22">
        <v>0</v>
      </c>
      <c r="F173" s="22">
        <v>0</v>
      </c>
      <c r="G173" s="22">
        <v>0</v>
      </c>
      <c r="H173" s="22">
        <v>0</v>
      </c>
      <c r="I173" s="22">
        <v>0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356368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7834527</v>
      </c>
      <c r="V173" s="22">
        <v>0</v>
      </c>
      <c r="W173" s="22">
        <v>0</v>
      </c>
      <c r="X173" s="22"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  <c r="AH173" s="22">
        <v>0</v>
      </c>
      <c r="AI173" s="22">
        <v>379627</v>
      </c>
      <c r="AJ173" s="22">
        <v>0</v>
      </c>
      <c r="AK173" s="22">
        <v>0</v>
      </c>
      <c r="AL173" s="22">
        <v>0</v>
      </c>
      <c r="AM173" s="22">
        <v>0</v>
      </c>
      <c r="AN173" s="22">
        <v>0</v>
      </c>
      <c r="AO173" s="22">
        <v>0</v>
      </c>
      <c r="AP173" s="22">
        <v>8570522</v>
      </c>
    </row>
    <row r="174" spans="1:42" x14ac:dyDescent="0.35">
      <c r="A174" s="22" t="s">
        <v>114</v>
      </c>
      <c r="B174" s="22" t="s">
        <v>294</v>
      </c>
      <c r="C174" s="22" t="s">
        <v>459</v>
      </c>
      <c r="D174" s="22" t="s">
        <v>460</v>
      </c>
      <c r="E174" s="22">
        <v>0</v>
      </c>
      <c r="F174" s="22">
        <v>5111</v>
      </c>
      <c r="G174" s="22">
        <v>0</v>
      </c>
      <c r="H174" s="22"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16371</v>
      </c>
      <c r="O174" s="22">
        <v>3660</v>
      </c>
      <c r="P174" s="22">
        <v>0</v>
      </c>
      <c r="Q174" s="22">
        <v>0</v>
      </c>
      <c r="R174" s="22">
        <v>0</v>
      </c>
      <c r="S174" s="22">
        <v>0</v>
      </c>
      <c r="T174" s="22">
        <v>15949</v>
      </c>
      <c r="U174" s="22">
        <v>4905</v>
      </c>
      <c r="V174" s="22">
        <v>0</v>
      </c>
      <c r="W174" s="22">
        <v>0</v>
      </c>
      <c r="X174" s="22">
        <v>0</v>
      </c>
      <c r="Y174" s="22">
        <v>0</v>
      </c>
      <c r="Z174" s="22">
        <v>0</v>
      </c>
      <c r="AA174" s="22">
        <v>0</v>
      </c>
      <c r="AB174" s="22">
        <v>0</v>
      </c>
      <c r="AC174" s="22">
        <v>0</v>
      </c>
      <c r="AD174" s="22">
        <v>9293</v>
      </c>
      <c r="AE174" s="22">
        <v>0</v>
      </c>
      <c r="AF174" s="22">
        <v>0</v>
      </c>
      <c r="AG174" s="22">
        <v>0</v>
      </c>
      <c r="AH174" s="22">
        <v>0</v>
      </c>
      <c r="AI174" s="22">
        <v>0</v>
      </c>
      <c r="AJ174" s="22">
        <v>0</v>
      </c>
      <c r="AK174" s="22">
        <v>0</v>
      </c>
      <c r="AL174" s="22">
        <v>0</v>
      </c>
      <c r="AM174" s="22">
        <v>0</v>
      </c>
      <c r="AN174" s="22">
        <v>0</v>
      </c>
      <c r="AO174" s="22">
        <v>0</v>
      </c>
      <c r="AP174" s="22">
        <v>55289</v>
      </c>
    </row>
    <row r="175" spans="1:42" x14ac:dyDescent="0.35">
      <c r="A175" s="22" t="s">
        <v>114</v>
      </c>
      <c r="B175" s="22" t="s">
        <v>294</v>
      </c>
      <c r="C175" s="22" t="s">
        <v>461</v>
      </c>
      <c r="D175" s="22" t="s">
        <v>462</v>
      </c>
      <c r="E175" s="22">
        <v>0</v>
      </c>
      <c r="F175" s="22">
        <v>0</v>
      </c>
      <c r="G175" s="22">
        <v>0</v>
      </c>
      <c r="H175" s="22"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337207</v>
      </c>
      <c r="O175" s="22">
        <v>658717</v>
      </c>
      <c r="P175" s="22">
        <v>0</v>
      </c>
      <c r="Q175" s="22">
        <v>0</v>
      </c>
      <c r="R175" s="22">
        <v>0</v>
      </c>
      <c r="S175" s="22">
        <v>0</v>
      </c>
      <c r="T175" s="22">
        <v>590567</v>
      </c>
      <c r="U175" s="22">
        <v>251993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v>0</v>
      </c>
      <c r="AI175" s="22">
        <v>0</v>
      </c>
      <c r="AJ175" s="22">
        <v>0</v>
      </c>
      <c r="AK175" s="22">
        <v>0</v>
      </c>
      <c r="AL175" s="22">
        <v>0</v>
      </c>
      <c r="AM175" s="22">
        <v>0</v>
      </c>
      <c r="AN175" s="22">
        <v>0</v>
      </c>
      <c r="AO175" s="22">
        <v>0</v>
      </c>
      <c r="AP175" s="22">
        <v>1838484</v>
      </c>
    </row>
    <row r="176" spans="1:42" x14ac:dyDescent="0.35">
      <c r="A176" s="22" t="s">
        <v>114</v>
      </c>
      <c r="B176" s="22" t="s">
        <v>294</v>
      </c>
      <c r="C176" s="22" t="s">
        <v>463</v>
      </c>
      <c r="D176" s="22" t="s">
        <v>464</v>
      </c>
      <c r="E176" s="22">
        <v>0</v>
      </c>
      <c r="F176" s="22">
        <v>0</v>
      </c>
      <c r="G176" s="22">
        <v>0</v>
      </c>
      <c r="H176" s="22"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4194906</v>
      </c>
      <c r="P176" s="22">
        <v>0</v>
      </c>
      <c r="Q176" s="22">
        <v>599821</v>
      </c>
      <c r="R176" s="22">
        <v>213136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2"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v>0</v>
      </c>
      <c r="AI176" s="22">
        <v>174279</v>
      </c>
      <c r="AJ176" s="22">
        <v>1609885</v>
      </c>
      <c r="AK176" s="22">
        <v>0</v>
      </c>
      <c r="AL176" s="22">
        <v>0</v>
      </c>
      <c r="AM176" s="22">
        <v>0</v>
      </c>
      <c r="AN176" s="22">
        <v>0</v>
      </c>
      <c r="AO176" s="22">
        <v>0</v>
      </c>
      <c r="AP176" s="22">
        <v>6792027</v>
      </c>
    </row>
    <row r="177" spans="1:42" x14ac:dyDescent="0.35">
      <c r="A177" s="22" t="s">
        <v>114</v>
      </c>
      <c r="B177" s="22" t="s">
        <v>294</v>
      </c>
      <c r="C177" s="22" t="s">
        <v>465</v>
      </c>
      <c r="D177" s="22" t="s">
        <v>466</v>
      </c>
      <c r="E177" s="22">
        <v>0</v>
      </c>
      <c r="F177" s="22">
        <v>3435264</v>
      </c>
      <c r="G177" s="22">
        <v>0</v>
      </c>
      <c r="H177" s="22">
        <v>0</v>
      </c>
      <c r="I177" s="22">
        <v>112629</v>
      </c>
      <c r="J177" s="22">
        <v>0</v>
      </c>
      <c r="K177" s="22">
        <v>0</v>
      </c>
      <c r="L177" s="22">
        <v>18919</v>
      </c>
      <c r="M177" s="22">
        <v>0</v>
      </c>
      <c r="N177" s="22">
        <v>0</v>
      </c>
      <c r="O177" s="22">
        <v>286873</v>
      </c>
      <c r="P177" s="22">
        <v>0</v>
      </c>
      <c r="Q177" s="22">
        <v>0</v>
      </c>
      <c r="R177" s="22">
        <v>47846</v>
      </c>
      <c r="S177" s="22">
        <v>0</v>
      </c>
      <c r="T177" s="22">
        <v>0</v>
      </c>
      <c r="U177" s="22">
        <v>0</v>
      </c>
      <c r="V177" s="22">
        <v>0</v>
      </c>
      <c r="W177" s="22"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v>0</v>
      </c>
      <c r="AI177" s="22">
        <v>627059</v>
      </c>
      <c r="AJ177" s="22">
        <v>35879</v>
      </c>
      <c r="AK177" s="22">
        <v>0</v>
      </c>
      <c r="AL177" s="22">
        <v>0</v>
      </c>
      <c r="AM177" s="22">
        <v>0</v>
      </c>
      <c r="AN177" s="22">
        <v>0</v>
      </c>
      <c r="AO177" s="22">
        <v>0</v>
      </c>
      <c r="AP177" s="22">
        <v>4564469</v>
      </c>
    </row>
    <row r="178" spans="1:42" x14ac:dyDescent="0.35">
      <c r="A178" s="22" t="s">
        <v>114</v>
      </c>
      <c r="B178" s="22" t="s">
        <v>294</v>
      </c>
      <c r="C178" s="22" t="s">
        <v>467</v>
      </c>
      <c r="D178" s="22" t="s">
        <v>468</v>
      </c>
      <c r="E178" s="22">
        <v>0</v>
      </c>
      <c r="F178" s="22">
        <v>0</v>
      </c>
      <c r="G178" s="22">
        <v>0</v>
      </c>
      <c r="H178" s="22"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225000</v>
      </c>
      <c r="V178" s="22">
        <v>0</v>
      </c>
      <c r="W178" s="22"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v>0</v>
      </c>
      <c r="AI178" s="22">
        <v>309197</v>
      </c>
      <c r="AJ178" s="22">
        <v>0</v>
      </c>
      <c r="AK178" s="22">
        <v>0</v>
      </c>
      <c r="AL178" s="22">
        <v>0</v>
      </c>
      <c r="AM178" s="22">
        <v>0</v>
      </c>
      <c r="AN178" s="22">
        <v>0</v>
      </c>
      <c r="AO178" s="22">
        <v>0</v>
      </c>
      <c r="AP178" s="22">
        <v>534197</v>
      </c>
    </row>
    <row r="179" spans="1:42" x14ac:dyDescent="0.35">
      <c r="A179" s="22" t="s">
        <v>114</v>
      </c>
      <c r="B179" s="22" t="s">
        <v>294</v>
      </c>
      <c r="C179" s="22" t="s">
        <v>469</v>
      </c>
      <c r="D179" s="22" t="s">
        <v>470</v>
      </c>
      <c r="E179" s="22">
        <v>0</v>
      </c>
      <c r="F179" s="22">
        <v>0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v>0</v>
      </c>
      <c r="AI179" s="22">
        <v>0</v>
      </c>
      <c r="AJ179" s="22">
        <v>0</v>
      </c>
      <c r="AK179" s="22">
        <v>0</v>
      </c>
      <c r="AL179" s="22">
        <v>0</v>
      </c>
      <c r="AM179" s="22">
        <v>0</v>
      </c>
      <c r="AN179" s="22">
        <v>0</v>
      </c>
      <c r="AO179" s="22">
        <v>0</v>
      </c>
      <c r="AP179" s="22">
        <v>0</v>
      </c>
    </row>
    <row r="180" spans="1:42" x14ac:dyDescent="0.35">
      <c r="A180" s="22" t="s">
        <v>114</v>
      </c>
      <c r="B180" s="22" t="s">
        <v>294</v>
      </c>
      <c r="C180" s="22" t="s">
        <v>471</v>
      </c>
      <c r="D180" s="22" t="s">
        <v>472</v>
      </c>
      <c r="E180" s="22">
        <v>0</v>
      </c>
      <c r="F180" s="22">
        <v>0</v>
      </c>
      <c r="G180" s="22">
        <v>0</v>
      </c>
      <c r="H180" s="22"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7052133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v>0</v>
      </c>
      <c r="AI180" s="22">
        <v>0</v>
      </c>
      <c r="AJ180" s="22">
        <v>0</v>
      </c>
      <c r="AK180" s="22">
        <v>0</v>
      </c>
      <c r="AL180" s="22">
        <v>0</v>
      </c>
      <c r="AM180" s="22">
        <v>0</v>
      </c>
      <c r="AN180" s="22">
        <v>0</v>
      </c>
      <c r="AO180" s="22">
        <v>0</v>
      </c>
      <c r="AP180" s="22">
        <v>7052133</v>
      </c>
    </row>
    <row r="181" spans="1:42" x14ac:dyDescent="0.35">
      <c r="A181" s="22" t="s">
        <v>114</v>
      </c>
      <c r="B181" s="22" t="s">
        <v>294</v>
      </c>
      <c r="C181" s="22" t="s">
        <v>473</v>
      </c>
      <c r="D181" s="22" t="s">
        <v>474</v>
      </c>
      <c r="E181" s="22">
        <v>0</v>
      </c>
      <c r="F181" s="22">
        <v>0</v>
      </c>
      <c r="G181" s="22">
        <v>0</v>
      </c>
      <c r="H181" s="22"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0</v>
      </c>
      <c r="V181" s="22">
        <v>0</v>
      </c>
      <c r="W181" s="22">
        <v>0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v>0</v>
      </c>
      <c r="AI181" s="22">
        <v>0</v>
      </c>
      <c r="AJ181" s="22">
        <v>0</v>
      </c>
      <c r="AK181" s="22">
        <v>0</v>
      </c>
      <c r="AL181" s="22">
        <v>0</v>
      </c>
      <c r="AM181" s="22">
        <v>0</v>
      </c>
      <c r="AN181" s="22">
        <v>0</v>
      </c>
      <c r="AO181" s="22">
        <v>0</v>
      </c>
      <c r="AP181" s="22">
        <v>0</v>
      </c>
    </row>
    <row r="182" spans="1:42" x14ac:dyDescent="0.35">
      <c r="A182" s="22" t="s">
        <v>114</v>
      </c>
      <c r="B182" s="22" t="s">
        <v>294</v>
      </c>
      <c r="C182" s="22" t="s">
        <v>475</v>
      </c>
      <c r="D182" s="22" t="s">
        <v>476</v>
      </c>
      <c r="E182" s="22">
        <v>0</v>
      </c>
      <c r="F182" s="22">
        <v>0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229375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v>0</v>
      </c>
      <c r="AI182" s="22">
        <v>0</v>
      </c>
      <c r="AJ182" s="22">
        <v>0</v>
      </c>
      <c r="AK182" s="22">
        <v>0</v>
      </c>
      <c r="AL182" s="22">
        <v>0</v>
      </c>
      <c r="AM182" s="22">
        <v>0</v>
      </c>
      <c r="AN182" s="22">
        <v>0</v>
      </c>
      <c r="AO182" s="22">
        <v>0</v>
      </c>
      <c r="AP182" s="22">
        <v>229375</v>
      </c>
    </row>
    <row r="183" spans="1:42" x14ac:dyDescent="0.35">
      <c r="A183" s="22" t="s">
        <v>114</v>
      </c>
      <c r="B183" s="22" t="s">
        <v>294</v>
      </c>
      <c r="C183" s="22" t="s">
        <v>477</v>
      </c>
      <c r="D183" s="22" t="s">
        <v>478</v>
      </c>
      <c r="E183" s="22">
        <v>0</v>
      </c>
      <c r="F183" s="22">
        <v>0</v>
      </c>
      <c r="G183" s="22">
        <v>0</v>
      </c>
      <c r="H183" s="22"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v>0</v>
      </c>
      <c r="X183" s="22"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v>0</v>
      </c>
      <c r="AI183" s="22">
        <v>0</v>
      </c>
      <c r="AJ183" s="22">
        <v>0</v>
      </c>
      <c r="AK183" s="22">
        <v>0</v>
      </c>
      <c r="AL183" s="22">
        <v>0</v>
      </c>
      <c r="AM183" s="22">
        <v>0</v>
      </c>
      <c r="AN183" s="22">
        <v>0</v>
      </c>
      <c r="AO183" s="22">
        <v>0</v>
      </c>
      <c r="AP183" s="22">
        <v>0</v>
      </c>
    </row>
    <row r="184" spans="1:42" x14ac:dyDescent="0.35">
      <c r="A184" s="22" t="s">
        <v>114</v>
      </c>
      <c r="B184" s="22" t="s">
        <v>294</v>
      </c>
      <c r="C184" s="22" t="s">
        <v>479</v>
      </c>
      <c r="D184" s="22" t="s">
        <v>480</v>
      </c>
      <c r="E184" s="22">
        <v>0</v>
      </c>
      <c r="F184" s="22">
        <v>480226</v>
      </c>
      <c r="G184" s="22">
        <v>0</v>
      </c>
      <c r="H184" s="22"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36089</v>
      </c>
      <c r="U184" s="22">
        <v>0</v>
      </c>
      <c r="V184" s="22">
        <v>0</v>
      </c>
      <c r="W184" s="22"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v>0</v>
      </c>
      <c r="AI184" s="22">
        <v>99492</v>
      </c>
      <c r="AJ184" s="22">
        <v>0</v>
      </c>
      <c r="AK184" s="22">
        <v>0</v>
      </c>
      <c r="AL184" s="22">
        <v>0</v>
      </c>
      <c r="AM184" s="22">
        <v>0</v>
      </c>
      <c r="AN184" s="22">
        <v>0</v>
      </c>
      <c r="AO184" s="22">
        <v>0</v>
      </c>
      <c r="AP184" s="22">
        <v>615807</v>
      </c>
    </row>
    <row r="185" spans="1:42" x14ac:dyDescent="0.35">
      <c r="A185" s="22" t="s">
        <v>114</v>
      </c>
      <c r="B185" s="22" t="s">
        <v>294</v>
      </c>
      <c r="C185" s="22" t="s">
        <v>481</v>
      </c>
      <c r="D185" s="22" t="s">
        <v>482</v>
      </c>
      <c r="E185" s="22">
        <v>0</v>
      </c>
      <c r="F185" s="22">
        <v>82427</v>
      </c>
      <c r="G185" s="22">
        <v>0</v>
      </c>
      <c r="H185" s="22"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46830</v>
      </c>
      <c r="P185" s="22">
        <v>0</v>
      </c>
      <c r="Q185" s="22">
        <v>0</v>
      </c>
      <c r="R185" s="22">
        <v>46942</v>
      </c>
      <c r="S185" s="22">
        <v>0</v>
      </c>
      <c r="T185" s="22">
        <v>78292</v>
      </c>
      <c r="U185" s="22">
        <v>2618656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20929</v>
      </c>
      <c r="AE185" s="22">
        <v>0</v>
      </c>
      <c r="AF185" s="22">
        <v>0</v>
      </c>
      <c r="AG185" s="22">
        <v>0</v>
      </c>
      <c r="AH185" s="22">
        <v>0</v>
      </c>
      <c r="AI185" s="22">
        <v>48483</v>
      </c>
      <c r="AJ185" s="22">
        <v>0</v>
      </c>
      <c r="AK185" s="22">
        <v>0</v>
      </c>
      <c r="AL185" s="22">
        <v>0</v>
      </c>
      <c r="AM185" s="22">
        <v>0</v>
      </c>
      <c r="AN185" s="22">
        <v>0</v>
      </c>
      <c r="AO185" s="22">
        <v>0</v>
      </c>
      <c r="AP185" s="22">
        <v>2942559</v>
      </c>
    </row>
    <row r="186" spans="1:42" x14ac:dyDescent="0.35">
      <c r="A186" s="22" t="s">
        <v>114</v>
      </c>
      <c r="B186" s="22" t="s">
        <v>294</v>
      </c>
      <c r="C186" s="22" t="s">
        <v>483</v>
      </c>
      <c r="D186" s="22" t="s">
        <v>484</v>
      </c>
      <c r="E186" s="22">
        <v>0</v>
      </c>
      <c r="F186" s="22">
        <v>31631</v>
      </c>
      <c r="G186" s="22">
        <v>0</v>
      </c>
      <c r="H186" s="22">
        <v>0</v>
      </c>
      <c r="I186" s="22">
        <v>0</v>
      </c>
      <c r="J186" s="22">
        <v>115056</v>
      </c>
      <c r="K186" s="22">
        <v>0</v>
      </c>
      <c r="L186" s="22">
        <v>0</v>
      </c>
      <c r="M186" s="22">
        <v>0</v>
      </c>
      <c r="N186" s="22">
        <v>0</v>
      </c>
      <c r="O186" s="22">
        <v>46758</v>
      </c>
      <c r="P186" s="22">
        <v>0</v>
      </c>
      <c r="Q186" s="22">
        <v>0</v>
      </c>
      <c r="R186" s="22">
        <v>82802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v>0</v>
      </c>
      <c r="AI186" s="22">
        <v>2022</v>
      </c>
      <c r="AJ186" s="22">
        <v>0</v>
      </c>
      <c r="AK186" s="22">
        <v>0</v>
      </c>
      <c r="AL186" s="22">
        <v>0</v>
      </c>
      <c r="AM186" s="22">
        <v>0</v>
      </c>
      <c r="AN186" s="22">
        <v>0</v>
      </c>
      <c r="AO186" s="22">
        <v>0</v>
      </c>
      <c r="AP186" s="22">
        <v>278269</v>
      </c>
    </row>
    <row r="187" spans="1:42" x14ac:dyDescent="0.35">
      <c r="A187" s="22" t="s">
        <v>114</v>
      </c>
      <c r="B187" s="22" t="s">
        <v>294</v>
      </c>
      <c r="C187" s="22" t="s">
        <v>485</v>
      </c>
      <c r="D187" s="22" t="s">
        <v>486</v>
      </c>
      <c r="E187" s="22">
        <v>0</v>
      </c>
      <c r="F187" s="22">
        <v>0</v>
      </c>
      <c r="G187" s="22">
        <v>0</v>
      </c>
      <c r="H187" s="22">
        <v>0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371234</v>
      </c>
      <c r="P187" s="22">
        <v>0</v>
      </c>
      <c r="Q187" s="22">
        <v>0</v>
      </c>
      <c r="R187" s="22">
        <v>0</v>
      </c>
      <c r="S187" s="22">
        <v>0</v>
      </c>
      <c r="T187" s="22">
        <v>52681</v>
      </c>
      <c r="U187" s="22">
        <v>0</v>
      </c>
      <c r="V187" s="22">
        <v>0</v>
      </c>
      <c r="W187" s="22"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v>0</v>
      </c>
      <c r="AI187" s="22">
        <v>60000</v>
      </c>
      <c r="AJ187" s="22">
        <v>0</v>
      </c>
      <c r="AK187" s="22">
        <v>0</v>
      </c>
      <c r="AL187" s="22">
        <v>0</v>
      </c>
      <c r="AM187" s="22">
        <v>0</v>
      </c>
      <c r="AN187" s="22">
        <v>0</v>
      </c>
      <c r="AO187" s="22">
        <v>0</v>
      </c>
      <c r="AP187" s="22">
        <v>483915</v>
      </c>
    </row>
    <row r="188" spans="1:42" x14ac:dyDescent="0.35">
      <c r="A188" s="22" t="s">
        <v>114</v>
      </c>
      <c r="B188" s="22" t="s">
        <v>294</v>
      </c>
      <c r="C188" s="22" t="s">
        <v>487</v>
      </c>
      <c r="D188" s="22" t="s">
        <v>488</v>
      </c>
      <c r="E188" s="22">
        <v>0</v>
      </c>
      <c r="F188" s="22">
        <v>0</v>
      </c>
      <c r="G188" s="22">
        <v>0</v>
      </c>
      <c r="H188" s="22"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622859</v>
      </c>
      <c r="U188" s="22">
        <v>28197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v>0</v>
      </c>
      <c r="AI188" s="22">
        <v>63737</v>
      </c>
      <c r="AJ188" s="22">
        <v>0</v>
      </c>
      <c r="AK188" s="22">
        <v>0</v>
      </c>
      <c r="AL188" s="22">
        <v>0</v>
      </c>
      <c r="AM188" s="22">
        <v>0</v>
      </c>
      <c r="AN188" s="22">
        <v>0</v>
      </c>
      <c r="AO188" s="22">
        <v>0</v>
      </c>
      <c r="AP188" s="22">
        <v>714793</v>
      </c>
    </row>
    <row r="189" spans="1:42" x14ac:dyDescent="0.35">
      <c r="A189" s="22" t="s">
        <v>114</v>
      </c>
      <c r="B189" s="22" t="s">
        <v>294</v>
      </c>
      <c r="C189" s="22" t="s">
        <v>489</v>
      </c>
      <c r="D189" s="22" t="s">
        <v>490</v>
      </c>
      <c r="E189" s="22">
        <v>0</v>
      </c>
      <c r="F189" s="22">
        <v>87036</v>
      </c>
      <c r="G189" s="22">
        <v>0</v>
      </c>
      <c r="H189" s="22">
        <v>0</v>
      </c>
      <c r="I189" s="22">
        <v>0</v>
      </c>
      <c r="J189" s="22">
        <v>0</v>
      </c>
      <c r="K189" s="22">
        <v>0</v>
      </c>
      <c r="L189" s="22">
        <v>15000</v>
      </c>
      <c r="M189" s="22">
        <v>0</v>
      </c>
      <c r="N189" s="22">
        <v>0</v>
      </c>
      <c r="O189" s="22">
        <v>219813</v>
      </c>
      <c r="P189" s="22">
        <v>0</v>
      </c>
      <c r="Q189" s="22">
        <v>0</v>
      </c>
      <c r="R189" s="22">
        <v>0</v>
      </c>
      <c r="S189" s="22">
        <v>0</v>
      </c>
      <c r="T189" s="22">
        <v>0</v>
      </c>
      <c r="U189" s="22">
        <v>0</v>
      </c>
      <c r="V189" s="22">
        <v>105000</v>
      </c>
      <c r="W189" s="22">
        <v>0</v>
      </c>
      <c r="X189" s="22">
        <v>0</v>
      </c>
      <c r="Y189" s="22">
        <v>0</v>
      </c>
      <c r="Z189" s="22">
        <v>0</v>
      </c>
      <c r="AA189" s="22">
        <v>0</v>
      </c>
      <c r="AB189" s="22">
        <v>12139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v>0</v>
      </c>
      <c r="AI189" s="22">
        <v>0</v>
      </c>
      <c r="AJ189" s="22">
        <v>0</v>
      </c>
      <c r="AK189" s="22">
        <v>0</v>
      </c>
      <c r="AL189" s="22">
        <v>35660</v>
      </c>
      <c r="AM189" s="22">
        <v>0</v>
      </c>
      <c r="AN189" s="22">
        <v>0</v>
      </c>
      <c r="AO189" s="22">
        <v>0</v>
      </c>
      <c r="AP189" s="22">
        <v>474648</v>
      </c>
    </row>
    <row r="190" spans="1:42" x14ac:dyDescent="0.35">
      <c r="A190" s="22" t="s">
        <v>114</v>
      </c>
      <c r="B190" s="22" t="s">
        <v>294</v>
      </c>
      <c r="C190" s="22" t="s">
        <v>491</v>
      </c>
      <c r="D190" s="22" t="s">
        <v>492</v>
      </c>
      <c r="E190" s="22">
        <v>0</v>
      </c>
      <c r="F190" s="22">
        <v>0</v>
      </c>
      <c r="G190" s="22">
        <v>0</v>
      </c>
      <c r="H190" s="22"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934350</v>
      </c>
      <c r="P190" s="22">
        <v>0</v>
      </c>
      <c r="Q190" s="22">
        <v>0</v>
      </c>
      <c r="R190" s="22">
        <v>31898</v>
      </c>
      <c r="S190" s="22">
        <v>0</v>
      </c>
      <c r="T190" s="22">
        <v>114787</v>
      </c>
      <c r="U190" s="22">
        <v>239813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22">
        <v>0</v>
      </c>
      <c r="AL190" s="22">
        <v>0</v>
      </c>
      <c r="AM190" s="22">
        <v>0</v>
      </c>
      <c r="AN190" s="22">
        <v>0</v>
      </c>
      <c r="AO190" s="22">
        <v>0</v>
      </c>
      <c r="AP190" s="22">
        <v>1320848</v>
      </c>
    </row>
    <row r="191" spans="1:42" x14ac:dyDescent="0.35">
      <c r="A191" s="22" t="s">
        <v>114</v>
      </c>
      <c r="B191" s="22" t="s">
        <v>294</v>
      </c>
      <c r="C191" s="22" t="s">
        <v>493</v>
      </c>
      <c r="D191" s="22" t="s">
        <v>494</v>
      </c>
      <c r="E191" s="22">
        <v>842934</v>
      </c>
      <c r="F191" s="22">
        <v>0</v>
      </c>
      <c r="G191" s="22">
        <v>0</v>
      </c>
      <c r="H191" s="22">
        <v>0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v>0</v>
      </c>
      <c r="U191" s="22">
        <v>5189697</v>
      </c>
      <c r="V191" s="22">
        <v>0</v>
      </c>
      <c r="W191" s="22">
        <v>0</v>
      </c>
      <c r="X191" s="22"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190867</v>
      </c>
      <c r="AD191" s="22">
        <v>0</v>
      </c>
      <c r="AE191" s="22">
        <v>0</v>
      </c>
      <c r="AF191" s="22">
        <v>0</v>
      </c>
      <c r="AG191" s="22">
        <v>0</v>
      </c>
      <c r="AH191" s="22">
        <v>0</v>
      </c>
      <c r="AI191" s="22">
        <v>0</v>
      </c>
      <c r="AJ191" s="22">
        <v>0</v>
      </c>
      <c r="AK191" s="22">
        <v>0</v>
      </c>
      <c r="AL191" s="22">
        <v>0</v>
      </c>
      <c r="AM191" s="22">
        <v>0</v>
      </c>
      <c r="AN191" s="22">
        <v>0</v>
      </c>
      <c r="AO191" s="22">
        <v>0</v>
      </c>
      <c r="AP191" s="22">
        <v>6223498</v>
      </c>
    </row>
    <row r="192" spans="1:42" x14ac:dyDescent="0.35">
      <c r="A192" s="22" t="s">
        <v>114</v>
      </c>
      <c r="B192" s="22" t="s">
        <v>294</v>
      </c>
      <c r="C192" s="22" t="s">
        <v>495</v>
      </c>
      <c r="D192" s="22" t="s">
        <v>496</v>
      </c>
      <c r="E192" s="22">
        <v>0</v>
      </c>
      <c r="F192" s="22">
        <v>0</v>
      </c>
      <c r="G192" s="22">
        <v>0</v>
      </c>
      <c r="H192" s="22">
        <v>0</v>
      </c>
      <c r="I192" s="22">
        <v>0</v>
      </c>
      <c r="J192" s="22">
        <v>0</v>
      </c>
      <c r="K192" s="22">
        <v>0</v>
      </c>
      <c r="L192" s="22">
        <v>0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509924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2"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  <c r="AH192" s="22">
        <v>0</v>
      </c>
      <c r="AI192" s="22">
        <v>0</v>
      </c>
      <c r="AJ192" s="22">
        <v>0</v>
      </c>
      <c r="AK192" s="22">
        <v>0</v>
      </c>
      <c r="AL192" s="22">
        <v>0</v>
      </c>
      <c r="AM192" s="22">
        <v>0</v>
      </c>
      <c r="AN192" s="22">
        <v>807529</v>
      </c>
      <c r="AO192" s="22">
        <v>0</v>
      </c>
      <c r="AP192" s="22">
        <v>1317453</v>
      </c>
    </row>
    <row r="193" spans="1:42" x14ac:dyDescent="0.35">
      <c r="A193" s="22" t="s">
        <v>114</v>
      </c>
      <c r="B193" s="22" t="s">
        <v>294</v>
      </c>
      <c r="C193" s="22" t="s">
        <v>497</v>
      </c>
      <c r="D193" s="22" t="s">
        <v>498</v>
      </c>
      <c r="E193" s="22">
        <v>0</v>
      </c>
      <c r="F193" s="22">
        <v>0</v>
      </c>
      <c r="G193" s="22">
        <v>0</v>
      </c>
      <c r="H193" s="22"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v>0</v>
      </c>
      <c r="N193" s="22">
        <v>0</v>
      </c>
      <c r="O193" s="22">
        <v>585442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1335200</v>
      </c>
      <c r="AJ193" s="22">
        <v>0</v>
      </c>
      <c r="AK193" s="22">
        <v>0</v>
      </c>
      <c r="AL193" s="22">
        <v>0</v>
      </c>
      <c r="AM193" s="22">
        <v>0</v>
      </c>
      <c r="AN193" s="22">
        <v>0</v>
      </c>
      <c r="AO193" s="22">
        <v>0</v>
      </c>
      <c r="AP193" s="22">
        <v>1920642</v>
      </c>
    </row>
    <row r="194" spans="1:42" x14ac:dyDescent="0.35">
      <c r="A194" s="22" t="s">
        <v>114</v>
      </c>
      <c r="B194" s="22" t="s">
        <v>294</v>
      </c>
      <c r="C194" s="22" t="s">
        <v>499</v>
      </c>
      <c r="D194" s="22" t="s">
        <v>500</v>
      </c>
      <c r="E194" s="22">
        <v>0</v>
      </c>
      <c r="F194" s="22">
        <v>0</v>
      </c>
      <c r="G194" s="22">
        <v>0</v>
      </c>
      <c r="H194" s="22"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683897</v>
      </c>
      <c r="V194" s="22">
        <v>0</v>
      </c>
      <c r="W194" s="22"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346035</v>
      </c>
      <c r="AJ194" s="22">
        <v>0</v>
      </c>
      <c r="AK194" s="22">
        <v>0</v>
      </c>
      <c r="AL194" s="22">
        <v>0</v>
      </c>
      <c r="AM194" s="22">
        <v>0</v>
      </c>
      <c r="AN194" s="22">
        <v>0</v>
      </c>
      <c r="AO194" s="22">
        <v>0</v>
      </c>
      <c r="AP194" s="22">
        <v>1029932</v>
      </c>
    </row>
    <row r="195" spans="1:42" x14ac:dyDescent="0.35">
      <c r="A195" s="22" t="s">
        <v>114</v>
      </c>
      <c r="B195" s="22" t="s">
        <v>294</v>
      </c>
      <c r="C195" s="22" t="s">
        <v>501</v>
      </c>
      <c r="D195" s="22" t="s">
        <v>502</v>
      </c>
      <c r="E195" s="22">
        <v>0</v>
      </c>
      <c r="F195" s="22">
        <v>0</v>
      </c>
      <c r="G195" s="22">
        <v>0</v>
      </c>
      <c r="H195" s="22"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379657</v>
      </c>
      <c r="P195" s="22">
        <v>0</v>
      </c>
      <c r="Q195" s="22">
        <v>0</v>
      </c>
      <c r="R195" s="22">
        <v>0</v>
      </c>
      <c r="S195" s="22">
        <v>0</v>
      </c>
      <c r="T195" s="22">
        <v>516838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v>0</v>
      </c>
      <c r="AL195" s="22">
        <v>0</v>
      </c>
      <c r="AM195" s="22">
        <v>0</v>
      </c>
      <c r="AN195" s="22">
        <v>0</v>
      </c>
      <c r="AO195" s="22">
        <v>0</v>
      </c>
      <c r="AP195" s="22">
        <v>896495</v>
      </c>
    </row>
    <row r="196" spans="1:42" x14ac:dyDescent="0.35">
      <c r="A196" s="22" t="s">
        <v>114</v>
      </c>
      <c r="B196" s="22" t="s">
        <v>294</v>
      </c>
      <c r="C196" s="22" t="s">
        <v>503</v>
      </c>
      <c r="D196" s="22" t="s">
        <v>504</v>
      </c>
      <c r="E196" s="22">
        <v>0</v>
      </c>
      <c r="F196" s="22">
        <v>0</v>
      </c>
      <c r="G196" s="22">
        <v>0</v>
      </c>
      <c r="H196" s="22">
        <v>0</v>
      </c>
      <c r="I196" s="22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109240</v>
      </c>
      <c r="P196" s="22">
        <v>0</v>
      </c>
      <c r="Q196" s="22">
        <v>0</v>
      </c>
      <c r="R196" s="22">
        <v>100853</v>
      </c>
      <c r="S196" s="22">
        <v>0</v>
      </c>
      <c r="T196" s="22">
        <v>59172</v>
      </c>
      <c r="U196" s="22">
        <v>0</v>
      </c>
      <c r="V196" s="22">
        <v>0</v>
      </c>
      <c r="W196" s="22"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1138310</v>
      </c>
      <c r="AJ196" s="22">
        <v>6593</v>
      </c>
      <c r="AK196" s="22">
        <v>0</v>
      </c>
      <c r="AL196" s="22">
        <v>0</v>
      </c>
      <c r="AM196" s="22">
        <v>0</v>
      </c>
      <c r="AN196" s="22">
        <v>0</v>
      </c>
      <c r="AO196" s="22">
        <v>0</v>
      </c>
      <c r="AP196" s="22">
        <v>1414168</v>
      </c>
    </row>
    <row r="197" spans="1:42" x14ac:dyDescent="0.35">
      <c r="A197" s="22" t="s">
        <v>114</v>
      </c>
      <c r="B197" s="22" t="s">
        <v>294</v>
      </c>
      <c r="C197" s="22" t="s">
        <v>505</v>
      </c>
      <c r="D197" s="22" t="s">
        <v>506</v>
      </c>
      <c r="E197" s="22">
        <v>0</v>
      </c>
      <c r="F197" s="22">
        <v>0</v>
      </c>
      <c r="G197" s="22">
        <v>0</v>
      </c>
      <c r="H197" s="22">
        <v>0</v>
      </c>
      <c r="I197" s="22">
        <v>1110000</v>
      </c>
      <c r="J197" s="22">
        <v>0</v>
      </c>
      <c r="K197" s="22">
        <v>0</v>
      </c>
      <c r="L197" s="22">
        <v>0</v>
      </c>
      <c r="M197" s="22">
        <v>0</v>
      </c>
      <c r="N197" s="22">
        <v>390000</v>
      </c>
      <c r="O197" s="22">
        <v>325577</v>
      </c>
      <c r="P197" s="22">
        <v>0</v>
      </c>
      <c r="Q197" s="22">
        <v>0</v>
      </c>
      <c r="R197" s="22">
        <v>0</v>
      </c>
      <c r="S197" s="22">
        <v>0</v>
      </c>
      <c r="T197" s="22">
        <v>137673</v>
      </c>
      <c r="U197" s="22">
        <v>0</v>
      </c>
      <c r="V197" s="22">
        <v>0</v>
      </c>
      <c r="W197" s="22">
        <v>0</v>
      </c>
      <c r="X197" s="22">
        <v>16619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v>0</v>
      </c>
      <c r="AI197" s="22">
        <v>0</v>
      </c>
      <c r="AJ197" s="22">
        <v>0</v>
      </c>
      <c r="AK197" s="22">
        <v>0</v>
      </c>
      <c r="AL197" s="22">
        <v>0</v>
      </c>
      <c r="AM197" s="22">
        <v>0</v>
      </c>
      <c r="AN197" s="22">
        <v>0</v>
      </c>
      <c r="AO197" s="22">
        <v>0</v>
      </c>
      <c r="AP197" s="22">
        <v>1979869</v>
      </c>
    </row>
    <row r="198" spans="1:42" x14ac:dyDescent="0.35">
      <c r="A198" s="22" t="s">
        <v>114</v>
      </c>
      <c r="B198" s="22" t="s">
        <v>507</v>
      </c>
      <c r="C198" s="22" t="s">
        <v>508</v>
      </c>
      <c r="D198" s="22" t="s">
        <v>509</v>
      </c>
      <c r="E198" s="22">
        <v>0</v>
      </c>
      <c r="F198" s="22">
        <v>49126</v>
      </c>
      <c r="G198" s="22">
        <v>0</v>
      </c>
      <c r="H198" s="22">
        <v>0</v>
      </c>
      <c r="I198" s="22">
        <v>0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2">
        <v>0</v>
      </c>
      <c r="AL198" s="22">
        <v>0</v>
      </c>
      <c r="AM198" s="22">
        <v>0</v>
      </c>
      <c r="AN198" s="22">
        <v>0</v>
      </c>
      <c r="AO198" s="22">
        <v>0</v>
      </c>
      <c r="AP198" s="22">
        <v>49126</v>
      </c>
    </row>
    <row r="199" spans="1:42" x14ac:dyDescent="0.35">
      <c r="A199" s="22" t="s">
        <v>114</v>
      </c>
      <c r="B199" s="22" t="s">
        <v>507</v>
      </c>
      <c r="C199" s="22" t="s">
        <v>510</v>
      </c>
      <c r="D199" s="22" t="s">
        <v>511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2">
        <v>0</v>
      </c>
      <c r="AM199" s="22">
        <v>0</v>
      </c>
      <c r="AN199" s="22">
        <v>0</v>
      </c>
      <c r="AO199" s="22">
        <v>0</v>
      </c>
      <c r="AP199" s="22">
        <v>0</v>
      </c>
    </row>
    <row r="200" spans="1:42" x14ac:dyDescent="0.35">
      <c r="A200" s="22" t="s">
        <v>114</v>
      </c>
      <c r="B200" s="22" t="s">
        <v>507</v>
      </c>
      <c r="C200" s="22" t="s">
        <v>512</v>
      </c>
      <c r="D200" s="22" t="s">
        <v>513</v>
      </c>
      <c r="E200" s="22">
        <v>0</v>
      </c>
      <c r="F200" s="22">
        <v>0</v>
      </c>
      <c r="G200" s="22">
        <v>0</v>
      </c>
      <c r="H200" s="22">
        <v>0</v>
      </c>
      <c r="I200" s="22">
        <v>0</v>
      </c>
      <c r="J200" s="22">
        <v>0</v>
      </c>
      <c r="K200" s="22">
        <v>0</v>
      </c>
      <c r="L200" s="22">
        <v>0</v>
      </c>
      <c r="M200" s="22"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v>0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2">
        <v>0</v>
      </c>
      <c r="AL200" s="22">
        <v>0</v>
      </c>
      <c r="AM200" s="22">
        <v>0</v>
      </c>
      <c r="AN200" s="22">
        <v>0</v>
      </c>
      <c r="AO200" s="22">
        <v>0</v>
      </c>
      <c r="AP200" s="22">
        <v>0</v>
      </c>
    </row>
    <row r="201" spans="1:42" x14ac:dyDescent="0.35">
      <c r="A201" s="22" t="s">
        <v>114</v>
      </c>
      <c r="B201" s="22" t="s">
        <v>507</v>
      </c>
      <c r="C201" s="22" t="s">
        <v>514</v>
      </c>
      <c r="D201" s="22" t="s">
        <v>515</v>
      </c>
      <c r="E201" s="22">
        <v>0</v>
      </c>
      <c r="F201" s="22">
        <v>0</v>
      </c>
      <c r="G201" s="22">
        <v>0</v>
      </c>
      <c r="H201" s="22">
        <v>0</v>
      </c>
      <c r="I201" s="22">
        <v>0</v>
      </c>
      <c r="J201" s="22">
        <v>0</v>
      </c>
      <c r="K201" s="22">
        <v>0</v>
      </c>
      <c r="L201" s="22">
        <v>0</v>
      </c>
      <c r="M201" s="22">
        <v>0</v>
      </c>
      <c r="N201" s="22">
        <v>0</v>
      </c>
      <c r="O201" s="22">
        <v>43159</v>
      </c>
      <c r="P201" s="22">
        <v>0</v>
      </c>
      <c r="Q201" s="22">
        <v>0</v>
      </c>
      <c r="R201" s="22">
        <v>0</v>
      </c>
      <c r="S201" s="22">
        <v>0</v>
      </c>
      <c r="T201" s="22">
        <v>52726</v>
      </c>
      <c r="U201" s="22">
        <v>20510</v>
      </c>
      <c r="V201" s="22">
        <v>0</v>
      </c>
      <c r="W201" s="22">
        <v>0</v>
      </c>
      <c r="X201" s="22">
        <v>0</v>
      </c>
      <c r="Y201" s="22">
        <v>0</v>
      </c>
      <c r="Z201" s="22">
        <v>0</v>
      </c>
      <c r="AA201" s="22">
        <v>0</v>
      </c>
      <c r="AB201" s="22">
        <v>0</v>
      </c>
      <c r="AC201" s="22">
        <v>0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  <c r="AK201" s="22">
        <v>0</v>
      </c>
      <c r="AL201" s="22">
        <v>0</v>
      </c>
      <c r="AM201" s="22">
        <v>0</v>
      </c>
      <c r="AN201" s="22">
        <v>0</v>
      </c>
      <c r="AO201" s="22">
        <v>0</v>
      </c>
      <c r="AP201" s="22">
        <v>116395</v>
      </c>
    </row>
    <row r="202" spans="1:42" x14ac:dyDescent="0.35">
      <c r="A202" s="22" t="s">
        <v>114</v>
      </c>
      <c r="B202" s="22" t="s">
        <v>507</v>
      </c>
      <c r="C202" s="22" t="s">
        <v>516</v>
      </c>
      <c r="D202" s="22" t="s">
        <v>517</v>
      </c>
      <c r="E202" s="22">
        <v>0</v>
      </c>
      <c r="F202" s="22">
        <v>16161</v>
      </c>
      <c r="G202" s="22">
        <v>0</v>
      </c>
      <c r="H202" s="22">
        <v>0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201106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0</v>
      </c>
      <c r="V202" s="22">
        <v>0</v>
      </c>
      <c r="W202" s="22">
        <v>0</v>
      </c>
      <c r="X202" s="22">
        <v>0</v>
      </c>
      <c r="Y202" s="22">
        <v>0</v>
      </c>
      <c r="Z202" s="22">
        <v>0</v>
      </c>
      <c r="AA202" s="22">
        <v>0</v>
      </c>
      <c r="AB202" s="22">
        <v>0</v>
      </c>
      <c r="AC202" s="22">
        <v>0</v>
      </c>
      <c r="AD202" s="22">
        <v>0</v>
      </c>
      <c r="AE202" s="22">
        <v>0</v>
      </c>
      <c r="AF202" s="22">
        <v>0</v>
      </c>
      <c r="AG202" s="22">
        <v>0</v>
      </c>
      <c r="AH202" s="22">
        <v>0</v>
      </c>
      <c r="AI202" s="22">
        <v>0</v>
      </c>
      <c r="AJ202" s="22">
        <v>0</v>
      </c>
      <c r="AK202" s="22">
        <v>0</v>
      </c>
      <c r="AL202" s="22">
        <v>0</v>
      </c>
      <c r="AM202" s="22">
        <v>0</v>
      </c>
      <c r="AN202" s="22">
        <v>0</v>
      </c>
      <c r="AO202" s="22">
        <v>0</v>
      </c>
      <c r="AP202" s="22">
        <v>217267</v>
      </c>
    </row>
    <row r="203" spans="1:42" x14ac:dyDescent="0.35">
      <c r="A203" s="22" t="s">
        <v>114</v>
      </c>
      <c r="B203" s="22" t="s">
        <v>507</v>
      </c>
      <c r="C203" s="22" t="s">
        <v>518</v>
      </c>
      <c r="D203" s="22" t="s">
        <v>519</v>
      </c>
      <c r="E203" s="22">
        <v>0</v>
      </c>
      <c r="F203" s="22">
        <v>0</v>
      </c>
      <c r="G203" s="22">
        <v>0</v>
      </c>
      <c r="H203" s="22">
        <v>0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214425</v>
      </c>
      <c r="P203" s="22">
        <v>0</v>
      </c>
      <c r="Q203" s="22">
        <v>0</v>
      </c>
      <c r="R203" s="22">
        <v>0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2">
        <v>0</v>
      </c>
      <c r="Y203" s="22">
        <v>0</v>
      </c>
      <c r="Z203" s="22">
        <v>0</v>
      </c>
      <c r="AA203" s="22">
        <v>0</v>
      </c>
      <c r="AB203" s="22">
        <v>0</v>
      </c>
      <c r="AC203" s="22">
        <v>0</v>
      </c>
      <c r="AD203" s="22">
        <v>0</v>
      </c>
      <c r="AE203" s="22">
        <v>0</v>
      </c>
      <c r="AF203" s="22">
        <v>0</v>
      </c>
      <c r="AG203" s="22">
        <v>0</v>
      </c>
      <c r="AH203" s="22">
        <v>0</v>
      </c>
      <c r="AI203" s="22">
        <v>0</v>
      </c>
      <c r="AJ203" s="22">
        <v>0</v>
      </c>
      <c r="AK203" s="22">
        <v>0</v>
      </c>
      <c r="AL203" s="22">
        <v>0</v>
      </c>
      <c r="AM203" s="22">
        <v>0</v>
      </c>
      <c r="AN203" s="22">
        <v>0</v>
      </c>
      <c r="AO203" s="22">
        <v>0</v>
      </c>
      <c r="AP203" s="22">
        <v>214425</v>
      </c>
    </row>
    <row r="204" spans="1:42" x14ac:dyDescent="0.35">
      <c r="A204" s="22" t="s">
        <v>114</v>
      </c>
      <c r="B204" s="22" t="s">
        <v>507</v>
      </c>
      <c r="C204" s="22" t="s">
        <v>520</v>
      </c>
      <c r="D204" s="22" t="s">
        <v>521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186134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2">
        <v>0</v>
      </c>
      <c r="AL204" s="22">
        <v>0</v>
      </c>
      <c r="AM204" s="22">
        <v>0</v>
      </c>
      <c r="AN204" s="22">
        <v>0</v>
      </c>
      <c r="AO204" s="22">
        <v>0</v>
      </c>
      <c r="AP204" s="22">
        <v>186134</v>
      </c>
    </row>
    <row r="205" spans="1:42" x14ac:dyDescent="0.35">
      <c r="A205" s="22" t="s">
        <v>114</v>
      </c>
      <c r="B205" s="22" t="s">
        <v>507</v>
      </c>
      <c r="C205" s="22" t="s">
        <v>522</v>
      </c>
      <c r="D205" s="22" t="s">
        <v>523</v>
      </c>
      <c r="E205" s="22">
        <v>0</v>
      </c>
      <c r="F205" s="22">
        <v>8232</v>
      </c>
      <c r="G205" s="22">
        <v>0</v>
      </c>
      <c r="H205" s="22">
        <v>0</v>
      </c>
      <c r="I205" s="22">
        <v>74304</v>
      </c>
      <c r="J205" s="22">
        <v>0</v>
      </c>
      <c r="K205" s="22">
        <v>0</v>
      </c>
      <c r="L205" s="22">
        <v>0</v>
      </c>
      <c r="M205" s="22">
        <v>0</v>
      </c>
      <c r="N205" s="22">
        <v>62442</v>
      </c>
      <c r="O205" s="22">
        <v>23959</v>
      </c>
      <c r="P205" s="22">
        <v>0</v>
      </c>
      <c r="Q205" s="22">
        <v>0</v>
      </c>
      <c r="R205" s="22">
        <v>6090</v>
      </c>
      <c r="S205" s="22">
        <v>0</v>
      </c>
      <c r="T205" s="22">
        <v>34032</v>
      </c>
      <c r="U205" s="22">
        <v>3826</v>
      </c>
      <c r="V205" s="22">
        <v>227</v>
      </c>
      <c r="W205" s="22">
        <v>0</v>
      </c>
      <c r="X205" s="22"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v>0</v>
      </c>
      <c r="AI205" s="22">
        <v>10655</v>
      </c>
      <c r="AJ205" s="22">
        <v>0</v>
      </c>
      <c r="AK205" s="22">
        <v>0</v>
      </c>
      <c r="AL205" s="22">
        <v>0</v>
      </c>
      <c r="AM205" s="22">
        <v>0</v>
      </c>
      <c r="AN205" s="22">
        <v>0</v>
      </c>
      <c r="AO205" s="22">
        <v>0</v>
      </c>
      <c r="AP205" s="22">
        <v>223767</v>
      </c>
    </row>
    <row r="206" spans="1:42" x14ac:dyDescent="0.35">
      <c r="A206" s="22" t="s">
        <v>114</v>
      </c>
      <c r="B206" s="22" t="s">
        <v>507</v>
      </c>
      <c r="C206" s="22" t="s">
        <v>524</v>
      </c>
      <c r="D206" s="22" t="s">
        <v>525</v>
      </c>
      <c r="E206" s="22">
        <v>0</v>
      </c>
      <c r="F206" s="22">
        <v>0</v>
      </c>
      <c r="G206" s="22">
        <v>0</v>
      </c>
      <c r="H206" s="22"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114475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32230</v>
      </c>
      <c r="U206" s="22">
        <v>0</v>
      </c>
      <c r="V206" s="22">
        <v>0</v>
      </c>
      <c r="W206" s="22">
        <v>0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v>0</v>
      </c>
      <c r="AI206" s="22">
        <v>0</v>
      </c>
      <c r="AJ206" s="22">
        <v>0</v>
      </c>
      <c r="AK206" s="22">
        <v>0</v>
      </c>
      <c r="AL206" s="22">
        <v>0</v>
      </c>
      <c r="AM206" s="22">
        <v>0</v>
      </c>
      <c r="AN206" s="22">
        <v>0</v>
      </c>
      <c r="AO206" s="22">
        <v>0</v>
      </c>
      <c r="AP206" s="22">
        <v>146705</v>
      </c>
    </row>
    <row r="207" spans="1:42" x14ac:dyDescent="0.35">
      <c r="A207" s="22" t="s">
        <v>114</v>
      </c>
      <c r="B207" s="22" t="s">
        <v>507</v>
      </c>
      <c r="C207" s="22" t="s">
        <v>526</v>
      </c>
      <c r="D207" s="22" t="s">
        <v>527</v>
      </c>
      <c r="E207" s="22">
        <v>0</v>
      </c>
      <c r="F207" s="22">
        <v>0</v>
      </c>
      <c r="G207" s="22">
        <v>0</v>
      </c>
      <c r="H207" s="22"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2">
        <v>678228</v>
      </c>
      <c r="P207" s="22">
        <v>0</v>
      </c>
      <c r="Q207" s="22">
        <v>0</v>
      </c>
      <c r="R207" s="22">
        <v>0</v>
      </c>
      <c r="S207" s="22">
        <v>0</v>
      </c>
      <c r="T207" s="22">
        <v>20198</v>
      </c>
      <c r="U207" s="22">
        <v>0</v>
      </c>
      <c r="V207" s="22">
        <v>0</v>
      </c>
      <c r="W207" s="22">
        <v>0</v>
      </c>
      <c r="X207" s="22"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v>0</v>
      </c>
      <c r="AI207" s="22">
        <v>0</v>
      </c>
      <c r="AJ207" s="22">
        <v>0</v>
      </c>
      <c r="AK207" s="22">
        <v>0</v>
      </c>
      <c r="AL207" s="22">
        <v>0</v>
      </c>
      <c r="AM207" s="22">
        <v>0</v>
      </c>
      <c r="AN207" s="22">
        <v>0</v>
      </c>
      <c r="AO207" s="22">
        <v>0</v>
      </c>
      <c r="AP207" s="22">
        <v>698426</v>
      </c>
    </row>
    <row r="208" spans="1:42" x14ac:dyDescent="0.35">
      <c r="A208" s="22" t="s">
        <v>114</v>
      </c>
      <c r="B208" s="22" t="s">
        <v>507</v>
      </c>
      <c r="C208" s="22" t="s">
        <v>528</v>
      </c>
      <c r="D208" s="22" t="s">
        <v>529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10789</v>
      </c>
      <c r="U208" s="22">
        <v>0</v>
      </c>
      <c r="V208" s="22">
        <v>0</v>
      </c>
      <c r="W208" s="22">
        <v>0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v>0</v>
      </c>
      <c r="AI208" s="22">
        <v>0</v>
      </c>
      <c r="AJ208" s="22">
        <v>0</v>
      </c>
      <c r="AK208" s="22">
        <v>0</v>
      </c>
      <c r="AL208" s="22">
        <v>0</v>
      </c>
      <c r="AM208" s="22">
        <v>0</v>
      </c>
      <c r="AN208" s="22">
        <v>0</v>
      </c>
      <c r="AO208" s="22">
        <v>0</v>
      </c>
      <c r="AP208" s="22">
        <v>10789</v>
      </c>
    </row>
    <row r="209" spans="1:42" x14ac:dyDescent="0.35">
      <c r="A209" s="22" t="s">
        <v>114</v>
      </c>
      <c r="B209" s="22" t="s">
        <v>507</v>
      </c>
      <c r="C209" s="22" t="s">
        <v>530</v>
      </c>
      <c r="D209" s="22" t="s">
        <v>531</v>
      </c>
      <c r="E209" s="22">
        <v>0</v>
      </c>
      <c r="F209" s="22">
        <v>35640</v>
      </c>
      <c r="G209" s="22">
        <v>0</v>
      </c>
      <c r="H209" s="22"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2128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v>0</v>
      </c>
      <c r="AJ209" s="22">
        <v>0</v>
      </c>
      <c r="AK209" s="22">
        <v>0</v>
      </c>
      <c r="AL209" s="22">
        <v>0</v>
      </c>
      <c r="AM209" s="22">
        <v>0</v>
      </c>
      <c r="AN209" s="22">
        <v>0</v>
      </c>
      <c r="AO209" s="22">
        <v>0</v>
      </c>
      <c r="AP209" s="22">
        <v>37768</v>
      </c>
    </row>
    <row r="210" spans="1:42" x14ac:dyDescent="0.35">
      <c r="A210" s="22" t="s">
        <v>114</v>
      </c>
      <c r="B210" s="22" t="s">
        <v>507</v>
      </c>
      <c r="C210" s="22" t="s">
        <v>532</v>
      </c>
      <c r="D210" s="22" t="s">
        <v>533</v>
      </c>
      <c r="E210" s="22">
        <v>0</v>
      </c>
      <c r="F210" s="22">
        <v>16791</v>
      </c>
      <c r="G210" s="22">
        <v>0</v>
      </c>
      <c r="H210" s="22"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81434</v>
      </c>
      <c r="U210" s="22">
        <v>0</v>
      </c>
      <c r="V210" s="22">
        <v>0</v>
      </c>
      <c r="W210" s="22"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v>33699</v>
      </c>
      <c r="AJ210" s="22">
        <v>0</v>
      </c>
      <c r="AK210" s="22">
        <v>0</v>
      </c>
      <c r="AL210" s="22">
        <v>0</v>
      </c>
      <c r="AM210" s="22">
        <v>0</v>
      </c>
      <c r="AN210" s="22">
        <v>0</v>
      </c>
      <c r="AO210" s="22">
        <v>0</v>
      </c>
      <c r="AP210" s="22">
        <v>131924</v>
      </c>
    </row>
    <row r="211" spans="1:42" x14ac:dyDescent="0.35">
      <c r="A211" s="22" t="s">
        <v>114</v>
      </c>
      <c r="B211" s="22" t="s">
        <v>507</v>
      </c>
      <c r="C211" s="22" t="s">
        <v>534</v>
      </c>
      <c r="D211" s="22" t="s">
        <v>535</v>
      </c>
      <c r="E211" s="22">
        <v>0</v>
      </c>
      <c r="F211" s="22">
        <v>0</v>
      </c>
      <c r="G211" s="22">
        <v>0</v>
      </c>
      <c r="H211" s="22"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v>0</v>
      </c>
      <c r="N211" s="22">
        <v>0</v>
      </c>
      <c r="O211" s="22">
        <v>841423</v>
      </c>
      <c r="P211" s="22">
        <v>0</v>
      </c>
      <c r="Q211" s="22">
        <v>0</v>
      </c>
      <c r="R211" s="22">
        <v>0</v>
      </c>
      <c r="S211" s="22">
        <v>0</v>
      </c>
      <c r="T211" s="22">
        <v>327167</v>
      </c>
      <c r="U211" s="22">
        <v>39832</v>
      </c>
      <c r="V211" s="22">
        <v>0</v>
      </c>
      <c r="W211" s="22"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0</v>
      </c>
      <c r="AI211" s="22">
        <v>9240</v>
      </c>
      <c r="AJ211" s="22">
        <v>0</v>
      </c>
      <c r="AK211" s="22">
        <v>0</v>
      </c>
      <c r="AL211" s="22">
        <v>0</v>
      </c>
      <c r="AM211" s="22">
        <v>0</v>
      </c>
      <c r="AN211" s="22">
        <v>0</v>
      </c>
      <c r="AO211" s="22">
        <v>0</v>
      </c>
      <c r="AP211" s="22">
        <v>1217662</v>
      </c>
    </row>
    <row r="212" spans="1:42" x14ac:dyDescent="0.35">
      <c r="A212" s="22" t="s">
        <v>114</v>
      </c>
      <c r="B212" s="22" t="s">
        <v>507</v>
      </c>
      <c r="C212" s="22" t="s">
        <v>536</v>
      </c>
      <c r="D212" s="22" t="s">
        <v>537</v>
      </c>
      <c r="E212" s="22">
        <v>0</v>
      </c>
      <c r="F212" s="22">
        <v>0</v>
      </c>
      <c r="G212" s="22">
        <v>0</v>
      </c>
      <c r="H212" s="22"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67675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v>0</v>
      </c>
      <c r="AJ212" s="22">
        <v>0</v>
      </c>
      <c r="AK212" s="22">
        <v>0</v>
      </c>
      <c r="AL212" s="22">
        <v>0</v>
      </c>
      <c r="AM212" s="22">
        <v>0</v>
      </c>
      <c r="AN212" s="22">
        <v>0</v>
      </c>
      <c r="AO212" s="22">
        <v>0</v>
      </c>
      <c r="AP212" s="22">
        <v>67675</v>
      </c>
    </row>
    <row r="213" spans="1:42" x14ac:dyDescent="0.35">
      <c r="A213" s="22" t="s">
        <v>114</v>
      </c>
      <c r="B213" s="22" t="s">
        <v>507</v>
      </c>
      <c r="C213" s="22" t="s">
        <v>538</v>
      </c>
      <c r="D213" s="22" t="s">
        <v>539</v>
      </c>
      <c r="E213" s="22">
        <v>0</v>
      </c>
      <c r="F213" s="22">
        <v>4455</v>
      </c>
      <c r="G213" s="22">
        <v>0</v>
      </c>
      <c r="H213" s="22">
        <v>0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114436</v>
      </c>
      <c r="P213" s="22">
        <v>0</v>
      </c>
      <c r="Q213" s="22">
        <v>0</v>
      </c>
      <c r="R213" s="22">
        <v>0</v>
      </c>
      <c r="S213" s="22">
        <v>3500</v>
      </c>
      <c r="T213" s="22">
        <v>81517</v>
      </c>
      <c r="U213" s="22">
        <v>26286</v>
      </c>
      <c r="V213" s="22">
        <v>0</v>
      </c>
      <c r="W213" s="22">
        <v>11712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0</v>
      </c>
      <c r="AI213" s="22">
        <v>0</v>
      </c>
      <c r="AJ213" s="22">
        <v>0</v>
      </c>
      <c r="AK213" s="22">
        <v>0</v>
      </c>
      <c r="AL213" s="22">
        <v>0</v>
      </c>
      <c r="AM213" s="22">
        <v>0</v>
      </c>
      <c r="AN213" s="22">
        <v>0</v>
      </c>
      <c r="AO213" s="22">
        <v>0</v>
      </c>
      <c r="AP213" s="22">
        <v>241906</v>
      </c>
    </row>
    <row r="214" spans="1:42" x14ac:dyDescent="0.35">
      <c r="A214" s="22" t="s">
        <v>114</v>
      </c>
      <c r="B214" s="22" t="s">
        <v>507</v>
      </c>
      <c r="C214" s="22" t="s">
        <v>540</v>
      </c>
      <c r="D214" s="22" t="s">
        <v>541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39000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v>49859</v>
      </c>
      <c r="U214" s="22">
        <v>49194</v>
      </c>
      <c r="V214" s="22">
        <v>0</v>
      </c>
      <c r="W214" s="22">
        <v>97016</v>
      </c>
      <c r="X214" s="22"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0</v>
      </c>
      <c r="AK214" s="22">
        <v>0</v>
      </c>
      <c r="AL214" s="22">
        <v>0</v>
      </c>
      <c r="AM214" s="22">
        <v>0</v>
      </c>
      <c r="AN214" s="22">
        <v>0</v>
      </c>
      <c r="AO214" s="22">
        <v>0</v>
      </c>
      <c r="AP214" s="22">
        <v>235069</v>
      </c>
    </row>
    <row r="215" spans="1:42" x14ac:dyDescent="0.35">
      <c r="A215" s="22" t="s">
        <v>114</v>
      </c>
      <c r="B215" s="22" t="s">
        <v>507</v>
      </c>
      <c r="C215" s="22" t="s">
        <v>542</v>
      </c>
      <c r="D215" s="22" t="s">
        <v>543</v>
      </c>
      <c r="E215" s="22">
        <v>0</v>
      </c>
      <c r="F215" s="22">
        <v>0</v>
      </c>
      <c r="G215" s="22">
        <v>0</v>
      </c>
      <c r="H215" s="22">
        <v>0</v>
      </c>
      <c r="I215" s="22">
        <v>0</v>
      </c>
      <c r="J215" s="22">
        <v>0</v>
      </c>
      <c r="K215" s="22">
        <v>0</v>
      </c>
      <c r="L215" s="22">
        <v>0</v>
      </c>
      <c r="M215" s="22">
        <v>0</v>
      </c>
      <c r="N215" s="22">
        <v>0</v>
      </c>
      <c r="O215" s="22">
        <v>960247</v>
      </c>
      <c r="P215" s="22">
        <v>0</v>
      </c>
      <c r="Q215" s="22">
        <v>0</v>
      </c>
      <c r="R215" s="22">
        <v>0</v>
      </c>
      <c r="S215" s="22">
        <v>0</v>
      </c>
      <c r="T215" s="22">
        <v>0</v>
      </c>
      <c r="U215" s="22">
        <v>17186</v>
      </c>
      <c r="V215" s="22">
        <v>0</v>
      </c>
      <c r="W215" s="22">
        <v>0</v>
      </c>
      <c r="X215" s="22"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v>0</v>
      </c>
      <c r="AI215" s="22">
        <v>0</v>
      </c>
      <c r="AJ215" s="22">
        <v>0</v>
      </c>
      <c r="AK215" s="22">
        <v>0</v>
      </c>
      <c r="AL215" s="22">
        <v>0</v>
      </c>
      <c r="AM215" s="22">
        <v>0</v>
      </c>
      <c r="AN215" s="22">
        <v>0</v>
      </c>
      <c r="AO215" s="22">
        <v>0</v>
      </c>
      <c r="AP215" s="22">
        <v>977433</v>
      </c>
    </row>
    <row r="216" spans="1:42" x14ac:dyDescent="0.35">
      <c r="A216" s="22" t="s">
        <v>114</v>
      </c>
      <c r="B216" s="22" t="s">
        <v>507</v>
      </c>
      <c r="C216" s="22" t="s">
        <v>544</v>
      </c>
      <c r="D216" s="22" t="s">
        <v>545</v>
      </c>
      <c r="E216" s="22">
        <v>0</v>
      </c>
      <c r="F216" s="22">
        <v>0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3245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26862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 s="22">
        <v>0</v>
      </c>
      <c r="AL216" s="22">
        <v>0</v>
      </c>
      <c r="AM216" s="22">
        <v>0</v>
      </c>
      <c r="AN216" s="22">
        <v>0</v>
      </c>
      <c r="AO216" s="22">
        <v>0</v>
      </c>
      <c r="AP216" s="22">
        <v>30107</v>
      </c>
    </row>
    <row r="217" spans="1:42" x14ac:dyDescent="0.35">
      <c r="A217" s="22" t="s">
        <v>114</v>
      </c>
      <c r="B217" s="22" t="s">
        <v>507</v>
      </c>
      <c r="C217" s="22" t="s">
        <v>546</v>
      </c>
      <c r="D217" s="22" t="s">
        <v>547</v>
      </c>
      <c r="E217" s="22">
        <v>0</v>
      </c>
      <c r="F217" s="22">
        <v>0</v>
      </c>
      <c r="G217" s="22">
        <v>0</v>
      </c>
      <c r="H217" s="22"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v>0</v>
      </c>
      <c r="U217" s="22">
        <v>0</v>
      </c>
      <c r="V217" s="22">
        <v>0</v>
      </c>
      <c r="W217" s="22">
        <v>0</v>
      </c>
      <c r="X217" s="22"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v>0</v>
      </c>
      <c r="AI217" s="22">
        <v>0</v>
      </c>
      <c r="AJ217" s="22">
        <v>0</v>
      </c>
      <c r="AK217" s="22">
        <v>0</v>
      </c>
      <c r="AL217" s="22">
        <v>0</v>
      </c>
      <c r="AM217" s="22">
        <v>0</v>
      </c>
      <c r="AN217" s="22">
        <v>0</v>
      </c>
      <c r="AO217" s="22">
        <v>0</v>
      </c>
      <c r="AP217" s="22">
        <v>0</v>
      </c>
    </row>
    <row r="218" spans="1:42" x14ac:dyDescent="0.35">
      <c r="A218" s="22" t="s">
        <v>114</v>
      </c>
      <c r="B218" s="22" t="s">
        <v>507</v>
      </c>
      <c r="C218" s="22" t="s">
        <v>548</v>
      </c>
      <c r="D218" s="22" t="s">
        <v>549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v>0</v>
      </c>
      <c r="AL218" s="22">
        <v>0</v>
      </c>
      <c r="AM218" s="22">
        <v>0</v>
      </c>
      <c r="AN218" s="22">
        <v>0</v>
      </c>
      <c r="AO218" s="22">
        <v>0</v>
      </c>
      <c r="AP218" s="22">
        <v>0</v>
      </c>
    </row>
    <row r="219" spans="1:42" x14ac:dyDescent="0.35">
      <c r="A219" s="22" t="s">
        <v>114</v>
      </c>
      <c r="B219" s="22" t="s">
        <v>507</v>
      </c>
      <c r="C219" s="22" t="s">
        <v>550</v>
      </c>
      <c r="D219" s="22" t="s">
        <v>551</v>
      </c>
      <c r="E219" s="22">
        <v>0</v>
      </c>
      <c r="F219" s="22">
        <v>0</v>
      </c>
      <c r="G219" s="22">
        <v>0</v>
      </c>
      <c r="H219" s="22">
        <v>0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27351</v>
      </c>
      <c r="P219" s="22">
        <v>0</v>
      </c>
      <c r="Q219" s="22">
        <v>0</v>
      </c>
      <c r="R219" s="22">
        <v>0</v>
      </c>
      <c r="S219" s="22">
        <v>0</v>
      </c>
      <c r="T219" s="22">
        <v>0</v>
      </c>
      <c r="U219" s="22">
        <v>0</v>
      </c>
      <c r="V219" s="22">
        <v>0</v>
      </c>
      <c r="W219" s="22">
        <v>0</v>
      </c>
      <c r="X219" s="22"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v>0</v>
      </c>
      <c r="AI219" s="22">
        <v>0</v>
      </c>
      <c r="AJ219" s="22">
        <v>0</v>
      </c>
      <c r="AK219" s="22">
        <v>0</v>
      </c>
      <c r="AL219" s="22">
        <v>0</v>
      </c>
      <c r="AM219" s="22">
        <v>0</v>
      </c>
      <c r="AN219" s="22">
        <v>0</v>
      </c>
      <c r="AO219" s="22">
        <v>0</v>
      </c>
      <c r="AP219" s="22">
        <v>27351</v>
      </c>
    </row>
    <row r="220" spans="1:42" x14ac:dyDescent="0.35">
      <c r="A220" s="22" t="s">
        <v>114</v>
      </c>
      <c r="B220" s="22" t="s">
        <v>507</v>
      </c>
      <c r="C220" s="22" t="s">
        <v>552</v>
      </c>
      <c r="D220" s="22" t="s">
        <v>553</v>
      </c>
      <c r="E220" s="22">
        <v>0</v>
      </c>
      <c r="F220" s="22">
        <v>0</v>
      </c>
      <c r="G220" s="22">
        <v>0</v>
      </c>
      <c r="H220" s="22"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v>0</v>
      </c>
      <c r="V220" s="22">
        <v>0</v>
      </c>
      <c r="W220" s="22"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v>0</v>
      </c>
      <c r="AI220" s="22">
        <v>0</v>
      </c>
      <c r="AJ220" s="22">
        <v>0</v>
      </c>
      <c r="AK220" s="22">
        <v>0</v>
      </c>
      <c r="AL220" s="22">
        <v>0</v>
      </c>
      <c r="AM220" s="22">
        <v>0</v>
      </c>
      <c r="AN220" s="22">
        <v>0</v>
      </c>
      <c r="AO220" s="22">
        <v>0</v>
      </c>
      <c r="AP220" s="22">
        <v>0</v>
      </c>
    </row>
    <row r="221" spans="1:42" x14ac:dyDescent="0.35">
      <c r="A221" s="22" t="s">
        <v>114</v>
      </c>
      <c r="B221" s="22" t="s">
        <v>507</v>
      </c>
      <c r="C221" s="22" t="s">
        <v>554</v>
      </c>
      <c r="D221" s="22" t="s">
        <v>555</v>
      </c>
      <c r="E221" s="22">
        <v>0</v>
      </c>
      <c r="F221" s="22">
        <v>0</v>
      </c>
      <c r="G221" s="22">
        <v>0</v>
      </c>
      <c r="H221" s="22"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v>0</v>
      </c>
      <c r="N221" s="22">
        <v>0</v>
      </c>
      <c r="O221" s="22">
        <v>27103</v>
      </c>
      <c r="P221" s="22">
        <v>0</v>
      </c>
      <c r="Q221" s="22">
        <v>0</v>
      </c>
      <c r="R221" s="22">
        <v>0</v>
      </c>
      <c r="S221" s="22">
        <v>0</v>
      </c>
      <c r="T221" s="22">
        <v>0</v>
      </c>
      <c r="U221" s="22">
        <v>652877</v>
      </c>
      <c r="V221" s="22">
        <v>0</v>
      </c>
      <c r="W221" s="22">
        <v>0</v>
      </c>
      <c r="X221" s="22"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v>0</v>
      </c>
      <c r="AI221" s="22">
        <v>0</v>
      </c>
      <c r="AJ221" s="22">
        <v>0</v>
      </c>
      <c r="AK221" s="22">
        <v>0</v>
      </c>
      <c r="AL221" s="22">
        <v>0</v>
      </c>
      <c r="AM221" s="22">
        <v>0</v>
      </c>
      <c r="AN221" s="22">
        <v>0</v>
      </c>
      <c r="AO221" s="22">
        <v>0</v>
      </c>
      <c r="AP221" s="22">
        <v>679980</v>
      </c>
    </row>
    <row r="222" spans="1:42" x14ac:dyDescent="0.35">
      <c r="A222" s="22" t="s">
        <v>114</v>
      </c>
      <c r="B222" s="22" t="s">
        <v>507</v>
      </c>
      <c r="C222" s="22" t="s">
        <v>556</v>
      </c>
      <c r="D222" s="22" t="s">
        <v>557</v>
      </c>
      <c r="E222" s="22">
        <v>0</v>
      </c>
      <c r="F222" s="22">
        <v>0</v>
      </c>
      <c r="G222" s="22">
        <v>0</v>
      </c>
      <c r="H222" s="22"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104023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v>0</v>
      </c>
      <c r="V222" s="22">
        <v>0</v>
      </c>
      <c r="W222" s="22">
        <v>0</v>
      </c>
      <c r="X222" s="22"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v>0</v>
      </c>
      <c r="AI222" s="22">
        <v>0</v>
      </c>
      <c r="AJ222" s="22">
        <v>650</v>
      </c>
      <c r="AK222" s="22">
        <v>0</v>
      </c>
      <c r="AL222" s="22">
        <v>0</v>
      </c>
      <c r="AM222" s="22">
        <v>0</v>
      </c>
      <c r="AN222" s="22">
        <v>0</v>
      </c>
      <c r="AO222" s="22">
        <v>0</v>
      </c>
      <c r="AP222" s="22">
        <v>104673</v>
      </c>
    </row>
    <row r="223" spans="1:42" x14ac:dyDescent="0.35">
      <c r="A223" s="22" t="s">
        <v>114</v>
      </c>
      <c r="B223" s="22" t="s">
        <v>507</v>
      </c>
      <c r="C223" s="22" t="s">
        <v>558</v>
      </c>
      <c r="D223" s="22" t="s">
        <v>559</v>
      </c>
      <c r="E223" s="22">
        <v>0</v>
      </c>
      <c r="F223" s="22">
        <v>0</v>
      </c>
      <c r="G223" s="22">
        <v>0</v>
      </c>
      <c r="H223" s="22"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v>0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v>0</v>
      </c>
      <c r="AI223" s="22">
        <v>0</v>
      </c>
      <c r="AJ223" s="22">
        <v>0</v>
      </c>
      <c r="AK223" s="22">
        <v>0</v>
      </c>
      <c r="AL223" s="22">
        <v>0</v>
      </c>
      <c r="AM223" s="22">
        <v>0</v>
      </c>
      <c r="AN223" s="22">
        <v>0</v>
      </c>
      <c r="AO223" s="22">
        <v>0</v>
      </c>
      <c r="AP223" s="22">
        <v>0</v>
      </c>
    </row>
    <row r="224" spans="1:42" x14ac:dyDescent="0.35">
      <c r="A224" s="22" t="s">
        <v>114</v>
      </c>
      <c r="B224" s="22" t="s">
        <v>507</v>
      </c>
      <c r="C224" s="22" t="s">
        <v>560</v>
      </c>
      <c r="D224" s="22" t="s">
        <v>561</v>
      </c>
      <c r="E224" s="22">
        <v>0</v>
      </c>
      <c r="F224" s="22">
        <v>0</v>
      </c>
      <c r="G224" s="22">
        <v>0</v>
      </c>
      <c r="H224" s="22"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423981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v>0</v>
      </c>
      <c r="V224" s="22">
        <v>0</v>
      </c>
      <c r="W224" s="22">
        <v>0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v>0</v>
      </c>
      <c r="AI224" s="22">
        <v>0</v>
      </c>
      <c r="AJ224" s="22">
        <v>0</v>
      </c>
      <c r="AK224" s="22">
        <v>0</v>
      </c>
      <c r="AL224" s="22">
        <v>0</v>
      </c>
      <c r="AM224" s="22">
        <v>0</v>
      </c>
      <c r="AN224" s="22">
        <v>0</v>
      </c>
      <c r="AO224" s="22">
        <v>0</v>
      </c>
      <c r="AP224" s="22">
        <v>423981</v>
      </c>
    </row>
    <row r="225" spans="1:42" x14ac:dyDescent="0.35">
      <c r="A225" s="22" t="s">
        <v>114</v>
      </c>
      <c r="B225" s="22" t="s">
        <v>507</v>
      </c>
      <c r="C225" s="22" t="s">
        <v>562</v>
      </c>
      <c r="D225" s="22" t="s">
        <v>563</v>
      </c>
      <c r="E225" s="22">
        <v>0</v>
      </c>
      <c r="F225" s="22">
        <v>0</v>
      </c>
      <c r="G225" s="22">
        <v>0</v>
      </c>
      <c r="H225" s="22"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89573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v>0</v>
      </c>
      <c r="V225" s="22">
        <v>0</v>
      </c>
      <c r="W225" s="22"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v>0</v>
      </c>
      <c r="AJ225" s="22">
        <v>0</v>
      </c>
      <c r="AK225" s="22">
        <v>0</v>
      </c>
      <c r="AL225" s="22">
        <v>0</v>
      </c>
      <c r="AM225" s="22">
        <v>0</v>
      </c>
      <c r="AN225" s="22">
        <v>0</v>
      </c>
      <c r="AO225" s="22">
        <v>0</v>
      </c>
      <c r="AP225" s="22">
        <v>89573</v>
      </c>
    </row>
    <row r="226" spans="1:42" x14ac:dyDescent="0.35">
      <c r="A226" s="22" t="s">
        <v>114</v>
      </c>
      <c r="B226" s="22" t="s">
        <v>507</v>
      </c>
      <c r="C226" s="22" t="s">
        <v>564</v>
      </c>
      <c r="D226" s="22" t="s">
        <v>565</v>
      </c>
      <c r="E226" s="22">
        <v>0</v>
      </c>
      <c r="F226" s="22">
        <v>284</v>
      </c>
      <c r="G226" s="22">
        <v>0</v>
      </c>
      <c r="H226" s="22"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164163</v>
      </c>
      <c r="P226" s="22">
        <v>0</v>
      </c>
      <c r="Q226" s="22">
        <v>0</v>
      </c>
      <c r="R226" s="22">
        <v>36595</v>
      </c>
      <c r="S226" s="22">
        <v>0</v>
      </c>
      <c r="T226" s="22">
        <v>0</v>
      </c>
      <c r="U226" s="22">
        <v>30094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2">
        <v>0</v>
      </c>
      <c r="AL226" s="22">
        <v>0</v>
      </c>
      <c r="AM226" s="22">
        <v>0</v>
      </c>
      <c r="AN226" s="22">
        <v>0</v>
      </c>
      <c r="AO226" s="22">
        <v>351214</v>
      </c>
      <c r="AP226" s="22">
        <v>582350</v>
      </c>
    </row>
    <row r="227" spans="1:42" x14ac:dyDescent="0.35">
      <c r="A227" s="22" t="s">
        <v>114</v>
      </c>
      <c r="B227" s="22" t="s">
        <v>507</v>
      </c>
      <c r="C227" s="22" t="s">
        <v>566</v>
      </c>
      <c r="D227" s="22" t="s">
        <v>567</v>
      </c>
      <c r="E227" s="22">
        <v>0</v>
      </c>
      <c r="F227" s="22">
        <v>0</v>
      </c>
      <c r="G227" s="22">
        <v>0</v>
      </c>
      <c r="H227" s="22"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45800</v>
      </c>
      <c r="P227" s="22">
        <v>0</v>
      </c>
      <c r="Q227" s="22">
        <v>0</v>
      </c>
      <c r="R227" s="22">
        <v>0</v>
      </c>
      <c r="S227" s="22">
        <v>0</v>
      </c>
      <c r="T227" s="22">
        <v>118739</v>
      </c>
      <c r="U227" s="22">
        <v>0</v>
      </c>
      <c r="V227" s="22">
        <v>0</v>
      </c>
      <c r="W227" s="22"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v>0</v>
      </c>
      <c r="AJ227" s="22">
        <v>0</v>
      </c>
      <c r="AK227" s="22">
        <v>0</v>
      </c>
      <c r="AL227" s="22">
        <v>0</v>
      </c>
      <c r="AM227" s="22">
        <v>0</v>
      </c>
      <c r="AN227" s="22">
        <v>0</v>
      </c>
      <c r="AO227" s="22">
        <v>0</v>
      </c>
      <c r="AP227" s="22">
        <v>164539</v>
      </c>
    </row>
    <row r="228" spans="1:42" x14ac:dyDescent="0.35">
      <c r="A228" s="22" t="s">
        <v>114</v>
      </c>
      <c r="B228" s="22" t="s">
        <v>507</v>
      </c>
      <c r="C228" s="22" t="s">
        <v>568</v>
      </c>
      <c r="D228" s="22" t="s">
        <v>569</v>
      </c>
      <c r="E228" s="22">
        <v>0</v>
      </c>
      <c r="F228" s="22">
        <v>0</v>
      </c>
      <c r="G228" s="22">
        <v>0</v>
      </c>
      <c r="H228" s="22"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50000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v>0</v>
      </c>
      <c r="V228" s="22">
        <v>0</v>
      </c>
      <c r="W228" s="22"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v>0</v>
      </c>
      <c r="AJ228" s="22">
        <v>0</v>
      </c>
      <c r="AK228" s="22">
        <v>0</v>
      </c>
      <c r="AL228" s="22">
        <v>0</v>
      </c>
      <c r="AM228" s="22">
        <v>0</v>
      </c>
      <c r="AN228" s="22">
        <v>0</v>
      </c>
      <c r="AO228" s="22">
        <v>0</v>
      </c>
      <c r="AP228" s="22">
        <v>50000</v>
      </c>
    </row>
    <row r="229" spans="1:42" x14ac:dyDescent="0.35">
      <c r="A229" s="22" t="s">
        <v>114</v>
      </c>
      <c r="B229" s="22" t="s">
        <v>507</v>
      </c>
      <c r="C229" s="22" t="s">
        <v>570</v>
      </c>
      <c r="D229" s="22" t="s">
        <v>571</v>
      </c>
      <c r="E229" s="22">
        <v>0</v>
      </c>
      <c r="F229" s="22">
        <v>0</v>
      </c>
      <c r="G229" s="22">
        <v>0</v>
      </c>
      <c r="H229" s="22"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506100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v>0</v>
      </c>
      <c r="V229" s="22">
        <v>0</v>
      </c>
      <c r="W229" s="22"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v>0</v>
      </c>
      <c r="AI229" s="22">
        <v>0</v>
      </c>
      <c r="AJ229" s="22">
        <v>0</v>
      </c>
      <c r="AK229" s="22">
        <v>0</v>
      </c>
      <c r="AL229" s="22">
        <v>0</v>
      </c>
      <c r="AM229" s="22">
        <v>0</v>
      </c>
      <c r="AN229" s="22">
        <v>0</v>
      </c>
      <c r="AO229" s="22">
        <v>0</v>
      </c>
      <c r="AP229" s="22">
        <v>506100</v>
      </c>
    </row>
    <row r="230" spans="1:42" x14ac:dyDescent="0.35">
      <c r="A230" s="22" t="s">
        <v>114</v>
      </c>
      <c r="B230" s="22" t="s">
        <v>507</v>
      </c>
      <c r="C230" s="22" t="s">
        <v>572</v>
      </c>
      <c r="D230" s="22" t="s">
        <v>573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v>0</v>
      </c>
      <c r="AJ230" s="22">
        <v>0</v>
      </c>
      <c r="AK230" s="22">
        <v>0</v>
      </c>
      <c r="AL230" s="22">
        <v>0</v>
      </c>
      <c r="AM230" s="22">
        <v>0</v>
      </c>
      <c r="AN230" s="22">
        <v>0</v>
      </c>
      <c r="AO230" s="22">
        <v>0</v>
      </c>
      <c r="AP230" s="22">
        <v>0</v>
      </c>
    </row>
    <row r="231" spans="1:42" x14ac:dyDescent="0.35">
      <c r="A231" s="22" t="s">
        <v>114</v>
      </c>
      <c r="B231" s="22" t="s">
        <v>507</v>
      </c>
      <c r="C231" s="22" t="s">
        <v>574</v>
      </c>
      <c r="D231" s="22" t="s">
        <v>575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52956</v>
      </c>
      <c r="P231" s="22">
        <v>0</v>
      </c>
      <c r="Q231" s="22">
        <v>0</v>
      </c>
      <c r="R231" s="22">
        <v>0</v>
      </c>
      <c r="S231" s="22">
        <v>0</v>
      </c>
      <c r="T231" s="22">
        <v>115187</v>
      </c>
      <c r="U231" s="22">
        <v>110553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v>0</v>
      </c>
      <c r="AI231" s="22">
        <v>0</v>
      </c>
      <c r="AJ231" s="22">
        <v>0</v>
      </c>
      <c r="AK231" s="22">
        <v>0</v>
      </c>
      <c r="AL231" s="22">
        <v>0</v>
      </c>
      <c r="AM231" s="22">
        <v>0</v>
      </c>
      <c r="AN231" s="22">
        <v>0</v>
      </c>
      <c r="AO231" s="22">
        <v>0</v>
      </c>
      <c r="AP231" s="22">
        <v>278696</v>
      </c>
    </row>
    <row r="232" spans="1:42" x14ac:dyDescent="0.35">
      <c r="A232" s="22" t="s">
        <v>114</v>
      </c>
      <c r="B232" s="22" t="s">
        <v>507</v>
      </c>
      <c r="C232" s="22" t="s">
        <v>576</v>
      </c>
      <c r="D232" s="22" t="s">
        <v>577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v>0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v>0</v>
      </c>
      <c r="AI232" s="22">
        <v>0</v>
      </c>
      <c r="AJ232" s="22">
        <v>0</v>
      </c>
      <c r="AK232" s="22">
        <v>0</v>
      </c>
      <c r="AL232" s="22">
        <v>0</v>
      </c>
      <c r="AM232" s="22">
        <v>0</v>
      </c>
      <c r="AN232" s="22">
        <v>0</v>
      </c>
      <c r="AO232" s="22">
        <v>0</v>
      </c>
      <c r="AP232" s="22">
        <v>0</v>
      </c>
    </row>
    <row r="233" spans="1:42" x14ac:dyDescent="0.35">
      <c r="A233" s="22" t="s">
        <v>114</v>
      </c>
      <c r="B233" s="22" t="s">
        <v>507</v>
      </c>
      <c r="C233" s="22" t="s">
        <v>578</v>
      </c>
      <c r="D233" s="22" t="s">
        <v>579</v>
      </c>
      <c r="E233" s="22">
        <v>0</v>
      </c>
      <c r="F233" s="22">
        <v>13460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21736</v>
      </c>
      <c r="U233" s="22"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0</v>
      </c>
      <c r="AJ233" s="22">
        <v>0</v>
      </c>
      <c r="AK233" s="22">
        <v>0</v>
      </c>
      <c r="AL233" s="22">
        <v>0</v>
      </c>
      <c r="AM233" s="22">
        <v>0</v>
      </c>
      <c r="AN233" s="22">
        <v>0</v>
      </c>
      <c r="AO233" s="22">
        <v>0</v>
      </c>
      <c r="AP233" s="22">
        <v>35196</v>
      </c>
    </row>
    <row r="234" spans="1:42" x14ac:dyDescent="0.35">
      <c r="A234" s="22" t="s">
        <v>114</v>
      </c>
      <c r="B234" s="22" t="s">
        <v>507</v>
      </c>
      <c r="C234" s="22" t="s">
        <v>580</v>
      </c>
      <c r="D234" s="22" t="s">
        <v>581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v>0</v>
      </c>
      <c r="V234" s="22">
        <v>0</v>
      </c>
      <c r="W234" s="22">
        <v>0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v>0</v>
      </c>
      <c r="AI234" s="22">
        <v>0</v>
      </c>
      <c r="AJ234" s="22">
        <v>0</v>
      </c>
      <c r="AK234" s="22">
        <v>0</v>
      </c>
      <c r="AL234" s="22">
        <v>0</v>
      </c>
      <c r="AM234" s="22">
        <v>0</v>
      </c>
      <c r="AN234" s="22">
        <v>0</v>
      </c>
      <c r="AO234" s="22">
        <v>0</v>
      </c>
      <c r="AP234" s="22">
        <v>0</v>
      </c>
    </row>
    <row r="235" spans="1:42" x14ac:dyDescent="0.35">
      <c r="A235" s="22" t="s">
        <v>114</v>
      </c>
      <c r="B235" s="22" t="s">
        <v>507</v>
      </c>
      <c r="C235" s="22" t="s">
        <v>582</v>
      </c>
      <c r="D235" s="22" t="s">
        <v>583</v>
      </c>
      <c r="E235" s="22">
        <v>0</v>
      </c>
      <c r="F235" s="22">
        <v>0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0</v>
      </c>
      <c r="AI235" s="22">
        <v>0</v>
      </c>
      <c r="AJ235" s="22">
        <v>0</v>
      </c>
      <c r="AK235" s="22">
        <v>0</v>
      </c>
      <c r="AL235" s="22">
        <v>0</v>
      </c>
      <c r="AM235" s="22">
        <v>0</v>
      </c>
      <c r="AN235" s="22">
        <v>0</v>
      </c>
      <c r="AO235" s="22">
        <v>0</v>
      </c>
      <c r="AP235" s="22">
        <v>0</v>
      </c>
    </row>
    <row r="236" spans="1:42" x14ac:dyDescent="0.35">
      <c r="A236" s="22" t="s">
        <v>114</v>
      </c>
      <c r="B236" s="22" t="s">
        <v>507</v>
      </c>
      <c r="C236" s="22" t="s">
        <v>584</v>
      </c>
      <c r="D236" s="22" t="s">
        <v>585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257794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v>0</v>
      </c>
      <c r="AJ236" s="22">
        <v>125000</v>
      </c>
      <c r="AK236" s="22">
        <v>0</v>
      </c>
      <c r="AL236" s="22">
        <v>0</v>
      </c>
      <c r="AM236" s="22">
        <v>0</v>
      </c>
      <c r="AN236" s="22">
        <v>0</v>
      </c>
      <c r="AO236" s="22">
        <v>0</v>
      </c>
      <c r="AP236" s="22">
        <v>382794</v>
      </c>
    </row>
    <row r="237" spans="1:42" x14ac:dyDescent="0.35">
      <c r="A237" s="22" t="s">
        <v>114</v>
      </c>
      <c r="B237" s="22" t="s">
        <v>507</v>
      </c>
      <c r="C237" s="22" t="s">
        <v>586</v>
      </c>
      <c r="D237" s="22" t="s">
        <v>587</v>
      </c>
      <c r="E237" s="22">
        <v>0</v>
      </c>
      <c r="F237" s="22">
        <v>0</v>
      </c>
      <c r="G237" s="22">
        <v>0</v>
      </c>
      <c r="H237" s="22"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2">
        <v>1761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v>0</v>
      </c>
      <c r="V237" s="22">
        <v>0</v>
      </c>
      <c r="W237" s="22">
        <v>0</v>
      </c>
      <c r="X237" s="22"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5867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v>0</v>
      </c>
      <c r="AJ237" s="22">
        <v>0</v>
      </c>
      <c r="AK237" s="22">
        <v>0</v>
      </c>
      <c r="AL237" s="22">
        <v>0</v>
      </c>
      <c r="AM237" s="22">
        <v>0</v>
      </c>
      <c r="AN237" s="22">
        <v>0</v>
      </c>
      <c r="AO237" s="22">
        <v>0</v>
      </c>
      <c r="AP237" s="22">
        <v>7628</v>
      </c>
    </row>
    <row r="238" spans="1:42" x14ac:dyDescent="0.35">
      <c r="A238" s="22" t="s">
        <v>114</v>
      </c>
      <c r="B238" s="22" t="s">
        <v>507</v>
      </c>
      <c r="C238" s="22" t="s">
        <v>588</v>
      </c>
      <c r="D238" s="22" t="s">
        <v>589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v>0</v>
      </c>
      <c r="AI238" s="22">
        <v>0</v>
      </c>
      <c r="AJ238" s="22">
        <v>0</v>
      </c>
      <c r="AK238" s="22">
        <v>0</v>
      </c>
      <c r="AL238" s="22">
        <v>0</v>
      </c>
      <c r="AM238" s="22">
        <v>0</v>
      </c>
      <c r="AN238" s="22">
        <v>0</v>
      </c>
      <c r="AO238" s="22">
        <v>0</v>
      </c>
      <c r="AP238" s="22">
        <v>0</v>
      </c>
    </row>
    <row r="239" spans="1:42" x14ac:dyDescent="0.35">
      <c r="A239" s="22" t="s">
        <v>114</v>
      </c>
      <c r="B239" s="22" t="s">
        <v>507</v>
      </c>
      <c r="C239" s="22" t="s">
        <v>590</v>
      </c>
      <c r="D239" s="22" t="s">
        <v>591</v>
      </c>
      <c r="E239" s="22">
        <v>0</v>
      </c>
      <c r="F239" s="22">
        <v>0</v>
      </c>
      <c r="G239" s="22">
        <v>0</v>
      </c>
      <c r="H239" s="22"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163908</v>
      </c>
      <c r="P239" s="22">
        <v>0</v>
      </c>
      <c r="Q239" s="22">
        <v>0</v>
      </c>
      <c r="R239" s="22">
        <v>0</v>
      </c>
      <c r="S239" s="22">
        <v>0</v>
      </c>
      <c r="T239" s="22">
        <v>82300</v>
      </c>
      <c r="U239" s="22">
        <v>25000</v>
      </c>
      <c r="V239" s="22">
        <v>0</v>
      </c>
      <c r="W239" s="22">
        <v>0</v>
      </c>
      <c r="X239" s="22"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v>0</v>
      </c>
      <c r="AI239" s="22">
        <v>1477</v>
      </c>
      <c r="AJ239" s="22">
        <v>0</v>
      </c>
      <c r="AK239" s="22">
        <v>0</v>
      </c>
      <c r="AL239" s="22">
        <v>0</v>
      </c>
      <c r="AM239" s="22">
        <v>0</v>
      </c>
      <c r="AN239" s="22">
        <v>0</v>
      </c>
      <c r="AO239" s="22">
        <v>0</v>
      </c>
      <c r="AP239" s="22">
        <v>272685</v>
      </c>
    </row>
    <row r="240" spans="1:42" x14ac:dyDescent="0.35">
      <c r="A240" s="22" t="s">
        <v>114</v>
      </c>
      <c r="B240" s="22" t="s">
        <v>507</v>
      </c>
      <c r="C240" s="22" t="s">
        <v>592</v>
      </c>
      <c r="D240" s="22" t="s">
        <v>593</v>
      </c>
      <c r="E240" s="22">
        <v>0</v>
      </c>
      <c r="F240" s="22">
        <v>0</v>
      </c>
      <c r="G240" s="22">
        <v>0</v>
      </c>
      <c r="H240" s="22">
        <v>0</v>
      </c>
      <c r="I240" s="22">
        <v>67471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231386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v>21042</v>
      </c>
      <c r="AJ240" s="22">
        <v>0</v>
      </c>
      <c r="AK240" s="22">
        <v>0</v>
      </c>
      <c r="AL240" s="22">
        <v>0</v>
      </c>
      <c r="AM240" s="22">
        <v>0</v>
      </c>
      <c r="AN240" s="22">
        <v>0</v>
      </c>
      <c r="AO240" s="22">
        <v>0</v>
      </c>
      <c r="AP240" s="22">
        <v>319899</v>
      </c>
    </row>
    <row r="241" spans="1:42" x14ac:dyDescent="0.35">
      <c r="A241" s="22" t="s">
        <v>114</v>
      </c>
      <c r="B241" s="22" t="s">
        <v>507</v>
      </c>
      <c r="C241" s="22" t="s">
        <v>594</v>
      </c>
      <c r="D241" s="22" t="s">
        <v>595</v>
      </c>
      <c r="E241" s="22">
        <v>0</v>
      </c>
      <c r="F241" s="22">
        <v>0</v>
      </c>
      <c r="G241" s="22">
        <v>0</v>
      </c>
      <c r="H241" s="22"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v>0</v>
      </c>
      <c r="U241" s="22">
        <v>737628</v>
      </c>
      <c r="V241" s="22">
        <v>0</v>
      </c>
      <c r="W241" s="22"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v>0</v>
      </c>
      <c r="AI241" s="22">
        <v>0</v>
      </c>
      <c r="AJ241" s="22">
        <v>0</v>
      </c>
      <c r="AK241" s="22">
        <v>0</v>
      </c>
      <c r="AL241" s="22">
        <v>0</v>
      </c>
      <c r="AM241" s="22">
        <v>0</v>
      </c>
      <c r="AN241" s="22">
        <v>0</v>
      </c>
      <c r="AO241" s="22">
        <v>0</v>
      </c>
      <c r="AP241" s="22">
        <v>737628</v>
      </c>
    </row>
    <row r="242" spans="1:42" x14ac:dyDescent="0.35">
      <c r="A242" s="22" t="s">
        <v>114</v>
      </c>
      <c r="B242" s="22" t="s">
        <v>507</v>
      </c>
      <c r="C242" s="22" t="s">
        <v>596</v>
      </c>
      <c r="D242" s="22" t="s">
        <v>597</v>
      </c>
      <c r="E242" s="22">
        <v>0</v>
      </c>
      <c r="F242" s="22">
        <v>0</v>
      </c>
      <c r="G242" s="22">
        <v>0</v>
      </c>
      <c r="H242" s="22"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52985</v>
      </c>
      <c r="P242" s="22">
        <v>0</v>
      </c>
      <c r="Q242" s="22">
        <v>0</v>
      </c>
      <c r="R242" s="22">
        <v>0</v>
      </c>
      <c r="S242" s="22">
        <v>0</v>
      </c>
      <c r="T242" s="22">
        <v>50346</v>
      </c>
      <c r="U242" s="22">
        <v>12649</v>
      </c>
      <c r="V242" s="22">
        <v>0</v>
      </c>
      <c r="W242" s="22"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v>0</v>
      </c>
      <c r="AI242" s="22">
        <v>2522</v>
      </c>
      <c r="AJ242" s="22">
        <v>0</v>
      </c>
      <c r="AK242" s="22">
        <v>0</v>
      </c>
      <c r="AL242" s="22">
        <v>0</v>
      </c>
      <c r="AM242" s="22">
        <v>0</v>
      </c>
      <c r="AN242" s="22">
        <v>0</v>
      </c>
      <c r="AO242" s="22">
        <v>0</v>
      </c>
      <c r="AP242" s="22">
        <v>118502</v>
      </c>
    </row>
    <row r="243" spans="1:42" x14ac:dyDescent="0.35">
      <c r="A243" s="22" t="s">
        <v>114</v>
      </c>
      <c r="B243" s="22" t="s">
        <v>507</v>
      </c>
      <c r="C243" s="22" t="s">
        <v>598</v>
      </c>
      <c r="D243" s="22" t="s">
        <v>599</v>
      </c>
      <c r="E243" s="22">
        <v>0</v>
      </c>
      <c r="F243" s="22">
        <v>155394</v>
      </c>
      <c r="G243" s="22">
        <v>0</v>
      </c>
      <c r="H243" s="22"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v>0</v>
      </c>
      <c r="N243" s="22">
        <v>2596</v>
      </c>
      <c r="O243" s="22">
        <v>41604</v>
      </c>
      <c r="P243" s="22">
        <v>0</v>
      </c>
      <c r="Q243" s="22">
        <v>0</v>
      </c>
      <c r="R243" s="22">
        <v>0</v>
      </c>
      <c r="S243" s="22">
        <v>0</v>
      </c>
      <c r="T243" s="22">
        <v>156222</v>
      </c>
      <c r="U243" s="22">
        <v>137130</v>
      </c>
      <c r="V243" s="22">
        <v>0</v>
      </c>
      <c r="W243" s="22"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v>0</v>
      </c>
      <c r="AJ243" s="22">
        <v>0</v>
      </c>
      <c r="AK243" s="22">
        <v>0</v>
      </c>
      <c r="AL243" s="22">
        <v>0</v>
      </c>
      <c r="AM243" s="22">
        <v>0</v>
      </c>
      <c r="AN243" s="22">
        <v>0</v>
      </c>
      <c r="AO243" s="22">
        <v>0</v>
      </c>
      <c r="AP243" s="22">
        <v>492946</v>
      </c>
    </row>
    <row r="244" spans="1:42" x14ac:dyDescent="0.35">
      <c r="A244" s="22" t="s">
        <v>114</v>
      </c>
      <c r="B244" s="22" t="s">
        <v>507</v>
      </c>
      <c r="C244" s="22" t="s">
        <v>600</v>
      </c>
      <c r="D244" s="22" t="s">
        <v>601</v>
      </c>
      <c r="E244" s="22">
        <v>0</v>
      </c>
      <c r="F244" s="22">
        <v>0</v>
      </c>
      <c r="G244" s="22">
        <v>0</v>
      </c>
      <c r="H244" s="22"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v>0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v>0</v>
      </c>
      <c r="AI244" s="22">
        <v>0</v>
      </c>
      <c r="AJ244" s="22">
        <v>0</v>
      </c>
      <c r="AK244" s="22">
        <v>0</v>
      </c>
      <c r="AL244" s="22">
        <v>0</v>
      </c>
      <c r="AM244" s="22">
        <v>0</v>
      </c>
      <c r="AN244" s="22">
        <v>0</v>
      </c>
      <c r="AO244" s="22">
        <v>0</v>
      </c>
      <c r="AP244" s="22">
        <v>0</v>
      </c>
    </row>
    <row r="245" spans="1:42" x14ac:dyDescent="0.35">
      <c r="A245" s="22" t="s">
        <v>114</v>
      </c>
      <c r="B245" s="22" t="s">
        <v>507</v>
      </c>
      <c r="C245" s="22" t="s">
        <v>602</v>
      </c>
      <c r="D245" s="22" t="s">
        <v>603</v>
      </c>
      <c r="E245" s="22">
        <v>0</v>
      </c>
      <c r="F245" s="22">
        <v>0</v>
      </c>
      <c r="G245" s="22">
        <v>0</v>
      </c>
      <c r="H245" s="22"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v>0</v>
      </c>
      <c r="U245" s="22">
        <v>104915</v>
      </c>
      <c r="V245" s="22">
        <v>0</v>
      </c>
      <c r="W245" s="22"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v>0</v>
      </c>
      <c r="AI245" s="22">
        <v>0</v>
      </c>
      <c r="AJ245" s="22">
        <v>0</v>
      </c>
      <c r="AK245" s="22">
        <v>0</v>
      </c>
      <c r="AL245" s="22">
        <v>0</v>
      </c>
      <c r="AM245" s="22">
        <v>0</v>
      </c>
      <c r="AN245" s="22">
        <v>0</v>
      </c>
      <c r="AO245" s="22">
        <v>0</v>
      </c>
      <c r="AP245" s="22">
        <v>104915</v>
      </c>
    </row>
    <row r="246" spans="1:42" x14ac:dyDescent="0.35">
      <c r="A246" s="22" t="s">
        <v>114</v>
      </c>
      <c r="B246" s="22" t="s">
        <v>507</v>
      </c>
      <c r="C246" s="22" t="s">
        <v>604</v>
      </c>
      <c r="D246" s="22" t="s">
        <v>605</v>
      </c>
      <c r="E246" s="22">
        <v>0</v>
      </c>
      <c r="F246" s="22">
        <v>0</v>
      </c>
      <c r="G246" s="22">
        <v>0</v>
      </c>
      <c r="H246" s="22">
        <v>0</v>
      </c>
      <c r="I246" s="22">
        <v>30886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291853</v>
      </c>
      <c r="P246" s="22">
        <v>0</v>
      </c>
      <c r="Q246" s="22">
        <v>0</v>
      </c>
      <c r="R246" s="22">
        <v>0</v>
      </c>
      <c r="S246" s="22">
        <v>0</v>
      </c>
      <c r="T246" s="22">
        <v>14465</v>
      </c>
      <c r="U246" s="22">
        <v>0</v>
      </c>
      <c r="V246" s="22">
        <v>0</v>
      </c>
      <c r="W246" s="22">
        <v>0</v>
      </c>
      <c r="X246" s="22"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v>0</v>
      </c>
      <c r="AI246" s="22">
        <v>0</v>
      </c>
      <c r="AJ246" s="22">
        <v>0</v>
      </c>
      <c r="AK246" s="22">
        <v>0</v>
      </c>
      <c r="AL246" s="22">
        <v>0</v>
      </c>
      <c r="AM246" s="22">
        <v>0</v>
      </c>
      <c r="AN246" s="22">
        <v>0</v>
      </c>
      <c r="AO246" s="22">
        <v>0</v>
      </c>
      <c r="AP246" s="22">
        <v>337204</v>
      </c>
    </row>
    <row r="247" spans="1:42" x14ac:dyDescent="0.35">
      <c r="A247" s="22" t="s">
        <v>114</v>
      </c>
      <c r="B247" s="22" t="s">
        <v>507</v>
      </c>
      <c r="C247" s="22" t="s">
        <v>606</v>
      </c>
      <c r="D247" s="22" t="s">
        <v>607</v>
      </c>
      <c r="E247" s="22">
        <v>0</v>
      </c>
      <c r="F247" s="22">
        <v>24239</v>
      </c>
      <c r="G247" s="22">
        <v>0</v>
      </c>
      <c r="H247" s="22"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25031</v>
      </c>
      <c r="U247" s="22">
        <v>0</v>
      </c>
      <c r="V247" s="22">
        <v>0</v>
      </c>
      <c r="W247" s="22"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0</v>
      </c>
      <c r="AI247" s="22">
        <v>0</v>
      </c>
      <c r="AJ247" s="22">
        <v>0</v>
      </c>
      <c r="AK247" s="22">
        <v>0</v>
      </c>
      <c r="AL247" s="22">
        <v>0</v>
      </c>
      <c r="AM247" s="22">
        <v>0</v>
      </c>
      <c r="AN247" s="22">
        <v>0</v>
      </c>
      <c r="AO247" s="22">
        <v>0</v>
      </c>
      <c r="AP247" s="22">
        <v>49270</v>
      </c>
    </row>
    <row r="248" spans="1:42" x14ac:dyDescent="0.35">
      <c r="A248" s="22" t="s">
        <v>114</v>
      </c>
      <c r="B248" s="22" t="s">
        <v>507</v>
      </c>
      <c r="C248" s="22" t="s">
        <v>608</v>
      </c>
      <c r="D248" s="22" t="s">
        <v>609</v>
      </c>
      <c r="E248" s="22">
        <v>0</v>
      </c>
      <c r="F248" s="22">
        <v>931120</v>
      </c>
      <c r="G248" s="22">
        <v>0</v>
      </c>
      <c r="H248" s="22"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v>103277</v>
      </c>
      <c r="N248" s="22">
        <v>0</v>
      </c>
      <c r="O248" s="22">
        <v>98305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v>0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v>0</v>
      </c>
      <c r="AI248" s="22">
        <v>0</v>
      </c>
      <c r="AJ248" s="22">
        <v>0</v>
      </c>
      <c r="AK248" s="22">
        <v>0</v>
      </c>
      <c r="AL248" s="22">
        <v>35862</v>
      </c>
      <c r="AM248" s="22">
        <v>0</v>
      </c>
      <c r="AN248" s="22">
        <v>0</v>
      </c>
      <c r="AO248" s="22">
        <v>0</v>
      </c>
      <c r="AP248" s="22">
        <v>1168564</v>
      </c>
    </row>
    <row r="249" spans="1:42" x14ac:dyDescent="0.35">
      <c r="A249" s="22" t="s">
        <v>114</v>
      </c>
      <c r="B249" s="22" t="s">
        <v>507</v>
      </c>
      <c r="C249" s="22" t="s">
        <v>610</v>
      </c>
      <c r="D249" s="22" t="s">
        <v>611</v>
      </c>
      <c r="E249" s="22">
        <v>0</v>
      </c>
      <c r="F249" s="22">
        <v>21175</v>
      </c>
      <c r="G249" s="22">
        <v>0</v>
      </c>
      <c r="H249" s="22">
        <v>0</v>
      </c>
      <c r="I249" s="22">
        <v>0</v>
      </c>
      <c r="J249" s="22">
        <v>0</v>
      </c>
      <c r="K249" s="22">
        <v>0</v>
      </c>
      <c r="L249" s="22">
        <v>0</v>
      </c>
      <c r="M249" s="22">
        <v>0</v>
      </c>
      <c r="N249" s="22">
        <v>29619</v>
      </c>
      <c r="O249" s="22">
        <v>0</v>
      </c>
      <c r="P249" s="22">
        <v>0</v>
      </c>
      <c r="Q249" s="22">
        <v>0</v>
      </c>
      <c r="R249" s="22">
        <v>29355</v>
      </c>
      <c r="S249" s="22">
        <v>0</v>
      </c>
      <c r="T249" s="22">
        <v>0</v>
      </c>
      <c r="U249" s="22">
        <v>0</v>
      </c>
      <c r="V249" s="22">
        <v>0</v>
      </c>
      <c r="W249" s="22">
        <v>0</v>
      </c>
      <c r="X249" s="22"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v>0</v>
      </c>
      <c r="AI249" s="22">
        <v>0</v>
      </c>
      <c r="AJ249" s="22">
        <v>0</v>
      </c>
      <c r="AK249" s="22">
        <v>0</v>
      </c>
      <c r="AL249" s="22">
        <v>0</v>
      </c>
      <c r="AM249" s="22">
        <v>0</v>
      </c>
      <c r="AN249" s="22">
        <v>0</v>
      </c>
      <c r="AO249" s="22">
        <v>0</v>
      </c>
      <c r="AP249" s="22">
        <v>80149</v>
      </c>
    </row>
    <row r="250" spans="1:42" x14ac:dyDescent="0.35">
      <c r="A250" s="22" t="s">
        <v>114</v>
      </c>
      <c r="B250" s="22" t="s">
        <v>507</v>
      </c>
      <c r="C250" s="22" t="s">
        <v>612</v>
      </c>
      <c r="D250" s="22" t="s">
        <v>613</v>
      </c>
      <c r="E250" s="22">
        <v>0</v>
      </c>
      <c r="F250" s="22">
        <v>0</v>
      </c>
      <c r="G250" s="22">
        <v>0</v>
      </c>
      <c r="H250" s="22">
        <v>0</v>
      </c>
      <c r="I250" s="22">
        <v>39400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v>0</v>
      </c>
      <c r="AJ250" s="22">
        <v>0</v>
      </c>
      <c r="AK250" s="22">
        <v>0</v>
      </c>
      <c r="AL250" s="22">
        <v>0</v>
      </c>
      <c r="AM250" s="22">
        <v>0</v>
      </c>
      <c r="AN250" s="22">
        <v>0</v>
      </c>
      <c r="AO250" s="22">
        <v>0</v>
      </c>
      <c r="AP250" s="22">
        <v>39400</v>
      </c>
    </row>
    <row r="251" spans="1:42" x14ac:dyDescent="0.35">
      <c r="A251" s="22" t="s">
        <v>114</v>
      </c>
      <c r="B251" s="22" t="s">
        <v>507</v>
      </c>
      <c r="C251" s="22" t="s">
        <v>614</v>
      </c>
      <c r="D251" s="22" t="s">
        <v>615</v>
      </c>
      <c r="E251" s="22">
        <v>0</v>
      </c>
      <c r="F251" s="22">
        <v>221819</v>
      </c>
      <c r="G251" s="22">
        <v>0</v>
      </c>
      <c r="H251" s="22"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22">
        <v>258481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v>0</v>
      </c>
      <c r="V251" s="22">
        <v>0</v>
      </c>
      <c r="W251" s="22">
        <v>0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v>0</v>
      </c>
      <c r="AJ251" s="22">
        <v>0</v>
      </c>
      <c r="AK251" s="22">
        <v>0</v>
      </c>
      <c r="AL251" s="22">
        <v>0</v>
      </c>
      <c r="AM251" s="22">
        <v>0</v>
      </c>
      <c r="AN251" s="22">
        <v>0</v>
      </c>
      <c r="AO251" s="22">
        <v>0</v>
      </c>
      <c r="AP251" s="22">
        <v>480300</v>
      </c>
    </row>
    <row r="252" spans="1:42" x14ac:dyDescent="0.35">
      <c r="A252" s="22" t="s">
        <v>114</v>
      </c>
      <c r="B252" s="22" t="s">
        <v>507</v>
      </c>
      <c r="C252" s="22" t="s">
        <v>616</v>
      </c>
      <c r="D252" s="22" t="s">
        <v>617</v>
      </c>
      <c r="E252" s="22">
        <v>0</v>
      </c>
      <c r="F252" s="22">
        <v>0</v>
      </c>
      <c r="G252" s="22">
        <v>0</v>
      </c>
      <c r="H252" s="22"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v>0</v>
      </c>
      <c r="AI252" s="22">
        <v>0</v>
      </c>
      <c r="AJ252" s="22">
        <v>0</v>
      </c>
      <c r="AK252" s="22">
        <v>0</v>
      </c>
      <c r="AL252" s="22">
        <v>0</v>
      </c>
      <c r="AM252" s="22">
        <v>0</v>
      </c>
      <c r="AN252" s="22">
        <v>0</v>
      </c>
      <c r="AO252" s="22">
        <v>0</v>
      </c>
      <c r="AP252" s="22">
        <v>0</v>
      </c>
    </row>
    <row r="253" spans="1:42" x14ac:dyDescent="0.35">
      <c r="A253" s="22" t="s">
        <v>114</v>
      </c>
      <c r="B253" s="22" t="s">
        <v>507</v>
      </c>
      <c r="C253" s="22" t="s">
        <v>618</v>
      </c>
      <c r="D253" s="22" t="s">
        <v>619</v>
      </c>
      <c r="E253" s="22">
        <v>0</v>
      </c>
      <c r="F253" s="22">
        <v>0</v>
      </c>
      <c r="G253" s="22">
        <v>61603</v>
      </c>
      <c r="H253" s="22"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40401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111561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2">
        <v>3299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v>0</v>
      </c>
      <c r="AI253" s="22">
        <v>0</v>
      </c>
      <c r="AJ253" s="22">
        <v>0</v>
      </c>
      <c r="AK253" s="22">
        <v>0</v>
      </c>
      <c r="AL253" s="22">
        <v>0</v>
      </c>
      <c r="AM253" s="22">
        <v>0</v>
      </c>
      <c r="AN253" s="22">
        <v>0</v>
      </c>
      <c r="AO253" s="22">
        <v>0</v>
      </c>
      <c r="AP253" s="22">
        <v>216864</v>
      </c>
    </row>
    <row r="254" spans="1:42" x14ac:dyDescent="0.35">
      <c r="A254" s="22" t="s">
        <v>114</v>
      </c>
      <c r="B254" s="22" t="s">
        <v>507</v>
      </c>
      <c r="C254" s="22" t="s">
        <v>620</v>
      </c>
      <c r="D254" s="22" t="s">
        <v>621</v>
      </c>
      <c r="E254" s="22">
        <v>0</v>
      </c>
      <c r="F254" s="22">
        <v>23597</v>
      </c>
      <c r="G254" s="22">
        <v>0</v>
      </c>
      <c r="H254" s="22">
        <v>3961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2593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1366419</v>
      </c>
      <c r="V254" s="22">
        <v>0</v>
      </c>
      <c r="W254" s="22">
        <v>0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v>0</v>
      </c>
      <c r="AI254" s="22">
        <v>0</v>
      </c>
      <c r="AJ254" s="22">
        <v>0</v>
      </c>
      <c r="AK254" s="22">
        <v>0</v>
      </c>
      <c r="AL254" s="22">
        <v>0</v>
      </c>
      <c r="AM254" s="22">
        <v>0</v>
      </c>
      <c r="AN254" s="22">
        <v>0</v>
      </c>
      <c r="AO254" s="22">
        <v>0</v>
      </c>
      <c r="AP254" s="22">
        <v>1396570</v>
      </c>
    </row>
    <row r="255" spans="1:42" x14ac:dyDescent="0.35">
      <c r="A255" s="22" t="s">
        <v>114</v>
      </c>
      <c r="B255" s="22" t="s">
        <v>507</v>
      </c>
      <c r="C255" s="22" t="s">
        <v>622</v>
      </c>
      <c r="D255" s="22" t="s">
        <v>623</v>
      </c>
      <c r="E255" s="22">
        <v>0</v>
      </c>
      <c r="F255" s="22">
        <v>0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169574</v>
      </c>
      <c r="U255" s="22"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0</v>
      </c>
      <c r="AJ255" s="22">
        <v>0</v>
      </c>
      <c r="AK255" s="22">
        <v>0</v>
      </c>
      <c r="AL255" s="22">
        <v>0</v>
      </c>
      <c r="AM255" s="22">
        <v>0</v>
      </c>
      <c r="AN255" s="22">
        <v>0</v>
      </c>
      <c r="AO255" s="22">
        <v>0</v>
      </c>
      <c r="AP255" s="22">
        <v>169574</v>
      </c>
    </row>
    <row r="256" spans="1:42" x14ac:dyDescent="0.35">
      <c r="A256" s="22" t="s">
        <v>114</v>
      </c>
      <c r="B256" s="22" t="s">
        <v>507</v>
      </c>
      <c r="C256" s="22" t="s">
        <v>624</v>
      </c>
      <c r="D256" s="22" t="s">
        <v>625</v>
      </c>
      <c r="E256" s="22">
        <v>0</v>
      </c>
      <c r="F256" s="22">
        <v>18399</v>
      </c>
      <c r="G256" s="22">
        <v>0</v>
      </c>
      <c r="H256" s="22"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v>0</v>
      </c>
      <c r="N256" s="22">
        <v>0</v>
      </c>
      <c r="O256" s="22">
        <v>23444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615</v>
      </c>
      <c r="V256" s="22">
        <v>0</v>
      </c>
      <c r="W256" s="22"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v>96918</v>
      </c>
      <c r="AJ256" s="22">
        <v>0</v>
      </c>
      <c r="AK256" s="22">
        <v>0</v>
      </c>
      <c r="AL256" s="22">
        <v>0</v>
      </c>
      <c r="AM256" s="22">
        <v>0</v>
      </c>
      <c r="AN256" s="22">
        <v>0</v>
      </c>
      <c r="AO256" s="22">
        <v>0</v>
      </c>
      <c r="AP256" s="22">
        <v>139376</v>
      </c>
    </row>
    <row r="257" spans="1:42" x14ac:dyDescent="0.35">
      <c r="A257" s="22" t="s">
        <v>114</v>
      </c>
      <c r="B257" s="22" t="s">
        <v>507</v>
      </c>
      <c r="C257" s="22" t="s">
        <v>626</v>
      </c>
      <c r="D257" s="22" t="s">
        <v>627</v>
      </c>
      <c r="E257" s="22">
        <v>0</v>
      </c>
      <c r="F257" s="22">
        <v>0</v>
      </c>
      <c r="G257" s="22">
        <v>0</v>
      </c>
      <c r="H257" s="22">
        <v>0</v>
      </c>
      <c r="I257" s="22">
        <v>11885</v>
      </c>
      <c r="J257" s="22">
        <v>0</v>
      </c>
      <c r="K257" s="22">
        <v>0</v>
      </c>
      <c r="L257" s="22">
        <v>0</v>
      </c>
      <c r="M257" s="22">
        <v>0</v>
      </c>
      <c r="N257" s="22">
        <v>0</v>
      </c>
      <c r="O257" s="22">
        <v>67085</v>
      </c>
      <c r="P257" s="22">
        <v>0</v>
      </c>
      <c r="Q257" s="22">
        <v>0</v>
      </c>
      <c r="R257" s="22">
        <v>0</v>
      </c>
      <c r="S257" s="22">
        <v>0</v>
      </c>
      <c r="T257" s="22">
        <v>137141</v>
      </c>
      <c r="U257" s="22">
        <v>0</v>
      </c>
      <c r="V257" s="22">
        <v>0</v>
      </c>
      <c r="W257" s="22"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v>0</v>
      </c>
      <c r="AI257" s="22">
        <v>0</v>
      </c>
      <c r="AJ257" s="22">
        <v>0</v>
      </c>
      <c r="AK257" s="22">
        <v>0</v>
      </c>
      <c r="AL257" s="22">
        <v>0</v>
      </c>
      <c r="AM257" s="22">
        <v>0</v>
      </c>
      <c r="AN257" s="22">
        <v>0</v>
      </c>
      <c r="AO257" s="22">
        <v>0</v>
      </c>
      <c r="AP257" s="22">
        <v>216111</v>
      </c>
    </row>
    <row r="258" spans="1:42" x14ac:dyDescent="0.35">
      <c r="A258" s="22" t="s">
        <v>114</v>
      </c>
      <c r="B258" s="22" t="s">
        <v>507</v>
      </c>
      <c r="C258" s="22" t="s">
        <v>628</v>
      </c>
      <c r="D258" s="22" t="s">
        <v>629</v>
      </c>
      <c r="E258" s="22">
        <v>0</v>
      </c>
      <c r="F258" s="22">
        <v>11326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72244</v>
      </c>
      <c r="P258" s="22">
        <v>0</v>
      </c>
      <c r="Q258" s="22">
        <v>0</v>
      </c>
      <c r="R258" s="22">
        <v>0</v>
      </c>
      <c r="S258" s="22">
        <v>0</v>
      </c>
      <c r="T258" s="22">
        <v>147186</v>
      </c>
      <c r="U258" s="22">
        <v>50625</v>
      </c>
      <c r="V258" s="22">
        <v>0</v>
      </c>
      <c r="W258" s="22">
        <v>0</v>
      </c>
      <c r="X258" s="22"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v>0</v>
      </c>
      <c r="AI258" s="22">
        <v>13000</v>
      </c>
      <c r="AJ258" s="22">
        <v>0</v>
      </c>
      <c r="AK258" s="22">
        <v>0</v>
      </c>
      <c r="AL258" s="22">
        <v>0</v>
      </c>
      <c r="AM258" s="22">
        <v>0</v>
      </c>
      <c r="AN258" s="22">
        <v>0</v>
      </c>
      <c r="AO258" s="22">
        <v>0</v>
      </c>
      <c r="AP258" s="22">
        <v>294381</v>
      </c>
    </row>
    <row r="259" spans="1:42" x14ac:dyDescent="0.35">
      <c r="A259" s="22" t="s">
        <v>114</v>
      </c>
      <c r="B259" s="22" t="s">
        <v>507</v>
      </c>
      <c r="C259" s="22" t="s">
        <v>630</v>
      </c>
      <c r="D259" s="22" t="s">
        <v>631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14708</v>
      </c>
      <c r="U259" s="22"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v>0</v>
      </c>
      <c r="AJ259" s="22">
        <v>0</v>
      </c>
      <c r="AK259" s="22">
        <v>0</v>
      </c>
      <c r="AL259" s="22">
        <v>0</v>
      </c>
      <c r="AM259" s="22">
        <v>0</v>
      </c>
      <c r="AN259" s="22">
        <v>0</v>
      </c>
      <c r="AO259" s="22">
        <v>0</v>
      </c>
      <c r="AP259" s="22">
        <v>14708</v>
      </c>
    </row>
    <row r="260" spans="1:42" x14ac:dyDescent="0.35">
      <c r="A260" s="22" t="s">
        <v>114</v>
      </c>
      <c r="B260" s="22" t="s">
        <v>507</v>
      </c>
      <c r="C260" s="22" t="s">
        <v>632</v>
      </c>
      <c r="D260" s="22" t="s">
        <v>633</v>
      </c>
      <c r="E260" s="22">
        <v>0</v>
      </c>
      <c r="F260" s="22">
        <v>0</v>
      </c>
      <c r="G260" s="22">
        <v>0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v>0</v>
      </c>
      <c r="AI260" s="22">
        <v>0</v>
      </c>
      <c r="AJ260" s="22">
        <v>0</v>
      </c>
      <c r="AK260" s="22">
        <v>0</v>
      </c>
      <c r="AL260" s="22">
        <v>0</v>
      </c>
      <c r="AM260" s="22">
        <v>0</v>
      </c>
      <c r="AN260" s="22">
        <v>0</v>
      </c>
      <c r="AO260" s="22">
        <v>0</v>
      </c>
      <c r="AP260" s="22">
        <v>0</v>
      </c>
    </row>
    <row r="261" spans="1:42" x14ac:dyDescent="0.35">
      <c r="A261" s="22" t="s">
        <v>114</v>
      </c>
      <c r="B261" s="22" t="s">
        <v>507</v>
      </c>
      <c r="C261" s="22" t="s">
        <v>634</v>
      </c>
      <c r="D261" s="22" t="s">
        <v>635</v>
      </c>
      <c r="E261" s="22">
        <v>0</v>
      </c>
      <c r="F261" s="22">
        <v>0</v>
      </c>
      <c r="G261" s="22">
        <v>0</v>
      </c>
      <c r="H261" s="22"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22528</v>
      </c>
      <c r="P261" s="22">
        <v>0</v>
      </c>
      <c r="Q261" s="22">
        <v>0</v>
      </c>
      <c r="R261" s="22">
        <v>0</v>
      </c>
      <c r="S261" s="22">
        <v>0</v>
      </c>
      <c r="T261" s="22">
        <v>55983</v>
      </c>
      <c r="U261" s="22">
        <v>0</v>
      </c>
      <c r="V261" s="22">
        <v>0</v>
      </c>
      <c r="W261" s="22"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v>0</v>
      </c>
      <c r="AI261" s="22">
        <v>0</v>
      </c>
      <c r="AJ261" s="22">
        <v>0</v>
      </c>
      <c r="AK261" s="22">
        <v>0</v>
      </c>
      <c r="AL261" s="22">
        <v>0</v>
      </c>
      <c r="AM261" s="22">
        <v>0</v>
      </c>
      <c r="AN261" s="22">
        <v>0</v>
      </c>
      <c r="AO261" s="22">
        <v>0</v>
      </c>
      <c r="AP261" s="22">
        <v>78511</v>
      </c>
    </row>
    <row r="262" spans="1:42" x14ac:dyDescent="0.35">
      <c r="A262" s="22" t="s">
        <v>114</v>
      </c>
      <c r="B262" s="22" t="s">
        <v>507</v>
      </c>
      <c r="C262" s="22" t="s">
        <v>636</v>
      </c>
      <c r="D262" s="22" t="s">
        <v>637</v>
      </c>
      <c r="E262" s="22">
        <v>0</v>
      </c>
      <c r="F262" s="22">
        <v>0</v>
      </c>
      <c r="G262" s="22">
        <v>0</v>
      </c>
      <c r="H262" s="22">
        <v>0</v>
      </c>
      <c r="I262" s="22">
        <v>5332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v>6000</v>
      </c>
      <c r="U262" s="22">
        <v>26567</v>
      </c>
      <c r="V262" s="22">
        <v>0</v>
      </c>
      <c r="W262" s="22"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v>0</v>
      </c>
      <c r="AI262" s="22">
        <v>0</v>
      </c>
      <c r="AJ262" s="22">
        <v>0</v>
      </c>
      <c r="AK262" s="22">
        <v>0</v>
      </c>
      <c r="AL262" s="22">
        <v>0</v>
      </c>
      <c r="AM262" s="22">
        <v>0</v>
      </c>
      <c r="AN262" s="22">
        <v>0</v>
      </c>
      <c r="AO262" s="22">
        <v>0</v>
      </c>
      <c r="AP262" s="22">
        <v>37899</v>
      </c>
    </row>
    <row r="263" spans="1:42" x14ac:dyDescent="0.35">
      <c r="A263" s="22" t="s">
        <v>114</v>
      </c>
      <c r="B263" s="22" t="s">
        <v>507</v>
      </c>
      <c r="C263" s="22" t="s">
        <v>638</v>
      </c>
      <c r="D263" s="22" t="s">
        <v>639</v>
      </c>
      <c r="E263" s="22">
        <v>0</v>
      </c>
      <c r="F263" s="22">
        <v>0</v>
      </c>
      <c r="G263" s="22">
        <v>0</v>
      </c>
      <c r="H263" s="22">
        <v>0</v>
      </c>
      <c r="I263" s="22">
        <v>0</v>
      </c>
      <c r="J263" s="22">
        <v>0</v>
      </c>
      <c r="K263" s="22">
        <v>0</v>
      </c>
      <c r="L263" s="22">
        <v>0</v>
      </c>
      <c r="M263" s="22"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1333620</v>
      </c>
      <c r="U263" s="22">
        <v>76715</v>
      </c>
      <c r="V263" s="22">
        <v>0</v>
      </c>
      <c r="W263" s="22"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v>0</v>
      </c>
      <c r="AI263" s="22">
        <v>0</v>
      </c>
      <c r="AJ263" s="22">
        <v>0</v>
      </c>
      <c r="AK263" s="22">
        <v>0</v>
      </c>
      <c r="AL263" s="22">
        <v>0</v>
      </c>
      <c r="AM263" s="22">
        <v>0</v>
      </c>
      <c r="AN263" s="22">
        <v>0</v>
      </c>
      <c r="AO263" s="22">
        <v>0</v>
      </c>
      <c r="AP263" s="22">
        <v>1410335</v>
      </c>
    </row>
    <row r="264" spans="1:42" x14ac:dyDescent="0.35">
      <c r="A264" s="22" t="s">
        <v>114</v>
      </c>
      <c r="B264" s="22" t="s">
        <v>507</v>
      </c>
      <c r="C264" s="22" t="s">
        <v>640</v>
      </c>
      <c r="D264" s="22" t="s">
        <v>641</v>
      </c>
      <c r="E264" s="22">
        <v>0</v>
      </c>
      <c r="F264" s="22">
        <v>0</v>
      </c>
      <c r="G264" s="22">
        <v>0</v>
      </c>
      <c r="H264" s="22"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v>0</v>
      </c>
      <c r="N264" s="22">
        <v>0</v>
      </c>
      <c r="O264" s="22">
        <v>13383</v>
      </c>
      <c r="P264" s="22">
        <v>0</v>
      </c>
      <c r="Q264" s="22">
        <v>0</v>
      </c>
      <c r="R264" s="22">
        <v>0</v>
      </c>
      <c r="S264" s="22">
        <v>0</v>
      </c>
      <c r="T264" s="22">
        <v>3253930</v>
      </c>
      <c r="U264" s="22">
        <v>12294</v>
      </c>
      <c r="V264" s="22">
        <v>0</v>
      </c>
      <c r="W264" s="22">
        <v>0</v>
      </c>
      <c r="X264" s="22"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v>0</v>
      </c>
      <c r="AI264" s="22">
        <v>0</v>
      </c>
      <c r="AJ264" s="22">
        <v>0</v>
      </c>
      <c r="AK264" s="22">
        <v>0</v>
      </c>
      <c r="AL264" s="22">
        <v>0</v>
      </c>
      <c r="AM264" s="22">
        <v>0</v>
      </c>
      <c r="AN264" s="22">
        <v>0</v>
      </c>
      <c r="AO264" s="22">
        <v>0</v>
      </c>
      <c r="AP264" s="22">
        <v>3279607</v>
      </c>
    </row>
    <row r="265" spans="1:42" x14ac:dyDescent="0.35">
      <c r="A265" s="22" t="s">
        <v>114</v>
      </c>
      <c r="B265" s="22" t="s">
        <v>507</v>
      </c>
      <c r="C265" s="22" t="s">
        <v>642</v>
      </c>
      <c r="D265" s="22" t="s">
        <v>643</v>
      </c>
      <c r="E265" s="22">
        <v>0</v>
      </c>
      <c r="F265" s="22">
        <v>0</v>
      </c>
      <c r="G265" s="22">
        <v>0</v>
      </c>
      <c r="H265" s="22"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v>0</v>
      </c>
      <c r="V265" s="22">
        <v>0</v>
      </c>
      <c r="W265" s="22">
        <v>0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v>0</v>
      </c>
      <c r="AI265" s="22">
        <v>0</v>
      </c>
      <c r="AJ265" s="22">
        <v>0</v>
      </c>
      <c r="AK265" s="22">
        <v>0</v>
      </c>
      <c r="AL265" s="22">
        <v>0</v>
      </c>
      <c r="AM265" s="22">
        <v>0</v>
      </c>
      <c r="AN265" s="22">
        <v>0</v>
      </c>
      <c r="AO265" s="22">
        <v>0</v>
      </c>
      <c r="AP265" s="22">
        <v>0</v>
      </c>
    </row>
    <row r="266" spans="1:42" x14ac:dyDescent="0.35">
      <c r="A266" s="22" t="s">
        <v>114</v>
      </c>
      <c r="B266" s="22" t="s">
        <v>507</v>
      </c>
      <c r="C266" s="22" t="s">
        <v>644</v>
      </c>
      <c r="D266" s="22" t="s">
        <v>645</v>
      </c>
      <c r="E266" s="22">
        <v>0</v>
      </c>
      <c r="F266" s="22">
        <v>0</v>
      </c>
      <c r="G266" s="22">
        <v>0</v>
      </c>
      <c r="H266" s="22"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213010</v>
      </c>
      <c r="P266" s="22">
        <v>0</v>
      </c>
      <c r="Q266" s="22">
        <v>0</v>
      </c>
      <c r="R266" s="22">
        <v>0</v>
      </c>
      <c r="S266" s="22">
        <v>0</v>
      </c>
      <c r="T266" s="22">
        <v>40429</v>
      </c>
      <c r="U266" s="22">
        <v>18200</v>
      </c>
      <c r="V266" s="22">
        <v>0</v>
      </c>
      <c r="W266" s="22"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v>0</v>
      </c>
      <c r="AI266" s="22">
        <v>0</v>
      </c>
      <c r="AJ266" s="22">
        <v>0</v>
      </c>
      <c r="AK266" s="22">
        <v>0</v>
      </c>
      <c r="AL266" s="22">
        <v>0</v>
      </c>
      <c r="AM266" s="22">
        <v>0</v>
      </c>
      <c r="AN266" s="22">
        <v>0</v>
      </c>
      <c r="AO266" s="22">
        <v>0</v>
      </c>
      <c r="AP266" s="22">
        <v>271639</v>
      </c>
    </row>
    <row r="267" spans="1:42" x14ac:dyDescent="0.35">
      <c r="A267" s="22" t="s">
        <v>114</v>
      </c>
      <c r="B267" s="22" t="s">
        <v>507</v>
      </c>
      <c r="C267" s="22" t="s">
        <v>646</v>
      </c>
      <c r="D267" s="22" t="s">
        <v>647</v>
      </c>
      <c r="E267" s="22">
        <v>0</v>
      </c>
      <c r="F267" s="22">
        <v>0</v>
      </c>
      <c r="G267" s="22">
        <v>0</v>
      </c>
      <c r="H267" s="22"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v>0</v>
      </c>
      <c r="V267" s="22">
        <v>0</v>
      </c>
      <c r="W267" s="22">
        <v>0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0</v>
      </c>
      <c r="AI267" s="22">
        <v>0</v>
      </c>
      <c r="AJ267" s="22">
        <v>0</v>
      </c>
      <c r="AK267" s="22">
        <v>0</v>
      </c>
      <c r="AL267" s="22">
        <v>0</v>
      </c>
      <c r="AM267" s="22">
        <v>0</v>
      </c>
      <c r="AN267" s="22">
        <v>0</v>
      </c>
      <c r="AO267" s="22">
        <v>0</v>
      </c>
      <c r="AP267" s="22">
        <v>0</v>
      </c>
    </row>
    <row r="268" spans="1:42" x14ac:dyDescent="0.35">
      <c r="A268" s="22" t="s">
        <v>114</v>
      </c>
      <c r="B268" s="22" t="s">
        <v>507</v>
      </c>
      <c r="C268" s="22" t="s">
        <v>648</v>
      </c>
      <c r="D268" s="22" t="s">
        <v>649</v>
      </c>
      <c r="E268" s="22">
        <v>0</v>
      </c>
      <c r="F268" s="22">
        <v>0</v>
      </c>
      <c r="G268" s="22">
        <v>0</v>
      </c>
      <c r="H268" s="22"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50000</v>
      </c>
      <c r="P268" s="22">
        <v>0</v>
      </c>
      <c r="Q268" s="22">
        <v>0</v>
      </c>
      <c r="R268" s="22">
        <v>248555</v>
      </c>
      <c r="S268" s="22">
        <v>0</v>
      </c>
      <c r="T268" s="22">
        <v>0</v>
      </c>
      <c r="U268" s="22">
        <v>0</v>
      </c>
      <c r="V268" s="22">
        <v>0</v>
      </c>
      <c r="W268" s="22">
        <v>128490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v>0</v>
      </c>
      <c r="AI268" s="22">
        <v>0</v>
      </c>
      <c r="AJ268" s="22">
        <v>0</v>
      </c>
      <c r="AK268" s="22">
        <v>0</v>
      </c>
      <c r="AL268" s="22">
        <v>0</v>
      </c>
      <c r="AM268" s="22">
        <v>0</v>
      </c>
      <c r="AN268" s="22">
        <v>0</v>
      </c>
      <c r="AO268" s="22">
        <v>0</v>
      </c>
      <c r="AP268" s="22">
        <v>427045</v>
      </c>
    </row>
    <row r="269" spans="1:42" x14ac:dyDescent="0.35">
      <c r="A269" s="22" t="s">
        <v>114</v>
      </c>
      <c r="B269" s="22" t="s">
        <v>507</v>
      </c>
      <c r="C269" s="22" t="s">
        <v>650</v>
      </c>
      <c r="D269" s="22" t="s">
        <v>651</v>
      </c>
      <c r="E269" s="22">
        <v>0</v>
      </c>
      <c r="F269" s="22">
        <v>0</v>
      </c>
      <c r="G269" s="22">
        <v>0</v>
      </c>
      <c r="H269" s="22"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0</v>
      </c>
      <c r="V269" s="22">
        <v>0</v>
      </c>
      <c r="W269" s="22"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74754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v>260105</v>
      </c>
      <c r="AJ269" s="22">
        <v>0</v>
      </c>
      <c r="AK269" s="22">
        <v>0</v>
      </c>
      <c r="AL269" s="22">
        <v>0</v>
      </c>
      <c r="AM269" s="22">
        <v>0</v>
      </c>
      <c r="AN269" s="22">
        <v>0</v>
      </c>
      <c r="AO269" s="22">
        <v>0</v>
      </c>
      <c r="AP269" s="22">
        <v>334859</v>
      </c>
    </row>
    <row r="270" spans="1:42" x14ac:dyDescent="0.35">
      <c r="A270" s="22" t="s">
        <v>114</v>
      </c>
      <c r="B270" s="22" t="s">
        <v>507</v>
      </c>
      <c r="C270" s="22" t="s">
        <v>652</v>
      </c>
      <c r="D270" s="22" t="s">
        <v>653</v>
      </c>
      <c r="E270" s="22">
        <v>0</v>
      </c>
      <c r="F270" s="22">
        <v>0</v>
      </c>
      <c r="G270" s="22">
        <v>0</v>
      </c>
      <c r="H270" s="22"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v>0</v>
      </c>
      <c r="AI270" s="22">
        <v>0</v>
      </c>
      <c r="AJ270" s="22">
        <v>0</v>
      </c>
      <c r="AK270" s="22">
        <v>0</v>
      </c>
      <c r="AL270" s="22">
        <v>0</v>
      </c>
      <c r="AM270" s="22">
        <v>0</v>
      </c>
      <c r="AN270" s="22">
        <v>0</v>
      </c>
      <c r="AO270" s="22">
        <v>0</v>
      </c>
      <c r="AP270" s="22">
        <v>0</v>
      </c>
    </row>
    <row r="271" spans="1:42" x14ac:dyDescent="0.35">
      <c r="A271" s="22" t="s">
        <v>114</v>
      </c>
      <c r="B271" s="22" t="s">
        <v>507</v>
      </c>
      <c r="C271" s="22" t="s">
        <v>654</v>
      </c>
      <c r="D271" s="22" t="s">
        <v>655</v>
      </c>
      <c r="E271" s="22">
        <v>0</v>
      </c>
      <c r="F271" s="22">
        <v>24459</v>
      </c>
      <c r="G271" s="22">
        <v>0</v>
      </c>
      <c r="H271" s="22">
        <v>0</v>
      </c>
      <c r="I271" s="22">
        <v>138435</v>
      </c>
      <c r="J271" s="22">
        <v>0</v>
      </c>
      <c r="K271" s="22">
        <v>0</v>
      </c>
      <c r="L271" s="22">
        <v>0</v>
      </c>
      <c r="M271" s="22">
        <v>0</v>
      </c>
      <c r="N271" s="22">
        <v>0</v>
      </c>
      <c r="O271" s="22">
        <v>190390</v>
      </c>
      <c r="P271" s="22">
        <v>0</v>
      </c>
      <c r="Q271" s="22">
        <v>0</v>
      </c>
      <c r="R271" s="22">
        <v>0</v>
      </c>
      <c r="S271" s="22">
        <v>0</v>
      </c>
      <c r="T271" s="22">
        <v>143762</v>
      </c>
      <c r="U271" s="22">
        <v>150193</v>
      </c>
      <c r="V271" s="22">
        <v>0</v>
      </c>
      <c r="W271" s="22">
        <v>0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v>0</v>
      </c>
      <c r="AI271" s="22">
        <v>0</v>
      </c>
      <c r="AJ271" s="22">
        <v>32851</v>
      </c>
      <c r="AK271" s="22">
        <v>0</v>
      </c>
      <c r="AL271" s="22">
        <v>0</v>
      </c>
      <c r="AM271" s="22">
        <v>0</v>
      </c>
      <c r="AN271" s="22">
        <v>0</v>
      </c>
      <c r="AO271" s="22">
        <v>0</v>
      </c>
      <c r="AP271" s="22">
        <v>680090</v>
      </c>
    </row>
    <row r="272" spans="1:42" x14ac:dyDescent="0.35">
      <c r="A272" s="22" t="s">
        <v>114</v>
      </c>
      <c r="B272" s="22" t="s">
        <v>507</v>
      </c>
      <c r="C272" s="22" t="s">
        <v>656</v>
      </c>
      <c r="D272" s="22" t="s">
        <v>657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v>0</v>
      </c>
      <c r="AJ272" s="22">
        <v>0</v>
      </c>
      <c r="AK272" s="22">
        <v>0</v>
      </c>
      <c r="AL272" s="22">
        <v>0</v>
      </c>
      <c r="AM272" s="22">
        <v>0</v>
      </c>
      <c r="AN272" s="22">
        <v>0</v>
      </c>
      <c r="AO272" s="22">
        <v>0</v>
      </c>
      <c r="AP272" s="22">
        <v>0</v>
      </c>
    </row>
    <row r="273" spans="1:42" x14ac:dyDescent="0.35">
      <c r="A273" s="22" t="s">
        <v>114</v>
      </c>
      <c r="B273" s="22" t="s">
        <v>507</v>
      </c>
      <c r="C273" s="22" t="s">
        <v>658</v>
      </c>
      <c r="D273" s="22" t="s">
        <v>659</v>
      </c>
      <c r="E273" s="22">
        <v>0</v>
      </c>
      <c r="F273" s="22">
        <v>0</v>
      </c>
      <c r="G273" s="22">
        <v>0</v>
      </c>
      <c r="H273" s="22"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193700</v>
      </c>
      <c r="P273" s="22">
        <v>0</v>
      </c>
      <c r="Q273" s="22">
        <v>0</v>
      </c>
      <c r="R273" s="22">
        <v>0</v>
      </c>
      <c r="S273" s="22">
        <v>0</v>
      </c>
      <c r="T273" s="22">
        <v>217279</v>
      </c>
      <c r="U273" s="22">
        <v>196900</v>
      </c>
      <c r="V273" s="22">
        <v>0</v>
      </c>
      <c r="W273" s="22"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v>0</v>
      </c>
      <c r="AJ273" s="22">
        <v>0</v>
      </c>
      <c r="AK273" s="22">
        <v>0</v>
      </c>
      <c r="AL273" s="22">
        <v>0</v>
      </c>
      <c r="AM273" s="22">
        <v>0</v>
      </c>
      <c r="AN273" s="22">
        <v>0</v>
      </c>
      <c r="AO273" s="22">
        <v>0</v>
      </c>
      <c r="AP273" s="22">
        <v>607879</v>
      </c>
    </row>
    <row r="274" spans="1:42" x14ac:dyDescent="0.35">
      <c r="A274" s="22" t="s">
        <v>114</v>
      </c>
      <c r="B274" s="22" t="s">
        <v>507</v>
      </c>
      <c r="C274" s="22" t="s">
        <v>660</v>
      </c>
      <c r="D274" s="22" t="s">
        <v>661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381114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0</v>
      </c>
      <c r="AK274" s="22">
        <v>0</v>
      </c>
      <c r="AL274" s="22">
        <v>0</v>
      </c>
      <c r="AM274" s="22">
        <v>0</v>
      </c>
      <c r="AN274" s="22">
        <v>0</v>
      </c>
      <c r="AO274" s="22">
        <v>0</v>
      </c>
      <c r="AP274" s="22">
        <v>381114</v>
      </c>
    </row>
    <row r="275" spans="1:42" x14ac:dyDescent="0.35">
      <c r="A275" s="22" t="s">
        <v>114</v>
      </c>
      <c r="B275" s="22" t="s">
        <v>507</v>
      </c>
      <c r="C275" s="22" t="s">
        <v>662</v>
      </c>
      <c r="D275" s="22" t="s">
        <v>663</v>
      </c>
      <c r="E275" s="22">
        <v>0</v>
      </c>
      <c r="F275" s="22">
        <v>0</v>
      </c>
      <c r="G275" s="22">
        <v>0</v>
      </c>
      <c r="H275" s="22"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22">
        <v>101046</v>
      </c>
      <c r="P275" s="22">
        <v>0</v>
      </c>
      <c r="Q275" s="22">
        <v>0</v>
      </c>
      <c r="R275" s="22">
        <v>0</v>
      </c>
      <c r="S275" s="22">
        <v>0</v>
      </c>
      <c r="T275" s="22">
        <v>165230</v>
      </c>
      <c r="U275" s="22">
        <v>52001</v>
      </c>
      <c r="V275" s="22">
        <v>0</v>
      </c>
      <c r="W275" s="22"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v>0</v>
      </c>
      <c r="AJ275" s="22">
        <v>0</v>
      </c>
      <c r="AK275" s="22">
        <v>0</v>
      </c>
      <c r="AL275" s="22">
        <v>0</v>
      </c>
      <c r="AM275" s="22">
        <v>0</v>
      </c>
      <c r="AN275" s="22">
        <v>0</v>
      </c>
      <c r="AO275" s="22">
        <v>0</v>
      </c>
      <c r="AP275" s="22">
        <v>318277</v>
      </c>
    </row>
    <row r="276" spans="1:42" x14ac:dyDescent="0.35">
      <c r="A276" s="22" t="s">
        <v>114</v>
      </c>
      <c r="B276" s="22" t="s">
        <v>507</v>
      </c>
      <c r="C276" s="22" t="s">
        <v>664</v>
      </c>
      <c r="D276" s="22" t="s">
        <v>665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12158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v>0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v>0</v>
      </c>
      <c r="AI276" s="22">
        <v>0</v>
      </c>
      <c r="AJ276" s="22">
        <v>0</v>
      </c>
      <c r="AK276" s="22">
        <v>0</v>
      </c>
      <c r="AL276" s="22">
        <v>0</v>
      </c>
      <c r="AM276" s="22">
        <v>0</v>
      </c>
      <c r="AN276" s="22">
        <v>0</v>
      </c>
      <c r="AO276" s="22">
        <v>0</v>
      </c>
      <c r="AP276" s="22">
        <v>12158</v>
      </c>
    </row>
    <row r="277" spans="1:42" x14ac:dyDescent="0.35">
      <c r="A277" s="22" t="s">
        <v>114</v>
      </c>
      <c r="B277" s="22" t="s">
        <v>507</v>
      </c>
      <c r="C277" s="22" t="s">
        <v>666</v>
      </c>
      <c r="D277" s="22" t="s">
        <v>667</v>
      </c>
      <c r="E277" s="22">
        <v>0</v>
      </c>
      <c r="F277" s="22">
        <v>12618</v>
      </c>
      <c r="G277" s="22">
        <v>0</v>
      </c>
      <c r="H277" s="22">
        <v>0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54946</v>
      </c>
      <c r="P277" s="22">
        <v>0</v>
      </c>
      <c r="Q277" s="22">
        <v>0</v>
      </c>
      <c r="R277" s="22">
        <v>0</v>
      </c>
      <c r="S277" s="22">
        <v>0</v>
      </c>
      <c r="T277" s="22">
        <v>0</v>
      </c>
      <c r="U277" s="22">
        <v>446069</v>
      </c>
      <c r="V277" s="22">
        <v>0</v>
      </c>
      <c r="W277" s="22">
        <v>0</v>
      </c>
      <c r="X277" s="22"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36000</v>
      </c>
      <c r="AD277" s="22">
        <v>0</v>
      </c>
      <c r="AE277" s="22">
        <v>0</v>
      </c>
      <c r="AF277" s="22">
        <v>0</v>
      </c>
      <c r="AG277" s="22">
        <v>0</v>
      </c>
      <c r="AH277" s="22">
        <v>0</v>
      </c>
      <c r="AI277" s="22">
        <v>0</v>
      </c>
      <c r="AJ277" s="22">
        <v>0</v>
      </c>
      <c r="AK277" s="22">
        <v>0</v>
      </c>
      <c r="AL277" s="22">
        <v>0</v>
      </c>
      <c r="AM277" s="22">
        <v>0</v>
      </c>
      <c r="AN277" s="22">
        <v>0</v>
      </c>
      <c r="AO277" s="22">
        <v>0</v>
      </c>
      <c r="AP277" s="22">
        <v>549633</v>
      </c>
    </row>
    <row r="278" spans="1:42" x14ac:dyDescent="0.35">
      <c r="A278" s="22" t="s">
        <v>114</v>
      </c>
      <c r="B278" s="22" t="s">
        <v>507</v>
      </c>
      <c r="C278" s="22" t="s">
        <v>668</v>
      </c>
      <c r="D278" s="22" t="s">
        <v>669</v>
      </c>
      <c r="E278" s="22">
        <v>0</v>
      </c>
      <c r="F278" s="22">
        <v>20170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68025</v>
      </c>
      <c r="P278" s="22">
        <v>0</v>
      </c>
      <c r="Q278" s="22">
        <v>0</v>
      </c>
      <c r="R278" s="22">
        <v>0</v>
      </c>
      <c r="S278" s="22">
        <v>0</v>
      </c>
      <c r="T278" s="22">
        <v>32578</v>
      </c>
      <c r="U278" s="22">
        <v>104989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v>22859</v>
      </c>
      <c r="AJ278" s="22">
        <v>0</v>
      </c>
      <c r="AK278" s="22">
        <v>0</v>
      </c>
      <c r="AL278" s="22">
        <v>0</v>
      </c>
      <c r="AM278" s="22">
        <v>0</v>
      </c>
      <c r="AN278" s="22">
        <v>0</v>
      </c>
      <c r="AO278" s="22">
        <v>0</v>
      </c>
      <c r="AP278" s="22">
        <v>248621</v>
      </c>
    </row>
    <row r="279" spans="1:42" x14ac:dyDescent="0.35">
      <c r="A279" s="22" t="s">
        <v>114</v>
      </c>
      <c r="B279" s="22" t="s">
        <v>670</v>
      </c>
      <c r="C279" s="22" t="s">
        <v>671</v>
      </c>
      <c r="D279" s="22" t="s">
        <v>672</v>
      </c>
      <c r="E279" s="22">
        <v>0</v>
      </c>
      <c r="F279" s="22">
        <v>3866</v>
      </c>
      <c r="G279" s="22">
        <v>0</v>
      </c>
      <c r="H279" s="22"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9017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v>0</v>
      </c>
      <c r="AI279" s="22">
        <v>0</v>
      </c>
      <c r="AJ279" s="22">
        <v>0</v>
      </c>
      <c r="AK279" s="22">
        <v>0</v>
      </c>
      <c r="AL279" s="22">
        <v>0</v>
      </c>
      <c r="AM279" s="22">
        <v>0</v>
      </c>
      <c r="AN279" s="22">
        <v>0</v>
      </c>
      <c r="AO279" s="22">
        <v>0</v>
      </c>
      <c r="AP279" s="22">
        <v>12883</v>
      </c>
    </row>
    <row r="280" spans="1:42" x14ac:dyDescent="0.35">
      <c r="A280" s="22" t="s">
        <v>114</v>
      </c>
      <c r="B280" s="22" t="s">
        <v>670</v>
      </c>
      <c r="C280" s="22" t="s">
        <v>673</v>
      </c>
      <c r="D280" s="22" t="s">
        <v>674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148037</v>
      </c>
      <c r="P280" s="22">
        <v>0</v>
      </c>
      <c r="Q280" s="22">
        <v>0</v>
      </c>
      <c r="R280" s="22">
        <v>6902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v>0</v>
      </c>
      <c r="AI280" s="22">
        <v>0</v>
      </c>
      <c r="AJ280" s="22">
        <v>0</v>
      </c>
      <c r="AK280" s="22">
        <v>0</v>
      </c>
      <c r="AL280" s="22">
        <v>0</v>
      </c>
      <c r="AM280" s="22">
        <v>0</v>
      </c>
      <c r="AN280" s="22">
        <v>0</v>
      </c>
      <c r="AO280" s="22">
        <v>0</v>
      </c>
      <c r="AP280" s="22">
        <v>154939</v>
      </c>
    </row>
    <row r="281" spans="1:42" x14ac:dyDescent="0.35">
      <c r="A281" s="22" t="s">
        <v>114</v>
      </c>
      <c r="B281" s="22" t="s">
        <v>670</v>
      </c>
      <c r="C281" s="22" t="s">
        <v>675</v>
      </c>
      <c r="D281" s="22" t="s">
        <v>676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66296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v>0</v>
      </c>
      <c r="AI281" s="22">
        <v>0</v>
      </c>
      <c r="AJ281" s="22">
        <v>0</v>
      </c>
      <c r="AK281" s="22">
        <v>0</v>
      </c>
      <c r="AL281" s="22">
        <v>0</v>
      </c>
      <c r="AM281" s="22">
        <v>0</v>
      </c>
      <c r="AN281" s="22">
        <v>0</v>
      </c>
      <c r="AO281" s="22">
        <v>0</v>
      </c>
      <c r="AP281" s="22">
        <v>66296</v>
      </c>
    </row>
    <row r="282" spans="1:42" x14ac:dyDescent="0.35">
      <c r="A282" s="22" t="s">
        <v>114</v>
      </c>
      <c r="B282" s="22" t="s">
        <v>670</v>
      </c>
      <c r="C282" s="22" t="s">
        <v>677</v>
      </c>
      <c r="D282" s="22" t="s">
        <v>678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53822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v>213434</v>
      </c>
      <c r="AJ282" s="22">
        <v>0</v>
      </c>
      <c r="AK282" s="22">
        <v>0</v>
      </c>
      <c r="AL282" s="22">
        <v>0</v>
      </c>
      <c r="AM282" s="22">
        <v>0</v>
      </c>
      <c r="AN282" s="22">
        <v>0</v>
      </c>
      <c r="AO282" s="22">
        <v>0</v>
      </c>
      <c r="AP282" s="22">
        <v>267256</v>
      </c>
    </row>
    <row r="283" spans="1:42" x14ac:dyDescent="0.35">
      <c r="A283" s="22" t="s">
        <v>114</v>
      </c>
      <c r="B283" s="22" t="s">
        <v>670</v>
      </c>
      <c r="C283" s="22" t="s">
        <v>679</v>
      </c>
      <c r="D283" s="22" t="s">
        <v>680</v>
      </c>
      <c r="E283" s="22">
        <v>0</v>
      </c>
      <c r="F283" s="22">
        <v>0</v>
      </c>
      <c r="G283" s="22">
        <v>0</v>
      </c>
      <c r="H283" s="22"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143821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v>0</v>
      </c>
      <c r="X283" s="22"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  <c r="AH283" s="22">
        <v>0</v>
      </c>
      <c r="AI283" s="22">
        <v>0</v>
      </c>
      <c r="AJ283" s="22">
        <v>0</v>
      </c>
      <c r="AK283" s="22">
        <v>0</v>
      </c>
      <c r="AL283" s="22">
        <v>0</v>
      </c>
      <c r="AM283" s="22">
        <v>0</v>
      </c>
      <c r="AN283" s="22">
        <v>0</v>
      </c>
      <c r="AO283" s="22">
        <v>0</v>
      </c>
      <c r="AP283" s="22">
        <v>143821</v>
      </c>
    </row>
    <row r="284" spans="1:42" x14ac:dyDescent="0.35">
      <c r="A284" s="22" t="s">
        <v>114</v>
      </c>
      <c r="B284" s="22" t="s">
        <v>670</v>
      </c>
      <c r="C284" s="22" t="s">
        <v>681</v>
      </c>
      <c r="D284" s="22" t="s">
        <v>682</v>
      </c>
      <c r="E284" s="22">
        <v>0</v>
      </c>
      <c r="F284" s="22">
        <v>0</v>
      </c>
      <c r="G284" s="22">
        <v>0</v>
      </c>
      <c r="H284" s="22"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v>0</v>
      </c>
      <c r="AI284" s="22">
        <v>14985</v>
      </c>
      <c r="AJ284" s="22">
        <v>0</v>
      </c>
      <c r="AK284" s="22">
        <v>0</v>
      </c>
      <c r="AL284" s="22">
        <v>0</v>
      </c>
      <c r="AM284" s="22">
        <v>0</v>
      </c>
      <c r="AN284" s="22">
        <v>0</v>
      </c>
      <c r="AO284" s="22">
        <v>0</v>
      </c>
      <c r="AP284" s="22">
        <v>14985</v>
      </c>
    </row>
    <row r="285" spans="1:42" x14ac:dyDescent="0.35">
      <c r="A285" s="22" t="s">
        <v>114</v>
      </c>
      <c r="B285" s="22" t="s">
        <v>670</v>
      </c>
      <c r="C285" s="22" t="s">
        <v>683</v>
      </c>
      <c r="D285" s="22" t="s">
        <v>684</v>
      </c>
      <c r="E285" s="22">
        <v>0</v>
      </c>
      <c r="F285" s="22">
        <v>44872</v>
      </c>
      <c r="G285" s="22">
        <v>0</v>
      </c>
      <c r="H285" s="22">
        <v>0</v>
      </c>
      <c r="I285" s="22">
        <v>931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162876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0</v>
      </c>
      <c r="V285" s="22">
        <v>0</v>
      </c>
      <c r="W285" s="22">
        <v>1639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v>0</v>
      </c>
      <c r="AI285" s="22">
        <v>0</v>
      </c>
      <c r="AJ285" s="22">
        <v>0</v>
      </c>
      <c r="AK285" s="22">
        <v>0</v>
      </c>
      <c r="AL285" s="22">
        <v>0</v>
      </c>
      <c r="AM285" s="22">
        <v>0</v>
      </c>
      <c r="AN285" s="22">
        <v>0</v>
      </c>
      <c r="AO285" s="22">
        <v>0</v>
      </c>
      <c r="AP285" s="22">
        <v>210318</v>
      </c>
    </row>
    <row r="286" spans="1:42" x14ac:dyDescent="0.35">
      <c r="A286" s="22" t="s">
        <v>114</v>
      </c>
      <c r="B286" s="22" t="s">
        <v>670</v>
      </c>
      <c r="C286" s="22" t="s">
        <v>685</v>
      </c>
      <c r="D286" s="22" t="s">
        <v>686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2"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v>0</v>
      </c>
      <c r="AI286" s="22">
        <v>0</v>
      </c>
      <c r="AJ286" s="22">
        <v>0</v>
      </c>
      <c r="AK286" s="22">
        <v>0</v>
      </c>
      <c r="AL286" s="22">
        <v>0</v>
      </c>
      <c r="AM286" s="22">
        <v>0</v>
      </c>
      <c r="AN286" s="22">
        <v>0</v>
      </c>
      <c r="AO286" s="22">
        <v>0</v>
      </c>
      <c r="AP286" s="22">
        <v>0</v>
      </c>
    </row>
    <row r="287" spans="1:42" x14ac:dyDescent="0.35">
      <c r="A287" s="22" t="s">
        <v>114</v>
      </c>
      <c r="B287" s="22" t="s">
        <v>670</v>
      </c>
      <c r="C287" s="22" t="s">
        <v>687</v>
      </c>
      <c r="D287" s="22" t="s">
        <v>688</v>
      </c>
      <c r="E287" s="22">
        <v>0</v>
      </c>
      <c r="F287" s="22">
        <v>6201</v>
      </c>
      <c r="G287" s="22">
        <v>0</v>
      </c>
      <c r="H287" s="22"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304975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v>0</v>
      </c>
      <c r="V287" s="22">
        <v>0</v>
      </c>
      <c r="W287" s="22">
        <v>0</v>
      </c>
      <c r="X287" s="22">
        <v>0</v>
      </c>
      <c r="Y287" s="22">
        <v>0</v>
      </c>
      <c r="Z287" s="22">
        <v>0</v>
      </c>
      <c r="AA287" s="22">
        <v>0</v>
      </c>
      <c r="AB287" s="22">
        <v>68736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v>0</v>
      </c>
      <c r="AI287" s="22">
        <v>11062</v>
      </c>
      <c r="AJ287" s="22">
        <v>0</v>
      </c>
      <c r="AK287" s="22">
        <v>0</v>
      </c>
      <c r="AL287" s="22">
        <v>0</v>
      </c>
      <c r="AM287" s="22">
        <v>0</v>
      </c>
      <c r="AN287" s="22">
        <v>0</v>
      </c>
      <c r="AO287" s="22">
        <v>0</v>
      </c>
      <c r="AP287" s="22">
        <v>390974</v>
      </c>
    </row>
    <row r="288" spans="1:42" x14ac:dyDescent="0.35">
      <c r="A288" s="22" t="s">
        <v>114</v>
      </c>
      <c r="B288" s="22" t="s">
        <v>670</v>
      </c>
      <c r="C288" s="22" t="s">
        <v>689</v>
      </c>
      <c r="D288" s="22" t="s">
        <v>690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2"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  <c r="AH288" s="22">
        <v>0</v>
      </c>
      <c r="AI288" s="22">
        <v>0</v>
      </c>
      <c r="AJ288" s="22">
        <v>0</v>
      </c>
      <c r="AK288" s="22">
        <v>0</v>
      </c>
      <c r="AL288" s="22">
        <v>0</v>
      </c>
      <c r="AM288" s="22">
        <v>0</v>
      </c>
      <c r="AN288" s="22">
        <v>0</v>
      </c>
      <c r="AO288" s="22">
        <v>0</v>
      </c>
      <c r="AP288" s="22">
        <v>0</v>
      </c>
    </row>
    <row r="289" spans="1:42" x14ac:dyDescent="0.35">
      <c r="A289" s="22" t="s">
        <v>114</v>
      </c>
      <c r="B289" s="22" t="s">
        <v>670</v>
      </c>
      <c r="C289" s="22" t="s">
        <v>691</v>
      </c>
      <c r="D289" s="22" t="s">
        <v>692</v>
      </c>
      <c r="E289" s="22">
        <v>0</v>
      </c>
      <c r="F289" s="22">
        <v>10120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563970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v>0</v>
      </c>
      <c r="X289" s="22"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  <c r="AH289" s="22">
        <v>0</v>
      </c>
      <c r="AI289" s="22">
        <v>3348</v>
      </c>
      <c r="AJ289" s="22">
        <v>0</v>
      </c>
      <c r="AK289" s="22">
        <v>0</v>
      </c>
      <c r="AL289" s="22">
        <v>0</v>
      </c>
      <c r="AM289" s="22">
        <v>0</v>
      </c>
      <c r="AN289" s="22">
        <v>0</v>
      </c>
      <c r="AO289" s="22">
        <v>0</v>
      </c>
      <c r="AP289" s="22">
        <v>577438</v>
      </c>
    </row>
    <row r="290" spans="1:42" x14ac:dyDescent="0.35">
      <c r="A290" s="22" t="s">
        <v>114</v>
      </c>
      <c r="B290" s="22" t="s">
        <v>670</v>
      </c>
      <c r="C290" s="22" t="s">
        <v>693</v>
      </c>
      <c r="D290" s="22" t="s">
        <v>694</v>
      </c>
      <c r="E290" s="22">
        <v>0</v>
      </c>
      <c r="F290" s="22">
        <v>7578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v>0</v>
      </c>
      <c r="AI290" s="22">
        <v>0</v>
      </c>
      <c r="AJ290" s="22">
        <v>0</v>
      </c>
      <c r="AK290" s="22">
        <v>0</v>
      </c>
      <c r="AL290" s="22">
        <v>0</v>
      </c>
      <c r="AM290" s="22">
        <v>0</v>
      </c>
      <c r="AN290" s="22">
        <v>0</v>
      </c>
      <c r="AO290" s="22">
        <v>0</v>
      </c>
      <c r="AP290" s="22">
        <v>7578</v>
      </c>
    </row>
    <row r="291" spans="1:42" x14ac:dyDescent="0.35">
      <c r="A291" s="22" t="s">
        <v>114</v>
      </c>
      <c r="B291" s="22" t="s">
        <v>670</v>
      </c>
      <c r="C291" s="22" t="s">
        <v>695</v>
      </c>
      <c r="D291" s="22" t="s">
        <v>696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251680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v>0</v>
      </c>
      <c r="AJ291" s="22">
        <v>0</v>
      </c>
      <c r="AK291" s="22">
        <v>0</v>
      </c>
      <c r="AL291" s="22">
        <v>0</v>
      </c>
      <c r="AM291" s="22">
        <v>0</v>
      </c>
      <c r="AN291" s="22">
        <v>0</v>
      </c>
      <c r="AO291" s="22">
        <v>0</v>
      </c>
      <c r="AP291" s="22">
        <v>251680</v>
      </c>
    </row>
    <row r="292" spans="1:42" x14ac:dyDescent="0.35">
      <c r="A292" s="22" t="s">
        <v>114</v>
      </c>
      <c r="B292" s="22" t="s">
        <v>670</v>
      </c>
      <c r="C292" s="22" t="s">
        <v>697</v>
      </c>
      <c r="D292" s="22" t="s">
        <v>698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4476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177973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v>0</v>
      </c>
      <c r="AI292" s="22">
        <v>93783</v>
      </c>
      <c r="AJ292" s="22">
        <v>0</v>
      </c>
      <c r="AK292" s="22">
        <v>0</v>
      </c>
      <c r="AL292" s="22">
        <v>0</v>
      </c>
      <c r="AM292" s="22">
        <v>0</v>
      </c>
      <c r="AN292" s="22">
        <v>0</v>
      </c>
      <c r="AO292" s="22">
        <v>0</v>
      </c>
      <c r="AP292" s="22">
        <v>276232</v>
      </c>
    </row>
    <row r="293" spans="1:42" x14ac:dyDescent="0.35">
      <c r="A293" s="22" t="s">
        <v>114</v>
      </c>
      <c r="B293" s="22" t="s">
        <v>670</v>
      </c>
      <c r="C293" s="22" t="s">
        <v>699</v>
      </c>
      <c r="D293" s="22" t="s">
        <v>700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28587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v>0</v>
      </c>
      <c r="AI293" s="22">
        <v>5228</v>
      </c>
      <c r="AJ293" s="22">
        <v>0</v>
      </c>
      <c r="AK293" s="22">
        <v>0</v>
      </c>
      <c r="AL293" s="22">
        <v>0</v>
      </c>
      <c r="AM293" s="22">
        <v>0</v>
      </c>
      <c r="AN293" s="22">
        <v>0</v>
      </c>
      <c r="AO293" s="22">
        <v>0</v>
      </c>
      <c r="AP293" s="22">
        <v>33815</v>
      </c>
    </row>
    <row r="294" spans="1:42" x14ac:dyDescent="0.35">
      <c r="A294" s="22" t="s">
        <v>114</v>
      </c>
      <c r="B294" s="22" t="s">
        <v>670</v>
      </c>
      <c r="C294" s="22" t="s">
        <v>701</v>
      </c>
      <c r="D294" s="22" t="s">
        <v>702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112130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v>0</v>
      </c>
      <c r="AI294" s="22">
        <v>0</v>
      </c>
      <c r="AJ294" s="22">
        <v>0</v>
      </c>
      <c r="AK294" s="22">
        <v>0</v>
      </c>
      <c r="AL294" s="22">
        <v>0</v>
      </c>
      <c r="AM294" s="22">
        <v>0</v>
      </c>
      <c r="AN294" s="22">
        <v>0</v>
      </c>
      <c r="AO294" s="22">
        <v>0</v>
      </c>
      <c r="AP294" s="22">
        <v>112130</v>
      </c>
    </row>
    <row r="295" spans="1:42" x14ac:dyDescent="0.35">
      <c r="A295" s="22" t="s">
        <v>114</v>
      </c>
      <c r="B295" s="22" t="s">
        <v>670</v>
      </c>
      <c r="C295" s="22" t="s">
        <v>703</v>
      </c>
      <c r="D295" s="22" t="s">
        <v>704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v>0</v>
      </c>
      <c r="AI295" s="22">
        <v>9910</v>
      </c>
      <c r="AJ295" s="22">
        <v>0</v>
      </c>
      <c r="AK295" s="22">
        <v>0</v>
      </c>
      <c r="AL295" s="22">
        <v>0</v>
      </c>
      <c r="AM295" s="22">
        <v>0</v>
      </c>
      <c r="AN295" s="22">
        <v>0</v>
      </c>
      <c r="AO295" s="22">
        <v>0</v>
      </c>
      <c r="AP295" s="22">
        <v>9910</v>
      </c>
    </row>
    <row r="296" spans="1:42" x14ac:dyDescent="0.35">
      <c r="A296" s="22" t="s">
        <v>114</v>
      </c>
      <c r="B296" s="22" t="s">
        <v>670</v>
      </c>
      <c r="C296" s="22" t="s">
        <v>705</v>
      </c>
      <c r="D296" s="22" t="s">
        <v>706</v>
      </c>
      <c r="E296" s="22">
        <v>0</v>
      </c>
      <c r="F296" s="22">
        <v>9932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39794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v>0</v>
      </c>
      <c r="AI296" s="22">
        <v>0</v>
      </c>
      <c r="AJ296" s="22">
        <v>0</v>
      </c>
      <c r="AK296" s="22">
        <v>0</v>
      </c>
      <c r="AL296" s="22">
        <v>0</v>
      </c>
      <c r="AM296" s="22">
        <v>0</v>
      </c>
      <c r="AN296" s="22">
        <v>0</v>
      </c>
      <c r="AO296" s="22">
        <v>0</v>
      </c>
      <c r="AP296" s="22">
        <v>49726</v>
      </c>
    </row>
    <row r="297" spans="1:42" x14ac:dyDescent="0.35">
      <c r="A297" s="22" t="s">
        <v>114</v>
      </c>
      <c r="B297" s="22" t="s">
        <v>670</v>
      </c>
      <c r="C297" s="22" t="s">
        <v>707</v>
      </c>
      <c r="D297" s="22" t="s">
        <v>708</v>
      </c>
      <c r="E297" s="22">
        <v>0</v>
      </c>
      <c r="F297" s="22">
        <v>752613</v>
      </c>
      <c r="G297" s="22">
        <v>0</v>
      </c>
      <c r="H297" s="22"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9376</v>
      </c>
      <c r="S297" s="22">
        <v>0</v>
      </c>
      <c r="T297" s="22">
        <v>0</v>
      </c>
      <c r="U297" s="22">
        <v>0</v>
      </c>
      <c r="V297" s="22">
        <v>0</v>
      </c>
      <c r="W297" s="22">
        <v>0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v>0</v>
      </c>
      <c r="AI297" s="22">
        <v>18000</v>
      </c>
      <c r="AJ297" s="22">
        <v>0</v>
      </c>
      <c r="AK297" s="22">
        <v>0</v>
      </c>
      <c r="AL297" s="22">
        <v>0</v>
      </c>
      <c r="AM297" s="22">
        <v>0</v>
      </c>
      <c r="AN297" s="22">
        <v>0</v>
      </c>
      <c r="AO297" s="22">
        <v>0</v>
      </c>
      <c r="AP297" s="22">
        <v>779989</v>
      </c>
    </row>
    <row r="298" spans="1:42" x14ac:dyDescent="0.35">
      <c r="A298" s="22" t="s">
        <v>114</v>
      </c>
      <c r="B298" s="22" t="s">
        <v>670</v>
      </c>
      <c r="C298" s="22" t="s">
        <v>709</v>
      </c>
      <c r="D298" s="22" t="s">
        <v>710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51561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v>0</v>
      </c>
      <c r="AI298" s="22">
        <v>0</v>
      </c>
      <c r="AJ298" s="22">
        <v>0</v>
      </c>
      <c r="AK298" s="22">
        <v>0</v>
      </c>
      <c r="AL298" s="22">
        <v>0</v>
      </c>
      <c r="AM298" s="22">
        <v>0</v>
      </c>
      <c r="AN298" s="22">
        <v>0</v>
      </c>
      <c r="AO298" s="22">
        <v>0</v>
      </c>
      <c r="AP298" s="22">
        <v>51561</v>
      </c>
    </row>
    <row r="299" spans="1:42" x14ac:dyDescent="0.35">
      <c r="A299" s="22" t="s">
        <v>114</v>
      </c>
      <c r="B299" s="22" t="s">
        <v>670</v>
      </c>
      <c r="C299" s="22" t="s">
        <v>711</v>
      </c>
      <c r="D299" s="22" t="s">
        <v>712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v>0</v>
      </c>
      <c r="AI299" s="22">
        <v>8368</v>
      </c>
      <c r="AJ299" s="22">
        <v>0</v>
      </c>
      <c r="AK299" s="22">
        <v>0</v>
      </c>
      <c r="AL299" s="22">
        <v>0</v>
      </c>
      <c r="AM299" s="22">
        <v>0</v>
      </c>
      <c r="AN299" s="22">
        <v>0</v>
      </c>
      <c r="AO299" s="22">
        <v>0</v>
      </c>
      <c r="AP299" s="22">
        <v>8368</v>
      </c>
    </row>
    <row r="300" spans="1:42" x14ac:dyDescent="0.35">
      <c r="A300" s="22" t="s">
        <v>114</v>
      </c>
      <c r="B300" s="22" t="s">
        <v>670</v>
      </c>
      <c r="C300" s="22" t="s">
        <v>713</v>
      </c>
      <c r="D300" s="22" t="s">
        <v>714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v>0</v>
      </c>
      <c r="AI300" s="22">
        <v>0</v>
      </c>
      <c r="AJ300" s="22">
        <v>0</v>
      </c>
      <c r="AK300" s="22">
        <v>0</v>
      </c>
      <c r="AL300" s="22">
        <v>0</v>
      </c>
      <c r="AM300" s="22">
        <v>0</v>
      </c>
      <c r="AN300" s="22">
        <v>0</v>
      </c>
      <c r="AO300" s="22">
        <v>0</v>
      </c>
      <c r="AP300" s="22">
        <v>0</v>
      </c>
    </row>
    <row r="301" spans="1:42" x14ac:dyDescent="0.35">
      <c r="A301" s="22" t="s">
        <v>114</v>
      </c>
      <c r="B301" s="22" t="s">
        <v>670</v>
      </c>
      <c r="C301" s="22" t="s">
        <v>715</v>
      </c>
      <c r="D301" s="22" t="s">
        <v>716</v>
      </c>
      <c r="E301" s="22">
        <v>0</v>
      </c>
      <c r="F301" s="22">
        <v>20546</v>
      </c>
      <c r="G301" s="22">
        <v>0</v>
      </c>
      <c r="H301" s="22"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71430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0</v>
      </c>
      <c r="V301" s="22">
        <v>0</v>
      </c>
      <c r="W301" s="22">
        <v>0</v>
      </c>
      <c r="X301" s="22"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  <c r="AH301" s="22">
        <v>0</v>
      </c>
      <c r="AI301" s="22">
        <v>0</v>
      </c>
      <c r="AJ301" s="22">
        <v>0</v>
      </c>
      <c r="AK301" s="22">
        <v>0</v>
      </c>
      <c r="AL301" s="22">
        <v>0</v>
      </c>
      <c r="AM301" s="22">
        <v>0</v>
      </c>
      <c r="AN301" s="22">
        <v>0</v>
      </c>
      <c r="AO301" s="22">
        <v>0</v>
      </c>
      <c r="AP301" s="22">
        <v>91976</v>
      </c>
    </row>
    <row r="302" spans="1:42" x14ac:dyDescent="0.35">
      <c r="A302" s="22" t="s">
        <v>114</v>
      </c>
      <c r="B302" s="22" t="s">
        <v>670</v>
      </c>
      <c r="C302" s="22" t="s">
        <v>717</v>
      </c>
      <c r="D302" s="22" t="s">
        <v>718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28500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v>25833</v>
      </c>
      <c r="AI302" s="22">
        <v>0</v>
      </c>
      <c r="AJ302" s="22">
        <v>0</v>
      </c>
      <c r="AK302" s="22">
        <v>0</v>
      </c>
      <c r="AL302" s="22">
        <v>0</v>
      </c>
      <c r="AM302" s="22">
        <v>0</v>
      </c>
      <c r="AN302" s="22">
        <v>0</v>
      </c>
      <c r="AO302" s="22">
        <v>0</v>
      </c>
      <c r="AP302" s="22">
        <v>54333</v>
      </c>
    </row>
    <row r="303" spans="1:42" x14ac:dyDescent="0.35">
      <c r="A303" s="22" t="s">
        <v>114</v>
      </c>
      <c r="B303" s="22" t="s">
        <v>670</v>
      </c>
      <c r="C303" s="22" t="s">
        <v>719</v>
      </c>
      <c r="D303" s="22" t="s">
        <v>720</v>
      </c>
      <c r="E303" s="22">
        <v>0</v>
      </c>
      <c r="F303" s="22">
        <v>1878</v>
      </c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15334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v>0</v>
      </c>
      <c r="AI303" s="22">
        <v>55262</v>
      </c>
      <c r="AJ303" s="22">
        <v>0</v>
      </c>
      <c r="AK303" s="22">
        <v>0</v>
      </c>
      <c r="AL303" s="22">
        <v>0</v>
      </c>
      <c r="AM303" s="22">
        <v>0</v>
      </c>
      <c r="AN303" s="22">
        <v>0</v>
      </c>
      <c r="AO303" s="22">
        <v>0</v>
      </c>
      <c r="AP303" s="22">
        <v>72474</v>
      </c>
    </row>
    <row r="304" spans="1:42" x14ac:dyDescent="0.35">
      <c r="A304" s="22" t="s">
        <v>114</v>
      </c>
      <c r="B304" s="22" t="s">
        <v>670</v>
      </c>
      <c r="C304" s="22" t="s">
        <v>721</v>
      </c>
      <c r="D304" s="22" t="s">
        <v>722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32588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v>0</v>
      </c>
      <c r="AI304" s="22">
        <v>0</v>
      </c>
      <c r="AJ304" s="22">
        <v>0</v>
      </c>
      <c r="AK304" s="22">
        <v>0</v>
      </c>
      <c r="AL304" s="22">
        <v>0</v>
      </c>
      <c r="AM304" s="22">
        <v>0</v>
      </c>
      <c r="AN304" s="22">
        <v>0</v>
      </c>
      <c r="AO304" s="22">
        <v>0</v>
      </c>
      <c r="AP304" s="22">
        <v>32588</v>
      </c>
    </row>
    <row r="305" spans="1:42" x14ac:dyDescent="0.35">
      <c r="A305" s="22" t="s">
        <v>114</v>
      </c>
      <c r="B305" s="22" t="s">
        <v>670</v>
      </c>
      <c r="C305" s="22" t="s">
        <v>723</v>
      </c>
      <c r="D305" s="22" t="s">
        <v>724</v>
      </c>
      <c r="E305" s="22">
        <v>0</v>
      </c>
      <c r="F305" s="22">
        <v>0</v>
      </c>
      <c r="G305" s="22">
        <v>0</v>
      </c>
      <c r="H305" s="22"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v>0</v>
      </c>
      <c r="U305" s="22">
        <v>9517</v>
      </c>
      <c r="V305" s="22">
        <v>0</v>
      </c>
      <c r="W305" s="22">
        <v>0</v>
      </c>
      <c r="X305" s="22"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0</v>
      </c>
      <c r="AG305" s="22">
        <v>0</v>
      </c>
      <c r="AH305" s="22">
        <v>0</v>
      </c>
      <c r="AI305" s="22">
        <v>0</v>
      </c>
      <c r="AJ305" s="22">
        <v>0</v>
      </c>
      <c r="AK305" s="22">
        <v>0</v>
      </c>
      <c r="AL305" s="22">
        <v>0</v>
      </c>
      <c r="AM305" s="22">
        <v>0</v>
      </c>
      <c r="AN305" s="22">
        <v>0</v>
      </c>
      <c r="AO305" s="22">
        <v>0</v>
      </c>
      <c r="AP305" s="22">
        <v>9517</v>
      </c>
    </row>
    <row r="306" spans="1:42" x14ac:dyDescent="0.35">
      <c r="A306" s="22" t="s">
        <v>114</v>
      </c>
      <c r="B306" s="22" t="s">
        <v>670</v>
      </c>
      <c r="C306" s="22" t="s">
        <v>725</v>
      </c>
      <c r="D306" s="22" t="s">
        <v>726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200520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v>0</v>
      </c>
      <c r="AI306" s="22">
        <v>0</v>
      </c>
      <c r="AJ306" s="22">
        <v>0</v>
      </c>
      <c r="AK306" s="22">
        <v>0</v>
      </c>
      <c r="AL306" s="22">
        <v>0</v>
      </c>
      <c r="AM306" s="22">
        <v>0</v>
      </c>
      <c r="AN306" s="22">
        <v>0</v>
      </c>
      <c r="AO306" s="22">
        <v>0</v>
      </c>
      <c r="AP306" s="22">
        <v>200520</v>
      </c>
    </row>
    <row r="307" spans="1:42" x14ac:dyDescent="0.35">
      <c r="A307" s="22" t="s">
        <v>114</v>
      </c>
      <c r="B307" s="22" t="s">
        <v>670</v>
      </c>
      <c r="C307" s="22" t="s">
        <v>727</v>
      </c>
      <c r="D307" s="22" t="s">
        <v>728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  <c r="AH307" s="22">
        <v>0</v>
      </c>
      <c r="AI307" s="22">
        <v>0</v>
      </c>
      <c r="AJ307" s="22">
        <v>0</v>
      </c>
      <c r="AK307" s="22">
        <v>0</v>
      </c>
      <c r="AL307" s="22">
        <v>0</v>
      </c>
      <c r="AM307" s="22">
        <v>0</v>
      </c>
      <c r="AN307" s="22">
        <v>0</v>
      </c>
      <c r="AO307" s="22">
        <v>0</v>
      </c>
      <c r="AP307" s="22">
        <v>0</v>
      </c>
    </row>
    <row r="308" spans="1:42" x14ac:dyDescent="0.35">
      <c r="A308" s="22" t="s">
        <v>114</v>
      </c>
      <c r="B308" s="22" t="s">
        <v>670</v>
      </c>
      <c r="C308" s="22" t="s">
        <v>729</v>
      </c>
      <c r="D308" s="22" t="s">
        <v>730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v>0</v>
      </c>
      <c r="AI308" s="22">
        <v>0</v>
      </c>
      <c r="AJ308" s="22">
        <v>0</v>
      </c>
      <c r="AK308" s="22">
        <v>0</v>
      </c>
      <c r="AL308" s="22">
        <v>0</v>
      </c>
      <c r="AM308" s="22">
        <v>0</v>
      </c>
      <c r="AN308" s="22">
        <v>0</v>
      </c>
      <c r="AO308" s="22">
        <v>0</v>
      </c>
      <c r="AP308" s="22">
        <v>0</v>
      </c>
    </row>
    <row r="309" spans="1:42" x14ac:dyDescent="0.35">
      <c r="A309" s="22" t="s">
        <v>114</v>
      </c>
      <c r="B309" s="22" t="s">
        <v>670</v>
      </c>
      <c r="C309" s="22" t="s">
        <v>731</v>
      </c>
      <c r="D309" s="22" t="s">
        <v>732</v>
      </c>
      <c r="E309" s="22">
        <v>0</v>
      </c>
      <c r="F309" s="22">
        <v>6440</v>
      </c>
      <c r="G309" s="22">
        <v>0</v>
      </c>
      <c r="H309" s="22"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v>0</v>
      </c>
      <c r="X309" s="22"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0</v>
      </c>
      <c r="AE309" s="22">
        <v>0</v>
      </c>
      <c r="AF309" s="22">
        <v>0</v>
      </c>
      <c r="AG309" s="22">
        <v>0</v>
      </c>
      <c r="AH309" s="22">
        <v>0</v>
      </c>
      <c r="AI309" s="22">
        <v>0</v>
      </c>
      <c r="AJ309" s="22">
        <v>0</v>
      </c>
      <c r="AK309" s="22">
        <v>0</v>
      </c>
      <c r="AL309" s="22">
        <v>0</v>
      </c>
      <c r="AM309" s="22">
        <v>0</v>
      </c>
      <c r="AN309" s="22">
        <v>0</v>
      </c>
      <c r="AO309" s="22">
        <v>0</v>
      </c>
      <c r="AP309" s="22">
        <v>6440</v>
      </c>
    </row>
    <row r="310" spans="1:42" x14ac:dyDescent="0.35">
      <c r="A310" s="22" t="s">
        <v>114</v>
      </c>
      <c r="B310" s="22" t="s">
        <v>670</v>
      </c>
      <c r="C310" s="22" t="s">
        <v>733</v>
      </c>
      <c r="D310" s="22" t="s">
        <v>734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8715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v>0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v>0</v>
      </c>
      <c r="AI310" s="22">
        <v>24400</v>
      </c>
      <c r="AJ310" s="22">
        <v>0</v>
      </c>
      <c r="AK310" s="22">
        <v>0</v>
      </c>
      <c r="AL310" s="22">
        <v>0</v>
      </c>
      <c r="AM310" s="22">
        <v>0</v>
      </c>
      <c r="AN310" s="22">
        <v>0</v>
      </c>
      <c r="AO310" s="22">
        <v>0</v>
      </c>
      <c r="AP310" s="22">
        <v>33115</v>
      </c>
    </row>
    <row r="311" spans="1:42" x14ac:dyDescent="0.35">
      <c r="A311" s="22" t="s">
        <v>114</v>
      </c>
      <c r="B311" s="22" t="s">
        <v>670</v>
      </c>
      <c r="C311" s="22" t="s">
        <v>735</v>
      </c>
      <c r="D311" s="22" t="s">
        <v>736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49294</v>
      </c>
      <c r="S311" s="22">
        <v>0</v>
      </c>
      <c r="T311" s="22">
        <v>0</v>
      </c>
      <c r="U311" s="22">
        <v>357968</v>
      </c>
      <c r="V311" s="22">
        <v>0</v>
      </c>
      <c r="W311" s="22"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v>0</v>
      </c>
      <c r="AI311" s="22">
        <v>0</v>
      </c>
      <c r="AJ311" s="22">
        <v>0</v>
      </c>
      <c r="AK311" s="22">
        <v>0</v>
      </c>
      <c r="AL311" s="22">
        <v>0</v>
      </c>
      <c r="AM311" s="22">
        <v>0</v>
      </c>
      <c r="AN311" s="22">
        <v>0</v>
      </c>
      <c r="AO311" s="22">
        <v>0</v>
      </c>
      <c r="AP311" s="22">
        <v>407262</v>
      </c>
    </row>
    <row r="312" spans="1:42" x14ac:dyDescent="0.35">
      <c r="A312" s="22" t="s">
        <v>114</v>
      </c>
      <c r="B312" s="22" t="s">
        <v>670</v>
      </c>
      <c r="C312" s="22" t="s">
        <v>737</v>
      </c>
      <c r="D312" s="22" t="s">
        <v>738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72410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v>0</v>
      </c>
      <c r="AI312" s="22">
        <v>0</v>
      </c>
      <c r="AJ312" s="22">
        <v>0</v>
      </c>
      <c r="AK312" s="22">
        <v>0</v>
      </c>
      <c r="AL312" s="22">
        <v>0</v>
      </c>
      <c r="AM312" s="22">
        <v>0</v>
      </c>
      <c r="AN312" s="22">
        <v>0</v>
      </c>
      <c r="AO312" s="22">
        <v>0</v>
      </c>
      <c r="AP312" s="22">
        <v>72410</v>
      </c>
    </row>
    <row r="313" spans="1:42" x14ac:dyDescent="0.35">
      <c r="A313" s="22" t="s">
        <v>114</v>
      </c>
      <c r="B313" s="22" t="s">
        <v>670</v>
      </c>
      <c r="C313" s="22" t="s">
        <v>739</v>
      </c>
      <c r="D313" s="22" t="s">
        <v>740</v>
      </c>
      <c r="E313" s="22">
        <v>0</v>
      </c>
      <c r="F313" s="22">
        <v>219</v>
      </c>
      <c r="G313" s="22">
        <v>0</v>
      </c>
      <c r="H313" s="22"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79834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v>0</v>
      </c>
      <c r="AI313" s="22">
        <v>0</v>
      </c>
      <c r="AJ313" s="22">
        <v>0</v>
      </c>
      <c r="AK313" s="22">
        <v>0</v>
      </c>
      <c r="AL313" s="22">
        <v>0</v>
      </c>
      <c r="AM313" s="22">
        <v>0</v>
      </c>
      <c r="AN313" s="22">
        <v>0</v>
      </c>
      <c r="AO313" s="22">
        <v>0</v>
      </c>
      <c r="AP313" s="22">
        <v>80053</v>
      </c>
    </row>
    <row r="314" spans="1:42" x14ac:dyDescent="0.35">
      <c r="A314" s="22" t="s">
        <v>114</v>
      </c>
      <c r="B314" s="22" t="s">
        <v>670</v>
      </c>
      <c r="C314" s="22" t="s">
        <v>741</v>
      </c>
      <c r="D314" s="22" t="s">
        <v>742</v>
      </c>
      <c r="E314" s="22">
        <v>0</v>
      </c>
      <c r="F314" s="22">
        <v>0</v>
      </c>
      <c r="G314" s="22">
        <v>0</v>
      </c>
      <c r="H314" s="22">
        <v>9957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119260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v>0</v>
      </c>
      <c r="AI314" s="22">
        <v>7195</v>
      </c>
      <c r="AJ314" s="22">
        <v>0</v>
      </c>
      <c r="AK314" s="22">
        <v>0</v>
      </c>
      <c r="AL314" s="22">
        <v>0</v>
      </c>
      <c r="AM314" s="22">
        <v>0</v>
      </c>
      <c r="AN314" s="22">
        <v>0</v>
      </c>
      <c r="AO314" s="22">
        <v>0</v>
      </c>
      <c r="AP314" s="22">
        <v>136412</v>
      </c>
    </row>
    <row r="315" spans="1:42" x14ac:dyDescent="0.35">
      <c r="A315" s="22" t="s">
        <v>114</v>
      </c>
      <c r="B315" s="22" t="s">
        <v>670</v>
      </c>
      <c r="C315" s="22" t="s">
        <v>743</v>
      </c>
      <c r="D315" s="22" t="s">
        <v>744</v>
      </c>
      <c r="E315" s="22">
        <v>0</v>
      </c>
      <c r="F315" s="22">
        <v>0</v>
      </c>
      <c r="G315" s="22">
        <v>0</v>
      </c>
      <c r="H315" s="22"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163162</v>
      </c>
      <c r="S315" s="22">
        <v>0</v>
      </c>
      <c r="T315" s="22">
        <v>0</v>
      </c>
      <c r="U315" s="22">
        <v>0</v>
      </c>
      <c r="V315" s="22">
        <v>0</v>
      </c>
      <c r="W315" s="22">
        <v>0</v>
      </c>
      <c r="X315" s="22"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  <c r="AH315" s="22">
        <v>0</v>
      </c>
      <c r="AI315" s="22">
        <v>0</v>
      </c>
      <c r="AJ315" s="22">
        <v>0</v>
      </c>
      <c r="AK315" s="22">
        <v>0</v>
      </c>
      <c r="AL315" s="22">
        <v>0</v>
      </c>
      <c r="AM315" s="22">
        <v>0</v>
      </c>
      <c r="AN315" s="22">
        <v>0</v>
      </c>
      <c r="AO315" s="22">
        <v>0</v>
      </c>
      <c r="AP315" s="22">
        <v>163162</v>
      </c>
    </row>
    <row r="316" spans="1:42" x14ac:dyDescent="0.35">
      <c r="A316" s="22" t="s">
        <v>114</v>
      </c>
      <c r="B316" s="22" t="s">
        <v>670</v>
      </c>
      <c r="C316" s="22" t="s">
        <v>745</v>
      </c>
      <c r="D316" s="22" t="s">
        <v>746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v>0</v>
      </c>
      <c r="AI316" s="22">
        <v>0</v>
      </c>
      <c r="AJ316" s="22">
        <v>0</v>
      </c>
      <c r="AK316" s="22">
        <v>0</v>
      </c>
      <c r="AL316" s="22">
        <v>0</v>
      </c>
      <c r="AM316" s="22">
        <v>0</v>
      </c>
      <c r="AN316" s="22">
        <v>0</v>
      </c>
      <c r="AO316" s="22">
        <v>0</v>
      </c>
      <c r="AP316" s="22">
        <v>0</v>
      </c>
    </row>
    <row r="317" spans="1:42" x14ac:dyDescent="0.35">
      <c r="A317" s="22" t="s">
        <v>114</v>
      </c>
      <c r="B317" s="22" t="s">
        <v>670</v>
      </c>
      <c r="C317" s="22" t="s">
        <v>747</v>
      </c>
      <c r="D317" s="22" t="s">
        <v>748</v>
      </c>
      <c r="E317" s="22">
        <v>0</v>
      </c>
      <c r="F317" s="22">
        <v>0</v>
      </c>
      <c r="G317" s="22">
        <v>0</v>
      </c>
      <c r="H317" s="22"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v>0</v>
      </c>
      <c r="N317" s="22">
        <v>0</v>
      </c>
      <c r="O317" s="22">
        <v>58697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v>0</v>
      </c>
      <c r="AI317" s="22">
        <v>15032</v>
      </c>
      <c r="AJ317" s="22">
        <v>0</v>
      </c>
      <c r="AK317" s="22">
        <v>0</v>
      </c>
      <c r="AL317" s="22">
        <v>0</v>
      </c>
      <c r="AM317" s="22">
        <v>0</v>
      </c>
      <c r="AN317" s="22">
        <v>0</v>
      </c>
      <c r="AO317" s="22">
        <v>0</v>
      </c>
      <c r="AP317" s="22">
        <v>73729</v>
      </c>
    </row>
    <row r="318" spans="1:42" x14ac:dyDescent="0.35">
      <c r="A318" s="22" t="s">
        <v>114</v>
      </c>
      <c r="B318" s="22" t="s">
        <v>670</v>
      </c>
      <c r="C318" s="22" t="s">
        <v>749</v>
      </c>
      <c r="D318" s="22" t="s">
        <v>750</v>
      </c>
      <c r="E318" s="22">
        <v>0</v>
      </c>
      <c r="F318" s="22">
        <v>0</v>
      </c>
      <c r="G318" s="22">
        <v>0</v>
      </c>
      <c r="H318" s="22"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13697</v>
      </c>
      <c r="V318" s="22">
        <v>0</v>
      </c>
      <c r="W318" s="22"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v>0</v>
      </c>
      <c r="AI318" s="22">
        <v>0</v>
      </c>
      <c r="AJ318" s="22">
        <v>0</v>
      </c>
      <c r="AK318" s="22">
        <v>0</v>
      </c>
      <c r="AL318" s="22">
        <v>0</v>
      </c>
      <c r="AM318" s="22">
        <v>0</v>
      </c>
      <c r="AN318" s="22">
        <v>0</v>
      </c>
      <c r="AO318" s="22">
        <v>0</v>
      </c>
      <c r="AP318" s="22">
        <v>13697</v>
      </c>
    </row>
    <row r="319" spans="1:42" x14ac:dyDescent="0.35">
      <c r="A319" s="22" t="s">
        <v>114</v>
      </c>
      <c r="B319" s="22" t="s">
        <v>670</v>
      </c>
      <c r="C319" s="22" t="s">
        <v>751</v>
      </c>
      <c r="D319" s="22" t="s">
        <v>752</v>
      </c>
      <c r="E319" s="22">
        <v>0</v>
      </c>
      <c r="F319" s="22">
        <v>16317</v>
      </c>
      <c r="G319" s="22">
        <v>0</v>
      </c>
      <c r="H319" s="22"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v>0</v>
      </c>
      <c r="N319" s="22">
        <v>0</v>
      </c>
      <c r="O319" s="22">
        <v>14013</v>
      </c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v>0</v>
      </c>
      <c r="V319" s="22">
        <v>0</v>
      </c>
      <c r="W319" s="22"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v>0</v>
      </c>
      <c r="AI319" s="22">
        <v>0</v>
      </c>
      <c r="AJ319" s="22">
        <v>0</v>
      </c>
      <c r="AK319" s="22">
        <v>0</v>
      </c>
      <c r="AL319" s="22">
        <v>0</v>
      </c>
      <c r="AM319" s="22">
        <v>0</v>
      </c>
      <c r="AN319" s="22">
        <v>0</v>
      </c>
      <c r="AO319" s="22">
        <v>0</v>
      </c>
      <c r="AP319" s="22">
        <v>30330</v>
      </c>
    </row>
    <row r="320" spans="1:42" x14ac:dyDescent="0.35">
      <c r="A320" s="22" t="s">
        <v>114</v>
      </c>
      <c r="B320" s="22" t="s">
        <v>670</v>
      </c>
      <c r="C320" s="22" t="s">
        <v>753</v>
      </c>
      <c r="D320" s="22" t="s">
        <v>754</v>
      </c>
      <c r="E320" s="22">
        <v>0</v>
      </c>
      <c r="F320" s="22">
        <v>0</v>
      </c>
      <c r="G320" s="22">
        <v>0</v>
      </c>
      <c r="H320" s="22">
        <v>0</v>
      </c>
      <c r="I320" s="22">
        <v>0</v>
      </c>
      <c r="J320" s="22">
        <v>0</v>
      </c>
      <c r="K320" s="22">
        <v>0</v>
      </c>
      <c r="L320" s="22">
        <v>0</v>
      </c>
      <c r="M320" s="22">
        <v>0</v>
      </c>
      <c r="N320" s="22">
        <v>0</v>
      </c>
      <c r="O320" s="22">
        <v>96376</v>
      </c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v>0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  <c r="AH320" s="22">
        <v>0</v>
      </c>
      <c r="AI320" s="22">
        <v>0</v>
      </c>
      <c r="AJ320" s="22">
        <v>0</v>
      </c>
      <c r="AK320" s="22">
        <v>0</v>
      </c>
      <c r="AL320" s="22">
        <v>0</v>
      </c>
      <c r="AM320" s="22">
        <v>0</v>
      </c>
      <c r="AN320" s="22">
        <v>0</v>
      </c>
      <c r="AO320" s="22">
        <v>0</v>
      </c>
      <c r="AP320" s="22">
        <v>96376</v>
      </c>
    </row>
    <row r="321" spans="1:42" x14ac:dyDescent="0.35">
      <c r="A321" s="22" t="s">
        <v>114</v>
      </c>
      <c r="B321" s="22" t="s">
        <v>670</v>
      </c>
      <c r="C321" s="22" t="s">
        <v>755</v>
      </c>
      <c r="D321" s="22" t="s">
        <v>756</v>
      </c>
      <c r="E321" s="22">
        <v>0</v>
      </c>
      <c r="F321" s="22">
        <v>0</v>
      </c>
      <c r="G321" s="22">
        <v>0</v>
      </c>
      <c r="H321" s="22"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292359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v>0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0</v>
      </c>
      <c r="AI321" s="22">
        <v>0</v>
      </c>
      <c r="AJ321" s="22">
        <v>0</v>
      </c>
      <c r="AK321" s="22">
        <v>0</v>
      </c>
      <c r="AL321" s="22">
        <v>0</v>
      </c>
      <c r="AM321" s="22">
        <v>0</v>
      </c>
      <c r="AN321" s="22">
        <v>0</v>
      </c>
      <c r="AO321" s="22">
        <v>0</v>
      </c>
      <c r="AP321" s="22">
        <v>292359</v>
      </c>
    </row>
    <row r="322" spans="1:42" x14ac:dyDescent="0.35">
      <c r="A322" s="22" t="s">
        <v>114</v>
      </c>
      <c r="B322" s="22" t="s">
        <v>670</v>
      </c>
      <c r="C322" s="22" t="s">
        <v>757</v>
      </c>
      <c r="D322" s="22" t="s">
        <v>758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62641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v>228317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v>0</v>
      </c>
      <c r="AI322" s="22">
        <v>0</v>
      </c>
      <c r="AJ322" s="22">
        <v>0</v>
      </c>
      <c r="AK322" s="22">
        <v>0</v>
      </c>
      <c r="AL322" s="22">
        <v>0</v>
      </c>
      <c r="AM322" s="22">
        <v>0</v>
      </c>
      <c r="AN322" s="22">
        <v>0</v>
      </c>
      <c r="AO322" s="22">
        <v>0</v>
      </c>
      <c r="AP322" s="22">
        <v>290958</v>
      </c>
    </row>
    <row r="323" spans="1:42" x14ac:dyDescent="0.35">
      <c r="A323" s="22" t="s">
        <v>114</v>
      </c>
      <c r="B323" s="22" t="s">
        <v>670</v>
      </c>
      <c r="C323" s="22" t="s">
        <v>759</v>
      </c>
      <c r="D323" s="22" t="s">
        <v>760</v>
      </c>
      <c r="E323" s="22">
        <v>0</v>
      </c>
      <c r="F323" s="22">
        <v>0</v>
      </c>
      <c r="G323" s="22">
        <v>0</v>
      </c>
      <c r="H323" s="22"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v>0</v>
      </c>
      <c r="N323" s="22">
        <v>0</v>
      </c>
      <c r="O323" s="22">
        <v>9391</v>
      </c>
      <c r="P323" s="22">
        <v>0</v>
      </c>
      <c r="Q323" s="22">
        <v>0</v>
      </c>
      <c r="R323" s="22">
        <v>0</v>
      </c>
      <c r="S323" s="22">
        <v>0</v>
      </c>
      <c r="T323" s="22">
        <v>0</v>
      </c>
      <c r="U323" s="22">
        <v>0</v>
      </c>
      <c r="V323" s="22">
        <v>0</v>
      </c>
      <c r="W323" s="22"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v>0</v>
      </c>
      <c r="AI323" s="22">
        <v>0</v>
      </c>
      <c r="AJ323" s="22">
        <v>0</v>
      </c>
      <c r="AK323" s="22">
        <v>0</v>
      </c>
      <c r="AL323" s="22">
        <v>0</v>
      </c>
      <c r="AM323" s="22">
        <v>0</v>
      </c>
      <c r="AN323" s="22">
        <v>0</v>
      </c>
      <c r="AO323" s="22">
        <v>0</v>
      </c>
      <c r="AP323" s="22">
        <v>9391</v>
      </c>
    </row>
    <row r="324" spans="1:42" x14ac:dyDescent="0.35">
      <c r="A324" s="22" t="s">
        <v>114</v>
      </c>
      <c r="B324" s="22" t="s">
        <v>670</v>
      </c>
      <c r="C324" s="22" t="s">
        <v>761</v>
      </c>
      <c r="D324" s="22" t="s">
        <v>762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v>0</v>
      </c>
      <c r="N324" s="22">
        <v>20464</v>
      </c>
      <c r="O324" s="22">
        <v>17838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v>0</v>
      </c>
      <c r="AJ324" s="22">
        <v>0</v>
      </c>
      <c r="AK324" s="22">
        <v>0</v>
      </c>
      <c r="AL324" s="22">
        <v>0</v>
      </c>
      <c r="AM324" s="22">
        <v>0</v>
      </c>
      <c r="AN324" s="22">
        <v>0</v>
      </c>
      <c r="AO324" s="22">
        <v>0</v>
      </c>
      <c r="AP324" s="22">
        <v>38302</v>
      </c>
    </row>
    <row r="325" spans="1:42" x14ac:dyDescent="0.35">
      <c r="A325" s="22" t="s">
        <v>114</v>
      </c>
      <c r="B325" s="22" t="s">
        <v>670</v>
      </c>
      <c r="C325" s="22" t="s">
        <v>763</v>
      </c>
      <c r="D325" s="22" t="s">
        <v>764</v>
      </c>
      <c r="E325" s="22">
        <v>0</v>
      </c>
      <c r="F325" s="22">
        <v>0</v>
      </c>
      <c r="G325" s="22">
        <v>0</v>
      </c>
      <c r="H325" s="22"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v>0</v>
      </c>
      <c r="N325" s="22">
        <v>0</v>
      </c>
      <c r="O325" s="22">
        <v>29216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v>0</v>
      </c>
      <c r="X325" s="22"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  <c r="AH325" s="22">
        <v>0</v>
      </c>
      <c r="AI325" s="22">
        <v>0</v>
      </c>
      <c r="AJ325" s="22">
        <v>0</v>
      </c>
      <c r="AK325" s="22">
        <v>0</v>
      </c>
      <c r="AL325" s="22">
        <v>0</v>
      </c>
      <c r="AM325" s="22">
        <v>0</v>
      </c>
      <c r="AN325" s="22">
        <v>0</v>
      </c>
      <c r="AO325" s="22">
        <v>0</v>
      </c>
      <c r="AP325" s="22">
        <v>29216</v>
      </c>
    </row>
    <row r="326" spans="1:42" x14ac:dyDescent="0.35">
      <c r="A326" s="22" t="s">
        <v>114</v>
      </c>
      <c r="B326" s="22" t="s">
        <v>670</v>
      </c>
      <c r="C326" s="22" t="s">
        <v>765</v>
      </c>
      <c r="D326" s="22" t="s">
        <v>766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52273</v>
      </c>
      <c r="S326" s="22">
        <v>0</v>
      </c>
      <c r="T326" s="22">
        <v>0</v>
      </c>
      <c r="U326" s="22">
        <v>0</v>
      </c>
      <c r="V326" s="22">
        <v>0</v>
      </c>
      <c r="W326" s="22">
        <v>0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v>0</v>
      </c>
      <c r="AI326" s="22">
        <v>0</v>
      </c>
      <c r="AJ326" s="22">
        <v>0</v>
      </c>
      <c r="AK326" s="22">
        <v>0</v>
      </c>
      <c r="AL326" s="22">
        <v>0</v>
      </c>
      <c r="AM326" s="22">
        <v>0</v>
      </c>
      <c r="AN326" s="22">
        <v>0</v>
      </c>
      <c r="AO326" s="22">
        <v>0</v>
      </c>
      <c r="AP326" s="22">
        <v>52273</v>
      </c>
    </row>
    <row r="327" spans="1:42" x14ac:dyDescent="0.35">
      <c r="A327" s="22" t="s">
        <v>114</v>
      </c>
      <c r="B327" s="22" t="s">
        <v>670</v>
      </c>
      <c r="C327" s="22" t="s">
        <v>767</v>
      </c>
      <c r="D327" s="22" t="s">
        <v>768</v>
      </c>
      <c r="E327" s="22">
        <v>0</v>
      </c>
      <c r="F327" s="22">
        <v>0</v>
      </c>
      <c r="G327" s="22">
        <v>0</v>
      </c>
      <c r="H327" s="22"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v>0</v>
      </c>
      <c r="V327" s="22">
        <v>0</v>
      </c>
      <c r="W327" s="22"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v>0</v>
      </c>
      <c r="AI327" s="22">
        <v>0</v>
      </c>
      <c r="AJ327" s="22">
        <v>0</v>
      </c>
      <c r="AK327" s="22">
        <v>0</v>
      </c>
      <c r="AL327" s="22">
        <v>0</v>
      </c>
      <c r="AM327" s="22">
        <v>0</v>
      </c>
      <c r="AN327" s="22">
        <v>0</v>
      </c>
      <c r="AO327" s="22">
        <v>0</v>
      </c>
      <c r="AP327" s="22">
        <v>0</v>
      </c>
    </row>
    <row r="328" spans="1:42" x14ac:dyDescent="0.35">
      <c r="A328" s="22" t="s">
        <v>114</v>
      </c>
      <c r="B328" s="22" t="s">
        <v>670</v>
      </c>
      <c r="C328" s="22" t="s">
        <v>769</v>
      </c>
      <c r="D328" s="22" t="s">
        <v>770</v>
      </c>
      <c r="E328" s="22">
        <v>0</v>
      </c>
      <c r="F328" s="22">
        <v>0</v>
      </c>
      <c r="G328" s="22">
        <v>0</v>
      </c>
      <c r="H328" s="22">
        <v>0</v>
      </c>
      <c r="I328" s="22">
        <v>0</v>
      </c>
      <c r="J328" s="22">
        <v>0</v>
      </c>
      <c r="K328" s="22">
        <v>0</v>
      </c>
      <c r="L328" s="22">
        <v>0</v>
      </c>
      <c r="M328" s="22">
        <v>0</v>
      </c>
      <c r="N328" s="22">
        <v>0</v>
      </c>
      <c r="O328" s="22">
        <v>94574</v>
      </c>
      <c r="P328" s="22">
        <v>0</v>
      </c>
      <c r="Q328" s="22">
        <v>0</v>
      </c>
      <c r="R328" s="22">
        <v>64382</v>
      </c>
      <c r="S328" s="22">
        <v>0</v>
      </c>
      <c r="T328" s="22">
        <v>0</v>
      </c>
      <c r="U328" s="22">
        <v>0</v>
      </c>
      <c r="V328" s="22">
        <v>0</v>
      </c>
      <c r="W328" s="22">
        <v>0</v>
      </c>
      <c r="X328" s="22"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v>0</v>
      </c>
      <c r="AI328" s="22">
        <v>10186</v>
      </c>
      <c r="AJ328" s="22">
        <v>0</v>
      </c>
      <c r="AK328" s="22">
        <v>0</v>
      </c>
      <c r="AL328" s="22">
        <v>0</v>
      </c>
      <c r="AM328" s="22">
        <v>0</v>
      </c>
      <c r="AN328" s="22">
        <v>0</v>
      </c>
      <c r="AO328" s="22">
        <v>0</v>
      </c>
      <c r="AP328" s="22">
        <v>169142</v>
      </c>
    </row>
    <row r="329" spans="1:42" x14ac:dyDescent="0.35">
      <c r="A329" s="22" t="s">
        <v>114</v>
      </c>
      <c r="B329" s="22" t="s">
        <v>670</v>
      </c>
      <c r="C329" s="22" t="s">
        <v>771</v>
      </c>
      <c r="D329" s="22" t="s">
        <v>772</v>
      </c>
      <c r="E329" s="22">
        <v>0</v>
      </c>
      <c r="F329" s="22">
        <v>5089</v>
      </c>
      <c r="G329" s="22">
        <v>0</v>
      </c>
      <c r="H329" s="22">
        <v>0</v>
      </c>
      <c r="I329" s="22">
        <v>0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  <c r="T329" s="22">
        <v>0</v>
      </c>
      <c r="U329" s="22">
        <v>11539</v>
      </c>
      <c r="V329" s="22">
        <v>0</v>
      </c>
      <c r="W329" s="22">
        <v>0</v>
      </c>
      <c r="X329" s="22"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0</v>
      </c>
      <c r="AD329" s="22">
        <v>0</v>
      </c>
      <c r="AE329" s="22">
        <v>0</v>
      </c>
      <c r="AF329" s="22">
        <v>0</v>
      </c>
      <c r="AG329" s="22">
        <v>0</v>
      </c>
      <c r="AH329" s="22">
        <v>0</v>
      </c>
      <c r="AI329" s="22">
        <v>0</v>
      </c>
      <c r="AJ329" s="22">
        <v>0</v>
      </c>
      <c r="AK329" s="22">
        <v>0</v>
      </c>
      <c r="AL329" s="22">
        <v>0</v>
      </c>
      <c r="AM329" s="22">
        <v>0</v>
      </c>
      <c r="AN329" s="22">
        <v>0</v>
      </c>
      <c r="AO329" s="22">
        <v>0</v>
      </c>
      <c r="AP329" s="22">
        <v>16628</v>
      </c>
    </row>
    <row r="330" spans="1:42" x14ac:dyDescent="0.35">
      <c r="A330" s="22" t="s">
        <v>114</v>
      </c>
      <c r="B330" s="22" t="s">
        <v>773</v>
      </c>
      <c r="C330" s="22" t="s">
        <v>774</v>
      </c>
      <c r="D330" s="22" t="s">
        <v>775</v>
      </c>
      <c r="E330" s="22">
        <v>0</v>
      </c>
      <c r="F330" s="22">
        <v>0</v>
      </c>
      <c r="G330" s="22">
        <v>0</v>
      </c>
      <c r="H330" s="22">
        <v>0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v>0</v>
      </c>
      <c r="U330" s="22">
        <v>0</v>
      </c>
      <c r="V330" s="22">
        <v>0</v>
      </c>
      <c r="W330" s="22">
        <v>0</v>
      </c>
      <c r="X330" s="22">
        <v>0</v>
      </c>
      <c r="Y330" s="22">
        <v>0</v>
      </c>
      <c r="Z330" s="22">
        <v>0</v>
      </c>
      <c r="AA330" s="22">
        <v>0</v>
      </c>
      <c r="AB330" s="22">
        <v>0</v>
      </c>
      <c r="AC330" s="22">
        <v>0</v>
      </c>
      <c r="AD330" s="22">
        <v>0</v>
      </c>
      <c r="AE330" s="22">
        <v>0</v>
      </c>
      <c r="AF330" s="22">
        <v>0</v>
      </c>
      <c r="AG330" s="22">
        <v>0</v>
      </c>
      <c r="AH330" s="22">
        <v>0</v>
      </c>
      <c r="AI330" s="22">
        <v>0</v>
      </c>
      <c r="AJ330" s="22">
        <v>0</v>
      </c>
      <c r="AK330" s="22">
        <v>0</v>
      </c>
      <c r="AL330" s="22">
        <v>0</v>
      </c>
      <c r="AM330" s="22">
        <v>0</v>
      </c>
      <c r="AN330" s="22">
        <v>0</v>
      </c>
      <c r="AO330" s="22">
        <v>0</v>
      </c>
      <c r="AP330" s="22">
        <v>0</v>
      </c>
    </row>
    <row r="331" spans="1:42" x14ac:dyDescent="0.35">
      <c r="A331" s="22" t="s">
        <v>114</v>
      </c>
      <c r="B331" s="22" t="s">
        <v>773</v>
      </c>
      <c r="C331" s="22" t="s">
        <v>776</v>
      </c>
      <c r="D331" s="22" t="s">
        <v>777</v>
      </c>
      <c r="E331" s="22">
        <v>0</v>
      </c>
      <c r="F331" s="22">
        <v>0</v>
      </c>
      <c r="G331" s="22">
        <v>0</v>
      </c>
      <c r="H331" s="22">
        <v>0</v>
      </c>
      <c r="I331" s="22">
        <v>0</v>
      </c>
      <c r="J331" s="22">
        <v>0</v>
      </c>
      <c r="K331" s="22">
        <v>0</v>
      </c>
      <c r="L331" s="22">
        <v>0</v>
      </c>
      <c r="M331" s="22"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v>0</v>
      </c>
      <c r="U331" s="22">
        <v>0</v>
      </c>
      <c r="V331" s="22">
        <v>0</v>
      </c>
      <c r="W331" s="22">
        <v>0</v>
      </c>
      <c r="X331" s="22"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0</v>
      </c>
      <c r="AG331" s="22">
        <v>0</v>
      </c>
      <c r="AH331" s="22">
        <v>0</v>
      </c>
      <c r="AI331" s="22">
        <v>841567</v>
      </c>
      <c r="AJ331" s="22">
        <v>0</v>
      </c>
      <c r="AK331" s="22">
        <v>0</v>
      </c>
      <c r="AL331" s="22">
        <v>0</v>
      </c>
      <c r="AM331" s="22">
        <v>0</v>
      </c>
      <c r="AN331" s="22">
        <v>0</v>
      </c>
      <c r="AO331" s="22">
        <v>0</v>
      </c>
      <c r="AP331" s="22">
        <v>841567</v>
      </c>
    </row>
    <row r="332" spans="1:42" x14ac:dyDescent="0.35">
      <c r="A332" s="22" t="s">
        <v>114</v>
      </c>
      <c r="B332" s="22" t="s">
        <v>773</v>
      </c>
      <c r="C332" s="22" t="s">
        <v>778</v>
      </c>
      <c r="D332" s="22" t="s">
        <v>779</v>
      </c>
      <c r="E332" s="22">
        <v>0</v>
      </c>
      <c r="F332" s="22">
        <v>0</v>
      </c>
      <c r="G332" s="22">
        <v>0</v>
      </c>
      <c r="H332" s="22"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v>0</v>
      </c>
      <c r="V332" s="22">
        <v>0</v>
      </c>
      <c r="W332" s="22">
        <v>0</v>
      </c>
      <c r="X332" s="22"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  <c r="AH332" s="22">
        <v>0</v>
      </c>
      <c r="AI332" s="22">
        <v>0</v>
      </c>
      <c r="AJ332" s="22">
        <v>0</v>
      </c>
      <c r="AK332" s="22">
        <v>0</v>
      </c>
      <c r="AL332" s="22">
        <v>0</v>
      </c>
      <c r="AM332" s="22">
        <v>0</v>
      </c>
      <c r="AN332" s="22">
        <v>0</v>
      </c>
      <c r="AO332" s="22">
        <v>0</v>
      </c>
      <c r="AP332" s="22">
        <v>0</v>
      </c>
    </row>
    <row r="333" spans="1:42" x14ac:dyDescent="0.35">
      <c r="A333" s="22" t="s">
        <v>114</v>
      </c>
      <c r="B333" s="22" t="s">
        <v>773</v>
      </c>
      <c r="C333" s="22" t="s">
        <v>780</v>
      </c>
      <c r="D333" s="22" t="s">
        <v>781</v>
      </c>
      <c r="E333" s="22">
        <v>0</v>
      </c>
      <c r="F333" s="22">
        <v>0</v>
      </c>
      <c r="G333" s="22">
        <v>0</v>
      </c>
      <c r="H333" s="22">
        <v>0</v>
      </c>
      <c r="I333" s="22">
        <v>0</v>
      </c>
      <c r="J333" s="22">
        <v>0</v>
      </c>
      <c r="K333" s="22">
        <v>0</v>
      </c>
      <c r="L333" s="22">
        <v>0</v>
      </c>
      <c r="M333" s="22"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v>0</v>
      </c>
      <c r="U333" s="22">
        <v>0</v>
      </c>
      <c r="V333" s="22">
        <v>0</v>
      </c>
      <c r="W333" s="22">
        <v>0</v>
      </c>
      <c r="X333" s="22"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  <c r="AH333" s="22">
        <v>0</v>
      </c>
      <c r="AI333" s="22">
        <v>0</v>
      </c>
      <c r="AJ333" s="22">
        <v>0</v>
      </c>
      <c r="AK333" s="22">
        <v>0</v>
      </c>
      <c r="AL333" s="22">
        <v>0</v>
      </c>
      <c r="AM333" s="22">
        <v>0</v>
      </c>
      <c r="AN333" s="22">
        <v>0</v>
      </c>
      <c r="AO333" s="22">
        <v>0</v>
      </c>
      <c r="AP333" s="22">
        <v>0</v>
      </c>
    </row>
    <row r="334" spans="1:42" x14ac:dyDescent="0.35">
      <c r="A334" s="22" t="s">
        <v>114</v>
      </c>
      <c r="B334" s="22" t="s">
        <v>773</v>
      </c>
      <c r="C334" s="22" t="s">
        <v>782</v>
      </c>
      <c r="D334" s="22" t="s">
        <v>783</v>
      </c>
      <c r="E334" s="22">
        <v>0</v>
      </c>
      <c r="F334" s="22">
        <v>0</v>
      </c>
      <c r="G334" s="22">
        <v>0</v>
      </c>
      <c r="H334" s="22"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v>0</v>
      </c>
      <c r="X334" s="22">
        <v>0</v>
      </c>
      <c r="Y334" s="22">
        <v>0</v>
      </c>
      <c r="Z334" s="22">
        <v>0</v>
      </c>
      <c r="AA334" s="22">
        <v>0</v>
      </c>
      <c r="AB334" s="22">
        <v>0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  <c r="AH334" s="22">
        <v>0</v>
      </c>
      <c r="AI334" s="22">
        <v>0</v>
      </c>
      <c r="AJ334" s="22">
        <v>0</v>
      </c>
      <c r="AK334" s="22">
        <v>0</v>
      </c>
      <c r="AL334" s="22">
        <v>0</v>
      </c>
      <c r="AM334" s="22">
        <v>0</v>
      </c>
      <c r="AN334" s="22">
        <v>0</v>
      </c>
      <c r="AO334" s="22">
        <v>0</v>
      </c>
      <c r="AP334" s="22">
        <v>0</v>
      </c>
    </row>
    <row r="335" spans="1:42" x14ac:dyDescent="0.35">
      <c r="A335" s="22" t="s">
        <v>114</v>
      </c>
      <c r="B335" s="22" t="s">
        <v>773</v>
      </c>
      <c r="C335" s="22" t="s">
        <v>784</v>
      </c>
      <c r="D335" s="22" t="s">
        <v>785</v>
      </c>
      <c r="E335" s="22">
        <v>0</v>
      </c>
      <c r="F335" s="22">
        <v>0</v>
      </c>
      <c r="G335" s="22">
        <v>0</v>
      </c>
      <c r="H335" s="22"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v>0</v>
      </c>
      <c r="X335" s="22">
        <v>0</v>
      </c>
      <c r="Y335" s="22">
        <v>0</v>
      </c>
      <c r="Z335" s="22">
        <v>0</v>
      </c>
      <c r="AA335" s="22">
        <v>0</v>
      </c>
      <c r="AB335" s="22">
        <v>0</v>
      </c>
      <c r="AC335" s="22">
        <v>0</v>
      </c>
      <c r="AD335" s="22">
        <v>0</v>
      </c>
      <c r="AE335" s="22">
        <v>0</v>
      </c>
      <c r="AF335" s="22">
        <v>0</v>
      </c>
      <c r="AG335" s="22">
        <v>0</v>
      </c>
      <c r="AH335" s="22">
        <v>0</v>
      </c>
      <c r="AI335" s="22">
        <v>0</v>
      </c>
      <c r="AJ335" s="22">
        <v>0</v>
      </c>
      <c r="AK335" s="22">
        <v>0</v>
      </c>
      <c r="AL335" s="22">
        <v>0</v>
      </c>
      <c r="AM335" s="22">
        <v>0</v>
      </c>
      <c r="AN335" s="22">
        <v>0</v>
      </c>
      <c r="AO335" s="22">
        <v>0</v>
      </c>
      <c r="AP335" s="22">
        <v>0</v>
      </c>
    </row>
    <row r="336" spans="1:42" x14ac:dyDescent="0.35">
      <c r="A336" s="22" t="s">
        <v>114</v>
      </c>
      <c r="B336" s="22" t="s">
        <v>773</v>
      </c>
      <c r="C336" s="22" t="s">
        <v>786</v>
      </c>
      <c r="D336" s="22" t="s">
        <v>787</v>
      </c>
      <c r="E336" s="22">
        <v>0</v>
      </c>
      <c r="F336" s="22">
        <v>0</v>
      </c>
      <c r="G336" s="22">
        <v>0</v>
      </c>
      <c r="H336" s="22"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v>0</v>
      </c>
      <c r="V336" s="22">
        <v>0</v>
      </c>
      <c r="W336" s="22">
        <v>0</v>
      </c>
      <c r="X336" s="22"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  <c r="AH336" s="22">
        <v>0</v>
      </c>
      <c r="AI336" s="22">
        <v>0</v>
      </c>
      <c r="AJ336" s="22">
        <v>0</v>
      </c>
      <c r="AK336" s="22">
        <v>0</v>
      </c>
      <c r="AL336" s="22">
        <v>0</v>
      </c>
      <c r="AM336" s="22">
        <v>0</v>
      </c>
      <c r="AN336" s="22">
        <v>0</v>
      </c>
      <c r="AO336" s="22">
        <v>0</v>
      </c>
      <c r="AP336" s="22">
        <v>0</v>
      </c>
    </row>
    <row r="337" spans="1:42" x14ac:dyDescent="0.35">
      <c r="A337" s="22" t="s">
        <v>114</v>
      </c>
      <c r="B337" s="22" t="s">
        <v>773</v>
      </c>
      <c r="C337" s="22" t="s">
        <v>788</v>
      </c>
      <c r="D337" s="22" t="s">
        <v>789</v>
      </c>
      <c r="E337" s="22">
        <v>0</v>
      </c>
      <c r="F337" s="22">
        <v>0</v>
      </c>
      <c r="G337" s="22">
        <v>0</v>
      </c>
      <c r="H337" s="22">
        <v>0</v>
      </c>
      <c r="I337" s="22">
        <v>137205</v>
      </c>
      <c r="J337" s="22">
        <v>0</v>
      </c>
      <c r="K337" s="22">
        <v>0</v>
      </c>
      <c r="L337" s="22">
        <v>0</v>
      </c>
      <c r="M337" s="22">
        <v>0</v>
      </c>
      <c r="N337" s="22">
        <v>0</v>
      </c>
      <c r="O337" s="22">
        <v>11484</v>
      </c>
      <c r="P337" s="22">
        <v>0</v>
      </c>
      <c r="Q337" s="22">
        <v>0</v>
      </c>
      <c r="R337" s="22">
        <v>0</v>
      </c>
      <c r="S337" s="22">
        <v>0</v>
      </c>
      <c r="T337" s="22">
        <v>550</v>
      </c>
      <c r="U337" s="22">
        <v>0</v>
      </c>
      <c r="V337" s="22">
        <v>0</v>
      </c>
      <c r="W337" s="22">
        <v>0</v>
      </c>
      <c r="X337" s="22">
        <v>0</v>
      </c>
      <c r="Y337" s="22">
        <v>0</v>
      </c>
      <c r="Z337" s="22">
        <v>0</v>
      </c>
      <c r="AA337" s="22">
        <v>0</v>
      </c>
      <c r="AB337" s="22">
        <v>0</v>
      </c>
      <c r="AC337" s="22">
        <v>0</v>
      </c>
      <c r="AD337" s="22">
        <v>0</v>
      </c>
      <c r="AE337" s="22">
        <v>0</v>
      </c>
      <c r="AF337" s="22">
        <v>0</v>
      </c>
      <c r="AG337" s="22">
        <v>0</v>
      </c>
      <c r="AH337" s="22">
        <v>0</v>
      </c>
      <c r="AI337" s="22">
        <v>0</v>
      </c>
      <c r="AJ337" s="22">
        <v>0</v>
      </c>
      <c r="AK337" s="22">
        <v>0</v>
      </c>
      <c r="AL337" s="22">
        <v>0</v>
      </c>
      <c r="AM337" s="22">
        <v>0</v>
      </c>
      <c r="AN337" s="22">
        <v>0</v>
      </c>
      <c r="AO337" s="22">
        <v>0</v>
      </c>
      <c r="AP337" s="22">
        <v>149239</v>
      </c>
    </row>
    <row r="338" spans="1:42" x14ac:dyDescent="0.35">
      <c r="A338" s="22" t="s">
        <v>114</v>
      </c>
      <c r="B338" s="22" t="s">
        <v>790</v>
      </c>
      <c r="C338" s="22" t="s">
        <v>791</v>
      </c>
      <c r="D338" s="22" t="s">
        <v>792</v>
      </c>
      <c r="E338" s="22">
        <v>0</v>
      </c>
      <c r="F338" s="22">
        <v>1571194</v>
      </c>
      <c r="G338" s="22">
        <v>0</v>
      </c>
      <c r="H338" s="22">
        <v>0</v>
      </c>
      <c r="I338" s="22">
        <v>350922</v>
      </c>
      <c r="J338" s="22">
        <v>0</v>
      </c>
      <c r="K338" s="22">
        <v>0</v>
      </c>
      <c r="L338" s="22">
        <v>0</v>
      </c>
      <c r="M338" s="22">
        <v>0</v>
      </c>
      <c r="N338" s="22">
        <v>0</v>
      </c>
      <c r="O338" s="22">
        <v>2895820</v>
      </c>
      <c r="P338" s="22">
        <v>0</v>
      </c>
      <c r="Q338" s="22">
        <v>0</v>
      </c>
      <c r="R338" s="22">
        <v>0</v>
      </c>
      <c r="S338" s="22">
        <v>0</v>
      </c>
      <c r="T338" s="22">
        <v>0</v>
      </c>
      <c r="U338" s="22">
        <v>0</v>
      </c>
      <c r="V338" s="22">
        <v>0</v>
      </c>
      <c r="W338" s="22">
        <v>0</v>
      </c>
      <c r="X338" s="22"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47348</v>
      </c>
      <c r="AD338" s="22">
        <v>0</v>
      </c>
      <c r="AE338" s="22">
        <v>0</v>
      </c>
      <c r="AF338" s="22">
        <v>0</v>
      </c>
      <c r="AG338" s="22">
        <v>0</v>
      </c>
      <c r="AH338" s="22">
        <v>0</v>
      </c>
      <c r="AI338" s="22">
        <v>25932</v>
      </c>
      <c r="AJ338" s="22">
        <v>0</v>
      </c>
      <c r="AK338" s="22">
        <v>0</v>
      </c>
      <c r="AL338" s="22">
        <v>0</v>
      </c>
      <c r="AM338" s="22">
        <v>0</v>
      </c>
      <c r="AN338" s="22">
        <v>0</v>
      </c>
      <c r="AO338" s="22">
        <v>0</v>
      </c>
      <c r="AP338" s="22">
        <v>4891216</v>
      </c>
    </row>
    <row r="339" spans="1:42" x14ac:dyDescent="0.35">
      <c r="A339" s="22"/>
      <c r="B339" s="22"/>
      <c r="C339" s="22"/>
      <c r="D339" s="22" t="s">
        <v>793</v>
      </c>
      <c r="E339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EA6EF2-6DA7-44BA-B4D2-8C8C1D294FB2}">
  <dimension ref="A1:AP339"/>
  <sheetViews>
    <sheetView zoomScale="90" zoomScaleNormal="90" workbookViewId="0"/>
  </sheetViews>
  <sheetFormatPr defaultRowHeight="14.5" x14ac:dyDescent="0.35"/>
  <cols>
    <col min="2" max="2" width="23.7265625" customWidth="1"/>
    <col min="4" max="4" width="37.7265625" customWidth="1"/>
    <col min="5" max="42" width="15.7265625" customWidth="1"/>
  </cols>
  <sheetData>
    <row r="1" spans="1:42" ht="24" customHeight="1" x14ac:dyDescent="0.4">
      <c r="A1" s="4" t="str">
        <f>HYPERLINK("#'Index'!A1", "&lt;&lt; Index")</f>
        <v>&lt;&lt; Index</v>
      </c>
      <c r="B1" s="20" t="s">
        <v>1031</v>
      </c>
      <c r="D1" s="20" t="s">
        <v>1075</v>
      </c>
    </row>
    <row r="2" spans="1:42" ht="64" customHeight="1" x14ac:dyDescent="0.3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829</v>
      </c>
      <c r="F2" s="21" t="s">
        <v>830</v>
      </c>
      <c r="G2" s="21" t="s">
        <v>831</v>
      </c>
      <c r="H2" s="21" t="s">
        <v>832</v>
      </c>
      <c r="I2" s="21" t="s">
        <v>833</v>
      </c>
      <c r="J2" s="21" t="s">
        <v>834</v>
      </c>
      <c r="K2" s="21" t="s">
        <v>835</v>
      </c>
      <c r="L2" s="21" t="s">
        <v>836</v>
      </c>
      <c r="M2" s="21" t="s">
        <v>837</v>
      </c>
      <c r="N2" s="21" t="s">
        <v>1033</v>
      </c>
      <c r="O2" s="21" t="s">
        <v>839</v>
      </c>
      <c r="P2" s="21" t="s">
        <v>840</v>
      </c>
      <c r="Q2" s="21" t="s">
        <v>841</v>
      </c>
      <c r="R2" s="21" t="s">
        <v>842</v>
      </c>
      <c r="S2" s="21" t="s">
        <v>843</v>
      </c>
      <c r="T2" s="21" t="s">
        <v>844</v>
      </c>
      <c r="U2" s="21" t="s">
        <v>845</v>
      </c>
      <c r="V2" s="21" t="s">
        <v>846</v>
      </c>
      <c r="W2" s="21" t="s">
        <v>847</v>
      </c>
      <c r="X2" s="21" t="s">
        <v>848</v>
      </c>
      <c r="Y2" s="21" t="s">
        <v>849</v>
      </c>
      <c r="Z2" s="21" t="s">
        <v>1034</v>
      </c>
      <c r="AA2" s="21" t="s">
        <v>851</v>
      </c>
      <c r="AB2" s="21" t="s">
        <v>852</v>
      </c>
      <c r="AC2" s="21" t="s">
        <v>853</v>
      </c>
      <c r="AD2" s="21" t="s">
        <v>854</v>
      </c>
      <c r="AE2" s="21" t="s">
        <v>855</v>
      </c>
      <c r="AF2" s="21" t="s">
        <v>856</v>
      </c>
      <c r="AG2" s="21" t="s">
        <v>857</v>
      </c>
      <c r="AH2" s="21" t="s">
        <v>858</v>
      </c>
      <c r="AI2" s="21" t="s">
        <v>859</v>
      </c>
      <c r="AJ2" s="21" t="s">
        <v>860</v>
      </c>
      <c r="AK2" s="21" t="s">
        <v>861</v>
      </c>
      <c r="AL2" s="21" t="s">
        <v>862</v>
      </c>
      <c r="AM2" s="21" t="s">
        <v>863</v>
      </c>
      <c r="AN2" s="21" t="s">
        <v>864</v>
      </c>
      <c r="AO2" s="21" t="s">
        <v>57</v>
      </c>
      <c r="AP2" s="21" t="s">
        <v>1035</v>
      </c>
    </row>
    <row r="3" spans="1:42" x14ac:dyDescent="0.35">
      <c r="A3" s="21"/>
      <c r="B3" s="21"/>
      <c r="C3" s="21"/>
      <c r="D3" s="21" t="s">
        <v>80</v>
      </c>
      <c r="E3" s="21" t="s">
        <v>1036</v>
      </c>
      <c r="F3" s="21" t="s">
        <v>1037</v>
      </c>
      <c r="G3" s="21" t="s">
        <v>1038</v>
      </c>
      <c r="H3" s="21" t="s">
        <v>1039</v>
      </c>
      <c r="I3" s="21" t="s">
        <v>1040</v>
      </c>
      <c r="J3" s="21" t="s">
        <v>1041</v>
      </c>
      <c r="K3" s="21" t="s">
        <v>1042</v>
      </c>
      <c r="L3" s="21" t="s">
        <v>1043</v>
      </c>
      <c r="M3" s="21" t="s">
        <v>1044</v>
      </c>
      <c r="N3" s="21" t="s">
        <v>1045</v>
      </c>
      <c r="O3" s="21" t="s">
        <v>1046</v>
      </c>
      <c r="P3" s="21" t="s">
        <v>1047</v>
      </c>
      <c r="Q3" s="21" t="s">
        <v>1048</v>
      </c>
      <c r="R3" s="21" t="s">
        <v>1049</v>
      </c>
      <c r="S3" s="21" t="s">
        <v>1050</v>
      </c>
      <c r="T3" s="21" t="s">
        <v>1051</v>
      </c>
      <c r="U3" s="21" t="s">
        <v>1052</v>
      </c>
      <c r="V3" s="21" t="s">
        <v>1053</v>
      </c>
      <c r="W3" s="21" t="s">
        <v>1054</v>
      </c>
      <c r="X3" s="21" t="s">
        <v>1055</v>
      </c>
      <c r="Y3" s="21" t="s">
        <v>1056</v>
      </c>
      <c r="Z3" s="21" t="s">
        <v>1057</v>
      </c>
      <c r="AA3" s="21" t="s">
        <v>1058</v>
      </c>
      <c r="AB3" s="21" t="s">
        <v>1059</v>
      </c>
      <c r="AC3" s="21" t="s">
        <v>1060</v>
      </c>
      <c r="AD3" s="21" t="s">
        <v>1061</v>
      </c>
      <c r="AE3" s="21" t="s">
        <v>1062</v>
      </c>
      <c r="AF3" s="21" t="s">
        <v>1063</v>
      </c>
      <c r="AG3" s="21" t="s">
        <v>1064</v>
      </c>
      <c r="AH3" s="21" t="s">
        <v>1065</v>
      </c>
      <c r="AI3" s="21" t="s">
        <v>1066</v>
      </c>
      <c r="AJ3" s="21" t="s">
        <v>1067</v>
      </c>
      <c r="AK3" s="21" t="s">
        <v>1068</v>
      </c>
      <c r="AL3" s="21" t="s">
        <v>1069</v>
      </c>
      <c r="AM3" s="21" t="s">
        <v>1070</v>
      </c>
      <c r="AN3" s="21" t="s">
        <v>1071</v>
      </c>
      <c r="AO3" s="21" t="s">
        <v>1072</v>
      </c>
      <c r="AP3" s="21" t="s">
        <v>1073</v>
      </c>
    </row>
    <row r="4" spans="1:42" x14ac:dyDescent="0.35">
      <c r="A4" s="22" t="s">
        <v>114</v>
      </c>
      <c r="B4" s="22" t="s">
        <v>115</v>
      </c>
      <c r="C4" s="22" t="s">
        <v>116</v>
      </c>
      <c r="D4" s="22" t="s">
        <v>117</v>
      </c>
      <c r="E4" s="22">
        <v>0</v>
      </c>
      <c r="F4" s="22">
        <v>1379512</v>
      </c>
      <c r="G4" s="22">
        <v>0</v>
      </c>
      <c r="H4" s="22">
        <v>345743</v>
      </c>
      <c r="I4" s="22">
        <v>911962</v>
      </c>
      <c r="J4" s="22">
        <v>0</v>
      </c>
      <c r="K4" s="22">
        <v>1747</v>
      </c>
      <c r="L4" s="22">
        <v>59654</v>
      </c>
      <c r="M4" s="22">
        <v>0</v>
      </c>
      <c r="N4" s="22">
        <v>934685</v>
      </c>
      <c r="O4" s="22">
        <v>13547199</v>
      </c>
      <c r="P4" s="22">
        <v>0</v>
      </c>
      <c r="Q4" s="22">
        <v>711936</v>
      </c>
      <c r="R4" s="22">
        <v>1587878</v>
      </c>
      <c r="S4" s="22">
        <v>0</v>
      </c>
      <c r="T4" s="22">
        <v>2243933</v>
      </c>
      <c r="U4" s="22">
        <v>1800881</v>
      </c>
      <c r="V4" s="22">
        <v>86819</v>
      </c>
      <c r="W4" s="22">
        <v>0</v>
      </c>
      <c r="X4" s="22">
        <v>0</v>
      </c>
      <c r="Y4" s="22">
        <v>0</v>
      </c>
      <c r="Z4" s="22">
        <v>2552</v>
      </c>
      <c r="AA4" s="22">
        <v>0</v>
      </c>
      <c r="AB4" s="22">
        <v>0</v>
      </c>
      <c r="AC4" s="22">
        <v>0</v>
      </c>
      <c r="AD4" s="22">
        <v>0</v>
      </c>
      <c r="AE4" s="22">
        <v>175205</v>
      </c>
      <c r="AF4" s="22">
        <v>57873</v>
      </c>
      <c r="AG4" s="22">
        <v>0</v>
      </c>
      <c r="AH4" s="22">
        <v>0</v>
      </c>
      <c r="AI4" s="22">
        <v>5370750</v>
      </c>
      <c r="AJ4" s="22">
        <v>290198</v>
      </c>
      <c r="AK4" s="22">
        <v>0</v>
      </c>
      <c r="AL4" s="22">
        <v>0</v>
      </c>
      <c r="AM4" s="22">
        <v>0</v>
      </c>
      <c r="AN4" s="22">
        <v>0</v>
      </c>
      <c r="AO4" s="22">
        <v>0</v>
      </c>
      <c r="AP4" s="22">
        <v>29508527</v>
      </c>
    </row>
    <row r="5" spans="1:42" x14ac:dyDescent="0.35">
      <c r="A5" s="22" t="s">
        <v>114</v>
      </c>
      <c r="B5" s="22" t="s">
        <v>115</v>
      </c>
      <c r="C5" s="22" t="s">
        <v>118</v>
      </c>
      <c r="D5" s="22" t="s">
        <v>119</v>
      </c>
      <c r="E5" s="22">
        <v>0</v>
      </c>
      <c r="F5" s="22">
        <v>8260374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  <c r="S5" s="22">
        <v>0</v>
      </c>
      <c r="T5" s="22">
        <v>443119</v>
      </c>
      <c r="U5" s="22">
        <v>218024</v>
      </c>
      <c r="V5" s="22">
        <v>0</v>
      </c>
      <c r="W5" s="22">
        <v>0</v>
      </c>
      <c r="X5" s="22">
        <v>0</v>
      </c>
      <c r="Y5" s="22">
        <v>0</v>
      </c>
      <c r="Z5" s="22">
        <v>0</v>
      </c>
      <c r="AA5" s="22">
        <v>0</v>
      </c>
      <c r="AB5" s="22">
        <v>0</v>
      </c>
      <c r="AC5" s="22">
        <v>0</v>
      </c>
      <c r="AD5" s="22">
        <v>0</v>
      </c>
      <c r="AE5" s="22">
        <v>0</v>
      </c>
      <c r="AF5" s="22">
        <v>0</v>
      </c>
      <c r="AG5" s="22">
        <v>0</v>
      </c>
      <c r="AH5" s="22">
        <v>0</v>
      </c>
      <c r="AI5" s="22">
        <v>0</v>
      </c>
      <c r="AJ5" s="22">
        <v>31614</v>
      </c>
      <c r="AK5" s="22">
        <v>0</v>
      </c>
      <c r="AL5" s="22">
        <v>0</v>
      </c>
      <c r="AM5" s="22">
        <v>0</v>
      </c>
      <c r="AN5" s="22">
        <v>0</v>
      </c>
      <c r="AO5" s="22">
        <v>0</v>
      </c>
      <c r="AP5" s="22">
        <v>8953131</v>
      </c>
    </row>
    <row r="6" spans="1:42" x14ac:dyDescent="0.35">
      <c r="A6" s="22" t="s">
        <v>114</v>
      </c>
      <c r="B6" s="22" t="s">
        <v>115</v>
      </c>
      <c r="C6" s="22" t="s">
        <v>120</v>
      </c>
      <c r="D6" s="22" t="s">
        <v>121</v>
      </c>
      <c r="E6" s="22">
        <v>0</v>
      </c>
      <c r="F6" s="22">
        <v>90604</v>
      </c>
      <c r="G6" s="22">
        <v>0</v>
      </c>
      <c r="H6" s="22">
        <v>0</v>
      </c>
      <c r="I6" s="22">
        <v>214380</v>
      </c>
      <c r="J6" s="22">
        <v>0</v>
      </c>
      <c r="K6" s="22">
        <v>0</v>
      </c>
      <c r="L6" s="22">
        <v>10991</v>
      </c>
      <c r="M6" s="22">
        <v>0</v>
      </c>
      <c r="N6" s="22">
        <v>8846</v>
      </c>
      <c r="O6" s="22">
        <v>3063227</v>
      </c>
      <c r="P6" s="22">
        <v>21546</v>
      </c>
      <c r="Q6" s="22">
        <v>0</v>
      </c>
      <c r="R6" s="22">
        <v>0</v>
      </c>
      <c r="S6" s="22">
        <v>0</v>
      </c>
      <c r="T6" s="22">
        <v>394648</v>
      </c>
      <c r="U6" s="22">
        <v>415977</v>
      </c>
      <c r="V6" s="22">
        <v>108769</v>
      </c>
      <c r="W6" s="22">
        <v>0</v>
      </c>
      <c r="X6" s="22">
        <v>0</v>
      </c>
      <c r="Y6" s="22">
        <v>0</v>
      </c>
      <c r="Z6" s="22">
        <v>7629</v>
      </c>
      <c r="AA6" s="22">
        <v>0</v>
      </c>
      <c r="AB6" s="22">
        <v>0</v>
      </c>
      <c r="AC6" s="22">
        <v>10695</v>
      </c>
      <c r="AD6" s="22">
        <v>828</v>
      </c>
      <c r="AE6" s="22">
        <v>0</v>
      </c>
      <c r="AF6" s="22">
        <v>0</v>
      </c>
      <c r="AG6" s="22">
        <v>0</v>
      </c>
      <c r="AH6" s="22">
        <v>0</v>
      </c>
      <c r="AI6" s="22">
        <v>2129241</v>
      </c>
      <c r="AJ6" s="22">
        <v>295484</v>
      </c>
      <c r="AK6" s="22">
        <v>0</v>
      </c>
      <c r="AL6" s="22">
        <v>0</v>
      </c>
      <c r="AM6" s="22">
        <v>0</v>
      </c>
      <c r="AN6" s="22">
        <v>0</v>
      </c>
      <c r="AO6" s="22">
        <v>0</v>
      </c>
      <c r="AP6" s="22">
        <v>6772865</v>
      </c>
    </row>
    <row r="7" spans="1:42" x14ac:dyDescent="0.35">
      <c r="A7" s="22" t="s">
        <v>114</v>
      </c>
      <c r="B7" s="22" t="s">
        <v>115</v>
      </c>
      <c r="C7" s="22" t="s">
        <v>122</v>
      </c>
      <c r="D7" s="22" t="s">
        <v>123</v>
      </c>
      <c r="E7" s="22">
        <v>31000</v>
      </c>
      <c r="F7" s="22">
        <v>25667000</v>
      </c>
      <c r="G7" s="22">
        <v>0</v>
      </c>
      <c r="H7" s="22">
        <v>19400000</v>
      </c>
      <c r="I7" s="22">
        <v>9676000</v>
      </c>
      <c r="J7" s="22">
        <v>465000</v>
      </c>
      <c r="K7" s="22">
        <v>0</v>
      </c>
      <c r="L7" s="22">
        <v>0</v>
      </c>
      <c r="M7" s="22">
        <v>0</v>
      </c>
      <c r="N7" s="22">
        <v>27872000</v>
      </c>
      <c r="O7" s="22">
        <v>174353000</v>
      </c>
      <c r="P7" s="22">
        <v>0</v>
      </c>
      <c r="Q7" s="22">
        <v>134328000</v>
      </c>
      <c r="R7" s="22">
        <v>35780000</v>
      </c>
      <c r="S7" s="22">
        <v>35000</v>
      </c>
      <c r="T7" s="22">
        <v>49224000</v>
      </c>
      <c r="U7" s="22">
        <v>52480000</v>
      </c>
      <c r="V7" s="22">
        <v>13651000</v>
      </c>
      <c r="W7" s="22">
        <v>399000</v>
      </c>
      <c r="X7" s="22">
        <v>20680000</v>
      </c>
      <c r="Y7" s="22">
        <v>0</v>
      </c>
      <c r="Z7" s="22">
        <v>0</v>
      </c>
      <c r="AA7" s="22">
        <v>0</v>
      </c>
      <c r="AB7" s="22">
        <v>12961000</v>
      </c>
      <c r="AC7" s="22">
        <v>0</v>
      </c>
      <c r="AD7" s="22">
        <v>0</v>
      </c>
      <c r="AE7" s="22">
        <v>0</v>
      </c>
      <c r="AF7" s="22">
        <v>43239000</v>
      </c>
      <c r="AG7" s="22">
        <v>0</v>
      </c>
      <c r="AH7" s="22">
        <v>0</v>
      </c>
      <c r="AI7" s="22">
        <v>64779000</v>
      </c>
      <c r="AJ7" s="22">
        <v>6429000</v>
      </c>
      <c r="AK7" s="22">
        <v>490000</v>
      </c>
      <c r="AL7" s="22">
        <v>1023000</v>
      </c>
      <c r="AM7" s="22">
        <v>0</v>
      </c>
      <c r="AN7" s="22">
        <v>0</v>
      </c>
      <c r="AO7" s="22">
        <v>0</v>
      </c>
      <c r="AP7" s="22">
        <v>692962000</v>
      </c>
    </row>
    <row r="8" spans="1:42" x14ac:dyDescent="0.35">
      <c r="A8" s="22" t="s">
        <v>114</v>
      </c>
      <c r="B8" s="22" t="s">
        <v>115</v>
      </c>
      <c r="C8" s="22" t="s">
        <v>124</v>
      </c>
      <c r="D8" s="22" t="s">
        <v>125</v>
      </c>
      <c r="E8" s="22">
        <v>0</v>
      </c>
      <c r="F8" s="22">
        <v>697684</v>
      </c>
      <c r="G8" s="22">
        <v>0</v>
      </c>
      <c r="H8" s="22">
        <v>288374</v>
      </c>
      <c r="I8" s="22">
        <v>253998</v>
      </c>
      <c r="J8" s="22">
        <v>0</v>
      </c>
      <c r="K8" s="22">
        <v>0</v>
      </c>
      <c r="L8" s="22">
        <v>3677</v>
      </c>
      <c r="M8" s="22">
        <v>7024</v>
      </c>
      <c r="N8" s="22">
        <v>482093</v>
      </c>
      <c r="O8" s="22">
        <v>3147903</v>
      </c>
      <c r="P8" s="22">
        <v>19846</v>
      </c>
      <c r="Q8" s="22">
        <v>0</v>
      </c>
      <c r="R8" s="22">
        <v>432754</v>
      </c>
      <c r="S8" s="22">
        <v>0</v>
      </c>
      <c r="T8" s="22">
        <v>1198597</v>
      </c>
      <c r="U8" s="22">
        <v>568231</v>
      </c>
      <c r="V8" s="22">
        <v>358856</v>
      </c>
      <c r="W8" s="22">
        <v>0</v>
      </c>
      <c r="X8" s="22">
        <v>0</v>
      </c>
      <c r="Y8" s="22">
        <v>0</v>
      </c>
      <c r="Z8" s="22">
        <v>28056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22749</v>
      </c>
      <c r="AG8" s="22">
        <v>0</v>
      </c>
      <c r="AH8" s="22">
        <v>0</v>
      </c>
      <c r="AI8" s="22">
        <v>1963615</v>
      </c>
      <c r="AJ8" s="22">
        <v>26654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9500111</v>
      </c>
    </row>
    <row r="9" spans="1:42" x14ac:dyDescent="0.35">
      <c r="A9" s="22" t="s">
        <v>114</v>
      </c>
      <c r="B9" s="22" t="s">
        <v>115</v>
      </c>
      <c r="C9" s="22" t="s">
        <v>126</v>
      </c>
      <c r="D9" s="22" t="s">
        <v>127</v>
      </c>
      <c r="E9" s="22">
        <v>0</v>
      </c>
      <c r="F9" s="22">
        <v>512905</v>
      </c>
      <c r="G9" s="22">
        <v>0</v>
      </c>
      <c r="H9" s="22">
        <v>128172</v>
      </c>
      <c r="I9" s="22">
        <v>274481</v>
      </c>
      <c r="J9" s="22">
        <v>0</v>
      </c>
      <c r="K9" s="22">
        <v>0</v>
      </c>
      <c r="L9" s="22">
        <v>41116</v>
      </c>
      <c r="M9" s="22">
        <v>15987</v>
      </c>
      <c r="N9" s="22">
        <v>0</v>
      </c>
      <c r="O9" s="22">
        <v>6247793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138536</v>
      </c>
      <c r="W9" s="22">
        <v>0</v>
      </c>
      <c r="X9" s="22">
        <v>2481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919960</v>
      </c>
      <c r="AJ9" s="22">
        <v>18389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8299820</v>
      </c>
    </row>
    <row r="10" spans="1:42" x14ac:dyDescent="0.35">
      <c r="A10" s="22" t="s">
        <v>114</v>
      </c>
      <c r="B10" s="22" t="s">
        <v>115</v>
      </c>
      <c r="C10" s="22" t="s">
        <v>128</v>
      </c>
      <c r="D10" s="22" t="s">
        <v>129</v>
      </c>
      <c r="E10" s="22">
        <v>0</v>
      </c>
      <c r="F10" s="22">
        <v>151220</v>
      </c>
      <c r="G10" s="22">
        <v>0</v>
      </c>
      <c r="H10" s="22">
        <v>9842</v>
      </c>
      <c r="I10" s="22">
        <v>548551</v>
      </c>
      <c r="J10" s="22">
        <v>0</v>
      </c>
      <c r="K10" s="22">
        <v>0</v>
      </c>
      <c r="L10" s="22">
        <v>23030</v>
      </c>
      <c r="M10" s="22">
        <v>0</v>
      </c>
      <c r="N10" s="22">
        <v>0</v>
      </c>
      <c r="O10" s="22">
        <v>5604088</v>
      </c>
      <c r="P10" s="22">
        <v>77651</v>
      </c>
      <c r="Q10" s="22">
        <v>170588</v>
      </c>
      <c r="R10" s="22">
        <v>494339</v>
      </c>
      <c r="S10" s="22">
        <v>0</v>
      </c>
      <c r="T10" s="22">
        <v>688833</v>
      </c>
      <c r="U10" s="22">
        <v>685772</v>
      </c>
      <c r="V10" s="22">
        <v>213714</v>
      </c>
      <c r="W10" s="22">
        <v>0</v>
      </c>
      <c r="X10" s="22">
        <v>160368</v>
      </c>
      <c r="Y10" s="22">
        <v>15088</v>
      </c>
      <c r="Z10" s="22">
        <v>0</v>
      </c>
      <c r="AA10" s="22">
        <v>0</v>
      </c>
      <c r="AB10" s="22">
        <v>8230</v>
      </c>
      <c r="AC10" s="22">
        <v>0</v>
      </c>
      <c r="AD10" s="22">
        <v>0</v>
      </c>
      <c r="AE10" s="22">
        <v>0</v>
      </c>
      <c r="AF10" s="22">
        <v>0</v>
      </c>
      <c r="AG10" s="22">
        <v>0</v>
      </c>
      <c r="AH10" s="22">
        <v>33725</v>
      </c>
      <c r="AI10" s="22">
        <v>2085054</v>
      </c>
      <c r="AJ10" s="22">
        <v>0</v>
      </c>
      <c r="AK10" s="22">
        <v>0</v>
      </c>
      <c r="AL10" s="22">
        <v>0</v>
      </c>
      <c r="AM10" s="22">
        <v>0</v>
      </c>
      <c r="AN10" s="22">
        <v>0</v>
      </c>
      <c r="AO10" s="22">
        <v>0</v>
      </c>
      <c r="AP10" s="22">
        <v>10970093</v>
      </c>
    </row>
    <row r="11" spans="1:42" x14ac:dyDescent="0.35">
      <c r="A11" s="22" t="s">
        <v>114</v>
      </c>
      <c r="B11" s="22" t="s">
        <v>115</v>
      </c>
      <c r="C11" s="22" t="s">
        <v>130</v>
      </c>
      <c r="D11" s="22" t="s">
        <v>131</v>
      </c>
      <c r="E11" s="22">
        <v>0</v>
      </c>
      <c r="F11" s="22">
        <v>25329000</v>
      </c>
      <c r="G11" s="22">
        <v>0</v>
      </c>
      <c r="H11" s="22">
        <v>25521000</v>
      </c>
      <c r="I11" s="22">
        <v>2319000</v>
      </c>
      <c r="J11" s="22">
        <v>0</v>
      </c>
      <c r="K11" s="22">
        <v>0</v>
      </c>
      <c r="L11" s="22">
        <v>0</v>
      </c>
      <c r="M11" s="22">
        <v>0</v>
      </c>
      <c r="N11" s="22">
        <v>51900000</v>
      </c>
      <c r="O11" s="22">
        <v>233004000</v>
      </c>
      <c r="P11" s="22">
        <v>0</v>
      </c>
      <c r="Q11" s="22">
        <v>60662000</v>
      </c>
      <c r="R11" s="22">
        <v>0</v>
      </c>
      <c r="S11" s="22">
        <v>30000</v>
      </c>
      <c r="T11" s="22">
        <v>0</v>
      </c>
      <c r="U11" s="22">
        <v>0</v>
      </c>
      <c r="V11" s="22">
        <v>22635000</v>
      </c>
      <c r="W11" s="22">
        <v>139000</v>
      </c>
      <c r="X11" s="22">
        <v>154000</v>
      </c>
      <c r="Y11" s="22">
        <v>0</v>
      </c>
      <c r="Z11" s="22">
        <v>368000</v>
      </c>
      <c r="AA11" s="22">
        <v>0</v>
      </c>
      <c r="AB11" s="22">
        <v>1247000</v>
      </c>
      <c r="AC11" s="22">
        <v>0</v>
      </c>
      <c r="AD11" s="22">
        <v>0</v>
      </c>
      <c r="AE11" s="22">
        <v>3022000</v>
      </c>
      <c r="AF11" s="22">
        <v>115661000</v>
      </c>
      <c r="AG11" s="22">
        <v>0</v>
      </c>
      <c r="AH11" s="22">
        <v>0</v>
      </c>
      <c r="AI11" s="22">
        <v>37881000</v>
      </c>
      <c r="AJ11" s="22">
        <v>9617000</v>
      </c>
      <c r="AK11" s="22">
        <v>1678000</v>
      </c>
      <c r="AL11" s="22">
        <v>0</v>
      </c>
      <c r="AM11" s="22">
        <v>0</v>
      </c>
      <c r="AN11" s="22">
        <v>0</v>
      </c>
      <c r="AO11" s="22">
        <v>0</v>
      </c>
      <c r="AP11" s="22">
        <v>591167000</v>
      </c>
    </row>
    <row r="12" spans="1:42" x14ac:dyDescent="0.35">
      <c r="A12" s="22" t="s">
        <v>114</v>
      </c>
      <c r="B12" s="22" t="s">
        <v>115</v>
      </c>
      <c r="C12" s="22" t="s">
        <v>132</v>
      </c>
      <c r="D12" s="22" t="s">
        <v>133</v>
      </c>
      <c r="E12" s="22">
        <v>0</v>
      </c>
      <c r="F12" s="22">
        <v>1512000</v>
      </c>
      <c r="G12" s="22">
        <v>0</v>
      </c>
      <c r="H12" s="22">
        <v>340000</v>
      </c>
      <c r="I12" s="22">
        <v>259000</v>
      </c>
      <c r="J12" s="22">
        <v>0</v>
      </c>
      <c r="K12" s="22">
        <v>0</v>
      </c>
      <c r="L12" s="22">
        <v>0</v>
      </c>
      <c r="M12" s="22">
        <v>0</v>
      </c>
      <c r="N12" s="22">
        <v>610000</v>
      </c>
      <c r="O12" s="22">
        <v>6916000</v>
      </c>
      <c r="P12" s="22">
        <v>0</v>
      </c>
      <c r="Q12" s="22">
        <v>45000</v>
      </c>
      <c r="R12" s="22">
        <v>988000</v>
      </c>
      <c r="S12" s="22">
        <v>0</v>
      </c>
      <c r="T12" s="22">
        <v>1004000</v>
      </c>
      <c r="U12" s="22">
        <v>1014000</v>
      </c>
      <c r="V12" s="22">
        <v>62000</v>
      </c>
      <c r="W12" s="22">
        <v>0</v>
      </c>
      <c r="X12" s="22">
        <v>120000</v>
      </c>
      <c r="Y12" s="22">
        <v>0</v>
      </c>
      <c r="Z12" s="22">
        <v>49000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14000</v>
      </c>
      <c r="AG12" s="22">
        <v>0</v>
      </c>
      <c r="AH12" s="22">
        <v>0</v>
      </c>
      <c r="AI12" s="22">
        <v>1970000</v>
      </c>
      <c r="AJ12" s="22">
        <v>311000</v>
      </c>
      <c r="AK12" s="22">
        <v>0</v>
      </c>
      <c r="AL12" s="22">
        <v>0</v>
      </c>
      <c r="AM12" s="22">
        <v>0</v>
      </c>
      <c r="AN12" s="22">
        <v>0</v>
      </c>
      <c r="AO12" s="22">
        <v>0</v>
      </c>
      <c r="AP12" s="22">
        <v>15214000</v>
      </c>
    </row>
    <row r="13" spans="1:42" x14ac:dyDescent="0.35">
      <c r="A13" s="22" t="s">
        <v>114</v>
      </c>
      <c r="B13" s="22" t="s">
        <v>115</v>
      </c>
      <c r="C13" s="22" t="s">
        <v>134</v>
      </c>
      <c r="D13" s="22" t="s">
        <v>135</v>
      </c>
      <c r="E13" s="22">
        <v>0</v>
      </c>
      <c r="F13" s="22">
        <v>453205</v>
      </c>
      <c r="G13" s="22">
        <v>0</v>
      </c>
      <c r="H13" s="22">
        <v>298392</v>
      </c>
      <c r="I13" s="22">
        <v>844656</v>
      </c>
      <c r="J13" s="22">
        <v>0</v>
      </c>
      <c r="K13" s="22">
        <v>0</v>
      </c>
      <c r="L13" s="22">
        <v>74751</v>
      </c>
      <c r="M13" s="22">
        <v>0</v>
      </c>
      <c r="N13" s="22">
        <v>1873798</v>
      </c>
      <c r="O13" s="22">
        <v>15366068</v>
      </c>
      <c r="P13" s="22">
        <v>3862171</v>
      </c>
      <c r="Q13" s="22">
        <v>862297</v>
      </c>
      <c r="R13" s="22">
        <v>1335965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17852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145563</v>
      </c>
      <c r="AF13" s="22">
        <v>0</v>
      </c>
      <c r="AG13" s="22">
        <v>0</v>
      </c>
      <c r="AH13" s="22">
        <v>0</v>
      </c>
      <c r="AI13" s="22">
        <v>4376762</v>
      </c>
      <c r="AJ13" s="22">
        <v>984486</v>
      </c>
      <c r="AK13" s="22">
        <v>0</v>
      </c>
      <c r="AL13" s="22">
        <v>0</v>
      </c>
      <c r="AM13" s="22">
        <v>0</v>
      </c>
      <c r="AN13" s="22">
        <v>0</v>
      </c>
      <c r="AO13" s="22">
        <v>0</v>
      </c>
      <c r="AP13" s="22">
        <v>30495966</v>
      </c>
    </row>
    <row r="14" spans="1:42" x14ac:dyDescent="0.35">
      <c r="A14" s="22" t="s">
        <v>114</v>
      </c>
      <c r="B14" s="22" t="s">
        <v>115</v>
      </c>
      <c r="C14" s="22" t="s">
        <v>136</v>
      </c>
      <c r="D14" s="22" t="s">
        <v>137</v>
      </c>
      <c r="E14" s="22">
        <v>0</v>
      </c>
      <c r="F14" s="22">
        <v>36540</v>
      </c>
      <c r="G14" s="22">
        <v>74909</v>
      </c>
      <c r="H14" s="22">
        <v>324276</v>
      </c>
      <c r="I14" s="22">
        <v>46380</v>
      </c>
      <c r="J14" s="22">
        <v>2173</v>
      </c>
      <c r="K14" s="22">
        <v>0</v>
      </c>
      <c r="L14" s="22">
        <v>4679</v>
      </c>
      <c r="M14" s="22">
        <v>0</v>
      </c>
      <c r="N14" s="22">
        <v>473713</v>
      </c>
      <c r="O14" s="22">
        <v>2881699</v>
      </c>
      <c r="P14" s="22">
        <v>15229</v>
      </c>
      <c r="Q14" s="22">
        <v>0</v>
      </c>
      <c r="R14" s="22">
        <v>18742</v>
      </c>
      <c r="S14" s="22">
        <v>299021</v>
      </c>
      <c r="T14" s="22">
        <v>455531</v>
      </c>
      <c r="U14" s="22">
        <v>404091</v>
      </c>
      <c r="V14" s="22">
        <v>29068</v>
      </c>
      <c r="W14" s="22">
        <v>0</v>
      </c>
      <c r="X14" s="22">
        <v>22318</v>
      </c>
      <c r="Y14" s="22">
        <v>0</v>
      </c>
      <c r="Z14" s="22">
        <v>0</v>
      </c>
      <c r="AA14" s="22">
        <v>0</v>
      </c>
      <c r="AB14" s="22">
        <v>25749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267419</v>
      </c>
      <c r="AJ14" s="22">
        <v>123929</v>
      </c>
      <c r="AK14" s="22">
        <v>0</v>
      </c>
      <c r="AL14" s="22">
        <v>960048</v>
      </c>
      <c r="AM14" s="22">
        <v>0</v>
      </c>
      <c r="AN14" s="22">
        <v>0</v>
      </c>
      <c r="AO14" s="22">
        <v>0</v>
      </c>
      <c r="AP14" s="22">
        <v>6465514</v>
      </c>
    </row>
    <row r="15" spans="1:42" x14ac:dyDescent="0.35">
      <c r="A15" s="22" t="s">
        <v>114</v>
      </c>
      <c r="B15" s="22" t="s">
        <v>115</v>
      </c>
      <c r="C15" s="22" t="s">
        <v>138</v>
      </c>
      <c r="D15" s="22" t="s">
        <v>139</v>
      </c>
      <c r="E15" s="22">
        <v>0</v>
      </c>
      <c r="F15" s="22">
        <v>933563</v>
      </c>
      <c r="G15" s="22">
        <v>0</v>
      </c>
      <c r="H15" s="22">
        <v>20619</v>
      </c>
      <c r="I15" s="22">
        <v>489808</v>
      </c>
      <c r="J15" s="22">
        <v>0</v>
      </c>
      <c r="K15" s="22">
        <v>10939</v>
      </c>
      <c r="L15" s="22">
        <v>153</v>
      </c>
      <c r="M15" s="22">
        <v>0</v>
      </c>
      <c r="N15" s="22">
        <v>1540340</v>
      </c>
      <c r="O15" s="22">
        <v>10272398</v>
      </c>
      <c r="P15" s="22">
        <v>0</v>
      </c>
      <c r="Q15" s="22">
        <v>298230</v>
      </c>
      <c r="R15" s="22">
        <v>2777308</v>
      </c>
      <c r="S15" s="22">
        <v>0</v>
      </c>
      <c r="T15" s="22">
        <v>2521986</v>
      </c>
      <c r="U15" s="22">
        <v>2066181</v>
      </c>
      <c r="V15" s="22">
        <v>92171</v>
      </c>
      <c r="W15" s="22">
        <v>0</v>
      </c>
      <c r="X15" s="22">
        <v>7442</v>
      </c>
      <c r="Y15" s="22">
        <v>0</v>
      </c>
      <c r="Z15" s="22">
        <v>15885</v>
      </c>
      <c r="AA15" s="22">
        <v>0</v>
      </c>
      <c r="AB15" s="22">
        <v>2847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3484584</v>
      </c>
      <c r="AJ15" s="22">
        <v>97828</v>
      </c>
      <c r="AK15" s="22">
        <v>0</v>
      </c>
      <c r="AL15" s="22">
        <v>0</v>
      </c>
      <c r="AM15" s="22">
        <v>0</v>
      </c>
      <c r="AN15" s="22">
        <v>0</v>
      </c>
      <c r="AO15" s="22">
        <v>0</v>
      </c>
      <c r="AP15" s="22">
        <v>24632282</v>
      </c>
    </row>
    <row r="16" spans="1:42" x14ac:dyDescent="0.35">
      <c r="A16" s="22" t="s">
        <v>114</v>
      </c>
      <c r="B16" s="22" t="s">
        <v>115</v>
      </c>
      <c r="C16" s="22" t="s">
        <v>140</v>
      </c>
      <c r="D16" s="22" t="s">
        <v>141</v>
      </c>
      <c r="E16" s="22">
        <v>0</v>
      </c>
      <c r="F16" s="22">
        <v>2089000</v>
      </c>
      <c r="G16" s="22">
        <v>0</v>
      </c>
      <c r="H16" s="22">
        <v>866000</v>
      </c>
      <c r="I16" s="22">
        <v>718000</v>
      </c>
      <c r="J16" s="22">
        <v>217000</v>
      </c>
      <c r="K16" s="22">
        <v>0</v>
      </c>
      <c r="L16" s="22">
        <v>38000</v>
      </c>
      <c r="M16" s="22">
        <v>571000</v>
      </c>
      <c r="N16" s="22">
        <v>3756000</v>
      </c>
      <c r="O16" s="22">
        <v>13466000</v>
      </c>
      <c r="P16" s="22">
        <v>2696000</v>
      </c>
      <c r="Q16" s="22">
        <v>4091000</v>
      </c>
      <c r="R16" s="22">
        <v>3004000</v>
      </c>
      <c r="S16" s="22">
        <v>74000</v>
      </c>
      <c r="T16" s="22">
        <v>5029000</v>
      </c>
      <c r="U16" s="22">
        <v>3938000</v>
      </c>
      <c r="V16" s="22">
        <v>2025000</v>
      </c>
      <c r="W16" s="22">
        <v>0</v>
      </c>
      <c r="X16" s="22">
        <v>0</v>
      </c>
      <c r="Y16" s="22">
        <v>0</v>
      </c>
      <c r="Z16" s="22">
        <v>113000</v>
      </c>
      <c r="AA16" s="22">
        <v>0</v>
      </c>
      <c r="AB16" s="22">
        <v>32000</v>
      </c>
      <c r="AC16" s="22">
        <v>7000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8539000</v>
      </c>
      <c r="AJ16" s="22">
        <v>1978000</v>
      </c>
      <c r="AK16" s="22">
        <v>0</v>
      </c>
      <c r="AL16" s="22">
        <v>0</v>
      </c>
      <c r="AM16" s="22">
        <v>0</v>
      </c>
      <c r="AN16" s="22">
        <v>12043000</v>
      </c>
      <c r="AO16" s="22">
        <v>0</v>
      </c>
      <c r="AP16" s="22">
        <v>65290000</v>
      </c>
    </row>
    <row r="17" spans="1:42" x14ac:dyDescent="0.35">
      <c r="A17" s="22" t="s">
        <v>114</v>
      </c>
      <c r="B17" s="22" t="s">
        <v>115</v>
      </c>
      <c r="C17" s="22" t="s">
        <v>142</v>
      </c>
      <c r="D17" s="22" t="s">
        <v>143</v>
      </c>
      <c r="E17" s="22">
        <v>0</v>
      </c>
      <c r="F17" s="22">
        <v>263440</v>
      </c>
      <c r="G17" s="22">
        <v>0</v>
      </c>
      <c r="H17" s="22">
        <v>431666</v>
      </c>
      <c r="I17" s="22">
        <v>226476</v>
      </c>
      <c r="J17" s="22">
        <v>0</v>
      </c>
      <c r="K17" s="22">
        <v>0</v>
      </c>
      <c r="L17" s="22">
        <v>57699</v>
      </c>
      <c r="M17" s="22">
        <v>7521</v>
      </c>
      <c r="N17" s="22">
        <v>504026</v>
      </c>
      <c r="O17" s="22">
        <v>6533647</v>
      </c>
      <c r="P17" s="22">
        <v>511082</v>
      </c>
      <c r="Q17" s="22">
        <v>0</v>
      </c>
      <c r="R17" s="22">
        <v>1648219</v>
      </c>
      <c r="S17" s="22">
        <v>0</v>
      </c>
      <c r="T17" s="22">
        <v>3642792</v>
      </c>
      <c r="U17" s="22">
        <v>1853717</v>
      </c>
      <c r="V17" s="22">
        <v>1126718</v>
      </c>
      <c r="W17" s="22">
        <v>0</v>
      </c>
      <c r="X17" s="22">
        <v>0</v>
      </c>
      <c r="Y17" s="22">
        <v>0</v>
      </c>
      <c r="Z17" s="22">
        <v>19387</v>
      </c>
      <c r="AA17" s="22">
        <v>7697</v>
      </c>
      <c r="AB17" s="22">
        <v>24342</v>
      </c>
      <c r="AC17" s="22">
        <v>0</v>
      </c>
      <c r="AD17" s="22">
        <v>3540</v>
      </c>
      <c r="AE17" s="22">
        <v>0</v>
      </c>
      <c r="AF17" s="22">
        <v>0</v>
      </c>
      <c r="AG17" s="22">
        <v>0</v>
      </c>
      <c r="AH17" s="22">
        <v>0</v>
      </c>
      <c r="AI17" s="22">
        <v>2513543</v>
      </c>
      <c r="AJ17" s="22">
        <v>82123</v>
      </c>
      <c r="AK17" s="22">
        <v>0</v>
      </c>
      <c r="AL17" s="22">
        <v>0</v>
      </c>
      <c r="AM17" s="22">
        <v>0</v>
      </c>
      <c r="AN17" s="22">
        <v>0</v>
      </c>
      <c r="AO17" s="22">
        <v>0</v>
      </c>
      <c r="AP17" s="22">
        <v>19457635</v>
      </c>
    </row>
    <row r="18" spans="1:42" x14ac:dyDescent="0.35">
      <c r="A18" s="22" t="s">
        <v>114</v>
      </c>
      <c r="B18" s="22" t="s">
        <v>115</v>
      </c>
      <c r="C18" s="22" t="s">
        <v>144</v>
      </c>
      <c r="D18" s="22" t="s">
        <v>145</v>
      </c>
      <c r="E18" s="22">
        <v>18000</v>
      </c>
      <c r="F18" s="22">
        <v>7561000</v>
      </c>
      <c r="G18" s="22">
        <v>0</v>
      </c>
      <c r="H18" s="22">
        <v>136000</v>
      </c>
      <c r="I18" s="22">
        <v>179000</v>
      </c>
      <c r="J18" s="22">
        <v>0</v>
      </c>
      <c r="K18" s="22">
        <v>0</v>
      </c>
      <c r="L18" s="22">
        <v>0</v>
      </c>
      <c r="M18" s="22">
        <v>0</v>
      </c>
      <c r="N18" s="22">
        <v>5849000</v>
      </c>
      <c r="O18" s="22">
        <v>13942000</v>
      </c>
      <c r="P18" s="22">
        <v>1511000</v>
      </c>
      <c r="Q18" s="22">
        <v>0</v>
      </c>
      <c r="R18" s="22">
        <v>0</v>
      </c>
      <c r="S18" s="22">
        <v>0</v>
      </c>
      <c r="T18" s="22">
        <v>4654000</v>
      </c>
      <c r="U18" s="22">
        <v>4159000</v>
      </c>
      <c r="V18" s="22">
        <v>733000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549000</v>
      </c>
      <c r="AC18" s="22">
        <v>0</v>
      </c>
      <c r="AD18" s="22">
        <v>67000</v>
      </c>
      <c r="AE18" s="22">
        <v>0</v>
      </c>
      <c r="AF18" s="22">
        <v>0</v>
      </c>
      <c r="AG18" s="22">
        <v>0</v>
      </c>
      <c r="AH18" s="22">
        <v>0</v>
      </c>
      <c r="AI18" s="22">
        <v>7838000</v>
      </c>
      <c r="AJ18" s="22">
        <v>23000</v>
      </c>
      <c r="AK18" s="22">
        <v>0</v>
      </c>
      <c r="AL18" s="22">
        <v>0</v>
      </c>
      <c r="AM18" s="22">
        <v>9043000</v>
      </c>
      <c r="AN18" s="22">
        <v>23030000</v>
      </c>
      <c r="AO18" s="22">
        <v>0</v>
      </c>
      <c r="AP18" s="22">
        <v>79292000</v>
      </c>
    </row>
    <row r="19" spans="1:42" x14ac:dyDescent="0.35">
      <c r="A19" s="22" t="s">
        <v>114</v>
      </c>
      <c r="B19" s="22" t="s">
        <v>115</v>
      </c>
      <c r="C19" s="22" t="s">
        <v>146</v>
      </c>
      <c r="D19" s="22" t="s">
        <v>147</v>
      </c>
      <c r="E19" s="22">
        <v>0</v>
      </c>
      <c r="F19" s="22">
        <v>3229057</v>
      </c>
      <c r="G19" s="22">
        <v>0</v>
      </c>
      <c r="H19" s="22">
        <v>1219036</v>
      </c>
      <c r="I19" s="22">
        <v>1152143</v>
      </c>
      <c r="J19" s="22">
        <v>382</v>
      </c>
      <c r="K19" s="22">
        <v>188513</v>
      </c>
      <c r="L19" s="22">
        <v>229</v>
      </c>
      <c r="M19" s="22">
        <v>421264</v>
      </c>
      <c r="N19" s="22">
        <v>6159058</v>
      </c>
      <c r="O19" s="22">
        <v>25402193</v>
      </c>
      <c r="P19" s="22">
        <v>0</v>
      </c>
      <c r="Q19" s="22">
        <v>2177049</v>
      </c>
      <c r="R19" s="22">
        <v>4003817</v>
      </c>
      <c r="S19" s="22">
        <v>0</v>
      </c>
      <c r="T19" s="22">
        <v>7699410</v>
      </c>
      <c r="U19" s="22">
        <v>8032673</v>
      </c>
      <c r="V19" s="22">
        <v>646337</v>
      </c>
      <c r="W19" s="22">
        <v>0</v>
      </c>
      <c r="X19" s="22">
        <v>164903</v>
      </c>
      <c r="Y19" s="22">
        <v>0</v>
      </c>
      <c r="Z19" s="22">
        <v>0</v>
      </c>
      <c r="AA19" s="22">
        <v>0</v>
      </c>
      <c r="AB19" s="22">
        <v>0</v>
      </c>
      <c r="AC19" s="22">
        <v>24019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9720319</v>
      </c>
      <c r="AJ19" s="22">
        <v>1227313</v>
      </c>
      <c r="AK19" s="22">
        <v>0</v>
      </c>
      <c r="AL19" s="22">
        <v>0</v>
      </c>
      <c r="AM19" s="22">
        <v>0</v>
      </c>
      <c r="AN19" s="22">
        <v>4131231</v>
      </c>
      <c r="AO19" s="22">
        <v>0</v>
      </c>
      <c r="AP19" s="22">
        <v>75598946</v>
      </c>
    </row>
    <row r="20" spans="1:42" x14ac:dyDescent="0.35">
      <c r="A20" s="22" t="s">
        <v>114</v>
      </c>
      <c r="B20" s="22" t="s">
        <v>115</v>
      </c>
      <c r="C20" s="22" t="s">
        <v>148</v>
      </c>
      <c r="D20" s="22" t="s">
        <v>149</v>
      </c>
      <c r="E20" s="22">
        <v>0</v>
      </c>
      <c r="F20" s="22">
        <v>648139</v>
      </c>
      <c r="G20" s="22">
        <v>0</v>
      </c>
      <c r="H20" s="22">
        <v>223451</v>
      </c>
      <c r="I20" s="22">
        <v>748081</v>
      </c>
      <c r="J20" s="22">
        <v>0</v>
      </c>
      <c r="K20" s="22">
        <v>0</v>
      </c>
      <c r="L20" s="22">
        <v>108305</v>
      </c>
      <c r="M20" s="22">
        <v>0</v>
      </c>
      <c r="N20" s="22">
        <v>2128491</v>
      </c>
      <c r="O20" s="22">
        <v>6730025</v>
      </c>
      <c r="P20" s="22">
        <v>0</v>
      </c>
      <c r="Q20" s="22">
        <v>228769</v>
      </c>
      <c r="R20" s="22">
        <v>1567203</v>
      </c>
      <c r="S20" s="22">
        <v>0</v>
      </c>
      <c r="T20" s="22">
        <v>2693426</v>
      </c>
      <c r="U20" s="22">
        <v>862082</v>
      </c>
      <c r="V20" s="22">
        <v>0</v>
      </c>
      <c r="W20" s="22">
        <v>0</v>
      </c>
      <c r="X20" s="22">
        <v>3990</v>
      </c>
      <c r="Y20" s="22">
        <v>0</v>
      </c>
      <c r="Z20" s="22">
        <v>0</v>
      </c>
      <c r="AA20" s="22">
        <v>0</v>
      </c>
      <c r="AB20" s="22">
        <v>35796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1002632</v>
      </c>
      <c r="AJ20" s="22">
        <v>280623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17261013</v>
      </c>
    </row>
    <row r="21" spans="1:42" x14ac:dyDescent="0.35">
      <c r="A21" s="22" t="s">
        <v>114</v>
      </c>
      <c r="B21" s="22" t="s">
        <v>115</v>
      </c>
      <c r="C21" s="22" t="s">
        <v>150</v>
      </c>
      <c r="D21" s="22" t="s">
        <v>151</v>
      </c>
      <c r="E21" s="22">
        <v>85990</v>
      </c>
      <c r="F21" s="22">
        <v>1992870</v>
      </c>
      <c r="G21" s="22">
        <v>0</v>
      </c>
      <c r="H21" s="22">
        <v>188050</v>
      </c>
      <c r="I21" s="22">
        <v>673150</v>
      </c>
      <c r="J21" s="22">
        <v>0</v>
      </c>
      <c r="K21" s="22">
        <v>8350</v>
      </c>
      <c r="L21" s="22">
        <v>5730</v>
      </c>
      <c r="M21" s="22">
        <v>0</v>
      </c>
      <c r="N21" s="22">
        <v>1597330</v>
      </c>
      <c r="O21" s="22">
        <v>12276340</v>
      </c>
      <c r="P21" s="22">
        <v>0</v>
      </c>
      <c r="Q21" s="22">
        <v>2483110</v>
      </c>
      <c r="R21" s="22">
        <v>1972000</v>
      </c>
      <c r="S21" s="22">
        <v>0</v>
      </c>
      <c r="T21" s="22">
        <v>2258450</v>
      </c>
      <c r="U21" s="22">
        <v>1861080</v>
      </c>
      <c r="V21" s="22">
        <v>379220</v>
      </c>
      <c r="W21" s="22">
        <v>0</v>
      </c>
      <c r="X21" s="22">
        <v>0</v>
      </c>
      <c r="Y21" s="22">
        <v>0</v>
      </c>
      <c r="Z21" s="22">
        <v>130</v>
      </c>
      <c r="AA21" s="22">
        <v>0</v>
      </c>
      <c r="AB21" s="22">
        <v>215300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4236220</v>
      </c>
      <c r="AJ21" s="22">
        <v>842660</v>
      </c>
      <c r="AK21" s="22">
        <v>0</v>
      </c>
      <c r="AL21" s="22">
        <v>0</v>
      </c>
      <c r="AM21" s="22">
        <v>0</v>
      </c>
      <c r="AN21" s="22">
        <v>0</v>
      </c>
      <c r="AO21" s="22">
        <v>0</v>
      </c>
      <c r="AP21" s="22">
        <v>31075980</v>
      </c>
    </row>
    <row r="22" spans="1:42" x14ac:dyDescent="0.35">
      <c r="A22" s="22" t="s">
        <v>114</v>
      </c>
      <c r="B22" s="22" t="s">
        <v>115</v>
      </c>
      <c r="C22" s="22" t="s">
        <v>152</v>
      </c>
      <c r="D22" s="22" t="s">
        <v>153</v>
      </c>
      <c r="E22" s="22">
        <v>0</v>
      </c>
      <c r="F22" s="22">
        <v>924447</v>
      </c>
      <c r="G22" s="22">
        <v>27024</v>
      </c>
      <c r="H22" s="22">
        <v>3140</v>
      </c>
      <c r="I22" s="22">
        <v>98042</v>
      </c>
      <c r="J22" s="22">
        <v>0</v>
      </c>
      <c r="K22" s="22">
        <v>0</v>
      </c>
      <c r="L22" s="22">
        <v>6236</v>
      </c>
      <c r="M22" s="22">
        <v>0</v>
      </c>
      <c r="N22" s="22">
        <v>0</v>
      </c>
      <c r="O22" s="22">
        <v>1772715</v>
      </c>
      <c r="P22" s="22">
        <v>23358</v>
      </c>
      <c r="Q22" s="22">
        <v>0</v>
      </c>
      <c r="R22" s="22">
        <v>0</v>
      </c>
      <c r="S22" s="22">
        <v>0</v>
      </c>
      <c r="T22" s="22">
        <v>1374443</v>
      </c>
      <c r="U22" s="22">
        <v>691313</v>
      </c>
      <c r="V22" s="22">
        <v>0</v>
      </c>
      <c r="W22" s="22">
        <v>0</v>
      </c>
      <c r="X22" s="22">
        <v>0</v>
      </c>
      <c r="Y22" s="22">
        <v>0</v>
      </c>
      <c r="Z22" s="22">
        <v>12190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20949</v>
      </c>
      <c r="AH22" s="22">
        <v>0</v>
      </c>
      <c r="AI22" s="22">
        <v>740156</v>
      </c>
      <c r="AJ22" s="22">
        <v>0</v>
      </c>
      <c r="AK22" s="22">
        <v>0</v>
      </c>
      <c r="AL22" s="22">
        <v>160212</v>
      </c>
      <c r="AM22" s="22">
        <v>0</v>
      </c>
      <c r="AN22" s="22">
        <v>0</v>
      </c>
      <c r="AO22" s="22">
        <v>0</v>
      </c>
      <c r="AP22" s="22">
        <v>5854225</v>
      </c>
    </row>
    <row r="23" spans="1:42" x14ac:dyDescent="0.35">
      <c r="A23" s="22" t="s">
        <v>114</v>
      </c>
      <c r="B23" s="22" t="s">
        <v>154</v>
      </c>
      <c r="C23" s="22" t="s">
        <v>155</v>
      </c>
      <c r="D23" s="22" t="s">
        <v>156</v>
      </c>
      <c r="E23" s="22">
        <v>0</v>
      </c>
      <c r="F23" s="22">
        <v>45440</v>
      </c>
      <c r="G23" s="22">
        <v>0</v>
      </c>
      <c r="H23" s="22">
        <v>0</v>
      </c>
      <c r="I23" s="22">
        <v>184441</v>
      </c>
      <c r="J23" s="22">
        <v>0</v>
      </c>
      <c r="K23" s="22">
        <v>0</v>
      </c>
      <c r="L23" s="22">
        <v>22998</v>
      </c>
      <c r="M23" s="22">
        <v>0</v>
      </c>
      <c r="N23" s="22">
        <v>0</v>
      </c>
      <c r="O23" s="22">
        <v>1627996</v>
      </c>
      <c r="P23" s="22">
        <v>0</v>
      </c>
      <c r="Q23" s="22">
        <v>10452</v>
      </c>
      <c r="R23" s="22">
        <v>0</v>
      </c>
      <c r="S23" s="22">
        <v>0</v>
      </c>
      <c r="T23" s="22">
        <v>747419</v>
      </c>
      <c r="U23" s="22">
        <v>370833</v>
      </c>
      <c r="V23" s="22">
        <v>1066</v>
      </c>
      <c r="W23" s="22">
        <v>0</v>
      </c>
      <c r="X23" s="22">
        <v>0</v>
      </c>
      <c r="Y23" s="22">
        <v>0</v>
      </c>
      <c r="Z23" s="22">
        <v>1452</v>
      </c>
      <c r="AA23" s="22">
        <v>0</v>
      </c>
      <c r="AB23" s="22">
        <v>3699</v>
      </c>
      <c r="AC23" s="22">
        <v>0</v>
      </c>
      <c r="AD23" s="22">
        <v>0</v>
      </c>
      <c r="AE23" s="22">
        <v>549501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0</v>
      </c>
      <c r="AM23" s="22">
        <v>0</v>
      </c>
      <c r="AN23" s="22">
        <v>0</v>
      </c>
      <c r="AO23" s="22">
        <v>0</v>
      </c>
      <c r="AP23" s="22">
        <v>3565297</v>
      </c>
    </row>
    <row r="24" spans="1:42" x14ac:dyDescent="0.35">
      <c r="A24" s="22" t="s">
        <v>114</v>
      </c>
      <c r="B24" s="22" t="s">
        <v>154</v>
      </c>
      <c r="C24" s="22" t="s">
        <v>157</v>
      </c>
      <c r="D24" s="22" t="s">
        <v>158</v>
      </c>
      <c r="E24" s="22">
        <v>0</v>
      </c>
      <c r="F24" s="22">
        <v>43797</v>
      </c>
      <c r="G24" s="22">
        <v>0</v>
      </c>
      <c r="H24" s="22">
        <v>0</v>
      </c>
      <c r="I24" s="22">
        <v>275511</v>
      </c>
      <c r="J24" s="22">
        <v>0</v>
      </c>
      <c r="K24" s="22">
        <v>0</v>
      </c>
      <c r="L24" s="22">
        <v>10186</v>
      </c>
      <c r="M24" s="22">
        <v>0</v>
      </c>
      <c r="N24" s="22">
        <v>560601</v>
      </c>
      <c r="O24" s="22">
        <v>490167</v>
      </c>
      <c r="P24" s="22">
        <v>0</v>
      </c>
      <c r="Q24" s="22">
        <v>0</v>
      </c>
      <c r="R24" s="22">
        <v>0</v>
      </c>
      <c r="S24" s="22">
        <v>0</v>
      </c>
      <c r="T24" s="22">
        <v>217589</v>
      </c>
      <c r="U24" s="22">
        <v>398059</v>
      </c>
      <c r="V24" s="22">
        <v>0</v>
      </c>
      <c r="W24" s="22"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42933</v>
      </c>
      <c r="AG24" s="22">
        <v>0</v>
      </c>
      <c r="AH24" s="22">
        <v>0</v>
      </c>
      <c r="AI24" s="22">
        <v>406599</v>
      </c>
      <c r="AJ24" s="22">
        <v>215452</v>
      </c>
      <c r="AK24" s="22">
        <v>0</v>
      </c>
      <c r="AL24" s="22">
        <v>0</v>
      </c>
      <c r="AM24" s="22">
        <v>0</v>
      </c>
      <c r="AN24" s="22">
        <v>0</v>
      </c>
      <c r="AO24" s="22">
        <v>0</v>
      </c>
      <c r="AP24" s="22">
        <v>2660894</v>
      </c>
    </row>
    <row r="25" spans="1:42" x14ac:dyDescent="0.35">
      <c r="A25" s="22" t="s">
        <v>114</v>
      </c>
      <c r="B25" s="22" t="s">
        <v>154</v>
      </c>
      <c r="C25" s="22" t="s">
        <v>159</v>
      </c>
      <c r="D25" s="22" t="s">
        <v>160</v>
      </c>
      <c r="E25" s="22">
        <v>0</v>
      </c>
      <c r="F25" s="22">
        <v>402922</v>
      </c>
      <c r="G25" s="22">
        <v>0</v>
      </c>
      <c r="H25" s="22">
        <v>0</v>
      </c>
      <c r="I25" s="22">
        <v>393847</v>
      </c>
      <c r="J25" s="22">
        <v>0</v>
      </c>
      <c r="K25" s="22">
        <v>0</v>
      </c>
      <c r="L25" s="22">
        <v>78575</v>
      </c>
      <c r="M25" s="22">
        <v>0</v>
      </c>
      <c r="N25" s="22">
        <v>2357512</v>
      </c>
      <c r="O25" s="22">
        <v>8646799</v>
      </c>
      <c r="P25" s="22">
        <v>83076</v>
      </c>
      <c r="Q25" s="22">
        <v>0</v>
      </c>
      <c r="R25" s="22">
        <v>136437</v>
      </c>
      <c r="S25" s="22">
        <v>0</v>
      </c>
      <c r="T25" s="22">
        <v>1042540</v>
      </c>
      <c r="U25" s="22">
        <v>1574285</v>
      </c>
      <c r="V25" s="22">
        <v>217631</v>
      </c>
      <c r="W25" s="22">
        <v>5015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23623</v>
      </c>
      <c r="AD25" s="22">
        <v>0</v>
      </c>
      <c r="AE25" s="22">
        <v>0</v>
      </c>
      <c r="AF25" s="22">
        <v>0</v>
      </c>
      <c r="AG25" s="22">
        <v>0</v>
      </c>
      <c r="AH25" s="22">
        <v>0</v>
      </c>
      <c r="AI25" s="22">
        <v>1811381</v>
      </c>
      <c r="AJ25" s="22">
        <v>85769</v>
      </c>
      <c r="AK25" s="22">
        <v>0</v>
      </c>
      <c r="AL25" s="22">
        <v>0</v>
      </c>
      <c r="AM25" s="22">
        <v>38948</v>
      </c>
      <c r="AN25" s="22">
        <v>0</v>
      </c>
      <c r="AO25" s="22">
        <v>0</v>
      </c>
      <c r="AP25" s="22">
        <v>16898360</v>
      </c>
    </row>
    <row r="26" spans="1:42" x14ac:dyDescent="0.35">
      <c r="A26" s="22" t="s">
        <v>114</v>
      </c>
      <c r="B26" s="22" t="s">
        <v>154</v>
      </c>
      <c r="C26" s="22" t="s">
        <v>161</v>
      </c>
      <c r="D26" s="22" t="s">
        <v>162</v>
      </c>
      <c r="E26" s="22">
        <v>0</v>
      </c>
      <c r="F26" s="22">
        <v>356995</v>
      </c>
      <c r="G26" s="22">
        <v>0</v>
      </c>
      <c r="H26" s="22">
        <v>0</v>
      </c>
      <c r="I26" s="22">
        <v>200510</v>
      </c>
      <c r="J26" s="22">
        <v>0</v>
      </c>
      <c r="K26" s="22">
        <v>12328</v>
      </c>
      <c r="L26" s="22">
        <v>3909</v>
      </c>
      <c r="M26" s="22">
        <v>0</v>
      </c>
      <c r="N26" s="22">
        <v>0</v>
      </c>
      <c r="O26" s="22">
        <v>6507684</v>
      </c>
      <c r="P26" s="22">
        <v>196006</v>
      </c>
      <c r="Q26" s="22">
        <v>0</v>
      </c>
      <c r="R26" s="22">
        <v>0</v>
      </c>
      <c r="S26" s="22">
        <v>0</v>
      </c>
      <c r="T26" s="22">
        <v>1483789</v>
      </c>
      <c r="U26" s="22">
        <v>701752</v>
      </c>
      <c r="V26" s="22">
        <v>19237</v>
      </c>
      <c r="W26" s="22"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11998</v>
      </c>
      <c r="AC26" s="22">
        <v>49551</v>
      </c>
      <c r="AD26" s="22">
        <v>0</v>
      </c>
      <c r="AE26" s="22">
        <v>0</v>
      </c>
      <c r="AF26" s="22">
        <v>0</v>
      </c>
      <c r="AG26" s="22">
        <v>0</v>
      </c>
      <c r="AH26" s="22">
        <v>487516</v>
      </c>
      <c r="AI26" s="22">
        <v>114995</v>
      </c>
      <c r="AJ26" s="22">
        <v>0</v>
      </c>
      <c r="AK26" s="22">
        <v>0</v>
      </c>
      <c r="AL26" s="22">
        <v>0</v>
      </c>
      <c r="AM26" s="22">
        <v>0</v>
      </c>
      <c r="AN26" s="22">
        <v>0</v>
      </c>
      <c r="AO26" s="22">
        <v>0</v>
      </c>
      <c r="AP26" s="22">
        <v>10146270</v>
      </c>
    </row>
    <row r="27" spans="1:42" x14ac:dyDescent="0.35">
      <c r="A27" s="22" t="s">
        <v>114</v>
      </c>
      <c r="B27" s="22" t="s">
        <v>154</v>
      </c>
      <c r="C27" s="22" t="s">
        <v>163</v>
      </c>
      <c r="D27" s="22" t="s">
        <v>164</v>
      </c>
      <c r="E27" s="22">
        <v>0</v>
      </c>
      <c r="F27" s="22">
        <v>5309493</v>
      </c>
      <c r="G27" s="22">
        <v>0</v>
      </c>
      <c r="H27" s="22">
        <v>705446</v>
      </c>
      <c r="I27" s="22">
        <v>1957688</v>
      </c>
      <c r="J27" s="22">
        <v>12369</v>
      </c>
      <c r="K27" s="22">
        <v>267119</v>
      </c>
      <c r="L27" s="22">
        <v>293877</v>
      </c>
      <c r="M27" s="22">
        <v>0</v>
      </c>
      <c r="N27" s="22">
        <v>175805</v>
      </c>
      <c r="O27" s="22">
        <v>24823884</v>
      </c>
      <c r="P27" s="22">
        <v>442458</v>
      </c>
      <c r="Q27" s="22">
        <v>4105219</v>
      </c>
      <c r="R27" s="22">
        <v>3193473</v>
      </c>
      <c r="S27" s="22">
        <v>2045957</v>
      </c>
      <c r="T27" s="22">
        <v>3330901</v>
      </c>
      <c r="U27" s="22">
        <v>1741345</v>
      </c>
      <c r="V27" s="22">
        <v>538049</v>
      </c>
      <c r="W27" s="22">
        <v>339202</v>
      </c>
      <c r="X27" s="22">
        <v>28509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v>9648633</v>
      </c>
      <c r="AJ27" s="22">
        <v>1773820</v>
      </c>
      <c r="AK27" s="22">
        <v>0</v>
      </c>
      <c r="AL27" s="22">
        <v>0</v>
      </c>
      <c r="AM27" s="22">
        <v>0</v>
      </c>
      <c r="AN27" s="22">
        <v>0</v>
      </c>
      <c r="AO27" s="22">
        <v>1406752</v>
      </c>
      <c r="AP27" s="22">
        <v>62139999</v>
      </c>
    </row>
    <row r="28" spans="1:42" x14ac:dyDescent="0.35">
      <c r="A28" s="22" t="s">
        <v>114</v>
      </c>
      <c r="B28" s="22" t="s">
        <v>154</v>
      </c>
      <c r="C28" s="22" t="s">
        <v>165</v>
      </c>
      <c r="D28" s="22" t="s">
        <v>166</v>
      </c>
      <c r="E28" s="22">
        <v>0</v>
      </c>
      <c r="F28" s="22">
        <v>4718640</v>
      </c>
      <c r="G28" s="22">
        <v>0</v>
      </c>
      <c r="H28" s="22">
        <v>1093267</v>
      </c>
      <c r="I28" s="22">
        <v>2452390</v>
      </c>
      <c r="J28" s="22">
        <v>0</v>
      </c>
      <c r="K28" s="22">
        <v>0</v>
      </c>
      <c r="L28" s="22">
        <v>25433</v>
      </c>
      <c r="M28" s="22">
        <v>490070</v>
      </c>
      <c r="N28" s="22">
        <v>0</v>
      </c>
      <c r="O28" s="22">
        <v>31806925</v>
      </c>
      <c r="P28" s="22">
        <v>0</v>
      </c>
      <c r="Q28" s="22">
        <v>9705205</v>
      </c>
      <c r="R28" s="22">
        <v>3334298</v>
      </c>
      <c r="S28" s="22">
        <v>0</v>
      </c>
      <c r="T28" s="22">
        <v>20883202</v>
      </c>
      <c r="U28" s="22">
        <v>19336417</v>
      </c>
      <c r="V28" s="22">
        <v>686655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131473</v>
      </c>
      <c r="AC28" s="22">
        <v>0</v>
      </c>
      <c r="AD28" s="22">
        <v>0</v>
      </c>
      <c r="AE28" s="22">
        <v>6779681</v>
      </c>
      <c r="AF28" s="22">
        <v>0</v>
      </c>
      <c r="AG28" s="22">
        <v>0</v>
      </c>
      <c r="AH28" s="22">
        <v>0</v>
      </c>
      <c r="AI28" s="22">
        <v>27477507</v>
      </c>
      <c r="AJ28" s="22">
        <v>42624</v>
      </c>
      <c r="AK28" s="22">
        <v>0</v>
      </c>
      <c r="AL28" s="22">
        <v>0</v>
      </c>
      <c r="AM28" s="22">
        <v>0</v>
      </c>
      <c r="AN28" s="22">
        <v>0</v>
      </c>
      <c r="AO28" s="22">
        <v>0</v>
      </c>
      <c r="AP28" s="22">
        <v>128963787</v>
      </c>
    </row>
    <row r="29" spans="1:42" x14ac:dyDescent="0.35">
      <c r="A29" s="22" t="s">
        <v>114</v>
      </c>
      <c r="B29" s="22" t="s">
        <v>167</v>
      </c>
      <c r="C29" s="22" t="s">
        <v>168</v>
      </c>
      <c r="D29" s="22" t="s">
        <v>169</v>
      </c>
      <c r="E29" s="22">
        <v>0</v>
      </c>
      <c r="F29" s="22">
        <v>25906</v>
      </c>
      <c r="G29" s="22">
        <v>0</v>
      </c>
      <c r="H29" s="22">
        <v>0</v>
      </c>
      <c r="I29" s="22">
        <v>47226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205004</v>
      </c>
      <c r="P29" s="22">
        <v>0</v>
      </c>
      <c r="Q29" s="22">
        <v>0</v>
      </c>
      <c r="R29" s="22">
        <v>0</v>
      </c>
      <c r="S29" s="22">
        <v>0</v>
      </c>
      <c r="T29" s="22">
        <v>24715</v>
      </c>
      <c r="U29" s="22">
        <v>16067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11874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7817</v>
      </c>
      <c r="AJ29" s="22">
        <v>0</v>
      </c>
      <c r="AK29" s="22">
        <v>0</v>
      </c>
      <c r="AL29" s="22">
        <v>0</v>
      </c>
      <c r="AM29" s="22">
        <v>0</v>
      </c>
      <c r="AN29" s="22">
        <v>0</v>
      </c>
      <c r="AO29" s="22">
        <v>0</v>
      </c>
      <c r="AP29" s="22">
        <v>338609</v>
      </c>
    </row>
    <row r="30" spans="1:42" x14ac:dyDescent="0.35">
      <c r="A30" s="22" t="s">
        <v>114</v>
      </c>
      <c r="B30" s="22" t="s">
        <v>167</v>
      </c>
      <c r="C30" s="22" t="s">
        <v>170</v>
      </c>
      <c r="D30" s="22" t="s">
        <v>171</v>
      </c>
      <c r="E30" s="22">
        <v>0</v>
      </c>
      <c r="F30" s="22">
        <v>133510</v>
      </c>
      <c r="G30" s="22">
        <v>0</v>
      </c>
      <c r="H30" s="22">
        <v>0</v>
      </c>
      <c r="I30" s="22">
        <v>214916</v>
      </c>
      <c r="J30" s="22">
        <v>0</v>
      </c>
      <c r="K30" s="22">
        <v>0</v>
      </c>
      <c r="L30" s="22">
        <v>0</v>
      </c>
      <c r="M30" s="22">
        <v>0</v>
      </c>
      <c r="N30" s="22">
        <v>1172457</v>
      </c>
      <c r="O30" s="22">
        <v>3297055</v>
      </c>
      <c r="P30" s="22">
        <v>85762</v>
      </c>
      <c r="Q30" s="22">
        <v>0</v>
      </c>
      <c r="R30" s="22">
        <v>0</v>
      </c>
      <c r="S30" s="22">
        <v>10446</v>
      </c>
      <c r="T30" s="22">
        <v>68450</v>
      </c>
      <c r="U30" s="22">
        <v>47674</v>
      </c>
      <c r="V30" s="22">
        <v>2441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24514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392583</v>
      </c>
      <c r="AJ30" s="22">
        <v>0</v>
      </c>
      <c r="AK30" s="22">
        <v>0</v>
      </c>
      <c r="AL30" s="22">
        <v>0</v>
      </c>
      <c r="AM30" s="22">
        <v>0</v>
      </c>
      <c r="AN30" s="22">
        <v>0</v>
      </c>
      <c r="AO30" s="22">
        <v>0</v>
      </c>
      <c r="AP30" s="22">
        <v>5449808</v>
      </c>
    </row>
    <row r="31" spans="1:42" x14ac:dyDescent="0.35">
      <c r="A31" s="22" t="s">
        <v>114</v>
      </c>
      <c r="B31" s="22" t="s">
        <v>167</v>
      </c>
      <c r="C31" s="22" t="s">
        <v>172</v>
      </c>
      <c r="D31" s="22" t="s">
        <v>173</v>
      </c>
      <c r="E31" s="22">
        <v>0</v>
      </c>
      <c r="F31" s="22">
        <v>39295</v>
      </c>
      <c r="G31" s="22">
        <v>0</v>
      </c>
      <c r="H31" s="22">
        <v>0</v>
      </c>
      <c r="I31" s="22">
        <v>93357</v>
      </c>
      <c r="J31" s="22">
        <v>1620</v>
      </c>
      <c r="K31" s="22">
        <v>0</v>
      </c>
      <c r="L31" s="22">
        <v>0</v>
      </c>
      <c r="M31" s="22">
        <v>0</v>
      </c>
      <c r="N31" s="22">
        <v>0</v>
      </c>
      <c r="O31" s="22">
        <v>2915379</v>
      </c>
      <c r="P31" s="22">
        <v>19109</v>
      </c>
      <c r="Q31" s="22">
        <v>0</v>
      </c>
      <c r="R31" s="22">
        <v>0</v>
      </c>
      <c r="S31" s="22">
        <v>0</v>
      </c>
      <c r="T31" s="22">
        <v>77683</v>
      </c>
      <c r="U31" s="22">
        <v>25993</v>
      </c>
      <c r="V31" s="22">
        <v>20112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1927</v>
      </c>
      <c r="AC31" s="22">
        <v>24858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3061</v>
      </c>
      <c r="AJ31" s="22">
        <v>0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3222394</v>
      </c>
    </row>
    <row r="32" spans="1:42" x14ac:dyDescent="0.35">
      <c r="A32" s="22" t="s">
        <v>114</v>
      </c>
      <c r="B32" s="22" t="s">
        <v>167</v>
      </c>
      <c r="C32" s="22" t="s">
        <v>174</v>
      </c>
      <c r="D32" s="22" t="s">
        <v>175</v>
      </c>
      <c r="E32" s="22">
        <v>0</v>
      </c>
      <c r="F32" s="22">
        <v>342517</v>
      </c>
      <c r="G32" s="22">
        <v>0</v>
      </c>
      <c r="H32" s="22">
        <v>12954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2791354</v>
      </c>
      <c r="P32" s="22">
        <v>0</v>
      </c>
      <c r="Q32" s="22">
        <v>0</v>
      </c>
      <c r="R32" s="22">
        <v>0</v>
      </c>
      <c r="S32" s="22">
        <v>0</v>
      </c>
      <c r="T32" s="22">
        <v>23075</v>
      </c>
      <c r="U32" s="22">
        <v>25678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69197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31736</v>
      </c>
      <c r="AJ32" s="22">
        <v>0</v>
      </c>
      <c r="AK32" s="22">
        <v>0</v>
      </c>
      <c r="AL32" s="22">
        <v>0</v>
      </c>
      <c r="AM32" s="22">
        <v>0</v>
      </c>
      <c r="AN32" s="22">
        <v>0</v>
      </c>
      <c r="AO32" s="22">
        <v>0</v>
      </c>
      <c r="AP32" s="22">
        <v>3296511</v>
      </c>
    </row>
    <row r="33" spans="1:42" x14ac:dyDescent="0.35">
      <c r="A33" s="22" t="s">
        <v>114</v>
      </c>
      <c r="B33" s="22" t="s">
        <v>167</v>
      </c>
      <c r="C33" s="22" t="s">
        <v>176</v>
      </c>
      <c r="D33" s="22" t="s">
        <v>177</v>
      </c>
      <c r="E33" s="22">
        <v>0</v>
      </c>
      <c r="F33" s="22">
        <v>184958</v>
      </c>
      <c r="G33" s="22">
        <v>0</v>
      </c>
      <c r="H33" s="22">
        <v>0</v>
      </c>
      <c r="I33" s="22">
        <v>291400</v>
      </c>
      <c r="J33" s="22">
        <v>1826</v>
      </c>
      <c r="K33" s="22">
        <v>0</v>
      </c>
      <c r="L33" s="22">
        <v>14691</v>
      </c>
      <c r="M33" s="22">
        <v>0</v>
      </c>
      <c r="N33" s="22">
        <v>1495882</v>
      </c>
      <c r="O33" s="22">
        <v>5071695</v>
      </c>
      <c r="P33" s="22">
        <v>113621</v>
      </c>
      <c r="Q33" s="22">
        <v>0</v>
      </c>
      <c r="R33" s="22">
        <v>164998</v>
      </c>
      <c r="S33" s="22">
        <v>0</v>
      </c>
      <c r="T33" s="22">
        <v>932393</v>
      </c>
      <c r="U33" s="22">
        <v>538762</v>
      </c>
      <c r="V33" s="22">
        <v>17092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13476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0</v>
      </c>
      <c r="AL33" s="22">
        <v>0</v>
      </c>
      <c r="AM33" s="22">
        <v>0</v>
      </c>
      <c r="AN33" s="22">
        <v>0</v>
      </c>
      <c r="AO33" s="22">
        <v>0</v>
      </c>
      <c r="AP33" s="22">
        <v>8840794</v>
      </c>
    </row>
    <row r="34" spans="1:42" x14ac:dyDescent="0.35">
      <c r="A34" s="22" t="s">
        <v>114</v>
      </c>
      <c r="B34" s="22" t="s">
        <v>167</v>
      </c>
      <c r="C34" s="22" t="s">
        <v>178</v>
      </c>
      <c r="D34" s="22" t="s">
        <v>179</v>
      </c>
      <c r="E34" s="22">
        <v>0</v>
      </c>
      <c r="F34" s="22">
        <v>58465</v>
      </c>
      <c r="G34" s="22">
        <v>0</v>
      </c>
      <c r="H34" s="22">
        <v>0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1348440</v>
      </c>
      <c r="O34" s="22">
        <v>237387</v>
      </c>
      <c r="P34" s="22">
        <v>0</v>
      </c>
      <c r="Q34" s="22">
        <v>0</v>
      </c>
      <c r="R34" s="22">
        <v>0</v>
      </c>
      <c r="S34" s="22">
        <v>0</v>
      </c>
      <c r="T34" s="22">
        <v>314625</v>
      </c>
      <c r="U34" s="22">
        <v>85473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0</v>
      </c>
      <c r="AL34" s="22">
        <v>0</v>
      </c>
      <c r="AM34" s="22">
        <v>0</v>
      </c>
      <c r="AN34" s="22">
        <v>0</v>
      </c>
      <c r="AO34" s="22">
        <v>0</v>
      </c>
      <c r="AP34" s="22">
        <v>2044390</v>
      </c>
    </row>
    <row r="35" spans="1:42" x14ac:dyDescent="0.35">
      <c r="A35" s="22" t="s">
        <v>114</v>
      </c>
      <c r="B35" s="22" t="s">
        <v>167</v>
      </c>
      <c r="C35" s="22" t="s">
        <v>180</v>
      </c>
      <c r="D35" s="22" t="s">
        <v>181</v>
      </c>
      <c r="E35" s="22">
        <v>0</v>
      </c>
      <c r="F35" s="22">
        <v>27113</v>
      </c>
      <c r="G35" s="22">
        <v>0</v>
      </c>
      <c r="H35" s="22">
        <v>0</v>
      </c>
      <c r="I35" s="22">
        <v>56165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1953906</v>
      </c>
      <c r="P35" s="22">
        <v>0</v>
      </c>
      <c r="Q35" s="22">
        <v>0</v>
      </c>
      <c r="R35" s="22">
        <v>0</v>
      </c>
      <c r="S35" s="22">
        <v>0</v>
      </c>
      <c r="T35" s="22">
        <v>209449</v>
      </c>
      <c r="U35" s="22">
        <v>48181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7009</v>
      </c>
      <c r="AB35" s="22">
        <v>0</v>
      </c>
      <c r="AC35" s="22">
        <v>31628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v>0</v>
      </c>
      <c r="AJ35" s="22">
        <v>0</v>
      </c>
      <c r="AK35" s="22">
        <v>0</v>
      </c>
      <c r="AL35" s="22">
        <v>0</v>
      </c>
      <c r="AM35" s="22">
        <v>0</v>
      </c>
      <c r="AN35" s="22">
        <v>0</v>
      </c>
      <c r="AO35" s="22">
        <v>0</v>
      </c>
      <c r="AP35" s="22">
        <v>2333451</v>
      </c>
    </row>
    <row r="36" spans="1:42" x14ac:dyDescent="0.35">
      <c r="A36" s="22" t="s">
        <v>114</v>
      </c>
      <c r="B36" s="22" t="s">
        <v>167</v>
      </c>
      <c r="C36" s="22" t="s">
        <v>182</v>
      </c>
      <c r="D36" s="22" t="s">
        <v>183</v>
      </c>
      <c r="E36" s="22">
        <v>0</v>
      </c>
      <c r="F36" s="22">
        <v>285180</v>
      </c>
      <c r="G36" s="22">
        <v>0</v>
      </c>
      <c r="H36" s="22">
        <v>0</v>
      </c>
      <c r="I36" s="22">
        <v>585729</v>
      </c>
      <c r="J36" s="22">
        <v>961</v>
      </c>
      <c r="K36" s="22">
        <v>78143</v>
      </c>
      <c r="L36" s="22">
        <v>169565</v>
      </c>
      <c r="M36" s="22">
        <v>0</v>
      </c>
      <c r="N36" s="22">
        <v>0</v>
      </c>
      <c r="O36" s="22">
        <v>17374166</v>
      </c>
      <c r="P36" s="22">
        <v>3264</v>
      </c>
      <c r="Q36" s="22">
        <v>0</v>
      </c>
      <c r="R36" s="22">
        <v>0</v>
      </c>
      <c r="S36" s="22">
        <v>0</v>
      </c>
      <c r="T36" s="22">
        <v>338568</v>
      </c>
      <c r="U36" s="22">
        <v>303183</v>
      </c>
      <c r="V36" s="22">
        <v>109499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68379</v>
      </c>
      <c r="AC36" s="22">
        <v>185697</v>
      </c>
      <c r="AD36" s="22">
        <v>0</v>
      </c>
      <c r="AE36" s="22">
        <v>0</v>
      </c>
      <c r="AF36" s="22">
        <v>0</v>
      </c>
      <c r="AG36" s="22">
        <v>0</v>
      </c>
      <c r="AH36" s="22">
        <v>413434</v>
      </c>
      <c r="AI36" s="22">
        <v>534129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20449897</v>
      </c>
    </row>
    <row r="37" spans="1:42" x14ac:dyDescent="0.35">
      <c r="A37" s="22" t="s">
        <v>114</v>
      </c>
      <c r="B37" s="22" t="s">
        <v>167</v>
      </c>
      <c r="C37" s="22" t="s">
        <v>184</v>
      </c>
      <c r="D37" s="22" t="s">
        <v>185</v>
      </c>
      <c r="E37" s="22">
        <v>0</v>
      </c>
      <c r="F37" s="22">
        <v>0</v>
      </c>
      <c r="G37" s="22">
        <v>859692</v>
      </c>
      <c r="H37" s="22">
        <v>12139</v>
      </c>
      <c r="I37" s="22">
        <v>233897</v>
      </c>
      <c r="J37" s="22">
        <v>753</v>
      </c>
      <c r="K37" s="22">
        <v>0</v>
      </c>
      <c r="L37" s="22">
        <v>0</v>
      </c>
      <c r="M37" s="22">
        <v>0</v>
      </c>
      <c r="N37" s="22">
        <v>1720987</v>
      </c>
      <c r="O37" s="22">
        <v>5432161</v>
      </c>
      <c r="P37" s="22">
        <v>0</v>
      </c>
      <c r="Q37" s="22">
        <v>0</v>
      </c>
      <c r="R37" s="22">
        <v>16824</v>
      </c>
      <c r="S37" s="22">
        <v>0</v>
      </c>
      <c r="T37" s="22">
        <v>285842</v>
      </c>
      <c r="U37" s="22">
        <v>357544</v>
      </c>
      <c r="V37" s="22">
        <v>24816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5378</v>
      </c>
      <c r="AC37" s="22">
        <v>104411</v>
      </c>
      <c r="AD37" s="22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v>198299</v>
      </c>
      <c r="AJ37" s="22">
        <v>16900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9269643</v>
      </c>
    </row>
    <row r="38" spans="1:42" x14ac:dyDescent="0.35">
      <c r="A38" s="22" t="s">
        <v>114</v>
      </c>
      <c r="B38" s="22" t="s">
        <v>167</v>
      </c>
      <c r="C38" s="22" t="s">
        <v>186</v>
      </c>
      <c r="D38" s="22" t="s">
        <v>187</v>
      </c>
      <c r="E38" s="22">
        <v>0</v>
      </c>
      <c r="F38" s="22">
        <v>132681</v>
      </c>
      <c r="G38" s="22">
        <v>0</v>
      </c>
      <c r="H38" s="22">
        <v>27670</v>
      </c>
      <c r="I38" s="22">
        <v>84539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3039110</v>
      </c>
      <c r="P38" s="22">
        <v>0</v>
      </c>
      <c r="Q38" s="22">
        <v>0</v>
      </c>
      <c r="R38" s="22">
        <v>6578</v>
      </c>
      <c r="S38" s="22">
        <v>0</v>
      </c>
      <c r="T38" s="22">
        <v>184603</v>
      </c>
      <c r="U38" s="22">
        <v>122478</v>
      </c>
      <c r="V38" s="22">
        <v>278829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165967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v>78377</v>
      </c>
      <c r="AJ38" s="22">
        <v>0</v>
      </c>
      <c r="AK38" s="22">
        <v>0</v>
      </c>
      <c r="AL38" s="22">
        <v>0</v>
      </c>
      <c r="AM38" s="22">
        <v>0</v>
      </c>
      <c r="AN38" s="22">
        <v>0</v>
      </c>
      <c r="AO38" s="22">
        <v>0</v>
      </c>
      <c r="AP38" s="22">
        <v>4120832</v>
      </c>
    </row>
    <row r="39" spans="1:42" x14ac:dyDescent="0.35">
      <c r="A39" s="22" t="s">
        <v>114</v>
      </c>
      <c r="B39" s="22" t="s">
        <v>167</v>
      </c>
      <c r="C39" s="22" t="s">
        <v>188</v>
      </c>
      <c r="D39" s="22" t="s">
        <v>189</v>
      </c>
      <c r="E39" s="22">
        <v>0</v>
      </c>
      <c r="F39" s="22">
        <v>22895</v>
      </c>
      <c r="G39" s="22">
        <v>0</v>
      </c>
      <c r="H39" s="22">
        <v>0</v>
      </c>
      <c r="I39" s="22">
        <v>49588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2339535</v>
      </c>
      <c r="P39" s="22">
        <v>0</v>
      </c>
      <c r="Q39" s="22">
        <v>0</v>
      </c>
      <c r="R39" s="22">
        <v>0</v>
      </c>
      <c r="S39" s="22">
        <v>0</v>
      </c>
      <c r="T39" s="22">
        <v>62195</v>
      </c>
      <c r="U39" s="22">
        <v>0</v>
      </c>
      <c r="V39" s="22">
        <v>7076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99740</v>
      </c>
      <c r="AD39" s="22">
        <v>0</v>
      </c>
      <c r="AE39" s="22">
        <v>0</v>
      </c>
      <c r="AF39" s="22">
        <v>0</v>
      </c>
      <c r="AG39" s="22">
        <v>0</v>
      </c>
      <c r="AH39" s="22">
        <v>0</v>
      </c>
      <c r="AI39" s="22">
        <v>836</v>
      </c>
      <c r="AJ39" s="22">
        <v>0</v>
      </c>
      <c r="AK39" s="22">
        <v>0</v>
      </c>
      <c r="AL39" s="22">
        <v>0</v>
      </c>
      <c r="AM39" s="22">
        <v>0</v>
      </c>
      <c r="AN39" s="22">
        <v>0</v>
      </c>
      <c r="AO39" s="22">
        <v>0</v>
      </c>
      <c r="AP39" s="22">
        <v>2581865</v>
      </c>
    </row>
    <row r="40" spans="1:42" x14ac:dyDescent="0.35">
      <c r="A40" s="22" t="s">
        <v>114</v>
      </c>
      <c r="B40" s="22" t="s">
        <v>167</v>
      </c>
      <c r="C40" s="22" t="s">
        <v>190</v>
      </c>
      <c r="D40" s="22" t="s">
        <v>191</v>
      </c>
      <c r="E40" s="22">
        <v>0</v>
      </c>
      <c r="F40" s="22">
        <v>37761</v>
      </c>
      <c r="G40" s="22">
        <v>0</v>
      </c>
      <c r="H40" s="22">
        <v>0</v>
      </c>
      <c r="I40" s="22">
        <v>85814</v>
      </c>
      <c r="J40" s="22">
        <v>0</v>
      </c>
      <c r="K40" s="22">
        <v>0</v>
      </c>
      <c r="L40" s="22">
        <v>0</v>
      </c>
      <c r="M40" s="22">
        <v>0</v>
      </c>
      <c r="N40" s="22">
        <v>111070</v>
      </c>
      <c r="O40" s="22">
        <v>3346638</v>
      </c>
      <c r="P40" s="22">
        <v>0</v>
      </c>
      <c r="Q40" s="22">
        <v>0</v>
      </c>
      <c r="R40" s="22">
        <v>0</v>
      </c>
      <c r="S40" s="22">
        <v>0</v>
      </c>
      <c r="T40" s="22">
        <v>425082</v>
      </c>
      <c r="U40" s="22">
        <v>15196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22892</v>
      </c>
      <c r="AD40" s="22">
        <v>0</v>
      </c>
      <c r="AE40" s="22">
        <v>0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 s="22">
        <v>0</v>
      </c>
      <c r="AL40" s="22">
        <v>0</v>
      </c>
      <c r="AM40" s="22">
        <v>0</v>
      </c>
      <c r="AN40" s="22">
        <v>0</v>
      </c>
      <c r="AO40" s="22">
        <v>0</v>
      </c>
      <c r="AP40" s="22">
        <v>4044453</v>
      </c>
    </row>
    <row r="41" spans="1:42" x14ac:dyDescent="0.35">
      <c r="A41" s="22" t="s">
        <v>114</v>
      </c>
      <c r="B41" s="22" t="s">
        <v>167</v>
      </c>
      <c r="C41" s="22" t="s">
        <v>192</v>
      </c>
      <c r="D41" s="22" t="s">
        <v>193</v>
      </c>
      <c r="E41" s="22">
        <v>0</v>
      </c>
      <c r="F41" s="22">
        <v>367504</v>
      </c>
      <c r="G41" s="22">
        <v>0</v>
      </c>
      <c r="H41" s="22">
        <v>53520</v>
      </c>
      <c r="I41" s="22">
        <v>259174</v>
      </c>
      <c r="J41" s="22">
        <v>11509</v>
      </c>
      <c r="K41" s="22">
        <v>0</v>
      </c>
      <c r="L41" s="22">
        <v>0</v>
      </c>
      <c r="M41" s="22">
        <v>0</v>
      </c>
      <c r="N41" s="22">
        <v>420007</v>
      </c>
      <c r="O41" s="22">
        <v>18240932</v>
      </c>
      <c r="P41" s="22">
        <v>0</v>
      </c>
      <c r="Q41" s="22">
        <v>0</v>
      </c>
      <c r="R41" s="22">
        <v>0</v>
      </c>
      <c r="S41" s="22">
        <v>0</v>
      </c>
      <c r="T41" s="22">
        <v>103883</v>
      </c>
      <c r="U41" s="22">
        <v>281761</v>
      </c>
      <c r="V41" s="22">
        <v>287513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125072</v>
      </c>
      <c r="AC41" s="22">
        <v>193878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71577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20416330</v>
      </c>
    </row>
    <row r="42" spans="1:42" x14ac:dyDescent="0.35">
      <c r="A42" s="22" t="s">
        <v>114</v>
      </c>
      <c r="B42" s="22" t="s">
        <v>167</v>
      </c>
      <c r="C42" s="22" t="s">
        <v>194</v>
      </c>
      <c r="D42" s="22" t="s">
        <v>195</v>
      </c>
      <c r="E42" s="22">
        <v>0</v>
      </c>
      <c r="F42" s="22">
        <v>336944</v>
      </c>
      <c r="G42" s="22">
        <v>0</v>
      </c>
      <c r="H42" s="22">
        <v>0</v>
      </c>
      <c r="I42" s="22">
        <v>371342</v>
      </c>
      <c r="J42" s="22">
        <v>0</v>
      </c>
      <c r="K42" s="22">
        <v>0</v>
      </c>
      <c r="L42" s="22">
        <v>0</v>
      </c>
      <c r="M42" s="22">
        <v>0</v>
      </c>
      <c r="N42" s="22">
        <v>1390397</v>
      </c>
      <c r="O42" s="22">
        <v>3057380</v>
      </c>
      <c r="P42" s="22">
        <v>0</v>
      </c>
      <c r="Q42" s="22">
        <v>0</v>
      </c>
      <c r="R42" s="22">
        <v>0</v>
      </c>
      <c r="S42" s="22">
        <v>0</v>
      </c>
      <c r="T42" s="22">
        <v>1820083</v>
      </c>
      <c r="U42" s="22">
        <v>227514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123318</v>
      </c>
      <c r="AJ42" s="22">
        <v>0</v>
      </c>
      <c r="AK42" s="22">
        <v>0</v>
      </c>
      <c r="AL42" s="22">
        <v>0</v>
      </c>
      <c r="AM42" s="22">
        <v>0</v>
      </c>
      <c r="AN42" s="22">
        <v>0</v>
      </c>
      <c r="AO42" s="22">
        <v>0</v>
      </c>
      <c r="AP42" s="22">
        <v>7326978</v>
      </c>
    </row>
    <row r="43" spans="1:42" x14ac:dyDescent="0.35">
      <c r="A43" s="22" t="s">
        <v>114</v>
      </c>
      <c r="B43" s="22" t="s">
        <v>167</v>
      </c>
      <c r="C43" s="22" t="s">
        <v>196</v>
      </c>
      <c r="D43" s="22" t="s">
        <v>197</v>
      </c>
      <c r="E43" s="22">
        <v>0</v>
      </c>
      <c r="F43" s="22">
        <v>33173</v>
      </c>
      <c r="G43" s="22">
        <v>0</v>
      </c>
      <c r="H43" s="22">
        <v>0</v>
      </c>
      <c r="I43" s="22">
        <v>28530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962371</v>
      </c>
      <c r="P43" s="22">
        <v>93144</v>
      </c>
      <c r="Q43" s="22">
        <v>0</v>
      </c>
      <c r="R43" s="22">
        <v>0</v>
      </c>
      <c r="S43" s="22">
        <v>5694</v>
      </c>
      <c r="T43" s="22">
        <v>41010</v>
      </c>
      <c r="U43" s="22">
        <v>12735</v>
      </c>
      <c r="V43" s="22">
        <v>0</v>
      </c>
      <c r="W43" s="22">
        <v>0</v>
      </c>
      <c r="X43" s="22">
        <v>0</v>
      </c>
      <c r="Y43" s="22">
        <v>0</v>
      </c>
      <c r="Z43" s="22">
        <v>3492</v>
      </c>
      <c r="AA43" s="22">
        <v>0</v>
      </c>
      <c r="AB43" s="22">
        <v>0</v>
      </c>
      <c r="AC43" s="22">
        <v>31763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v>13459</v>
      </c>
      <c r="AJ43" s="22">
        <v>0</v>
      </c>
      <c r="AK43" s="22">
        <v>0</v>
      </c>
      <c r="AL43" s="22">
        <v>0</v>
      </c>
      <c r="AM43" s="22">
        <v>0</v>
      </c>
      <c r="AN43" s="22">
        <v>0</v>
      </c>
      <c r="AO43" s="22">
        <v>0</v>
      </c>
      <c r="AP43" s="22">
        <v>1225371</v>
      </c>
    </row>
    <row r="44" spans="1:42" x14ac:dyDescent="0.35">
      <c r="A44" s="22" t="s">
        <v>114</v>
      </c>
      <c r="B44" s="22" t="s">
        <v>167</v>
      </c>
      <c r="C44" s="22" t="s">
        <v>198</v>
      </c>
      <c r="D44" s="22" t="s">
        <v>199</v>
      </c>
      <c r="E44" s="22">
        <v>0</v>
      </c>
      <c r="F44" s="22">
        <v>302895</v>
      </c>
      <c r="G44" s="22">
        <v>0</v>
      </c>
      <c r="H44" s="22">
        <v>11960</v>
      </c>
      <c r="I44" s="22">
        <v>95752</v>
      </c>
      <c r="J44" s="22">
        <v>4002</v>
      </c>
      <c r="K44" s="22">
        <v>0</v>
      </c>
      <c r="L44" s="22">
        <v>0</v>
      </c>
      <c r="M44" s="22">
        <v>3579</v>
      </c>
      <c r="N44" s="22">
        <v>0</v>
      </c>
      <c r="O44" s="22">
        <v>4208315</v>
      </c>
      <c r="P44" s="22">
        <v>16032</v>
      </c>
      <c r="Q44" s="22">
        <v>0</v>
      </c>
      <c r="R44" s="22">
        <v>0</v>
      </c>
      <c r="S44" s="22">
        <v>0</v>
      </c>
      <c r="T44" s="22">
        <v>94935</v>
      </c>
      <c r="U44" s="22">
        <v>53704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94707</v>
      </c>
      <c r="AD44" s="22">
        <v>3143</v>
      </c>
      <c r="AE44" s="22">
        <v>0</v>
      </c>
      <c r="AF44" s="22">
        <v>0</v>
      </c>
      <c r="AG44" s="22">
        <v>0</v>
      </c>
      <c r="AH44" s="22">
        <v>0</v>
      </c>
      <c r="AI44" s="22">
        <v>67037</v>
      </c>
      <c r="AJ44" s="22">
        <v>11706</v>
      </c>
      <c r="AK44" s="22">
        <v>0</v>
      </c>
      <c r="AL44" s="22">
        <v>0</v>
      </c>
      <c r="AM44" s="22">
        <v>0</v>
      </c>
      <c r="AN44" s="22">
        <v>0</v>
      </c>
      <c r="AO44" s="22">
        <v>0</v>
      </c>
      <c r="AP44" s="22">
        <v>4967767</v>
      </c>
    </row>
    <row r="45" spans="1:42" x14ac:dyDescent="0.35">
      <c r="A45" s="22" t="s">
        <v>114</v>
      </c>
      <c r="B45" s="22" t="s">
        <v>167</v>
      </c>
      <c r="C45" s="22" t="s">
        <v>200</v>
      </c>
      <c r="D45" s="22" t="s">
        <v>201</v>
      </c>
      <c r="E45" s="22">
        <v>0</v>
      </c>
      <c r="F45" s="22">
        <v>176323</v>
      </c>
      <c r="G45" s="22">
        <v>0</v>
      </c>
      <c r="H45" s="22">
        <v>0</v>
      </c>
      <c r="I45" s="22">
        <v>714460</v>
      </c>
      <c r="J45" s="22">
        <v>62848</v>
      </c>
      <c r="K45" s="22">
        <v>0</v>
      </c>
      <c r="L45" s="22">
        <v>20359</v>
      </c>
      <c r="M45" s="22">
        <v>0</v>
      </c>
      <c r="N45" s="22">
        <v>0</v>
      </c>
      <c r="O45" s="22">
        <v>14301448</v>
      </c>
      <c r="P45" s="22">
        <v>32143</v>
      </c>
      <c r="Q45" s="22">
        <v>0</v>
      </c>
      <c r="R45" s="22">
        <v>0</v>
      </c>
      <c r="S45" s="22">
        <v>0</v>
      </c>
      <c r="T45" s="22">
        <v>708333</v>
      </c>
      <c r="U45" s="22">
        <v>107686</v>
      </c>
      <c r="V45" s="22">
        <v>4309</v>
      </c>
      <c r="W45" s="22">
        <v>0</v>
      </c>
      <c r="X45" s="22">
        <v>0</v>
      </c>
      <c r="Y45" s="22">
        <v>0</v>
      </c>
      <c r="Z45" s="22">
        <v>25731</v>
      </c>
      <c r="AA45" s="22">
        <v>0</v>
      </c>
      <c r="AB45" s="22">
        <v>0</v>
      </c>
      <c r="AC45" s="22">
        <v>4358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799429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0</v>
      </c>
      <c r="AP45" s="22">
        <v>16957427</v>
      </c>
    </row>
    <row r="46" spans="1:42" x14ac:dyDescent="0.35">
      <c r="A46" s="22" t="s">
        <v>114</v>
      </c>
      <c r="B46" s="22" t="s">
        <v>167</v>
      </c>
      <c r="C46" s="22" t="s">
        <v>202</v>
      </c>
      <c r="D46" s="22" t="s">
        <v>203</v>
      </c>
      <c r="E46" s="22">
        <v>0</v>
      </c>
      <c r="F46" s="22">
        <v>48558</v>
      </c>
      <c r="G46" s="22">
        <v>0</v>
      </c>
      <c r="H46" s="22">
        <v>0</v>
      </c>
      <c r="I46" s="22">
        <v>102289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1855496</v>
      </c>
      <c r="P46" s="22">
        <v>0</v>
      </c>
      <c r="Q46" s="22">
        <v>0</v>
      </c>
      <c r="R46" s="22">
        <v>0</v>
      </c>
      <c r="S46" s="22">
        <v>0</v>
      </c>
      <c r="T46" s="22">
        <v>173280</v>
      </c>
      <c r="U46" s="22">
        <v>26612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1197</v>
      </c>
      <c r="AC46" s="22">
        <v>27253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79837</v>
      </c>
      <c r="AJ46" s="22">
        <v>0</v>
      </c>
      <c r="AK46" s="22">
        <v>0</v>
      </c>
      <c r="AL46" s="22">
        <v>0</v>
      </c>
      <c r="AM46" s="22">
        <v>0</v>
      </c>
      <c r="AN46" s="22">
        <v>0</v>
      </c>
      <c r="AO46" s="22">
        <v>0</v>
      </c>
      <c r="AP46" s="22">
        <v>2314522</v>
      </c>
    </row>
    <row r="47" spans="1:42" x14ac:dyDescent="0.35">
      <c r="A47" s="22" t="s">
        <v>114</v>
      </c>
      <c r="B47" s="22" t="s">
        <v>167</v>
      </c>
      <c r="C47" s="22" t="s">
        <v>204</v>
      </c>
      <c r="D47" s="22" t="s">
        <v>205</v>
      </c>
      <c r="E47" s="22">
        <v>0</v>
      </c>
      <c r="F47" s="22">
        <v>292775</v>
      </c>
      <c r="G47" s="22">
        <v>553377</v>
      </c>
      <c r="H47" s="22">
        <v>0</v>
      </c>
      <c r="I47" s="22">
        <v>693718</v>
      </c>
      <c r="J47" s="22">
        <v>0</v>
      </c>
      <c r="K47" s="22">
        <v>0</v>
      </c>
      <c r="L47" s="22">
        <v>112723</v>
      </c>
      <c r="M47" s="22">
        <v>0</v>
      </c>
      <c r="N47" s="22">
        <v>0</v>
      </c>
      <c r="O47" s="22">
        <v>21408694</v>
      </c>
      <c r="P47" s="22">
        <v>0</v>
      </c>
      <c r="Q47" s="22">
        <v>19905</v>
      </c>
      <c r="R47" s="22">
        <v>0</v>
      </c>
      <c r="S47" s="22">
        <v>0</v>
      </c>
      <c r="T47" s="22">
        <v>109300</v>
      </c>
      <c r="U47" s="22">
        <v>71484</v>
      </c>
      <c r="V47" s="22">
        <v>430254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52112</v>
      </c>
      <c r="AC47" s="22">
        <v>245468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2524967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26514777</v>
      </c>
    </row>
    <row r="48" spans="1:42" x14ac:dyDescent="0.35">
      <c r="A48" s="22" t="s">
        <v>114</v>
      </c>
      <c r="B48" s="22" t="s">
        <v>167</v>
      </c>
      <c r="C48" s="22" t="s">
        <v>206</v>
      </c>
      <c r="D48" s="22" t="s">
        <v>207</v>
      </c>
      <c r="E48" s="22">
        <v>0</v>
      </c>
      <c r="F48" s="22">
        <v>466904</v>
      </c>
      <c r="G48" s="22">
        <v>0</v>
      </c>
      <c r="H48" s="22">
        <v>0</v>
      </c>
      <c r="I48" s="22">
        <v>1889509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19557112</v>
      </c>
      <c r="P48" s="22">
        <v>29603</v>
      </c>
      <c r="Q48" s="22">
        <v>0</v>
      </c>
      <c r="R48" s="22">
        <v>0</v>
      </c>
      <c r="S48" s="22">
        <v>0</v>
      </c>
      <c r="T48" s="22">
        <v>980610</v>
      </c>
      <c r="U48" s="22">
        <v>746829</v>
      </c>
      <c r="V48" s="22">
        <v>257841</v>
      </c>
      <c r="W48" s="22">
        <v>0</v>
      </c>
      <c r="X48" s="22">
        <v>19257</v>
      </c>
      <c r="Y48" s="22">
        <v>0</v>
      </c>
      <c r="Z48" s="22">
        <v>3928</v>
      </c>
      <c r="AA48" s="22">
        <v>0</v>
      </c>
      <c r="AB48" s="22">
        <v>0</v>
      </c>
      <c r="AC48" s="22">
        <v>450991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2228666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26631250</v>
      </c>
    </row>
    <row r="49" spans="1:42" x14ac:dyDescent="0.35">
      <c r="A49" s="22" t="s">
        <v>114</v>
      </c>
      <c r="B49" s="22" t="s">
        <v>167</v>
      </c>
      <c r="C49" s="22" t="s">
        <v>208</v>
      </c>
      <c r="D49" s="22" t="s">
        <v>209</v>
      </c>
      <c r="E49" s="22">
        <v>0</v>
      </c>
      <c r="F49" s="22">
        <v>134792</v>
      </c>
      <c r="G49" s="22">
        <v>0</v>
      </c>
      <c r="H49" s="22">
        <v>0</v>
      </c>
      <c r="I49" s="22">
        <v>290073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3844954</v>
      </c>
      <c r="P49" s="22">
        <v>0</v>
      </c>
      <c r="Q49" s="22">
        <v>0</v>
      </c>
      <c r="R49" s="22">
        <v>0</v>
      </c>
      <c r="S49" s="22">
        <v>400280</v>
      </c>
      <c r="T49" s="22">
        <v>938681</v>
      </c>
      <c r="U49" s="22">
        <v>49628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98153</v>
      </c>
      <c r="AB49" s="22">
        <v>0</v>
      </c>
      <c r="AC49" s="22">
        <v>69931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253471</v>
      </c>
      <c r="AJ49" s="22">
        <v>0</v>
      </c>
      <c r="AK49" s="22">
        <v>0</v>
      </c>
      <c r="AL49" s="22">
        <v>0</v>
      </c>
      <c r="AM49" s="22">
        <v>0</v>
      </c>
      <c r="AN49" s="22">
        <v>0</v>
      </c>
      <c r="AO49" s="22">
        <v>0</v>
      </c>
      <c r="AP49" s="22">
        <v>6079963</v>
      </c>
    </row>
    <row r="50" spans="1:42" x14ac:dyDescent="0.35">
      <c r="A50" s="22" t="s">
        <v>114</v>
      </c>
      <c r="B50" s="22" t="s">
        <v>167</v>
      </c>
      <c r="C50" s="22" t="s">
        <v>210</v>
      </c>
      <c r="D50" s="22" t="s">
        <v>211</v>
      </c>
      <c r="E50" s="22">
        <v>0</v>
      </c>
      <c r="F50" s="22">
        <v>372783</v>
      </c>
      <c r="G50" s="22">
        <v>85381</v>
      </c>
      <c r="H50" s="22">
        <v>0</v>
      </c>
      <c r="I50" s="22">
        <v>241240</v>
      </c>
      <c r="J50" s="22">
        <v>2300</v>
      </c>
      <c r="K50" s="22">
        <v>0</v>
      </c>
      <c r="L50" s="22">
        <v>21670</v>
      </c>
      <c r="M50" s="22">
        <v>0</v>
      </c>
      <c r="N50" s="22">
        <v>0</v>
      </c>
      <c r="O50" s="22">
        <v>3058706</v>
      </c>
      <c r="P50" s="22">
        <v>14613</v>
      </c>
      <c r="Q50" s="22">
        <v>15477</v>
      </c>
      <c r="R50" s="22">
        <v>0</v>
      </c>
      <c r="S50" s="22">
        <v>0</v>
      </c>
      <c r="T50" s="22">
        <v>18469</v>
      </c>
      <c r="U50" s="22">
        <v>101733</v>
      </c>
      <c r="V50" s="22">
        <v>63294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35794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81389</v>
      </c>
      <c r="AJ50" s="22">
        <v>0</v>
      </c>
      <c r="AK50" s="22">
        <v>0</v>
      </c>
      <c r="AL50" s="22">
        <v>0</v>
      </c>
      <c r="AM50" s="22">
        <v>0</v>
      </c>
      <c r="AN50" s="22">
        <v>0</v>
      </c>
      <c r="AO50" s="22">
        <v>0</v>
      </c>
      <c r="AP50" s="22">
        <v>4112849</v>
      </c>
    </row>
    <row r="51" spans="1:42" x14ac:dyDescent="0.35">
      <c r="A51" s="22" t="s">
        <v>114</v>
      </c>
      <c r="B51" s="22" t="s">
        <v>167</v>
      </c>
      <c r="C51" s="22" t="s">
        <v>212</v>
      </c>
      <c r="D51" s="22" t="s">
        <v>213</v>
      </c>
      <c r="E51" s="22">
        <v>0</v>
      </c>
      <c r="F51" s="22">
        <v>284440</v>
      </c>
      <c r="G51" s="22">
        <v>0</v>
      </c>
      <c r="H51" s="22">
        <v>46789</v>
      </c>
      <c r="I51" s="22">
        <v>312489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21946275</v>
      </c>
      <c r="P51" s="22">
        <v>0</v>
      </c>
      <c r="Q51" s="22">
        <v>0</v>
      </c>
      <c r="R51" s="22">
        <v>0</v>
      </c>
      <c r="S51" s="22">
        <v>0</v>
      </c>
      <c r="T51" s="22">
        <v>150047</v>
      </c>
      <c r="U51" s="22">
        <v>196105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2070</v>
      </c>
      <c r="AC51" s="22">
        <v>148946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220569</v>
      </c>
      <c r="AJ51" s="22">
        <v>0</v>
      </c>
      <c r="AK51" s="22">
        <v>0</v>
      </c>
      <c r="AL51" s="22">
        <v>0</v>
      </c>
      <c r="AM51" s="22">
        <v>0</v>
      </c>
      <c r="AN51" s="22">
        <v>0</v>
      </c>
      <c r="AO51" s="22">
        <v>0</v>
      </c>
      <c r="AP51" s="22">
        <v>23307730</v>
      </c>
    </row>
    <row r="52" spans="1:42" x14ac:dyDescent="0.35">
      <c r="A52" s="22" t="s">
        <v>114</v>
      </c>
      <c r="B52" s="22" t="s">
        <v>167</v>
      </c>
      <c r="C52" s="22" t="s">
        <v>214</v>
      </c>
      <c r="D52" s="22" t="s">
        <v>215</v>
      </c>
      <c r="E52" s="22">
        <v>0</v>
      </c>
      <c r="F52" s="22">
        <v>76498</v>
      </c>
      <c r="G52" s="22">
        <v>0</v>
      </c>
      <c r="H52" s="22">
        <v>0</v>
      </c>
      <c r="I52" s="22">
        <v>251538</v>
      </c>
      <c r="J52" s="22">
        <v>7537</v>
      </c>
      <c r="K52" s="22">
        <v>0</v>
      </c>
      <c r="L52" s="22">
        <v>7123</v>
      </c>
      <c r="M52" s="22">
        <v>0</v>
      </c>
      <c r="N52" s="22">
        <v>0</v>
      </c>
      <c r="O52" s="22">
        <v>2230792</v>
      </c>
      <c r="P52" s="22">
        <v>0</v>
      </c>
      <c r="Q52" s="22">
        <v>0</v>
      </c>
      <c r="R52" s="22">
        <v>0</v>
      </c>
      <c r="S52" s="22">
        <v>0</v>
      </c>
      <c r="T52" s="22">
        <v>170402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85513</v>
      </c>
      <c r="AD52" s="22">
        <v>0</v>
      </c>
      <c r="AE52" s="22">
        <v>0</v>
      </c>
      <c r="AF52" s="22">
        <v>0</v>
      </c>
      <c r="AG52" s="22">
        <v>12750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2842153</v>
      </c>
    </row>
    <row r="53" spans="1:42" x14ac:dyDescent="0.35">
      <c r="A53" s="22" t="s">
        <v>114</v>
      </c>
      <c r="B53" s="22" t="s">
        <v>167</v>
      </c>
      <c r="C53" s="22" t="s">
        <v>216</v>
      </c>
      <c r="D53" s="22" t="s">
        <v>217</v>
      </c>
      <c r="E53" s="22">
        <v>0</v>
      </c>
      <c r="F53" s="22">
        <v>265835</v>
      </c>
      <c r="G53" s="22">
        <v>0</v>
      </c>
      <c r="H53" s="22">
        <v>31549</v>
      </c>
      <c r="I53" s="22">
        <v>926567</v>
      </c>
      <c r="J53" s="22">
        <v>51972</v>
      </c>
      <c r="K53" s="22">
        <v>4466</v>
      </c>
      <c r="L53" s="22">
        <v>0</v>
      </c>
      <c r="M53" s="22">
        <v>0</v>
      </c>
      <c r="N53" s="22">
        <v>0</v>
      </c>
      <c r="O53" s="22">
        <v>13669267</v>
      </c>
      <c r="P53" s="22">
        <v>0</v>
      </c>
      <c r="Q53" s="22">
        <v>115071</v>
      </c>
      <c r="R53" s="22">
        <v>0</v>
      </c>
      <c r="S53" s="22">
        <v>0</v>
      </c>
      <c r="T53" s="22">
        <v>710661</v>
      </c>
      <c r="U53" s="22">
        <v>508882</v>
      </c>
      <c r="V53" s="22">
        <v>29331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3211</v>
      </c>
      <c r="AC53" s="22">
        <v>73002</v>
      </c>
      <c r="AD53" s="22">
        <v>1243</v>
      </c>
      <c r="AE53" s="22">
        <v>0</v>
      </c>
      <c r="AF53" s="22">
        <v>0</v>
      </c>
      <c r="AG53" s="22">
        <v>0</v>
      </c>
      <c r="AH53" s="22">
        <v>0</v>
      </c>
      <c r="AI53" s="22">
        <v>264863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16655920</v>
      </c>
    </row>
    <row r="54" spans="1:42" x14ac:dyDescent="0.35">
      <c r="A54" s="22" t="s">
        <v>114</v>
      </c>
      <c r="B54" s="22" t="s">
        <v>167</v>
      </c>
      <c r="C54" s="22" t="s">
        <v>218</v>
      </c>
      <c r="D54" s="22" t="s">
        <v>219</v>
      </c>
      <c r="E54" s="22">
        <v>0</v>
      </c>
      <c r="F54" s="22">
        <v>68606</v>
      </c>
      <c r="G54" s="22">
        <v>0</v>
      </c>
      <c r="H54" s="22">
        <v>0</v>
      </c>
      <c r="I54" s="22">
        <v>217014</v>
      </c>
      <c r="J54" s="22">
        <v>0</v>
      </c>
      <c r="K54" s="22">
        <v>0</v>
      </c>
      <c r="L54" s="22">
        <v>0</v>
      </c>
      <c r="M54" s="22">
        <v>0</v>
      </c>
      <c r="N54" s="22">
        <v>245752</v>
      </c>
      <c r="O54" s="22">
        <v>4793316</v>
      </c>
      <c r="P54" s="22">
        <v>0</v>
      </c>
      <c r="Q54" s="22">
        <v>0</v>
      </c>
      <c r="R54" s="22">
        <v>0</v>
      </c>
      <c r="S54" s="22">
        <v>0</v>
      </c>
      <c r="T54" s="22">
        <v>755264</v>
      </c>
      <c r="U54" s="22">
        <v>572666</v>
      </c>
      <c r="V54" s="22">
        <v>12664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4656</v>
      </c>
      <c r="AD54" s="22">
        <v>0</v>
      </c>
      <c r="AE54" s="22">
        <v>0</v>
      </c>
      <c r="AF54" s="22">
        <v>0</v>
      </c>
      <c r="AG54" s="22">
        <v>0</v>
      </c>
      <c r="AH54" s="22">
        <v>284827</v>
      </c>
      <c r="AI54" s="22">
        <v>0</v>
      </c>
      <c r="AJ54" s="22">
        <v>0</v>
      </c>
      <c r="AK54" s="22">
        <v>0</v>
      </c>
      <c r="AL54" s="22">
        <v>0</v>
      </c>
      <c r="AM54" s="22">
        <v>0</v>
      </c>
      <c r="AN54" s="22">
        <v>0</v>
      </c>
      <c r="AO54" s="22">
        <v>0</v>
      </c>
      <c r="AP54" s="22">
        <v>6954765</v>
      </c>
    </row>
    <row r="55" spans="1:42" x14ac:dyDescent="0.35">
      <c r="A55" s="22" t="s">
        <v>114</v>
      </c>
      <c r="B55" s="22" t="s">
        <v>167</v>
      </c>
      <c r="C55" s="22" t="s">
        <v>220</v>
      </c>
      <c r="D55" s="22" t="s">
        <v>221</v>
      </c>
      <c r="E55" s="22">
        <v>0</v>
      </c>
      <c r="F55" s="22">
        <v>0</v>
      </c>
      <c r="G55" s="22">
        <v>138187</v>
      </c>
      <c r="H55" s="22">
        <v>0</v>
      </c>
      <c r="I55" s="22">
        <v>5308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5405672</v>
      </c>
      <c r="P55" s="22">
        <v>0</v>
      </c>
      <c r="Q55" s="22">
        <v>0</v>
      </c>
      <c r="R55" s="22">
        <v>0</v>
      </c>
      <c r="S55" s="22">
        <v>0</v>
      </c>
      <c r="T55" s="22">
        <v>839659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15516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6404342</v>
      </c>
    </row>
    <row r="56" spans="1:42" x14ac:dyDescent="0.35">
      <c r="A56" s="22" t="s">
        <v>114</v>
      </c>
      <c r="B56" s="22" t="s">
        <v>167</v>
      </c>
      <c r="C56" s="22" t="s">
        <v>222</v>
      </c>
      <c r="D56" s="22" t="s">
        <v>223</v>
      </c>
      <c r="E56" s="22">
        <v>0</v>
      </c>
      <c r="F56" s="22">
        <v>41124</v>
      </c>
      <c r="G56" s="22">
        <v>0</v>
      </c>
      <c r="H56" s="22">
        <v>0</v>
      </c>
      <c r="I56" s="22">
        <v>0</v>
      </c>
      <c r="J56" s="22">
        <v>114177</v>
      </c>
      <c r="K56" s="22">
        <v>0</v>
      </c>
      <c r="L56" s="22">
        <v>929</v>
      </c>
      <c r="M56" s="22">
        <v>0</v>
      </c>
      <c r="N56" s="22">
        <v>0</v>
      </c>
      <c r="O56" s="22">
        <v>1253072</v>
      </c>
      <c r="P56" s="22">
        <v>0</v>
      </c>
      <c r="Q56" s="22">
        <v>0</v>
      </c>
      <c r="R56" s="22">
        <v>0</v>
      </c>
      <c r="S56" s="22">
        <v>0</v>
      </c>
      <c r="T56" s="22">
        <v>36824</v>
      </c>
      <c r="U56" s="22">
        <v>23961</v>
      </c>
      <c r="V56" s="22">
        <v>39940</v>
      </c>
      <c r="W56" s="22">
        <v>0</v>
      </c>
      <c r="X56" s="22">
        <v>1034</v>
      </c>
      <c r="Y56" s="22">
        <v>0</v>
      </c>
      <c r="Z56" s="22">
        <v>0</v>
      </c>
      <c r="AA56" s="22">
        <v>0</v>
      </c>
      <c r="AB56" s="22">
        <v>3375</v>
      </c>
      <c r="AC56" s="22">
        <v>27832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8276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1550544</v>
      </c>
    </row>
    <row r="57" spans="1:42" x14ac:dyDescent="0.35">
      <c r="A57" s="22" t="s">
        <v>114</v>
      </c>
      <c r="B57" s="22" t="s">
        <v>167</v>
      </c>
      <c r="C57" s="22" t="s">
        <v>224</v>
      </c>
      <c r="D57" s="22" t="s">
        <v>225</v>
      </c>
      <c r="E57" s="22">
        <v>0</v>
      </c>
      <c r="F57" s="22">
        <v>247337</v>
      </c>
      <c r="G57" s="22">
        <v>0</v>
      </c>
      <c r="H57" s="22">
        <v>19130</v>
      </c>
      <c r="I57" s="22">
        <v>118215</v>
      </c>
      <c r="J57" s="22">
        <v>0</v>
      </c>
      <c r="K57" s="22">
        <v>0</v>
      </c>
      <c r="L57" s="22">
        <v>5694</v>
      </c>
      <c r="M57" s="22">
        <v>0</v>
      </c>
      <c r="N57" s="22">
        <v>0</v>
      </c>
      <c r="O57" s="22">
        <v>12328279</v>
      </c>
      <c r="P57" s="22">
        <v>94788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69512</v>
      </c>
      <c r="AD57" s="22">
        <v>0</v>
      </c>
      <c r="AE57" s="22">
        <v>0</v>
      </c>
      <c r="AF57" s="22">
        <v>0</v>
      </c>
      <c r="AG57" s="22">
        <v>11263</v>
      </c>
      <c r="AH57" s="22">
        <v>0</v>
      </c>
      <c r="AI57" s="22">
        <v>17458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12911676</v>
      </c>
    </row>
    <row r="58" spans="1:42" x14ac:dyDescent="0.35">
      <c r="A58" s="22" t="s">
        <v>114</v>
      </c>
      <c r="B58" s="22" t="s">
        <v>167</v>
      </c>
      <c r="C58" s="22" t="s">
        <v>226</v>
      </c>
      <c r="D58" s="22" t="s">
        <v>227</v>
      </c>
      <c r="E58" s="22">
        <v>0</v>
      </c>
      <c r="F58" s="22">
        <v>578084</v>
      </c>
      <c r="G58" s="22">
        <v>0</v>
      </c>
      <c r="H58" s="22">
        <v>0</v>
      </c>
      <c r="I58" s="22">
        <v>142109</v>
      </c>
      <c r="J58" s="22">
        <v>2878</v>
      </c>
      <c r="K58" s="22">
        <v>0</v>
      </c>
      <c r="L58" s="22">
        <v>22584</v>
      </c>
      <c r="M58" s="22">
        <v>1900</v>
      </c>
      <c r="N58" s="22">
        <v>10364</v>
      </c>
      <c r="O58" s="22">
        <v>4665574</v>
      </c>
      <c r="P58" s="22">
        <v>47274</v>
      </c>
      <c r="Q58" s="22">
        <v>11922</v>
      </c>
      <c r="R58" s="22">
        <v>0</v>
      </c>
      <c r="S58" s="22">
        <v>0</v>
      </c>
      <c r="T58" s="22">
        <v>922389</v>
      </c>
      <c r="U58" s="22">
        <v>199273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259853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36594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6900798</v>
      </c>
    </row>
    <row r="59" spans="1:42" x14ac:dyDescent="0.35">
      <c r="A59" s="22" t="s">
        <v>114</v>
      </c>
      <c r="B59" s="22" t="s">
        <v>167</v>
      </c>
      <c r="C59" s="22" t="s">
        <v>228</v>
      </c>
      <c r="D59" s="22" t="s">
        <v>229</v>
      </c>
      <c r="E59" s="22">
        <v>0</v>
      </c>
      <c r="F59" s="22">
        <v>120428</v>
      </c>
      <c r="G59" s="22">
        <v>0</v>
      </c>
      <c r="H59" s="22">
        <v>0</v>
      </c>
      <c r="I59" s="22">
        <v>62888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2077459</v>
      </c>
      <c r="P59" s="22">
        <v>119242</v>
      </c>
      <c r="Q59" s="22">
        <v>0</v>
      </c>
      <c r="R59" s="22">
        <v>0</v>
      </c>
      <c r="S59" s="22">
        <v>0</v>
      </c>
      <c r="T59" s="22">
        <v>649277</v>
      </c>
      <c r="U59" s="22">
        <v>36565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20546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v>0</v>
      </c>
      <c r="AJ59" s="22">
        <v>0</v>
      </c>
      <c r="AK59" s="22">
        <v>0</v>
      </c>
      <c r="AL59" s="22">
        <v>1243</v>
      </c>
      <c r="AM59" s="22">
        <v>0</v>
      </c>
      <c r="AN59" s="22">
        <v>0</v>
      </c>
      <c r="AO59" s="22">
        <v>0</v>
      </c>
      <c r="AP59" s="22">
        <v>3087648</v>
      </c>
    </row>
    <row r="60" spans="1:42" x14ac:dyDescent="0.35">
      <c r="A60" s="22" t="s">
        <v>114</v>
      </c>
      <c r="B60" s="22" t="s">
        <v>167</v>
      </c>
      <c r="C60" s="22" t="s">
        <v>230</v>
      </c>
      <c r="D60" s="22" t="s">
        <v>231</v>
      </c>
      <c r="E60" s="22">
        <v>0</v>
      </c>
      <c r="F60" s="22">
        <v>431910</v>
      </c>
      <c r="G60" s="22">
        <v>0</v>
      </c>
      <c r="H60" s="22">
        <v>0</v>
      </c>
      <c r="I60" s="22">
        <v>135820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5911518</v>
      </c>
      <c r="P60" s="22">
        <v>0</v>
      </c>
      <c r="Q60" s="22">
        <v>0</v>
      </c>
      <c r="R60" s="22">
        <v>292474</v>
      </c>
      <c r="S60" s="22">
        <v>0</v>
      </c>
      <c r="T60" s="22">
        <v>575541</v>
      </c>
      <c r="U60" s="22">
        <v>207476</v>
      </c>
      <c r="V60" s="22">
        <v>503436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215539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130244</v>
      </c>
      <c r="AJ60" s="22">
        <v>199536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8603494</v>
      </c>
    </row>
    <row r="61" spans="1:42" x14ac:dyDescent="0.35">
      <c r="A61" s="22" t="s">
        <v>114</v>
      </c>
      <c r="B61" s="22" t="s">
        <v>167</v>
      </c>
      <c r="C61" s="22" t="s">
        <v>232</v>
      </c>
      <c r="D61" s="22" t="s">
        <v>233</v>
      </c>
      <c r="E61" s="22">
        <v>0</v>
      </c>
      <c r="F61" s="22">
        <v>463127</v>
      </c>
      <c r="G61" s="22">
        <v>0</v>
      </c>
      <c r="H61" s="22">
        <v>0</v>
      </c>
      <c r="I61" s="22">
        <v>521158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6466828</v>
      </c>
      <c r="P61" s="22">
        <v>0</v>
      </c>
      <c r="Q61" s="22">
        <v>0</v>
      </c>
      <c r="R61" s="22">
        <v>0</v>
      </c>
      <c r="S61" s="22">
        <v>0</v>
      </c>
      <c r="T61" s="22">
        <v>2756926</v>
      </c>
      <c r="U61" s="22">
        <v>0</v>
      </c>
      <c r="V61" s="22">
        <v>0</v>
      </c>
      <c r="W61" s="22">
        <v>0</v>
      </c>
      <c r="X61" s="22">
        <v>0</v>
      </c>
      <c r="Y61" s="22">
        <v>183515</v>
      </c>
      <c r="Z61" s="22">
        <v>0</v>
      </c>
      <c r="AA61" s="22">
        <v>110909</v>
      </c>
      <c r="AB61" s="22">
        <v>13130</v>
      </c>
      <c r="AC61" s="22">
        <v>0</v>
      </c>
      <c r="AD61" s="22">
        <v>0</v>
      </c>
      <c r="AE61" s="22">
        <v>408725</v>
      </c>
      <c r="AF61" s="22">
        <v>0</v>
      </c>
      <c r="AG61" s="22">
        <v>0</v>
      </c>
      <c r="AH61" s="22">
        <v>0</v>
      </c>
      <c r="AI61" s="22">
        <v>2657401</v>
      </c>
      <c r="AJ61" s="22">
        <v>0</v>
      </c>
      <c r="AK61" s="22">
        <v>0</v>
      </c>
      <c r="AL61" s="22">
        <v>0</v>
      </c>
      <c r="AM61" s="22">
        <v>0</v>
      </c>
      <c r="AN61" s="22">
        <v>0</v>
      </c>
      <c r="AO61" s="22">
        <v>0</v>
      </c>
      <c r="AP61" s="22">
        <v>13581719</v>
      </c>
    </row>
    <row r="62" spans="1:42" x14ac:dyDescent="0.35">
      <c r="A62" s="22" t="s">
        <v>114</v>
      </c>
      <c r="B62" s="22" t="s">
        <v>167</v>
      </c>
      <c r="C62" s="22" t="s">
        <v>234</v>
      </c>
      <c r="D62" s="22" t="s">
        <v>235</v>
      </c>
      <c r="E62" s="22">
        <v>2297</v>
      </c>
      <c r="F62" s="22">
        <v>140775</v>
      </c>
      <c r="G62" s="22">
        <v>0</v>
      </c>
      <c r="H62" s="22">
        <v>0</v>
      </c>
      <c r="I62" s="22">
        <v>59206</v>
      </c>
      <c r="J62" s="22">
        <v>0</v>
      </c>
      <c r="K62" s="22">
        <v>0</v>
      </c>
      <c r="L62" s="22">
        <v>6303</v>
      </c>
      <c r="M62" s="22">
        <v>0</v>
      </c>
      <c r="N62" s="22">
        <v>0</v>
      </c>
      <c r="O62" s="22">
        <v>1616722</v>
      </c>
      <c r="P62" s="22">
        <v>0</v>
      </c>
      <c r="Q62" s="22">
        <v>0</v>
      </c>
      <c r="R62" s="22">
        <v>0</v>
      </c>
      <c r="S62" s="22">
        <v>0</v>
      </c>
      <c r="T62" s="22">
        <v>267871</v>
      </c>
      <c r="U62" s="22">
        <v>72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114398</v>
      </c>
      <c r="AD62" s="22">
        <v>33543</v>
      </c>
      <c r="AE62" s="22">
        <v>0</v>
      </c>
      <c r="AF62" s="22">
        <v>0</v>
      </c>
      <c r="AG62" s="22">
        <v>0</v>
      </c>
      <c r="AH62" s="22">
        <v>0</v>
      </c>
      <c r="AI62" s="22">
        <v>32311</v>
      </c>
      <c r="AJ62" s="22">
        <v>0</v>
      </c>
      <c r="AK62" s="22">
        <v>0</v>
      </c>
      <c r="AL62" s="22">
        <v>0</v>
      </c>
      <c r="AM62" s="22">
        <v>0</v>
      </c>
      <c r="AN62" s="22">
        <v>0</v>
      </c>
      <c r="AO62" s="22">
        <v>0</v>
      </c>
      <c r="AP62" s="22">
        <v>2273498</v>
      </c>
    </row>
    <row r="63" spans="1:42" x14ac:dyDescent="0.35">
      <c r="A63" s="22" t="s">
        <v>114</v>
      </c>
      <c r="B63" s="22" t="s">
        <v>167</v>
      </c>
      <c r="C63" s="22" t="s">
        <v>236</v>
      </c>
      <c r="D63" s="22" t="s">
        <v>237</v>
      </c>
      <c r="E63" s="22">
        <v>0</v>
      </c>
      <c r="F63" s="22">
        <v>624617</v>
      </c>
      <c r="G63" s="22">
        <v>0</v>
      </c>
      <c r="H63" s="22">
        <v>0</v>
      </c>
      <c r="I63" s="22">
        <v>299577</v>
      </c>
      <c r="J63" s="22">
        <v>77091</v>
      </c>
      <c r="K63" s="22">
        <v>182453</v>
      </c>
      <c r="L63" s="22">
        <v>13262</v>
      </c>
      <c r="M63" s="22">
        <v>0</v>
      </c>
      <c r="N63" s="22">
        <v>2184333</v>
      </c>
      <c r="O63" s="22">
        <v>0</v>
      </c>
      <c r="P63" s="22">
        <v>0</v>
      </c>
      <c r="Q63" s="22">
        <v>0</v>
      </c>
      <c r="R63" s="22">
        <v>949896</v>
      </c>
      <c r="S63" s="22">
        <v>10271935</v>
      </c>
      <c r="T63" s="22">
        <v>578157</v>
      </c>
      <c r="U63" s="22">
        <v>639176</v>
      </c>
      <c r="V63" s="22">
        <v>200446</v>
      </c>
      <c r="W63" s="22">
        <v>0</v>
      </c>
      <c r="X63" s="22">
        <v>0</v>
      </c>
      <c r="Y63" s="22">
        <v>0</v>
      </c>
      <c r="Z63" s="22">
        <v>0</v>
      </c>
      <c r="AA63" s="22">
        <v>43460</v>
      </c>
      <c r="AB63" s="22">
        <v>2453</v>
      </c>
      <c r="AC63" s="22">
        <v>104312</v>
      </c>
      <c r="AD63" s="22">
        <v>0</v>
      </c>
      <c r="AE63" s="22">
        <v>0</v>
      </c>
      <c r="AF63" s="22">
        <v>208610</v>
      </c>
      <c r="AG63" s="22">
        <v>3965</v>
      </c>
      <c r="AH63" s="22">
        <v>0</v>
      </c>
      <c r="AI63" s="22">
        <v>501055</v>
      </c>
      <c r="AJ63" s="22">
        <v>35992</v>
      </c>
      <c r="AK63" s="22">
        <v>0</v>
      </c>
      <c r="AL63" s="22">
        <v>0</v>
      </c>
      <c r="AM63" s="22">
        <v>0</v>
      </c>
      <c r="AN63" s="22">
        <v>0</v>
      </c>
      <c r="AO63" s="22">
        <v>0</v>
      </c>
      <c r="AP63" s="22">
        <v>16920790</v>
      </c>
    </row>
    <row r="64" spans="1:42" x14ac:dyDescent="0.35">
      <c r="A64" s="22" t="s">
        <v>114</v>
      </c>
      <c r="B64" s="22" t="s">
        <v>167</v>
      </c>
      <c r="C64" s="22" t="s">
        <v>238</v>
      </c>
      <c r="D64" s="22" t="s">
        <v>239</v>
      </c>
      <c r="E64" s="22">
        <v>0</v>
      </c>
      <c r="F64" s="22">
        <v>70758</v>
      </c>
      <c r="G64" s="22">
        <v>0</v>
      </c>
      <c r="H64" s="22">
        <v>0</v>
      </c>
      <c r="I64" s="22">
        <v>52330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496277</v>
      </c>
      <c r="P64" s="22">
        <v>0</v>
      </c>
      <c r="Q64" s="22">
        <v>0</v>
      </c>
      <c r="R64" s="22">
        <v>0</v>
      </c>
      <c r="S64" s="22">
        <v>0</v>
      </c>
      <c r="T64" s="22">
        <v>33323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61677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30836</v>
      </c>
      <c r="AK64" s="22">
        <v>0</v>
      </c>
      <c r="AL64" s="22">
        <v>0</v>
      </c>
      <c r="AM64" s="22">
        <v>0</v>
      </c>
      <c r="AN64" s="22">
        <v>0</v>
      </c>
      <c r="AO64" s="22">
        <v>0</v>
      </c>
      <c r="AP64" s="22">
        <v>745201</v>
      </c>
    </row>
    <row r="65" spans="1:42" x14ac:dyDescent="0.35">
      <c r="A65" s="22" t="s">
        <v>114</v>
      </c>
      <c r="B65" s="22" t="s">
        <v>167</v>
      </c>
      <c r="C65" s="22" t="s">
        <v>240</v>
      </c>
      <c r="D65" s="22" t="s">
        <v>241</v>
      </c>
      <c r="E65" s="22">
        <v>0</v>
      </c>
      <c r="F65" s="22">
        <v>176995</v>
      </c>
      <c r="G65" s="22">
        <v>0</v>
      </c>
      <c r="H65" s="22">
        <v>0</v>
      </c>
      <c r="I65" s="22">
        <v>802</v>
      </c>
      <c r="J65" s="22">
        <v>0</v>
      </c>
      <c r="K65" s="22">
        <v>0</v>
      </c>
      <c r="L65" s="22">
        <v>15465</v>
      </c>
      <c r="M65" s="22">
        <v>0</v>
      </c>
      <c r="N65" s="22">
        <v>0</v>
      </c>
      <c r="O65" s="22">
        <v>1839957</v>
      </c>
      <c r="P65" s="22">
        <v>777034</v>
      </c>
      <c r="Q65" s="22">
        <v>0</v>
      </c>
      <c r="R65" s="22">
        <v>0</v>
      </c>
      <c r="S65" s="22">
        <v>0</v>
      </c>
      <c r="T65" s="22">
        <v>420834</v>
      </c>
      <c r="U65" s="22">
        <v>144125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30028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0</v>
      </c>
      <c r="AL65" s="22">
        <v>0</v>
      </c>
      <c r="AM65" s="22">
        <v>0</v>
      </c>
      <c r="AN65" s="22">
        <v>0</v>
      </c>
      <c r="AO65" s="22">
        <v>0</v>
      </c>
      <c r="AP65" s="22">
        <v>3405240</v>
      </c>
    </row>
    <row r="66" spans="1:42" x14ac:dyDescent="0.35">
      <c r="A66" s="22" t="s">
        <v>114</v>
      </c>
      <c r="B66" s="22" t="s">
        <v>167</v>
      </c>
      <c r="C66" s="22" t="s">
        <v>242</v>
      </c>
      <c r="D66" s="22" t="s">
        <v>243</v>
      </c>
      <c r="E66" s="22">
        <v>0</v>
      </c>
      <c r="F66" s="22">
        <v>66201</v>
      </c>
      <c r="G66" s="22">
        <v>0</v>
      </c>
      <c r="H66" s="22">
        <v>0</v>
      </c>
      <c r="I66" s="22">
        <v>227911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3614439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71284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54070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4033905</v>
      </c>
    </row>
    <row r="67" spans="1:42" x14ac:dyDescent="0.35">
      <c r="A67" s="22" t="s">
        <v>114</v>
      </c>
      <c r="B67" s="22" t="s">
        <v>167</v>
      </c>
      <c r="C67" s="22" t="s">
        <v>244</v>
      </c>
      <c r="D67" s="22" t="s">
        <v>245</v>
      </c>
      <c r="E67" s="22">
        <v>0</v>
      </c>
      <c r="F67" s="22">
        <v>83521</v>
      </c>
      <c r="G67" s="22">
        <v>383</v>
      </c>
      <c r="H67" s="22">
        <v>0</v>
      </c>
      <c r="I67" s="22">
        <v>193723</v>
      </c>
      <c r="J67" s="22">
        <v>1042</v>
      </c>
      <c r="K67" s="22">
        <v>0</v>
      </c>
      <c r="L67" s="22">
        <v>13246</v>
      </c>
      <c r="M67" s="22">
        <v>0</v>
      </c>
      <c r="N67" s="22">
        <v>0</v>
      </c>
      <c r="O67" s="22">
        <v>7580277</v>
      </c>
      <c r="P67" s="22">
        <v>28820</v>
      </c>
      <c r="Q67" s="22">
        <v>0</v>
      </c>
      <c r="R67" s="22">
        <v>0</v>
      </c>
      <c r="S67" s="22">
        <v>0</v>
      </c>
      <c r="T67" s="22">
        <v>37379</v>
      </c>
      <c r="U67" s="22">
        <v>14848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9532</v>
      </c>
      <c r="AC67" s="22">
        <v>124847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2862</v>
      </c>
      <c r="AJ67" s="22">
        <v>55448</v>
      </c>
      <c r="AK67" s="22">
        <v>0</v>
      </c>
      <c r="AL67" s="22">
        <v>0</v>
      </c>
      <c r="AM67" s="22">
        <v>0</v>
      </c>
      <c r="AN67" s="22">
        <v>0</v>
      </c>
      <c r="AO67" s="22">
        <v>0</v>
      </c>
      <c r="AP67" s="22">
        <v>8145928</v>
      </c>
    </row>
    <row r="68" spans="1:42" x14ac:dyDescent="0.35">
      <c r="A68" s="22" t="s">
        <v>114</v>
      </c>
      <c r="B68" s="22" t="s">
        <v>167</v>
      </c>
      <c r="C68" s="22" t="s">
        <v>246</v>
      </c>
      <c r="D68" s="22" t="s">
        <v>247</v>
      </c>
      <c r="E68" s="22">
        <v>0</v>
      </c>
      <c r="F68" s="22">
        <v>23293</v>
      </c>
      <c r="G68" s="22">
        <v>0</v>
      </c>
      <c r="H68" s="22">
        <v>0</v>
      </c>
      <c r="I68" s="22">
        <v>3115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244458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2415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11587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1042</v>
      </c>
      <c r="AJ68" s="22">
        <v>0</v>
      </c>
      <c r="AK68" s="22">
        <v>0</v>
      </c>
      <c r="AL68" s="22">
        <v>0</v>
      </c>
      <c r="AM68" s="22">
        <v>0</v>
      </c>
      <c r="AN68" s="22">
        <v>0</v>
      </c>
      <c r="AO68" s="22">
        <v>0</v>
      </c>
      <c r="AP68" s="22">
        <v>285910</v>
      </c>
    </row>
    <row r="69" spans="1:42" x14ac:dyDescent="0.35">
      <c r="A69" s="22" t="s">
        <v>114</v>
      </c>
      <c r="B69" s="22" t="s">
        <v>167</v>
      </c>
      <c r="C69" s="22" t="s">
        <v>248</v>
      </c>
      <c r="D69" s="22" t="s">
        <v>249</v>
      </c>
      <c r="E69" s="22">
        <v>0</v>
      </c>
      <c r="F69" s="22">
        <v>479907</v>
      </c>
      <c r="G69" s="22">
        <v>0</v>
      </c>
      <c r="H69" s="22">
        <v>0</v>
      </c>
      <c r="I69" s="22">
        <v>487726</v>
      </c>
      <c r="J69" s="22">
        <v>25794</v>
      </c>
      <c r="K69" s="22">
        <v>0</v>
      </c>
      <c r="L69" s="22">
        <v>94801</v>
      </c>
      <c r="M69" s="22">
        <v>119678</v>
      </c>
      <c r="N69" s="22">
        <v>0</v>
      </c>
      <c r="O69" s="22">
        <v>28336074</v>
      </c>
      <c r="P69" s="22">
        <v>0</v>
      </c>
      <c r="Q69" s="22">
        <v>0</v>
      </c>
      <c r="R69" s="22">
        <v>188854</v>
      </c>
      <c r="S69" s="22">
        <v>438899</v>
      </c>
      <c r="T69" s="22">
        <v>527506</v>
      </c>
      <c r="U69" s="22">
        <v>260816</v>
      </c>
      <c r="V69" s="22">
        <v>0</v>
      </c>
      <c r="W69" s="22">
        <v>6857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160313</v>
      </c>
      <c r="AD69" s="22">
        <v>0</v>
      </c>
      <c r="AE69" s="22">
        <v>0</v>
      </c>
      <c r="AF69" s="22">
        <v>0</v>
      </c>
      <c r="AG69" s="22">
        <v>16909</v>
      </c>
      <c r="AH69" s="22">
        <v>0</v>
      </c>
      <c r="AI69" s="22">
        <v>0</v>
      </c>
      <c r="AJ69" s="22">
        <v>0</v>
      </c>
      <c r="AK69" s="22">
        <v>0</v>
      </c>
      <c r="AL69" s="22">
        <v>240440</v>
      </c>
      <c r="AM69" s="22">
        <v>0</v>
      </c>
      <c r="AN69" s="22">
        <v>0</v>
      </c>
      <c r="AO69" s="22">
        <v>0</v>
      </c>
      <c r="AP69" s="22">
        <v>31384574</v>
      </c>
    </row>
    <row r="70" spans="1:42" x14ac:dyDescent="0.35">
      <c r="A70" s="22" t="s">
        <v>114</v>
      </c>
      <c r="B70" s="22" t="s">
        <v>167</v>
      </c>
      <c r="C70" s="22" t="s">
        <v>250</v>
      </c>
      <c r="D70" s="22" t="s">
        <v>251</v>
      </c>
      <c r="E70" s="22">
        <v>0</v>
      </c>
      <c r="F70" s="22">
        <v>2041359</v>
      </c>
      <c r="G70" s="22">
        <v>22131</v>
      </c>
      <c r="H70" s="22">
        <v>67961</v>
      </c>
      <c r="I70" s="22">
        <v>896722</v>
      </c>
      <c r="J70" s="22">
        <v>6891</v>
      </c>
      <c r="K70" s="22">
        <v>0</v>
      </c>
      <c r="L70" s="22">
        <v>3158</v>
      </c>
      <c r="M70" s="22">
        <v>0</v>
      </c>
      <c r="N70" s="22">
        <v>1011915</v>
      </c>
      <c r="O70" s="22">
        <v>16352528</v>
      </c>
      <c r="P70" s="22">
        <v>0</v>
      </c>
      <c r="Q70" s="22">
        <v>0</v>
      </c>
      <c r="R70" s="22">
        <v>845932</v>
      </c>
      <c r="S70" s="22">
        <v>0</v>
      </c>
      <c r="T70" s="22">
        <v>1604187</v>
      </c>
      <c r="U70" s="22">
        <v>2057056</v>
      </c>
      <c r="V70" s="22">
        <v>48391</v>
      </c>
      <c r="W70" s="22">
        <v>0</v>
      </c>
      <c r="X70" s="22">
        <v>0</v>
      </c>
      <c r="Y70" s="22">
        <v>0</v>
      </c>
      <c r="Z70" s="22">
        <v>61172</v>
      </c>
      <c r="AA70" s="22">
        <v>0</v>
      </c>
      <c r="AB70" s="22">
        <v>0</v>
      </c>
      <c r="AC70" s="22">
        <v>6773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383798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25409974</v>
      </c>
    </row>
    <row r="71" spans="1:42" x14ac:dyDescent="0.35">
      <c r="A71" s="22" t="s">
        <v>114</v>
      </c>
      <c r="B71" s="22" t="s">
        <v>167</v>
      </c>
      <c r="C71" s="22" t="s">
        <v>252</v>
      </c>
      <c r="D71" s="22" t="s">
        <v>253</v>
      </c>
      <c r="E71" s="22">
        <v>0</v>
      </c>
      <c r="F71" s="22">
        <v>332793</v>
      </c>
      <c r="G71" s="22">
        <v>0</v>
      </c>
      <c r="H71" s="22">
        <v>0</v>
      </c>
      <c r="I71" s="22">
        <v>302948</v>
      </c>
      <c r="J71" s="22">
        <v>0</v>
      </c>
      <c r="K71" s="22">
        <v>0</v>
      </c>
      <c r="L71" s="22">
        <v>12570</v>
      </c>
      <c r="M71" s="22">
        <v>0</v>
      </c>
      <c r="N71" s="22">
        <v>6048</v>
      </c>
      <c r="O71" s="22">
        <v>3189314</v>
      </c>
      <c r="P71" s="22">
        <v>0</v>
      </c>
      <c r="Q71" s="22">
        <v>0</v>
      </c>
      <c r="R71" s="22">
        <v>0</v>
      </c>
      <c r="S71" s="22">
        <v>0</v>
      </c>
      <c r="T71" s="22">
        <v>486561</v>
      </c>
      <c r="U71" s="22">
        <v>36239</v>
      </c>
      <c r="V71" s="22">
        <v>84978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104758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14713</v>
      </c>
      <c r="AJ71" s="22">
        <v>0</v>
      </c>
      <c r="AK71" s="22">
        <v>0</v>
      </c>
      <c r="AL71" s="22">
        <v>0</v>
      </c>
      <c r="AM71" s="22">
        <v>0</v>
      </c>
      <c r="AN71" s="22">
        <v>0</v>
      </c>
      <c r="AO71" s="22">
        <v>0</v>
      </c>
      <c r="AP71" s="22">
        <v>4570922</v>
      </c>
    </row>
    <row r="72" spans="1:42" x14ac:dyDescent="0.35">
      <c r="A72" s="22" t="s">
        <v>114</v>
      </c>
      <c r="B72" s="22" t="s">
        <v>167</v>
      </c>
      <c r="C72" s="22" t="s">
        <v>254</v>
      </c>
      <c r="D72" s="22" t="s">
        <v>255</v>
      </c>
      <c r="E72" s="22">
        <v>0</v>
      </c>
      <c r="F72" s="22">
        <v>59816</v>
      </c>
      <c r="G72" s="22">
        <v>0</v>
      </c>
      <c r="H72" s="22">
        <v>0</v>
      </c>
      <c r="I72" s="22">
        <v>109294</v>
      </c>
      <c r="J72" s="22">
        <v>4323</v>
      </c>
      <c r="K72" s="22">
        <v>0</v>
      </c>
      <c r="L72" s="22">
        <v>2054</v>
      </c>
      <c r="M72" s="22">
        <v>0</v>
      </c>
      <c r="N72" s="22">
        <v>0</v>
      </c>
      <c r="O72" s="22">
        <v>1637530</v>
      </c>
      <c r="P72" s="22">
        <v>0</v>
      </c>
      <c r="Q72" s="22">
        <v>0</v>
      </c>
      <c r="R72" s="22">
        <v>0</v>
      </c>
      <c r="S72" s="22">
        <v>0</v>
      </c>
      <c r="T72" s="22">
        <v>124876</v>
      </c>
      <c r="U72" s="22">
        <v>21194</v>
      </c>
      <c r="V72" s="22">
        <v>31682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55769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v>50299</v>
      </c>
      <c r="AJ72" s="22">
        <v>0</v>
      </c>
      <c r="AK72" s="22">
        <v>0</v>
      </c>
      <c r="AL72" s="22">
        <v>0</v>
      </c>
      <c r="AM72" s="22">
        <v>235516</v>
      </c>
      <c r="AN72" s="22">
        <v>0</v>
      </c>
      <c r="AO72" s="22">
        <v>0</v>
      </c>
      <c r="AP72" s="22">
        <v>2332353</v>
      </c>
    </row>
    <row r="73" spans="1:42" x14ac:dyDescent="0.35">
      <c r="A73" s="22" t="s">
        <v>114</v>
      </c>
      <c r="B73" s="22" t="s">
        <v>167</v>
      </c>
      <c r="C73" s="22" t="s">
        <v>256</v>
      </c>
      <c r="D73" s="22" t="s">
        <v>257</v>
      </c>
      <c r="E73" s="22">
        <v>0</v>
      </c>
      <c r="F73" s="22">
        <v>27516</v>
      </c>
      <c r="G73" s="22">
        <v>0</v>
      </c>
      <c r="H73" s="22">
        <v>0</v>
      </c>
      <c r="I73" s="22">
        <v>159838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2305950</v>
      </c>
      <c r="P73" s="22">
        <v>14894</v>
      </c>
      <c r="Q73" s="22">
        <v>0</v>
      </c>
      <c r="R73" s="22">
        <v>80936</v>
      </c>
      <c r="S73" s="22">
        <v>0</v>
      </c>
      <c r="T73" s="22">
        <v>22860</v>
      </c>
      <c r="U73" s="22">
        <v>24307</v>
      </c>
      <c r="V73" s="22">
        <v>7561</v>
      </c>
      <c r="W73" s="22">
        <v>0</v>
      </c>
      <c r="X73" s="22">
        <v>0</v>
      </c>
      <c r="Y73" s="22">
        <v>0</v>
      </c>
      <c r="Z73" s="22">
        <v>0</v>
      </c>
      <c r="AA73" s="22">
        <v>2125</v>
      </c>
      <c r="AB73" s="22">
        <v>0</v>
      </c>
      <c r="AC73" s="22">
        <v>41680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67249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2754916</v>
      </c>
    </row>
    <row r="74" spans="1:42" x14ac:dyDescent="0.35">
      <c r="A74" s="22" t="s">
        <v>114</v>
      </c>
      <c r="B74" s="22" t="s">
        <v>167</v>
      </c>
      <c r="C74" s="22" t="s">
        <v>258</v>
      </c>
      <c r="D74" s="22" t="s">
        <v>259</v>
      </c>
      <c r="E74" s="22">
        <v>0</v>
      </c>
      <c r="F74" s="22">
        <v>10180</v>
      </c>
      <c r="G74" s="22">
        <v>0</v>
      </c>
      <c r="H74" s="22">
        <v>0</v>
      </c>
      <c r="I74" s="22">
        <v>3676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1341502</v>
      </c>
      <c r="P74" s="22">
        <v>0</v>
      </c>
      <c r="Q74" s="22">
        <v>0</v>
      </c>
      <c r="R74" s="22">
        <v>0</v>
      </c>
      <c r="S74" s="22">
        <v>0</v>
      </c>
      <c r="T74" s="22">
        <v>2960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21762</v>
      </c>
      <c r="AB74" s="22">
        <v>0</v>
      </c>
      <c r="AC74" s="22">
        <v>22404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0</v>
      </c>
      <c r="AP74" s="22">
        <v>1402484</v>
      </c>
    </row>
    <row r="75" spans="1:42" x14ac:dyDescent="0.35">
      <c r="A75" s="22" t="s">
        <v>114</v>
      </c>
      <c r="B75" s="22" t="s">
        <v>167</v>
      </c>
      <c r="C75" s="22" t="s">
        <v>260</v>
      </c>
      <c r="D75" s="22" t="s">
        <v>261</v>
      </c>
      <c r="E75" s="22">
        <v>0</v>
      </c>
      <c r="F75" s="22">
        <v>60841</v>
      </c>
      <c r="G75" s="22">
        <v>0</v>
      </c>
      <c r="H75" s="22">
        <v>0</v>
      </c>
      <c r="I75" s="22">
        <v>176956</v>
      </c>
      <c r="J75" s="22">
        <v>0</v>
      </c>
      <c r="K75" s="22">
        <v>3520</v>
      </c>
      <c r="L75" s="22">
        <v>0</v>
      </c>
      <c r="M75" s="22">
        <v>0</v>
      </c>
      <c r="N75" s="22">
        <v>0</v>
      </c>
      <c r="O75" s="22">
        <v>5132877</v>
      </c>
      <c r="P75" s="22">
        <v>0</v>
      </c>
      <c r="Q75" s="22">
        <v>0</v>
      </c>
      <c r="R75" s="22">
        <v>0</v>
      </c>
      <c r="S75" s="22">
        <v>0</v>
      </c>
      <c r="T75" s="22">
        <v>282144</v>
      </c>
      <c r="U75" s="22">
        <v>147153</v>
      </c>
      <c r="V75" s="22">
        <v>122282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69080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60590</v>
      </c>
      <c r="AJ75" s="22">
        <v>9101</v>
      </c>
      <c r="AK75" s="22">
        <v>0</v>
      </c>
      <c r="AL75" s="22">
        <v>0</v>
      </c>
      <c r="AM75" s="22">
        <v>0</v>
      </c>
      <c r="AN75" s="22">
        <v>0</v>
      </c>
      <c r="AO75" s="22">
        <v>0</v>
      </c>
      <c r="AP75" s="22">
        <v>6064544</v>
      </c>
    </row>
    <row r="76" spans="1:42" x14ac:dyDescent="0.35">
      <c r="A76" s="22" t="s">
        <v>114</v>
      </c>
      <c r="B76" s="22" t="s">
        <v>167</v>
      </c>
      <c r="C76" s="22" t="s">
        <v>262</v>
      </c>
      <c r="D76" s="22" t="s">
        <v>263</v>
      </c>
      <c r="E76" s="22">
        <v>0</v>
      </c>
      <c r="F76" s="22">
        <v>37012</v>
      </c>
      <c r="G76" s="22">
        <v>0</v>
      </c>
      <c r="H76" s="22">
        <v>0</v>
      </c>
      <c r="I76" s="22">
        <v>119913</v>
      </c>
      <c r="J76" s="22">
        <v>0</v>
      </c>
      <c r="K76" s="22">
        <v>0</v>
      </c>
      <c r="L76" s="22">
        <v>21892</v>
      </c>
      <c r="M76" s="22">
        <v>0</v>
      </c>
      <c r="N76" s="22">
        <v>0</v>
      </c>
      <c r="O76" s="22">
        <v>2108863</v>
      </c>
      <c r="P76" s="22">
        <v>0</v>
      </c>
      <c r="Q76" s="22">
        <v>0</v>
      </c>
      <c r="R76" s="22">
        <v>0</v>
      </c>
      <c r="S76" s="22">
        <v>0</v>
      </c>
      <c r="T76" s="22">
        <v>309927</v>
      </c>
      <c r="U76" s="22">
        <v>34963</v>
      </c>
      <c r="V76" s="22">
        <v>791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41080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82649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2757090</v>
      </c>
    </row>
    <row r="77" spans="1:42" x14ac:dyDescent="0.35">
      <c r="A77" s="22" t="s">
        <v>114</v>
      </c>
      <c r="B77" s="22" t="s">
        <v>167</v>
      </c>
      <c r="C77" s="22" t="s">
        <v>264</v>
      </c>
      <c r="D77" s="22" t="s">
        <v>265</v>
      </c>
      <c r="E77" s="22">
        <v>0</v>
      </c>
      <c r="F77" s="22">
        <v>111285</v>
      </c>
      <c r="G77" s="22">
        <v>0</v>
      </c>
      <c r="H77" s="22">
        <v>0</v>
      </c>
      <c r="I77" s="22">
        <v>163878</v>
      </c>
      <c r="J77" s="22">
        <v>0</v>
      </c>
      <c r="K77" s="22">
        <v>0</v>
      </c>
      <c r="L77" s="22">
        <v>14091</v>
      </c>
      <c r="M77" s="22">
        <v>0</v>
      </c>
      <c r="N77" s="22">
        <v>0</v>
      </c>
      <c r="O77" s="22">
        <v>2712264</v>
      </c>
      <c r="P77" s="22">
        <v>0</v>
      </c>
      <c r="Q77" s="22">
        <v>0</v>
      </c>
      <c r="R77" s="22">
        <v>0</v>
      </c>
      <c r="S77" s="22">
        <v>0</v>
      </c>
      <c r="T77" s="22">
        <v>303592</v>
      </c>
      <c r="U77" s="22">
        <v>125780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38367</v>
      </c>
      <c r="AD77" s="22">
        <v>4965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v>3474222</v>
      </c>
    </row>
    <row r="78" spans="1:42" x14ac:dyDescent="0.35">
      <c r="A78" s="22" t="s">
        <v>114</v>
      </c>
      <c r="B78" s="22" t="s">
        <v>167</v>
      </c>
      <c r="C78" s="22" t="s">
        <v>266</v>
      </c>
      <c r="D78" s="22" t="s">
        <v>267</v>
      </c>
      <c r="E78" s="22">
        <v>0</v>
      </c>
      <c r="F78" s="22">
        <v>172531</v>
      </c>
      <c r="G78" s="22">
        <v>0</v>
      </c>
      <c r="H78" s="22">
        <v>0</v>
      </c>
      <c r="I78" s="22">
        <v>450776</v>
      </c>
      <c r="J78" s="22">
        <v>0</v>
      </c>
      <c r="K78" s="22">
        <v>0</v>
      </c>
      <c r="L78" s="22">
        <v>62514</v>
      </c>
      <c r="M78" s="22">
        <v>0</v>
      </c>
      <c r="N78" s="22">
        <v>117120</v>
      </c>
      <c r="O78" s="22">
        <v>8830406</v>
      </c>
      <c r="P78" s="22">
        <v>0</v>
      </c>
      <c r="Q78" s="22">
        <v>9133</v>
      </c>
      <c r="R78" s="22">
        <v>0</v>
      </c>
      <c r="S78" s="22">
        <v>0</v>
      </c>
      <c r="T78" s="22">
        <v>892784</v>
      </c>
      <c r="U78" s="22">
        <v>454804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141687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299280</v>
      </c>
      <c r="AJ78" s="22">
        <v>0</v>
      </c>
      <c r="AK78" s="22">
        <v>0</v>
      </c>
      <c r="AL78" s="22">
        <v>0</v>
      </c>
      <c r="AM78" s="22">
        <v>0</v>
      </c>
      <c r="AN78" s="22">
        <v>0</v>
      </c>
      <c r="AO78" s="22">
        <v>0</v>
      </c>
      <c r="AP78" s="22">
        <v>11431035</v>
      </c>
    </row>
    <row r="79" spans="1:42" x14ac:dyDescent="0.35">
      <c r="A79" s="22" t="s">
        <v>114</v>
      </c>
      <c r="B79" s="22" t="s">
        <v>167</v>
      </c>
      <c r="C79" s="22" t="s">
        <v>268</v>
      </c>
      <c r="D79" s="22" t="s">
        <v>269</v>
      </c>
      <c r="E79" s="22">
        <v>0</v>
      </c>
      <c r="F79" s="22">
        <v>54494</v>
      </c>
      <c r="G79" s="22">
        <v>0</v>
      </c>
      <c r="H79" s="22">
        <v>0</v>
      </c>
      <c r="I79" s="22">
        <v>159177</v>
      </c>
      <c r="J79" s="22">
        <v>0</v>
      </c>
      <c r="K79" s="22">
        <v>0</v>
      </c>
      <c r="L79" s="22">
        <v>14619</v>
      </c>
      <c r="M79" s="22">
        <v>0</v>
      </c>
      <c r="N79" s="22">
        <v>0</v>
      </c>
      <c r="O79" s="22">
        <v>3474284</v>
      </c>
      <c r="P79" s="22">
        <v>0</v>
      </c>
      <c r="Q79" s="22">
        <v>0</v>
      </c>
      <c r="R79" s="22">
        <v>0</v>
      </c>
      <c r="S79" s="22">
        <v>0</v>
      </c>
      <c r="T79" s="22">
        <v>264207</v>
      </c>
      <c r="U79" s="22">
        <v>0</v>
      </c>
      <c r="V79" s="22">
        <v>26000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5304</v>
      </c>
      <c r="AC79" s="22">
        <v>145745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92723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4236553</v>
      </c>
    </row>
    <row r="80" spans="1:42" x14ac:dyDescent="0.35">
      <c r="A80" s="22" t="s">
        <v>114</v>
      </c>
      <c r="B80" s="22" t="s">
        <v>167</v>
      </c>
      <c r="C80" s="22" t="s">
        <v>270</v>
      </c>
      <c r="D80" s="22" t="s">
        <v>271</v>
      </c>
      <c r="E80" s="22">
        <v>0</v>
      </c>
      <c r="F80" s="22">
        <v>167777</v>
      </c>
      <c r="G80" s="22">
        <v>0</v>
      </c>
      <c r="H80" s="22">
        <v>0</v>
      </c>
      <c r="I80" s="22">
        <v>125091</v>
      </c>
      <c r="J80" s="22">
        <v>21177</v>
      </c>
      <c r="K80" s="22">
        <v>0</v>
      </c>
      <c r="L80" s="22">
        <v>0</v>
      </c>
      <c r="M80" s="22">
        <v>0</v>
      </c>
      <c r="N80" s="22">
        <v>0</v>
      </c>
      <c r="O80" s="22">
        <v>1822930</v>
      </c>
      <c r="P80" s="22">
        <v>0</v>
      </c>
      <c r="Q80" s="22">
        <v>0</v>
      </c>
      <c r="R80" s="22">
        <v>0</v>
      </c>
      <c r="S80" s="22">
        <v>0</v>
      </c>
      <c r="T80" s="22">
        <v>173540</v>
      </c>
      <c r="U80" s="22">
        <v>92198</v>
      </c>
      <c r="V80" s="22">
        <v>53334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17937</v>
      </c>
      <c r="AC80" s="22">
        <v>27435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53175</v>
      </c>
      <c r="AJ80" s="22">
        <v>0</v>
      </c>
      <c r="AK80" s="22">
        <v>0</v>
      </c>
      <c r="AL80" s="22">
        <v>0</v>
      </c>
      <c r="AM80" s="22">
        <v>184689</v>
      </c>
      <c r="AN80" s="22">
        <v>0</v>
      </c>
      <c r="AO80" s="22">
        <v>0</v>
      </c>
      <c r="AP80" s="22">
        <v>2739283</v>
      </c>
    </row>
    <row r="81" spans="1:42" x14ac:dyDescent="0.35">
      <c r="A81" s="22" t="s">
        <v>114</v>
      </c>
      <c r="B81" s="22" t="s">
        <v>167</v>
      </c>
      <c r="C81" s="22" t="s">
        <v>272</v>
      </c>
      <c r="D81" s="22" t="s">
        <v>273</v>
      </c>
      <c r="E81" s="22">
        <v>0</v>
      </c>
      <c r="F81" s="22">
        <v>12644</v>
      </c>
      <c r="G81" s="22">
        <v>0</v>
      </c>
      <c r="H81" s="22">
        <v>0</v>
      </c>
      <c r="I81" s="22">
        <v>65808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2565698</v>
      </c>
      <c r="P81" s="22">
        <v>0</v>
      </c>
      <c r="Q81" s="22">
        <v>0</v>
      </c>
      <c r="R81" s="22">
        <v>0</v>
      </c>
      <c r="S81" s="22">
        <v>0</v>
      </c>
      <c r="T81" s="22">
        <v>82925</v>
      </c>
      <c r="U81" s="22">
        <v>0</v>
      </c>
      <c r="V81" s="22">
        <v>37778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17086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17767</v>
      </c>
      <c r="AJ81" s="22">
        <v>0</v>
      </c>
      <c r="AK81" s="22">
        <v>0</v>
      </c>
      <c r="AL81" s="22">
        <v>0</v>
      </c>
      <c r="AM81" s="22">
        <v>258671</v>
      </c>
      <c r="AN81" s="22">
        <v>0</v>
      </c>
      <c r="AO81" s="22">
        <v>0</v>
      </c>
      <c r="AP81" s="22">
        <v>3058377</v>
      </c>
    </row>
    <row r="82" spans="1:42" x14ac:dyDescent="0.35">
      <c r="A82" s="22" t="s">
        <v>114</v>
      </c>
      <c r="B82" s="22" t="s">
        <v>167</v>
      </c>
      <c r="C82" s="22" t="s">
        <v>274</v>
      </c>
      <c r="D82" s="22" t="s">
        <v>275</v>
      </c>
      <c r="E82" s="22">
        <v>0</v>
      </c>
      <c r="F82" s="22">
        <v>78610</v>
      </c>
      <c r="G82" s="22">
        <v>0</v>
      </c>
      <c r="H82" s="22">
        <v>197033</v>
      </c>
      <c r="I82" s="22">
        <v>40140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15357787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160589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77567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0</v>
      </c>
      <c r="AL82" s="22">
        <v>0</v>
      </c>
      <c r="AM82" s="22">
        <v>1368266</v>
      </c>
      <c r="AN82" s="22">
        <v>0</v>
      </c>
      <c r="AO82" s="22">
        <v>0</v>
      </c>
      <c r="AP82" s="22">
        <v>17279992</v>
      </c>
    </row>
    <row r="83" spans="1:42" x14ac:dyDescent="0.35">
      <c r="A83" s="22" t="s">
        <v>114</v>
      </c>
      <c r="B83" s="22" t="s">
        <v>167</v>
      </c>
      <c r="C83" s="22" t="s">
        <v>276</v>
      </c>
      <c r="D83" s="22" t="s">
        <v>277</v>
      </c>
      <c r="E83" s="22">
        <v>0</v>
      </c>
      <c r="F83" s="22">
        <v>96912</v>
      </c>
      <c r="G83" s="22">
        <v>0</v>
      </c>
      <c r="H83" s="22">
        <v>76030</v>
      </c>
      <c r="I83" s="22">
        <v>475325</v>
      </c>
      <c r="J83" s="22">
        <v>3930</v>
      </c>
      <c r="K83" s="22">
        <v>9394</v>
      </c>
      <c r="L83" s="22">
        <v>14336</v>
      </c>
      <c r="M83" s="22">
        <v>0</v>
      </c>
      <c r="N83" s="22">
        <v>68387</v>
      </c>
      <c r="O83" s="22">
        <v>3874010</v>
      </c>
      <c r="P83" s="22">
        <v>0</v>
      </c>
      <c r="Q83" s="22">
        <v>0</v>
      </c>
      <c r="R83" s="22">
        <v>0</v>
      </c>
      <c r="S83" s="22">
        <v>0</v>
      </c>
      <c r="T83" s="22">
        <v>29374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98937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4746635</v>
      </c>
    </row>
    <row r="84" spans="1:42" x14ac:dyDescent="0.35">
      <c r="A84" s="22" t="s">
        <v>114</v>
      </c>
      <c r="B84" s="22" t="s">
        <v>167</v>
      </c>
      <c r="C84" s="22" t="s">
        <v>278</v>
      </c>
      <c r="D84" s="22" t="s">
        <v>279</v>
      </c>
      <c r="E84" s="22">
        <v>0</v>
      </c>
      <c r="F84" s="22">
        <v>38901</v>
      </c>
      <c r="G84" s="22">
        <v>0</v>
      </c>
      <c r="H84" s="22">
        <v>0</v>
      </c>
      <c r="I84" s="22">
        <v>178969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15530280</v>
      </c>
      <c r="P84" s="22">
        <v>0</v>
      </c>
      <c r="Q84" s="22">
        <v>0</v>
      </c>
      <c r="R84" s="22">
        <v>0</v>
      </c>
      <c r="S84" s="22">
        <v>0</v>
      </c>
      <c r="T84" s="22">
        <v>32191</v>
      </c>
      <c r="U84" s="22">
        <v>32601</v>
      </c>
      <c r="V84" s="22">
        <v>24028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64065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114905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16015940</v>
      </c>
    </row>
    <row r="85" spans="1:42" x14ac:dyDescent="0.35">
      <c r="A85" s="22" t="s">
        <v>114</v>
      </c>
      <c r="B85" s="22" t="s">
        <v>167</v>
      </c>
      <c r="C85" s="22" t="s">
        <v>280</v>
      </c>
      <c r="D85" s="22" t="s">
        <v>281</v>
      </c>
      <c r="E85" s="22">
        <v>0</v>
      </c>
      <c r="F85" s="22">
        <v>19471</v>
      </c>
      <c r="G85" s="22">
        <v>0</v>
      </c>
      <c r="H85" s="22">
        <v>0</v>
      </c>
      <c r="I85" s="22">
        <v>59721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1926489</v>
      </c>
      <c r="P85" s="22">
        <v>0</v>
      </c>
      <c r="Q85" s="22">
        <v>0</v>
      </c>
      <c r="R85" s="22">
        <v>0</v>
      </c>
      <c r="S85" s="22">
        <v>0</v>
      </c>
      <c r="T85" s="22">
        <v>82916</v>
      </c>
      <c r="U85" s="22">
        <v>0</v>
      </c>
      <c r="V85" s="22">
        <v>13854</v>
      </c>
      <c r="W85" s="22"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150915</v>
      </c>
      <c r="AD85" s="22">
        <v>0</v>
      </c>
      <c r="AE85" s="22">
        <v>0</v>
      </c>
      <c r="AF85" s="22">
        <v>0</v>
      </c>
      <c r="AG85" s="22">
        <v>0</v>
      </c>
      <c r="AH85" s="22">
        <v>0</v>
      </c>
      <c r="AI85" s="22">
        <v>26215</v>
      </c>
      <c r="AJ85" s="22">
        <v>0</v>
      </c>
      <c r="AK85" s="22">
        <v>0</v>
      </c>
      <c r="AL85" s="22">
        <v>0</v>
      </c>
      <c r="AM85" s="22">
        <v>0</v>
      </c>
      <c r="AN85" s="22">
        <v>0</v>
      </c>
      <c r="AO85" s="22">
        <v>0</v>
      </c>
      <c r="AP85" s="22">
        <v>2279581</v>
      </c>
    </row>
    <row r="86" spans="1:42" x14ac:dyDescent="0.35">
      <c r="A86" s="22" t="s">
        <v>114</v>
      </c>
      <c r="B86" s="22" t="s">
        <v>167</v>
      </c>
      <c r="C86" s="22" t="s">
        <v>282</v>
      </c>
      <c r="D86" s="22" t="s">
        <v>283</v>
      </c>
      <c r="E86" s="22">
        <v>0</v>
      </c>
      <c r="F86" s="22">
        <v>32546</v>
      </c>
      <c r="G86" s="22">
        <v>0</v>
      </c>
      <c r="H86" s="22">
        <v>0</v>
      </c>
      <c r="I86" s="22">
        <v>102605</v>
      </c>
      <c r="J86" s="22">
        <v>0</v>
      </c>
      <c r="K86" s="22">
        <v>0</v>
      </c>
      <c r="L86" s="22">
        <v>25601</v>
      </c>
      <c r="M86" s="22">
        <v>0</v>
      </c>
      <c r="N86" s="22">
        <v>0</v>
      </c>
      <c r="O86" s="22">
        <v>1051428</v>
      </c>
      <c r="P86" s="22">
        <v>26271</v>
      </c>
      <c r="Q86" s="22">
        <v>0</v>
      </c>
      <c r="R86" s="22">
        <v>0</v>
      </c>
      <c r="S86" s="22">
        <v>0</v>
      </c>
      <c r="T86" s="22">
        <v>362659</v>
      </c>
      <c r="U86" s="22">
        <v>0</v>
      </c>
      <c r="V86" s="22">
        <v>2948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12978</v>
      </c>
      <c r="AC86" s="22">
        <v>28850</v>
      </c>
      <c r="AD86" s="22">
        <v>8180</v>
      </c>
      <c r="AE86" s="22">
        <v>0</v>
      </c>
      <c r="AF86" s="22">
        <v>0</v>
      </c>
      <c r="AG86" s="22">
        <v>0</v>
      </c>
      <c r="AH86" s="22">
        <v>79542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3753</v>
      </c>
      <c r="AP86" s="22">
        <v>1737361</v>
      </c>
    </row>
    <row r="87" spans="1:42" x14ac:dyDescent="0.35">
      <c r="A87" s="22" t="s">
        <v>114</v>
      </c>
      <c r="B87" s="22" t="s">
        <v>167</v>
      </c>
      <c r="C87" s="22" t="s">
        <v>284</v>
      </c>
      <c r="D87" s="22" t="s">
        <v>285</v>
      </c>
      <c r="E87" s="22">
        <v>0</v>
      </c>
      <c r="F87" s="22">
        <v>177485</v>
      </c>
      <c r="G87" s="22">
        <v>0</v>
      </c>
      <c r="H87" s="22">
        <v>0</v>
      </c>
      <c r="I87" s="22">
        <v>220993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4050808</v>
      </c>
      <c r="P87" s="22">
        <v>0</v>
      </c>
      <c r="Q87" s="22">
        <v>0</v>
      </c>
      <c r="R87" s="22">
        <v>0</v>
      </c>
      <c r="S87" s="22">
        <v>0</v>
      </c>
      <c r="T87" s="22">
        <v>75871</v>
      </c>
      <c r="U87" s="22">
        <v>95613</v>
      </c>
      <c r="V87" s="22">
        <v>342513</v>
      </c>
      <c r="W87" s="22"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v>0</v>
      </c>
      <c r="AI87" s="22">
        <v>15710</v>
      </c>
      <c r="AJ87" s="22">
        <v>0</v>
      </c>
      <c r="AK87" s="22">
        <v>0</v>
      </c>
      <c r="AL87" s="22">
        <v>0</v>
      </c>
      <c r="AM87" s="22">
        <v>0</v>
      </c>
      <c r="AN87" s="22">
        <v>0</v>
      </c>
      <c r="AO87" s="22">
        <v>0</v>
      </c>
      <c r="AP87" s="22">
        <v>4978993</v>
      </c>
    </row>
    <row r="88" spans="1:42" x14ac:dyDescent="0.35">
      <c r="A88" s="22" t="s">
        <v>114</v>
      </c>
      <c r="B88" s="22" t="s">
        <v>167</v>
      </c>
      <c r="C88" s="22" t="s">
        <v>286</v>
      </c>
      <c r="D88" s="22" t="s">
        <v>287</v>
      </c>
      <c r="E88" s="22">
        <v>0</v>
      </c>
      <c r="F88" s="22">
        <v>464409</v>
      </c>
      <c r="G88" s="22">
        <v>0</v>
      </c>
      <c r="H88" s="22">
        <v>0</v>
      </c>
      <c r="I88" s="22">
        <v>65194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15272912</v>
      </c>
      <c r="P88" s="22">
        <v>0</v>
      </c>
      <c r="Q88" s="22">
        <v>0</v>
      </c>
      <c r="R88" s="22">
        <v>0</v>
      </c>
      <c r="S88" s="22">
        <v>0</v>
      </c>
      <c r="T88" s="22">
        <v>556861</v>
      </c>
      <c r="U88" s="22">
        <v>392579</v>
      </c>
      <c r="V88" s="22">
        <v>16743</v>
      </c>
      <c r="W88" s="22">
        <v>0</v>
      </c>
      <c r="X88" s="22">
        <v>0</v>
      </c>
      <c r="Y88" s="22">
        <v>0</v>
      </c>
      <c r="Z88" s="22">
        <v>971</v>
      </c>
      <c r="AA88" s="22">
        <v>0</v>
      </c>
      <c r="AB88" s="22">
        <v>0</v>
      </c>
      <c r="AC88" s="22">
        <v>22780</v>
      </c>
      <c r="AD88" s="22">
        <v>40670</v>
      </c>
      <c r="AE88" s="22">
        <v>0</v>
      </c>
      <c r="AF88" s="22">
        <v>0</v>
      </c>
      <c r="AG88" s="22">
        <v>0</v>
      </c>
      <c r="AH88" s="22">
        <v>0</v>
      </c>
      <c r="AI88" s="22">
        <v>32732</v>
      </c>
      <c r="AJ88" s="22">
        <v>0</v>
      </c>
      <c r="AK88" s="22">
        <v>0</v>
      </c>
      <c r="AL88" s="22">
        <v>0</v>
      </c>
      <c r="AM88" s="22">
        <v>0</v>
      </c>
      <c r="AN88" s="22">
        <v>0</v>
      </c>
      <c r="AO88" s="22">
        <v>0</v>
      </c>
      <c r="AP88" s="22">
        <v>16865851</v>
      </c>
    </row>
    <row r="89" spans="1:42" x14ac:dyDescent="0.35">
      <c r="A89" s="22" t="s">
        <v>114</v>
      </c>
      <c r="B89" s="22" t="s">
        <v>167</v>
      </c>
      <c r="C89" s="22" t="s">
        <v>288</v>
      </c>
      <c r="D89" s="22" t="s">
        <v>289</v>
      </c>
      <c r="E89" s="22">
        <v>0</v>
      </c>
      <c r="F89" s="22">
        <v>127806</v>
      </c>
      <c r="G89" s="22">
        <v>0</v>
      </c>
      <c r="H89" s="22">
        <v>0</v>
      </c>
      <c r="I89" s="22">
        <v>411253</v>
      </c>
      <c r="J89" s="22">
        <v>0</v>
      </c>
      <c r="K89" s="22">
        <v>0</v>
      </c>
      <c r="L89" s="22">
        <v>32445</v>
      </c>
      <c r="M89" s="22">
        <v>0</v>
      </c>
      <c r="N89" s="22">
        <v>0</v>
      </c>
      <c r="O89" s="22">
        <v>6522127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36099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23486</v>
      </c>
      <c r="AJ89" s="22">
        <v>0</v>
      </c>
      <c r="AK89" s="22">
        <v>0</v>
      </c>
      <c r="AL89" s="22">
        <v>0</v>
      </c>
      <c r="AM89" s="22">
        <v>0</v>
      </c>
      <c r="AN89" s="22">
        <v>0</v>
      </c>
      <c r="AO89" s="22">
        <v>0</v>
      </c>
      <c r="AP89" s="22">
        <v>7153216</v>
      </c>
    </row>
    <row r="90" spans="1:42" x14ac:dyDescent="0.35">
      <c r="A90" s="22" t="s">
        <v>114</v>
      </c>
      <c r="B90" s="22" t="s">
        <v>167</v>
      </c>
      <c r="C90" s="22" t="s">
        <v>290</v>
      </c>
      <c r="D90" s="22" t="s">
        <v>291</v>
      </c>
      <c r="E90" s="22">
        <v>0</v>
      </c>
      <c r="F90" s="22">
        <v>111461</v>
      </c>
      <c r="G90" s="22">
        <v>0</v>
      </c>
      <c r="H90" s="22">
        <v>2467</v>
      </c>
      <c r="I90" s="22">
        <v>196875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5896673</v>
      </c>
      <c r="P90" s="22">
        <v>320320</v>
      </c>
      <c r="Q90" s="22">
        <v>0</v>
      </c>
      <c r="R90" s="22">
        <v>0</v>
      </c>
      <c r="S90" s="22">
        <v>0</v>
      </c>
      <c r="T90" s="22">
        <v>252711</v>
      </c>
      <c r="U90" s="22">
        <v>204039</v>
      </c>
      <c r="V90" s="22">
        <v>13479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1778</v>
      </c>
      <c r="AC90" s="22">
        <v>47039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v>99468</v>
      </c>
      <c r="AJ90" s="22">
        <v>13717</v>
      </c>
      <c r="AK90" s="22">
        <v>0</v>
      </c>
      <c r="AL90" s="22">
        <v>0</v>
      </c>
      <c r="AM90" s="22">
        <v>0</v>
      </c>
      <c r="AN90" s="22">
        <v>0</v>
      </c>
      <c r="AO90" s="22">
        <v>0</v>
      </c>
      <c r="AP90" s="22">
        <v>7160027</v>
      </c>
    </row>
    <row r="91" spans="1:42" x14ac:dyDescent="0.35">
      <c r="A91" s="22" t="s">
        <v>114</v>
      </c>
      <c r="B91" s="22" t="s">
        <v>167</v>
      </c>
      <c r="C91" s="22" t="s">
        <v>292</v>
      </c>
      <c r="D91" s="22" t="s">
        <v>293</v>
      </c>
      <c r="E91" s="22">
        <v>0</v>
      </c>
      <c r="F91" s="22">
        <v>1022991</v>
      </c>
      <c r="G91" s="22">
        <v>0</v>
      </c>
      <c r="H91" s="22">
        <v>0</v>
      </c>
      <c r="I91" s="22">
        <v>947744</v>
      </c>
      <c r="J91" s="22">
        <v>0</v>
      </c>
      <c r="K91" s="22">
        <v>0</v>
      </c>
      <c r="L91" s="22">
        <v>86455</v>
      </c>
      <c r="M91" s="22">
        <v>5788</v>
      </c>
      <c r="N91" s="22">
        <v>0</v>
      </c>
      <c r="O91" s="22">
        <v>12572740</v>
      </c>
      <c r="P91" s="22">
        <v>5181</v>
      </c>
      <c r="Q91" s="22">
        <v>0</v>
      </c>
      <c r="R91" s="22">
        <v>19188</v>
      </c>
      <c r="S91" s="22">
        <v>0</v>
      </c>
      <c r="T91" s="22">
        <v>544575</v>
      </c>
      <c r="U91" s="22">
        <v>325152</v>
      </c>
      <c r="V91" s="22">
        <v>73338</v>
      </c>
      <c r="W91" s="22">
        <v>0</v>
      </c>
      <c r="X91" s="22">
        <v>13014</v>
      </c>
      <c r="Y91" s="22">
        <v>0</v>
      </c>
      <c r="Z91" s="22">
        <v>782</v>
      </c>
      <c r="AA91" s="22">
        <v>0</v>
      </c>
      <c r="AB91" s="22">
        <v>0</v>
      </c>
      <c r="AC91" s="22">
        <v>60433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v>601568</v>
      </c>
      <c r="AJ91" s="22">
        <v>72985</v>
      </c>
      <c r="AK91" s="22">
        <v>0</v>
      </c>
      <c r="AL91" s="22">
        <v>0</v>
      </c>
      <c r="AM91" s="22">
        <v>0</v>
      </c>
      <c r="AN91" s="22">
        <v>0</v>
      </c>
      <c r="AO91" s="22">
        <v>0</v>
      </c>
      <c r="AP91" s="22">
        <v>16351934</v>
      </c>
    </row>
    <row r="92" spans="1:42" x14ac:dyDescent="0.35">
      <c r="A92" s="22" t="s">
        <v>114</v>
      </c>
      <c r="B92" s="22" t="s">
        <v>294</v>
      </c>
      <c r="C92" s="22" t="s">
        <v>295</v>
      </c>
      <c r="D92" s="22" t="s">
        <v>296</v>
      </c>
      <c r="E92" s="22">
        <v>0</v>
      </c>
      <c r="F92" s="22">
        <v>28470</v>
      </c>
      <c r="G92" s="22">
        <v>0</v>
      </c>
      <c r="H92" s="22">
        <v>0</v>
      </c>
      <c r="I92" s="22">
        <v>52596</v>
      </c>
      <c r="J92" s="22">
        <v>0</v>
      </c>
      <c r="K92" s="22">
        <v>641</v>
      </c>
      <c r="L92" s="22">
        <v>0</v>
      </c>
      <c r="M92" s="22">
        <v>0</v>
      </c>
      <c r="N92" s="22">
        <v>0</v>
      </c>
      <c r="O92" s="22">
        <v>465329</v>
      </c>
      <c r="P92" s="22">
        <v>0</v>
      </c>
      <c r="Q92" s="22">
        <v>0</v>
      </c>
      <c r="R92" s="22">
        <v>13812</v>
      </c>
      <c r="S92" s="22">
        <v>0</v>
      </c>
      <c r="T92" s="22">
        <v>166818</v>
      </c>
      <c r="U92" s="22">
        <v>305838</v>
      </c>
      <c r="V92" s="22">
        <v>0</v>
      </c>
      <c r="W92" s="22">
        <v>0</v>
      </c>
      <c r="X92" s="22">
        <v>0</v>
      </c>
      <c r="Y92" s="22">
        <v>0</v>
      </c>
      <c r="Z92" s="22">
        <v>1372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360923</v>
      </c>
      <c r="AJ92" s="22">
        <v>0</v>
      </c>
      <c r="AK92" s="22">
        <v>0</v>
      </c>
      <c r="AL92" s="22">
        <v>7916</v>
      </c>
      <c r="AM92" s="22">
        <v>0</v>
      </c>
      <c r="AN92" s="22">
        <v>0</v>
      </c>
      <c r="AO92" s="22">
        <v>0</v>
      </c>
      <c r="AP92" s="22">
        <v>1403715</v>
      </c>
    </row>
    <row r="93" spans="1:42" x14ac:dyDescent="0.35">
      <c r="A93" s="22" t="s">
        <v>114</v>
      </c>
      <c r="B93" s="22" t="s">
        <v>294</v>
      </c>
      <c r="C93" s="22" t="s">
        <v>297</v>
      </c>
      <c r="D93" s="22" t="s">
        <v>298</v>
      </c>
      <c r="E93" s="22">
        <v>13674</v>
      </c>
      <c r="F93" s="22">
        <v>54346</v>
      </c>
      <c r="G93" s="22">
        <v>0</v>
      </c>
      <c r="H93" s="22">
        <v>0</v>
      </c>
      <c r="I93" s="22">
        <v>236241</v>
      </c>
      <c r="J93" s="22">
        <v>35571</v>
      </c>
      <c r="K93" s="22">
        <v>0</v>
      </c>
      <c r="L93" s="22">
        <v>0</v>
      </c>
      <c r="M93" s="22">
        <v>0</v>
      </c>
      <c r="N93" s="22">
        <v>156488</v>
      </c>
      <c r="O93" s="22">
        <v>1250578</v>
      </c>
      <c r="P93" s="22">
        <v>0</v>
      </c>
      <c r="Q93" s="22">
        <v>185715</v>
      </c>
      <c r="R93" s="22">
        <v>66347</v>
      </c>
      <c r="S93" s="22">
        <v>0</v>
      </c>
      <c r="T93" s="22">
        <v>516981</v>
      </c>
      <c r="U93" s="22">
        <v>1944083</v>
      </c>
      <c r="V93" s="22">
        <v>343383</v>
      </c>
      <c r="W93" s="22">
        <v>1696</v>
      </c>
      <c r="X93" s="22">
        <v>56796</v>
      </c>
      <c r="Y93" s="22">
        <v>0</v>
      </c>
      <c r="Z93" s="22">
        <v>11650</v>
      </c>
      <c r="AA93" s="22">
        <v>0</v>
      </c>
      <c r="AB93" s="22">
        <v>8694</v>
      </c>
      <c r="AC93" s="22">
        <v>2125</v>
      </c>
      <c r="AD93" s="22">
        <v>0</v>
      </c>
      <c r="AE93" s="22">
        <v>201714</v>
      </c>
      <c r="AF93" s="22">
        <v>75802</v>
      </c>
      <c r="AG93" s="22">
        <v>0</v>
      </c>
      <c r="AH93" s="22">
        <v>0</v>
      </c>
      <c r="AI93" s="22">
        <v>864239</v>
      </c>
      <c r="AJ93" s="22">
        <v>31226</v>
      </c>
      <c r="AK93" s="22">
        <v>0</v>
      </c>
      <c r="AL93" s="22">
        <v>261216</v>
      </c>
      <c r="AM93" s="22">
        <v>0</v>
      </c>
      <c r="AN93" s="22">
        <v>0</v>
      </c>
      <c r="AO93" s="22">
        <v>0</v>
      </c>
      <c r="AP93" s="22">
        <v>6318565</v>
      </c>
    </row>
    <row r="94" spans="1:42" x14ac:dyDescent="0.35">
      <c r="A94" s="22" t="s">
        <v>114</v>
      </c>
      <c r="B94" s="22" t="s">
        <v>294</v>
      </c>
      <c r="C94" s="22" t="s">
        <v>299</v>
      </c>
      <c r="D94" s="22" t="s">
        <v>300</v>
      </c>
      <c r="E94" s="22">
        <v>0</v>
      </c>
      <c r="F94" s="22">
        <v>61334</v>
      </c>
      <c r="G94" s="22">
        <v>0</v>
      </c>
      <c r="H94" s="22">
        <v>17082</v>
      </c>
      <c r="I94" s="22">
        <v>146990</v>
      </c>
      <c r="J94" s="22">
        <v>365</v>
      </c>
      <c r="K94" s="22">
        <v>0</v>
      </c>
      <c r="L94" s="22">
        <v>11201</v>
      </c>
      <c r="M94" s="22">
        <v>0</v>
      </c>
      <c r="N94" s="22">
        <v>179740</v>
      </c>
      <c r="O94" s="22">
        <v>234019</v>
      </c>
      <c r="P94" s="22">
        <v>4659</v>
      </c>
      <c r="Q94" s="22">
        <v>0</v>
      </c>
      <c r="R94" s="22">
        <v>23952</v>
      </c>
      <c r="S94" s="22">
        <v>0</v>
      </c>
      <c r="T94" s="22">
        <v>220823</v>
      </c>
      <c r="U94" s="22">
        <v>204059</v>
      </c>
      <c r="V94" s="22">
        <v>106776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644293</v>
      </c>
      <c r="AJ94" s="22">
        <v>3501</v>
      </c>
      <c r="AK94" s="22">
        <v>0</v>
      </c>
      <c r="AL94" s="22">
        <v>0</v>
      </c>
      <c r="AM94" s="22">
        <v>0</v>
      </c>
      <c r="AN94" s="22">
        <v>0</v>
      </c>
      <c r="AO94" s="22">
        <v>0</v>
      </c>
      <c r="AP94" s="22">
        <v>1858794</v>
      </c>
    </row>
    <row r="95" spans="1:42" x14ac:dyDescent="0.35">
      <c r="A95" s="22" t="s">
        <v>114</v>
      </c>
      <c r="B95" s="22" t="s">
        <v>294</v>
      </c>
      <c r="C95" s="22" t="s">
        <v>301</v>
      </c>
      <c r="D95" s="22" t="s">
        <v>302</v>
      </c>
      <c r="E95" s="22">
        <v>0</v>
      </c>
      <c r="F95" s="22">
        <v>11284</v>
      </c>
      <c r="G95" s="22">
        <v>0</v>
      </c>
      <c r="H95" s="22">
        <v>0</v>
      </c>
      <c r="I95" s="22">
        <v>5287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191604</v>
      </c>
      <c r="P95" s="22">
        <v>651</v>
      </c>
      <c r="Q95" s="22">
        <v>0</v>
      </c>
      <c r="R95" s="22">
        <v>0</v>
      </c>
      <c r="S95" s="22">
        <v>0</v>
      </c>
      <c r="T95" s="22">
        <v>45373</v>
      </c>
      <c r="U95" s="22">
        <v>74874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894</v>
      </c>
      <c r="AH95" s="22">
        <v>0</v>
      </c>
      <c r="AI95" s="22">
        <v>22742</v>
      </c>
      <c r="AJ95" s="22">
        <v>71844</v>
      </c>
      <c r="AK95" s="22">
        <v>0</v>
      </c>
      <c r="AL95" s="22">
        <v>0</v>
      </c>
      <c r="AM95" s="22">
        <v>0</v>
      </c>
      <c r="AN95" s="22">
        <v>0</v>
      </c>
      <c r="AO95" s="22">
        <v>0</v>
      </c>
      <c r="AP95" s="22">
        <v>424553</v>
      </c>
    </row>
    <row r="96" spans="1:42" x14ac:dyDescent="0.35">
      <c r="A96" s="22" t="s">
        <v>114</v>
      </c>
      <c r="B96" s="22" t="s">
        <v>294</v>
      </c>
      <c r="C96" s="22" t="s">
        <v>303</v>
      </c>
      <c r="D96" s="22" t="s">
        <v>304</v>
      </c>
      <c r="E96" s="22">
        <v>0</v>
      </c>
      <c r="F96" s="22">
        <v>13064</v>
      </c>
      <c r="G96" s="22">
        <v>0</v>
      </c>
      <c r="H96" s="22">
        <v>0</v>
      </c>
      <c r="I96" s="22">
        <v>12560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153921</v>
      </c>
      <c r="P96" s="22">
        <v>18774</v>
      </c>
      <c r="Q96" s="22">
        <v>0</v>
      </c>
      <c r="R96" s="22">
        <v>0</v>
      </c>
      <c r="S96" s="22">
        <v>0</v>
      </c>
      <c r="T96" s="22">
        <v>132700</v>
      </c>
      <c r="U96" s="22">
        <v>34575</v>
      </c>
      <c r="V96" s="22">
        <v>3217</v>
      </c>
      <c r="W96" s="22">
        <v>0</v>
      </c>
      <c r="X96" s="22">
        <v>0</v>
      </c>
      <c r="Y96" s="22">
        <v>0</v>
      </c>
      <c r="Z96" s="22">
        <v>604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54457</v>
      </c>
      <c r="AJ96" s="22">
        <v>11702</v>
      </c>
      <c r="AK96" s="22">
        <v>0</v>
      </c>
      <c r="AL96" s="22">
        <v>0</v>
      </c>
      <c r="AM96" s="22">
        <v>0</v>
      </c>
      <c r="AN96" s="22">
        <v>0</v>
      </c>
      <c r="AO96" s="22">
        <v>0</v>
      </c>
      <c r="AP96" s="22">
        <v>435574</v>
      </c>
    </row>
    <row r="97" spans="1:42" x14ac:dyDescent="0.35">
      <c r="A97" s="22" t="s">
        <v>114</v>
      </c>
      <c r="B97" s="22" t="s">
        <v>294</v>
      </c>
      <c r="C97" s="22" t="s">
        <v>305</v>
      </c>
      <c r="D97" s="22" t="s">
        <v>306</v>
      </c>
      <c r="E97" s="22">
        <v>0</v>
      </c>
      <c r="F97" s="22">
        <v>7595</v>
      </c>
      <c r="G97" s="22">
        <v>0</v>
      </c>
      <c r="H97" s="22">
        <v>0</v>
      </c>
      <c r="I97" s="22">
        <v>29311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282085</v>
      </c>
      <c r="P97" s="22">
        <v>0</v>
      </c>
      <c r="Q97" s="22">
        <v>0</v>
      </c>
      <c r="R97" s="22">
        <v>0</v>
      </c>
      <c r="S97" s="22">
        <v>0</v>
      </c>
      <c r="T97" s="22">
        <v>401735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260066</v>
      </c>
      <c r="AJ97" s="22">
        <v>0</v>
      </c>
      <c r="AK97" s="22">
        <v>0</v>
      </c>
      <c r="AL97" s="22">
        <v>0</v>
      </c>
      <c r="AM97" s="22">
        <v>0</v>
      </c>
      <c r="AN97" s="22">
        <v>0</v>
      </c>
      <c r="AO97" s="22">
        <v>0</v>
      </c>
      <c r="AP97" s="22">
        <v>980792</v>
      </c>
    </row>
    <row r="98" spans="1:42" x14ac:dyDescent="0.35">
      <c r="A98" s="22" t="s">
        <v>114</v>
      </c>
      <c r="B98" s="22" t="s">
        <v>294</v>
      </c>
      <c r="C98" s="22" t="s">
        <v>307</v>
      </c>
      <c r="D98" s="22" t="s">
        <v>308</v>
      </c>
      <c r="E98" s="22">
        <v>0</v>
      </c>
      <c r="F98" s="22">
        <v>16029</v>
      </c>
      <c r="G98" s="22">
        <v>21315</v>
      </c>
      <c r="H98" s="22">
        <v>0</v>
      </c>
      <c r="I98" s="22">
        <v>29184</v>
      </c>
      <c r="J98" s="22">
        <v>1008</v>
      </c>
      <c r="K98" s="22">
        <v>0</v>
      </c>
      <c r="L98" s="22">
        <v>0</v>
      </c>
      <c r="M98" s="22">
        <v>0</v>
      </c>
      <c r="N98" s="22">
        <v>0</v>
      </c>
      <c r="O98" s="22">
        <v>148754</v>
      </c>
      <c r="P98" s="22">
        <v>0</v>
      </c>
      <c r="Q98" s="22">
        <v>0</v>
      </c>
      <c r="R98" s="22">
        <v>0</v>
      </c>
      <c r="S98" s="22">
        <v>0</v>
      </c>
      <c r="T98" s="22">
        <v>67435</v>
      </c>
      <c r="U98" s="22">
        <v>142996</v>
      </c>
      <c r="V98" s="22">
        <v>1143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61313</v>
      </c>
      <c r="AJ98" s="22">
        <v>5035</v>
      </c>
      <c r="AK98" s="22">
        <v>0</v>
      </c>
      <c r="AL98" s="22">
        <v>0</v>
      </c>
      <c r="AM98" s="22">
        <v>0</v>
      </c>
      <c r="AN98" s="22">
        <v>0</v>
      </c>
      <c r="AO98" s="22">
        <v>0</v>
      </c>
      <c r="AP98" s="22">
        <v>494212</v>
      </c>
    </row>
    <row r="99" spans="1:42" x14ac:dyDescent="0.35">
      <c r="A99" s="22" t="s">
        <v>114</v>
      </c>
      <c r="B99" s="22" t="s">
        <v>294</v>
      </c>
      <c r="C99" s="22" t="s">
        <v>309</v>
      </c>
      <c r="D99" s="22" t="s">
        <v>310</v>
      </c>
      <c r="E99" s="22">
        <v>0</v>
      </c>
      <c r="F99" s="22">
        <v>25608</v>
      </c>
      <c r="G99" s="22">
        <v>0</v>
      </c>
      <c r="H99" s="22">
        <v>0</v>
      </c>
      <c r="I99" s="22">
        <v>115099</v>
      </c>
      <c r="J99" s="22">
        <v>181502</v>
      </c>
      <c r="K99" s="22">
        <v>0</v>
      </c>
      <c r="L99" s="22">
        <v>15414</v>
      </c>
      <c r="M99" s="22">
        <v>0</v>
      </c>
      <c r="N99" s="22">
        <v>14133</v>
      </c>
      <c r="O99" s="22">
        <v>318340</v>
      </c>
      <c r="P99" s="22">
        <v>0</v>
      </c>
      <c r="Q99" s="22">
        <v>7425</v>
      </c>
      <c r="R99" s="22">
        <v>0</v>
      </c>
      <c r="S99" s="22">
        <v>0</v>
      </c>
      <c r="T99" s="22">
        <v>192613</v>
      </c>
      <c r="U99" s="22">
        <v>70509</v>
      </c>
      <c r="V99" s="22">
        <v>10483</v>
      </c>
      <c r="W99" s="22">
        <v>34336</v>
      </c>
      <c r="X99" s="22">
        <v>0</v>
      </c>
      <c r="Y99" s="22">
        <v>0</v>
      </c>
      <c r="Z99" s="22">
        <v>0</v>
      </c>
      <c r="AA99" s="22">
        <v>0</v>
      </c>
      <c r="AB99" s="22">
        <v>3341</v>
      </c>
      <c r="AC99" s="22">
        <v>402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v>236362</v>
      </c>
      <c r="AJ99" s="22">
        <v>0</v>
      </c>
      <c r="AK99" s="22">
        <v>0</v>
      </c>
      <c r="AL99" s="22">
        <v>0</v>
      </c>
      <c r="AM99" s="22">
        <v>0</v>
      </c>
      <c r="AN99" s="22">
        <v>0</v>
      </c>
      <c r="AO99" s="22">
        <v>0</v>
      </c>
      <c r="AP99" s="22">
        <v>1225567</v>
      </c>
    </row>
    <row r="100" spans="1:42" x14ac:dyDescent="0.35">
      <c r="A100" s="22" t="s">
        <v>114</v>
      </c>
      <c r="B100" s="22" t="s">
        <v>294</v>
      </c>
      <c r="C100" s="22" t="s">
        <v>311</v>
      </c>
      <c r="D100" s="22" t="s">
        <v>312</v>
      </c>
      <c r="E100" s="22">
        <v>0</v>
      </c>
      <c r="F100" s="22">
        <v>176041</v>
      </c>
      <c r="G100" s="22">
        <v>0</v>
      </c>
      <c r="H100" s="22">
        <v>102604</v>
      </c>
      <c r="I100" s="22">
        <v>126558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2804626</v>
      </c>
      <c r="P100" s="22">
        <v>0</v>
      </c>
      <c r="Q100" s="22">
        <v>0</v>
      </c>
      <c r="R100" s="22">
        <v>176820</v>
      </c>
      <c r="S100" s="22">
        <v>0</v>
      </c>
      <c r="T100" s="22">
        <v>672405</v>
      </c>
      <c r="U100" s="22">
        <v>393052</v>
      </c>
      <c r="V100" s="22">
        <v>6147</v>
      </c>
      <c r="W100" s="22">
        <v>0</v>
      </c>
      <c r="X100" s="22">
        <v>0</v>
      </c>
      <c r="Y100" s="22">
        <v>0</v>
      </c>
      <c r="Z100" s="22">
        <v>383</v>
      </c>
      <c r="AA100" s="22">
        <v>0</v>
      </c>
      <c r="AB100" s="22">
        <v>53770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v>1203598</v>
      </c>
      <c r="AJ100" s="22">
        <v>0</v>
      </c>
      <c r="AK100" s="22">
        <v>0</v>
      </c>
      <c r="AL100" s="22">
        <v>0</v>
      </c>
      <c r="AM100" s="22">
        <v>0</v>
      </c>
      <c r="AN100" s="22">
        <v>0</v>
      </c>
      <c r="AO100" s="22">
        <v>0</v>
      </c>
      <c r="AP100" s="22">
        <v>5716004</v>
      </c>
    </row>
    <row r="101" spans="1:42" x14ac:dyDescent="0.35">
      <c r="A101" s="22" t="s">
        <v>114</v>
      </c>
      <c r="B101" s="22" t="s">
        <v>294</v>
      </c>
      <c r="C101" s="22" t="s">
        <v>313</v>
      </c>
      <c r="D101" s="22" t="s">
        <v>314</v>
      </c>
      <c r="E101" s="22">
        <v>0</v>
      </c>
      <c r="F101" s="22">
        <v>30951</v>
      </c>
      <c r="G101" s="22">
        <v>0</v>
      </c>
      <c r="H101" s="22">
        <v>0</v>
      </c>
      <c r="I101" s="22">
        <v>0</v>
      </c>
      <c r="J101" s="22">
        <v>363</v>
      </c>
      <c r="K101" s="22">
        <v>0</v>
      </c>
      <c r="L101" s="22">
        <v>0</v>
      </c>
      <c r="M101" s="22">
        <v>0</v>
      </c>
      <c r="N101" s="22">
        <v>0</v>
      </c>
      <c r="O101" s="22">
        <v>144142</v>
      </c>
      <c r="P101" s="22">
        <v>0</v>
      </c>
      <c r="Q101" s="22">
        <v>0</v>
      </c>
      <c r="R101" s="22">
        <v>10868</v>
      </c>
      <c r="S101" s="22">
        <v>0</v>
      </c>
      <c r="T101" s="22">
        <v>121940</v>
      </c>
      <c r="U101" s="22">
        <v>82791</v>
      </c>
      <c r="V101" s="22">
        <v>0</v>
      </c>
      <c r="W101" s="22">
        <v>0</v>
      </c>
      <c r="X101" s="22">
        <v>0</v>
      </c>
      <c r="Y101" s="22">
        <v>0</v>
      </c>
      <c r="Z101" s="22">
        <v>255</v>
      </c>
      <c r="AA101" s="22">
        <v>0</v>
      </c>
      <c r="AB101" s="22">
        <v>44940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v>69083</v>
      </c>
      <c r="AJ101" s="22">
        <v>0</v>
      </c>
      <c r="AK101" s="22">
        <v>0</v>
      </c>
      <c r="AL101" s="22">
        <v>0</v>
      </c>
      <c r="AM101" s="22">
        <v>0</v>
      </c>
      <c r="AN101" s="22">
        <v>24290</v>
      </c>
      <c r="AO101" s="22">
        <v>0</v>
      </c>
      <c r="AP101" s="22">
        <v>529623</v>
      </c>
    </row>
    <row r="102" spans="1:42" x14ac:dyDescent="0.35">
      <c r="A102" s="22" t="s">
        <v>114</v>
      </c>
      <c r="B102" s="22" t="s">
        <v>294</v>
      </c>
      <c r="C102" s="22" t="s">
        <v>315</v>
      </c>
      <c r="D102" s="22" t="s">
        <v>316</v>
      </c>
      <c r="E102" s="22">
        <v>0</v>
      </c>
      <c r="F102" s="22">
        <v>225846</v>
      </c>
      <c r="G102" s="22">
        <v>0</v>
      </c>
      <c r="H102" s="22">
        <v>134018</v>
      </c>
      <c r="I102" s="22">
        <v>97648</v>
      </c>
      <c r="J102" s="22">
        <v>0</v>
      </c>
      <c r="K102" s="22">
        <v>10407</v>
      </c>
      <c r="L102" s="22">
        <v>0</v>
      </c>
      <c r="M102" s="22">
        <v>0</v>
      </c>
      <c r="N102" s="22">
        <v>263384</v>
      </c>
      <c r="O102" s="22">
        <v>2491619</v>
      </c>
      <c r="P102" s="22">
        <v>1789</v>
      </c>
      <c r="Q102" s="22">
        <v>0</v>
      </c>
      <c r="R102" s="22">
        <v>87229</v>
      </c>
      <c r="S102" s="22">
        <v>0</v>
      </c>
      <c r="T102" s="22">
        <v>372564</v>
      </c>
      <c r="U102" s="22">
        <v>872066</v>
      </c>
      <c r="V102" s="22">
        <v>7590</v>
      </c>
      <c r="W102" s="22">
        <v>0</v>
      </c>
      <c r="X102" s="22">
        <v>36336</v>
      </c>
      <c r="Y102" s="22">
        <v>0</v>
      </c>
      <c r="Z102" s="22">
        <v>0</v>
      </c>
      <c r="AA102" s="22">
        <v>0</v>
      </c>
      <c r="AB102" s="22">
        <v>1590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v>0</v>
      </c>
      <c r="AI102" s="22">
        <v>667351</v>
      </c>
      <c r="AJ102" s="22">
        <v>15983</v>
      </c>
      <c r="AK102" s="22">
        <v>0</v>
      </c>
      <c r="AL102" s="22">
        <v>0</v>
      </c>
      <c r="AM102" s="22">
        <v>0</v>
      </c>
      <c r="AN102" s="22">
        <v>0</v>
      </c>
      <c r="AO102" s="22">
        <v>0</v>
      </c>
      <c r="AP102" s="22">
        <v>5285420</v>
      </c>
    </row>
    <row r="103" spans="1:42" x14ac:dyDescent="0.35">
      <c r="A103" s="22" t="s">
        <v>114</v>
      </c>
      <c r="B103" s="22" t="s">
        <v>294</v>
      </c>
      <c r="C103" s="22" t="s">
        <v>317</v>
      </c>
      <c r="D103" s="22" t="s">
        <v>318</v>
      </c>
      <c r="E103" s="22">
        <v>0</v>
      </c>
      <c r="F103" s="22">
        <v>91325</v>
      </c>
      <c r="G103" s="22">
        <v>0</v>
      </c>
      <c r="H103" s="22"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479254</v>
      </c>
      <c r="P103" s="22">
        <v>0</v>
      </c>
      <c r="Q103" s="22">
        <v>0</v>
      </c>
      <c r="R103" s="22">
        <v>0</v>
      </c>
      <c r="S103" s="22">
        <v>0</v>
      </c>
      <c r="T103" s="22">
        <v>41483</v>
      </c>
      <c r="U103" s="22">
        <v>99366</v>
      </c>
      <c r="V103" s="22">
        <v>105117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v>0</v>
      </c>
      <c r="AI103" s="22">
        <v>0</v>
      </c>
      <c r="AJ103" s="22">
        <v>0</v>
      </c>
      <c r="AK103" s="22">
        <v>0</v>
      </c>
      <c r="AL103" s="22">
        <v>0</v>
      </c>
      <c r="AM103" s="22">
        <v>0</v>
      </c>
      <c r="AN103" s="22">
        <v>0</v>
      </c>
      <c r="AO103" s="22">
        <v>0</v>
      </c>
      <c r="AP103" s="22">
        <v>816545</v>
      </c>
    </row>
    <row r="104" spans="1:42" x14ac:dyDescent="0.35">
      <c r="A104" s="22" t="s">
        <v>114</v>
      </c>
      <c r="B104" s="22" t="s">
        <v>294</v>
      </c>
      <c r="C104" s="22" t="s">
        <v>319</v>
      </c>
      <c r="D104" s="22" t="s">
        <v>320</v>
      </c>
      <c r="E104" s="22">
        <v>0</v>
      </c>
      <c r="F104" s="22">
        <v>95250</v>
      </c>
      <c r="G104" s="22">
        <v>0</v>
      </c>
      <c r="H104" s="22"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207689</v>
      </c>
      <c r="P104" s="22">
        <v>0</v>
      </c>
      <c r="Q104" s="22">
        <v>0</v>
      </c>
      <c r="R104" s="22">
        <v>0</v>
      </c>
      <c r="S104" s="22">
        <v>0</v>
      </c>
      <c r="T104" s="22">
        <v>79405</v>
      </c>
      <c r="U104" s="22">
        <v>48473</v>
      </c>
      <c r="V104" s="22">
        <v>0</v>
      </c>
      <c r="W104" s="22">
        <v>405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v>0</v>
      </c>
      <c r="AI104" s="22">
        <v>25515</v>
      </c>
      <c r="AJ104" s="22">
        <v>0</v>
      </c>
      <c r="AK104" s="22">
        <v>0</v>
      </c>
      <c r="AL104" s="22">
        <v>0</v>
      </c>
      <c r="AM104" s="22">
        <v>0</v>
      </c>
      <c r="AN104" s="22">
        <v>0</v>
      </c>
      <c r="AO104" s="22">
        <v>0</v>
      </c>
      <c r="AP104" s="22">
        <v>456737</v>
      </c>
    </row>
    <row r="105" spans="1:42" x14ac:dyDescent="0.35">
      <c r="A105" s="22" t="s">
        <v>114</v>
      </c>
      <c r="B105" s="22" t="s">
        <v>294</v>
      </c>
      <c r="C105" s="22" t="s">
        <v>321</v>
      </c>
      <c r="D105" s="22" t="s">
        <v>322</v>
      </c>
      <c r="E105" s="22">
        <v>0</v>
      </c>
      <c r="F105" s="22">
        <v>21514</v>
      </c>
      <c r="G105" s="22">
        <v>0</v>
      </c>
      <c r="H105" s="22">
        <v>0</v>
      </c>
      <c r="I105" s="22">
        <v>50648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278545</v>
      </c>
      <c r="P105" s="22">
        <v>0</v>
      </c>
      <c r="Q105" s="22">
        <v>0</v>
      </c>
      <c r="R105" s="22">
        <v>0</v>
      </c>
      <c r="S105" s="22">
        <v>0</v>
      </c>
      <c r="T105" s="22">
        <v>9528</v>
      </c>
      <c r="U105" s="22">
        <v>29832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1100</v>
      </c>
      <c r="AD105" s="22">
        <v>0</v>
      </c>
      <c r="AE105" s="22">
        <v>0</v>
      </c>
      <c r="AF105" s="22">
        <v>0</v>
      </c>
      <c r="AG105" s="22">
        <v>0</v>
      </c>
      <c r="AH105" s="22">
        <v>0</v>
      </c>
      <c r="AI105" s="22">
        <v>98661</v>
      </c>
      <c r="AJ105" s="22">
        <v>0</v>
      </c>
      <c r="AK105" s="22">
        <v>0</v>
      </c>
      <c r="AL105" s="22">
        <v>0</v>
      </c>
      <c r="AM105" s="22">
        <v>0</v>
      </c>
      <c r="AN105" s="22">
        <v>0</v>
      </c>
      <c r="AO105" s="22">
        <v>0</v>
      </c>
      <c r="AP105" s="22">
        <v>489828</v>
      </c>
    </row>
    <row r="106" spans="1:42" x14ac:dyDescent="0.35">
      <c r="A106" s="22" t="s">
        <v>114</v>
      </c>
      <c r="B106" s="22" t="s">
        <v>294</v>
      </c>
      <c r="C106" s="22" t="s">
        <v>323</v>
      </c>
      <c r="D106" s="22" t="s">
        <v>324</v>
      </c>
      <c r="E106" s="22">
        <v>0</v>
      </c>
      <c r="F106" s="22">
        <v>45070</v>
      </c>
      <c r="G106" s="22">
        <v>0</v>
      </c>
      <c r="H106" s="22">
        <v>0</v>
      </c>
      <c r="I106" s="22">
        <v>16805</v>
      </c>
      <c r="J106" s="22">
        <v>0</v>
      </c>
      <c r="K106" s="22">
        <v>0</v>
      </c>
      <c r="L106" s="22">
        <v>18185</v>
      </c>
      <c r="M106" s="22">
        <v>0</v>
      </c>
      <c r="N106" s="22">
        <v>0</v>
      </c>
      <c r="O106" s="22">
        <v>375081</v>
      </c>
      <c r="P106" s="22">
        <v>0</v>
      </c>
      <c r="Q106" s="22">
        <v>0</v>
      </c>
      <c r="R106" s="22">
        <v>0</v>
      </c>
      <c r="S106" s="22">
        <v>0</v>
      </c>
      <c r="T106" s="22">
        <v>224505</v>
      </c>
      <c r="U106" s="22">
        <v>128167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v>0</v>
      </c>
      <c r="AI106" s="22">
        <v>91270</v>
      </c>
      <c r="AJ106" s="22">
        <v>12861</v>
      </c>
      <c r="AK106" s="22">
        <v>0</v>
      </c>
      <c r="AL106" s="22">
        <v>0</v>
      </c>
      <c r="AM106" s="22">
        <v>0</v>
      </c>
      <c r="AN106" s="22">
        <v>0</v>
      </c>
      <c r="AO106" s="22">
        <v>0</v>
      </c>
      <c r="AP106" s="22">
        <v>911944</v>
      </c>
    </row>
    <row r="107" spans="1:42" x14ac:dyDescent="0.35">
      <c r="A107" s="22" t="s">
        <v>114</v>
      </c>
      <c r="B107" s="22" t="s">
        <v>294</v>
      </c>
      <c r="C107" s="22" t="s">
        <v>325</v>
      </c>
      <c r="D107" s="22" t="s">
        <v>326</v>
      </c>
      <c r="E107" s="22">
        <v>0</v>
      </c>
      <c r="F107" s="22">
        <v>504510</v>
      </c>
      <c r="G107" s="22">
        <v>0</v>
      </c>
      <c r="H107" s="22">
        <v>0</v>
      </c>
      <c r="I107" s="22">
        <v>280274</v>
      </c>
      <c r="J107" s="22">
        <v>46182</v>
      </c>
      <c r="K107" s="22">
        <v>0</v>
      </c>
      <c r="L107" s="22">
        <v>16282</v>
      </c>
      <c r="M107" s="22">
        <v>0</v>
      </c>
      <c r="N107" s="22">
        <v>0</v>
      </c>
      <c r="O107" s="22">
        <v>1988676</v>
      </c>
      <c r="P107" s="22">
        <v>0</v>
      </c>
      <c r="Q107" s="22">
        <v>0</v>
      </c>
      <c r="R107" s="22">
        <v>0</v>
      </c>
      <c r="S107" s="22">
        <v>0</v>
      </c>
      <c r="T107" s="22">
        <v>951916</v>
      </c>
      <c r="U107" s="22">
        <v>1443383</v>
      </c>
      <c r="V107" s="22">
        <v>1221671</v>
      </c>
      <c r="W107" s="22">
        <v>0</v>
      </c>
      <c r="X107" s="22">
        <v>15546</v>
      </c>
      <c r="Y107" s="22">
        <v>0</v>
      </c>
      <c r="Z107" s="22">
        <v>1612</v>
      </c>
      <c r="AA107" s="22">
        <v>2865</v>
      </c>
      <c r="AB107" s="22">
        <v>0</v>
      </c>
      <c r="AC107" s="22">
        <v>2132</v>
      </c>
      <c r="AD107" s="22">
        <v>0</v>
      </c>
      <c r="AE107" s="22">
        <v>550586</v>
      </c>
      <c r="AF107" s="22">
        <v>0</v>
      </c>
      <c r="AG107" s="22">
        <v>0</v>
      </c>
      <c r="AH107" s="22">
        <v>0</v>
      </c>
      <c r="AI107" s="22">
        <v>2606942</v>
      </c>
      <c r="AJ107" s="22">
        <v>24215</v>
      </c>
      <c r="AK107" s="22">
        <v>0</v>
      </c>
      <c r="AL107" s="22">
        <v>172847</v>
      </c>
      <c r="AM107" s="22">
        <v>0</v>
      </c>
      <c r="AN107" s="22">
        <v>0</v>
      </c>
      <c r="AO107" s="22">
        <v>0</v>
      </c>
      <c r="AP107" s="22">
        <v>9829639</v>
      </c>
    </row>
    <row r="108" spans="1:42" x14ac:dyDescent="0.35">
      <c r="A108" s="22" t="s">
        <v>114</v>
      </c>
      <c r="B108" s="22" t="s">
        <v>294</v>
      </c>
      <c r="C108" s="22" t="s">
        <v>327</v>
      </c>
      <c r="D108" s="22" t="s">
        <v>328</v>
      </c>
      <c r="E108" s="22">
        <v>0</v>
      </c>
      <c r="F108" s="22">
        <v>16339</v>
      </c>
      <c r="G108" s="22">
        <v>0</v>
      </c>
      <c r="H108" s="22">
        <v>0</v>
      </c>
      <c r="I108" s="22">
        <v>10375</v>
      </c>
      <c r="J108" s="22">
        <v>0</v>
      </c>
      <c r="K108" s="22">
        <v>4581</v>
      </c>
      <c r="L108" s="22">
        <v>10818</v>
      </c>
      <c r="M108" s="22">
        <v>0</v>
      </c>
      <c r="N108" s="22">
        <v>0</v>
      </c>
      <c r="O108" s="22">
        <v>738055</v>
      </c>
      <c r="P108" s="22">
        <v>0</v>
      </c>
      <c r="Q108" s="22">
        <v>0</v>
      </c>
      <c r="R108" s="22">
        <v>0</v>
      </c>
      <c r="S108" s="22">
        <v>0</v>
      </c>
      <c r="T108" s="22">
        <v>435696</v>
      </c>
      <c r="U108" s="22">
        <v>433785</v>
      </c>
      <c r="V108" s="22">
        <v>11898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v>0</v>
      </c>
      <c r="AI108" s="22">
        <v>466961</v>
      </c>
      <c r="AJ108" s="22">
        <v>34009</v>
      </c>
      <c r="AK108" s="22">
        <v>0</v>
      </c>
      <c r="AL108" s="22">
        <v>0</v>
      </c>
      <c r="AM108" s="22">
        <v>0</v>
      </c>
      <c r="AN108" s="22">
        <v>341570</v>
      </c>
      <c r="AO108" s="22">
        <v>0</v>
      </c>
      <c r="AP108" s="22">
        <v>2504087</v>
      </c>
    </row>
    <row r="109" spans="1:42" x14ac:dyDescent="0.35">
      <c r="A109" s="22" t="s">
        <v>114</v>
      </c>
      <c r="B109" s="22" t="s">
        <v>294</v>
      </c>
      <c r="C109" s="22" t="s">
        <v>329</v>
      </c>
      <c r="D109" s="22" t="s">
        <v>330</v>
      </c>
      <c r="E109" s="22">
        <v>0</v>
      </c>
      <c r="F109" s="22">
        <v>167733</v>
      </c>
      <c r="G109" s="22">
        <v>0</v>
      </c>
      <c r="H109" s="22">
        <v>0</v>
      </c>
      <c r="I109" s="22">
        <v>62990</v>
      </c>
      <c r="J109" s="22">
        <v>94</v>
      </c>
      <c r="K109" s="22">
        <v>0</v>
      </c>
      <c r="L109" s="22">
        <v>19342</v>
      </c>
      <c r="M109" s="22">
        <v>0</v>
      </c>
      <c r="N109" s="22">
        <v>0</v>
      </c>
      <c r="O109" s="22">
        <v>1218282</v>
      </c>
      <c r="P109" s="22">
        <v>0</v>
      </c>
      <c r="Q109" s="22">
        <v>0</v>
      </c>
      <c r="R109" s="22">
        <v>74871</v>
      </c>
      <c r="S109" s="22">
        <v>0</v>
      </c>
      <c r="T109" s="22">
        <v>123256</v>
      </c>
      <c r="U109" s="22">
        <v>171592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1946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v>0</v>
      </c>
      <c r="AI109" s="22">
        <v>240140</v>
      </c>
      <c r="AJ109" s="22">
        <v>26710</v>
      </c>
      <c r="AK109" s="22">
        <v>0</v>
      </c>
      <c r="AL109" s="22">
        <v>0</v>
      </c>
      <c r="AM109" s="22">
        <v>0</v>
      </c>
      <c r="AN109" s="22">
        <v>0</v>
      </c>
      <c r="AO109" s="22">
        <v>0</v>
      </c>
      <c r="AP109" s="22">
        <v>2106956</v>
      </c>
    </row>
    <row r="110" spans="1:42" x14ac:dyDescent="0.35">
      <c r="A110" s="22" t="s">
        <v>114</v>
      </c>
      <c r="B110" s="22" t="s">
        <v>294</v>
      </c>
      <c r="C110" s="22" t="s">
        <v>331</v>
      </c>
      <c r="D110" s="22" t="s">
        <v>332</v>
      </c>
      <c r="E110" s="22">
        <v>0</v>
      </c>
      <c r="F110" s="22">
        <v>14405</v>
      </c>
      <c r="G110" s="22">
        <v>0</v>
      </c>
      <c r="H110" s="22">
        <v>0</v>
      </c>
      <c r="I110" s="22">
        <v>98405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135309</v>
      </c>
      <c r="P110" s="22">
        <v>916</v>
      </c>
      <c r="Q110" s="22">
        <v>0</v>
      </c>
      <c r="R110" s="22">
        <v>0</v>
      </c>
      <c r="S110" s="22">
        <v>0</v>
      </c>
      <c r="T110" s="22">
        <v>109359</v>
      </c>
      <c r="U110" s="22">
        <v>25832</v>
      </c>
      <c r="V110" s="22">
        <v>17990</v>
      </c>
      <c r="W110" s="22">
        <v>0</v>
      </c>
      <c r="X110" s="22">
        <v>0</v>
      </c>
      <c r="Y110" s="22">
        <v>0</v>
      </c>
      <c r="Z110" s="22">
        <v>589</v>
      </c>
      <c r="AA110" s="22">
        <v>1642</v>
      </c>
      <c r="AB110" s="22">
        <v>0</v>
      </c>
      <c r="AC110" s="22">
        <v>202</v>
      </c>
      <c r="AD110" s="22">
        <v>0</v>
      </c>
      <c r="AE110" s="22">
        <v>0</v>
      </c>
      <c r="AF110" s="22">
        <v>0</v>
      </c>
      <c r="AG110" s="22">
        <v>0</v>
      </c>
      <c r="AH110" s="22">
        <v>0</v>
      </c>
      <c r="AI110" s="22">
        <v>73550</v>
      </c>
      <c r="AJ110" s="22">
        <v>2600</v>
      </c>
      <c r="AK110" s="22">
        <v>0</v>
      </c>
      <c r="AL110" s="22">
        <v>0</v>
      </c>
      <c r="AM110" s="22">
        <v>25428</v>
      </c>
      <c r="AN110" s="22">
        <v>0</v>
      </c>
      <c r="AO110" s="22">
        <v>0</v>
      </c>
      <c r="AP110" s="22">
        <v>506227</v>
      </c>
    </row>
    <row r="111" spans="1:42" x14ac:dyDescent="0.35">
      <c r="A111" s="22" t="s">
        <v>114</v>
      </c>
      <c r="B111" s="22" t="s">
        <v>294</v>
      </c>
      <c r="C111" s="22" t="s">
        <v>333</v>
      </c>
      <c r="D111" s="22" t="s">
        <v>334</v>
      </c>
      <c r="E111" s="22">
        <v>0</v>
      </c>
      <c r="F111" s="22">
        <v>22931</v>
      </c>
      <c r="G111" s="22">
        <v>0</v>
      </c>
      <c r="H111" s="22">
        <v>0</v>
      </c>
      <c r="I111" s="22">
        <v>17605</v>
      </c>
      <c r="J111" s="22">
        <v>0</v>
      </c>
      <c r="K111" s="22">
        <v>0</v>
      </c>
      <c r="L111" s="22">
        <v>3160</v>
      </c>
      <c r="M111" s="22">
        <v>0</v>
      </c>
      <c r="N111" s="22">
        <v>71839</v>
      </c>
      <c r="O111" s="22">
        <v>278914</v>
      </c>
      <c r="P111" s="22">
        <v>0</v>
      </c>
      <c r="Q111" s="22">
        <v>0</v>
      </c>
      <c r="R111" s="22">
        <v>272856</v>
      </c>
      <c r="S111" s="22">
        <v>0</v>
      </c>
      <c r="T111" s="22">
        <v>358660</v>
      </c>
      <c r="U111" s="22">
        <v>345353</v>
      </c>
      <c r="V111" s="22">
        <v>25960</v>
      </c>
      <c r="W111" s="22">
        <v>0</v>
      </c>
      <c r="X111" s="22">
        <v>0</v>
      </c>
      <c r="Y111" s="22">
        <v>0</v>
      </c>
      <c r="Z111" s="22">
        <v>433</v>
      </c>
      <c r="AA111" s="22">
        <v>0</v>
      </c>
      <c r="AB111" s="22">
        <v>0</v>
      </c>
      <c r="AC111" s="22">
        <v>27383</v>
      </c>
      <c r="AD111" s="22">
        <v>0</v>
      </c>
      <c r="AE111" s="22">
        <v>0</v>
      </c>
      <c r="AF111" s="22">
        <v>0</v>
      </c>
      <c r="AG111" s="22">
        <v>0</v>
      </c>
      <c r="AH111" s="22">
        <v>0</v>
      </c>
      <c r="AI111" s="22">
        <v>252380</v>
      </c>
      <c r="AJ111" s="22">
        <v>49475</v>
      </c>
      <c r="AK111" s="22">
        <v>0</v>
      </c>
      <c r="AL111" s="22">
        <v>0</v>
      </c>
      <c r="AM111" s="22">
        <v>0</v>
      </c>
      <c r="AN111" s="22">
        <v>0</v>
      </c>
      <c r="AO111" s="22">
        <v>0</v>
      </c>
      <c r="AP111" s="22">
        <v>1726949</v>
      </c>
    </row>
    <row r="112" spans="1:42" x14ac:dyDescent="0.35">
      <c r="A112" s="22" t="s">
        <v>114</v>
      </c>
      <c r="B112" s="22" t="s">
        <v>294</v>
      </c>
      <c r="C112" s="22" t="s">
        <v>335</v>
      </c>
      <c r="D112" s="22" t="s">
        <v>336</v>
      </c>
      <c r="E112" s="22">
        <v>0</v>
      </c>
      <c r="F112" s="22">
        <v>26998</v>
      </c>
      <c r="G112" s="22">
        <v>0</v>
      </c>
      <c r="H112" s="22">
        <v>0</v>
      </c>
      <c r="I112" s="22">
        <v>96511</v>
      </c>
      <c r="J112" s="22">
        <v>14187</v>
      </c>
      <c r="K112" s="22">
        <v>0</v>
      </c>
      <c r="L112" s="22">
        <v>0</v>
      </c>
      <c r="M112" s="22">
        <v>0</v>
      </c>
      <c r="N112" s="22">
        <v>287139</v>
      </c>
      <c r="O112" s="22">
        <v>953615</v>
      </c>
      <c r="P112" s="22">
        <v>0</v>
      </c>
      <c r="Q112" s="22">
        <v>0</v>
      </c>
      <c r="R112" s="22">
        <v>395124</v>
      </c>
      <c r="S112" s="22">
        <v>0</v>
      </c>
      <c r="T112" s="22">
        <v>336811</v>
      </c>
      <c r="U112" s="22">
        <v>487849</v>
      </c>
      <c r="V112" s="22">
        <v>0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v>0</v>
      </c>
      <c r="AI112" s="22">
        <v>262288</v>
      </c>
      <c r="AJ112" s="22">
        <v>0</v>
      </c>
      <c r="AK112" s="22">
        <v>0</v>
      </c>
      <c r="AL112" s="22">
        <v>0</v>
      </c>
      <c r="AM112" s="22">
        <v>0</v>
      </c>
      <c r="AN112" s="22">
        <v>0</v>
      </c>
      <c r="AO112" s="22">
        <v>0</v>
      </c>
      <c r="AP112" s="22">
        <v>2860522</v>
      </c>
    </row>
    <row r="113" spans="1:42" x14ac:dyDescent="0.35">
      <c r="A113" s="22" t="s">
        <v>114</v>
      </c>
      <c r="B113" s="22" t="s">
        <v>294</v>
      </c>
      <c r="C113" s="22" t="s">
        <v>337</v>
      </c>
      <c r="D113" s="22" t="s">
        <v>338</v>
      </c>
      <c r="E113" s="22">
        <v>0</v>
      </c>
      <c r="F113" s="22">
        <v>920993</v>
      </c>
      <c r="G113" s="22">
        <v>0</v>
      </c>
      <c r="H113" s="22">
        <v>0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v>0</v>
      </c>
      <c r="AI113" s="22">
        <v>0</v>
      </c>
      <c r="AJ113" s="22">
        <v>0</v>
      </c>
      <c r="AK113" s="22">
        <v>0</v>
      </c>
      <c r="AL113" s="22">
        <v>0</v>
      </c>
      <c r="AM113" s="22">
        <v>0</v>
      </c>
      <c r="AN113" s="22">
        <v>0</v>
      </c>
      <c r="AO113" s="22">
        <v>0</v>
      </c>
      <c r="AP113" s="22">
        <v>920993</v>
      </c>
    </row>
    <row r="114" spans="1:42" x14ac:dyDescent="0.35">
      <c r="A114" s="22" t="s">
        <v>114</v>
      </c>
      <c r="B114" s="22" t="s">
        <v>294</v>
      </c>
      <c r="C114" s="22" t="s">
        <v>339</v>
      </c>
      <c r="D114" s="22" t="s">
        <v>340</v>
      </c>
      <c r="E114" s="22">
        <v>0</v>
      </c>
      <c r="F114" s="22">
        <v>272925</v>
      </c>
      <c r="G114" s="22">
        <v>0</v>
      </c>
      <c r="H114" s="22">
        <v>0</v>
      </c>
      <c r="I114" s="22">
        <v>67021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2963167</v>
      </c>
      <c r="P114" s="22">
        <v>0</v>
      </c>
      <c r="Q114" s="22">
        <v>0</v>
      </c>
      <c r="R114" s="22">
        <v>0</v>
      </c>
      <c r="S114" s="22">
        <v>0</v>
      </c>
      <c r="T114" s="22">
        <v>2206238</v>
      </c>
      <c r="U114" s="22">
        <v>1925590</v>
      </c>
      <c r="V114" s="22">
        <v>0</v>
      </c>
      <c r="W114" s="22"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14593</v>
      </c>
      <c r="AE114" s="22">
        <v>0</v>
      </c>
      <c r="AF114" s="22">
        <v>0</v>
      </c>
      <c r="AG114" s="22">
        <v>0</v>
      </c>
      <c r="AH114" s="22">
        <v>0</v>
      </c>
      <c r="AI114" s="22">
        <v>872357</v>
      </c>
      <c r="AJ114" s="22">
        <v>3004244</v>
      </c>
      <c r="AK114" s="22">
        <v>0</v>
      </c>
      <c r="AL114" s="22">
        <v>0</v>
      </c>
      <c r="AM114" s="22">
        <v>0</v>
      </c>
      <c r="AN114" s="22">
        <v>0</v>
      </c>
      <c r="AO114" s="22">
        <v>0</v>
      </c>
      <c r="AP114" s="22">
        <v>11326135</v>
      </c>
    </row>
    <row r="115" spans="1:42" x14ac:dyDescent="0.35">
      <c r="A115" s="22" t="s">
        <v>114</v>
      </c>
      <c r="B115" s="22" t="s">
        <v>294</v>
      </c>
      <c r="C115" s="22" t="s">
        <v>341</v>
      </c>
      <c r="D115" s="22" t="s">
        <v>342</v>
      </c>
      <c r="E115" s="22">
        <v>0</v>
      </c>
      <c r="F115" s="22">
        <v>21823</v>
      </c>
      <c r="G115" s="22">
        <v>0</v>
      </c>
      <c r="H115" s="22">
        <v>0</v>
      </c>
      <c r="I115" s="22">
        <v>32338</v>
      </c>
      <c r="J115" s="22">
        <v>388</v>
      </c>
      <c r="K115" s="22">
        <v>6733</v>
      </c>
      <c r="L115" s="22">
        <v>0</v>
      </c>
      <c r="M115" s="22">
        <v>0</v>
      </c>
      <c r="N115" s="22">
        <v>32703</v>
      </c>
      <c r="O115" s="22">
        <v>179383</v>
      </c>
      <c r="P115" s="22">
        <v>745</v>
      </c>
      <c r="Q115" s="22">
        <v>0</v>
      </c>
      <c r="R115" s="22">
        <v>0</v>
      </c>
      <c r="S115" s="22">
        <v>0</v>
      </c>
      <c r="T115" s="22">
        <v>71734</v>
      </c>
      <c r="U115" s="22">
        <v>19479</v>
      </c>
      <c r="V115" s="22">
        <v>0</v>
      </c>
      <c r="W115" s="22"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1005</v>
      </c>
      <c r="AE115" s="22">
        <v>0</v>
      </c>
      <c r="AF115" s="22">
        <v>0</v>
      </c>
      <c r="AG115" s="22">
        <v>0</v>
      </c>
      <c r="AH115" s="22">
        <v>0</v>
      </c>
      <c r="AI115" s="22">
        <v>95245</v>
      </c>
      <c r="AJ115" s="22">
        <v>0</v>
      </c>
      <c r="AK115" s="22">
        <v>0</v>
      </c>
      <c r="AL115" s="22">
        <v>0</v>
      </c>
      <c r="AM115" s="22">
        <v>0</v>
      </c>
      <c r="AN115" s="22">
        <v>0</v>
      </c>
      <c r="AO115" s="22">
        <v>0</v>
      </c>
      <c r="AP115" s="22">
        <v>461576</v>
      </c>
    </row>
    <row r="116" spans="1:42" x14ac:dyDescent="0.35">
      <c r="A116" s="22" t="s">
        <v>114</v>
      </c>
      <c r="B116" s="22" t="s">
        <v>294</v>
      </c>
      <c r="C116" s="22" t="s">
        <v>343</v>
      </c>
      <c r="D116" s="22" t="s">
        <v>344</v>
      </c>
      <c r="E116" s="22">
        <v>0</v>
      </c>
      <c r="F116" s="22">
        <v>94190</v>
      </c>
      <c r="G116" s="22">
        <v>0</v>
      </c>
      <c r="H116" s="22">
        <v>0</v>
      </c>
      <c r="I116" s="22">
        <v>136747</v>
      </c>
      <c r="J116" s="22">
        <v>0</v>
      </c>
      <c r="K116" s="22">
        <v>0</v>
      </c>
      <c r="L116" s="22">
        <v>10889</v>
      </c>
      <c r="M116" s="22">
        <v>0</v>
      </c>
      <c r="N116" s="22">
        <v>7772</v>
      </c>
      <c r="O116" s="22">
        <v>478895</v>
      </c>
      <c r="P116" s="22">
        <v>0</v>
      </c>
      <c r="Q116" s="22">
        <v>0</v>
      </c>
      <c r="R116" s="22">
        <v>67493</v>
      </c>
      <c r="S116" s="22">
        <v>0</v>
      </c>
      <c r="T116" s="22">
        <v>173322</v>
      </c>
      <c r="U116" s="22">
        <v>250836</v>
      </c>
      <c r="V116" s="22">
        <v>8841</v>
      </c>
      <c r="W116" s="22">
        <v>0</v>
      </c>
      <c r="X116" s="22">
        <v>0</v>
      </c>
      <c r="Y116" s="22">
        <v>0</v>
      </c>
      <c r="Z116" s="22">
        <v>922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v>0</v>
      </c>
      <c r="AI116" s="22">
        <v>164950</v>
      </c>
      <c r="AJ116" s="22">
        <v>0</v>
      </c>
      <c r="AK116" s="22">
        <v>0</v>
      </c>
      <c r="AL116" s="22">
        <v>0</v>
      </c>
      <c r="AM116" s="22">
        <v>0</v>
      </c>
      <c r="AN116" s="22">
        <v>0</v>
      </c>
      <c r="AO116" s="22">
        <v>0</v>
      </c>
      <c r="AP116" s="22">
        <v>1394857</v>
      </c>
    </row>
    <row r="117" spans="1:42" x14ac:dyDescent="0.35">
      <c r="A117" s="22" t="s">
        <v>114</v>
      </c>
      <c r="B117" s="22" t="s">
        <v>294</v>
      </c>
      <c r="C117" s="22" t="s">
        <v>345</v>
      </c>
      <c r="D117" s="22" t="s">
        <v>346</v>
      </c>
      <c r="E117" s="22">
        <v>0</v>
      </c>
      <c r="F117" s="22">
        <v>6656</v>
      </c>
      <c r="G117" s="22">
        <v>0</v>
      </c>
      <c r="H117" s="22">
        <v>0</v>
      </c>
      <c r="I117" s="22">
        <v>8833</v>
      </c>
      <c r="J117" s="22">
        <v>0</v>
      </c>
      <c r="K117" s="22">
        <v>0</v>
      </c>
      <c r="L117" s="22">
        <v>0</v>
      </c>
      <c r="M117" s="22">
        <v>0</v>
      </c>
      <c r="N117" s="22">
        <v>46170</v>
      </c>
      <c r="O117" s="22">
        <v>58546</v>
      </c>
      <c r="P117" s="22">
        <v>0</v>
      </c>
      <c r="Q117" s="22">
        <v>0</v>
      </c>
      <c r="R117" s="22">
        <v>5111</v>
      </c>
      <c r="S117" s="22">
        <v>0</v>
      </c>
      <c r="T117" s="22">
        <v>122879</v>
      </c>
      <c r="U117" s="22">
        <v>45712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v>0</v>
      </c>
      <c r="AI117" s="22">
        <v>75332</v>
      </c>
      <c r="AJ117" s="22">
        <v>2743</v>
      </c>
      <c r="AK117" s="22">
        <v>0</v>
      </c>
      <c r="AL117" s="22">
        <v>0</v>
      </c>
      <c r="AM117" s="22">
        <v>21738</v>
      </c>
      <c r="AN117" s="22">
        <v>0</v>
      </c>
      <c r="AO117" s="22">
        <v>0</v>
      </c>
      <c r="AP117" s="22">
        <v>393720</v>
      </c>
    </row>
    <row r="118" spans="1:42" x14ac:dyDescent="0.35">
      <c r="A118" s="22" t="s">
        <v>114</v>
      </c>
      <c r="B118" s="22" t="s">
        <v>294</v>
      </c>
      <c r="C118" s="22" t="s">
        <v>347</v>
      </c>
      <c r="D118" s="22" t="s">
        <v>348</v>
      </c>
      <c r="E118" s="22">
        <v>0</v>
      </c>
      <c r="F118" s="22">
        <v>386367</v>
      </c>
      <c r="G118" s="22">
        <v>0</v>
      </c>
      <c r="H118" s="22">
        <v>23166</v>
      </c>
      <c r="I118" s="22">
        <v>108954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1120239</v>
      </c>
      <c r="P118" s="22">
        <v>0</v>
      </c>
      <c r="Q118" s="22">
        <v>0</v>
      </c>
      <c r="R118" s="22">
        <v>0</v>
      </c>
      <c r="S118" s="22">
        <v>0</v>
      </c>
      <c r="T118" s="22">
        <v>260393</v>
      </c>
      <c r="U118" s="22">
        <v>272617</v>
      </c>
      <c r="V118" s="22">
        <v>20137</v>
      </c>
      <c r="W118" s="22"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  <c r="AH118" s="22">
        <v>0</v>
      </c>
      <c r="AI118" s="22">
        <v>512338</v>
      </c>
      <c r="AJ118" s="22">
        <v>56397</v>
      </c>
      <c r="AK118" s="22">
        <v>0</v>
      </c>
      <c r="AL118" s="22">
        <v>0</v>
      </c>
      <c r="AM118" s="22">
        <v>77158</v>
      </c>
      <c r="AN118" s="22">
        <v>0</v>
      </c>
      <c r="AO118" s="22">
        <v>0</v>
      </c>
      <c r="AP118" s="22">
        <v>2837766</v>
      </c>
    </row>
    <row r="119" spans="1:42" x14ac:dyDescent="0.35">
      <c r="A119" s="22" t="s">
        <v>114</v>
      </c>
      <c r="B119" s="22" t="s">
        <v>294</v>
      </c>
      <c r="C119" s="22" t="s">
        <v>349</v>
      </c>
      <c r="D119" s="22" t="s">
        <v>350</v>
      </c>
      <c r="E119" s="22">
        <v>0</v>
      </c>
      <c r="F119" s="22">
        <v>56937</v>
      </c>
      <c r="G119" s="22">
        <v>0</v>
      </c>
      <c r="H119" s="22">
        <v>30210</v>
      </c>
      <c r="I119" s="22">
        <v>148976</v>
      </c>
      <c r="J119" s="22">
        <v>0</v>
      </c>
      <c r="K119" s="22">
        <v>0</v>
      </c>
      <c r="L119" s="22">
        <v>13128</v>
      </c>
      <c r="M119" s="22">
        <v>0</v>
      </c>
      <c r="N119" s="22">
        <v>0</v>
      </c>
      <c r="O119" s="22">
        <v>819384</v>
      </c>
      <c r="P119" s="22">
        <v>0</v>
      </c>
      <c r="Q119" s="22">
        <v>0</v>
      </c>
      <c r="R119" s="22">
        <v>0</v>
      </c>
      <c r="S119" s="22">
        <v>0</v>
      </c>
      <c r="T119" s="22">
        <v>114820</v>
      </c>
      <c r="U119" s="22">
        <v>531614</v>
      </c>
      <c r="V119" s="22">
        <v>7727</v>
      </c>
      <c r="W119" s="22">
        <v>0</v>
      </c>
      <c r="X119" s="22">
        <v>3486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v>0</v>
      </c>
      <c r="AI119" s="22">
        <v>319089</v>
      </c>
      <c r="AJ119" s="22">
        <v>0</v>
      </c>
      <c r="AK119" s="22">
        <v>0</v>
      </c>
      <c r="AL119" s="22">
        <v>0</v>
      </c>
      <c r="AM119" s="22">
        <v>0</v>
      </c>
      <c r="AN119" s="22">
        <v>0</v>
      </c>
      <c r="AO119" s="22">
        <v>0</v>
      </c>
      <c r="AP119" s="22">
        <v>2045371</v>
      </c>
    </row>
    <row r="120" spans="1:42" x14ac:dyDescent="0.35">
      <c r="A120" s="22" t="s">
        <v>114</v>
      </c>
      <c r="B120" s="22" t="s">
        <v>294</v>
      </c>
      <c r="C120" s="22" t="s">
        <v>351</v>
      </c>
      <c r="D120" s="22" t="s">
        <v>352</v>
      </c>
      <c r="E120" s="22">
        <v>0</v>
      </c>
      <c r="F120" s="22">
        <v>285783</v>
      </c>
      <c r="G120" s="22">
        <v>0</v>
      </c>
      <c r="H120" s="22">
        <v>0</v>
      </c>
      <c r="I120" s="22">
        <v>15363</v>
      </c>
      <c r="J120" s="22">
        <v>0</v>
      </c>
      <c r="K120" s="22">
        <v>0</v>
      </c>
      <c r="L120" s="22">
        <v>0</v>
      </c>
      <c r="M120" s="22">
        <v>0</v>
      </c>
      <c r="N120" s="22">
        <v>239889</v>
      </c>
      <c r="O120" s="22">
        <v>2539578</v>
      </c>
      <c r="P120" s="22">
        <v>3143</v>
      </c>
      <c r="Q120" s="22">
        <v>0</v>
      </c>
      <c r="R120" s="22">
        <v>36008</v>
      </c>
      <c r="S120" s="22">
        <v>0</v>
      </c>
      <c r="T120" s="22">
        <v>1763202</v>
      </c>
      <c r="U120" s="22">
        <v>567685</v>
      </c>
      <c r="V120" s="22">
        <v>53514</v>
      </c>
      <c r="W120" s="22">
        <v>0</v>
      </c>
      <c r="X120" s="22">
        <v>0</v>
      </c>
      <c r="Y120" s="22">
        <v>0</v>
      </c>
      <c r="Z120" s="22">
        <v>0</v>
      </c>
      <c r="AA120" s="22">
        <v>272753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287895</v>
      </c>
      <c r="AH120" s="22">
        <v>0</v>
      </c>
      <c r="AI120" s="22">
        <v>576593</v>
      </c>
      <c r="AJ120" s="22">
        <v>30275</v>
      </c>
      <c r="AK120" s="22">
        <v>0</v>
      </c>
      <c r="AL120" s="22">
        <v>0</v>
      </c>
      <c r="AM120" s="22">
        <v>0</v>
      </c>
      <c r="AN120" s="22">
        <v>0</v>
      </c>
      <c r="AO120" s="22">
        <v>0</v>
      </c>
      <c r="AP120" s="22">
        <v>6671681</v>
      </c>
    </row>
    <row r="121" spans="1:42" x14ac:dyDescent="0.35">
      <c r="A121" s="22" t="s">
        <v>114</v>
      </c>
      <c r="B121" s="22" t="s">
        <v>294</v>
      </c>
      <c r="C121" s="22" t="s">
        <v>353</v>
      </c>
      <c r="D121" s="22" t="s">
        <v>354</v>
      </c>
      <c r="E121" s="22">
        <v>0</v>
      </c>
      <c r="F121" s="22">
        <v>0</v>
      </c>
      <c r="G121" s="22">
        <v>135865</v>
      </c>
      <c r="H121" s="22">
        <v>34013</v>
      </c>
      <c r="I121" s="22">
        <v>119074</v>
      </c>
      <c r="J121" s="22">
        <v>1071</v>
      </c>
      <c r="K121" s="22">
        <v>0</v>
      </c>
      <c r="L121" s="22">
        <v>1047</v>
      </c>
      <c r="M121" s="22">
        <v>0</v>
      </c>
      <c r="N121" s="22">
        <v>246220</v>
      </c>
      <c r="O121" s="22">
        <v>1090756</v>
      </c>
      <c r="P121" s="22">
        <v>67414</v>
      </c>
      <c r="Q121" s="22">
        <v>0</v>
      </c>
      <c r="R121" s="22">
        <v>0</v>
      </c>
      <c r="S121" s="22">
        <v>0</v>
      </c>
      <c r="T121" s="22">
        <v>1299900</v>
      </c>
      <c r="U121" s="22">
        <v>872222</v>
      </c>
      <c r="V121" s="22">
        <v>0</v>
      </c>
      <c r="W121" s="22">
        <v>0</v>
      </c>
      <c r="X121" s="22">
        <v>0</v>
      </c>
      <c r="Y121" s="22">
        <v>0</v>
      </c>
      <c r="Z121" s="22">
        <v>3299</v>
      </c>
      <c r="AA121" s="22">
        <v>0</v>
      </c>
      <c r="AB121" s="22">
        <v>0</v>
      </c>
      <c r="AC121" s="22">
        <v>0</v>
      </c>
      <c r="AD121" s="22">
        <v>12688</v>
      </c>
      <c r="AE121" s="22">
        <v>91211</v>
      </c>
      <c r="AF121" s="22">
        <v>0</v>
      </c>
      <c r="AG121" s="22">
        <v>0</v>
      </c>
      <c r="AH121" s="22">
        <v>0</v>
      </c>
      <c r="AI121" s="22">
        <v>377781</v>
      </c>
      <c r="AJ121" s="22">
        <v>368569</v>
      </c>
      <c r="AK121" s="22">
        <v>0</v>
      </c>
      <c r="AL121" s="22">
        <v>0</v>
      </c>
      <c r="AM121" s="22">
        <v>0</v>
      </c>
      <c r="AN121" s="22">
        <v>0</v>
      </c>
      <c r="AO121" s="22">
        <v>0</v>
      </c>
      <c r="AP121" s="22">
        <v>4721130</v>
      </c>
    </row>
    <row r="122" spans="1:42" x14ac:dyDescent="0.35">
      <c r="A122" s="22" t="s">
        <v>114</v>
      </c>
      <c r="B122" s="22" t="s">
        <v>294</v>
      </c>
      <c r="C122" s="22" t="s">
        <v>355</v>
      </c>
      <c r="D122" s="22" t="s">
        <v>356</v>
      </c>
      <c r="E122" s="22">
        <v>0</v>
      </c>
      <c r="F122" s="22">
        <v>12825</v>
      </c>
      <c r="G122" s="22">
        <v>0</v>
      </c>
      <c r="H122" s="22">
        <v>0</v>
      </c>
      <c r="I122" s="22">
        <v>11985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264693</v>
      </c>
      <c r="P122" s="22">
        <v>0</v>
      </c>
      <c r="Q122" s="22">
        <v>0</v>
      </c>
      <c r="R122" s="22">
        <v>0</v>
      </c>
      <c r="S122" s="22">
        <v>0</v>
      </c>
      <c r="T122" s="22">
        <v>58511</v>
      </c>
      <c r="U122" s="22">
        <v>85127</v>
      </c>
      <c r="V122" s="22">
        <v>10892</v>
      </c>
      <c r="W122" s="22">
        <v>0</v>
      </c>
      <c r="X122" s="22">
        <v>0</v>
      </c>
      <c r="Y122" s="22">
        <v>0</v>
      </c>
      <c r="Z122" s="22">
        <v>856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v>0</v>
      </c>
      <c r="AI122" s="22">
        <v>58592</v>
      </c>
      <c r="AJ122" s="22">
        <v>31931</v>
      </c>
      <c r="AK122" s="22">
        <v>0</v>
      </c>
      <c r="AL122" s="22">
        <v>0</v>
      </c>
      <c r="AM122" s="22">
        <v>0</v>
      </c>
      <c r="AN122" s="22">
        <v>0</v>
      </c>
      <c r="AO122" s="22">
        <v>0</v>
      </c>
      <c r="AP122" s="22">
        <v>535412</v>
      </c>
    </row>
    <row r="123" spans="1:42" x14ac:dyDescent="0.35">
      <c r="A123" s="22" t="s">
        <v>114</v>
      </c>
      <c r="B123" s="22" t="s">
        <v>294</v>
      </c>
      <c r="C123" s="22" t="s">
        <v>357</v>
      </c>
      <c r="D123" s="22" t="s">
        <v>358</v>
      </c>
      <c r="E123" s="22">
        <v>0</v>
      </c>
      <c r="F123" s="22">
        <v>36565</v>
      </c>
      <c r="G123" s="22">
        <v>0</v>
      </c>
      <c r="H123" s="22">
        <v>0</v>
      </c>
      <c r="I123" s="22">
        <v>115301</v>
      </c>
      <c r="J123" s="22">
        <v>0</v>
      </c>
      <c r="K123" s="22">
        <v>0</v>
      </c>
      <c r="L123" s="22">
        <v>0</v>
      </c>
      <c r="M123" s="22">
        <v>0</v>
      </c>
      <c r="N123" s="22">
        <v>468255</v>
      </c>
      <c r="O123" s="22">
        <v>1129628</v>
      </c>
      <c r="P123" s="22">
        <v>209758</v>
      </c>
      <c r="Q123" s="22">
        <v>0</v>
      </c>
      <c r="R123" s="22">
        <v>0</v>
      </c>
      <c r="S123" s="22">
        <v>0</v>
      </c>
      <c r="T123" s="22">
        <v>640732</v>
      </c>
      <c r="U123" s="22">
        <v>600846</v>
      </c>
      <c r="V123" s="22">
        <v>158446</v>
      </c>
      <c r="W123" s="22">
        <v>19476</v>
      </c>
      <c r="X123" s="22">
        <v>0</v>
      </c>
      <c r="Y123" s="22">
        <v>0</v>
      </c>
      <c r="Z123" s="22">
        <v>3143</v>
      </c>
      <c r="AA123" s="22">
        <v>89215</v>
      </c>
      <c r="AB123" s="22">
        <v>620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v>0</v>
      </c>
      <c r="AI123" s="22">
        <v>456600</v>
      </c>
      <c r="AJ123" s="22">
        <v>87226</v>
      </c>
      <c r="AK123" s="22">
        <v>0</v>
      </c>
      <c r="AL123" s="22">
        <v>0</v>
      </c>
      <c r="AM123" s="22">
        <v>0</v>
      </c>
      <c r="AN123" s="22">
        <v>0</v>
      </c>
      <c r="AO123" s="22">
        <v>0</v>
      </c>
      <c r="AP123" s="22">
        <v>4015811</v>
      </c>
    </row>
    <row r="124" spans="1:42" x14ac:dyDescent="0.35">
      <c r="A124" s="22" t="s">
        <v>114</v>
      </c>
      <c r="B124" s="22" t="s">
        <v>294</v>
      </c>
      <c r="C124" s="22" t="s">
        <v>359</v>
      </c>
      <c r="D124" s="22" t="s">
        <v>360</v>
      </c>
      <c r="E124" s="22">
        <v>0</v>
      </c>
      <c r="F124" s="22">
        <v>7600</v>
      </c>
      <c r="G124" s="22">
        <v>0</v>
      </c>
      <c r="H124" s="22">
        <v>0</v>
      </c>
      <c r="I124" s="22">
        <v>36394</v>
      </c>
      <c r="J124" s="22">
        <v>0</v>
      </c>
      <c r="K124" s="22">
        <v>0</v>
      </c>
      <c r="L124" s="22">
        <v>0</v>
      </c>
      <c r="M124" s="22">
        <v>0</v>
      </c>
      <c r="N124" s="22">
        <v>8121</v>
      </c>
      <c r="O124" s="22">
        <v>352140</v>
      </c>
      <c r="P124" s="22">
        <v>160403</v>
      </c>
      <c r="Q124" s="22">
        <v>0</v>
      </c>
      <c r="R124" s="22">
        <v>57694</v>
      </c>
      <c r="S124" s="22">
        <v>0</v>
      </c>
      <c r="T124" s="22">
        <v>166789</v>
      </c>
      <c r="U124" s="22">
        <v>90400</v>
      </c>
      <c r="V124" s="22">
        <v>20000</v>
      </c>
      <c r="W124" s="22">
        <v>0</v>
      </c>
      <c r="X124" s="22">
        <v>0</v>
      </c>
      <c r="Y124" s="22">
        <v>0</v>
      </c>
      <c r="Z124" s="22">
        <v>0</v>
      </c>
      <c r="AA124" s="22">
        <v>0</v>
      </c>
      <c r="AB124" s="22">
        <v>0</v>
      </c>
      <c r="AC124" s="22">
        <v>12741</v>
      </c>
      <c r="AD124" s="22">
        <v>0</v>
      </c>
      <c r="AE124" s="22">
        <v>0</v>
      </c>
      <c r="AF124" s="22">
        <v>0</v>
      </c>
      <c r="AG124" s="22">
        <v>0</v>
      </c>
      <c r="AH124" s="22">
        <v>0</v>
      </c>
      <c r="AI124" s="22">
        <v>94404</v>
      </c>
      <c r="AJ124" s="22">
        <v>4030</v>
      </c>
      <c r="AK124" s="22">
        <v>0</v>
      </c>
      <c r="AL124" s="22">
        <v>0</v>
      </c>
      <c r="AM124" s="22">
        <v>0</v>
      </c>
      <c r="AN124" s="22">
        <v>0</v>
      </c>
      <c r="AO124" s="22">
        <v>0</v>
      </c>
      <c r="AP124" s="22">
        <v>1010716</v>
      </c>
    </row>
    <row r="125" spans="1:42" x14ac:dyDescent="0.35">
      <c r="A125" s="22" t="s">
        <v>114</v>
      </c>
      <c r="B125" s="22" t="s">
        <v>294</v>
      </c>
      <c r="C125" s="22" t="s">
        <v>361</v>
      </c>
      <c r="D125" s="22" t="s">
        <v>362</v>
      </c>
      <c r="E125" s="22">
        <v>0</v>
      </c>
      <c r="F125" s="22">
        <v>4753</v>
      </c>
      <c r="G125" s="22">
        <v>0</v>
      </c>
      <c r="H125" s="22">
        <v>0</v>
      </c>
      <c r="I125" s="22">
        <v>117856</v>
      </c>
      <c r="J125" s="22">
        <v>0</v>
      </c>
      <c r="K125" s="22">
        <v>0</v>
      </c>
      <c r="L125" s="22">
        <v>5369</v>
      </c>
      <c r="M125" s="22">
        <v>0</v>
      </c>
      <c r="N125" s="22">
        <v>80806</v>
      </c>
      <c r="O125" s="22">
        <v>363593</v>
      </c>
      <c r="P125" s="22">
        <v>0</v>
      </c>
      <c r="Q125" s="22">
        <v>0</v>
      </c>
      <c r="R125" s="22">
        <v>30156</v>
      </c>
      <c r="S125" s="22">
        <v>0</v>
      </c>
      <c r="T125" s="22">
        <v>592059</v>
      </c>
      <c r="U125" s="22">
        <v>143161</v>
      </c>
      <c r="V125" s="22">
        <v>157</v>
      </c>
      <c r="W125" s="22">
        <v>0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15629</v>
      </c>
      <c r="AD125" s="22">
        <v>0</v>
      </c>
      <c r="AE125" s="22">
        <v>0</v>
      </c>
      <c r="AF125" s="22">
        <v>0</v>
      </c>
      <c r="AG125" s="22">
        <v>0</v>
      </c>
      <c r="AH125" s="22">
        <v>0</v>
      </c>
      <c r="AI125" s="22">
        <v>444445</v>
      </c>
      <c r="AJ125" s="22">
        <v>0</v>
      </c>
      <c r="AK125" s="22">
        <v>0</v>
      </c>
      <c r="AL125" s="22">
        <v>0</v>
      </c>
      <c r="AM125" s="22">
        <v>0</v>
      </c>
      <c r="AN125" s="22">
        <v>0</v>
      </c>
      <c r="AO125" s="22">
        <v>0</v>
      </c>
      <c r="AP125" s="22">
        <v>1797984</v>
      </c>
    </row>
    <row r="126" spans="1:42" x14ac:dyDescent="0.35">
      <c r="A126" s="22" t="s">
        <v>114</v>
      </c>
      <c r="B126" s="22" t="s">
        <v>294</v>
      </c>
      <c r="C126" s="22" t="s">
        <v>363</v>
      </c>
      <c r="D126" s="22" t="s">
        <v>364</v>
      </c>
      <c r="E126" s="22">
        <v>0</v>
      </c>
      <c r="F126" s="22">
        <v>8599</v>
      </c>
      <c r="G126" s="22">
        <v>0</v>
      </c>
      <c r="H126" s="22"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10366</v>
      </c>
      <c r="O126" s="22">
        <v>203534</v>
      </c>
      <c r="P126" s="22">
        <v>0</v>
      </c>
      <c r="Q126" s="22">
        <v>0</v>
      </c>
      <c r="R126" s="22">
        <v>15222</v>
      </c>
      <c r="S126" s="22">
        <v>0</v>
      </c>
      <c r="T126" s="22">
        <v>39687</v>
      </c>
      <c r="U126" s="22">
        <v>69977</v>
      </c>
      <c r="V126" s="22">
        <v>0</v>
      </c>
      <c r="W126" s="22">
        <v>0</v>
      </c>
      <c r="X126" s="22">
        <v>0</v>
      </c>
      <c r="Y126" s="22">
        <v>0</v>
      </c>
      <c r="Z126" s="22">
        <v>0</v>
      </c>
      <c r="AA126" s="22">
        <v>632</v>
      </c>
      <c r="AB126" s="22">
        <v>0</v>
      </c>
      <c r="AC126" s="22">
        <v>680</v>
      </c>
      <c r="AD126" s="22">
        <v>0</v>
      </c>
      <c r="AE126" s="22">
        <v>0</v>
      </c>
      <c r="AF126" s="22">
        <v>0</v>
      </c>
      <c r="AG126" s="22">
        <v>0</v>
      </c>
      <c r="AH126" s="22">
        <v>0</v>
      </c>
      <c r="AI126" s="22">
        <v>157168</v>
      </c>
      <c r="AJ126" s="22">
        <v>923</v>
      </c>
      <c r="AK126" s="22">
        <v>0</v>
      </c>
      <c r="AL126" s="22">
        <v>0</v>
      </c>
      <c r="AM126" s="22">
        <v>0</v>
      </c>
      <c r="AN126" s="22">
        <v>0</v>
      </c>
      <c r="AO126" s="22">
        <v>0</v>
      </c>
      <c r="AP126" s="22">
        <v>506788</v>
      </c>
    </row>
    <row r="127" spans="1:42" x14ac:dyDescent="0.35">
      <c r="A127" s="22" t="s">
        <v>114</v>
      </c>
      <c r="B127" s="22" t="s">
        <v>294</v>
      </c>
      <c r="C127" s="22" t="s">
        <v>365</v>
      </c>
      <c r="D127" s="22" t="s">
        <v>366</v>
      </c>
      <c r="E127" s="22">
        <v>0</v>
      </c>
      <c r="F127" s="22">
        <v>71985</v>
      </c>
      <c r="G127" s="22">
        <v>0</v>
      </c>
      <c r="H127" s="22">
        <v>0</v>
      </c>
      <c r="I127" s="22">
        <v>33912</v>
      </c>
      <c r="J127" s="22">
        <v>0</v>
      </c>
      <c r="K127" s="22">
        <v>0</v>
      </c>
      <c r="L127" s="22">
        <v>9787</v>
      </c>
      <c r="M127" s="22">
        <v>0</v>
      </c>
      <c r="N127" s="22">
        <v>0</v>
      </c>
      <c r="O127" s="22">
        <v>591724</v>
      </c>
      <c r="P127" s="22">
        <v>195</v>
      </c>
      <c r="Q127" s="22">
        <v>0</v>
      </c>
      <c r="R127" s="22">
        <v>0</v>
      </c>
      <c r="S127" s="22">
        <v>0</v>
      </c>
      <c r="T127" s="22">
        <v>300877</v>
      </c>
      <c r="U127" s="22">
        <v>307423</v>
      </c>
      <c r="V127" s="22">
        <v>4024</v>
      </c>
      <c r="W127" s="22">
        <v>0</v>
      </c>
      <c r="X127" s="22">
        <v>0</v>
      </c>
      <c r="Y127" s="22">
        <v>0</v>
      </c>
      <c r="Z127" s="22">
        <v>13577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v>0</v>
      </c>
      <c r="AI127" s="22">
        <v>103879</v>
      </c>
      <c r="AJ127" s="22">
        <v>93483</v>
      </c>
      <c r="AK127" s="22">
        <v>0</v>
      </c>
      <c r="AL127" s="22">
        <v>0</v>
      </c>
      <c r="AM127" s="22">
        <v>0</v>
      </c>
      <c r="AN127" s="22">
        <v>0</v>
      </c>
      <c r="AO127" s="22">
        <v>0</v>
      </c>
      <c r="AP127" s="22">
        <v>1530866</v>
      </c>
    </row>
    <row r="128" spans="1:42" x14ac:dyDescent="0.35">
      <c r="A128" s="22" t="s">
        <v>114</v>
      </c>
      <c r="B128" s="22" t="s">
        <v>294</v>
      </c>
      <c r="C128" s="22" t="s">
        <v>367</v>
      </c>
      <c r="D128" s="22" t="s">
        <v>368</v>
      </c>
      <c r="E128" s="22">
        <v>0</v>
      </c>
      <c r="F128" s="22">
        <v>57255</v>
      </c>
      <c r="G128" s="22">
        <v>0</v>
      </c>
      <c r="H128" s="22">
        <v>5665</v>
      </c>
      <c r="I128" s="22">
        <v>283527</v>
      </c>
      <c r="J128" s="22">
        <v>0</v>
      </c>
      <c r="K128" s="22">
        <v>0</v>
      </c>
      <c r="L128" s="22">
        <v>1812</v>
      </c>
      <c r="M128" s="22">
        <v>0</v>
      </c>
      <c r="N128" s="22">
        <v>44356</v>
      </c>
      <c r="O128" s="22">
        <v>373949</v>
      </c>
      <c r="P128" s="22">
        <v>0</v>
      </c>
      <c r="Q128" s="22">
        <v>0</v>
      </c>
      <c r="R128" s="22">
        <v>0</v>
      </c>
      <c r="S128" s="22">
        <v>0</v>
      </c>
      <c r="T128" s="22">
        <v>428438</v>
      </c>
      <c r="U128" s="22">
        <v>158922</v>
      </c>
      <c r="V128" s="22">
        <v>14678</v>
      </c>
      <c r="W128" s="22">
        <v>0</v>
      </c>
      <c r="X128" s="22">
        <v>1126</v>
      </c>
      <c r="Y128" s="22">
        <v>0</v>
      </c>
      <c r="Z128" s="22">
        <v>5099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1129132</v>
      </c>
      <c r="AJ128" s="22">
        <v>5656</v>
      </c>
      <c r="AK128" s="22">
        <v>0</v>
      </c>
      <c r="AL128" s="22">
        <v>0</v>
      </c>
      <c r="AM128" s="22">
        <v>0</v>
      </c>
      <c r="AN128" s="22">
        <v>0</v>
      </c>
      <c r="AO128" s="22">
        <v>0</v>
      </c>
      <c r="AP128" s="22">
        <v>2509615</v>
      </c>
    </row>
    <row r="129" spans="1:42" x14ac:dyDescent="0.35">
      <c r="A129" s="22" t="s">
        <v>114</v>
      </c>
      <c r="B129" s="22" t="s">
        <v>294</v>
      </c>
      <c r="C129" s="22" t="s">
        <v>369</v>
      </c>
      <c r="D129" s="22" t="s">
        <v>370</v>
      </c>
      <c r="E129" s="22">
        <v>0</v>
      </c>
      <c r="F129" s="22">
        <v>71314</v>
      </c>
      <c r="G129" s="22">
        <v>0</v>
      </c>
      <c r="H129" s="22">
        <v>0</v>
      </c>
      <c r="I129" s="22">
        <v>42225</v>
      </c>
      <c r="J129" s="22">
        <v>0</v>
      </c>
      <c r="K129" s="22">
        <v>0</v>
      </c>
      <c r="L129" s="22">
        <v>0</v>
      </c>
      <c r="M129" s="22">
        <v>0</v>
      </c>
      <c r="N129" s="22">
        <v>128956</v>
      </c>
      <c r="O129" s="22">
        <v>404100</v>
      </c>
      <c r="P129" s="22">
        <v>0</v>
      </c>
      <c r="Q129" s="22">
        <v>0</v>
      </c>
      <c r="R129" s="22">
        <v>0</v>
      </c>
      <c r="S129" s="22">
        <v>0</v>
      </c>
      <c r="T129" s="22">
        <v>116777</v>
      </c>
      <c r="U129" s="22">
        <v>219034</v>
      </c>
      <c r="V129" s="22">
        <v>0</v>
      </c>
      <c r="W129" s="22">
        <v>0</v>
      </c>
      <c r="X129" s="22">
        <v>0</v>
      </c>
      <c r="Y129" s="22">
        <v>0</v>
      </c>
      <c r="Z129" s="22">
        <v>6285</v>
      </c>
      <c r="AA129" s="22">
        <v>12066</v>
      </c>
      <c r="AB129" s="22">
        <v>14721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  <c r="AH129" s="22">
        <v>0</v>
      </c>
      <c r="AI129" s="22">
        <v>191565</v>
      </c>
      <c r="AJ129" s="22">
        <v>128930</v>
      </c>
      <c r="AK129" s="22">
        <v>0</v>
      </c>
      <c r="AL129" s="22">
        <v>0</v>
      </c>
      <c r="AM129" s="22">
        <v>0</v>
      </c>
      <c r="AN129" s="22">
        <v>0</v>
      </c>
      <c r="AO129" s="22">
        <v>0</v>
      </c>
      <c r="AP129" s="22">
        <v>1335973</v>
      </c>
    </row>
    <row r="130" spans="1:42" x14ac:dyDescent="0.35">
      <c r="A130" s="22" t="s">
        <v>114</v>
      </c>
      <c r="B130" s="22" t="s">
        <v>294</v>
      </c>
      <c r="C130" s="22" t="s">
        <v>371</v>
      </c>
      <c r="D130" s="22" t="s">
        <v>372</v>
      </c>
      <c r="E130" s="22">
        <v>0</v>
      </c>
      <c r="F130" s="22">
        <v>29580</v>
      </c>
      <c r="G130" s="22">
        <v>0</v>
      </c>
      <c r="H130" s="22"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v>35052</v>
      </c>
      <c r="N130" s="22">
        <v>0</v>
      </c>
      <c r="O130" s="22">
        <v>542695</v>
      </c>
      <c r="P130" s="22">
        <v>0</v>
      </c>
      <c r="Q130" s="22">
        <v>0</v>
      </c>
      <c r="R130" s="22">
        <v>0</v>
      </c>
      <c r="S130" s="22">
        <v>0</v>
      </c>
      <c r="T130" s="22">
        <v>135344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392717</v>
      </c>
      <c r="AJ130" s="22">
        <v>0</v>
      </c>
      <c r="AK130" s="22">
        <v>0</v>
      </c>
      <c r="AL130" s="22">
        <v>0</v>
      </c>
      <c r="AM130" s="22">
        <v>0</v>
      </c>
      <c r="AN130" s="22">
        <v>0</v>
      </c>
      <c r="AO130" s="22">
        <v>0</v>
      </c>
      <c r="AP130" s="22">
        <v>1135388</v>
      </c>
    </row>
    <row r="131" spans="1:42" x14ac:dyDescent="0.35">
      <c r="A131" s="22" t="s">
        <v>114</v>
      </c>
      <c r="B131" s="22" t="s">
        <v>294</v>
      </c>
      <c r="C131" s="22" t="s">
        <v>373</v>
      </c>
      <c r="D131" s="22" t="s">
        <v>374</v>
      </c>
      <c r="E131" s="22">
        <v>0</v>
      </c>
      <c r="F131" s="22">
        <v>56177</v>
      </c>
      <c r="G131" s="22">
        <v>0</v>
      </c>
      <c r="H131" s="22">
        <v>0</v>
      </c>
      <c r="I131" s="22">
        <v>173473</v>
      </c>
      <c r="J131" s="22">
        <v>523</v>
      </c>
      <c r="K131" s="22">
        <v>0</v>
      </c>
      <c r="L131" s="22">
        <v>2834</v>
      </c>
      <c r="M131" s="22">
        <v>0</v>
      </c>
      <c r="N131" s="22">
        <v>90276</v>
      </c>
      <c r="O131" s="22">
        <v>196806</v>
      </c>
      <c r="P131" s="22">
        <v>37314</v>
      </c>
      <c r="Q131" s="22">
        <v>0</v>
      </c>
      <c r="R131" s="22">
        <v>15467</v>
      </c>
      <c r="S131" s="22">
        <v>0</v>
      </c>
      <c r="T131" s="22">
        <v>83040</v>
      </c>
      <c r="U131" s="22">
        <v>91078</v>
      </c>
      <c r="V131" s="22">
        <v>0</v>
      </c>
      <c r="W131" s="22">
        <v>0</v>
      </c>
      <c r="X131" s="22">
        <v>0</v>
      </c>
      <c r="Y131" s="22">
        <v>0</v>
      </c>
      <c r="Z131" s="22">
        <v>1676</v>
      </c>
      <c r="AA131" s="22">
        <v>0</v>
      </c>
      <c r="AB131" s="22">
        <v>0</v>
      </c>
      <c r="AC131" s="22">
        <v>25995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v>293714</v>
      </c>
      <c r="AJ131" s="22">
        <v>30230</v>
      </c>
      <c r="AK131" s="22">
        <v>0</v>
      </c>
      <c r="AL131" s="22">
        <v>0</v>
      </c>
      <c r="AM131" s="22">
        <v>0</v>
      </c>
      <c r="AN131" s="22">
        <v>0</v>
      </c>
      <c r="AO131" s="22">
        <v>0</v>
      </c>
      <c r="AP131" s="22">
        <v>1098603</v>
      </c>
    </row>
    <row r="132" spans="1:42" x14ac:dyDescent="0.35">
      <c r="A132" s="22" t="s">
        <v>114</v>
      </c>
      <c r="B132" s="22" t="s">
        <v>294</v>
      </c>
      <c r="C132" s="22" t="s">
        <v>375</v>
      </c>
      <c r="D132" s="22" t="s">
        <v>376</v>
      </c>
      <c r="E132" s="22">
        <v>0</v>
      </c>
      <c r="F132" s="22">
        <v>15884</v>
      </c>
      <c r="G132" s="22">
        <v>0</v>
      </c>
      <c r="H132" s="22">
        <v>0</v>
      </c>
      <c r="I132" s="22">
        <v>29174</v>
      </c>
      <c r="J132" s="22">
        <v>0</v>
      </c>
      <c r="K132" s="22">
        <v>0</v>
      </c>
      <c r="L132" s="22">
        <v>0</v>
      </c>
      <c r="M132" s="22">
        <v>0</v>
      </c>
      <c r="N132" s="22">
        <v>15717</v>
      </c>
      <c r="O132" s="22">
        <v>78161</v>
      </c>
      <c r="P132" s="22">
        <v>19538</v>
      </c>
      <c r="Q132" s="22">
        <v>0</v>
      </c>
      <c r="R132" s="22">
        <v>1709</v>
      </c>
      <c r="S132" s="22">
        <v>0</v>
      </c>
      <c r="T132" s="22">
        <v>77568</v>
      </c>
      <c r="U132" s="22">
        <v>55494</v>
      </c>
      <c r="V132" s="22">
        <v>0</v>
      </c>
      <c r="W132" s="22"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v>0</v>
      </c>
      <c r="AJ132" s="22">
        <v>11893</v>
      </c>
      <c r="AK132" s="22">
        <v>0</v>
      </c>
      <c r="AL132" s="22">
        <v>0</v>
      </c>
      <c r="AM132" s="22">
        <v>0</v>
      </c>
      <c r="AN132" s="22">
        <v>0</v>
      </c>
      <c r="AO132" s="22">
        <v>0</v>
      </c>
      <c r="AP132" s="22">
        <v>305138</v>
      </c>
    </row>
    <row r="133" spans="1:42" x14ac:dyDescent="0.35">
      <c r="A133" s="22" t="s">
        <v>114</v>
      </c>
      <c r="B133" s="22" t="s">
        <v>294</v>
      </c>
      <c r="C133" s="22" t="s">
        <v>377</v>
      </c>
      <c r="D133" s="22" t="s">
        <v>378</v>
      </c>
      <c r="E133" s="22">
        <v>0</v>
      </c>
      <c r="F133" s="22">
        <v>207517</v>
      </c>
      <c r="G133" s="22">
        <v>0</v>
      </c>
      <c r="H133" s="22">
        <v>0</v>
      </c>
      <c r="I133" s="22">
        <v>268500</v>
      </c>
      <c r="J133" s="22">
        <v>0</v>
      </c>
      <c r="K133" s="22">
        <v>0</v>
      </c>
      <c r="L133" s="22">
        <v>23289</v>
      </c>
      <c r="M133" s="22">
        <v>0</v>
      </c>
      <c r="N133" s="22">
        <v>321748</v>
      </c>
      <c r="O133" s="22">
        <v>1970090</v>
      </c>
      <c r="P133" s="22">
        <v>730451</v>
      </c>
      <c r="Q133" s="22">
        <v>0</v>
      </c>
      <c r="R133" s="22">
        <v>0</v>
      </c>
      <c r="S133" s="22">
        <v>0</v>
      </c>
      <c r="T133" s="22">
        <v>954270</v>
      </c>
      <c r="U133" s="22">
        <v>450779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9272</v>
      </c>
      <c r="AC133" s="22">
        <v>0</v>
      </c>
      <c r="AD133" s="22">
        <v>7474</v>
      </c>
      <c r="AE133" s="22">
        <v>0</v>
      </c>
      <c r="AF133" s="22">
        <v>0</v>
      </c>
      <c r="AG133" s="22">
        <v>0</v>
      </c>
      <c r="AH133" s="22">
        <v>0</v>
      </c>
      <c r="AI133" s="22">
        <v>363254</v>
      </c>
      <c r="AJ133" s="22">
        <v>14307</v>
      </c>
      <c r="AK133" s="22">
        <v>0</v>
      </c>
      <c r="AL133" s="22">
        <v>0</v>
      </c>
      <c r="AM133" s="22">
        <v>0</v>
      </c>
      <c r="AN133" s="22">
        <v>0</v>
      </c>
      <c r="AO133" s="22">
        <v>0</v>
      </c>
      <c r="AP133" s="22">
        <v>5320951</v>
      </c>
    </row>
    <row r="134" spans="1:42" x14ac:dyDescent="0.35">
      <c r="A134" s="22" t="s">
        <v>114</v>
      </c>
      <c r="B134" s="22" t="s">
        <v>294</v>
      </c>
      <c r="C134" s="22" t="s">
        <v>379</v>
      </c>
      <c r="D134" s="22" t="s">
        <v>380</v>
      </c>
      <c r="E134" s="22">
        <v>0</v>
      </c>
      <c r="F134" s="22">
        <v>46831</v>
      </c>
      <c r="G134" s="22">
        <v>0</v>
      </c>
      <c r="H134" s="22">
        <v>0</v>
      </c>
      <c r="I134" s="22">
        <v>131078</v>
      </c>
      <c r="J134" s="22">
        <v>548</v>
      </c>
      <c r="K134" s="22">
        <v>0</v>
      </c>
      <c r="L134" s="22">
        <v>6875</v>
      </c>
      <c r="M134" s="22">
        <v>0</v>
      </c>
      <c r="N134" s="22">
        <v>0</v>
      </c>
      <c r="O134" s="22">
        <v>771192</v>
      </c>
      <c r="P134" s="22">
        <v>0</v>
      </c>
      <c r="Q134" s="22">
        <v>0</v>
      </c>
      <c r="R134" s="22">
        <v>0</v>
      </c>
      <c r="S134" s="22">
        <v>0</v>
      </c>
      <c r="T134" s="22">
        <v>511668</v>
      </c>
      <c r="U134" s="22">
        <v>331876</v>
      </c>
      <c r="V134" s="22">
        <v>0</v>
      </c>
      <c r="W134" s="22">
        <v>0</v>
      </c>
      <c r="X134" s="22">
        <v>0</v>
      </c>
      <c r="Y134" s="22">
        <v>0</v>
      </c>
      <c r="Z134" s="22">
        <v>0</v>
      </c>
      <c r="AA134" s="22">
        <v>0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v>0</v>
      </c>
      <c r="AI134" s="22">
        <v>341474</v>
      </c>
      <c r="AJ134" s="22">
        <v>0</v>
      </c>
      <c r="AK134" s="22">
        <v>0</v>
      </c>
      <c r="AL134" s="22">
        <v>0</v>
      </c>
      <c r="AM134" s="22">
        <v>8035</v>
      </c>
      <c r="AN134" s="22">
        <v>0</v>
      </c>
      <c r="AO134" s="22">
        <v>11057</v>
      </c>
      <c r="AP134" s="22">
        <v>2160634</v>
      </c>
    </row>
    <row r="135" spans="1:42" x14ac:dyDescent="0.35">
      <c r="A135" s="22" t="s">
        <v>114</v>
      </c>
      <c r="B135" s="22" t="s">
        <v>294</v>
      </c>
      <c r="C135" s="22" t="s">
        <v>381</v>
      </c>
      <c r="D135" s="22" t="s">
        <v>382</v>
      </c>
      <c r="E135" s="22">
        <v>0</v>
      </c>
      <c r="F135" s="22">
        <v>272729</v>
      </c>
      <c r="G135" s="22">
        <v>0</v>
      </c>
      <c r="H135" s="22">
        <v>47113</v>
      </c>
      <c r="I135" s="22">
        <v>201891</v>
      </c>
      <c r="J135" s="22">
        <v>0</v>
      </c>
      <c r="K135" s="22">
        <v>0</v>
      </c>
      <c r="L135" s="22">
        <v>4904</v>
      </c>
      <c r="M135" s="22">
        <v>23810</v>
      </c>
      <c r="N135" s="22">
        <v>0</v>
      </c>
      <c r="O135" s="22">
        <v>3049587</v>
      </c>
      <c r="P135" s="22">
        <v>0</v>
      </c>
      <c r="Q135" s="22">
        <v>0</v>
      </c>
      <c r="R135" s="22">
        <v>0</v>
      </c>
      <c r="S135" s="22">
        <v>0</v>
      </c>
      <c r="T135" s="22">
        <v>772125</v>
      </c>
      <c r="U135" s="22">
        <v>2009495</v>
      </c>
      <c r="V135" s="22">
        <v>172070</v>
      </c>
      <c r="W135" s="22">
        <v>0</v>
      </c>
      <c r="X135" s="22">
        <v>30033</v>
      </c>
      <c r="Y135" s="22">
        <v>0</v>
      </c>
      <c r="Z135" s="22">
        <v>3467</v>
      </c>
      <c r="AA135" s="22">
        <v>0</v>
      </c>
      <c r="AB135" s="22">
        <v>0</v>
      </c>
      <c r="AC135" s="22">
        <v>0</v>
      </c>
      <c r="AD135" s="22">
        <v>0</v>
      </c>
      <c r="AE135" s="22">
        <v>92863</v>
      </c>
      <c r="AF135" s="22">
        <v>0</v>
      </c>
      <c r="AG135" s="22">
        <v>0</v>
      </c>
      <c r="AH135" s="22">
        <v>0</v>
      </c>
      <c r="AI135" s="22">
        <v>877688</v>
      </c>
      <c r="AJ135" s="22">
        <v>20658</v>
      </c>
      <c r="AK135" s="22">
        <v>0</v>
      </c>
      <c r="AL135" s="22">
        <v>0</v>
      </c>
      <c r="AM135" s="22">
        <v>0</v>
      </c>
      <c r="AN135" s="22">
        <v>0</v>
      </c>
      <c r="AO135" s="22">
        <v>0</v>
      </c>
      <c r="AP135" s="22">
        <v>7578433</v>
      </c>
    </row>
    <row r="136" spans="1:42" x14ac:dyDescent="0.35">
      <c r="A136" s="22" t="s">
        <v>114</v>
      </c>
      <c r="B136" s="22" t="s">
        <v>294</v>
      </c>
      <c r="C136" s="22" t="s">
        <v>383</v>
      </c>
      <c r="D136" s="22" t="s">
        <v>384</v>
      </c>
      <c r="E136" s="22">
        <v>0</v>
      </c>
      <c r="F136" s="22">
        <v>24280</v>
      </c>
      <c r="G136" s="22">
        <v>0</v>
      </c>
      <c r="H136" s="22">
        <v>4061</v>
      </c>
      <c r="I136" s="22">
        <v>80404</v>
      </c>
      <c r="J136" s="22">
        <v>0</v>
      </c>
      <c r="K136" s="22">
        <v>0</v>
      </c>
      <c r="L136" s="22">
        <v>7381</v>
      </c>
      <c r="M136" s="22">
        <v>0</v>
      </c>
      <c r="N136" s="22">
        <v>1032447</v>
      </c>
      <c r="O136" s="22">
        <v>1122627</v>
      </c>
      <c r="P136" s="22">
        <v>0</v>
      </c>
      <c r="Q136" s="22">
        <v>0</v>
      </c>
      <c r="R136" s="22">
        <v>170651</v>
      </c>
      <c r="S136" s="22">
        <v>710013</v>
      </c>
      <c r="T136" s="22">
        <v>808638</v>
      </c>
      <c r="U136" s="22">
        <v>305897</v>
      </c>
      <c r="V136" s="22">
        <v>115352</v>
      </c>
      <c r="W136" s="22">
        <v>0</v>
      </c>
      <c r="X136" s="22">
        <v>0</v>
      </c>
      <c r="Y136" s="22">
        <v>0</v>
      </c>
      <c r="Z136" s="22">
        <v>1117</v>
      </c>
      <c r="AA136" s="22">
        <v>4985</v>
      </c>
      <c r="AB136" s="22">
        <v>44256</v>
      </c>
      <c r="AC136" s="22">
        <v>0</v>
      </c>
      <c r="AD136" s="22">
        <v>0</v>
      </c>
      <c r="AE136" s="22">
        <v>2764</v>
      </c>
      <c r="AF136" s="22">
        <v>0</v>
      </c>
      <c r="AG136" s="22">
        <v>0</v>
      </c>
      <c r="AH136" s="22">
        <v>0</v>
      </c>
      <c r="AI136" s="22">
        <v>355679</v>
      </c>
      <c r="AJ136" s="22">
        <v>7152</v>
      </c>
      <c r="AK136" s="22">
        <v>0</v>
      </c>
      <c r="AL136" s="22">
        <v>0</v>
      </c>
      <c r="AM136" s="22">
        <v>0</v>
      </c>
      <c r="AN136" s="22">
        <v>0</v>
      </c>
      <c r="AO136" s="22">
        <v>0</v>
      </c>
      <c r="AP136" s="22">
        <v>4797704</v>
      </c>
    </row>
    <row r="137" spans="1:42" x14ac:dyDescent="0.35">
      <c r="A137" s="22" t="s">
        <v>114</v>
      </c>
      <c r="B137" s="22" t="s">
        <v>294</v>
      </c>
      <c r="C137" s="22" t="s">
        <v>385</v>
      </c>
      <c r="D137" s="22" t="s">
        <v>386</v>
      </c>
      <c r="E137" s="22">
        <v>0</v>
      </c>
      <c r="F137" s="22">
        <v>86611</v>
      </c>
      <c r="G137" s="22">
        <v>0</v>
      </c>
      <c r="H137" s="22">
        <v>0</v>
      </c>
      <c r="I137" s="22">
        <v>173687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1717043</v>
      </c>
      <c r="P137" s="22">
        <v>0</v>
      </c>
      <c r="Q137" s="22">
        <v>0</v>
      </c>
      <c r="R137" s="22">
        <v>0</v>
      </c>
      <c r="S137" s="22">
        <v>0</v>
      </c>
      <c r="T137" s="22">
        <v>859478</v>
      </c>
      <c r="U137" s="22">
        <v>0</v>
      </c>
      <c r="V137" s="22">
        <v>0</v>
      </c>
      <c r="W137" s="22"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v>0</v>
      </c>
      <c r="AI137" s="22">
        <v>815552</v>
      </c>
      <c r="AJ137" s="22">
        <v>0</v>
      </c>
      <c r="AK137" s="22">
        <v>0</v>
      </c>
      <c r="AL137" s="22">
        <v>0</v>
      </c>
      <c r="AM137" s="22">
        <v>0</v>
      </c>
      <c r="AN137" s="22">
        <v>0</v>
      </c>
      <c r="AO137" s="22">
        <v>0</v>
      </c>
      <c r="AP137" s="22">
        <v>3652371</v>
      </c>
    </row>
    <row r="138" spans="1:42" x14ac:dyDescent="0.35">
      <c r="A138" s="22" t="s">
        <v>114</v>
      </c>
      <c r="B138" s="22" t="s">
        <v>294</v>
      </c>
      <c r="C138" s="22" t="s">
        <v>387</v>
      </c>
      <c r="D138" s="22" t="s">
        <v>388</v>
      </c>
      <c r="E138" s="22">
        <v>0</v>
      </c>
      <c r="F138" s="22">
        <v>34682</v>
      </c>
      <c r="G138" s="22">
        <v>0</v>
      </c>
      <c r="H138" s="22">
        <v>0</v>
      </c>
      <c r="I138" s="22">
        <v>8508</v>
      </c>
      <c r="J138" s="22">
        <v>0</v>
      </c>
      <c r="K138" s="22">
        <v>0</v>
      </c>
      <c r="L138" s="22">
        <v>0</v>
      </c>
      <c r="M138" s="22">
        <v>0</v>
      </c>
      <c r="N138" s="22">
        <v>74385</v>
      </c>
      <c r="O138" s="22">
        <v>157341</v>
      </c>
      <c r="P138" s="22">
        <v>0</v>
      </c>
      <c r="Q138" s="22">
        <v>0</v>
      </c>
      <c r="R138" s="22">
        <v>1487</v>
      </c>
      <c r="S138" s="22">
        <v>0</v>
      </c>
      <c r="T138" s="22">
        <v>134188</v>
      </c>
      <c r="U138" s="22">
        <v>77267</v>
      </c>
      <c r="V138" s="22">
        <v>8420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60889</v>
      </c>
      <c r="AJ138" s="22">
        <v>34992</v>
      </c>
      <c r="AK138" s="22">
        <v>0</v>
      </c>
      <c r="AL138" s="22">
        <v>0</v>
      </c>
      <c r="AM138" s="22">
        <v>0</v>
      </c>
      <c r="AN138" s="22">
        <v>0</v>
      </c>
      <c r="AO138" s="22">
        <v>0</v>
      </c>
      <c r="AP138" s="22">
        <v>592159</v>
      </c>
    </row>
    <row r="139" spans="1:42" x14ac:dyDescent="0.35">
      <c r="A139" s="22" t="s">
        <v>114</v>
      </c>
      <c r="B139" s="22" t="s">
        <v>294</v>
      </c>
      <c r="C139" s="22" t="s">
        <v>389</v>
      </c>
      <c r="D139" s="22" t="s">
        <v>390</v>
      </c>
      <c r="E139" s="22">
        <v>0</v>
      </c>
      <c r="F139" s="22">
        <v>15147</v>
      </c>
      <c r="G139" s="22">
        <v>0</v>
      </c>
      <c r="H139" s="22">
        <v>0</v>
      </c>
      <c r="I139" s="22">
        <v>28476</v>
      </c>
      <c r="J139" s="22">
        <v>0</v>
      </c>
      <c r="K139" s="22">
        <v>0</v>
      </c>
      <c r="L139" s="22">
        <v>0</v>
      </c>
      <c r="M139" s="22">
        <v>0</v>
      </c>
      <c r="N139" s="22">
        <v>36599</v>
      </c>
      <c r="O139" s="22">
        <v>213597</v>
      </c>
      <c r="P139" s="22">
        <v>0</v>
      </c>
      <c r="Q139" s="22">
        <v>0</v>
      </c>
      <c r="R139" s="22">
        <v>729</v>
      </c>
      <c r="S139" s="22">
        <v>0</v>
      </c>
      <c r="T139" s="22">
        <v>51532</v>
      </c>
      <c r="U139" s="22">
        <v>58612</v>
      </c>
      <c r="V139" s="22">
        <v>0</v>
      </c>
      <c r="W139" s="22"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v>0</v>
      </c>
      <c r="AI139" s="22">
        <v>23197</v>
      </c>
      <c r="AJ139" s="22">
        <v>0</v>
      </c>
      <c r="AK139" s="22">
        <v>0</v>
      </c>
      <c r="AL139" s="22">
        <v>0</v>
      </c>
      <c r="AM139" s="22">
        <v>5633</v>
      </c>
      <c r="AN139" s="22">
        <v>0</v>
      </c>
      <c r="AO139" s="22">
        <v>0</v>
      </c>
      <c r="AP139" s="22">
        <v>433522</v>
      </c>
    </row>
    <row r="140" spans="1:42" x14ac:dyDescent="0.35">
      <c r="A140" s="22" t="s">
        <v>114</v>
      </c>
      <c r="B140" s="22" t="s">
        <v>294</v>
      </c>
      <c r="C140" s="22" t="s">
        <v>391</v>
      </c>
      <c r="D140" s="22" t="s">
        <v>392</v>
      </c>
      <c r="E140" s="22">
        <v>0</v>
      </c>
      <c r="F140" s="22">
        <v>24844</v>
      </c>
      <c r="G140" s="22">
        <v>0</v>
      </c>
      <c r="H140" s="22">
        <v>0</v>
      </c>
      <c r="I140" s="22">
        <v>18600</v>
      </c>
      <c r="J140" s="22">
        <v>0</v>
      </c>
      <c r="K140" s="22">
        <v>0</v>
      </c>
      <c r="L140" s="22">
        <v>0</v>
      </c>
      <c r="M140" s="22">
        <v>0</v>
      </c>
      <c r="N140" s="22">
        <v>47994</v>
      </c>
      <c r="O140" s="22">
        <v>326981</v>
      </c>
      <c r="P140" s="22">
        <v>0</v>
      </c>
      <c r="Q140" s="22">
        <v>0</v>
      </c>
      <c r="R140" s="22">
        <v>686</v>
      </c>
      <c r="S140" s="22">
        <v>0</v>
      </c>
      <c r="T140" s="22">
        <v>186164</v>
      </c>
      <c r="U140" s="22">
        <v>188128</v>
      </c>
      <c r="V140" s="22">
        <v>0</v>
      </c>
      <c r="W140" s="22">
        <v>0</v>
      </c>
      <c r="X140" s="22"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v>109268</v>
      </c>
      <c r="AJ140" s="22">
        <v>0</v>
      </c>
      <c r="AK140" s="22">
        <v>0</v>
      </c>
      <c r="AL140" s="22">
        <v>0</v>
      </c>
      <c r="AM140" s="22">
        <v>0</v>
      </c>
      <c r="AN140" s="22">
        <v>0</v>
      </c>
      <c r="AO140" s="22">
        <v>0</v>
      </c>
      <c r="AP140" s="22">
        <v>902665</v>
      </c>
    </row>
    <row r="141" spans="1:42" x14ac:dyDescent="0.35">
      <c r="A141" s="22" t="s">
        <v>114</v>
      </c>
      <c r="B141" s="22" t="s">
        <v>294</v>
      </c>
      <c r="C141" s="22" t="s">
        <v>393</v>
      </c>
      <c r="D141" s="22" t="s">
        <v>394</v>
      </c>
      <c r="E141" s="22">
        <v>0</v>
      </c>
      <c r="F141" s="22">
        <v>1007</v>
      </c>
      <c r="G141" s="22">
        <v>0</v>
      </c>
      <c r="H141" s="22">
        <v>0</v>
      </c>
      <c r="I141" s="22">
        <v>13025</v>
      </c>
      <c r="J141" s="22">
        <v>0</v>
      </c>
      <c r="K141" s="22">
        <v>0</v>
      </c>
      <c r="L141" s="22">
        <v>0</v>
      </c>
      <c r="M141" s="22">
        <v>0</v>
      </c>
      <c r="N141" s="22">
        <v>72734</v>
      </c>
      <c r="O141" s="22">
        <v>178525</v>
      </c>
      <c r="P141" s="22">
        <v>0</v>
      </c>
      <c r="Q141" s="22">
        <v>0</v>
      </c>
      <c r="R141" s="22">
        <v>0</v>
      </c>
      <c r="S141" s="22">
        <v>0</v>
      </c>
      <c r="T141" s="22">
        <v>105182</v>
      </c>
      <c r="U141" s="22">
        <v>38570</v>
      </c>
      <c r="V141" s="22">
        <v>0</v>
      </c>
      <c r="W141" s="22">
        <v>0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v>0</v>
      </c>
      <c r="AI141" s="22">
        <v>80954</v>
      </c>
      <c r="AJ141" s="22">
        <v>0</v>
      </c>
      <c r="AK141" s="22">
        <v>0</v>
      </c>
      <c r="AL141" s="22">
        <v>0</v>
      </c>
      <c r="AM141" s="22">
        <v>0</v>
      </c>
      <c r="AN141" s="22">
        <v>0</v>
      </c>
      <c r="AO141" s="22">
        <v>0</v>
      </c>
      <c r="AP141" s="22">
        <v>489997</v>
      </c>
    </row>
    <row r="142" spans="1:42" x14ac:dyDescent="0.35">
      <c r="A142" s="22" t="s">
        <v>114</v>
      </c>
      <c r="B142" s="22" t="s">
        <v>294</v>
      </c>
      <c r="C142" s="22" t="s">
        <v>395</v>
      </c>
      <c r="D142" s="22" t="s">
        <v>396</v>
      </c>
      <c r="E142" s="22">
        <v>0</v>
      </c>
      <c r="F142" s="22">
        <v>7304</v>
      </c>
      <c r="G142" s="22">
        <v>0</v>
      </c>
      <c r="H142" s="22"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v>18037</v>
      </c>
      <c r="N142" s="22">
        <v>0</v>
      </c>
      <c r="O142" s="22">
        <v>189018</v>
      </c>
      <c r="P142" s="22">
        <v>0</v>
      </c>
      <c r="Q142" s="22">
        <v>0</v>
      </c>
      <c r="R142" s="22">
        <v>0</v>
      </c>
      <c r="S142" s="22">
        <v>93152</v>
      </c>
      <c r="T142" s="22">
        <v>21354</v>
      </c>
      <c r="U142" s="22">
        <v>172447</v>
      </c>
      <c r="V142" s="22">
        <v>126567</v>
      </c>
      <c r="W142" s="22">
        <v>0</v>
      </c>
      <c r="X142" s="22"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v>0</v>
      </c>
      <c r="AJ142" s="22">
        <v>0</v>
      </c>
      <c r="AK142" s="22">
        <v>0</v>
      </c>
      <c r="AL142" s="22">
        <v>122989</v>
      </c>
      <c r="AM142" s="22">
        <v>0</v>
      </c>
      <c r="AN142" s="22">
        <v>0</v>
      </c>
      <c r="AO142" s="22">
        <v>0</v>
      </c>
      <c r="AP142" s="22">
        <v>750868</v>
      </c>
    </row>
    <row r="143" spans="1:42" x14ac:dyDescent="0.35">
      <c r="A143" s="22" t="s">
        <v>114</v>
      </c>
      <c r="B143" s="22" t="s">
        <v>294</v>
      </c>
      <c r="C143" s="22" t="s">
        <v>397</v>
      </c>
      <c r="D143" s="22" t="s">
        <v>398</v>
      </c>
      <c r="E143" s="22">
        <v>0</v>
      </c>
      <c r="F143" s="22">
        <v>15764</v>
      </c>
      <c r="G143" s="22">
        <v>0</v>
      </c>
      <c r="H143" s="22">
        <v>0</v>
      </c>
      <c r="I143" s="22">
        <v>174973</v>
      </c>
      <c r="J143" s="22">
        <v>0</v>
      </c>
      <c r="K143" s="22">
        <v>0</v>
      </c>
      <c r="L143" s="22">
        <v>0</v>
      </c>
      <c r="M143" s="22">
        <v>0</v>
      </c>
      <c r="N143" s="22">
        <v>29985</v>
      </c>
      <c r="O143" s="22">
        <v>338398</v>
      </c>
      <c r="P143" s="22">
        <v>0</v>
      </c>
      <c r="Q143" s="22">
        <v>0</v>
      </c>
      <c r="R143" s="22">
        <v>6049</v>
      </c>
      <c r="S143" s="22">
        <v>0</v>
      </c>
      <c r="T143" s="22">
        <v>314845</v>
      </c>
      <c r="U143" s="22">
        <v>80099</v>
      </c>
      <c r="V143" s="22">
        <v>0</v>
      </c>
      <c r="W143" s="22">
        <v>0</v>
      </c>
      <c r="X143" s="22"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v>0</v>
      </c>
      <c r="AI143" s="22">
        <v>207075</v>
      </c>
      <c r="AJ143" s="22">
        <v>23750</v>
      </c>
      <c r="AK143" s="22">
        <v>0</v>
      </c>
      <c r="AL143" s="22">
        <v>0</v>
      </c>
      <c r="AM143" s="22">
        <v>30721</v>
      </c>
      <c r="AN143" s="22">
        <v>0</v>
      </c>
      <c r="AO143" s="22">
        <v>0</v>
      </c>
      <c r="AP143" s="22">
        <v>1221659</v>
      </c>
    </row>
    <row r="144" spans="1:42" x14ac:dyDescent="0.35">
      <c r="A144" s="22" t="s">
        <v>114</v>
      </c>
      <c r="B144" s="22" t="s">
        <v>294</v>
      </c>
      <c r="C144" s="22" t="s">
        <v>399</v>
      </c>
      <c r="D144" s="22" t="s">
        <v>400</v>
      </c>
      <c r="E144" s="22">
        <v>49776</v>
      </c>
      <c r="F144" s="22">
        <v>0</v>
      </c>
      <c r="G144" s="22">
        <v>0</v>
      </c>
      <c r="H144" s="22">
        <v>0</v>
      </c>
      <c r="I144" s="22">
        <v>35740</v>
      </c>
      <c r="J144" s="22">
        <v>9568</v>
      </c>
      <c r="K144" s="22">
        <v>0</v>
      </c>
      <c r="L144" s="22">
        <v>5483</v>
      </c>
      <c r="M144" s="22">
        <v>0</v>
      </c>
      <c r="N144" s="22">
        <v>0</v>
      </c>
      <c r="O144" s="22">
        <v>337838</v>
      </c>
      <c r="P144" s="22">
        <v>0</v>
      </c>
      <c r="Q144" s="22">
        <v>0</v>
      </c>
      <c r="R144" s="22">
        <v>18687</v>
      </c>
      <c r="S144" s="22">
        <v>0</v>
      </c>
      <c r="T144" s="22">
        <v>254577</v>
      </c>
      <c r="U144" s="22">
        <v>75676</v>
      </c>
      <c r="V144" s="22">
        <v>2131</v>
      </c>
      <c r="W144" s="22">
        <v>0</v>
      </c>
      <c r="X144" s="22">
        <v>0</v>
      </c>
      <c r="Y144" s="22">
        <v>0</v>
      </c>
      <c r="Z144" s="22">
        <v>177</v>
      </c>
      <c r="AA144" s="22">
        <v>0</v>
      </c>
      <c r="AB144" s="22">
        <v>0</v>
      </c>
      <c r="AC144" s="22">
        <v>1456</v>
      </c>
      <c r="AD144" s="22">
        <v>0</v>
      </c>
      <c r="AE144" s="22">
        <v>0</v>
      </c>
      <c r="AF144" s="22">
        <v>0</v>
      </c>
      <c r="AG144" s="22">
        <v>0</v>
      </c>
      <c r="AH144" s="22">
        <v>0</v>
      </c>
      <c r="AI144" s="22">
        <v>239129</v>
      </c>
      <c r="AJ144" s="22">
        <v>37749</v>
      </c>
      <c r="AK144" s="22">
        <v>0</v>
      </c>
      <c r="AL144" s="22">
        <v>0</v>
      </c>
      <c r="AM144" s="22">
        <v>0</v>
      </c>
      <c r="AN144" s="22">
        <v>0</v>
      </c>
      <c r="AO144" s="22">
        <v>0</v>
      </c>
      <c r="AP144" s="22">
        <v>1067987</v>
      </c>
    </row>
    <row r="145" spans="1:42" x14ac:dyDescent="0.35">
      <c r="A145" s="22" t="s">
        <v>114</v>
      </c>
      <c r="B145" s="22" t="s">
        <v>294</v>
      </c>
      <c r="C145" s="22" t="s">
        <v>401</v>
      </c>
      <c r="D145" s="22" t="s">
        <v>402</v>
      </c>
      <c r="E145" s="22">
        <v>0</v>
      </c>
      <c r="F145" s="22">
        <v>11438</v>
      </c>
      <c r="G145" s="22">
        <v>0</v>
      </c>
      <c r="H145" s="22">
        <v>0</v>
      </c>
      <c r="I145" s="22">
        <v>1895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158915</v>
      </c>
      <c r="P145" s="22">
        <v>0</v>
      </c>
      <c r="Q145" s="22">
        <v>0</v>
      </c>
      <c r="R145" s="22">
        <v>0</v>
      </c>
      <c r="S145" s="22">
        <v>0</v>
      </c>
      <c r="T145" s="22">
        <v>72121</v>
      </c>
      <c r="U145" s="22">
        <v>16994</v>
      </c>
      <c r="V145" s="22">
        <v>0</v>
      </c>
      <c r="W145" s="22">
        <v>0</v>
      </c>
      <c r="X145" s="22">
        <v>0</v>
      </c>
      <c r="Y145" s="22">
        <v>0</v>
      </c>
      <c r="Z145" s="22">
        <v>679</v>
      </c>
      <c r="AA145" s="22">
        <v>422</v>
      </c>
      <c r="AB145" s="22">
        <v>0</v>
      </c>
      <c r="AC145" s="22">
        <v>1005</v>
      </c>
      <c r="AD145" s="22">
        <v>0</v>
      </c>
      <c r="AE145" s="22">
        <v>0</v>
      </c>
      <c r="AF145" s="22">
        <v>12469</v>
      </c>
      <c r="AG145" s="22">
        <v>0</v>
      </c>
      <c r="AH145" s="22">
        <v>0</v>
      </c>
      <c r="AI145" s="22">
        <v>36504</v>
      </c>
      <c r="AJ145" s="22">
        <v>1213</v>
      </c>
      <c r="AK145" s="22">
        <v>0</v>
      </c>
      <c r="AL145" s="22">
        <v>0</v>
      </c>
      <c r="AM145" s="22">
        <v>0</v>
      </c>
      <c r="AN145" s="22">
        <v>0</v>
      </c>
      <c r="AO145" s="22">
        <v>0</v>
      </c>
      <c r="AP145" s="22">
        <v>313655</v>
      </c>
    </row>
    <row r="146" spans="1:42" x14ac:dyDescent="0.35">
      <c r="A146" s="22" t="s">
        <v>114</v>
      </c>
      <c r="B146" s="22" t="s">
        <v>294</v>
      </c>
      <c r="C146" s="22" t="s">
        <v>403</v>
      </c>
      <c r="D146" s="22" t="s">
        <v>404</v>
      </c>
      <c r="E146" s="22">
        <v>0</v>
      </c>
      <c r="F146" s="22">
        <v>14817</v>
      </c>
      <c r="G146" s="22">
        <v>0</v>
      </c>
      <c r="H146" s="22">
        <v>0</v>
      </c>
      <c r="I146" s="22">
        <v>31056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112814</v>
      </c>
      <c r="P146" s="22">
        <v>5629</v>
      </c>
      <c r="Q146" s="22">
        <v>0</v>
      </c>
      <c r="R146" s="22">
        <v>0</v>
      </c>
      <c r="S146" s="22">
        <v>0</v>
      </c>
      <c r="T146" s="22">
        <v>215196</v>
      </c>
      <c r="U146" s="22">
        <v>127079</v>
      </c>
      <c r="V146" s="22">
        <v>32707</v>
      </c>
      <c r="W146" s="22"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v>0</v>
      </c>
      <c r="AI146" s="22">
        <v>51264</v>
      </c>
      <c r="AJ146" s="22">
        <v>0</v>
      </c>
      <c r="AK146" s="22">
        <v>0</v>
      </c>
      <c r="AL146" s="22">
        <v>0</v>
      </c>
      <c r="AM146" s="22">
        <v>0</v>
      </c>
      <c r="AN146" s="22">
        <v>0</v>
      </c>
      <c r="AO146" s="22">
        <v>0</v>
      </c>
      <c r="AP146" s="22">
        <v>590562</v>
      </c>
    </row>
    <row r="147" spans="1:42" x14ac:dyDescent="0.35">
      <c r="A147" s="22" t="s">
        <v>114</v>
      </c>
      <c r="B147" s="22" t="s">
        <v>294</v>
      </c>
      <c r="C147" s="22" t="s">
        <v>405</v>
      </c>
      <c r="D147" s="22" t="s">
        <v>406</v>
      </c>
      <c r="E147" s="22">
        <v>0</v>
      </c>
      <c r="F147" s="22">
        <v>7435</v>
      </c>
      <c r="G147" s="22">
        <v>0</v>
      </c>
      <c r="H147" s="22">
        <v>0</v>
      </c>
      <c r="I147" s="22">
        <v>27583</v>
      </c>
      <c r="J147" s="22">
        <v>633</v>
      </c>
      <c r="K147" s="22">
        <v>0</v>
      </c>
      <c r="L147" s="22">
        <v>0</v>
      </c>
      <c r="M147" s="22">
        <v>0</v>
      </c>
      <c r="N147" s="22">
        <v>0</v>
      </c>
      <c r="O147" s="22">
        <v>277695</v>
      </c>
      <c r="P147" s="22">
        <v>0</v>
      </c>
      <c r="Q147" s="22">
        <v>0</v>
      </c>
      <c r="R147" s="22">
        <v>0</v>
      </c>
      <c r="S147" s="22">
        <v>0</v>
      </c>
      <c r="T147" s="22">
        <v>84856</v>
      </c>
      <c r="U147" s="22">
        <v>103191</v>
      </c>
      <c r="V147" s="22">
        <v>0</v>
      </c>
      <c r="W147" s="22">
        <v>0</v>
      </c>
      <c r="X147" s="22"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v>112012</v>
      </c>
      <c r="AJ147" s="22">
        <v>0</v>
      </c>
      <c r="AK147" s="22">
        <v>0</v>
      </c>
      <c r="AL147" s="22">
        <v>0</v>
      </c>
      <c r="AM147" s="22">
        <v>0</v>
      </c>
      <c r="AN147" s="22">
        <v>0</v>
      </c>
      <c r="AO147" s="22">
        <v>0</v>
      </c>
      <c r="AP147" s="22">
        <v>613405</v>
      </c>
    </row>
    <row r="148" spans="1:42" x14ac:dyDescent="0.35">
      <c r="A148" s="22" t="s">
        <v>114</v>
      </c>
      <c r="B148" s="22" t="s">
        <v>294</v>
      </c>
      <c r="C148" s="22" t="s">
        <v>407</v>
      </c>
      <c r="D148" s="22" t="s">
        <v>408</v>
      </c>
      <c r="E148" s="22">
        <v>0</v>
      </c>
      <c r="F148" s="22">
        <v>265528</v>
      </c>
      <c r="G148" s="22">
        <v>0</v>
      </c>
      <c r="H148" s="22">
        <v>0</v>
      </c>
      <c r="I148" s="22">
        <v>155674</v>
      </c>
      <c r="J148" s="22">
        <v>0</v>
      </c>
      <c r="K148" s="22">
        <v>35788</v>
      </c>
      <c r="L148" s="22">
        <v>22170</v>
      </c>
      <c r="M148" s="22">
        <v>0</v>
      </c>
      <c r="N148" s="22">
        <v>0</v>
      </c>
      <c r="O148" s="22">
        <v>3217937</v>
      </c>
      <c r="P148" s="22">
        <v>0</v>
      </c>
      <c r="Q148" s="22">
        <v>11730</v>
      </c>
      <c r="R148" s="22">
        <v>0</v>
      </c>
      <c r="S148" s="22">
        <v>0</v>
      </c>
      <c r="T148" s="22">
        <v>511333</v>
      </c>
      <c r="U148" s="22">
        <v>1021325</v>
      </c>
      <c r="V148" s="22">
        <v>0</v>
      </c>
      <c r="W148" s="22"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v>1239021</v>
      </c>
      <c r="AJ148" s="22">
        <v>344955</v>
      </c>
      <c r="AK148" s="22">
        <v>0</v>
      </c>
      <c r="AL148" s="22">
        <v>0</v>
      </c>
      <c r="AM148" s="22">
        <v>0</v>
      </c>
      <c r="AN148" s="22">
        <v>0</v>
      </c>
      <c r="AO148" s="22">
        <v>0</v>
      </c>
      <c r="AP148" s="22">
        <v>6825461</v>
      </c>
    </row>
    <row r="149" spans="1:42" x14ac:dyDescent="0.35">
      <c r="A149" s="22" t="s">
        <v>114</v>
      </c>
      <c r="B149" s="22" t="s">
        <v>294</v>
      </c>
      <c r="C149" s="22" t="s">
        <v>409</v>
      </c>
      <c r="D149" s="22" t="s">
        <v>410</v>
      </c>
      <c r="E149" s="22">
        <v>0</v>
      </c>
      <c r="F149" s="22">
        <v>21670</v>
      </c>
      <c r="G149" s="22">
        <v>0</v>
      </c>
      <c r="H149" s="22">
        <v>0</v>
      </c>
      <c r="I149" s="22">
        <v>3852</v>
      </c>
      <c r="J149" s="22">
        <v>0</v>
      </c>
      <c r="K149" s="22">
        <v>0</v>
      </c>
      <c r="L149" s="22">
        <v>0</v>
      </c>
      <c r="M149" s="22">
        <v>0</v>
      </c>
      <c r="N149" s="22">
        <v>13181</v>
      </c>
      <c r="O149" s="22">
        <v>386315</v>
      </c>
      <c r="P149" s="22">
        <v>0</v>
      </c>
      <c r="Q149" s="22">
        <v>0</v>
      </c>
      <c r="R149" s="22">
        <v>0</v>
      </c>
      <c r="S149" s="22">
        <v>0</v>
      </c>
      <c r="T149" s="22">
        <v>55244</v>
      </c>
      <c r="U149" s="22">
        <v>45822</v>
      </c>
      <c r="V149" s="22">
        <v>0</v>
      </c>
      <c r="W149" s="22"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v>36953</v>
      </c>
      <c r="AJ149" s="22">
        <v>0</v>
      </c>
      <c r="AK149" s="22">
        <v>0</v>
      </c>
      <c r="AL149" s="22">
        <v>0</v>
      </c>
      <c r="AM149" s="22">
        <v>0</v>
      </c>
      <c r="AN149" s="22">
        <v>0</v>
      </c>
      <c r="AO149" s="22">
        <v>0</v>
      </c>
      <c r="AP149" s="22">
        <v>563037</v>
      </c>
    </row>
    <row r="150" spans="1:42" x14ac:dyDescent="0.35">
      <c r="A150" s="22" t="s">
        <v>114</v>
      </c>
      <c r="B150" s="22" t="s">
        <v>294</v>
      </c>
      <c r="C150" s="22" t="s">
        <v>411</v>
      </c>
      <c r="D150" s="22" t="s">
        <v>412</v>
      </c>
      <c r="E150" s="22">
        <v>11193</v>
      </c>
      <c r="F150" s="22">
        <v>0</v>
      </c>
      <c r="G150" s="22">
        <v>0</v>
      </c>
      <c r="H150" s="22">
        <v>0</v>
      </c>
      <c r="I150" s="22">
        <v>64748</v>
      </c>
      <c r="J150" s="22">
        <v>0</v>
      </c>
      <c r="K150" s="22">
        <v>0</v>
      </c>
      <c r="L150" s="22">
        <v>0</v>
      </c>
      <c r="M150" s="22">
        <v>0</v>
      </c>
      <c r="N150" s="22">
        <v>55818</v>
      </c>
      <c r="O150" s="22">
        <v>226058</v>
      </c>
      <c r="P150" s="22">
        <v>0</v>
      </c>
      <c r="Q150" s="22">
        <v>0</v>
      </c>
      <c r="R150" s="22">
        <v>0</v>
      </c>
      <c r="S150" s="22">
        <v>0</v>
      </c>
      <c r="T150" s="22">
        <v>289638</v>
      </c>
      <c r="U150" s="22">
        <v>384100</v>
      </c>
      <c r="V150" s="22">
        <v>16057</v>
      </c>
      <c r="W150" s="22">
        <v>0</v>
      </c>
      <c r="X150" s="22">
        <v>0</v>
      </c>
      <c r="Y150" s="22">
        <v>0</v>
      </c>
      <c r="Z150" s="22">
        <v>1007</v>
      </c>
      <c r="AA150" s="22">
        <v>3061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v>221984</v>
      </c>
      <c r="AJ150" s="22">
        <v>1358</v>
      </c>
      <c r="AK150" s="22">
        <v>0</v>
      </c>
      <c r="AL150" s="22">
        <v>0</v>
      </c>
      <c r="AM150" s="22">
        <v>0</v>
      </c>
      <c r="AN150" s="22">
        <v>0</v>
      </c>
      <c r="AO150" s="22">
        <v>0</v>
      </c>
      <c r="AP150" s="22">
        <v>1275022</v>
      </c>
    </row>
    <row r="151" spans="1:42" x14ac:dyDescent="0.35">
      <c r="A151" s="22" t="s">
        <v>114</v>
      </c>
      <c r="B151" s="22" t="s">
        <v>294</v>
      </c>
      <c r="C151" s="22" t="s">
        <v>413</v>
      </c>
      <c r="D151" s="22" t="s">
        <v>414</v>
      </c>
      <c r="E151" s="22">
        <v>0</v>
      </c>
      <c r="F151" s="22">
        <v>10300</v>
      </c>
      <c r="G151" s="22">
        <v>0</v>
      </c>
      <c r="H151" s="22">
        <v>0</v>
      </c>
      <c r="I151" s="22">
        <v>18891</v>
      </c>
      <c r="J151" s="22">
        <v>0</v>
      </c>
      <c r="K151" s="22">
        <v>0</v>
      </c>
      <c r="L151" s="22">
        <v>0</v>
      </c>
      <c r="M151" s="22">
        <v>0</v>
      </c>
      <c r="N151" s="22">
        <v>11355</v>
      </c>
      <c r="O151" s="22">
        <v>135282</v>
      </c>
      <c r="P151" s="22">
        <v>0</v>
      </c>
      <c r="Q151" s="22">
        <v>0</v>
      </c>
      <c r="R151" s="22">
        <v>0</v>
      </c>
      <c r="S151" s="22">
        <v>0</v>
      </c>
      <c r="T151" s="22">
        <v>198984</v>
      </c>
      <c r="U151" s="22">
        <v>56058</v>
      </c>
      <c r="V151" s="22">
        <v>0</v>
      </c>
      <c r="W151" s="22"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v>0</v>
      </c>
      <c r="AI151" s="22">
        <v>62866</v>
      </c>
      <c r="AJ151" s="22">
        <v>0</v>
      </c>
      <c r="AK151" s="22">
        <v>0</v>
      </c>
      <c r="AL151" s="22">
        <v>0</v>
      </c>
      <c r="AM151" s="22">
        <v>0</v>
      </c>
      <c r="AN151" s="22">
        <v>0</v>
      </c>
      <c r="AO151" s="22">
        <v>0</v>
      </c>
      <c r="AP151" s="22">
        <v>493736</v>
      </c>
    </row>
    <row r="152" spans="1:42" x14ac:dyDescent="0.35">
      <c r="A152" s="22" t="s">
        <v>114</v>
      </c>
      <c r="B152" s="22" t="s">
        <v>294</v>
      </c>
      <c r="C152" s="22" t="s">
        <v>415</v>
      </c>
      <c r="D152" s="22" t="s">
        <v>416</v>
      </c>
      <c r="E152" s="22">
        <v>0</v>
      </c>
      <c r="F152" s="22">
        <v>462703</v>
      </c>
      <c r="G152" s="22">
        <v>0</v>
      </c>
      <c r="H152" s="22">
        <v>141042</v>
      </c>
      <c r="I152" s="22">
        <v>385460</v>
      </c>
      <c r="J152" s="22">
        <v>27648</v>
      </c>
      <c r="K152" s="22">
        <v>0</v>
      </c>
      <c r="L152" s="22">
        <v>68531</v>
      </c>
      <c r="M152" s="22">
        <v>0</v>
      </c>
      <c r="N152" s="22">
        <v>355112</v>
      </c>
      <c r="O152" s="22">
        <v>3367202</v>
      </c>
      <c r="P152" s="22">
        <v>0</v>
      </c>
      <c r="Q152" s="22">
        <v>35637</v>
      </c>
      <c r="R152" s="22">
        <v>848924</v>
      </c>
      <c r="S152" s="22">
        <v>0</v>
      </c>
      <c r="T152" s="22">
        <v>1468607</v>
      </c>
      <c r="U152" s="22">
        <v>1019827</v>
      </c>
      <c r="V152" s="22">
        <v>222631</v>
      </c>
      <c r="W152" s="22">
        <v>0</v>
      </c>
      <c r="X152" s="22">
        <v>0</v>
      </c>
      <c r="Y152" s="22">
        <v>0</v>
      </c>
      <c r="Z152" s="22">
        <v>61333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v>2610758</v>
      </c>
      <c r="AJ152" s="22">
        <v>184953</v>
      </c>
      <c r="AK152" s="22">
        <v>0</v>
      </c>
      <c r="AL152" s="22">
        <v>0</v>
      </c>
      <c r="AM152" s="22">
        <v>0</v>
      </c>
      <c r="AN152" s="22">
        <v>0</v>
      </c>
      <c r="AO152" s="22">
        <v>0</v>
      </c>
      <c r="AP152" s="22">
        <v>11260368</v>
      </c>
    </row>
    <row r="153" spans="1:42" x14ac:dyDescent="0.35">
      <c r="A153" s="22" t="s">
        <v>114</v>
      </c>
      <c r="B153" s="22" t="s">
        <v>294</v>
      </c>
      <c r="C153" s="22" t="s">
        <v>417</v>
      </c>
      <c r="D153" s="22" t="s">
        <v>418</v>
      </c>
      <c r="E153" s="22">
        <v>0</v>
      </c>
      <c r="F153" s="22">
        <v>110873</v>
      </c>
      <c r="G153" s="22">
        <v>0</v>
      </c>
      <c r="H153" s="22">
        <v>41710</v>
      </c>
      <c r="I153" s="22">
        <v>249295</v>
      </c>
      <c r="J153" s="22">
        <v>0</v>
      </c>
      <c r="K153" s="22">
        <v>0</v>
      </c>
      <c r="L153" s="22">
        <v>0</v>
      </c>
      <c r="M153" s="22">
        <v>12321</v>
      </c>
      <c r="N153" s="22">
        <v>0</v>
      </c>
      <c r="O153" s="22">
        <v>1526719</v>
      </c>
      <c r="P153" s="22">
        <v>0</v>
      </c>
      <c r="Q153" s="22">
        <v>0</v>
      </c>
      <c r="R153" s="22">
        <v>114338</v>
      </c>
      <c r="S153" s="22">
        <v>13292</v>
      </c>
      <c r="T153" s="22">
        <v>439433</v>
      </c>
      <c r="U153" s="22">
        <v>425779</v>
      </c>
      <c r="V153" s="22">
        <v>18490</v>
      </c>
      <c r="W153" s="22">
        <v>0</v>
      </c>
      <c r="X153" s="22">
        <v>543</v>
      </c>
      <c r="Y153" s="22">
        <v>0</v>
      </c>
      <c r="Z153" s="22">
        <v>30052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283</v>
      </c>
      <c r="AH153" s="22">
        <v>0</v>
      </c>
      <c r="AI153" s="22">
        <v>825190</v>
      </c>
      <c r="AJ153" s="22">
        <v>78680</v>
      </c>
      <c r="AK153" s="22">
        <v>0</v>
      </c>
      <c r="AL153" s="22">
        <v>0</v>
      </c>
      <c r="AM153" s="22">
        <v>0</v>
      </c>
      <c r="AN153" s="22">
        <v>0</v>
      </c>
      <c r="AO153" s="22">
        <v>0</v>
      </c>
      <c r="AP153" s="22">
        <v>3886998</v>
      </c>
    </row>
    <row r="154" spans="1:42" x14ac:dyDescent="0.35">
      <c r="A154" s="22" t="s">
        <v>114</v>
      </c>
      <c r="B154" s="22" t="s">
        <v>294</v>
      </c>
      <c r="C154" s="22" t="s">
        <v>419</v>
      </c>
      <c r="D154" s="22" t="s">
        <v>420</v>
      </c>
      <c r="E154" s="22">
        <v>0</v>
      </c>
      <c r="F154" s="22">
        <v>25244</v>
      </c>
      <c r="G154" s="22">
        <v>0</v>
      </c>
      <c r="H154" s="22">
        <v>0</v>
      </c>
      <c r="I154" s="22">
        <v>10299</v>
      </c>
      <c r="J154" s="22">
        <v>0</v>
      </c>
      <c r="K154" s="22">
        <v>0</v>
      </c>
      <c r="L154" s="22">
        <v>0</v>
      </c>
      <c r="M154" s="22">
        <v>0</v>
      </c>
      <c r="N154" s="22">
        <v>61070</v>
      </c>
      <c r="O154" s="22">
        <v>93180</v>
      </c>
      <c r="P154" s="22">
        <v>0</v>
      </c>
      <c r="Q154" s="22">
        <v>0</v>
      </c>
      <c r="R154" s="22">
        <v>8948</v>
      </c>
      <c r="S154" s="22">
        <v>0</v>
      </c>
      <c r="T154" s="22">
        <v>148312</v>
      </c>
      <c r="U154" s="22">
        <v>72343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v>15718</v>
      </c>
      <c r="AJ154" s="22">
        <v>599</v>
      </c>
      <c r="AK154" s="22">
        <v>0</v>
      </c>
      <c r="AL154" s="22">
        <v>0</v>
      </c>
      <c r="AM154" s="22">
        <v>0</v>
      </c>
      <c r="AN154" s="22">
        <v>0</v>
      </c>
      <c r="AO154" s="22">
        <v>0</v>
      </c>
      <c r="AP154" s="22">
        <v>435713</v>
      </c>
    </row>
    <row r="155" spans="1:42" x14ac:dyDescent="0.35">
      <c r="A155" s="22" t="s">
        <v>114</v>
      </c>
      <c r="B155" s="22" t="s">
        <v>294</v>
      </c>
      <c r="C155" s="22" t="s">
        <v>421</v>
      </c>
      <c r="D155" s="22" t="s">
        <v>422</v>
      </c>
      <c r="E155" s="22">
        <v>15735</v>
      </c>
      <c r="F155" s="22">
        <v>0</v>
      </c>
      <c r="G155" s="22">
        <v>0</v>
      </c>
      <c r="H155" s="22">
        <v>0</v>
      </c>
      <c r="I155" s="22">
        <v>33098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206552</v>
      </c>
      <c r="P155" s="22">
        <v>28988</v>
      </c>
      <c r="Q155" s="22">
        <v>0</v>
      </c>
      <c r="R155" s="22">
        <v>0</v>
      </c>
      <c r="S155" s="22">
        <v>0</v>
      </c>
      <c r="T155" s="22">
        <v>262584</v>
      </c>
      <c r="U155" s="22">
        <v>32361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v>0</v>
      </c>
      <c r="AI155" s="22">
        <v>201675</v>
      </c>
      <c r="AJ155" s="22">
        <v>0</v>
      </c>
      <c r="AK155" s="22">
        <v>0</v>
      </c>
      <c r="AL155" s="22">
        <v>0</v>
      </c>
      <c r="AM155" s="22">
        <v>0</v>
      </c>
      <c r="AN155" s="22">
        <v>0</v>
      </c>
      <c r="AO155" s="22">
        <v>0</v>
      </c>
      <c r="AP155" s="22">
        <v>780993</v>
      </c>
    </row>
    <row r="156" spans="1:42" x14ac:dyDescent="0.35">
      <c r="A156" s="22" t="s">
        <v>114</v>
      </c>
      <c r="B156" s="22" t="s">
        <v>294</v>
      </c>
      <c r="C156" s="22" t="s">
        <v>423</v>
      </c>
      <c r="D156" s="22" t="s">
        <v>424</v>
      </c>
      <c r="E156" s="22">
        <v>0</v>
      </c>
      <c r="F156" s="22">
        <v>69663</v>
      </c>
      <c r="G156" s="22">
        <v>0</v>
      </c>
      <c r="H156" s="22">
        <v>0</v>
      </c>
      <c r="I156" s="22">
        <v>123681</v>
      </c>
      <c r="J156" s="22">
        <v>167856</v>
      </c>
      <c r="K156" s="22">
        <v>0</v>
      </c>
      <c r="L156" s="22">
        <v>4826</v>
      </c>
      <c r="M156" s="22">
        <v>0</v>
      </c>
      <c r="N156" s="22">
        <v>209</v>
      </c>
      <c r="O156" s="22">
        <v>3389380</v>
      </c>
      <c r="P156" s="22">
        <v>1032690</v>
      </c>
      <c r="Q156" s="22">
        <v>0</v>
      </c>
      <c r="R156" s="22">
        <v>0</v>
      </c>
      <c r="S156" s="22">
        <v>0</v>
      </c>
      <c r="T156" s="22">
        <v>785879</v>
      </c>
      <c r="U156" s="22">
        <v>88509</v>
      </c>
      <c r="V156" s="22">
        <v>503435</v>
      </c>
      <c r="W156" s="22"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6329</v>
      </c>
      <c r="AC156" s="22">
        <v>1035</v>
      </c>
      <c r="AD156" s="22">
        <v>26548</v>
      </c>
      <c r="AE156" s="22">
        <v>0</v>
      </c>
      <c r="AF156" s="22">
        <v>0</v>
      </c>
      <c r="AG156" s="22">
        <v>0</v>
      </c>
      <c r="AH156" s="22">
        <v>0</v>
      </c>
      <c r="AI156" s="22">
        <v>1096252</v>
      </c>
      <c r="AJ156" s="22">
        <v>218000</v>
      </c>
      <c r="AK156" s="22">
        <v>0</v>
      </c>
      <c r="AL156" s="22">
        <v>0</v>
      </c>
      <c r="AM156" s="22">
        <v>0</v>
      </c>
      <c r="AN156" s="22">
        <v>0</v>
      </c>
      <c r="AO156" s="22">
        <v>0</v>
      </c>
      <c r="AP156" s="22">
        <v>7514292</v>
      </c>
    </row>
    <row r="157" spans="1:42" x14ac:dyDescent="0.35">
      <c r="A157" s="22" t="s">
        <v>114</v>
      </c>
      <c r="B157" s="22" t="s">
        <v>294</v>
      </c>
      <c r="C157" s="22" t="s">
        <v>425</v>
      </c>
      <c r="D157" s="22" t="s">
        <v>426</v>
      </c>
      <c r="E157" s="22">
        <v>0</v>
      </c>
      <c r="F157" s="22">
        <v>29311</v>
      </c>
      <c r="G157" s="22">
        <v>0</v>
      </c>
      <c r="H157" s="22">
        <v>0</v>
      </c>
      <c r="I157" s="22">
        <v>135325</v>
      </c>
      <c r="J157" s="22">
        <v>0</v>
      </c>
      <c r="K157" s="22">
        <v>0</v>
      </c>
      <c r="L157" s="22">
        <v>5354</v>
      </c>
      <c r="M157" s="22">
        <v>0</v>
      </c>
      <c r="N157" s="22">
        <v>0</v>
      </c>
      <c r="O157" s="22">
        <v>811646</v>
      </c>
      <c r="P157" s="22">
        <v>0</v>
      </c>
      <c r="Q157" s="22">
        <v>0</v>
      </c>
      <c r="R157" s="22">
        <v>70351</v>
      </c>
      <c r="S157" s="22">
        <v>0</v>
      </c>
      <c r="T157" s="22">
        <v>160963</v>
      </c>
      <c r="U157" s="22">
        <v>78364</v>
      </c>
      <c r="V157" s="22">
        <v>5117</v>
      </c>
      <c r="W157" s="22">
        <v>0</v>
      </c>
      <c r="X157" s="22">
        <v>0</v>
      </c>
      <c r="Y157" s="22">
        <v>0</v>
      </c>
      <c r="Z157" s="22">
        <v>0</v>
      </c>
      <c r="AA157" s="22">
        <v>0</v>
      </c>
      <c r="AB157" s="22">
        <v>1337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v>665031</v>
      </c>
      <c r="AJ157" s="22">
        <v>93329</v>
      </c>
      <c r="AK157" s="22">
        <v>0</v>
      </c>
      <c r="AL157" s="22">
        <v>0</v>
      </c>
      <c r="AM157" s="22">
        <v>0</v>
      </c>
      <c r="AN157" s="22">
        <v>0</v>
      </c>
      <c r="AO157" s="22">
        <v>0</v>
      </c>
      <c r="AP157" s="22">
        <v>2056128</v>
      </c>
    </row>
    <row r="158" spans="1:42" x14ac:dyDescent="0.35">
      <c r="A158" s="22" t="s">
        <v>114</v>
      </c>
      <c r="B158" s="22" t="s">
        <v>294</v>
      </c>
      <c r="C158" s="22" t="s">
        <v>427</v>
      </c>
      <c r="D158" s="22" t="s">
        <v>428</v>
      </c>
      <c r="E158" s="22">
        <v>0</v>
      </c>
      <c r="F158" s="22">
        <v>14644</v>
      </c>
      <c r="G158" s="22">
        <v>0</v>
      </c>
      <c r="H158" s="22">
        <v>0</v>
      </c>
      <c r="I158" s="22">
        <v>25380</v>
      </c>
      <c r="J158" s="22">
        <v>0</v>
      </c>
      <c r="K158" s="22">
        <v>28605</v>
      </c>
      <c r="L158" s="22">
        <v>2322</v>
      </c>
      <c r="M158" s="22">
        <v>0</v>
      </c>
      <c r="N158" s="22">
        <v>27256</v>
      </c>
      <c r="O158" s="22">
        <v>368295</v>
      </c>
      <c r="P158" s="22">
        <v>0</v>
      </c>
      <c r="Q158" s="22">
        <v>0</v>
      </c>
      <c r="R158" s="22">
        <v>12939</v>
      </c>
      <c r="S158" s="22">
        <v>0</v>
      </c>
      <c r="T158" s="22">
        <v>273408</v>
      </c>
      <c r="U158" s="22">
        <v>72447</v>
      </c>
      <c r="V158" s="22">
        <v>11681</v>
      </c>
      <c r="W158" s="22"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224275</v>
      </c>
      <c r="AJ158" s="22">
        <v>6638</v>
      </c>
      <c r="AK158" s="22">
        <v>0</v>
      </c>
      <c r="AL158" s="22">
        <v>0</v>
      </c>
      <c r="AM158" s="22">
        <v>0</v>
      </c>
      <c r="AN158" s="22">
        <v>0</v>
      </c>
      <c r="AO158" s="22">
        <v>0</v>
      </c>
      <c r="AP158" s="22">
        <v>1067890</v>
      </c>
    </row>
    <row r="159" spans="1:42" x14ac:dyDescent="0.35">
      <c r="A159" s="22" t="s">
        <v>114</v>
      </c>
      <c r="B159" s="22" t="s">
        <v>294</v>
      </c>
      <c r="C159" s="22" t="s">
        <v>429</v>
      </c>
      <c r="D159" s="22" t="s">
        <v>430</v>
      </c>
      <c r="E159" s="22">
        <v>0</v>
      </c>
      <c r="F159" s="22">
        <v>60627</v>
      </c>
      <c r="G159" s="22">
        <v>0</v>
      </c>
      <c r="H159" s="22">
        <v>137781</v>
      </c>
      <c r="I159" s="22">
        <v>0</v>
      </c>
      <c r="J159" s="22">
        <v>743</v>
      </c>
      <c r="K159" s="22">
        <v>10770</v>
      </c>
      <c r="L159" s="22">
        <v>0</v>
      </c>
      <c r="M159" s="22">
        <v>0</v>
      </c>
      <c r="N159" s="22">
        <v>0</v>
      </c>
      <c r="O159" s="22">
        <v>299183</v>
      </c>
      <c r="P159" s="22">
        <v>0</v>
      </c>
      <c r="Q159" s="22">
        <v>0</v>
      </c>
      <c r="R159" s="22">
        <v>0</v>
      </c>
      <c r="S159" s="22">
        <v>0</v>
      </c>
      <c r="T159" s="22">
        <v>372866</v>
      </c>
      <c r="U159" s="22">
        <v>246987</v>
      </c>
      <c r="V159" s="22">
        <v>49718</v>
      </c>
      <c r="W159" s="22">
        <v>19151</v>
      </c>
      <c r="X159" s="22">
        <v>0</v>
      </c>
      <c r="Y159" s="22">
        <v>0</v>
      </c>
      <c r="Z159" s="22">
        <v>4462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0</v>
      </c>
      <c r="AI159" s="22">
        <v>98294</v>
      </c>
      <c r="AJ159" s="22">
        <v>0</v>
      </c>
      <c r="AK159" s="22">
        <v>0</v>
      </c>
      <c r="AL159" s="22">
        <v>375272</v>
      </c>
      <c r="AM159" s="22">
        <v>0</v>
      </c>
      <c r="AN159" s="22">
        <v>0</v>
      </c>
      <c r="AO159" s="22">
        <v>0</v>
      </c>
      <c r="AP159" s="22">
        <v>1675854</v>
      </c>
    </row>
    <row r="160" spans="1:42" x14ac:dyDescent="0.35">
      <c r="A160" s="22" t="s">
        <v>114</v>
      </c>
      <c r="B160" s="22" t="s">
        <v>294</v>
      </c>
      <c r="C160" s="22" t="s">
        <v>431</v>
      </c>
      <c r="D160" s="22" t="s">
        <v>432</v>
      </c>
      <c r="E160" s="22">
        <v>0</v>
      </c>
      <c r="F160" s="22">
        <v>234396</v>
      </c>
      <c r="G160" s="22">
        <v>0</v>
      </c>
      <c r="H160" s="22">
        <v>24293</v>
      </c>
      <c r="I160" s="22">
        <v>12887</v>
      </c>
      <c r="J160" s="22">
        <v>0</v>
      </c>
      <c r="K160" s="22">
        <v>0</v>
      </c>
      <c r="L160" s="22">
        <v>0</v>
      </c>
      <c r="M160" s="22">
        <v>0</v>
      </c>
      <c r="N160" s="22">
        <v>65021</v>
      </c>
      <c r="O160" s="22">
        <v>825283</v>
      </c>
      <c r="P160" s="22">
        <v>58228</v>
      </c>
      <c r="Q160" s="22">
        <v>0</v>
      </c>
      <c r="R160" s="22">
        <v>42736</v>
      </c>
      <c r="S160" s="22">
        <v>6003</v>
      </c>
      <c r="T160" s="22">
        <v>336158</v>
      </c>
      <c r="U160" s="22">
        <v>188827</v>
      </c>
      <c r="V160" s="22">
        <v>23084</v>
      </c>
      <c r="W160" s="22">
        <v>0</v>
      </c>
      <c r="X160" s="22">
        <v>0</v>
      </c>
      <c r="Y160" s="22">
        <v>0</v>
      </c>
      <c r="Z160" s="22">
        <v>3653</v>
      </c>
      <c r="AA160" s="22">
        <v>0</v>
      </c>
      <c r="AB160" s="22">
        <v>39193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386798</v>
      </c>
      <c r="AJ160" s="22">
        <v>25191</v>
      </c>
      <c r="AK160" s="22">
        <v>0</v>
      </c>
      <c r="AL160" s="22">
        <v>0</v>
      </c>
      <c r="AM160" s="22">
        <v>0</v>
      </c>
      <c r="AN160" s="22">
        <v>74706</v>
      </c>
      <c r="AO160" s="22">
        <v>0</v>
      </c>
      <c r="AP160" s="22">
        <v>2346457</v>
      </c>
    </row>
    <row r="161" spans="1:42" x14ac:dyDescent="0.35">
      <c r="A161" s="22" t="s">
        <v>114</v>
      </c>
      <c r="B161" s="22" t="s">
        <v>294</v>
      </c>
      <c r="C161" s="22" t="s">
        <v>433</v>
      </c>
      <c r="D161" s="22" t="s">
        <v>434</v>
      </c>
      <c r="E161" s="22">
        <v>0</v>
      </c>
      <c r="F161" s="22">
        <v>27152</v>
      </c>
      <c r="G161" s="22">
        <v>0</v>
      </c>
      <c r="H161" s="22">
        <v>2085</v>
      </c>
      <c r="I161" s="22">
        <v>41202</v>
      </c>
      <c r="J161" s="22">
        <v>0</v>
      </c>
      <c r="K161" s="22">
        <v>0</v>
      </c>
      <c r="L161" s="22">
        <v>627</v>
      </c>
      <c r="M161" s="22">
        <v>0</v>
      </c>
      <c r="N161" s="22">
        <v>0</v>
      </c>
      <c r="O161" s="22">
        <v>539196</v>
      </c>
      <c r="P161" s="22">
        <v>1231</v>
      </c>
      <c r="Q161" s="22">
        <v>0</v>
      </c>
      <c r="R161" s="22">
        <v>30048</v>
      </c>
      <c r="S161" s="22">
        <v>0</v>
      </c>
      <c r="T161" s="22">
        <v>229034</v>
      </c>
      <c r="U161" s="22">
        <v>73589</v>
      </c>
      <c r="V161" s="22">
        <v>0</v>
      </c>
      <c r="W161" s="22">
        <v>0</v>
      </c>
      <c r="X161" s="22">
        <v>0</v>
      </c>
      <c r="Y161" s="22">
        <v>0</v>
      </c>
      <c r="Z161" s="22">
        <v>3518</v>
      </c>
      <c r="AA161" s="22">
        <v>2447</v>
      </c>
      <c r="AB161" s="22">
        <v>0</v>
      </c>
      <c r="AC161" s="22">
        <v>5619</v>
      </c>
      <c r="AD161" s="22">
        <v>3154</v>
      </c>
      <c r="AE161" s="22">
        <v>0</v>
      </c>
      <c r="AF161" s="22">
        <v>0</v>
      </c>
      <c r="AG161" s="22">
        <v>0</v>
      </c>
      <c r="AH161" s="22">
        <v>0</v>
      </c>
      <c r="AI161" s="22">
        <v>379375</v>
      </c>
      <c r="AJ161" s="22">
        <v>2446</v>
      </c>
      <c r="AK161" s="22">
        <v>0</v>
      </c>
      <c r="AL161" s="22">
        <v>0</v>
      </c>
      <c r="AM161" s="22">
        <v>0</v>
      </c>
      <c r="AN161" s="22">
        <v>0</v>
      </c>
      <c r="AO161" s="22">
        <v>0</v>
      </c>
      <c r="AP161" s="22">
        <v>1340723</v>
      </c>
    </row>
    <row r="162" spans="1:42" x14ac:dyDescent="0.35">
      <c r="A162" s="22" t="s">
        <v>114</v>
      </c>
      <c r="B162" s="22" t="s">
        <v>294</v>
      </c>
      <c r="C162" s="22" t="s">
        <v>435</v>
      </c>
      <c r="D162" s="22" t="s">
        <v>436</v>
      </c>
      <c r="E162" s="22">
        <v>0</v>
      </c>
      <c r="F162" s="22">
        <v>45265</v>
      </c>
      <c r="G162" s="22">
        <v>0</v>
      </c>
      <c r="H162" s="22">
        <v>0</v>
      </c>
      <c r="I162" s="22">
        <v>60782</v>
      </c>
      <c r="J162" s="22">
        <v>0</v>
      </c>
      <c r="K162" s="22">
        <v>0</v>
      </c>
      <c r="L162" s="22">
        <v>6059</v>
      </c>
      <c r="M162" s="22">
        <v>0</v>
      </c>
      <c r="N162" s="22">
        <v>55030</v>
      </c>
      <c r="O162" s="22">
        <v>19660</v>
      </c>
      <c r="P162" s="22">
        <v>339912</v>
      </c>
      <c r="Q162" s="22">
        <v>0</v>
      </c>
      <c r="R162" s="22">
        <v>0</v>
      </c>
      <c r="S162" s="22">
        <v>0</v>
      </c>
      <c r="T162" s="22">
        <v>477138</v>
      </c>
      <c r="U162" s="22">
        <v>34574</v>
      </c>
      <c r="V162" s="22">
        <v>0</v>
      </c>
      <c r="W162" s="22">
        <v>0</v>
      </c>
      <c r="X162" s="22">
        <v>14163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21656</v>
      </c>
      <c r="AH162" s="22">
        <v>0</v>
      </c>
      <c r="AI162" s="22">
        <v>0</v>
      </c>
      <c r="AJ162" s="22">
        <v>0</v>
      </c>
      <c r="AK162" s="22">
        <v>0</v>
      </c>
      <c r="AL162" s="22">
        <v>139404</v>
      </c>
      <c r="AM162" s="22">
        <v>24516</v>
      </c>
      <c r="AN162" s="22">
        <v>13017</v>
      </c>
      <c r="AO162" s="22">
        <v>0</v>
      </c>
      <c r="AP162" s="22">
        <v>1251176</v>
      </c>
    </row>
    <row r="163" spans="1:42" x14ac:dyDescent="0.35">
      <c r="A163" s="22" t="s">
        <v>114</v>
      </c>
      <c r="B163" s="22" t="s">
        <v>294</v>
      </c>
      <c r="C163" s="22" t="s">
        <v>437</v>
      </c>
      <c r="D163" s="22" t="s">
        <v>438</v>
      </c>
      <c r="E163" s="22">
        <v>1549</v>
      </c>
      <c r="F163" s="22">
        <v>55211</v>
      </c>
      <c r="G163" s="22">
        <v>0</v>
      </c>
      <c r="H163" s="22">
        <v>25863</v>
      </c>
      <c r="I163" s="22">
        <v>49183</v>
      </c>
      <c r="J163" s="22">
        <v>643</v>
      </c>
      <c r="K163" s="22">
        <v>0</v>
      </c>
      <c r="L163" s="22">
        <v>28000</v>
      </c>
      <c r="M163" s="22">
        <v>0</v>
      </c>
      <c r="N163" s="22">
        <v>104524</v>
      </c>
      <c r="O163" s="22">
        <v>393870</v>
      </c>
      <c r="P163" s="22">
        <v>0</v>
      </c>
      <c r="Q163" s="22">
        <v>0</v>
      </c>
      <c r="R163" s="22">
        <v>53139</v>
      </c>
      <c r="S163" s="22">
        <v>0</v>
      </c>
      <c r="T163" s="22">
        <v>132694</v>
      </c>
      <c r="U163" s="22">
        <v>51847</v>
      </c>
      <c r="V163" s="22">
        <v>62583</v>
      </c>
      <c r="W163" s="22">
        <v>0</v>
      </c>
      <c r="X163" s="22">
        <v>0</v>
      </c>
      <c r="Y163" s="22">
        <v>0</v>
      </c>
      <c r="Z163" s="22">
        <v>3609</v>
      </c>
      <c r="AA163" s="22">
        <v>0</v>
      </c>
      <c r="AB163" s="22">
        <v>240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v>534659</v>
      </c>
      <c r="AJ163" s="22">
        <v>4439</v>
      </c>
      <c r="AK163" s="22">
        <v>0</v>
      </c>
      <c r="AL163" s="22">
        <v>0</v>
      </c>
      <c r="AM163" s="22">
        <v>0</v>
      </c>
      <c r="AN163" s="22">
        <v>0</v>
      </c>
      <c r="AO163" s="22">
        <v>0</v>
      </c>
      <c r="AP163" s="22">
        <v>1502053</v>
      </c>
    </row>
    <row r="164" spans="1:42" x14ac:dyDescent="0.35">
      <c r="A164" s="22" t="s">
        <v>114</v>
      </c>
      <c r="B164" s="22" t="s">
        <v>294</v>
      </c>
      <c r="C164" s="22" t="s">
        <v>439</v>
      </c>
      <c r="D164" s="22" t="s">
        <v>440</v>
      </c>
      <c r="E164" s="22">
        <v>0</v>
      </c>
      <c r="F164" s="22">
        <v>64172</v>
      </c>
      <c r="G164" s="22">
        <v>0</v>
      </c>
      <c r="H164" s="22">
        <v>67141</v>
      </c>
      <c r="I164" s="22">
        <v>43650</v>
      </c>
      <c r="J164" s="22">
        <v>0</v>
      </c>
      <c r="K164" s="22">
        <v>0</v>
      </c>
      <c r="L164" s="22">
        <v>2734</v>
      </c>
      <c r="M164" s="22">
        <v>0</v>
      </c>
      <c r="N164" s="22">
        <v>48842</v>
      </c>
      <c r="O164" s="22">
        <v>1640252</v>
      </c>
      <c r="P164" s="22">
        <v>0</v>
      </c>
      <c r="Q164" s="22">
        <v>0</v>
      </c>
      <c r="R164" s="22">
        <v>288880</v>
      </c>
      <c r="S164" s="22">
        <v>0</v>
      </c>
      <c r="T164" s="22">
        <v>719247</v>
      </c>
      <c r="U164" s="22">
        <v>233984</v>
      </c>
      <c r="V164" s="22">
        <v>33928</v>
      </c>
      <c r="W164" s="22">
        <v>0</v>
      </c>
      <c r="X164" s="22">
        <v>0</v>
      </c>
      <c r="Y164" s="22">
        <v>0</v>
      </c>
      <c r="Z164" s="22">
        <v>41183</v>
      </c>
      <c r="AA164" s="22">
        <v>0</v>
      </c>
      <c r="AB164" s="22">
        <v>0</v>
      </c>
      <c r="AC164" s="22">
        <v>0</v>
      </c>
      <c r="AD164" s="22">
        <v>8771</v>
      </c>
      <c r="AE164" s="22">
        <v>0</v>
      </c>
      <c r="AF164" s="22">
        <v>0</v>
      </c>
      <c r="AG164" s="22">
        <v>0</v>
      </c>
      <c r="AH164" s="22">
        <v>0</v>
      </c>
      <c r="AI164" s="22">
        <v>263614</v>
      </c>
      <c r="AJ164" s="22">
        <v>0</v>
      </c>
      <c r="AK164" s="22">
        <v>0</v>
      </c>
      <c r="AL164" s="22">
        <v>0</v>
      </c>
      <c r="AM164" s="22">
        <v>0</v>
      </c>
      <c r="AN164" s="22">
        <v>0</v>
      </c>
      <c r="AO164" s="22">
        <v>0</v>
      </c>
      <c r="AP164" s="22">
        <v>3456398</v>
      </c>
    </row>
    <row r="165" spans="1:42" x14ac:dyDescent="0.35">
      <c r="A165" s="22" t="s">
        <v>114</v>
      </c>
      <c r="B165" s="22" t="s">
        <v>294</v>
      </c>
      <c r="C165" s="22" t="s">
        <v>441</v>
      </c>
      <c r="D165" s="22" t="s">
        <v>442</v>
      </c>
      <c r="E165" s="22">
        <v>0</v>
      </c>
      <c r="F165" s="22">
        <v>18962</v>
      </c>
      <c r="G165" s="22">
        <v>0</v>
      </c>
      <c r="H165" s="22">
        <v>0</v>
      </c>
      <c r="I165" s="22">
        <v>51404</v>
      </c>
      <c r="J165" s="22">
        <v>0</v>
      </c>
      <c r="K165" s="22">
        <v>0</v>
      </c>
      <c r="L165" s="22">
        <v>3498</v>
      </c>
      <c r="M165" s="22">
        <v>0</v>
      </c>
      <c r="N165" s="22">
        <v>0</v>
      </c>
      <c r="O165" s="22">
        <v>553581</v>
      </c>
      <c r="P165" s="22">
        <v>0</v>
      </c>
      <c r="Q165" s="22">
        <v>0</v>
      </c>
      <c r="R165" s="22">
        <v>0</v>
      </c>
      <c r="S165" s="22">
        <v>0</v>
      </c>
      <c r="T165" s="22">
        <v>61755</v>
      </c>
      <c r="U165" s="22">
        <v>97089</v>
      </c>
      <c r="V165" s="22">
        <v>3200</v>
      </c>
      <c r="W165" s="22">
        <v>0</v>
      </c>
      <c r="X165" s="22">
        <v>281</v>
      </c>
      <c r="Y165" s="22">
        <v>0</v>
      </c>
      <c r="Z165" s="22">
        <v>0</v>
      </c>
      <c r="AA165" s="22">
        <v>0</v>
      </c>
      <c r="AB165" s="22">
        <v>0</v>
      </c>
      <c r="AC165" s="22">
        <v>4064</v>
      </c>
      <c r="AD165" s="22">
        <v>0</v>
      </c>
      <c r="AE165" s="22">
        <v>0</v>
      </c>
      <c r="AF165" s="22">
        <v>0</v>
      </c>
      <c r="AG165" s="22">
        <v>0</v>
      </c>
      <c r="AH165" s="22">
        <v>0</v>
      </c>
      <c r="AI165" s="22">
        <v>321839</v>
      </c>
      <c r="AJ165" s="22">
        <v>0</v>
      </c>
      <c r="AK165" s="22">
        <v>0</v>
      </c>
      <c r="AL165" s="22">
        <v>0</v>
      </c>
      <c r="AM165" s="22">
        <v>27828</v>
      </c>
      <c r="AN165" s="22">
        <v>0</v>
      </c>
      <c r="AO165" s="22">
        <v>0</v>
      </c>
      <c r="AP165" s="22">
        <v>1143501</v>
      </c>
    </row>
    <row r="166" spans="1:42" x14ac:dyDescent="0.35">
      <c r="A166" s="22" t="s">
        <v>114</v>
      </c>
      <c r="B166" s="22" t="s">
        <v>294</v>
      </c>
      <c r="C166" s="22" t="s">
        <v>443</v>
      </c>
      <c r="D166" s="22" t="s">
        <v>444</v>
      </c>
      <c r="E166" s="22">
        <v>0</v>
      </c>
      <c r="F166" s="22">
        <v>85748</v>
      </c>
      <c r="G166" s="22">
        <v>0</v>
      </c>
      <c r="H166" s="22">
        <v>16090</v>
      </c>
      <c r="I166" s="22">
        <v>360</v>
      </c>
      <c r="J166" s="22">
        <v>0</v>
      </c>
      <c r="K166" s="22">
        <v>0</v>
      </c>
      <c r="L166" s="22">
        <v>9193</v>
      </c>
      <c r="M166" s="22">
        <v>0</v>
      </c>
      <c r="N166" s="22">
        <v>0</v>
      </c>
      <c r="O166" s="22">
        <v>639633</v>
      </c>
      <c r="P166" s="22">
        <v>0</v>
      </c>
      <c r="Q166" s="22">
        <v>0</v>
      </c>
      <c r="R166" s="22">
        <v>0</v>
      </c>
      <c r="S166" s="22">
        <v>0</v>
      </c>
      <c r="T166" s="22">
        <v>151818</v>
      </c>
      <c r="U166" s="22">
        <v>222034</v>
      </c>
      <c r="V166" s="22">
        <v>10164</v>
      </c>
      <c r="W166" s="22">
        <v>27240</v>
      </c>
      <c r="X166" s="22">
        <v>0</v>
      </c>
      <c r="Y166" s="22">
        <v>0</v>
      </c>
      <c r="Z166" s="22">
        <v>417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v>0</v>
      </c>
      <c r="AI166" s="22">
        <v>121190</v>
      </c>
      <c r="AJ166" s="22">
        <v>90772</v>
      </c>
      <c r="AK166" s="22">
        <v>0</v>
      </c>
      <c r="AL166" s="22">
        <v>0</v>
      </c>
      <c r="AM166" s="22">
        <v>0</v>
      </c>
      <c r="AN166" s="22">
        <v>0</v>
      </c>
      <c r="AO166" s="22">
        <v>0</v>
      </c>
      <c r="AP166" s="22">
        <v>1374659</v>
      </c>
    </row>
    <row r="167" spans="1:42" x14ac:dyDescent="0.35">
      <c r="A167" s="22" t="s">
        <v>114</v>
      </c>
      <c r="B167" s="22" t="s">
        <v>294</v>
      </c>
      <c r="C167" s="22" t="s">
        <v>445</v>
      </c>
      <c r="D167" s="22" t="s">
        <v>446</v>
      </c>
      <c r="E167" s="22">
        <v>0</v>
      </c>
      <c r="F167" s="22">
        <v>63647</v>
      </c>
      <c r="G167" s="22">
        <v>0</v>
      </c>
      <c r="H167" s="22">
        <v>441</v>
      </c>
      <c r="I167" s="22">
        <v>86968</v>
      </c>
      <c r="J167" s="22">
        <v>0</v>
      </c>
      <c r="K167" s="22">
        <v>0</v>
      </c>
      <c r="L167" s="22">
        <v>18581</v>
      </c>
      <c r="M167" s="22">
        <v>0</v>
      </c>
      <c r="N167" s="22">
        <v>64850</v>
      </c>
      <c r="O167" s="22">
        <v>1160812</v>
      </c>
      <c r="P167" s="22">
        <v>23133</v>
      </c>
      <c r="Q167" s="22">
        <v>0</v>
      </c>
      <c r="R167" s="22">
        <v>107612</v>
      </c>
      <c r="S167" s="22">
        <v>0</v>
      </c>
      <c r="T167" s="22">
        <v>619557</v>
      </c>
      <c r="U167" s="22">
        <v>269058</v>
      </c>
      <c r="V167" s="22">
        <v>0</v>
      </c>
      <c r="W167" s="22">
        <v>0</v>
      </c>
      <c r="X167" s="22">
        <v>0</v>
      </c>
      <c r="Y167" s="22">
        <v>0</v>
      </c>
      <c r="Z167" s="22">
        <v>1981</v>
      </c>
      <c r="AA167" s="22">
        <v>0</v>
      </c>
      <c r="AB167" s="22">
        <v>0</v>
      </c>
      <c r="AC167" s="22">
        <v>1275</v>
      </c>
      <c r="AD167" s="22">
        <v>0</v>
      </c>
      <c r="AE167" s="22">
        <v>0</v>
      </c>
      <c r="AF167" s="22">
        <v>33495</v>
      </c>
      <c r="AG167" s="22">
        <v>0</v>
      </c>
      <c r="AH167" s="22">
        <v>0</v>
      </c>
      <c r="AI167" s="22">
        <v>910957</v>
      </c>
      <c r="AJ167" s="22">
        <v>751</v>
      </c>
      <c r="AK167" s="22">
        <v>50789</v>
      </c>
      <c r="AL167" s="22">
        <v>0</v>
      </c>
      <c r="AM167" s="22">
        <v>0</v>
      </c>
      <c r="AN167" s="22">
        <v>0</v>
      </c>
      <c r="AO167" s="22">
        <v>0</v>
      </c>
      <c r="AP167" s="22">
        <v>3413907</v>
      </c>
    </row>
    <row r="168" spans="1:42" x14ac:dyDescent="0.35">
      <c r="A168" s="22" t="s">
        <v>114</v>
      </c>
      <c r="B168" s="22" t="s">
        <v>294</v>
      </c>
      <c r="C168" s="22" t="s">
        <v>447</v>
      </c>
      <c r="D168" s="22" t="s">
        <v>448</v>
      </c>
      <c r="E168" s="22">
        <v>0</v>
      </c>
      <c r="F168" s="22">
        <v>1282</v>
      </c>
      <c r="G168" s="22">
        <v>0</v>
      </c>
      <c r="H168" s="22">
        <v>0</v>
      </c>
      <c r="I168" s="22">
        <v>7914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203115</v>
      </c>
      <c r="P168" s="22">
        <v>0</v>
      </c>
      <c r="Q168" s="22">
        <v>0</v>
      </c>
      <c r="R168" s="22">
        <v>5327</v>
      </c>
      <c r="S168" s="22">
        <v>0</v>
      </c>
      <c r="T168" s="22">
        <v>87808</v>
      </c>
      <c r="U168" s="22">
        <v>70239</v>
      </c>
      <c r="V168" s="22">
        <v>0</v>
      </c>
      <c r="W168" s="22"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16339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v>27082</v>
      </c>
      <c r="AJ168" s="22">
        <v>0</v>
      </c>
      <c r="AK168" s="22">
        <v>0</v>
      </c>
      <c r="AL168" s="22">
        <v>0</v>
      </c>
      <c r="AM168" s="22">
        <v>3673</v>
      </c>
      <c r="AN168" s="22">
        <v>0</v>
      </c>
      <c r="AO168" s="22">
        <v>0</v>
      </c>
      <c r="AP168" s="22">
        <v>422779</v>
      </c>
    </row>
    <row r="169" spans="1:42" x14ac:dyDescent="0.35">
      <c r="A169" s="22" t="s">
        <v>114</v>
      </c>
      <c r="B169" s="22" t="s">
        <v>294</v>
      </c>
      <c r="C169" s="22" t="s">
        <v>449</v>
      </c>
      <c r="D169" s="22" t="s">
        <v>450</v>
      </c>
      <c r="E169" s="22">
        <v>0</v>
      </c>
      <c r="F169" s="22">
        <v>18754</v>
      </c>
      <c r="G169" s="22">
        <v>0</v>
      </c>
      <c r="H169" s="22">
        <v>0</v>
      </c>
      <c r="I169" s="22">
        <v>0</v>
      </c>
      <c r="J169" s="22">
        <v>0</v>
      </c>
      <c r="K169" s="22">
        <v>0</v>
      </c>
      <c r="L169" s="22">
        <v>45088</v>
      </c>
      <c r="M169" s="22">
        <v>0</v>
      </c>
      <c r="N169" s="22">
        <v>0</v>
      </c>
      <c r="O169" s="22">
        <v>1079112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23987</v>
      </c>
      <c r="W169" s="22">
        <v>0</v>
      </c>
      <c r="X169" s="22"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v>0</v>
      </c>
      <c r="AI169" s="22">
        <v>112388</v>
      </c>
      <c r="AJ169" s="22">
        <v>0</v>
      </c>
      <c r="AK169" s="22">
        <v>0</v>
      </c>
      <c r="AL169" s="22">
        <v>0</v>
      </c>
      <c r="AM169" s="22">
        <v>0</v>
      </c>
      <c r="AN169" s="22">
        <v>0</v>
      </c>
      <c r="AO169" s="22">
        <v>99962</v>
      </c>
      <c r="AP169" s="22">
        <v>1379291</v>
      </c>
    </row>
    <row r="170" spans="1:42" x14ac:dyDescent="0.35">
      <c r="A170" s="22" t="s">
        <v>114</v>
      </c>
      <c r="B170" s="22" t="s">
        <v>294</v>
      </c>
      <c r="C170" s="22" t="s">
        <v>451</v>
      </c>
      <c r="D170" s="22" t="s">
        <v>452</v>
      </c>
      <c r="E170" s="22">
        <v>0</v>
      </c>
      <c r="F170" s="22">
        <v>726087</v>
      </c>
      <c r="G170" s="22">
        <v>0</v>
      </c>
      <c r="H170" s="22">
        <v>0</v>
      </c>
      <c r="I170" s="22">
        <v>282553</v>
      </c>
      <c r="J170" s="22">
        <v>37087</v>
      </c>
      <c r="K170" s="22">
        <v>0</v>
      </c>
      <c r="L170" s="22">
        <v>19522</v>
      </c>
      <c r="M170" s="22">
        <v>0</v>
      </c>
      <c r="N170" s="22">
        <v>285894</v>
      </c>
      <c r="O170" s="22">
        <v>633770</v>
      </c>
      <c r="P170" s="22">
        <v>0</v>
      </c>
      <c r="Q170" s="22">
        <v>0</v>
      </c>
      <c r="R170" s="22">
        <v>0</v>
      </c>
      <c r="S170" s="22">
        <v>0</v>
      </c>
      <c r="T170" s="22">
        <v>1481717</v>
      </c>
      <c r="U170" s="22">
        <v>763724</v>
      </c>
      <c r="V170" s="22">
        <v>1971</v>
      </c>
      <c r="W170" s="22">
        <v>0</v>
      </c>
      <c r="X170" s="22">
        <v>0</v>
      </c>
      <c r="Y170" s="22">
        <v>0</v>
      </c>
      <c r="Z170" s="22">
        <v>59087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</v>
      </c>
      <c r="AH170" s="22">
        <v>0</v>
      </c>
      <c r="AI170" s="22">
        <v>913068</v>
      </c>
      <c r="AJ170" s="22">
        <v>0</v>
      </c>
      <c r="AK170" s="22">
        <v>0</v>
      </c>
      <c r="AL170" s="22">
        <v>0</v>
      </c>
      <c r="AM170" s="22">
        <v>0</v>
      </c>
      <c r="AN170" s="22">
        <v>0</v>
      </c>
      <c r="AO170" s="22">
        <v>0</v>
      </c>
      <c r="AP170" s="22">
        <v>5204480</v>
      </c>
    </row>
    <row r="171" spans="1:42" x14ac:dyDescent="0.35">
      <c r="A171" s="22" t="s">
        <v>114</v>
      </c>
      <c r="B171" s="22" t="s">
        <v>294</v>
      </c>
      <c r="C171" s="22" t="s">
        <v>453</v>
      </c>
      <c r="D171" s="22" t="s">
        <v>454</v>
      </c>
      <c r="E171" s="22">
        <v>0</v>
      </c>
      <c r="F171" s="22">
        <v>30480</v>
      </c>
      <c r="G171" s="22">
        <v>0</v>
      </c>
      <c r="H171" s="22">
        <v>0</v>
      </c>
      <c r="I171" s="22">
        <v>12215</v>
      </c>
      <c r="J171" s="22">
        <v>1439</v>
      </c>
      <c r="K171" s="22">
        <v>0</v>
      </c>
      <c r="L171" s="22">
        <v>0</v>
      </c>
      <c r="M171" s="22">
        <v>0</v>
      </c>
      <c r="N171" s="22">
        <v>0</v>
      </c>
      <c r="O171" s="22">
        <v>229487</v>
      </c>
      <c r="P171" s="22">
        <v>0</v>
      </c>
      <c r="Q171" s="22">
        <v>0</v>
      </c>
      <c r="R171" s="22">
        <v>10010</v>
      </c>
      <c r="S171" s="22">
        <v>0</v>
      </c>
      <c r="T171" s="22">
        <v>76595</v>
      </c>
      <c r="U171" s="22">
        <v>45651</v>
      </c>
      <c r="V171" s="22">
        <v>4404</v>
      </c>
      <c r="W171" s="22">
        <v>0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v>0</v>
      </c>
      <c r="AI171" s="22">
        <v>21050</v>
      </c>
      <c r="AJ171" s="22">
        <v>0</v>
      </c>
      <c r="AK171" s="22">
        <v>0</v>
      </c>
      <c r="AL171" s="22">
        <v>0</v>
      </c>
      <c r="AM171" s="22">
        <v>35017</v>
      </c>
      <c r="AN171" s="22">
        <v>0</v>
      </c>
      <c r="AO171" s="22">
        <v>0</v>
      </c>
      <c r="AP171" s="22">
        <v>466348</v>
      </c>
    </row>
    <row r="172" spans="1:42" x14ac:dyDescent="0.35">
      <c r="A172" s="22" t="s">
        <v>114</v>
      </c>
      <c r="B172" s="22" t="s">
        <v>294</v>
      </c>
      <c r="C172" s="22" t="s">
        <v>455</v>
      </c>
      <c r="D172" s="22" t="s">
        <v>456</v>
      </c>
      <c r="E172" s="22">
        <v>0</v>
      </c>
      <c r="F172" s="22">
        <v>2434</v>
      </c>
      <c r="G172" s="22">
        <v>0</v>
      </c>
      <c r="H172" s="22"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334401</v>
      </c>
      <c r="P172" s="22">
        <v>15968</v>
      </c>
      <c r="Q172" s="22">
        <v>0</v>
      </c>
      <c r="R172" s="22">
        <v>0</v>
      </c>
      <c r="S172" s="22">
        <v>0</v>
      </c>
      <c r="T172" s="22">
        <v>111866</v>
      </c>
      <c r="U172" s="22">
        <v>49692</v>
      </c>
      <c r="V172" s="22">
        <v>0</v>
      </c>
      <c r="W172" s="22">
        <v>0</v>
      </c>
      <c r="X172" s="22">
        <v>2475</v>
      </c>
      <c r="Y172" s="22">
        <v>0</v>
      </c>
      <c r="Z172" s="22">
        <v>0</v>
      </c>
      <c r="AA172" s="22">
        <v>20748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v>107988</v>
      </c>
      <c r="AJ172" s="22">
        <v>41022</v>
      </c>
      <c r="AK172" s="22">
        <v>0</v>
      </c>
      <c r="AL172" s="22">
        <v>0</v>
      </c>
      <c r="AM172" s="22">
        <v>0</v>
      </c>
      <c r="AN172" s="22">
        <v>0</v>
      </c>
      <c r="AO172" s="22">
        <v>0</v>
      </c>
      <c r="AP172" s="22">
        <v>686594</v>
      </c>
    </row>
    <row r="173" spans="1:42" x14ac:dyDescent="0.35">
      <c r="A173" s="22" t="s">
        <v>114</v>
      </c>
      <c r="B173" s="22" t="s">
        <v>294</v>
      </c>
      <c r="C173" s="22" t="s">
        <v>457</v>
      </c>
      <c r="D173" s="22" t="s">
        <v>458</v>
      </c>
      <c r="E173" s="22">
        <v>0</v>
      </c>
      <c r="F173" s="22">
        <v>17503</v>
      </c>
      <c r="G173" s="22">
        <v>0</v>
      </c>
      <c r="H173" s="22">
        <v>0</v>
      </c>
      <c r="I173" s="22">
        <v>68645</v>
      </c>
      <c r="J173" s="22">
        <v>0</v>
      </c>
      <c r="K173" s="22">
        <v>0</v>
      </c>
      <c r="L173" s="22">
        <v>13619</v>
      </c>
      <c r="M173" s="22">
        <v>3219</v>
      </c>
      <c r="N173" s="22">
        <v>0</v>
      </c>
      <c r="O173" s="22">
        <v>1177493</v>
      </c>
      <c r="P173" s="22">
        <v>21974</v>
      </c>
      <c r="Q173" s="22">
        <v>18060</v>
      </c>
      <c r="R173" s="22">
        <v>22665</v>
      </c>
      <c r="S173" s="22">
        <v>0</v>
      </c>
      <c r="T173" s="22">
        <v>529614</v>
      </c>
      <c r="U173" s="22">
        <v>225790</v>
      </c>
      <c r="V173" s="22">
        <v>49618</v>
      </c>
      <c r="W173" s="22">
        <v>0</v>
      </c>
      <c r="X173" s="22">
        <v>12967</v>
      </c>
      <c r="Y173" s="22">
        <v>0</v>
      </c>
      <c r="Z173" s="22">
        <v>0</v>
      </c>
      <c r="AA173" s="22">
        <v>164123</v>
      </c>
      <c r="AB173" s="22">
        <v>0</v>
      </c>
      <c r="AC173" s="22">
        <v>6043</v>
      </c>
      <c r="AD173" s="22">
        <v>0</v>
      </c>
      <c r="AE173" s="22">
        <v>0</v>
      </c>
      <c r="AF173" s="22">
        <v>0</v>
      </c>
      <c r="AG173" s="22">
        <v>0</v>
      </c>
      <c r="AH173" s="22">
        <v>0</v>
      </c>
      <c r="AI173" s="22">
        <v>486275</v>
      </c>
      <c r="AJ173" s="22">
        <v>0</v>
      </c>
      <c r="AK173" s="22">
        <v>0</v>
      </c>
      <c r="AL173" s="22">
        <v>0</v>
      </c>
      <c r="AM173" s="22">
        <v>0</v>
      </c>
      <c r="AN173" s="22">
        <v>0</v>
      </c>
      <c r="AO173" s="22">
        <v>0</v>
      </c>
      <c r="AP173" s="22">
        <v>2817608</v>
      </c>
    </row>
    <row r="174" spans="1:42" x14ac:dyDescent="0.35">
      <c r="A174" s="22" t="s">
        <v>114</v>
      </c>
      <c r="B174" s="22" t="s">
        <v>294</v>
      </c>
      <c r="C174" s="22" t="s">
        <v>459</v>
      </c>
      <c r="D174" s="22" t="s">
        <v>460</v>
      </c>
      <c r="E174" s="22">
        <v>0</v>
      </c>
      <c r="F174" s="22">
        <v>1294</v>
      </c>
      <c r="G174" s="22">
        <v>0</v>
      </c>
      <c r="H174" s="22">
        <v>0</v>
      </c>
      <c r="I174" s="22">
        <v>23450</v>
      </c>
      <c r="J174" s="22">
        <v>0</v>
      </c>
      <c r="K174" s="22">
        <v>0</v>
      </c>
      <c r="L174" s="22">
        <v>0</v>
      </c>
      <c r="M174" s="22">
        <v>0</v>
      </c>
      <c r="N174" s="22">
        <v>15021</v>
      </c>
      <c r="O174" s="22">
        <v>138611</v>
      </c>
      <c r="P174" s="22">
        <v>0</v>
      </c>
      <c r="Q174" s="22">
        <v>0</v>
      </c>
      <c r="R174" s="22">
        <v>0</v>
      </c>
      <c r="S174" s="22">
        <v>0</v>
      </c>
      <c r="T174" s="22">
        <v>61336</v>
      </c>
      <c r="U174" s="22">
        <v>22156</v>
      </c>
      <c r="V174" s="22">
        <v>0</v>
      </c>
      <c r="W174" s="22">
        <v>0</v>
      </c>
      <c r="X174" s="22">
        <v>0</v>
      </c>
      <c r="Y174" s="22">
        <v>0</v>
      </c>
      <c r="Z174" s="22">
        <v>0</v>
      </c>
      <c r="AA174" s="22">
        <v>0</v>
      </c>
      <c r="AB174" s="22">
        <v>0</v>
      </c>
      <c r="AC174" s="22">
        <v>0</v>
      </c>
      <c r="AD174" s="22">
        <v>0</v>
      </c>
      <c r="AE174" s="22">
        <v>0</v>
      </c>
      <c r="AF174" s="22">
        <v>0</v>
      </c>
      <c r="AG174" s="22">
        <v>0</v>
      </c>
      <c r="AH174" s="22">
        <v>0</v>
      </c>
      <c r="AI174" s="22">
        <v>4081</v>
      </c>
      <c r="AJ174" s="22">
        <v>0</v>
      </c>
      <c r="AK174" s="22">
        <v>0</v>
      </c>
      <c r="AL174" s="22">
        <v>0</v>
      </c>
      <c r="AM174" s="22">
        <v>0</v>
      </c>
      <c r="AN174" s="22">
        <v>0</v>
      </c>
      <c r="AO174" s="22">
        <v>0</v>
      </c>
      <c r="AP174" s="22">
        <v>265949</v>
      </c>
    </row>
    <row r="175" spans="1:42" x14ac:dyDescent="0.35">
      <c r="A175" s="22" t="s">
        <v>114</v>
      </c>
      <c r="B175" s="22" t="s">
        <v>294</v>
      </c>
      <c r="C175" s="22" t="s">
        <v>461</v>
      </c>
      <c r="D175" s="22" t="s">
        <v>462</v>
      </c>
      <c r="E175" s="22">
        <v>0</v>
      </c>
      <c r="F175" s="22">
        <v>87665</v>
      </c>
      <c r="G175" s="22">
        <v>0</v>
      </c>
      <c r="H175" s="22">
        <v>0</v>
      </c>
      <c r="I175" s="22">
        <v>146998</v>
      </c>
      <c r="J175" s="22">
        <v>0</v>
      </c>
      <c r="K175" s="22">
        <v>0</v>
      </c>
      <c r="L175" s="22">
        <v>0</v>
      </c>
      <c r="M175" s="22">
        <v>0</v>
      </c>
      <c r="N175" s="22">
        <v>253913</v>
      </c>
      <c r="O175" s="22">
        <v>3066840</v>
      </c>
      <c r="P175" s="22">
        <v>23757</v>
      </c>
      <c r="Q175" s="22">
        <v>0</v>
      </c>
      <c r="R175" s="22">
        <v>65968</v>
      </c>
      <c r="S175" s="22">
        <v>0</v>
      </c>
      <c r="T175" s="22">
        <v>671570</v>
      </c>
      <c r="U175" s="22">
        <v>327257</v>
      </c>
      <c r="V175" s="22">
        <v>989</v>
      </c>
      <c r="W175" s="22">
        <v>0</v>
      </c>
      <c r="X175" s="22">
        <v>0</v>
      </c>
      <c r="Y175" s="22">
        <v>0</v>
      </c>
      <c r="Z175" s="22">
        <v>4068</v>
      </c>
      <c r="AA175" s="22">
        <v>0</v>
      </c>
      <c r="AB175" s="22">
        <v>4744</v>
      </c>
      <c r="AC175" s="22">
        <v>0</v>
      </c>
      <c r="AD175" s="22">
        <v>2587</v>
      </c>
      <c r="AE175" s="22">
        <v>85967</v>
      </c>
      <c r="AF175" s="22">
        <v>38383</v>
      </c>
      <c r="AG175" s="22">
        <v>0</v>
      </c>
      <c r="AH175" s="22">
        <v>0</v>
      </c>
      <c r="AI175" s="22">
        <v>669777</v>
      </c>
      <c r="AJ175" s="22">
        <v>55751</v>
      </c>
      <c r="AK175" s="22">
        <v>0</v>
      </c>
      <c r="AL175" s="22">
        <v>0</v>
      </c>
      <c r="AM175" s="22">
        <v>0</v>
      </c>
      <c r="AN175" s="22">
        <v>0</v>
      </c>
      <c r="AO175" s="22">
        <v>0</v>
      </c>
      <c r="AP175" s="22">
        <v>5506234</v>
      </c>
    </row>
    <row r="176" spans="1:42" x14ac:dyDescent="0.35">
      <c r="A176" s="22" t="s">
        <v>114</v>
      </c>
      <c r="B176" s="22" t="s">
        <v>294</v>
      </c>
      <c r="C176" s="22" t="s">
        <v>463</v>
      </c>
      <c r="D176" s="22" t="s">
        <v>464</v>
      </c>
      <c r="E176" s="22">
        <v>0</v>
      </c>
      <c r="F176" s="22">
        <v>320768</v>
      </c>
      <c r="G176" s="22">
        <v>0</v>
      </c>
      <c r="H176" s="22">
        <v>200312</v>
      </c>
      <c r="I176" s="22">
        <v>210729</v>
      </c>
      <c r="J176" s="22">
        <v>0</v>
      </c>
      <c r="K176" s="22">
        <v>0</v>
      </c>
      <c r="L176" s="22">
        <v>14988</v>
      </c>
      <c r="M176" s="22">
        <v>0</v>
      </c>
      <c r="N176" s="22">
        <v>121254</v>
      </c>
      <c r="O176" s="22">
        <v>2601199</v>
      </c>
      <c r="P176" s="22">
        <v>0</v>
      </c>
      <c r="Q176" s="22">
        <v>0</v>
      </c>
      <c r="R176" s="22">
        <v>454167</v>
      </c>
      <c r="S176" s="22">
        <v>15006</v>
      </c>
      <c r="T176" s="22">
        <v>422189</v>
      </c>
      <c r="U176" s="22">
        <v>519369</v>
      </c>
      <c r="V176" s="22">
        <v>16218</v>
      </c>
      <c r="W176" s="22">
        <v>0</v>
      </c>
      <c r="X176" s="22">
        <v>0</v>
      </c>
      <c r="Y176" s="22">
        <v>0</v>
      </c>
      <c r="Z176" s="22">
        <v>0</v>
      </c>
      <c r="AA176" s="22">
        <v>0</v>
      </c>
      <c r="AB176" s="22">
        <v>2956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v>0</v>
      </c>
      <c r="AI176" s="22">
        <v>1329789</v>
      </c>
      <c r="AJ176" s="22">
        <v>666704</v>
      </c>
      <c r="AK176" s="22">
        <v>0</v>
      </c>
      <c r="AL176" s="22">
        <v>0</v>
      </c>
      <c r="AM176" s="22">
        <v>0</v>
      </c>
      <c r="AN176" s="22">
        <v>0</v>
      </c>
      <c r="AO176" s="22">
        <v>0</v>
      </c>
      <c r="AP176" s="22">
        <v>6895648</v>
      </c>
    </row>
    <row r="177" spans="1:42" x14ac:dyDescent="0.35">
      <c r="A177" s="22" t="s">
        <v>114</v>
      </c>
      <c r="B177" s="22" t="s">
        <v>294</v>
      </c>
      <c r="C177" s="22" t="s">
        <v>465</v>
      </c>
      <c r="D177" s="22" t="s">
        <v>466</v>
      </c>
      <c r="E177" s="22">
        <v>0</v>
      </c>
      <c r="F177" s="22">
        <v>208892</v>
      </c>
      <c r="G177" s="22">
        <v>0</v>
      </c>
      <c r="H177" s="22">
        <v>0</v>
      </c>
      <c r="I177" s="22">
        <v>155703</v>
      </c>
      <c r="J177" s="22">
        <v>8120</v>
      </c>
      <c r="K177" s="22">
        <v>0</v>
      </c>
      <c r="L177" s="22">
        <v>12363</v>
      </c>
      <c r="M177" s="22">
        <v>0</v>
      </c>
      <c r="N177" s="22">
        <v>297280</v>
      </c>
      <c r="O177" s="22">
        <v>1629368</v>
      </c>
      <c r="P177" s="22">
        <v>0</v>
      </c>
      <c r="Q177" s="22">
        <v>0</v>
      </c>
      <c r="R177" s="22">
        <v>68908</v>
      </c>
      <c r="S177" s="22">
        <v>0</v>
      </c>
      <c r="T177" s="22">
        <v>1176721</v>
      </c>
      <c r="U177" s="22">
        <v>867645</v>
      </c>
      <c r="V177" s="22">
        <v>41130</v>
      </c>
      <c r="W177" s="22"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10854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v>0</v>
      </c>
      <c r="AI177" s="22">
        <v>1028839</v>
      </c>
      <c r="AJ177" s="22">
        <v>113130</v>
      </c>
      <c r="AK177" s="22">
        <v>0</v>
      </c>
      <c r="AL177" s="22">
        <v>0</v>
      </c>
      <c r="AM177" s="22">
        <v>0</v>
      </c>
      <c r="AN177" s="22">
        <v>0</v>
      </c>
      <c r="AO177" s="22">
        <v>0</v>
      </c>
      <c r="AP177" s="22">
        <v>5618953</v>
      </c>
    </row>
    <row r="178" spans="1:42" x14ac:dyDescent="0.35">
      <c r="A178" s="22" t="s">
        <v>114</v>
      </c>
      <c r="B178" s="22" t="s">
        <v>294</v>
      </c>
      <c r="C178" s="22" t="s">
        <v>467</v>
      </c>
      <c r="D178" s="22" t="s">
        <v>468</v>
      </c>
      <c r="E178" s="22">
        <v>0</v>
      </c>
      <c r="F178" s="22">
        <v>109420</v>
      </c>
      <c r="G178" s="22">
        <v>0</v>
      </c>
      <c r="H178" s="22">
        <v>0</v>
      </c>
      <c r="I178" s="22">
        <v>99754</v>
      </c>
      <c r="J178" s="22">
        <v>16216</v>
      </c>
      <c r="K178" s="22">
        <v>0</v>
      </c>
      <c r="L178" s="22">
        <v>4750</v>
      </c>
      <c r="M178" s="22">
        <v>0</v>
      </c>
      <c r="N178" s="22">
        <v>0</v>
      </c>
      <c r="O178" s="22">
        <v>545776</v>
      </c>
      <c r="P178" s="22">
        <v>0</v>
      </c>
      <c r="Q178" s="22">
        <v>0</v>
      </c>
      <c r="R178" s="22">
        <v>0</v>
      </c>
      <c r="S178" s="22">
        <v>0</v>
      </c>
      <c r="T178" s="22">
        <v>509148</v>
      </c>
      <c r="U178" s="22">
        <v>313025</v>
      </c>
      <c r="V178" s="22">
        <v>8462</v>
      </c>
      <c r="W178" s="22"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v>0</v>
      </c>
      <c r="AI178" s="22">
        <v>283601</v>
      </c>
      <c r="AJ178" s="22">
        <v>0</v>
      </c>
      <c r="AK178" s="22">
        <v>0</v>
      </c>
      <c r="AL178" s="22">
        <v>0</v>
      </c>
      <c r="AM178" s="22">
        <v>26609</v>
      </c>
      <c r="AN178" s="22">
        <v>0</v>
      </c>
      <c r="AO178" s="22">
        <v>0</v>
      </c>
      <c r="AP178" s="22">
        <v>1916761</v>
      </c>
    </row>
    <row r="179" spans="1:42" x14ac:dyDescent="0.35">
      <c r="A179" s="22" t="s">
        <v>114</v>
      </c>
      <c r="B179" s="22" t="s">
        <v>294</v>
      </c>
      <c r="C179" s="22" t="s">
        <v>469</v>
      </c>
      <c r="D179" s="22" t="s">
        <v>470</v>
      </c>
      <c r="E179" s="22">
        <v>0</v>
      </c>
      <c r="F179" s="22">
        <v>66182</v>
      </c>
      <c r="G179" s="22">
        <v>0</v>
      </c>
      <c r="H179" s="22">
        <v>0</v>
      </c>
      <c r="I179" s="22">
        <v>62980</v>
      </c>
      <c r="J179" s="22">
        <v>0</v>
      </c>
      <c r="K179" s="22">
        <v>0</v>
      </c>
      <c r="L179" s="22">
        <v>5691</v>
      </c>
      <c r="M179" s="22">
        <v>0</v>
      </c>
      <c r="N179" s="22">
        <v>76100</v>
      </c>
      <c r="O179" s="22">
        <v>64614</v>
      </c>
      <c r="P179" s="22">
        <v>10000</v>
      </c>
      <c r="Q179" s="22">
        <v>0</v>
      </c>
      <c r="R179" s="22">
        <v>44447</v>
      </c>
      <c r="S179" s="22">
        <v>0</v>
      </c>
      <c r="T179" s="22">
        <v>386526</v>
      </c>
      <c r="U179" s="22">
        <v>77644</v>
      </c>
      <c r="V179" s="22">
        <v>25659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v>0</v>
      </c>
      <c r="AI179" s="22">
        <v>141878</v>
      </c>
      <c r="AJ179" s="22">
        <v>45409</v>
      </c>
      <c r="AK179" s="22">
        <v>0</v>
      </c>
      <c r="AL179" s="22">
        <v>0</v>
      </c>
      <c r="AM179" s="22">
        <v>0</v>
      </c>
      <c r="AN179" s="22">
        <v>0</v>
      </c>
      <c r="AO179" s="22">
        <v>0</v>
      </c>
      <c r="AP179" s="22">
        <v>1007130</v>
      </c>
    </row>
    <row r="180" spans="1:42" x14ac:dyDescent="0.35">
      <c r="A180" s="22" t="s">
        <v>114</v>
      </c>
      <c r="B180" s="22" t="s">
        <v>294</v>
      </c>
      <c r="C180" s="22" t="s">
        <v>471</v>
      </c>
      <c r="D180" s="22" t="s">
        <v>472</v>
      </c>
      <c r="E180" s="22">
        <v>0</v>
      </c>
      <c r="F180" s="22">
        <v>165841</v>
      </c>
      <c r="G180" s="22">
        <v>0</v>
      </c>
      <c r="H180" s="22">
        <v>103251</v>
      </c>
      <c r="I180" s="22">
        <v>562449</v>
      </c>
      <c r="J180" s="22">
        <v>0</v>
      </c>
      <c r="K180" s="22">
        <v>0</v>
      </c>
      <c r="L180" s="22">
        <v>43810</v>
      </c>
      <c r="M180" s="22">
        <v>0</v>
      </c>
      <c r="N180" s="22">
        <v>0</v>
      </c>
      <c r="O180" s="22">
        <v>3815961</v>
      </c>
      <c r="P180" s="22">
        <v>0</v>
      </c>
      <c r="Q180" s="22">
        <v>0</v>
      </c>
      <c r="R180" s="22">
        <v>284720</v>
      </c>
      <c r="S180" s="22">
        <v>0</v>
      </c>
      <c r="T180" s="22">
        <v>602114</v>
      </c>
      <c r="U180" s="22">
        <v>514352</v>
      </c>
      <c r="V180" s="22">
        <v>87222</v>
      </c>
      <c r="W180" s="22"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v>0</v>
      </c>
      <c r="AI180" s="22">
        <v>2212549</v>
      </c>
      <c r="AJ180" s="22">
        <v>108689</v>
      </c>
      <c r="AK180" s="22">
        <v>0</v>
      </c>
      <c r="AL180" s="22">
        <v>0</v>
      </c>
      <c r="AM180" s="22">
        <v>0</v>
      </c>
      <c r="AN180" s="22">
        <v>0</v>
      </c>
      <c r="AO180" s="22">
        <v>0</v>
      </c>
      <c r="AP180" s="22">
        <v>8500958</v>
      </c>
    </row>
    <row r="181" spans="1:42" x14ac:dyDescent="0.35">
      <c r="A181" s="22" t="s">
        <v>114</v>
      </c>
      <c r="B181" s="22" t="s">
        <v>294</v>
      </c>
      <c r="C181" s="22" t="s">
        <v>473</v>
      </c>
      <c r="D181" s="22" t="s">
        <v>474</v>
      </c>
      <c r="E181" s="22">
        <v>398</v>
      </c>
      <c r="F181" s="22">
        <v>123105</v>
      </c>
      <c r="G181" s="22">
        <v>0</v>
      </c>
      <c r="H181" s="22">
        <v>201903</v>
      </c>
      <c r="I181" s="22">
        <v>202387</v>
      </c>
      <c r="J181" s="22">
        <v>1741</v>
      </c>
      <c r="K181" s="22">
        <v>0</v>
      </c>
      <c r="L181" s="22">
        <v>0</v>
      </c>
      <c r="M181" s="22">
        <v>0</v>
      </c>
      <c r="N181" s="22">
        <v>0</v>
      </c>
      <c r="O181" s="22">
        <v>1405571</v>
      </c>
      <c r="P181" s="22">
        <v>0</v>
      </c>
      <c r="Q181" s="22">
        <v>0</v>
      </c>
      <c r="R181" s="22">
        <v>324863</v>
      </c>
      <c r="S181" s="22">
        <v>0</v>
      </c>
      <c r="T181" s="22">
        <v>772881</v>
      </c>
      <c r="U181" s="22">
        <v>1175680</v>
      </c>
      <c r="V181" s="22">
        <v>120545</v>
      </c>
      <c r="W181" s="22">
        <v>0</v>
      </c>
      <c r="X181" s="22">
        <v>0</v>
      </c>
      <c r="Y181" s="22">
        <v>0</v>
      </c>
      <c r="Z181" s="22">
        <v>23770</v>
      </c>
      <c r="AA181" s="22">
        <v>0</v>
      </c>
      <c r="AB181" s="22">
        <v>31</v>
      </c>
      <c r="AC181" s="22">
        <v>0</v>
      </c>
      <c r="AD181" s="22">
        <v>0</v>
      </c>
      <c r="AE181" s="22">
        <v>0</v>
      </c>
      <c r="AF181" s="22">
        <v>54359</v>
      </c>
      <c r="AG181" s="22">
        <v>0</v>
      </c>
      <c r="AH181" s="22">
        <v>0</v>
      </c>
      <c r="AI181" s="22">
        <v>536438</v>
      </c>
      <c r="AJ181" s="22">
        <v>68306</v>
      </c>
      <c r="AK181" s="22">
        <v>0</v>
      </c>
      <c r="AL181" s="22">
        <v>0</v>
      </c>
      <c r="AM181" s="22">
        <v>0</v>
      </c>
      <c r="AN181" s="22">
        <v>0</v>
      </c>
      <c r="AO181" s="22">
        <v>0</v>
      </c>
      <c r="AP181" s="22">
        <v>5011978</v>
      </c>
    </row>
    <row r="182" spans="1:42" x14ac:dyDescent="0.35">
      <c r="A182" s="22" t="s">
        <v>114</v>
      </c>
      <c r="B182" s="22" t="s">
        <v>294</v>
      </c>
      <c r="C182" s="22" t="s">
        <v>475</v>
      </c>
      <c r="D182" s="22" t="s">
        <v>476</v>
      </c>
      <c r="E182" s="22">
        <v>0</v>
      </c>
      <c r="F182" s="22">
        <v>21020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>
        <v>275</v>
      </c>
      <c r="M182" s="22">
        <v>0</v>
      </c>
      <c r="N182" s="22">
        <v>41236</v>
      </c>
      <c r="O182" s="22">
        <v>181182</v>
      </c>
      <c r="P182" s="22">
        <v>0</v>
      </c>
      <c r="Q182" s="22">
        <v>0</v>
      </c>
      <c r="R182" s="22">
        <v>0</v>
      </c>
      <c r="S182" s="22">
        <v>0</v>
      </c>
      <c r="T182" s="22">
        <v>278054</v>
      </c>
      <c r="U182" s="22">
        <v>54990</v>
      </c>
      <c r="V182" s="22">
        <v>0</v>
      </c>
      <c r="W182" s="22">
        <v>0</v>
      </c>
      <c r="X182" s="22">
        <v>79</v>
      </c>
      <c r="Y182" s="22">
        <v>0</v>
      </c>
      <c r="Z182" s="22">
        <v>0</v>
      </c>
      <c r="AA182" s="22">
        <v>238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v>134880</v>
      </c>
      <c r="AI182" s="22">
        <v>23</v>
      </c>
      <c r="AJ182" s="22">
        <v>630</v>
      </c>
      <c r="AK182" s="22">
        <v>0</v>
      </c>
      <c r="AL182" s="22">
        <v>0</v>
      </c>
      <c r="AM182" s="22">
        <v>0</v>
      </c>
      <c r="AN182" s="22">
        <v>0</v>
      </c>
      <c r="AO182" s="22">
        <v>0</v>
      </c>
      <c r="AP182" s="22">
        <v>712607</v>
      </c>
    </row>
    <row r="183" spans="1:42" x14ac:dyDescent="0.35">
      <c r="A183" s="22" t="s">
        <v>114</v>
      </c>
      <c r="B183" s="22" t="s">
        <v>294</v>
      </c>
      <c r="C183" s="22" t="s">
        <v>477</v>
      </c>
      <c r="D183" s="22" t="s">
        <v>478</v>
      </c>
      <c r="E183" s="22">
        <v>2404</v>
      </c>
      <c r="F183" s="22">
        <v>78440</v>
      </c>
      <c r="G183" s="22">
        <v>0</v>
      </c>
      <c r="H183" s="22">
        <v>0</v>
      </c>
      <c r="I183" s="22">
        <v>94715</v>
      </c>
      <c r="J183" s="22">
        <v>0</v>
      </c>
      <c r="K183" s="22">
        <v>0</v>
      </c>
      <c r="L183" s="22">
        <v>4652</v>
      </c>
      <c r="M183" s="22">
        <v>0</v>
      </c>
      <c r="N183" s="22">
        <v>27318</v>
      </c>
      <c r="O183" s="22">
        <v>0</v>
      </c>
      <c r="P183" s="22">
        <v>10089</v>
      </c>
      <c r="Q183" s="22">
        <v>0</v>
      </c>
      <c r="R183" s="22">
        <v>26084</v>
      </c>
      <c r="S183" s="22">
        <v>501714</v>
      </c>
      <c r="T183" s="22">
        <v>0</v>
      </c>
      <c r="U183" s="22">
        <v>459173</v>
      </c>
      <c r="V183" s="22">
        <v>303583</v>
      </c>
      <c r="W183" s="22">
        <v>0</v>
      </c>
      <c r="X183" s="22">
        <v>0</v>
      </c>
      <c r="Y183" s="22">
        <v>0</v>
      </c>
      <c r="Z183" s="22">
        <v>4035</v>
      </c>
      <c r="AA183" s="22">
        <v>0</v>
      </c>
      <c r="AB183" s="22">
        <v>0</v>
      </c>
      <c r="AC183" s="22">
        <v>2814</v>
      </c>
      <c r="AD183" s="22">
        <v>0</v>
      </c>
      <c r="AE183" s="22">
        <v>0</v>
      </c>
      <c r="AF183" s="22">
        <v>0</v>
      </c>
      <c r="AG183" s="22">
        <v>0</v>
      </c>
      <c r="AH183" s="22">
        <v>0</v>
      </c>
      <c r="AI183" s="22">
        <v>105370</v>
      </c>
      <c r="AJ183" s="22">
        <v>8011</v>
      </c>
      <c r="AK183" s="22">
        <v>17121</v>
      </c>
      <c r="AL183" s="22">
        <v>256065</v>
      </c>
      <c r="AM183" s="22">
        <v>0</v>
      </c>
      <c r="AN183" s="22">
        <v>0</v>
      </c>
      <c r="AO183" s="22">
        <v>0</v>
      </c>
      <c r="AP183" s="22">
        <v>1901588</v>
      </c>
    </row>
    <row r="184" spans="1:42" x14ac:dyDescent="0.35">
      <c r="A184" s="22" t="s">
        <v>114</v>
      </c>
      <c r="B184" s="22" t="s">
        <v>294</v>
      </c>
      <c r="C184" s="22" t="s">
        <v>479</v>
      </c>
      <c r="D184" s="22" t="s">
        <v>480</v>
      </c>
      <c r="E184" s="22">
        <v>0</v>
      </c>
      <c r="F184" s="22">
        <v>12293</v>
      </c>
      <c r="G184" s="22">
        <v>0</v>
      </c>
      <c r="H184" s="22"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199678</v>
      </c>
      <c r="O184" s="22">
        <v>632762</v>
      </c>
      <c r="P184" s="22">
        <v>32092</v>
      </c>
      <c r="Q184" s="22">
        <v>0</v>
      </c>
      <c r="R184" s="22">
        <v>0</v>
      </c>
      <c r="S184" s="22">
        <v>0</v>
      </c>
      <c r="T184" s="22">
        <v>116588</v>
      </c>
      <c r="U184" s="22">
        <v>40218</v>
      </c>
      <c r="V184" s="22">
        <v>0</v>
      </c>
      <c r="W184" s="22">
        <v>0</v>
      </c>
      <c r="X184" s="22">
        <v>0</v>
      </c>
      <c r="Y184" s="22">
        <v>0</v>
      </c>
      <c r="Z184" s="22">
        <v>4834</v>
      </c>
      <c r="AA184" s="22">
        <v>0</v>
      </c>
      <c r="AB184" s="22">
        <v>0</v>
      </c>
      <c r="AC184" s="22">
        <v>0</v>
      </c>
      <c r="AD184" s="22">
        <v>54794</v>
      </c>
      <c r="AE184" s="22">
        <v>0</v>
      </c>
      <c r="AF184" s="22">
        <v>0</v>
      </c>
      <c r="AG184" s="22">
        <v>0</v>
      </c>
      <c r="AH184" s="22">
        <v>0</v>
      </c>
      <c r="AI184" s="22">
        <v>146834</v>
      </c>
      <c r="AJ184" s="22">
        <v>13214</v>
      </c>
      <c r="AK184" s="22">
        <v>0</v>
      </c>
      <c r="AL184" s="22">
        <v>0</v>
      </c>
      <c r="AM184" s="22">
        <v>0</v>
      </c>
      <c r="AN184" s="22">
        <v>0</v>
      </c>
      <c r="AO184" s="22">
        <v>0</v>
      </c>
      <c r="AP184" s="22">
        <v>1253307</v>
      </c>
    </row>
    <row r="185" spans="1:42" x14ac:dyDescent="0.35">
      <c r="A185" s="22" t="s">
        <v>114</v>
      </c>
      <c r="B185" s="22" t="s">
        <v>294</v>
      </c>
      <c r="C185" s="22" t="s">
        <v>481</v>
      </c>
      <c r="D185" s="22" t="s">
        <v>482</v>
      </c>
      <c r="E185" s="22">
        <v>0</v>
      </c>
      <c r="F185" s="22">
        <v>27537</v>
      </c>
      <c r="G185" s="22">
        <v>0</v>
      </c>
      <c r="H185" s="22">
        <v>0</v>
      </c>
      <c r="I185" s="22">
        <v>20592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214159</v>
      </c>
      <c r="P185" s="22">
        <v>0</v>
      </c>
      <c r="Q185" s="22">
        <v>0</v>
      </c>
      <c r="R185" s="22">
        <v>7049</v>
      </c>
      <c r="S185" s="22">
        <v>0</v>
      </c>
      <c r="T185" s="22">
        <v>72831</v>
      </c>
      <c r="U185" s="22">
        <v>30494</v>
      </c>
      <c r="V185" s="22">
        <v>13711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v>0</v>
      </c>
      <c r="AI185" s="22">
        <v>51312</v>
      </c>
      <c r="AJ185" s="22">
        <v>0</v>
      </c>
      <c r="AK185" s="22">
        <v>0</v>
      </c>
      <c r="AL185" s="22">
        <v>0</v>
      </c>
      <c r="AM185" s="22">
        <v>0</v>
      </c>
      <c r="AN185" s="22">
        <v>0</v>
      </c>
      <c r="AO185" s="22">
        <v>0</v>
      </c>
      <c r="AP185" s="22">
        <v>437685</v>
      </c>
    </row>
    <row r="186" spans="1:42" x14ac:dyDescent="0.35">
      <c r="A186" s="22" t="s">
        <v>114</v>
      </c>
      <c r="B186" s="22" t="s">
        <v>294</v>
      </c>
      <c r="C186" s="22" t="s">
        <v>483</v>
      </c>
      <c r="D186" s="22" t="s">
        <v>484</v>
      </c>
      <c r="E186" s="22">
        <v>0</v>
      </c>
      <c r="F186" s="22">
        <v>89766</v>
      </c>
      <c r="G186" s="22">
        <v>0</v>
      </c>
      <c r="H186" s="22">
        <v>0</v>
      </c>
      <c r="I186" s="22">
        <v>19267</v>
      </c>
      <c r="J186" s="22">
        <v>9660</v>
      </c>
      <c r="K186" s="22">
        <v>0</v>
      </c>
      <c r="L186" s="22">
        <v>19573</v>
      </c>
      <c r="M186" s="22">
        <v>0</v>
      </c>
      <c r="N186" s="22">
        <v>0</v>
      </c>
      <c r="O186" s="22">
        <v>721229</v>
      </c>
      <c r="P186" s="22">
        <v>0</v>
      </c>
      <c r="Q186" s="22">
        <v>0</v>
      </c>
      <c r="R186" s="22">
        <v>256832</v>
      </c>
      <c r="S186" s="22">
        <v>0</v>
      </c>
      <c r="T186" s="22">
        <v>257788</v>
      </c>
      <c r="U186" s="22">
        <v>0</v>
      </c>
      <c r="V186" s="22">
        <v>19642</v>
      </c>
      <c r="W186" s="22"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v>0</v>
      </c>
      <c r="AI186" s="22">
        <v>94418</v>
      </c>
      <c r="AJ186" s="22">
        <v>54062</v>
      </c>
      <c r="AK186" s="22">
        <v>0</v>
      </c>
      <c r="AL186" s="22">
        <v>55522</v>
      </c>
      <c r="AM186" s="22">
        <v>0</v>
      </c>
      <c r="AN186" s="22">
        <v>0</v>
      </c>
      <c r="AO186" s="22">
        <v>0</v>
      </c>
      <c r="AP186" s="22">
        <v>1597759</v>
      </c>
    </row>
    <row r="187" spans="1:42" x14ac:dyDescent="0.35">
      <c r="A187" s="22" t="s">
        <v>114</v>
      </c>
      <c r="B187" s="22" t="s">
        <v>294</v>
      </c>
      <c r="C187" s="22" t="s">
        <v>485</v>
      </c>
      <c r="D187" s="22" t="s">
        <v>486</v>
      </c>
      <c r="E187" s="22">
        <v>0</v>
      </c>
      <c r="F187" s="22">
        <v>18345</v>
      </c>
      <c r="G187" s="22">
        <v>0</v>
      </c>
      <c r="H187" s="22">
        <v>0</v>
      </c>
      <c r="I187" s="22">
        <v>1391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210813</v>
      </c>
      <c r="P187" s="22">
        <v>0</v>
      </c>
      <c r="Q187" s="22">
        <v>0</v>
      </c>
      <c r="R187" s="22">
        <v>0</v>
      </c>
      <c r="S187" s="22">
        <v>0</v>
      </c>
      <c r="T187" s="22">
        <v>116126</v>
      </c>
      <c r="U187" s="22">
        <v>58968</v>
      </c>
      <c r="V187" s="22">
        <v>0</v>
      </c>
      <c r="W187" s="22">
        <v>0</v>
      </c>
      <c r="X187" s="22">
        <v>892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v>0</v>
      </c>
      <c r="AI187" s="22">
        <v>130875</v>
      </c>
      <c r="AJ187" s="22">
        <v>29765</v>
      </c>
      <c r="AK187" s="22">
        <v>0</v>
      </c>
      <c r="AL187" s="22">
        <v>0</v>
      </c>
      <c r="AM187" s="22">
        <v>0</v>
      </c>
      <c r="AN187" s="22">
        <v>0</v>
      </c>
      <c r="AO187" s="22">
        <v>0</v>
      </c>
      <c r="AP187" s="22">
        <v>567175</v>
      </c>
    </row>
    <row r="188" spans="1:42" x14ac:dyDescent="0.35">
      <c r="A188" s="22" t="s">
        <v>114</v>
      </c>
      <c r="B188" s="22" t="s">
        <v>294</v>
      </c>
      <c r="C188" s="22" t="s">
        <v>487</v>
      </c>
      <c r="D188" s="22" t="s">
        <v>488</v>
      </c>
      <c r="E188" s="22">
        <v>0</v>
      </c>
      <c r="F188" s="22">
        <v>87515</v>
      </c>
      <c r="G188" s="22">
        <v>0</v>
      </c>
      <c r="H188" s="22">
        <v>0</v>
      </c>
      <c r="I188" s="22">
        <v>49863</v>
      </c>
      <c r="J188" s="22">
        <v>0</v>
      </c>
      <c r="K188" s="22">
        <v>0</v>
      </c>
      <c r="L188" s="22">
        <v>4774</v>
      </c>
      <c r="M188" s="22">
        <v>0</v>
      </c>
      <c r="N188" s="22">
        <v>0</v>
      </c>
      <c r="O188" s="22">
        <v>1266296</v>
      </c>
      <c r="P188" s="22">
        <v>1783</v>
      </c>
      <c r="Q188" s="22">
        <v>0</v>
      </c>
      <c r="R188" s="22">
        <v>0</v>
      </c>
      <c r="S188" s="22">
        <v>0</v>
      </c>
      <c r="T188" s="22">
        <v>270365</v>
      </c>
      <c r="U188" s="22">
        <v>218918</v>
      </c>
      <c r="V188" s="22">
        <v>69562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23613</v>
      </c>
      <c r="AF188" s="22">
        <v>0</v>
      </c>
      <c r="AG188" s="22">
        <v>0</v>
      </c>
      <c r="AH188" s="22">
        <v>0</v>
      </c>
      <c r="AI188" s="22">
        <v>150300</v>
      </c>
      <c r="AJ188" s="22">
        <v>31483</v>
      </c>
      <c r="AK188" s="22">
        <v>0</v>
      </c>
      <c r="AL188" s="22">
        <v>0</v>
      </c>
      <c r="AM188" s="22">
        <v>57054</v>
      </c>
      <c r="AN188" s="22">
        <v>0</v>
      </c>
      <c r="AO188" s="22">
        <v>0</v>
      </c>
      <c r="AP188" s="22">
        <v>2231526</v>
      </c>
    </row>
    <row r="189" spans="1:42" x14ac:dyDescent="0.35">
      <c r="A189" s="22" t="s">
        <v>114</v>
      </c>
      <c r="B189" s="22" t="s">
        <v>294</v>
      </c>
      <c r="C189" s="22" t="s">
        <v>489</v>
      </c>
      <c r="D189" s="22" t="s">
        <v>490</v>
      </c>
      <c r="E189" s="22">
        <v>0</v>
      </c>
      <c r="F189" s="22">
        <v>15896</v>
      </c>
      <c r="G189" s="22">
        <v>0</v>
      </c>
      <c r="H189" s="22">
        <v>0</v>
      </c>
      <c r="I189" s="22">
        <v>4324</v>
      </c>
      <c r="J189" s="22">
        <v>0</v>
      </c>
      <c r="K189" s="22">
        <v>0</v>
      </c>
      <c r="L189" s="22">
        <v>0</v>
      </c>
      <c r="M189" s="22">
        <v>0</v>
      </c>
      <c r="N189" s="22">
        <v>0</v>
      </c>
      <c r="O189" s="22">
        <v>164896</v>
      </c>
      <c r="P189" s="22">
        <v>0</v>
      </c>
      <c r="Q189" s="22">
        <v>0</v>
      </c>
      <c r="R189" s="22">
        <v>0</v>
      </c>
      <c r="S189" s="22">
        <v>0</v>
      </c>
      <c r="T189" s="22">
        <v>52470</v>
      </c>
      <c r="U189" s="22">
        <v>17154</v>
      </c>
      <c r="V189" s="22">
        <v>48384</v>
      </c>
      <c r="W189" s="22">
        <v>0</v>
      </c>
      <c r="X189" s="22">
        <v>0</v>
      </c>
      <c r="Y189" s="22">
        <v>0</v>
      </c>
      <c r="Z189" s="22">
        <v>403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v>0</v>
      </c>
      <c r="AI189" s="22">
        <v>140205</v>
      </c>
      <c r="AJ189" s="22">
        <v>11167</v>
      </c>
      <c r="AK189" s="22">
        <v>0</v>
      </c>
      <c r="AL189" s="22">
        <v>0</v>
      </c>
      <c r="AM189" s="22">
        <v>0</v>
      </c>
      <c r="AN189" s="22">
        <v>0</v>
      </c>
      <c r="AO189" s="22">
        <v>0</v>
      </c>
      <c r="AP189" s="22">
        <v>454899</v>
      </c>
    </row>
    <row r="190" spans="1:42" x14ac:dyDescent="0.35">
      <c r="A190" s="22" t="s">
        <v>114</v>
      </c>
      <c r="B190" s="22" t="s">
        <v>294</v>
      </c>
      <c r="C190" s="22" t="s">
        <v>491</v>
      </c>
      <c r="D190" s="22" t="s">
        <v>492</v>
      </c>
      <c r="E190" s="22">
        <v>0</v>
      </c>
      <c r="F190" s="22">
        <v>0</v>
      </c>
      <c r="G190" s="22">
        <v>19120</v>
      </c>
      <c r="H190" s="22">
        <v>0</v>
      </c>
      <c r="I190" s="22">
        <v>164372</v>
      </c>
      <c r="J190" s="22">
        <v>0</v>
      </c>
      <c r="K190" s="22">
        <v>0</v>
      </c>
      <c r="L190" s="22">
        <v>13089</v>
      </c>
      <c r="M190" s="22">
        <v>0</v>
      </c>
      <c r="N190" s="22">
        <v>0</v>
      </c>
      <c r="O190" s="22">
        <v>2159199</v>
      </c>
      <c r="P190" s="22">
        <v>29098</v>
      </c>
      <c r="Q190" s="22">
        <v>0</v>
      </c>
      <c r="R190" s="22">
        <v>244320</v>
      </c>
      <c r="S190" s="22">
        <v>0</v>
      </c>
      <c r="T190" s="22">
        <v>262988</v>
      </c>
      <c r="U190" s="22">
        <v>292436</v>
      </c>
      <c r="V190" s="22">
        <v>106102</v>
      </c>
      <c r="W190" s="22">
        <v>0</v>
      </c>
      <c r="X190" s="22">
        <v>0</v>
      </c>
      <c r="Y190" s="22">
        <v>0</v>
      </c>
      <c r="Z190" s="22">
        <v>8202</v>
      </c>
      <c r="AA190" s="22">
        <v>0</v>
      </c>
      <c r="AB190" s="22">
        <v>2900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803864</v>
      </c>
      <c r="AJ190" s="22">
        <v>3911</v>
      </c>
      <c r="AK190" s="22">
        <v>0</v>
      </c>
      <c r="AL190" s="22">
        <v>0</v>
      </c>
      <c r="AM190" s="22">
        <v>0</v>
      </c>
      <c r="AN190" s="22">
        <v>0</v>
      </c>
      <c r="AO190" s="22">
        <v>0</v>
      </c>
      <c r="AP190" s="22">
        <v>4109601</v>
      </c>
    </row>
    <row r="191" spans="1:42" x14ac:dyDescent="0.35">
      <c r="A191" s="22" t="s">
        <v>114</v>
      </c>
      <c r="B191" s="22" t="s">
        <v>294</v>
      </c>
      <c r="C191" s="22" t="s">
        <v>493</v>
      </c>
      <c r="D191" s="22" t="s">
        <v>494</v>
      </c>
      <c r="E191" s="22">
        <v>230</v>
      </c>
      <c r="F191" s="22">
        <v>65144</v>
      </c>
      <c r="G191" s="22">
        <v>0</v>
      </c>
      <c r="H191" s="22">
        <v>11267</v>
      </c>
      <c r="I191" s="22">
        <v>102706</v>
      </c>
      <c r="J191" s="22">
        <v>750</v>
      </c>
      <c r="K191" s="22">
        <v>0</v>
      </c>
      <c r="L191" s="22">
        <v>2641</v>
      </c>
      <c r="M191" s="22">
        <v>0</v>
      </c>
      <c r="N191" s="22">
        <v>235357</v>
      </c>
      <c r="O191" s="22">
        <v>953622</v>
      </c>
      <c r="P191" s="22">
        <v>21497</v>
      </c>
      <c r="Q191" s="22">
        <v>0</v>
      </c>
      <c r="R191" s="22">
        <v>53826</v>
      </c>
      <c r="S191" s="22">
        <v>0</v>
      </c>
      <c r="T191" s="22">
        <v>388137</v>
      </c>
      <c r="U191" s="22">
        <v>132290</v>
      </c>
      <c r="V191" s="22">
        <v>90962</v>
      </c>
      <c r="W191" s="22">
        <v>0</v>
      </c>
      <c r="X191" s="22">
        <v>0</v>
      </c>
      <c r="Y191" s="22">
        <v>0</v>
      </c>
      <c r="Z191" s="22">
        <v>3046</v>
      </c>
      <c r="AA191" s="22">
        <v>15517</v>
      </c>
      <c r="AB191" s="22">
        <v>0</v>
      </c>
      <c r="AC191" s="22">
        <v>44968</v>
      </c>
      <c r="AD191" s="22">
        <v>0</v>
      </c>
      <c r="AE191" s="22">
        <v>0</v>
      </c>
      <c r="AF191" s="22">
        <v>0</v>
      </c>
      <c r="AG191" s="22">
        <v>0</v>
      </c>
      <c r="AH191" s="22">
        <v>0</v>
      </c>
      <c r="AI191" s="22">
        <v>271756</v>
      </c>
      <c r="AJ191" s="22">
        <v>31195</v>
      </c>
      <c r="AK191" s="22">
        <v>163830</v>
      </c>
      <c r="AL191" s="22">
        <v>0</v>
      </c>
      <c r="AM191" s="22">
        <v>0</v>
      </c>
      <c r="AN191" s="22">
        <v>0</v>
      </c>
      <c r="AO191" s="22">
        <v>0</v>
      </c>
      <c r="AP191" s="22">
        <v>2588741</v>
      </c>
    </row>
    <row r="192" spans="1:42" x14ac:dyDescent="0.35">
      <c r="A192" s="22" t="s">
        <v>114</v>
      </c>
      <c r="B192" s="22" t="s">
        <v>294</v>
      </c>
      <c r="C192" s="22" t="s">
        <v>495</v>
      </c>
      <c r="D192" s="22" t="s">
        <v>496</v>
      </c>
      <c r="E192" s="22">
        <v>0</v>
      </c>
      <c r="F192" s="22">
        <v>12445</v>
      </c>
      <c r="G192" s="22">
        <v>0</v>
      </c>
      <c r="H192" s="22">
        <v>0</v>
      </c>
      <c r="I192" s="22">
        <v>0</v>
      </c>
      <c r="J192" s="22">
        <v>0</v>
      </c>
      <c r="K192" s="22">
        <v>0</v>
      </c>
      <c r="L192" s="22">
        <v>0</v>
      </c>
      <c r="M192" s="22">
        <v>0</v>
      </c>
      <c r="N192" s="22">
        <v>0</v>
      </c>
      <c r="O192" s="22">
        <v>339098</v>
      </c>
      <c r="P192" s="22">
        <v>427</v>
      </c>
      <c r="Q192" s="22">
        <v>0</v>
      </c>
      <c r="R192" s="22">
        <v>0</v>
      </c>
      <c r="S192" s="22">
        <v>0</v>
      </c>
      <c r="T192" s="22">
        <v>79166</v>
      </c>
      <c r="U192" s="22">
        <v>81885</v>
      </c>
      <c r="V192" s="22">
        <v>0</v>
      </c>
      <c r="W192" s="22">
        <v>0</v>
      </c>
      <c r="X192" s="22"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311</v>
      </c>
      <c r="AE192" s="22">
        <v>0</v>
      </c>
      <c r="AF192" s="22">
        <v>0</v>
      </c>
      <c r="AG192" s="22">
        <v>0</v>
      </c>
      <c r="AH192" s="22">
        <v>0</v>
      </c>
      <c r="AI192" s="22">
        <v>331721</v>
      </c>
      <c r="AJ192" s="22">
        <v>0</v>
      </c>
      <c r="AK192" s="22">
        <v>0</v>
      </c>
      <c r="AL192" s="22">
        <v>0</v>
      </c>
      <c r="AM192" s="22">
        <v>0</v>
      </c>
      <c r="AN192" s="22">
        <v>61501</v>
      </c>
      <c r="AO192" s="22">
        <v>0</v>
      </c>
      <c r="AP192" s="22">
        <v>906554</v>
      </c>
    </row>
    <row r="193" spans="1:42" x14ac:dyDescent="0.35">
      <c r="A193" s="22" t="s">
        <v>114</v>
      </c>
      <c r="B193" s="22" t="s">
        <v>294</v>
      </c>
      <c r="C193" s="22" t="s">
        <v>497</v>
      </c>
      <c r="D193" s="22" t="s">
        <v>498</v>
      </c>
      <c r="E193" s="22">
        <v>0</v>
      </c>
      <c r="F193" s="22">
        <v>52414</v>
      </c>
      <c r="G193" s="22">
        <v>0</v>
      </c>
      <c r="H193" s="22">
        <v>0</v>
      </c>
      <c r="I193" s="22">
        <v>7200</v>
      </c>
      <c r="J193" s="22">
        <v>0</v>
      </c>
      <c r="K193" s="22">
        <v>0</v>
      </c>
      <c r="L193" s="22">
        <v>0</v>
      </c>
      <c r="M193" s="22">
        <v>0</v>
      </c>
      <c r="N193" s="22">
        <v>81823</v>
      </c>
      <c r="O193" s="22">
        <v>384948</v>
      </c>
      <c r="P193" s="22">
        <v>0</v>
      </c>
      <c r="Q193" s="22">
        <v>0</v>
      </c>
      <c r="R193" s="22">
        <v>45537</v>
      </c>
      <c r="S193" s="22">
        <v>0</v>
      </c>
      <c r="T193" s="22">
        <v>126020</v>
      </c>
      <c r="U193" s="22">
        <v>221951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69607</v>
      </c>
      <c r="AJ193" s="22">
        <v>20530</v>
      </c>
      <c r="AK193" s="22">
        <v>0</v>
      </c>
      <c r="AL193" s="22">
        <v>0</v>
      </c>
      <c r="AM193" s="22">
        <v>0</v>
      </c>
      <c r="AN193" s="22">
        <v>0</v>
      </c>
      <c r="AO193" s="22">
        <v>0</v>
      </c>
      <c r="AP193" s="22">
        <v>1010030</v>
      </c>
    </row>
    <row r="194" spans="1:42" x14ac:dyDescent="0.35">
      <c r="A194" s="22" t="s">
        <v>114</v>
      </c>
      <c r="B194" s="22" t="s">
        <v>294</v>
      </c>
      <c r="C194" s="22" t="s">
        <v>499</v>
      </c>
      <c r="D194" s="22" t="s">
        <v>500</v>
      </c>
      <c r="E194" s="22">
        <v>0</v>
      </c>
      <c r="F194" s="22">
        <v>50111</v>
      </c>
      <c r="G194" s="22">
        <v>0</v>
      </c>
      <c r="H194" s="22">
        <v>37768</v>
      </c>
      <c r="I194" s="22">
        <v>51650</v>
      </c>
      <c r="J194" s="22">
        <v>0</v>
      </c>
      <c r="K194" s="22">
        <v>0</v>
      </c>
      <c r="L194" s="22">
        <v>2755</v>
      </c>
      <c r="M194" s="22">
        <v>0</v>
      </c>
      <c r="N194" s="22">
        <v>139159</v>
      </c>
      <c r="O194" s="22">
        <v>757827</v>
      </c>
      <c r="P194" s="22">
        <v>51680</v>
      </c>
      <c r="Q194" s="22">
        <v>0</v>
      </c>
      <c r="R194" s="22">
        <v>338518</v>
      </c>
      <c r="S194" s="22">
        <v>0</v>
      </c>
      <c r="T194" s="22">
        <v>287217</v>
      </c>
      <c r="U194" s="22">
        <v>164886</v>
      </c>
      <c r="V194" s="22">
        <v>0</v>
      </c>
      <c r="W194" s="22">
        <v>0</v>
      </c>
      <c r="X194" s="22">
        <v>0</v>
      </c>
      <c r="Y194" s="22">
        <v>0</v>
      </c>
      <c r="Z194" s="22">
        <v>2617</v>
      </c>
      <c r="AA194" s="22">
        <v>0</v>
      </c>
      <c r="AB194" s="22">
        <v>730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477140</v>
      </c>
      <c r="AJ194" s="22">
        <v>0</v>
      </c>
      <c r="AK194" s="22">
        <v>0</v>
      </c>
      <c r="AL194" s="22">
        <v>0</v>
      </c>
      <c r="AM194" s="22">
        <v>85845</v>
      </c>
      <c r="AN194" s="22">
        <v>0</v>
      </c>
      <c r="AO194" s="22">
        <v>0</v>
      </c>
      <c r="AP194" s="22">
        <v>2447903</v>
      </c>
    </row>
    <row r="195" spans="1:42" x14ac:dyDescent="0.35">
      <c r="A195" s="22" t="s">
        <v>114</v>
      </c>
      <c r="B195" s="22" t="s">
        <v>294</v>
      </c>
      <c r="C195" s="22" t="s">
        <v>501</v>
      </c>
      <c r="D195" s="22" t="s">
        <v>502</v>
      </c>
      <c r="E195" s="22">
        <v>0</v>
      </c>
      <c r="F195" s="22">
        <v>105406</v>
      </c>
      <c r="G195" s="22">
        <v>0</v>
      </c>
      <c r="H195" s="22">
        <v>0</v>
      </c>
      <c r="I195" s="22">
        <v>78659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115669</v>
      </c>
      <c r="P195" s="22">
        <v>0</v>
      </c>
      <c r="Q195" s="22">
        <v>0</v>
      </c>
      <c r="R195" s="22">
        <v>6338</v>
      </c>
      <c r="S195" s="22">
        <v>0</v>
      </c>
      <c r="T195" s="22">
        <v>366598</v>
      </c>
      <c r="U195" s="22">
        <v>213</v>
      </c>
      <c r="V195" s="22">
        <v>23987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28590</v>
      </c>
      <c r="AJ195" s="22">
        <v>0</v>
      </c>
      <c r="AK195" s="22">
        <v>0</v>
      </c>
      <c r="AL195" s="22">
        <v>0</v>
      </c>
      <c r="AM195" s="22">
        <v>0</v>
      </c>
      <c r="AN195" s="22">
        <v>0</v>
      </c>
      <c r="AO195" s="22">
        <v>0</v>
      </c>
      <c r="AP195" s="22">
        <v>725460</v>
      </c>
    </row>
    <row r="196" spans="1:42" x14ac:dyDescent="0.35">
      <c r="A196" s="22" t="s">
        <v>114</v>
      </c>
      <c r="B196" s="22" t="s">
        <v>294</v>
      </c>
      <c r="C196" s="22" t="s">
        <v>503</v>
      </c>
      <c r="D196" s="22" t="s">
        <v>504</v>
      </c>
      <c r="E196" s="22">
        <v>0</v>
      </c>
      <c r="F196" s="22">
        <v>222865</v>
      </c>
      <c r="G196" s="22">
        <v>0</v>
      </c>
      <c r="H196" s="22">
        <v>0</v>
      </c>
      <c r="I196" s="22">
        <v>63573</v>
      </c>
      <c r="J196" s="22">
        <v>0</v>
      </c>
      <c r="K196" s="22">
        <v>0</v>
      </c>
      <c r="L196" s="22">
        <v>0</v>
      </c>
      <c r="M196" s="22">
        <v>0</v>
      </c>
      <c r="N196" s="22">
        <v>291416</v>
      </c>
      <c r="O196" s="22">
        <v>853110</v>
      </c>
      <c r="P196" s="22">
        <v>0</v>
      </c>
      <c r="Q196" s="22">
        <v>0</v>
      </c>
      <c r="R196" s="22">
        <v>4616</v>
      </c>
      <c r="S196" s="22">
        <v>0</v>
      </c>
      <c r="T196" s="22">
        <v>214809</v>
      </c>
      <c r="U196" s="22">
        <v>188457</v>
      </c>
      <c r="V196" s="22">
        <v>0</v>
      </c>
      <c r="W196" s="22">
        <v>0</v>
      </c>
      <c r="X196" s="22">
        <v>0</v>
      </c>
      <c r="Y196" s="22">
        <v>0</v>
      </c>
      <c r="Z196" s="22">
        <v>2620</v>
      </c>
      <c r="AA196" s="22">
        <v>0</v>
      </c>
      <c r="AB196" s="22">
        <v>4966</v>
      </c>
      <c r="AC196" s="22">
        <v>0</v>
      </c>
      <c r="AD196" s="22">
        <v>0</v>
      </c>
      <c r="AE196" s="22">
        <v>210983</v>
      </c>
      <c r="AF196" s="22">
        <v>0</v>
      </c>
      <c r="AG196" s="22">
        <v>0</v>
      </c>
      <c r="AH196" s="22">
        <v>0</v>
      </c>
      <c r="AI196" s="22">
        <v>758124</v>
      </c>
      <c r="AJ196" s="22">
        <v>0</v>
      </c>
      <c r="AK196" s="22">
        <v>0</v>
      </c>
      <c r="AL196" s="22">
        <v>0</v>
      </c>
      <c r="AM196" s="22">
        <v>0</v>
      </c>
      <c r="AN196" s="22">
        <v>0</v>
      </c>
      <c r="AO196" s="22">
        <v>0</v>
      </c>
      <c r="AP196" s="22">
        <v>2815539</v>
      </c>
    </row>
    <row r="197" spans="1:42" x14ac:dyDescent="0.35">
      <c r="A197" s="22" t="s">
        <v>114</v>
      </c>
      <c r="B197" s="22" t="s">
        <v>294</v>
      </c>
      <c r="C197" s="22" t="s">
        <v>505</v>
      </c>
      <c r="D197" s="22" t="s">
        <v>506</v>
      </c>
      <c r="E197" s="22">
        <v>8996</v>
      </c>
      <c r="F197" s="22">
        <v>112817</v>
      </c>
      <c r="G197" s="22">
        <v>0</v>
      </c>
      <c r="H197" s="22">
        <v>69094</v>
      </c>
      <c r="I197" s="22">
        <v>377254</v>
      </c>
      <c r="J197" s="22">
        <v>11000</v>
      </c>
      <c r="K197" s="22">
        <v>0</v>
      </c>
      <c r="L197" s="22">
        <v>0</v>
      </c>
      <c r="M197" s="22">
        <v>0</v>
      </c>
      <c r="N197" s="22">
        <v>613946</v>
      </c>
      <c r="O197" s="22">
        <v>2303602</v>
      </c>
      <c r="P197" s="22">
        <v>0</v>
      </c>
      <c r="Q197" s="22">
        <v>37479</v>
      </c>
      <c r="R197" s="22">
        <v>98100</v>
      </c>
      <c r="S197" s="22">
        <v>0</v>
      </c>
      <c r="T197" s="22">
        <v>625413</v>
      </c>
      <c r="U197" s="22">
        <v>403071</v>
      </c>
      <c r="V197" s="22">
        <v>163674</v>
      </c>
      <c r="W197" s="22">
        <v>0</v>
      </c>
      <c r="X197" s="22">
        <v>7500</v>
      </c>
      <c r="Y197" s="22">
        <v>0</v>
      </c>
      <c r="Z197" s="22">
        <v>338</v>
      </c>
      <c r="AA197" s="22">
        <v>0</v>
      </c>
      <c r="AB197" s="22">
        <v>8316</v>
      </c>
      <c r="AC197" s="22">
        <v>15046</v>
      </c>
      <c r="AD197" s="22">
        <v>0</v>
      </c>
      <c r="AE197" s="22">
        <v>0</v>
      </c>
      <c r="AF197" s="22">
        <v>0</v>
      </c>
      <c r="AG197" s="22">
        <v>0</v>
      </c>
      <c r="AH197" s="22">
        <v>0</v>
      </c>
      <c r="AI197" s="22">
        <v>1590541</v>
      </c>
      <c r="AJ197" s="22">
        <v>10685</v>
      </c>
      <c r="AK197" s="22">
        <v>0</v>
      </c>
      <c r="AL197" s="22">
        <v>0</v>
      </c>
      <c r="AM197" s="22">
        <v>0</v>
      </c>
      <c r="AN197" s="22">
        <v>0</v>
      </c>
      <c r="AO197" s="22">
        <v>0</v>
      </c>
      <c r="AP197" s="22">
        <v>6456872</v>
      </c>
    </row>
    <row r="198" spans="1:42" x14ac:dyDescent="0.35">
      <c r="A198" s="22" t="s">
        <v>114</v>
      </c>
      <c r="B198" s="22" t="s">
        <v>507</v>
      </c>
      <c r="C198" s="22" t="s">
        <v>508</v>
      </c>
      <c r="D198" s="22" t="s">
        <v>509</v>
      </c>
      <c r="E198" s="22">
        <v>0</v>
      </c>
      <c r="F198" s="22">
        <v>9247</v>
      </c>
      <c r="G198" s="22">
        <v>0</v>
      </c>
      <c r="H198" s="22">
        <v>0</v>
      </c>
      <c r="I198" s="22">
        <v>10404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203286</v>
      </c>
      <c r="P198" s="22">
        <v>0</v>
      </c>
      <c r="Q198" s="22">
        <v>0</v>
      </c>
      <c r="R198" s="22">
        <v>0</v>
      </c>
      <c r="S198" s="22">
        <v>0</v>
      </c>
      <c r="T198" s="22">
        <v>31641</v>
      </c>
      <c r="U198" s="22">
        <v>12973</v>
      </c>
      <c r="V198" s="22">
        <v>0</v>
      </c>
      <c r="W198" s="22">
        <v>0</v>
      </c>
      <c r="X198" s="22">
        <v>0</v>
      </c>
      <c r="Y198" s="22">
        <v>0</v>
      </c>
      <c r="Z198" s="22">
        <v>776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29278</v>
      </c>
      <c r="AJ198" s="22">
        <v>40747</v>
      </c>
      <c r="AK198" s="22">
        <v>0</v>
      </c>
      <c r="AL198" s="22">
        <v>0</v>
      </c>
      <c r="AM198" s="22">
        <v>0</v>
      </c>
      <c r="AN198" s="22">
        <v>0</v>
      </c>
      <c r="AO198" s="22">
        <v>0</v>
      </c>
      <c r="AP198" s="22">
        <v>338352</v>
      </c>
    </row>
    <row r="199" spans="1:42" x14ac:dyDescent="0.35">
      <c r="A199" s="22" t="s">
        <v>114</v>
      </c>
      <c r="B199" s="22" t="s">
        <v>507</v>
      </c>
      <c r="C199" s="22" t="s">
        <v>510</v>
      </c>
      <c r="D199" s="22" t="s">
        <v>511</v>
      </c>
      <c r="E199" s="22">
        <v>0</v>
      </c>
      <c r="F199" s="22">
        <v>3177</v>
      </c>
      <c r="G199" s="22">
        <v>0</v>
      </c>
      <c r="H199" s="22">
        <v>7643</v>
      </c>
      <c r="I199" s="22">
        <v>4812</v>
      </c>
      <c r="J199" s="22">
        <v>0</v>
      </c>
      <c r="K199" s="22">
        <v>2718</v>
      </c>
      <c r="L199" s="22">
        <v>0</v>
      </c>
      <c r="M199" s="22">
        <v>0</v>
      </c>
      <c r="N199" s="22">
        <v>90812</v>
      </c>
      <c r="O199" s="22">
        <v>197595</v>
      </c>
      <c r="P199" s="22">
        <v>0</v>
      </c>
      <c r="Q199" s="22">
        <v>0</v>
      </c>
      <c r="R199" s="22">
        <v>6677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9095</v>
      </c>
      <c r="AJ199" s="22">
        <v>0</v>
      </c>
      <c r="AK199" s="22">
        <v>0</v>
      </c>
      <c r="AL199" s="22">
        <v>0</v>
      </c>
      <c r="AM199" s="22">
        <v>0</v>
      </c>
      <c r="AN199" s="22">
        <v>0</v>
      </c>
      <c r="AO199" s="22">
        <v>0</v>
      </c>
      <c r="AP199" s="22">
        <v>322529</v>
      </c>
    </row>
    <row r="200" spans="1:42" x14ac:dyDescent="0.35">
      <c r="A200" s="22" t="s">
        <v>114</v>
      </c>
      <c r="B200" s="22" t="s">
        <v>507</v>
      </c>
      <c r="C200" s="22" t="s">
        <v>512</v>
      </c>
      <c r="D200" s="22" t="s">
        <v>513</v>
      </c>
      <c r="E200" s="22">
        <v>0</v>
      </c>
      <c r="F200" s="22">
        <v>0</v>
      </c>
      <c r="G200" s="22">
        <v>8758</v>
      </c>
      <c r="H200" s="22">
        <v>0</v>
      </c>
      <c r="I200" s="22">
        <v>16307</v>
      </c>
      <c r="J200" s="22">
        <v>0</v>
      </c>
      <c r="K200" s="22">
        <v>0</v>
      </c>
      <c r="L200" s="22">
        <v>0</v>
      </c>
      <c r="M200" s="22">
        <v>0</v>
      </c>
      <c r="N200" s="22">
        <v>88426</v>
      </c>
      <c r="O200" s="22">
        <v>114311</v>
      </c>
      <c r="P200" s="22">
        <v>0</v>
      </c>
      <c r="Q200" s="22">
        <v>0</v>
      </c>
      <c r="R200" s="22">
        <v>0</v>
      </c>
      <c r="S200" s="22">
        <v>0</v>
      </c>
      <c r="T200" s="22">
        <v>81656</v>
      </c>
      <c r="U200" s="22">
        <v>77231</v>
      </c>
      <c r="V200" s="22">
        <v>0</v>
      </c>
      <c r="W200" s="22">
        <v>0</v>
      </c>
      <c r="X200" s="22">
        <v>0</v>
      </c>
      <c r="Y200" s="22">
        <v>0</v>
      </c>
      <c r="Z200" s="22">
        <v>336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16970</v>
      </c>
      <c r="AJ200" s="22">
        <v>0</v>
      </c>
      <c r="AK200" s="22">
        <v>0</v>
      </c>
      <c r="AL200" s="22">
        <v>0</v>
      </c>
      <c r="AM200" s="22">
        <v>0</v>
      </c>
      <c r="AN200" s="22">
        <v>0</v>
      </c>
      <c r="AO200" s="22">
        <v>0</v>
      </c>
      <c r="AP200" s="22">
        <v>403995</v>
      </c>
    </row>
    <row r="201" spans="1:42" x14ac:dyDescent="0.35">
      <c r="A201" s="22" t="s">
        <v>114</v>
      </c>
      <c r="B201" s="22" t="s">
        <v>507</v>
      </c>
      <c r="C201" s="22" t="s">
        <v>514</v>
      </c>
      <c r="D201" s="22" t="s">
        <v>515</v>
      </c>
      <c r="E201" s="22">
        <v>0</v>
      </c>
      <c r="F201" s="22">
        <v>2097</v>
      </c>
      <c r="G201" s="22">
        <v>0</v>
      </c>
      <c r="H201" s="22">
        <v>0</v>
      </c>
      <c r="I201" s="22">
        <v>12094</v>
      </c>
      <c r="J201" s="22">
        <v>0</v>
      </c>
      <c r="K201" s="22">
        <v>0</v>
      </c>
      <c r="L201" s="22">
        <v>0</v>
      </c>
      <c r="M201" s="22">
        <v>0</v>
      </c>
      <c r="N201" s="22">
        <v>0</v>
      </c>
      <c r="O201" s="22">
        <v>61137</v>
      </c>
      <c r="P201" s="22">
        <v>0</v>
      </c>
      <c r="Q201" s="22">
        <v>0</v>
      </c>
      <c r="R201" s="22">
        <v>0</v>
      </c>
      <c r="S201" s="22">
        <v>0</v>
      </c>
      <c r="T201" s="22">
        <v>58203</v>
      </c>
      <c r="U201" s="22">
        <v>29223</v>
      </c>
      <c r="V201" s="22">
        <v>0</v>
      </c>
      <c r="W201" s="22">
        <v>0</v>
      </c>
      <c r="X201" s="22">
        <v>0</v>
      </c>
      <c r="Y201" s="22">
        <v>0</v>
      </c>
      <c r="Z201" s="22">
        <v>1950</v>
      </c>
      <c r="AA201" s="22">
        <v>0</v>
      </c>
      <c r="AB201" s="22">
        <v>0</v>
      </c>
      <c r="AC201" s="22">
        <v>0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41859</v>
      </c>
      <c r="AJ201" s="22">
        <v>650</v>
      </c>
      <c r="AK201" s="22">
        <v>0</v>
      </c>
      <c r="AL201" s="22">
        <v>0</v>
      </c>
      <c r="AM201" s="22">
        <v>0</v>
      </c>
      <c r="AN201" s="22">
        <v>0</v>
      </c>
      <c r="AO201" s="22">
        <v>0</v>
      </c>
      <c r="AP201" s="22">
        <v>207213</v>
      </c>
    </row>
    <row r="202" spans="1:42" x14ac:dyDescent="0.35">
      <c r="A202" s="22" t="s">
        <v>114</v>
      </c>
      <c r="B202" s="22" t="s">
        <v>507</v>
      </c>
      <c r="C202" s="22" t="s">
        <v>516</v>
      </c>
      <c r="D202" s="22" t="s">
        <v>517</v>
      </c>
      <c r="E202" s="22">
        <v>0</v>
      </c>
      <c r="F202" s="22">
        <v>1421</v>
      </c>
      <c r="G202" s="22">
        <v>0</v>
      </c>
      <c r="H202" s="22">
        <v>0</v>
      </c>
      <c r="I202" s="22">
        <v>3892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44043</v>
      </c>
      <c r="P202" s="22">
        <v>0</v>
      </c>
      <c r="Q202" s="22">
        <v>0</v>
      </c>
      <c r="R202" s="22">
        <v>0</v>
      </c>
      <c r="S202" s="22">
        <v>0</v>
      </c>
      <c r="T202" s="22">
        <v>26621</v>
      </c>
      <c r="U202" s="22">
        <v>21595</v>
      </c>
      <c r="V202" s="22">
        <v>1951</v>
      </c>
      <c r="W202" s="22">
        <v>0</v>
      </c>
      <c r="X202" s="22">
        <v>0</v>
      </c>
      <c r="Y202" s="22">
        <v>0</v>
      </c>
      <c r="Z202" s="22">
        <v>0</v>
      </c>
      <c r="AA202" s="22">
        <v>0</v>
      </c>
      <c r="AB202" s="22">
        <v>0</v>
      </c>
      <c r="AC202" s="22">
        <v>0</v>
      </c>
      <c r="AD202" s="22">
        <v>0</v>
      </c>
      <c r="AE202" s="22">
        <v>0</v>
      </c>
      <c r="AF202" s="22">
        <v>0</v>
      </c>
      <c r="AG202" s="22">
        <v>0</v>
      </c>
      <c r="AH202" s="22">
        <v>0</v>
      </c>
      <c r="AI202" s="22">
        <v>957</v>
      </c>
      <c r="AJ202" s="22">
        <v>0</v>
      </c>
      <c r="AK202" s="22">
        <v>0</v>
      </c>
      <c r="AL202" s="22">
        <v>0</v>
      </c>
      <c r="AM202" s="22">
        <v>0</v>
      </c>
      <c r="AN202" s="22">
        <v>0</v>
      </c>
      <c r="AO202" s="22">
        <v>0</v>
      </c>
      <c r="AP202" s="22">
        <v>100480</v>
      </c>
    </row>
    <row r="203" spans="1:42" x14ac:dyDescent="0.35">
      <c r="A203" s="22" t="s">
        <v>114</v>
      </c>
      <c r="B203" s="22" t="s">
        <v>507</v>
      </c>
      <c r="C203" s="22" t="s">
        <v>518</v>
      </c>
      <c r="D203" s="22" t="s">
        <v>519</v>
      </c>
      <c r="E203" s="22">
        <v>0</v>
      </c>
      <c r="F203" s="22">
        <v>5517</v>
      </c>
      <c r="G203" s="22">
        <v>0</v>
      </c>
      <c r="H203" s="22">
        <v>0</v>
      </c>
      <c r="I203" s="22">
        <v>3773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77585</v>
      </c>
      <c r="P203" s="22">
        <v>0</v>
      </c>
      <c r="Q203" s="22">
        <v>0</v>
      </c>
      <c r="R203" s="22">
        <v>0</v>
      </c>
      <c r="S203" s="22">
        <v>0</v>
      </c>
      <c r="T203" s="22">
        <v>40782</v>
      </c>
      <c r="U203" s="22">
        <v>44581</v>
      </c>
      <c r="V203" s="22">
        <v>5906</v>
      </c>
      <c r="W203" s="22">
        <v>0</v>
      </c>
      <c r="X203" s="22">
        <v>0</v>
      </c>
      <c r="Y203" s="22">
        <v>0</v>
      </c>
      <c r="Z203" s="22">
        <v>0</v>
      </c>
      <c r="AA203" s="22">
        <v>0</v>
      </c>
      <c r="AB203" s="22">
        <v>0</v>
      </c>
      <c r="AC203" s="22">
        <v>0</v>
      </c>
      <c r="AD203" s="22">
        <v>0</v>
      </c>
      <c r="AE203" s="22">
        <v>0</v>
      </c>
      <c r="AF203" s="22">
        <v>0</v>
      </c>
      <c r="AG203" s="22">
        <v>0</v>
      </c>
      <c r="AH203" s="22">
        <v>0</v>
      </c>
      <c r="AI203" s="22">
        <v>23381</v>
      </c>
      <c r="AJ203" s="22">
        <v>0</v>
      </c>
      <c r="AK203" s="22">
        <v>0</v>
      </c>
      <c r="AL203" s="22">
        <v>0</v>
      </c>
      <c r="AM203" s="22">
        <v>0</v>
      </c>
      <c r="AN203" s="22">
        <v>0</v>
      </c>
      <c r="AO203" s="22">
        <v>0</v>
      </c>
      <c r="AP203" s="22">
        <v>201525</v>
      </c>
    </row>
    <row r="204" spans="1:42" x14ac:dyDescent="0.35">
      <c r="A204" s="22" t="s">
        <v>114</v>
      </c>
      <c r="B204" s="22" t="s">
        <v>507</v>
      </c>
      <c r="C204" s="22" t="s">
        <v>520</v>
      </c>
      <c r="D204" s="22" t="s">
        <v>521</v>
      </c>
      <c r="E204" s="22">
        <v>0</v>
      </c>
      <c r="F204" s="22">
        <v>5979</v>
      </c>
      <c r="G204" s="22">
        <v>0</v>
      </c>
      <c r="H204" s="22">
        <v>0</v>
      </c>
      <c r="I204" s="22">
        <v>5715</v>
      </c>
      <c r="J204" s="22">
        <v>0</v>
      </c>
      <c r="K204" s="22">
        <v>0</v>
      </c>
      <c r="L204" s="22">
        <v>0</v>
      </c>
      <c r="M204" s="22">
        <v>0</v>
      </c>
      <c r="N204" s="22">
        <v>39009</v>
      </c>
      <c r="O204" s="22">
        <v>96413</v>
      </c>
      <c r="P204" s="22">
        <v>0</v>
      </c>
      <c r="Q204" s="22">
        <v>0</v>
      </c>
      <c r="R204" s="22">
        <v>0</v>
      </c>
      <c r="S204" s="22">
        <v>0</v>
      </c>
      <c r="T204" s="22">
        <v>126085</v>
      </c>
      <c r="U204" s="22">
        <v>42783</v>
      </c>
      <c r="V204" s="22">
        <v>0</v>
      </c>
      <c r="W204" s="22">
        <v>0</v>
      </c>
      <c r="X204" s="22">
        <v>0</v>
      </c>
      <c r="Y204" s="22">
        <v>0</v>
      </c>
      <c r="Z204" s="22">
        <v>218</v>
      </c>
      <c r="AA204" s="22">
        <v>0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7283</v>
      </c>
      <c r="AJ204" s="22">
        <v>0</v>
      </c>
      <c r="AK204" s="22">
        <v>0</v>
      </c>
      <c r="AL204" s="22">
        <v>0</v>
      </c>
      <c r="AM204" s="22">
        <v>0</v>
      </c>
      <c r="AN204" s="22">
        <v>0</v>
      </c>
      <c r="AO204" s="22">
        <v>0</v>
      </c>
      <c r="AP204" s="22">
        <v>323485</v>
      </c>
    </row>
    <row r="205" spans="1:42" x14ac:dyDescent="0.35">
      <c r="A205" s="22" t="s">
        <v>114</v>
      </c>
      <c r="B205" s="22" t="s">
        <v>507</v>
      </c>
      <c r="C205" s="22" t="s">
        <v>522</v>
      </c>
      <c r="D205" s="22" t="s">
        <v>523</v>
      </c>
      <c r="E205" s="22">
        <v>0</v>
      </c>
      <c r="F205" s="22">
        <v>1234</v>
      </c>
      <c r="G205" s="22">
        <v>0</v>
      </c>
      <c r="H205" s="22">
        <v>0</v>
      </c>
      <c r="I205" s="22">
        <v>31537</v>
      </c>
      <c r="J205" s="22">
        <v>0</v>
      </c>
      <c r="K205" s="22">
        <v>0</v>
      </c>
      <c r="L205" s="22">
        <v>0</v>
      </c>
      <c r="M205" s="22">
        <v>0</v>
      </c>
      <c r="N205" s="22">
        <v>27824</v>
      </c>
      <c r="O205" s="22">
        <v>27392</v>
      </c>
      <c r="P205" s="22">
        <v>0</v>
      </c>
      <c r="Q205" s="22">
        <v>0</v>
      </c>
      <c r="R205" s="22">
        <v>0</v>
      </c>
      <c r="S205" s="22">
        <v>0</v>
      </c>
      <c r="T205" s="22">
        <v>27272</v>
      </c>
      <c r="U205" s="22">
        <v>9264</v>
      </c>
      <c r="V205" s="22">
        <v>1643</v>
      </c>
      <c r="W205" s="22">
        <v>0</v>
      </c>
      <c r="X205" s="22"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v>0</v>
      </c>
      <c r="AI205" s="22">
        <v>9013</v>
      </c>
      <c r="AJ205" s="22">
        <v>0</v>
      </c>
      <c r="AK205" s="22">
        <v>0</v>
      </c>
      <c r="AL205" s="22">
        <v>0</v>
      </c>
      <c r="AM205" s="22">
        <v>0</v>
      </c>
      <c r="AN205" s="22">
        <v>0</v>
      </c>
      <c r="AO205" s="22">
        <v>0</v>
      </c>
      <c r="AP205" s="22">
        <v>135179</v>
      </c>
    </row>
    <row r="206" spans="1:42" x14ac:dyDescent="0.35">
      <c r="A206" s="22" t="s">
        <v>114</v>
      </c>
      <c r="B206" s="22" t="s">
        <v>507</v>
      </c>
      <c r="C206" s="22" t="s">
        <v>524</v>
      </c>
      <c r="D206" s="22" t="s">
        <v>525</v>
      </c>
      <c r="E206" s="22">
        <v>0</v>
      </c>
      <c r="F206" s="22">
        <v>4795</v>
      </c>
      <c r="G206" s="22">
        <v>0</v>
      </c>
      <c r="H206" s="22">
        <v>0</v>
      </c>
      <c r="I206" s="22">
        <v>12422</v>
      </c>
      <c r="J206" s="22">
        <v>0</v>
      </c>
      <c r="K206" s="22">
        <v>0</v>
      </c>
      <c r="L206" s="22">
        <v>0</v>
      </c>
      <c r="M206" s="22">
        <v>0</v>
      </c>
      <c r="N206" s="22">
        <v>49863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42074</v>
      </c>
      <c r="U206" s="22">
        <v>25455</v>
      </c>
      <c r="V206" s="22">
        <v>0</v>
      </c>
      <c r="W206" s="22">
        <v>0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v>0</v>
      </c>
      <c r="AI206" s="22">
        <v>14500</v>
      </c>
      <c r="AJ206" s="22">
        <v>0</v>
      </c>
      <c r="AK206" s="22">
        <v>0</v>
      </c>
      <c r="AL206" s="22">
        <v>0</v>
      </c>
      <c r="AM206" s="22">
        <v>0</v>
      </c>
      <c r="AN206" s="22">
        <v>0</v>
      </c>
      <c r="AO206" s="22">
        <v>0</v>
      </c>
      <c r="AP206" s="22">
        <v>149109</v>
      </c>
    </row>
    <row r="207" spans="1:42" x14ac:dyDescent="0.35">
      <c r="A207" s="22" t="s">
        <v>114</v>
      </c>
      <c r="B207" s="22" t="s">
        <v>507</v>
      </c>
      <c r="C207" s="22" t="s">
        <v>526</v>
      </c>
      <c r="D207" s="22" t="s">
        <v>527</v>
      </c>
      <c r="E207" s="22">
        <v>0</v>
      </c>
      <c r="F207" s="22">
        <v>1083</v>
      </c>
      <c r="G207" s="22">
        <v>0</v>
      </c>
      <c r="H207" s="22">
        <v>0</v>
      </c>
      <c r="I207" s="22">
        <v>21256</v>
      </c>
      <c r="J207" s="22">
        <v>0</v>
      </c>
      <c r="K207" s="22">
        <v>0</v>
      </c>
      <c r="L207" s="22">
        <v>0</v>
      </c>
      <c r="M207" s="22">
        <v>0</v>
      </c>
      <c r="N207" s="22">
        <v>24970</v>
      </c>
      <c r="O207" s="22">
        <v>211002</v>
      </c>
      <c r="P207" s="22">
        <v>37576</v>
      </c>
      <c r="Q207" s="22">
        <v>0</v>
      </c>
      <c r="R207" s="22">
        <v>0</v>
      </c>
      <c r="S207" s="22">
        <v>0</v>
      </c>
      <c r="T207" s="22">
        <v>47564</v>
      </c>
      <c r="U207" s="22">
        <v>66808</v>
      </c>
      <c r="V207" s="22">
        <v>1830</v>
      </c>
      <c r="W207" s="22">
        <v>0</v>
      </c>
      <c r="X207" s="22"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5104</v>
      </c>
      <c r="AE207" s="22">
        <v>0</v>
      </c>
      <c r="AF207" s="22">
        <v>0</v>
      </c>
      <c r="AG207" s="22">
        <v>6882</v>
      </c>
      <c r="AH207" s="22">
        <v>0</v>
      </c>
      <c r="AI207" s="22">
        <v>0</v>
      </c>
      <c r="AJ207" s="22">
        <v>0</v>
      </c>
      <c r="AK207" s="22">
        <v>47776</v>
      </c>
      <c r="AL207" s="22">
        <v>0</v>
      </c>
      <c r="AM207" s="22">
        <v>0</v>
      </c>
      <c r="AN207" s="22">
        <v>0</v>
      </c>
      <c r="AO207" s="22">
        <v>0</v>
      </c>
      <c r="AP207" s="22">
        <v>471851</v>
      </c>
    </row>
    <row r="208" spans="1:42" x14ac:dyDescent="0.35">
      <c r="A208" s="22" t="s">
        <v>114</v>
      </c>
      <c r="B208" s="22" t="s">
        <v>507</v>
      </c>
      <c r="C208" s="22" t="s">
        <v>528</v>
      </c>
      <c r="D208" s="22" t="s">
        <v>529</v>
      </c>
      <c r="E208" s="22">
        <v>0</v>
      </c>
      <c r="F208" s="22">
        <v>3793</v>
      </c>
      <c r="G208" s="22">
        <v>0</v>
      </c>
      <c r="H208" s="22">
        <v>0</v>
      </c>
      <c r="I208" s="22">
        <v>1402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110438</v>
      </c>
      <c r="P208" s="22">
        <v>0</v>
      </c>
      <c r="Q208" s="22">
        <v>0</v>
      </c>
      <c r="R208" s="22">
        <v>0</v>
      </c>
      <c r="S208" s="22">
        <v>0</v>
      </c>
      <c r="T208" s="22">
        <v>32694</v>
      </c>
      <c r="U208" s="22">
        <v>3593</v>
      </c>
      <c r="V208" s="22">
        <v>0</v>
      </c>
      <c r="W208" s="22">
        <v>0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v>0</v>
      </c>
      <c r="AI208" s="22">
        <v>3235</v>
      </c>
      <c r="AJ208" s="22">
        <v>2374</v>
      </c>
      <c r="AK208" s="22">
        <v>0</v>
      </c>
      <c r="AL208" s="22">
        <v>0</v>
      </c>
      <c r="AM208" s="22">
        <v>0</v>
      </c>
      <c r="AN208" s="22">
        <v>0</v>
      </c>
      <c r="AO208" s="22">
        <v>0</v>
      </c>
      <c r="AP208" s="22">
        <v>157529</v>
      </c>
    </row>
    <row r="209" spans="1:42" x14ac:dyDescent="0.35">
      <c r="A209" s="22" t="s">
        <v>114</v>
      </c>
      <c r="B209" s="22" t="s">
        <v>507</v>
      </c>
      <c r="C209" s="22" t="s">
        <v>530</v>
      </c>
      <c r="D209" s="22" t="s">
        <v>531</v>
      </c>
      <c r="E209" s="22">
        <v>0</v>
      </c>
      <c r="F209" s="22">
        <v>5970</v>
      </c>
      <c r="G209" s="22">
        <v>0</v>
      </c>
      <c r="H209" s="22"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86343</v>
      </c>
      <c r="P209" s="22">
        <v>0</v>
      </c>
      <c r="Q209" s="22">
        <v>0</v>
      </c>
      <c r="R209" s="22">
        <v>0</v>
      </c>
      <c r="S209" s="22">
        <v>0</v>
      </c>
      <c r="T209" s="22">
        <v>26478</v>
      </c>
      <c r="U209" s="22">
        <v>19578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v>5080</v>
      </c>
      <c r="AJ209" s="22">
        <v>0</v>
      </c>
      <c r="AK209" s="22">
        <v>0</v>
      </c>
      <c r="AL209" s="22">
        <v>0</v>
      </c>
      <c r="AM209" s="22">
        <v>0</v>
      </c>
      <c r="AN209" s="22">
        <v>0</v>
      </c>
      <c r="AO209" s="22">
        <v>0</v>
      </c>
      <c r="AP209" s="22">
        <v>143449</v>
      </c>
    </row>
    <row r="210" spans="1:42" x14ac:dyDescent="0.35">
      <c r="A210" s="22" t="s">
        <v>114</v>
      </c>
      <c r="B210" s="22" t="s">
        <v>507</v>
      </c>
      <c r="C210" s="22" t="s">
        <v>532</v>
      </c>
      <c r="D210" s="22" t="s">
        <v>533</v>
      </c>
      <c r="E210" s="22">
        <v>0</v>
      </c>
      <c r="F210" s="22">
        <v>5503</v>
      </c>
      <c r="G210" s="22">
        <v>0</v>
      </c>
      <c r="H210" s="22"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v>0</v>
      </c>
      <c r="N210" s="22">
        <v>0</v>
      </c>
      <c r="O210" s="22">
        <v>34580</v>
      </c>
      <c r="P210" s="22">
        <v>0</v>
      </c>
      <c r="Q210" s="22">
        <v>0</v>
      </c>
      <c r="R210" s="22">
        <v>1863</v>
      </c>
      <c r="S210" s="22">
        <v>0</v>
      </c>
      <c r="T210" s="22">
        <v>100823</v>
      </c>
      <c r="U210" s="22">
        <v>56632</v>
      </c>
      <c r="V210" s="22">
        <v>2610</v>
      </c>
      <c r="W210" s="22"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v>12509</v>
      </c>
      <c r="AJ210" s="22">
        <v>0</v>
      </c>
      <c r="AK210" s="22">
        <v>0</v>
      </c>
      <c r="AL210" s="22">
        <v>0</v>
      </c>
      <c r="AM210" s="22">
        <v>0</v>
      </c>
      <c r="AN210" s="22">
        <v>0</v>
      </c>
      <c r="AO210" s="22">
        <v>0</v>
      </c>
      <c r="AP210" s="22">
        <v>214520</v>
      </c>
    </row>
    <row r="211" spans="1:42" x14ac:dyDescent="0.35">
      <c r="A211" s="22" t="s">
        <v>114</v>
      </c>
      <c r="B211" s="22" t="s">
        <v>507</v>
      </c>
      <c r="C211" s="22" t="s">
        <v>534</v>
      </c>
      <c r="D211" s="22" t="s">
        <v>535</v>
      </c>
      <c r="E211" s="22">
        <v>0</v>
      </c>
      <c r="F211" s="22">
        <v>161742</v>
      </c>
      <c r="G211" s="22">
        <v>0</v>
      </c>
      <c r="H211" s="22">
        <v>0</v>
      </c>
      <c r="I211" s="22">
        <v>46134</v>
      </c>
      <c r="J211" s="22">
        <v>0</v>
      </c>
      <c r="K211" s="22">
        <v>0</v>
      </c>
      <c r="L211" s="22">
        <v>0</v>
      </c>
      <c r="M211" s="22">
        <v>0</v>
      </c>
      <c r="N211" s="22">
        <v>10587</v>
      </c>
      <c r="O211" s="22">
        <v>43829</v>
      </c>
      <c r="P211" s="22">
        <v>0</v>
      </c>
      <c r="Q211" s="22">
        <v>0</v>
      </c>
      <c r="R211" s="22">
        <v>0</v>
      </c>
      <c r="S211" s="22">
        <v>0</v>
      </c>
      <c r="T211" s="22">
        <v>50116</v>
      </c>
      <c r="U211" s="22">
        <v>21921</v>
      </c>
      <c r="V211" s="22">
        <v>0</v>
      </c>
      <c r="W211" s="22"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0</v>
      </c>
      <c r="AI211" s="22">
        <v>154150</v>
      </c>
      <c r="AJ211" s="22">
        <v>36365</v>
      </c>
      <c r="AK211" s="22">
        <v>0</v>
      </c>
      <c r="AL211" s="22">
        <v>0</v>
      </c>
      <c r="AM211" s="22">
        <v>38544</v>
      </c>
      <c r="AN211" s="22">
        <v>0</v>
      </c>
      <c r="AO211" s="22">
        <v>0</v>
      </c>
      <c r="AP211" s="22">
        <v>563388</v>
      </c>
    </row>
    <row r="212" spans="1:42" x14ac:dyDescent="0.35">
      <c r="A212" s="22" t="s">
        <v>114</v>
      </c>
      <c r="B212" s="22" t="s">
        <v>507</v>
      </c>
      <c r="C212" s="22" t="s">
        <v>536</v>
      </c>
      <c r="D212" s="22" t="s">
        <v>537</v>
      </c>
      <c r="E212" s="22">
        <v>0</v>
      </c>
      <c r="F212" s="22">
        <v>10480</v>
      </c>
      <c r="G212" s="22">
        <v>0</v>
      </c>
      <c r="H212" s="22"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120925</v>
      </c>
      <c r="P212" s="22">
        <v>0</v>
      </c>
      <c r="Q212" s="22">
        <v>0</v>
      </c>
      <c r="R212" s="22">
        <v>0</v>
      </c>
      <c r="S212" s="22">
        <v>0</v>
      </c>
      <c r="T212" s="22">
        <v>46081</v>
      </c>
      <c r="U212" s="22">
        <v>22788</v>
      </c>
      <c r="V212" s="22">
        <v>732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v>42086</v>
      </c>
      <c r="AJ212" s="22">
        <v>27202</v>
      </c>
      <c r="AK212" s="22">
        <v>0</v>
      </c>
      <c r="AL212" s="22">
        <v>0</v>
      </c>
      <c r="AM212" s="22">
        <v>0</v>
      </c>
      <c r="AN212" s="22">
        <v>0</v>
      </c>
      <c r="AO212" s="22">
        <v>0</v>
      </c>
      <c r="AP212" s="22">
        <v>270294</v>
      </c>
    </row>
    <row r="213" spans="1:42" x14ac:dyDescent="0.35">
      <c r="A213" s="22" t="s">
        <v>114</v>
      </c>
      <c r="B213" s="22" t="s">
        <v>507</v>
      </c>
      <c r="C213" s="22" t="s">
        <v>538</v>
      </c>
      <c r="D213" s="22" t="s">
        <v>539</v>
      </c>
      <c r="E213" s="22">
        <v>0</v>
      </c>
      <c r="F213" s="22">
        <v>1682</v>
      </c>
      <c r="G213" s="22">
        <v>0</v>
      </c>
      <c r="H213" s="22">
        <v>0</v>
      </c>
      <c r="I213" s="22">
        <v>35841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116599</v>
      </c>
      <c r="P213" s="22">
        <v>0</v>
      </c>
      <c r="Q213" s="22">
        <v>0</v>
      </c>
      <c r="R213" s="22">
        <v>0</v>
      </c>
      <c r="S213" s="22">
        <v>0</v>
      </c>
      <c r="T213" s="22">
        <v>21626</v>
      </c>
      <c r="U213" s="22">
        <v>33301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0</v>
      </c>
      <c r="AI213" s="22">
        <v>31180</v>
      </c>
      <c r="AJ213" s="22">
        <v>0</v>
      </c>
      <c r="AK213" s="22">
        <v>0</v>
      </c>
      <c r="AL213" s="22">
        <v>0</v>
      </c>
      <c r="AM213" s="22">
        <v>0</v>
      </c>
      <c r="AN213" s="22">
        <v>0</v>
      </c>
      <c r="AO213" s="22">
        <v>5790</v>
      </c>
      <c r="AP213" s="22">
        <v>246019</v>
      </c>
    </row>
    <row r="214" spans="1:42" x14ac:dyDescent="0.35">
      <c r="A214" s="22" t="s">
        <v>114</v>
      </c>
      <c r="B214" s="22" t="s">
        <v>507</v>
      </c>
      <c r="C214" s="22" t="s">
        <v>540</v>
      </c>
      <c r="D214" s="22" t="s">
        <v>541</v>
      </c>
      <c r="E214" s="22">
        <v>0</v>
      </c>
      <c r="F214" s="22">
        <v>1264</v>
      </c>
      <c r="G214" s="22">
        <v>0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12160</v>
      </c>
      <c r="O214" s="22">
        <v>44419</v>
      </c>
      <c r="P214" s="22">
        <v>0</v>
      </c>
      <c r="Q214" s="22">
        <v>0</v>
      </c>
      <c r="R214" s="22">
        <v>0</v>
      </c>
      <c r="S214" s="22">
        <v>0</v>
      </c>
      <c r="T214" s="22">
        <v>36634</v>
      </c>
      <c r="U214" s="22">
        <v>54527</v>
      </c>
      <c r="V214" s="22">
        <v>0</v>
      </c>
      <c r="W214" s="22">
        <v>8907</v>
      </c>
      <c r="X214" s="22"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3667</v>
      </c>
      <c r="AJ214" s="22">
        <v>1433</v>
      </c>
      <c r="AK214" s="22">
        <v>0</v>
      </c>
      <c r="AL214" s="22">
        <v>0</v>
      </c>
      <c r="AM214" s="22">
        <v>0</v>
      </c>
      <c r="AN214" s="22">
        <v>0</v>
      </c>
      <c r="AO214" s="22">
        <v>0</v>
      </c>
      <c r="AP214" s="22">
        <v>163011</v>
      </c>
    </row>
    <row r="215" spans="1:42" x14ac:dyDescent="0.35">
      <c r="A215" s="22" t="s">
        <v>114</v>
      </c>
      <c r="B215" s="22" t="s">
        <v>507</v>
      </c>
      <c r="C215" s="22" t="s">
        <v>542</v>
      </c>
      <c r="D215" s="22" t="s">
        <v>543</v>
      </c>
      <c r="E215" s="22">
        <v>0</v>
      </c>
      <c r="F215" s="22">
        <v>16115</v>
      </c>
      <c r="G215" s="22">
        <v>0</v>
      </c>
      <c r="H215" s="22">
        <v>0</v>
      </c>
      <c r="I215" s="22">
        <v>0</v>
      </c>
      <c r="J215" s="22">
        <v>0</v>
      </c>
      <c r="K215" s="22">
        <v>0</v>
      </c>
      <c r="L215" s="22">
        <v>0</v>
      </c>
      <c r="M215" s="22">
        <v>0</v>
      </c>
      <c r="N215" s="22">
        <v>0</v>
      </c>
      <c r="O215" s="22">
        <v>392662</v>
      </c>
      <c r="P215" s="22">
        <v>0</v>
      </c>
      <c r="Q215" s="22">
        <v>0</v>
      </c>
      <c r="R215" s="22">
        <v>0</v>
      </c>
      <c r="S215" s="22">
        <v>0</v>
      </c>
      <c r="T215" s="22">
        <v>31858</v>
      </c>
      <c r="U215" s="22">
        <v>79082</v>
      </c>
      <c r="V215" s="22">
        <v>0</v>
      </c>
      <c r="W215" s="22">
        <v>9160</v>
      </c>
      <c r="X215" s="22"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v>0</v>
      </c>
      <c r="AI215" s="22">
        <v>67781</v>
      </c>
      <c r="AJ215" s="22">
        <v>0</v>
      </c>
      <c r="AK215" s="22">
        <v>0</v>
      </c>
      <c r="AL215" s="22">
        <v>0</v>
      </c>
      <c r="AM215" s="22">
        <v>0</v>
      </c>
      <c r="AN215" s="22">
        <v>0</v>
      </c>
      <c r="AO215" s="22">
        <v>0</v>
      </c>
      <c r="AP215" s="22">
        <v>596658</v>
      </c>
    </row>
    <row r="216" spans="1:42" x14ac:dyDescent="0.35">
      <c r="A216" s="22" t="s">
        <v>114</v>
      </c>
      <c r="B216" s="22" t="s">
        <v>507</v>
      </c>
      <c r="C216" s="22" t="s">
        <v>544</v>
      </c>
      <c r="D216" s="22" t="s">
        <v>545</v>
      </c>
      <c r="E216" s="22">
        <v>0</v>
      </c>
      <c r="F216" s="22">
        <v>17935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86746</v>
      </c>
      <c r="P216" s="22">
        <v>0</v>
      </c>
      <c r="Q216" s="22">
        <v>0</v>
      </c>
      <c r="R216" s="22">
        <v>0</v>
      </c>
      <c r="S216" s="22">
        <v>0</v>
      </c>
      <c r="T216" s="22">
        <v>15810</v>
      </c>
      <c r="U216" s="22">
        <v>0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v>0</v>
      </c>
      <c r="AI216" s="22">
        <v>84947</v>
      </c>
      <c r="AJ216" s="22">
        <v>0</v>
      </c>
      <c r="AK216" s="22">
        <v>0</v>
      </c>
      <c r="AL216" s="22">
        <v>0</v>
      </c>
      <c r="AM216" s="22">
        <v>0</v>
      </c>
      <c r="AN216" s="22">
        <v>0</v>
      </c>
      <c r="AO216" s="22">
        <v>0</v>
      </c>
      <c r="AP216" s="22">
        <v>205438</v>
      </c>
    </row>
    <row r="217" spans="1:42" x14ac:dyDescent="0.35">
      <c r="A217" s="22" t="s">
        <v>114</v>
      </c>
      <c r="B217" s="22" t="s">
        <v>507</v>
      </c>
      <c r="C217" s="22" t="s">
        <v>546</v>
      </c>
      <c r="D217" s="22" t="s">
        <v>547</v>
      </c>
      <c r="E217" s="22">
        <v>0</v>
      </c>
      <c r="F217" s="22">
        <v>363</v>
      </c>
      <c r="G217" s="22">
        <v>0</v>
      </c>
      <c r="H217" s="22">
        <v>0</v>
      </c>
      <c r="I217" s="22">
        <v>33273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103646</v>
      </c>
      <c r="P217" s="22">
        <v>0</v>
      </c>
      <c r="Q217" s="22">
        <v>0</v>
      </c>
      <c r="R217" s="22">
        <v>1754</v>
      </c>
      <c r="S217" s="22">
        <v>0</v>
      </c>
      <c r="T217" s="22">
        <v>38965</v>
      </c>
      <c r="U217" s="22">
        <v>24397</v>
      </c>
      <c r="V217" s="22">
        <v>979</v>
      </c>
      <c r="W217" s="22">
        <v>0</v>
      </c>
      <c r="X217" s="22"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v>0</v>
      </c>
      <c r="AI217" s="22">
        <v>5240</v>
      </c>
      <c r="AJ217" s="22">
        <v>0</v>
      </c>
      <c r="AK217" s="22">
        <v>0</v>
      </c>
      <c r="AL217" s="22">
        <v>0</v>
      </c>
      <c r="AM217" s="22">
        <v>4245</v>
      </c>
      <c r="AN217" s="22">
        <v>0</v>
      </c>
      <c r="AO217" s="22">
        <v>0</v>
      </c>
      <c r="AP217" s="22">
        <v>212862</v>
      </c>
    </row>
    <row r="218" spans="1:42" x14ac:dyDescent="0.35">
      <c r="A218" s="22" t="s">
        <v>114</v>
      </c>
      <c r="B218" s="22" t="s">
        <v>507</v>
      </c>
      <c r="C218" s="22" t="s">
        <v>548</v>
      </c>
      <c r="D218" s="22" t="s">
        <v>549</v>
      </c>
      <c r="E218" s="22">
        <v>0</v>
      </c>
      <c r="F218" s="22">
        <v>8780</v>
      </c>
      <c r="G218" s="22">
        <v>0</v>
      </c>
      <c r="H218" s="22">
        <v>0</v>
      </c>
      <c r="I218" s="22">
        <v>3799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116103</v>
      </c>
      <c r="P218" s="22">
        <v>0</v>
      </c>
      <c r="Q218" s="22">
        <v>0</v>
      </c>
      <c r="R218" s="22">
        <v>0</v>
      </c>
      <c r="S218" s="22">
        <v>0</v>
      </c>
      <c r="T218" s="22">
        <v>32333</v>
      </c>
      <c r="U218" s="22">
        <v>10955</v>
      </c>
      <c r="V218" s="22">
        <v>126</v>
      </c>
      <c r="W218" s="22">
        <v>0</v>
      </c>
      <c r="X218" s="22">
        <v>3092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v>19664</v>
      </c>
      <c r="AJ218" s="22">
        <v>0</v>
      </c>
      <c r="AK218" s="22">
        <v>0</v>
      </c>
      <c r="AL218" s="22">
        <v>0</v>
      </c>
      <c r="AM218" s="22">
        <v>0</v>
      </c>
      <c r="AN218" s="22">
        <v>0</v>
      </c>
      <c r="AO218" s="22">
        <v>0</v>
      </c>
      <c r="AP218" s="22">
        <v>194852</v>
      </c>
    </row>
    <row r="219" spans="1:42" x14ac:dyDescent="0.35">
      <c r="A219" s="22" t="s">
        <v>114</v>
      </c>
      <c r="B219" s="22" t="s">
        <v>507</v>
      </c>
      <c r="C219" s="22" t="s">
        <v>550</v>
      </c>
      <c r="D219" s="22" t="s">
        <v>551</v>
      </c>
      <c r="E219" s="22">
        <v>0</v>
      </c>
      <c r="F219" s="22">
        <v>110402</v>
      </c>
      <c r="G219" s="22">
        <v>0</v>
      </c>
      <c r="H219" s="22">
        <v>0</v>
      </c>
      <c r="I219" s="22">
        <v>14091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158464</v>
      </c>
      <c r="P219" s="22">
        <v>0</v>
      </c>
      <c r="Q219" s="22">
        <v>0</v>
      </c>
      <c r="R219" s="22">
        <v>0</v>
      </c>
      <c r="S219" s="22">
        <v>0</v>
      </c>
      <c r="T219" s="22">
        <v>54816</v>
      </c>
      <c r="U219" s="22">
        <v>0</v>
      </c>
      <c r="V219" s="22">
        <v>0</v>
      </c>
      <c r="W219" s="22">
        <v>0</v>
      </c>
      <c r="X219" s="22"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v>0</v>
      </c>
      <c r="AI219" s="22">
        <v>14548</v>
      </c>
      <c r="AJ219" s="22">
        <v>0</v>
      </c>
      <c r="AK219" s="22">
        <v>0</v>
      </c>
      <c r="AL219" s="22">
        <v>0</v>
      </c>
      <c r="AM219" s="22">
        <v>0</v>
      </c>
      <c r="AN219" s="22">
        <v>0</v>
      </c>
      <c r="AO219" s="22">
        <v>0</v>
      </c>
      <c r="AP219" s="22">
        <v>352321</v>
      </c>
    </row>
    <row r="220" spans="1:42" x14ac:dyDescent="0.35">
      <c r="A220" s="22" t="s">
        <v>114</v>
      </c>
      <c r="B220" s="22" t="s">
        <v>507</v>
      </c>
      <c r="C220" s="22" t="s">
        <v>552</v>
      </c>
      <c r="D220" s="22" t="s">
        <v>553</v>
      </c>
      <c r="E220" s="22">
        <v>0</v>
      </c>
      <c r="F220" s="22">
        <v>6070</v>
      </c>
      <c r="G220" s="22">
        <v>0</v>
      </c>
      <c r="H220" s="22">
        <v>0</v>
      </c>
      <c r="I220" s="22">
        <v>256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123431</v>
      </c>
      <c r="P220" s="22">
        <v>0</v>
      </c>
      <c r="Q220" s="22">
        <v>0</v>
      </c>
      <c r="R220" s="22">
        <v>0</v>
      </c>
      <c r="S220" s="22">
        <v>0</v>
      </c>
      <c r="T220" s="22">
        <v>33048</v>
      </c>
      <c r="U220" s="22">
        <v>13494</v>
      </c>
      <c r="V220" s="22">
        <v>0</v>
      </c>
      <c r="W220" s="22"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v>0</v>
      </c>
      <c r="AI220" s="22">
        <v>4266</v>
      </c>
      <c r="AJ220" s="22">
        <v>0</v>
      </c>
      <c r="AK220" s="22">
        <v>0</v>
      </c>
      <c r="AL220" s="22">
        <v>0</v>
      </c>
      <c r="AM220" s="22">
        <v>0</v>
      </c>
      <c r="AN220" s="22">
        <v>0</v>
      </c>
      <c r="AO220" s="22">
        <v>0</v>
      </c>
      <c r="AP220" s="22">
        <v>180565</v>
      </c>
    </row>
    <row r="221" spans="1:42" x14ac:dyDescent="0.35">
      <c r="A221" s="22" t="s">
        <v>114</v>
      </c>
      <c r="B221" s="22" t="s">
        <v>507</v>
      </c>
      <c r="C221" s="22" t="s">
        <v>554</v>
      </c>
      <c r="D221" s="22" t="s">
        <v>555</v>
      </c>
      <c r="E221" s="22">
        <v>0</v>
      </c>
      <c r="F221" s="22">
        <v>11431</v>
      </c>
      <c r="G221" s="22">
        <v>0</v>
      </c>
      <c r="H221" s="22">
        <v>4053</v>
      </c>
      <c r="I221" s="22">
        <v>10990</v>
      </c>
      <c r="J221" s="22">
        <v>0</v>
      </c>
      <c r="K221" s="22">
        <v>373</v>
      </c>
      <c r="L221" s="22">
        <v>0</v>
      </c>
      <c r="M221" s="22">
        <v>0</v>
      </c>
      <c r="N221" s="22">
        <v>0</v>
      </c>
      <c r="O221" s="22">
        <v>190589</v>
      </c>
      <c r="P221" s="22">
        <v>11902</v>
      </c>
      <c r="Q221" s="22">
        <v>0</v>
      </c>
      <c r="R221" s="22">
        <v>0</v>
      </c>
      <c r="S221" s="22">
        <v>0</v>
      </c>
      <c r="T221" s="22">
        <v>75929</v>
      </c>
      <c r="U221" s="22">
        <v>87316</v>
      </c>
      <c r="V221" s="22">
        <v>4101</v>
      </c>
      <c r="W221" s="22">
        <v>0</v>
      </c>
      <c r="X221" s="22">
        <v>0</v>
      </c>
      <c r="Y221" s="22">
        <v>0</v>
      </c>
      <c r="Z221" s="22">
        <v>0</v>
      </c>
      <c r="AA221" s="22">
        <v>2909</v>
      </c>
      <c r="AB221" s="22">
        <v>0</v>
      </c>
      <c r="AC221" s="22">
        <v>1164</v>
      </c>
      <c r="AD221" s="22">
        <v>240</v>
      </c>
      <c r="AE221" s="22">
        <v>0</v>
      </c>
      <c r="AF221" s="22">
        <v>0</v>
      </c>
      <c r="AG221" s="22">
        <v>0</v>
      </c>
      <c r="AH221" s="22">
        <v>0</v>
      </c>
      <c r="AI221" s="22">
        <v>208805</v>
      </c>
      <c r="AJ221" s="22">
        <v>404</v>
      </c>
      <c r="AK221" s="22">
        <v>0</v>
      </c>
      <c r="AL221" s="22">
        <v>0</v>
      </c>
      <c r="AM221" s="22">
        <v>0</v>
      </c>
      <c r="AN221" s="22">
        <v>0</v>
      </c>
      <c r="AO221" s="22">
        <v>0</v>
      </c>
      <c r="AP221" s="22">
        <v>610206</v>
      </c>
    </row>
    <row r="222" spans="1:42" x14ac:dyDescent="0.35">
      <c r="A222" s="22" t="s">
        <v>114</v>
      </c>
      <c r="B222" s="22" t="s">
        <v>507</v>
      </c>
      <c r="C222" s="22" t="s">
        <v>556</v>
      </c>
      <c r="D222" s="22" t="s">
        <v>557</v>
      </c>
      <c r="E222" s="22">
        <v>0</v>
      </c>
      <c r="F222" s="22">
        <v>1735</v>
      </c>
      <c r="G222" s="22">
        <v>0</v>
      </c>
      <c r="H222" s="22">
        <v>0</v>
      </c>
      <c r="I222" s="22">
        <v>8965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85539</v>
      </c>
      <c r="P222" s="22">
        <v>0</v>
      </c>
      <c r="Q222" s="22">
        <v>0</v>
      </c>
      <c r="R222" s="22">
        <v>0</v>
      </c>
      <c r="S222" s="22">
        <v>0</v>
      </c>
      <c r="T222" s="22">
        <v>188358</v>
      </c>
      <c r="U222" s="22">
        <v>14654</v>
      </c>
      <c r="V222" s="22">
        <v>0</v>
      </c>
      <c r="W222" s="22">
        <v>0</v>
      </c>
      <c r="X222" s="22"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v>0</v>
      </c>
      <c r="AI222" s="22">
        <v>5643</v>
      </c>
      <c r="AJ222" s="22">
        <v>2561</v>
      </c>
      <c r="AK222" s="22">
        <v>0</v>
      </c>
      <c r="AL222" s="22">
        <v>0</v>
      </c>
      <c r="AM222" s="22">
        <v>0</v>
      </c>
      <c r="AN222" s="22">
        <v>0</v>
      </c>
      <c r="AO222" s="22">
        <v>0</v>
      </c>
      <c r="AP222" s="22">
        <v>307455</v>
      </c>
    </row>
    <row r="223" spans="1:42" x14ac:dyDescent="0.35">
      <c r="A223" s="22" t="s">
        <v>114</v>
      </c>
      <c r="B223" s="22" t="s">
        <v>507</v>
      </c>
      <c r="C223" s="22" t="s">
        <v>558</v>
      </c>
      <c r="D223" s="22" t="s">
        <v>559</v>
      </c>
      <c r="E223" s="22">
        <v>0</v>
      </c>
      <c r="F223" s="22">
        <v>0</v>
      </c>
      <c r="G223" s="22">
        <v>0</v>
      </c>
      <c r="H223" s="22">
        <v>0</v>
      </c>
      <c r="I223" s="22">
        <v>7560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53041</v>
      </c>
      <c r="P223" s="22">
        <v>0</v>
      </c>
      <c r="Q223" s="22">
        <v>0</v>
      </c>
      <c r="R223" s="22">
        <v>0</v>
      </c>
      <c r="S223" s="22">
        <v>0</v>
      </c>
      <c r="T223" s="22">
        <v>28431</v>
      </c>
      <c r="U223" s="22">
        <v>32998</v>
      </c>
      <c r="V223" s="22">
        <v>0</v>
      </c>
      <c r="W223" s="22">
        <v>0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v>0</v>
      </c>
      <c r="AI223" s="22">
        <v>26285</v>
      </c>
      <c r="AJ223" s="22">
        <v>0</v>
      </c>
      <c r="AK223" s="22">
        <v>0</v>
      </c>
      <c r="AL223" s="22">
        <v>0</v>
      </c>
      <c r="AM223" s="22">
        <v>0</v>
      </c>
      <c r="AN223" s="22">
        <v>0</v>
      </c>
      <c r="AO223" s="22">
        <v>0</v>
      </c>
      <c r="AP223" s="22">
        <v>148315</v>
      </c>
    </row>
    <row r="224" spans="1:42" x14ac:dyDescent="0.35">
      <c r="A224" s="22" t="s">
        <v>114</v>
      </c>
      <c r="B224" s="22" t="s">
        <v>507</v>
      </c>
      <c r="C224" s="22" t="s">
        <v>560</v>
      </c>
      <c r="D224" s="22" t="s">
        <v>561</v>
      </c>
      <c r="E224" s="22">
        <v>0</v>
      </c>
      <c r="F224" s="22">
        <v>5093</v>
      </c>
      <c r="G224" s="22">
        <v>0</v>
      </c>
      <c r="H224" s="22">
        <v>0</v>
      </c>
      <c r="I224" s="22">
        <v>4481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76270</v>
      </c>
      <c r="P224" s="22">
        <v>0</v>
      </c>
      <c r="Q224" s="22">
        <v>0</v>
      </c>
      <c r="R224" s="22">
        <v>0</v>
      </c>
      <c r="S224" s="22">
        <v>0</v>
      </c>
      <c r="T224" s="22">
        <v>65279</v>
      </c>
      <c r="U224" s="22">
        <v>37032</v>
      </c>
      <c r="V224" s="22">
        <v>944</v>
      </c>
      <c r="W224" s="22">
        <v>0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v>0</v>
      </c>
      <c r="AI224" s="22">
        <v>2975</v>
      </c>
      <c r="AJ224" s="22">
        <v>0</v>
      </c>
      <c r="AK224" s="22">
        <v>0</v>
      </c>
      <c r="AL224" s="22">
        <v>0</v>
      </c>
      <c r="AM224" s="22">
        <v>0</v>
      </c>
      <c r="AN224" s="22">
        <v>0</v>
      </c>
      <c r="AO224" s="22">
        <v>0</v>
      </c>
      <c r="AP224" s="22">
        <v>192074</v>
      </c>
    </row>
    <row r="225" spans="1:42" x14ac:dyDescent="0.35">
      <c r="A225" s="22" t="s">
        <v>114</v>
      </c>
      <c r="B225" s="22" t="s">
        <v>507</v>
      </c>
      <c r="C225" s="22" t="s">
        <v>562</v>
      </c>
      <c r="D225" s="22" t="s">
        <v>563</v>
      </c>
      <c r="E225" s="22">
        <v>0</v>
      </c>
      <c r="F225" s="22">
        <v>485</v>
      </c>
      <c r="G225" s="22">
        <v>0</v>
      </c>
      <c r="H225" s="22">
        <v>0</v>
      </c>
      <c r="I225" s="22">
        <v>1900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95898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v>39037</v>
      </c>
      <c r="V225" s="22">
        <v>0</v>
      </c>
      <c r="W225" s="22"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v>2418</v>
      </c>
      <c r="AJ225" s="22">
        <v>849</v>
      </c>
      <c r="AK225" s="22">
        <v>0</v>
      </c>
      <c r="AL225" s="22">
        <v>0</v>
      </c>
      <c r="AM225" s="22">
        <v>0</v>
      </c>
      <c r="AN225" s="22">
        <v>0</v>
      </c>
      <c r="AO225" s="22">
        <v>0</v>
      </c>
      <c r="AP225" s="22">
        <v>140587</v>
      </c>
    </row>
    <row r="226" spans="1:42" x14ac:dyDescent="0.35">
      <c r="A226" s="22" t="s">
        <v>114</v>
      </c>
      <c r="B226" s="22" t="s">
        <v>507</v>
      </c>
      <c r="C226" s="22" t="s">
        <v>564</v>
      </c>
      <c r="D226" s="22" t="s">
        <v>565</v>
      </c>
      <c r="E226" s="22">
        <v>0</v>
      </c>
      <c r="F226" s="22">
        <v>11024</v>
      </c>
      <c r="G226" s="22">
        <v>0</v>
      </c>
      <c r="H226" s="22">
        <v>0</v>
      </c>
      <c r="I226" s="22">
        <v>5137</v>
      </c>
      <c r="J226" s="22">
        <v>3332</v>
      </c>
      <c r="K226" s="22">
        <v>0</v>
      </c>
      <c r="L226" s="22">
        <v>0</v>
      </c>
      <c r="M226" s="22">
        <v>0</v>
      </c>
      <c r="N226" s="22">
        <v>37350</v>
      </c>
      <c r="O226" s="22">
        <v>151718</v>
      </c>
      <c r="P226" s="22">
        <v>0</v>
      </c>
      <c r="Q226" s="22">
        <v>0</v>
      </c>
      <c r="R226" s="22">
        <v>4805</v>
      </c>
      <c r="S226" s="22">
        <v>0</v>
      </c>
      <c r="T226" s="22">
        <v>61111</v>
      </c>
      <c r="U226" s="22">
        <v>42651</v>
      </c>
      <c r="V226" s="22">
        <v>0</v>
      </c>
      <c r="W226" s="22">
        <v>300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700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80611</v>
      </c>
      <c r="AJ226" s="22">
        <v>1674</v>
      </c>
      <c r="AK226" s="22">
        <v>0</v>
      </c>
      <c r="AL226" s="22">
        <v>0</v>
      </c>
      <c r="AM226" s="22">
        <v>0</v>
      </c>
      <c r="AN226" s="22">
        <v>0</v>
      </c>
      <c r="AO226" s="22">
        <v>0</v>
      </c>
      <c r="AP226" s="22">
        <v>400413</v>
      </c>
    </row>
    <row r="227" spans="1:42" x14ac:dyDescent="0.35">
      <c r="A227" s="22" t="s">
        <v>114</v>
      </c>
      <c r="B227" s="22" t="s">
        <v>507</v>
      </c>
      <c r="C227" s="22" t="s">
        <v>566</v>
      </c>
      <c r="D227" s="22" t="s">
        <v>567</v>
      </c>
      <c r="E227" s="22">
        <v>0</v>
      </c>
      <c r="F227" s="22">
        <v>9164</v>
      </c>
      <c r="G227" s="22">
        <v>0</v>
      </c>
      <c r="H227" s="22"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31202</v>
      </c>
      <c r="P227" s="22">
        <v>0</v>
      </c>
      <c r="Q227" s="22">
        <v>0</v>
      </c>
      <c r="R227" s="22">
        <v>0</v>
      </c>
      <c r="S227" s="22">
        <v>0</v>
      </c>
      <c r="T227" s="22">
        <v>24561</v>
      </c>
      <c r="U227" s="22">
        <v>14409</v>
      </c>
      <c r="V227" s="22">
        <v>0</v>
      </c>
      <c r="W227" s="22"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v>0</v>
      </c>
      <c r="AJ227" s="22">
        <v>807</v>
      </c>
      <c r="AK227" s="22">
        <v>0</v>
      </c>
      <c r="AL227" s="22">
        <v>0</v>
      </c>
      <c r="AM227" s="22">
        <v>0</v>
      </c>
      <c r="AN227" s="22">
        <v>0</v>
      </c>
      <c r="AO227" s="22">
        <v>0</v>
      </c>
      <c r="AP227" s="22">
        <v>80143</v>
      </c>
    </row>
    <row r="228" spans="1:42" x14ac:dyDescent="0.35">
      <c r="A228" s="22" t="s">
        <v>114</v>
      </c>
      <c r="B228" s="22" t="s">
        <v>507</v>
      </c>
      <c r="C228" s="22" t="s">
        <v>568</v>
      </c>
      <c r="D228" s="22" t="s">
        <v>569</v>
      </c>
      <c r="E228" s="22">
        <v>0</v>
      </c>
      <c r="F228" s="22">
        <v>3371</v>
      </c>
      <c r="G228" s="22">
        <v>0</v>
      </c>
      <c r="H228" s="22">
        <v>0</v>
      </c>
      <c r="I228" s="22">
        <v>1670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181652</v>
      </c>
      <c r="P228" s="22">
        <v>0</v>
      </c>
      <c r="Q228" s="22">
        <v>0</v>
      </c>
      <c r="R228" s="22">
        <v>7705</v>
      </c>
      <c r="S228" s="22">
        <v>0</v>
      </c>
      <c r="T228" s="22">
        <v>17002</v>
      </c>
      <c r="U228" s="22">
        <v>18761</v>
      </c>
      <c r="V228" s="22">
        <v>0</v>
      </c>
      <c r="W228" s="22">
        <v>0</v>
      </c>
      <c r="X228" s="22">
        <v>0</v>
      </c>
      <c r="Y228" s="22">
        <v>0</v>
      </c>
      <c r="Z228" s="22">
        <v>0</v>
      </c>
      <c r="AA228" s="22">
        <v>193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v>700</v>
      </c>
      <c r="AJ228" s="22">
        <v>0</v>
      </c>
      <c r="AK228" s="22">
        <v>0</v>
      </c>
      <c r="AL228" s="22">
        <v>0</v>
      </c>
      <c r="AM228" s="22">
        <v>0</v>
      </c>
      <c r="AN228" s="22">
        <v>0</v>
      </c>
      <c r="AO228" s="22">
        <v>0</v>
      </c>
      <c r="AP228" s="22">
        <v>231054</v>
      </c>
    </row>
    <row r="229" spans="1:42" x14ac:dyDescent="0.35">
      <c r="A229" s="22" t="s">
        <v>114</v>
      </c>
      <c r="B229" s="22" t="s">
        <v>507</v>
      </c>
      <c r="C229" s="22" t="s">
        <v>570</v>
      </c>
      <c r="D229" s="22" t="s">
        <v>571</v>
      </c>
      <c r="E229" s="22">
        <v>0</v>
      </c>
      <c r="F229" s="22">
        <v>25514</v>
      </c>
      <c r="G229" s="22">
        <v>0</v>
      </c>
      <c r="H229" s="22">
        <v>0</v>
      </c>
      <c r="I229" s="22">
        <v>56151</v>
      </c>
      <c r="J229" s="22">
        <v>0</v>
      </c>
      <c r="K229" s="22">
        <v>0</v>
      </c>
      <c r="L229" s="22">
        <v>0</v>
      </c>
      <c r="M229" s="22">
        <v>0</v>
      </c>
      <c r="N229" s="22">
        <v>23726</v>
      </c>
      <c r="O229" s="22">
        <v>176862</v>
      </c>
      <c r="P229" s="22">
        <v>0</v>
      </c>
      <c r="Q229" s="22">
        <v>0</v>
      </c>
      <c r="R229" s="22">
        <v>7957</v>
      </c>
      <c r="S229" s="22">
        <v>0</v>
      </c>
      <c r="T229" s="22">
        <v>48667</v>
      </c>
      <c r="U229" s="22">
        <v>115210</v>
      </c>
      <c r="V229" s="22">
        <v>14051</v>
      </c>
      <c r="W229" s="22"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v>0</v>
      </c>
      <c r="AI229" s="22">
        <v>146268</v>
      </c>
      <c r="AJ229" s="22">
        <v>0</v>
      </c>
      <c r="AK229" s="22">
        <v>0</v>
      </c>
      <c r="AL229" s="22">
        <v>0</v>
      </c>
      <c r="AM229" s="22">
        <v>0</v>
      </c>
      <c r="AN229" s="22">
        <v>0</v>
      </c>
      <c r="AO229" s="22">
        <v>0</v>
      </c>
      <c r="AP229" s="22">
        <v>614406</v>
      </c>
    </row>
    <row r="230" spans="1:42" x14ac:dyDescent="0.35">
      <c r="A230" s="22" t="s">
        <v>114</v>
      </c>
      <c r="B230" s="22" t="s">
        <v>507</v>
      </c>
      <c r="C230" s="22" t="s">
        <v>572</v>
      </c>
      <c r="D230" s="22" t="s">
        <v>573</v>
      </c>
      <c r="E230" s="22">
        <v>0</v>
      </c>
      <c r="F230" s="22">
        <v>5530</v>
      </c>
      <c r="G230" s="22">
        <v>0</v>
      </c>
      <c r="H230" s="22">
        <v>0</v>
      </c>
      <c r="I230" s="22">
        <v>6226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42425</v>
      </c>
      <c r="P230" s="22">
        <v>0</v>
      </c>
      <c r="Q230" s="22">
        <v>0</v>
      </c>
      <c r="R230" s="22">
        <v>0</v>
      </c>
      <c r="S230" s="22">
        <v>0</v>
      </c>
      <c r="T230" s="22">
        <v>49466</v>
      </c>
      <c r="U230" s="22">
        <v>13646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v>0</v>
      </c>
      <c r="AJ230" s="22">
        <v>16021</v>
      </c>
      <c r="AK230" s="22">
        <v>0</v>
      </c>
      <c r="AL230" s="22">
        <v>0</v>
      </c>
      <c r="AM230" s="22">
        <v>0</v>
      </c>
      <c r="AN230" s="22">
        <v>0</v>
      </c>
      <c r="AO230" s="22">
        <v>0</v>
      </c>
      <c r="AP230" s="22">
        <v>133314</v>
      </c>
    </row>
    <row r="231" spans="1:42" x14ac:dyDescent="0.35">
      <c r="A231" s="22" t="s">
        <v>114</v>
      </c>
      <c r="B231" s="22" t="s">
        <v>507</v>
      </c>
      <c r="C231" s="22" t="s">
        <v>574</v>
      </c>
      <c r="D231" s="22" t="s">
        <v>575</v>
      </c>
      <c r="E231" s="22">
        <v>0</v>
      </c>
      <c r="F231" s="22">
        <v>0</v>
      </c>
      <c r="G231" s="22">
        <v>0</v>
      </c>
      <c r="H231" s="22">
        <v>0</v>
      </c>
      <c r="I231" s="22">
        <v>280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13957</v>
      </c>
      <c r="P231" s="22">
        <v>0</v>
      </c>
      <c r="Q231" s="22">
        <v>0</v>
      </c>
      <c r="R231" s="22">
        <v>0</v>
      </c>
      <c r="S231" s="22">
        <v>0</v>
      </c>
      <c r="T231" s="22">
        <v>29139</v>
      </c>
      <c r="U231" s="22">
        <v>41768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v>0</v>
      </c>
      <c r="AI231" s="22">
        <v>1769</v>
      </c>
      <c r="AJ231" s="22">
        <v>0</v>
      </c>
      <c r="AK231" s="22">
        <v>0</v>
      </c>
      <c r="AL231" s="22">
        <v>0</v>
      </c>
      <c r="AM231" s="22">
        <v>0</v>
      </c>
      <c r="AN231" s="22">
        <v>0</v>
      </c>
      <c r="AO231" s="22">
        <v>221764</v>
      </c>
      <c r="AP231" s="22">
        <v>308677</v>
      </c>
    </row>
    <row r="232" spans="1:42" x14ac:dyDescent="0.35">
      <c r="A232" s="22" t="s">
        <v>114</v>
      </c>
      <c r="B232" s="22" t="s">
        <v>507</v>
      </c>
      <c r="C232" s="22" t="s">
        <v>576</v>
      </c>
      <c r="D232" s="22" t="s">
        <v>577</v>
      </c>
      <c r="E232" s="22">
        <v>0</v>
      </c>
      <c r="F232" s="22">
        <v>10895</v>
      </c>
      <c r="G232" s="22">
        <v>0</v>
      </c>
      <c r="H232" s="22">
        <v>0</v>
      </c>
      <c r="I232" s="22">
        <v>31729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83061</v>
      </c>
      <c r="P232" s="22">
        <v>0</v>
      </c>
      <c r="Q232" s="22">
        <v>0</v>
      </c>
      <c r="R232" s="22">
        <v>2574</v>
      </c>
      <c r="S232" s="22">
        <v>0</v>
      </c>
      <c r="T232" s="22">
        <v>39145</v>
      </c>
      <c r="U232" s="22">
        <v>8131</v>
      </c>
      <c r="V232" s="22">
        <v>0</v>
      </c>
      <c r="W232" s="22">
        <v>0</v>
      </c>
      <c r="X232" s="22">
        <v>0</v>
      </c>
      <c r="Y232" s="22">
        <v>0</v>
      </c>
      <c r="Z232" s="22">
        <v>740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v>0</v>
      </c>
      <c r="AI232" s="22">
        <v>42207</v>
      </c>
      <c r="AJ232" s="22">
        <v>6733</v>
      </c>
      <c r="AK232" s="22">
        <v>0</v>
      </c>
      <c r="AL232" s="22">
        <v>0</v>
      </c>
      <c r="AM232" s="22">
        <v>0</v>
      </c>
      <c r="AN232" s="22">
        <v>0</v>
      </c>
      <c r="AO232" s="22">
        <v>0</v>
      </c>
      <c r="AP232" s="22">
        <v>225215</v>
      </c>
    </row>
    <row r="233" spans="1:42" x14ac:dyDescent="0.35">
      <c r="A233" s="22" t="s">
        <v>114</v>
      </c>
      <c r="B233" s="22" t="s">
        <v>507</v>
      </c>
      <c r="C233" s="22" t="s">
        <v>578</v>
      </c>
      <c r="D233" s="22" t="s">
        <v>579</v>
      </c>
      <c r="E233" s="22">
        <v>0</v>
      </c>
      <c r="F233" s="22">
        <v>7803</v>
      </c>
      <c r="G233" s="22">
        <v>0</v>
      </c>
      <c r="H233" s="22">
        <v>0</v>
      </c>
      <c r="I233" s="22">
        <v>6397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61036</v>
      </c>
      <c r="P233" s="22">
        <v>0</v>
      </c>
      <c r="Q233" s="22">
        <v>0</v>
      </c>
      <c r="R233" s="22">
        <v>0</v>
      </c>
      <c r="S233" s="22">
        <v>0</v>
      </c>
      <c r="T233" s="22">
        <v>10025</v>
      </c>
      <c r="U233" s="22">
        <v>19193</v>
      </c>
      <c r="V233" s="22">
        <v>2792</v>
      </c>
      <c r="W233" s="22">
        <v>0</v>
      </c>
      <c r="X233" s="22"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4680</v>
      </c>
      <c r="AJ233" s="22">
        <v>0</v>
      </c>
      <c r="AK233" s="22">
        <v>0</v>
      </c>
      <c r="AL233" s="22">
        <v>0</v>
      </c>
      <c r="AM233" s="22">
        <v>0</v>
      </c>
      <c r="AN233" s="22">
        <v>0</v>
      </c>
      <c r="AO233" s="22">
        <v>0</v>
      </c>
      <c r="AP233" s="22">
        <v>111926</v>
      </c>
    </row>
    <row r="234" spans="1:42" x14ac:dyDescent="0.35">
      <c r="A234" s="22" t="s">
        <v>114</v>
      </c>
      <c r="B234" s="22" t="s">
        <v>507</v>
      </c>
      <c r="C234" s="22" t="s">
        <v>580</v>
      </c>
      <c r="D234" s="22" t="s">
        <v>581</v>
      </c>
      <c r="E234" s="22">
        <v>0</v>
      </c>
      <c r="F234" s="22">
        <v>0</v>
      </c>
      <c r="G234" s="22">
        <v>10378</v>
      </c>
      <c r="H234" s="22">
        <v>0</v>
      </c>
      <c r="I234" s="22">
        <v>19057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43866</v>
      </c>
      <c r="P234" s="22">
        <v>0</v>
      </c>
      <c r="Q234" s="22">
        <v>0</v>
      </c>
      <c r="R234" s="22">
        <v>0</v>
      </c>
      <c r="S234" s="22">
        <v>0</v>
      </c>
      <c r="T234" s="22">
        <v>53099</v>
      </c>
      <c r="U234" s="22">
        <v>0</v>
      </c>
      <c r="V234" s="22">
        <v>0</v>
      </c>
      <c r="W234" s="22">
        <v>0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v>0</v>
      </c>
      <c r="AI234" s="22">
        <v>22476</v>
      </c>
      <c r="AJ234" s="22">
        <v>0</v>
      </c>
      <c r="AK234" s="22">
        <v>0</v>
      </c>
      <c r="AL234" s="22">
        <v>0</v>
      </c>
      <c r="AM234" s="22">
        <v>0</v>
      </c>
      <c r="AN234" s="22">
        <v>0</v>
      </c>
      <c r="AO234" s="22">
        <v>0</v>
      </c>
      <c r="AP234" s="22">
        <v>148876</v>
      </c>
    </row>
    <row r="235" spans="1:42" x14ac:dyDescent="0.35">
      <c r="A235" s="22" t="s">
        <v>114</v>
      </c>
      <c r="B235" s="22" t="s">
        <v>507</v>
      </c>
      <c r="C235" s="22" t="s">
        <v>582</v>
      </c>
      <c r="D235" s="22" t="s">
        <v>583</v>
      </c>
      <c r="E235" s="22">
        <v>0</v>
      </c>
      <c r="F235" s="22">
        <v>42582</v>
      </c>
      <c r="G235" s="22">
        <v>0</v>
      </c>
      <c r="H235" s="22">
        <v>0</v>
      </c>
      <c r="I235" s="22">
        <v>3512</v>
      </c>
      <c r="J235" s="22">
        <v>0</v>
      </c>
      <c r="K235" s="22">
        <v>452</v>
      </c>
      <c r="L235" s="22">
        <v>0</v>
      </c>
      <c r="M235" s="22">
        <v>0</v>
      </c>
      <c r="N235" s="22">
        <v>0</v>
      </c>
      <c r="O235" s="22">
        <v>97857</v>
      </c>
      <c r="P235" s="22">
        <v>58789</v>
      </c>
      <c r="Q235" s="22">
        <v>0</v>
      </c>
      <c r="R235" s="22">
        <v>0</v>
      </c>
      <c r="S235" s="22">
        <v>0</v>
      </c>
      <c r="T235" s="22">
        <v>182998</v>
      </c>
      <c r="U235" s="22">
        <v>12657</v>
      </c>
      <c r="V235" s="22">
        <v>2625</v>
      </c>
      <c r="W235" s="22">
        <v>0</v>
      </c>
      <c r="X235" s="22">
        <v>76</v>
      </c>
      <c r="Y235" s="22">
        <v>0</v>
      </c>
      <c r="Z235" s="22">
        <v>0</v>
      </c>
      <c r="AA235" s="22">
        <v>509</v>
      </c>
      <c r="AB235" s="22">
        <v>586</v>
      </c>
      <c r="AC235" s="22">
        <v>0</v>
      </c>
      <c r="AD235" s="22">
        <v>0</v>
      </c>
      <c r="AE235" s="22">
        <v>0</v>
      </c>
      <c r="AF235" s="22">
        <v>0</v>
      </c>
      <c r="AG235" s="22">
        <v>1190</v>
      </c>
      <c r="AH235" s="22">
        <v>0</v>
      </c>
      <c r="AI235" s="22">
        <v>32075</v>
      </c>
      <c r="AJ235" s="22">
        <v>25602</v>
      </c>
      <c r="AK235" s="22">
        <v>0</v>
      </c>
      <c r="AL235" s="22">
        <v>0</v>
      </c>
      <c r="AM235" s="22">
        <v>0</v>
      </c>
      <c r="AN235" s="22">
        <v>0</v>
      </c>
      <c r="AO235" s="22">
        <v>0</v>
      </c>
      <c r="AP235" s="22">
        <v>461510</v>
      </c>
    </row>
    <row r="236" spans="1:42" x14ac:dyDescent="0.35">
      <c r="A236" s="22" t="s">
        <v>114</v>
      </c>
      <c r="B236" s="22" t="s">
        <v>507</v>
      </c>
      <c r="C236" s="22" t="s">
        <v>584</v>
      </c>
      <c r="D236" s="22" t="s">
        <v>585</v>
      </c>
      <c r="E236" s="22">
        <v>0</v>
      </c>
      <c r="F236" s="22">
        <v>7497</v>
      </c>
      <c r="G236" s="22">
        <v>0</v>
      </c>
      <c r="H236" s="22">
        <v>0</v>
      </c>
      <c r="I236" s="22">
        <v>10953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212103</v>
      </c>
      <c r="P236" s="22">
        <v>0</v>
      </c>
      <c r="Q236" s="22">
        <v>0</v>
      </c>
      <c r="R236" s="22">
        <v>0</v>
      </c>
      <c r="S236" s="22">
        <v>0</v>
      </c>
      <c r="T236" s="22">
        <v>109170</v>
      </c>
      <c r="U236" s="22">
        <v>43999</v>
      </c>
      <c r="V236" s="22">
        <v>0</v>
      </c>
      <c r="W236" s="22">
        <v>0</v>
      </c>
      <c r="X236" s="22">
        <v>0</v>
      </c>
      <c r="Y236" s="22">
        <v>0</v>
      </c>
      <c r="Z236" s="22">
        <v>978</v>
      </c>
      <c r="AA236" s="22">
        <v>0</v>
      </c>
      <c r="AB236" s="22">
        <v>4946</v>
      </c>
      <c r="AC236" s="22">
        <v>0</v>
      </c>
      <c r="AD236" s="22">
        <v>12301</v>
      </c>
      <c r="AE236" s="22">
        <v>0</v>
      </c>
      <c r="AF236" s="22">
        <v>0</v>
      </c>
      <c r="AG236" s="22">
        <v>0</v>
      </c>
      <c r="AH236" s="22">
        <v>0</v>
      </c>
      <c r="AI236" s="22">
        <v>183624</v>
      </c>
      <c r="AJ236" s="22">
        <v>0</v>
      </c>
      <c r="AK236" s="22">
        <v>0</v>
      </c>
      <c r="AL236" s="22">
        <v>0</v>
      </c>
      <c r="AM236" s="22">
        <v>9946</v>
      </c>
      <c r="AN236" s="22">
        <v>0</v>
      </c>
      <c r="AO236" s="22">
        <v>0</v>
      </c>
      <c r="AP236" s="22">
        <v>595517</v>
      </c>
    </row>
    <row r="237" spans="1:42" x14ac:dyDescent="0.35">
      <c r="A237" s="22" t="s">
        <v>114</v>
      </c>
      <c r="B237" s="22" t="s">
        <v>507</v>
      </c>
      <c r="C237" s="22" t="s">
        <v>586</v>
      </c>
      <c r="D237" s="22" t="s">
        <v>587</v>
      </c>
      <c r="E237" s="22">
        <v>0</v>
      </c>
      <c r="F237" s="22">
        <v>1115</v>
      </c>
      <c r="G237" s="22">
        <v>0</v>
      </c>
      <c r="H237" s="22"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2">
        <v>132041</v>
      </c>
      <c r="P237" s="22">
        <v>0</v>
      </c>
      <c r="Q237" s="22">
        <v>0</v>
      </c>
      <c r="R237" s="22">
        <v>11631</v>
      </c>
      <c r="S237" s="22">
        <v>0</v>
      </c>
      <c r="T237" s="22">
        <v>15502</v>
      </c>
      <c r="U237" s="22">
        <v>21764</v>
      </c>
      <c r="V237" s="22">
        <v>0</v>
      </c>
      <c r="W237" s="22">
        <v>0</v>
      </c>
      <c r="X237" s="22">
        <v>0</v>
      </c>
      <c r="Y237" s="22">
        <v>0</v>
      </c>
      <c r="Z237" s="22">
        <v>0</v>
      </c>
      <c r="AA237" s="22">
        <v>140</v>
      </c>
      <c r="AB237" s="22">
        <v>0</v>
      </c>
      <c r="AC237" s="22">
        <v>43428</v>
      </c>
      <c r="AD237" s="22">
        <v>10154</v>
      </c>
      <c r="AE237" s="22">
        <v>0</v>
      </c>
      <c r="AF237" s="22">
        <v>0</v>
      </c>
      <c r="AG237" s="22">
        <v>0</v>
      </c>
      <c r="AH237" s="22">
        <v>0</v>
      </c>
      <c r="AI237" s="22">
        <v>0</v>
      </c>
      <c r="AJ237" s="22">
        <v>0</v>
      </c>
      <c r="AK237" s="22">
        <v>0</v>
      </c>
      <c r="AL237" s="22">
        <v>0</v>
      </c>
      <c r="AM237" s="22">
        <v>0</v>
      </c>
      <c r="AN237" s="22">
        <v>0</v>
      </c>
      <c r="AO237" s="22">
        <v>0</v>
      </c>
      <c r="AP237" s="22">
        <v>235775</v>
      </c>
    </row>
    <row r="238" spans="1:42" x14ac:dyDescent="0.35">
      <c r="A238" s="22" t="s">
        <v>114</v>
      </c>
      <c r="B238" s="22" t="s">
        <v>507</v>
      </c>
      <c r="C238" s="22" t="s">
        <v>588</v>
      </c>
      <c r="D238" s="22" t="s">
        <v>589</v>
      </c>
      <c r="E238" s="22">
        <v>0</v>
      </c>
      <c r="F238" s="22">
        <v>13081</v>
      </c>
      <c r="G238" s="22">
        <v>0</v>
      </c>
      <c r="H238" s="22">
        <v>0</v>
      </c>
      <c r="I238" s="22">
        <v>7403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196741</v>
      </c>
      <c r="P238" s="22">
        <v>0</v>
      </c>
      <c r="Q238" s="22">
        <v>0</v>
      </c>
      <c r="R238" s="22">
        <v>0</v>
      </c>
      <c r="S238" s="22">
        <v>0</v>
      </c>
      <c r="T238" s="22">
        <v>82602</v>
      </c>
      <c r="U238" s="22">
        <v>36465</v>
      </c>
      <c r="V238" s="22">
        <v>0</v>
      </c>
      <c r="W238" s="22">
        <v>0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v>0</v>
      </c>
      <c r="AI238" s="22">
        <v>42599</v>
      </c>
      <c r="AJ238" s="22">
        <v>0</v>
      </c>
      <c r="AK238" s="22">
        <v>0</v>
      </c>
      <c r="AL238" s="22">
        <v>0</v>
      </c>
      <c r="AM238" s="22">
        <v>0</v>
      </c>
      <c r="AN238" s="22">
        <v>0</v>
      </c>
      <c r="AO238" s="22">
        <v>0</v>
      </c>
      <c r="AP238" s="22">
        <v>378891</v>
      </c>
    </row>
    <row r="239" spans="1:42" x14ac:dyDescent="0.35">
      <c r="A239" s="22" t="s">
        <v>114</v>
      </c>
      <c r="B239" s="22" t="s">
        <v>507</v>
      </c>
      <c r="C239" s="22" t="s">
        <v>590</v>
      </c>
      <c r="D239" s="22" t="s">
        <v>591</v>
      </c>
      <c r="E239" s="22">
        <v>0</v>
      </c>
      <c r="F239" s="22">
        <v>8716</v>
      </c>
      <c r="G239" s="22">
        <v>0</v>
      </c>
      <c r="H239" s="22">
        <v>0</v>
      </c>
      <c r="I239" s="22">
        <v>10350</v>
      </c>
      <c r="J239" s="22">
        <v>0</v>
      </c>
      <c r="K239" s="22">
        <v>0</v>
      </c>
      <c r="L239" s="22">
        <v>0</v>
      </c>
      <c r="M239" s="22">
        <v>0</v>
      </c>
      <c r="N239" s="22">
        <v>3255</v>
      </c>
      <c r="O239" s="22">
        <v>32993</v>
      </c>
      <c r="P239" s="22">
        <v>0</v>
      </c>
      <c r="Q239" s="22">
        <v>0</v>
      </c>
      <c r="R239" s="22">
        <v>0</v>
      </c>
      <c r="S239" s="22">
        <v>0</v>
      </c>
      <c r="T239" s="22">
        <v>48677</v>
      </c>
      <c r="U239" s="22">
        <v>54515</v>
      </c>
      <c r="V239" s="22">
        <v>0</v>
      </c>
      <c r="W239" s="22">
        <v>0</v>
      </c>
      <c r="X239" s="22"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v>0</v>
      </c>
      <c r="AI239" s="22">
        <v>14130</v>
      </c>
      <c r="AJ239" s="22">
        <v>8127</v>
      </c>
      <c r="AK239" s="22">
        <v>0</v>
      </c>
      <c r="AL239" s="22">
        <v>0</v>
      </c>
      <c r="AM239" s="22">
        <v>0</v>
      </c>
      <c r="AN239" s="22">
        <v>0</v>
      </c>
      <c r="AO239" s="22">
        <v>0</v>
      </c>
      <c r="AP239" s="22">
        <v>180763</v>
      </c>
    </row>
    <row r="240" spans="1:42" x14ac:dyDescent="0.35">
      <c r="A240" s="22" t="s">
        <v>114</v>
      </c>
      <c r="B240" s="22" t="s">
        <v>507</v>
      </c>
      <c r="C240" s="22" t="s">
        <v>592</v>
      </c>
      <c r="D240" s="22" t="s">
        <v>593</v>
      </c>
      <c r="E240" s="22">
        <v>0</v>
      </c>
      <c r="F240" s="22">
        <v>30806</v>
      </c>
      <c r="G240" s="22">
        <v>0</v>
      </c>
      <c r="H240" s="22">
        <v>0</v>
      </c>
      <c r="I240" s="22">
        <v>16035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71823</v>
      </c>
      <c r="P240" s="22">
        <v>0</v>
      </c>
      <c r="Q240" s="22">
        <v>0</v>
      </c>
      <c r="R240" s="22">
        <v>0</v>
      </c>
      <c r="S240" s="22">
        <v>0</v>
      </c>
      <c r="T240" s="22">
        <v>23264</v>
      </c>
      <c r="U240" s="22">
        <v>10960</v>
      </c>
      <c r="V240" s="22">
        <v>2241</v>
      </c>
      <c r="W240" s="22"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v>18708</v>
      </c>
      <c r="AJ240" s="22">
        <v>0</v>
      </c>
      <c r="AK240" s="22">
        <v>0</v>
      </c>
      <c r="AL240" s="22">
        <v>0</v>
      </c>
      <c r="AM240" s="22">
        <v>1361</v>
      </c>
      <c r="AN240" s="22">
        <v>0</v>
      </c>
      <c r="AO240" s="22">
        <v>0</v>
      </c>
      <c r="AP240" s="22">
        <v>175198</v>
      </c>
    </row>
    <row r="241" spans="1:42" x14ac:dyDescent="0.35">
      <c r="A241" s="22" t="s">
        <v>114</v>
      </c>
      <c r="B241" s="22" t="s">
        <v>507</v>
      </c>
      <c r="C241" s="22" t="s">
        <v>594</v>
      </c>
      <c r="D241" s="22" t="s">
        <v>595</v>
      </c>
      <c r="E241" s="22">
        <v>0</v>
      </c>
      <c r="F241" s="22">
        <v>3500</v>
      </c>
      <c r="G241" s="22">
        <v>0</v>
      </c>
      <c r="H241" s="22">
        <v>0</v>
      </c>
      <c r="I241" s="22">
        <v>3630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157385</v>
      </c>
      <c r="P241" s="22">
        <v>0</v>
      </c>
      <c r="Q241" s="22">
        <v>0</v>
      </c>
      <c r="R241" s="22">
        <v>0</v>
      </c>
      <c r="S241" s="22">
        <v>0</v>
      </c>
      <c r="T241" s="22">
        <v>40786</v>
      </c>
      <c r="U241" s="22">
        <v>12986</v>
      </c>
      <c r="V241" s="22">
        <v>0</v>
      </c>
      <c r="W241" s="22"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v>0</v>
      </c>
      <c r="AI241" s="22">
        <v>6537</v>
      </c>
      <c r="AJ241" s="22">
        <v>0</v>
      </c>
      <c r="AK241" s="22">
        <v>0</v>
      </c>
      <c r="AL241" s="22">
        <v>0</v>
      </c>
      <c r="AM241" s="22">
        <v>0</v>
      </c>
      <c r="AN241" s="22">
        <v>0</v>
      </c>
      <c r="AO241" s="22">
        <v>0</v>
      </c>
      <c r="AP241" s="22">
        <v>224824</v>
      </c>
    </row>
    <row r="242" spans="1:42" x14ac:dyDescent="0.35">
      <c r="A242" s="22" t="s">
        <v>114</v>
      </c>
      <c r="B242" s="22" t="s">
        <v>507</v>
      </c>
      <c r="C242" s="22" t="s">
        <v>596</v>
      </c>
      <c r="D242" s="22" t="s">
        <v>597</v>
      </c>
      <c r="E242" s="22">
        <v>0</v>
      </c>
      <c r="F242" s="22">
        <v>617</v>
      </c>
      <c r="G242" s="22">
        <v>0</v>
      </c>
      <c r="H242" s="22">
        <v>0</v>
      </c>
      <c r="I242" s="22">
        <v>9841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36300</v>
      </c>
      <c r="P242" s="22">
        <v>0</v>
      </c>
      <c r="Q242" s="22">
        <v>0</v>
      </c>
      <c r="R242" s="22">
        <v>0</v>
      </c>
      <c r="S242" s="22">
        <v>0</v>
      </c>
      <c r="T242" s="22">
        <v>23308</v>
      </c>
      <c r="U242" s="22">
        <v>17818</v>
      </c>
      <c r="V242" s="22">
        <v>0</v>
      </c>
      <c r="W242" s="22"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v>0</v>
      </c>
      <c r="AI242" s="22">
        <v>4755</v>
      </c>
      <c r="AJ242" s="22">
        <v>0</v>
      </c>
      <c r="AK242" s="22">
        <v>0</v>
      </c>
      <c r="AL242" s="22">
        <v>0</v>
      </c>
      <c r="AM242" s="22">
        <v>0</v>
      </c>
      <c r="AN242" s="22">
        <v>0</v>
      </c>
      <c r="AO242" s="22">
        <v>0</v>
      </c>
      <c r="AP242" s="22">
        <v>92639</v>
      </c>
    </row>
    <row r="243" spans="1:42" x14ac:dyDescent="0.35">
      <c r="A243" s="22" t="s">
        <v>114</v>
      </c>
      <c r="B243" s="22" t="s">
        <v>507</v>
      </c>
      <c r="C243" s="22" t="s">
        <v>598</v>
      </c>
      <c r="D243" s="22" t="s">
        <v>599</v>
      </c>
      <c r="E243" s="22">
        <v>0</v>
      </c>
      <c r="F243" s="22">
        <v>1785</v>
      </c>
      <c r="G243" s="22">
        <v>0</v>
      </c>
      <c r="H243" s="22">
        <v>0</v>
      </c>
      <c r="I243" s="22">
        <v>368</v>
      </c>
      <c r="J243" s="22">
        <v>0</v>
      </c>
      <c r="K243" s="22">
        <v>0</v>
      </c>
      <c r="L243" s="22">
        <v>0</v>
      </c>
      <c r="M243" s="22">
        <v>0</v>
      </c>
      <c r="N243" s="22">
        <v>13883</v>
      </c>
      <c r="O243" s="22">
        <v>8671</v>
      </c>
      <c r="P243" s="22">
        <v>0</v>
      </c>
      <c r="Q243" s="22">
        <v>0</v>
      </c>
      <c r="R243" s="22">
        <v>1962</v>
      </c>
      <c r="S243" s="22">
        <v>0</v>
      </c>
      <c r="T243" s="22">
        <v>53158</v>
      </c>
      <c r="U243" s="22">
        <v>19409</v>
      </c>
      <c r="V243" s="22">
        <v>0</v>
      </c>
      <c r="W243" s="22"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v>4724</v>
      </c>
      <c r="AJ243" s="22">
        <v>6600</v>
      </c>
      <c r="AK243" s="22">
        <v>0</v>
      </c>
      <c r="AL243" s="22">
        <v>0</v>
      </c>
      <c r="AM243" s="22">
        <v>0</v>
      </c>
      <c r="AN243" s="22">
        <v>0</v>
      </c>
      <c r="AO243" s="22">
        <v>0</v>
      </c>
      <c r="AP243" s="22">
        <v>110560</v>
      </c>
    </row>
    <row r="244" spans="1:42" x14ac:dyDescent="0.35">
      <c r="A244" s="22" t="s">
        <v>114</v>
      </c>
      <c r="B244" s="22" t="s">
        <v>507</v>
      </c>
      <c r="C244" s="22" t="s">
        <v>600</v>
      </c>
      <c r="D244" s="22" t="s">
        <v>601</v>
      </c>
      <c r="E244" s="22">
        <v>0</v>
      </c>
      <c r="F244" s="22">
        <v>19087</v>
      </c>
      <c r="G244" s="22">
        <v>0</v>
      </c>
      <c r="H244" s="22">
        <v>0</v>
      </c>
      <c r="I244" s="22">
        <v>1700</v>
      </c>
      <c r="J244" s="22">
        <v>0</v>
      </c>
      <c r="K244" s="22">
        <v>0</v>
      </c>
      <c r="L244" s="22">
        <v>0</v>
      </c>
      <c r="M244" s="22">
        <v>0</v>
      </c>
      <c r="N244" s="22">
        <v>0</v>
      </c>
      <c r="O244" s="22">
        <v>88574</v>
      </c>
      <c r="P244" s="22">
        <v>0</v>
      </c>
      <c r="Q244" s="22">
        <v>0</v>
      </c>
      <c r="R244" s="22">
        <v>0</v>
      </c>
      <c r="S244" s="22">
        <v>0</v>
      </c>
      <c r="T244" s="22">
        <v>184271</v>
      </c>
      <c r="U244" s="22">
        <v>13252</v>
      </c>
      <c r="V244" s="22">
        <v>0</v>
      </c>
      <c r="W244" s="22">
        <v>0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v>0</v>
      </c>
      <c r="AI244" s="22">
        <v>42860</v>
      </c>
      <c r="AJ244" s="22">
        <v>0</v>
      </c>
      <c r="AK244" s="22">
        <v>0</v>
      </c>
      <c r="AL244" s="22">
        <v>0</v>
      </c>
      <c r="AM244" s="22">
        <v>0</v>
      </c>
      <c r="AN244" s="22">
        <v>0</v>
      </c>
      <c r="AO244" s="22">
        <v>0</v>
      </c>
      <c r="AP244" s="22">
        <v>349744</v>
      </c>
    </row>
    <row r="245" spans="1:42" x14ac:dyDescent="0.35">
      <c r="A245" s="22" t="s">
        <v>114</v>
      </c>
      <c r="B245" s="22" t="s">
        <v>507</v>
      </c>
      <c r="C245" s="22" t="s">
        <v>602</v>
      </c>
      <c r="D245" s="22" t="s">
        <v>603</v>
      </c>
      <c r="E245" s="22">
        <v>0</v>
      </c>
      <c r="F245" s="22">
        <v>5822</v>
      </c>
      <c r="G245" s="22">
        <v>0</v>
      </c>
      <c r="H245" s="22"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v>0</v>
      </c>
      <c r="N245" s="22">
        <v>0</v>
      </c>
      <c r="O245" s="22">
        <v>67161</v>
      </c>
      <c r="P245" s="22">
        <v>0</v>
      </c>
      <c r="Q245" s="22">
        <v>0</v>
      </c>
      <c r="R245" s="22">
        <v>0</v>
      </c>
      <c r="S245" s="22">
        <v>0</v>
      </c>
      <c r="T245" s="22">
        <v>0</v>
      </c>
      <c r="U245" s="22">
        <v>38682</v>
      </c>
      <c r="V245" s="22">
        <v>0</v>
      </c>
      <c r="W245" s="22"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v>0</v>
      </c>
      <c r="AI245" s="22">
        <v>13119</v>
      </c>
      <c r="AJ245" s="22">
        <v>8053</v>
      </c>
      <c r="AK245" s="22">
        <v>0</v>
      </c>
      <c r="AL245" s="22">
        <v>0</v>
      </c>
      <c r="AM245" s="22">
        <v>0</v>
      </c>
      <c r="AN245" s="22">
        <v>0</v>
      </c>
      <c r="AO245" s="22">
        <v>0</v>
      </c>
      <c r="AP245" s="22">
        <v>132837</v>
      </c>
    </row>
    <row r="246" spans="1:42" x14ac:dyDescent="0.35">
      <c r="A246" s="22" t="s">
        <v>114</v>
      </c>
      <c r="B246" s="22" t="s">
        <v>507</v>
      </c>
      <c r="C246" s="22" t="s">
        <v>604</v>
      </c>
      <c r="D246" s="22" t="s">
        <v>605</v>
      </c>
      <c r="E246" s="22">
        <v>0</v>
      </c>
      <c r="F246" s="22">
        <v>4022</v>
      </c>
      <c r="G246" s="22">
        <v>0</v>
      </c>
      <c r="H246" s="22">
        <v>0</v>
      </c>
      <c r="I246" s="22">
        <v>18031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76016</v>
      </c>
      <c r="P246" s="22">
        <v>0</v>
      </c>
      <c r="Q246" s="22">
        <v>0</v>
      </c>
      <c r="R246" s="22">
        <v>0</v>
      </c>
      <c r="S246" s="22">
        <v>0</v>
      </c>
      <c r="T246" s="22">
        <v>46738</v>
      </c>
      <c r="U246" s="22">
        <v>17280</v>
      </c>
      <c r="V246" s="22">
        <v>2500</v>
      </c>
      <c r="W246" s="22">
        <v>0</v>
      </c>
      <c r="X246" s="22"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v>0</v>
      </c>
      <c r="AI246" s="22">
        <v>657</v>
      </c>
      <c r="AJ246" s="22">
        <v>0</v>
      </c>
      <c r="AK246" s="22">
        <v>0</v>
      </c>
      <c r="AL246" s="22">
        <v>0</v>
      </c>
      <c r="AM246" s="22">
        <v>0</v>
      </c>
      <c r="AN246" s="22">
        <v>0</v>
      </c>
      <c r="AO246" s="22">
        <v>0</v>
      </c>
      <c r="AP246" s="22">
        <v>165244</v>
      </c>
    </row>
    <row r="247" spans="1:42" x14ac:dyDescent="0.35">
      <c r="A247" s="22" t="s">
        <v>114</v>
      </c>
      <c r="B247" s="22" t="s">
        <v>507</v>
      </c>
      <c r="C247" s="22" t="s">
        <v>606</v>
      </c>
      <c r="D247" s="22" t="s">
        <v>607</v>
      </c>
      <c r="E247" s="22">
        <v>0</v>
      </c>
      <c r="F247" s="22">
        <v>0</v>
      </c>
      <c r="G247" s="22">
        <v>0</v>
      </c>
      <c r="H247" s="22"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5073</v>
      </c>
      <c r="O247" s="22">
        <v>70771</v>
      </c>
      <c r="P247" s="22">
        <v>0</v>
      </c>
      <c r="Q247" s="22">
        <v>0</v>
      </c>
      <c r="R247" s="22">
        <v>0</v>
      </c>
      <c r="S247" s="22">
        <v>0</v>
      </c>
      <c r="T247" s="22">
        <v>39055</v>
      </c>
      <c r="U247" s="22">
        <v>22337</v>
      </c>
      <c r="V247" s="22">
        <v>0</v>
      </c>
      <c r="W247" s="22">
        <v>0</v>
      </c>
      <c r="X247" s="22">
        <v>0</v>
      </c>
      <c r="Y247" s="22">
        <v>0</v>
      </c>
      <c r="Z247" s="22">
        <v>200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0</v>
      </c>
      <c r="AI247" s="22">
        <v>43769</v>
      </c>
      <c r="AJ247" s="22">
        <v>1480</v>
      </c>
      <c r="AK247" s="22">
        <v>0</v>
      </c>
      <c r="AL247" s="22">
        <v>0</v>
      </c>
      <c r="AM247" s="22">
        <v>0</v>
      </c>
      <c r="AN247" s="22">
        <v>0</v>
      </c>
      <c r="AO247" s="22">
        <v>0</v>
      </c>
      <c r="AP247" s="22">
        <v>182685</v>
      </c>
    </row>
    <row r="248" spans="1:42" x14ac:dyDescent="0.35">
      <c r="A248" s="22" t="s">
        <v>114</v>
      </c>
      <c r="B248" s="22" t="s">
        <v>507</v>
      </c>
      <c r="C248" s="22" t="s">
        <v>608</v>
      </c>
      <c r="D248" s="22" t="s">
        <v>609</v>
      </c>
      <c r="E248" s="22">
        <v>0</v>
      </c>
      <c r="F248" s="22">
        <v>25820</v>
      </c>
      <c r="G248" s="22">
        <v>0</v>
      </c>
      <c r="H248" s="22"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v>30275</v>
      </c>
      <c r="N248" s="22">
        <v>0</v>
      </c>
      <c r="O248" s="22">
        <v>129644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v>99782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v>0</v>
      </c>
      <c r="AI248" s="22">
        <v>0</v>
      </c>
      <c r="AJ248" s="22">
        <v>0</v>
      </c>
      <c r="AK248" s="22">
        <v>0</v>
      </c>
      <c r="AL248" s="22">
        <v>4077</v>
      </c>
      <c r="AM248" s="22">
        <v>0</v>
      </c>
      <c r="AN248" s="22">
        <v>0</v>
      </c>
      <c r="AO248" s="22">
        <v>0</v>
      </c>
      <c r="AP248" s="22">
        <v>289598</v>
      </c>
    </row>
    <row r="249" spans="1:42" x14ac:dyDescent="0.35">
      <c r="A249" s="22" t="s">
        <v>114</v>
      </c>
      <c r="B249" s="22" t="s">
        <v>507</v>
      </c>
      <c r="C249" s="22" t="s">
        <v>610</v>
      </c>
      <c r="D249" s="22" t="s">
        <v>611</v>
      </c>
      <c r="E249" s="22">
        <v>0</v>
      </c>
      <c r="F249" s="22">
        <v>2718</v>
      </c>
      <c r="G249" s="22">
        <v>0</v>
      </c>
      <c r="H249" s="22">
        <v>2508</v>
      </c>
      <c r="I249" s="22">
        <v>0</v>
      </c>
      <c r="J249" s="22">
        <v>0</v>
      </c>
      <c r="K249" s="22">
        <v>0</v>
      </c>
      <c r="L249" s="22">
        <v>0</v>
      </c>
      <c r="M249" s="22">
        <v>0</v>
      </c>
      <c r="N249" s="22">
        <v>0</v>
      </c>
      <c r="O249" s="22">
        <v>37125</v>
      </c>
      <c r="P249" s="22">
        <v>0</v>
      </c>
      <c r="Q249" s="22">
        <v>0</v>
      </c>
      <c r="R249" s="22">
        <v>0</v>
      </c>
      <c r="S249" s="22">
        <v>0</v>
      </c>
      <c r="T249" s="22">
        <v>68111</v>
      </c>
      <c r="U249" s="22">
        <v>33134</v>
      </c>
      <c r="V249" s="22">
        <v>2164</v>
      </c>
      <c r="W249" s="22">
        <v>0</v>
      </c>
      <c r="X249" s="22"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v>0</v>
      </c>
      <c r="AI249" s="22">
        <v>9996</v>
      </c>
      <c r="AJ249" s="22">
        <v>0</v>
      </c>
      <c r="AK249" s="22">
        <v>0</v>
      </c>
      <c r="AL249" s="22">
        <v>0</v>
      </c>
      <c r="AM249" s="22">
        <v>0</v>
      </c>
      <c r="AN249" s="22">
        <v>0</v>
      </c>
      <c r="AO249" s="22">
        <v>0</v>
      </c>
      <c r="AP249" s="22">
        <v>155756</v>
      </c>
    </row>
    <row r="250" spans="1:42" x14ac:dyDescent="0.35">
      <c r="A250" s="22" t="s">
        <v>114</v>
      </c>
      <c r="B250" s="22" t="s">
        <v>507</v>
      </c>
      <c r="C250" s="22" t="s">
        <v>612</v>
      </c>
      <c r="D250" s="22" t="s">
        <v>613</v>
      </c>
      <c r="E250" s="22">
        <v>0</v>
      </c>
      <c r="F250" s="22">
        <v>848</v>
      </c>
      <c r="G250" s="22">
        <v>0</v>
      </c>
      <c r="H250" s="22">
        <v>0</v>
      </c>
      <c r="I250" s="22">
        <v>44917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146924</v>
      </c>
      <c r="P250" s="22">
        <v>0</v>
      </c>
      <c r="Q250" s="22">
        <v>0</v>
      </c>
      <c r="R250" s="22">
        <v>11302</v>
      </c>
      <c r="S250" s="22">
        <v>0</v>
      </c>
      <c r="T250" s="22">
        <v>35929</v>
      </c>
      <c r="U250" s="22">
        <v>19699</v>
      </c>
      <c r="V250" s="22">
        <v>463</v>
      </c>
      <c r="W250" s="22">
        <v>0</v>
      </c>
      <c r="X250" s="22">
        <v>0</v>
      </c>
      <c r="Y250" s="22">
        <v>0</v>
      </c>
      <c r="Z250" s="22">
        <v>697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v>0</v>
      </c>
      <c r="AJ250" s="22">
        <v>427</v>
      </c>
      <c r="AK250" s="22">
        <v>0</v>
      </c>
      <c r="AL250" s="22">
        <v>0</v>
      </c>
      <c r="AM250" s="22">
        <v>0</v>
      </c>
      <c r="AN250" s="22">
        <v>0</v>
      </c>
      <c r="AO250" s="22">
        <v>0</v>
      </c>
      <c r="AP250" s="22">
        <v>261206</v>
      </c>
    </row>
    <row r="251" spans="1:42" x14ac:dyDescent="0.35">
      <c r="A251" s="22" t="s">
        <v>114</v>
      </c>
      <c r="B251" s="22" t="s">
        <v>507</v>
      </c>
      <c r="C251" s="22" t="s">
        <v>614</v>
      </c>
      <c r="D251" s="22" t="s">
        <v>615</v>
      </c>
      <c r="E251" s="22">
        <v>0</v>
      </c>
      <c r="F251" s="22">
        <v>23102</v>
      </c>
      <c r="G251" s="22">
        <v>0</v>
      </c>
      <c r="H251" s="22">
        <v>0</v>
      </c>
      <c r="I251" s="22">
        <v>70840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22">
        <v>143230</v>
      </c>
      <c r="P251" s="22">
        <v>0</v>
      </c>
      <c r="Q251" s="22">
        <v>0</v>
      </c>
      <c r="R251" s="22">
        <v>0</v>
      </c>
      <c r="S251" s="22">
        <v>0</v>
      </c>
      <c r="T251" s="22">
        <v>30405</v>
      </c>
      <c r="U251" s="22">
        <v>44830</v>
      </c>
      <c r="V251" s="22">
        <v>0</v>
      </c>
      <c r="W251" s="22">
        <v>0</v>
      </c>
      <c r="X251" s="22">
        <v>0</v>
      </c>
      <c r="Y251" s="22">
        <v>0</v>
      </c>
      <c r="Z251" s="22">
        <v>314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v>47244</v>
      </c>
      <c r="AJ251" s="22">
        <v>0</v>
      </c>
      <c r="AK251" s="22">
        <v>0</v>
      </c>
      <c r="AL251" s="22">
        <v>0</v>
      </c>
      <c r="AM251" s="22">
        <v>0</v>
      </c>
      <c r="AN251" s="22">
        <v>0</v>
      </c>
      <c r="AO251" s="22">
        <v>0</v>
      </c>
      <c r="AP251" s="22">
        <v>359965</v>
      </c>
    </row>
    <row r="252" spans="1:42" x14ac:dyDescent="0.35">
      <c r="A252" s="22" t="s">
        <v>114</v>
      </c>
      <c r="B252" s="22" t="s">
        <v>507</v>
      </c>
      <c r="C252" s="22" t="s">
        <v>616</v>
      </c>
      <c r="D252" s="22" t="s">
        <v>617</v>
      </c>
      <c r="E252" s="22">
        <v>0</v>
      </c>
      <c r="F252" s="22">
        <v>1953</v>
      </c>
      <c r="G252" s="22">
        <v>0</v>
      </c>
      <c r="H252" s="22">
        <v>0</v>
      </c>
      <c r="I252" s="22">
        <v>0</v>
      </c>
      <c r="J252" s="22">
        <v>0</v>
      </c>
      <c r="K252" s="22">
        <v>10417</v>
      </c>
      <c r="L252" s="22">
        <v>0</v>
      </c>
      <c r="M252" s="22">
        <v>0</v>
      </c>
      <c r="N252" s="22">
        <v>2233</v>
      </c>
      <c r="O252" s="22">
        <v>190935</v>
      </c>
      <c r="P252" s="22">
        <v>0</v>
      </c>
      <c r="Q252" s="22">
        <v>0</v>
      </c>
      <c r="R252" s="22">
        <v>0</v>
      </c>
      <c r="S252" s="22">
        <v>0</v>
      </c>
      <c r="T252" s="22">
        <v>19562</v>
      </c>
      <c r="U252" s="22">
        <v>35003</v>
      </c>
      <c r="V252" s="22">
        <v>1969</v>
      </c>
      <c r="W252" s="22"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v>0</v>
      </c>
      <c r="AI252" s="22">
        <v>14417</v>
      </c>
      <c r="AJ252" s="22">
        <v>4634</v>
      </c>
      <c r="AK252" s="22">
        <v>0</v>
      </c>
      <c r="AL252" s="22">
        <v>0</v>
      </c>
      <c r="AM252" s="22">
        <v>0</v>
      </c>
      <c r="AN252" s="22">
        <v>0</v>
      </c>
      <c r="AO252" s="22">
        <v>0</v>
      </c>
      <c r="AP252" s="22">
        <v>281123</v>
      </c>
    </row>
    <row r="253" spans="1:42" x14ac:dyDescent="0.35">
      <c r="A253" s="22" t="s">
        <v>114</v>
      </c>
      <c r="B253" s="22" t="s">
        <v>507</v>
      </c>
      <c r="C253" s="22" t="s">
        <v>618</v>
      </c>
      <c r="D253" s="22" t="s">
        <v>619</v>
      </c>
      <c r="E253" s="22">
        <v>0</v>
      </c>
      <c r="F253" s="22">
        <v>3459</v>
      </c>
      <c r="G253" s="22">
        <v>0</v>
      </c>
      <c r="H253" s="22"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37179</v>
      </c>
      <c r="P253" s="22">
        <v>0</v>
      </c>
      <c r="Q253" s="22">
        <v>0</v>
      </c>
      <c r="R253" s="22">
        <v>0</v>
      </c>
      <c r="S253" s="22">
        <v>0</v>
      </c>
      <c r="T253" s="22">
        <v>90272</v>
      </c>
      <c r="U253" s="22">
        <v>1462</v>
      </c>
      <c r="V253" s="22">
        <v>2270</v>
      </c>
      <c r="W253" s="22"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v>0</v>
      </c>
      <c r="AI253" s="22">
        <v>7432</v>
      </c>
      <c r="AJ253" s="22">
        <v>0</v>
      </c>
      <c r="AK253" s="22">
        <v>0</v>
      </c>
      <c r="AL253" s="22">
        <v>0</v>
      </c>
      <c r="AM253" s="22">
        <v>0</v>
      </c>
      <c r="AN253" s="22">
        <v>0</v>
      </c>
      <c r="AO253" s="22">
        <v>0</v>
      </c>
      <c r="AP253" s="22">
        <v>142074</v>
      </c>
    </row>
    <row r="254" spans="1:42" x14ac:dyDescent="0.35">
      <c r="A254" s="22" t="s">
        <v>114</v>
      </c>
      <c r="B254" s="22" t="s">
        <v>507</v>
      </c>
      <c r="C254" s="22" t="s">
        <v>620</v>
      </c>
      <c r="D254" s="22" t="s">
        <v>621</v>
      </c>
      <c r="E254" s="22">
        <v>0</v>
      </c>
      <c r="F254" s="22">
        <v>7509</v>
      </c>
      <c r="G254" s="22">
        <v>0</v>
      </c>
      <c r="H254" s="22">
        <v>6493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46253</v>
      </c>
      <c r="P254" s="22">
        <v>0</v>
      </c>
      <c r="Q254" s="22">
        <v>0</v>
      </c>
      <c r="R254" s="22">
        <v>10966</v>
      </c>
      <c r="S254" s="22">
        <v>0</v>
      </c>
      <c r="T254" s="22">
        <v>92356</v>
      </c>
      <c r="U254" s="22">
        <v>109890</v>
      </c>
      <c r="V254" s="22">
        <v>0</v>
      </c>
      <c r="W254" s="22">
        <v>0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v>0</v>
      </c>
      <c r="AI254" s="22">
        <v>29021</v>
      </c>
      <c r="AJ254" s="22">
        <v>5490</v>
      </c>
      <c r="AK254" s="22">
        <v>0</v>
      </c>
      <c r="AL254" s="22">
        <v>0</v>
      </c>
      <c r="AM254" s="22">
        <v>0</v>
      </c>
      <c r="AN254" s="22">
        <v>0</v>
      </c>
      <c r="AO254" s="22">
        <v>0</v>
      </c>
      <c r="AP254" s="22">
        <v>307978</v>
      </c>
    </row>
    <row r="255" spans="1:42" x14ac:dyDescent="0.35">
      <c r="A255" s="22" t="s">
        <v>114</v>
      </c>
      <c r="B255" s="22" t="s">
        <v>507</v>
      </c>
      <c r="C255" s="22" t="s">
        <v>622</v>
      </c>
      <c r="D255" s="22" t="s">
        <v>623</v>
      </c>
      <c r="E255" s="22">
        <v>0</v>
      </c>
      <c r="F255" s="22">
        <v>3154</v>
      </c>
      <c r="G255" s="22">
        <v>0</v>
      </c>
      <c r="H255" s="22">
        <v>0</v>
      </c>
      <c r="I255" s="22">
        <v>7732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2">
        <v>44637</v>
      </c>
      <c r="P255" s="22">
        <v>0</v>
      </c>
      <c r="Q255" s="22">
        <v>0</v>
      </c>
      <c r="R255" s="22">
        <v>0</v>
      </c>
      <c r="S255" s="22">
        <v>0</v>
      </c>
      <c r="T255" s="22">
        <v>58534</v>
      </c>
      <c r="U255" s="22">
        <v>15590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520</v>
      </c>
      <c r="AJ255" s="22">
        <v>0</v>
      </c>
      <c r="AK255" s="22">
        <v>0</v>
      </c>
      <c r="AL255" s="22">
        <v>0</v>
      </c>
      <c r="AM255" s="22">
        <v>0</v>
      </c>
      <c r="AN255" s="22">
        <v>0</v>
      </c>
      <c r="AO255" s="22">
        <v>0</v>
      </c>
      <c r="AP255" s="22">
        <v>130167</v>
      </c>
    </row>
    <row r="256" spans="1:42" x14ac:dyDescent="0.35">
      <c r="A256" s="22" t="s">
        <v>114</v>
      </c>
      <c r="B256" s="22" t="s">
        <v>507</v>
      </c>
      <c r="C256" s="22" t="s">
        <v>624</v>
      </c>
      <c r="D256" s="22" t="s">
        <v>625</v>
      </c>
      <c r="E256" s="22">
        <v>0</v>
      </c>
      <c r="F256" s="22">
        <v>5317</v>
      </c>
      <c r="G256" s="22">
        <v>0</v>
      </c>
      <c r="H256" s="22">
        <v>0</v>
      </c>
      <c r="I256" s="22">
        <v>8036</v>
      </c>
      <c r="J256" s="22">
        <v>3585</v>
      </c>
      <c r="K256" s="22">
        <v>0</v>
      </c>
      <c r="L256" s="22">
        <v>0</v>
      </c>
      <c r="M256" s="22">
        <v>0</v>
      </c>
      <c r="N256" s="22">
        <v>0</v>
      </c>
      <c r="O256" s="22">
        <v>174060</v>
      </c>
      <c r="P256" s="22">
        <v>0</v>
      </c>
      <c r="Q256" s="22">
        <v>0</v>
      </c>
      <c r="R256" s="22">
        <v>0</v>
      </c>
      <c r="S256" s="22">
        <v>0</v>
      </c>
      <c r="T256" s="22">
        <v>34411</v>
      </c>
      <c r="U256" s="22">
        <v>40541</v>
      </c>
      <c r="V256" s="22">
        <v>2084</v>
      </c>
      <c r="W256" s="22"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v>54033</v>
      </c>
      <c r="AJ256" s="22">
        <v>96807</v>
      </c>
      <c r="AK256" s="22">
        <v>0</v>
      </c>
      <c r="AL256" s="22">
        <v>0</v>
      </c>
      <c r="AM256" s="22">
        <v>0</v>
      </c>
      <c r="AN256" s="22">
        <v>0</v>
      </c>
      <c r="AO256" s="22">
        <v>0</v>
      </c>
      <c r="AP256" s="22">
        <v>418874</v>
      </c>
    </row>
    <row r="257" spans="1:42" x14ac:dyDescent="0.35">
      <c r="A257" s="22" t="s">
        <v>114</v>
      </c>
      <c r="B257" s="22" t="s">
        <v>507</v>
      </c>
      <c r="C257" s="22" t="s">
        <v>626</v>
      </c>
      <c r="D257" s="22" t="s">
        <v>627</v>
      </c>
      <c r="E257" s="22">
        <v>0</v>
      </c>
      <c r="F257" s="22">
        <v>0</v>
      </c>
      <c r="G257" s="22">
        <v>0</v>
      </c>
      <c r="H257" s="22">
        <v>0</v>
      </c>
      <c r="I257" s="22">
        <v>29594</v>
      </c>
      <c r="J257" s="22">
        <v>0</v>
      </c>
      <c r="K257" s="22">
        <v>0</v>
      </c>
      <c r="L257" s="22">
        <v>0</v>
      </c>
      <c r="M257" s="22">
        <v>0</v>
      </c>
      <c r="N257" s="22">
        <v>17381</v>
      </c>
      <c r="O257" s="22">
        <v>135152</v>
      </c>
      <c r="P257" s="22">
        <v>0</v>
      </c>
      <c r="Q257" s="22">
        <v>0</v>
      </c>
      <c r="R257" s="22">
        <v>0</v>
      </c>
      <c r="S257" s="22">
        <v>0</v>
      </c>
      <c r="T257" s="22">
        <v>119794</v>
      </c>
      <c r="U257" s="22">
        <v>25737</v>
      </c>
      <c r="V257" s="22">
        <v>23805</v>
      </c>
      <c r="W257" s="22">
        <v>0</v>
      </c>
      <c r="X257" s="22">
        <v>10727</v>
      </c>
      <c r="Y257" s="22">
        <v>0</v>
      </c>
      <c r="Z257" s="22">
        <v>242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v>0</v>
      </c>
      <c r="AI257" s="22">
        <v>38631</v>
      </c>
      <c r="AJ257" s="22">
        <v>0</v>
      </c>
      <c r="AK257" s="22">
        <v>0</v>
      </c>
      <c r="AL257" s="22">
        <v>0</v>
      </c>
      <c r="AM257" s="22">
        <v>0</v>
      </c>
      <c r="AN257" s="22">
        <v>0</v>
      </c>
      <c r="AO257" s="22">
        <v>0</v>
      </c>
      <c r="AP257" s="22">
        <v>401063</v>
      </c>
    </row>
    <row r="258" spans="1:42" x14ac:dyDescent="0.35">
      <c r="A258" s="22" t="s">
        <v>114</v>
      </c>
      <c r="B258" s="22" t="s">
        <v>507</v>
      </c>
      <c r="C258" s="22" t="s">
        <v>628</v>
      </c>
      <c r="D258" s="22" t="s">
        <v>629</v>
      </c>
      <c r="E258" s="22">
        <v>0</v>
      </c>
      <c r="F258" s="22">
        <v>11036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10008</v>
      </c>
      <c r="O258" s="22">
        <v>55940</v>
      </c>
      <c r="P258" s="22">
        <v>0</v>
      </c>
      <c r="Q258" s="22">
        <v>0</v>
      </c>
      <c r="R258" s="22">
        <v>0</v>
      </c>
      <c r="S258" s="22">
        <v>0</v>
      </c>
      <c r="T258" s="22">
        <v>45508</v>
      </c>
      <c r="U258" s="22">
        <v>0</v>
      </c>
      <c r="V258" s="22">
        <v>0</v>
      </c>
      <c r="W258" s="22">
        <v>0</v>
      </c>
      <c r="X258" s="22"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v>0</v>
      </c>
      <c r="AI258" s="22">
        <v>306</v>
      </c>
      <c r="AJ258" s="22">
        <v>0</v>
      </c>
      <c r="AK258" s="22">
        <v>0</v>
      </c>
      <c r="AL258" s="22">
        <v>0</v>
      </c>
      <c r="AM258" s="22">
        <v>0</v>
      </c>
      <c r="AN258" s="22">
        <v>0</v>
      </c>
      <c r="AO258" s="22">
        <v>0</v>
      </c>
      <c r="AP258" s="22">
        <v>122798</v>
      </c>
    </row>
    <row r="259" spans="1:42" x14ac:dyDescent="0.35">
      <c r="A259" s="22" t="s">
        <v>114</v>
      </c>
      <c r="B259" s="22" t="s">
        <v>507</v>
      </c>
      <c r="C259" s="22" t="s">
        <v>630</v>
      </c>
      <c r="D259" s="22" t="s">
        <v>631</v>
      </c>
      <c r="E259" s="22">
        <v>0</v>
      </c>
      <c r="F259" s="22">
        <v>0</v>
      </c>
      <c r="G259" s="22">
        <v>0</v>
      </c>
      <c r="H259" s="22">
        <v>0</v>
      </c>
      <c r="I259" s="22">
        <v>17603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28603</v>
      </c>
      <c r="P259" s="22">
        <v>0</v>
      </c>
      <c r="Q259" s="22">
        <v>0</v>
      </c>
      <c r="R259" s="22">
        <v>0</v>
      </c>
      <c r="S259" s="22">
        <v>0</v>
      </c>
      <c r="T259" s="22">
        <v>42941</v>
      </c>
      <c r="U259" s="22">
        <v>27844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v>1523</v>
      </c>
      <c r="AJ259" s="22">
        <v>0</v>
      </c>
      <c r="AK259" s="22">
        <v>0</v>
      </c>
      <c r="AL259" s="22">
        <v>0</v>
      </c>
      <c r="AM259" s="22">
        <v>0</v>
      </c>
      <c r="AN259" s="22">
        <v>0</v>
      </c>
      <c r="AO259" s="22">
        <v>0</v>
      </c>
      <c r="AP259" s="22">
        <v>118514</v>
      </c>
    </row>
    <row r="260" spans="1:42" x14ac:dyDescent="0.35">
      <c r="A260" s="22" t="s">
        <v>114</v>
      </c>
      <c r="B260" s="22" t="s">
        <v>507</v>
      </c>
      <c r="C260" s="22" t="s">
        <v>632</v>
      </c>
      <c r="D260" s="22" t="s">
        <v>633</v>
      </c>
      <c r="E260" s="22">
        <v>0</v>
      </c>
      <c r="F260" s="22">
        <v>885</v>
      </c>
      <c r="G260" s="22">
        <v>0</v>
      </c>
      <c r="H260" s="22">
        <v>0</v>
      </c>
      <c r="I260" s="22">
        <v>19434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60783</v>
      </c>
      <c r="P260" s="22">
        <v>0</v>
      </c>
      <c r="Q260" s="22">
        <v>0</v>
      </c>
      <c r="R260" s="22">
        <v>0</v>
      </c>
      <c r="S260" s="22">
        <v>0</v>
      </c>
      <c r="T260" s="22">
        <v>45817</v>
      </c>
      <c r="U260" s="22">
        <v>11438</v>
      </c>
      <c r="V260" s="22">
        <v>7067</v>
      </c>
      <c r="W260" s="22"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v>0</v>
      </c>
      <c r="AI260" s="22">
        <v>0</v>
      </c>
      <c r="AJ260" s="22">
        <v>0</v>
      </c>
      <c r="AK260" s="22">
        <v>0</v>
      </c>
      <c r="AL260" s="22">
        <v>0</v>
      </c>
      <c r="AM260" s="22">
        <v>0</v>
      </c>
      <c r="AN260" s="22">
        <v>0</v>
      </c>
      <c r="AO260" s="22">
        <v>0</v>
      </c>
      <c r="AP260" s="22">
        <v>145424</v>
      </c>
    </row>
    <row r="261" spans="1:42" x14ac:dyDescent="0.35">
      <c r="A261" s="22" t="s">
        <v>114</v>
      </c>
      <c r="B261" s="22" t="s">
        <v>507</v>
      </c>
      <c r="C261" s="22" t="s">
        <v>634</v>
      </c>
      <c r="D261" s="22" t="s">
        <v>635</v>
      </c>
      <c r="E261" s="22">
        <v>0</v>
      </c>
      <c r="F261" s="22">
        <v>14290</v>
      </c>
      <c r="G261" s="22">
        <v>0</v>
      </c>
      <c r="H261" s="22"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64049</v>
      </c>
      <c r="P261" s="22">
        <v>0</v>
      </c>
      <c r="Q261" s="22">
        <v>0</v>
      </c>
      <c r="R261" s="22">
        <v>0</v>
      </c>
      <c r="S261" s="22">
        <v>0</v>
      </c>
      <c r="T261" s="22">
        <v>49465</v>
      </c>
      <c r="U261" s="22">
        <v>0</v>
      </c>
      <c r="V261" s="22">
        <v>9449</v>
      </c>
      <c r="W261" s="22"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v>0</v>
      </c>
      <c r="AI261" s="22">
        <v>0</v>
      </c>
      <c r="AJ261" s="22">
        <v>36086</v>
      </c>
      <c r="AK261" s="22">
        <v>0</v>
      </c>
      <c r="AL261" s="22">
        <v>0</v>
      </c>
      <c r="AM261" s="22">
        <v>0</v>
      </c>
      <c r="AN261" s="22">
        <v>0</v>
      </c>
      <c r="AO261" s="22">
        <v>0</v>
      </c>
      <c r="AP261" s="22">
        <v>173339</v>
      </c>
    </row>
    <row r="262" spans="1:42" x14ac:dyDescent="0.35">
      <c r="A262" s="22" t="s">
        <v>114</v>
      </c>
      <c r="B262" s="22" t="s">
        <v>507</v>
      </c>
      <c r="C262" s="22" t="s">
        <v>636</v>
      </c>
      <c r="D262" s="22" t="s">
        <v>637</v>
      </c>
      <c r="E262" s="22">
        <v>0</v>
      </c>
      <c r="F262" s="22">
        <v>27660</v>
      </c>
      <c r="G262" s="22">
        <v>0</v>
      </c>
      <c r="H262" s="22">
        <v>0</v>
      </c>
      <c r="I262" s="22">
        <v>2662</v>
      </c>
      <c r="J262" s="22">
        <v>0</v>
      </c>
      <c r="K262" s="22">
        <v>0</v>
      </c>
      <c r="L262" s="22">
        <v>0</v>
      </c>
      <c r="M262" s="22">
        <v>0</v>
      </c>
      <c r="N262" s="22">
        <v>22796</v>
      </c>
      <c r="O262" s="22">
        <v>165263</v>
      </c>
      <c r="P262" s="22">
        <v>0</v>
      </c>
      <c r="Q262" s="22">
        <v>0</v>
      </c>
      <c r="R262" s="22">
        <v>0</v>
      </c>
      <c r="S262" s="22">
        <v>0</v>
      </c>
      <c r="T262" s="22">
        <v>235252</v>
      </c>
      <c r="U262" s="22">
        <v>12261</v>
      </c>
      <c r="V262" s="22">
        <v>168748</v>
      </c>
      <c r="W262" s="22"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600</v>
      </c>
      <c r="AE262" s="22">
        <v>0</v>
      </c>
      <c r="AF262" s="22">
        <v>0</v>
      </c>
      <c r="AG262" s="22">
        <v>0</v>
      </c>
      <c r="AH262" s="22">
        <v>0</v>
      </c>
      <c r="AI262" s="22">
        <v>8775</v>
      </c>
      <c r="AJ262" s="22">
        <v>2514</v>
      </c>
      <c r="AK262" s="22">
        <v>0</v>
      </c>
      <c r="AL262" s="22">
        <v>0</v>
      </c>
      <c r="AM262" s="22">
        <v>0</v>
      </c>
      <c r="AN262" s="22">
        <v>0</v>
      </c>
      <c r="AO262" s="22">
        <v>0</v>
      </c>
      <c r="AP262" s="22">
        <v>646531</v>
      </c>
    </row>
    <row r="263" spans="1:42" x14ac:dyDescent="0.35">
      <c r="A263" s="22" t="s">
        <v>114</v>
      </c>
      <c r="B263" s="22" t="s">
        <v>507</v>
      </c>
      <c r="C263" s="22" t="s">
        <v>638</v>
      </c>
      <c r="D263" s="22" t="s">
        <v>639</v>
      </c>
      <c r="E263" s="22">
        <v>0</v>
      </c>
      <c r="F263" s="22">
        <v>1816</v>
      </c>
      <c r="G263" s="22">
        <v>0</v>
      </c>
      <c r="H263" s="22">
        <v>0</v>
      </c>
      <c r="I263" s="22">
        <v>5988</v>
      </c>
      <c r="J263" s="22">
        <v>0</v>
      </c>
      <c r="K263" s="22">
        <v>0</v>
      </c>
      <c r="L263" s="22">
        <v>0</v>
      </c>
      <c r="M263" s="22">
        <v>0</v>
      </c>
      <c r="N263" s="22">
        <v>0</v>
      </c>
      <c r="O263" s="22">
        <v>72852</v>
      </c>
      <c r="P263" s="22">
        <v>0</v>
      </c>
      <c r="Q263" s="22">
        <v>0</v>
      </c>
      <c r="R263" s="22">
        <v>0</v>
      </c>
      <c r="S263" s="22">
        <v>0</v>
      </c>
      <c r="T263" s="22">
        <v>24543</v>
      </c>
      <c r="U263" s="22">
        <v>23701</v>
      </c>
      <c r="V263" s="22">
        <v>2500</v>
      </c>
      <c r="W263" s="22"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v>0</v>
      </c>
      <c r="AI263" s="22">
        <v>0</v>
      </c>
      <c r="AJ263" s="22">
        <v>0</v>
      </c>
      <c r="AK263" s="22">
        <v>0</v>
      </c>
      <c r="AL263" s="22">
        <v>0</v>
      </c>
      <c r="AM263" s="22">
        <v>0</v>
      </c>
      <c r="AN263" s="22">
        <v>0</v>
      </c>
      <c r="AO263" s="22">
        <v>0</v>
      </c>
      <c r="AP263" s="22">
        <v>131400</v>
      </c>
    </row>
    <row r="264" spans="1:42" x14ac:dyDescent="0.35">
      <c r="A264" s="22" t="s">
        <v>114</v>
      </c>
      <c r="B264" s="22" t="s">
        <v>507</v>
      </c>
      <c r="C264" s="22" t="s">
        <v>640</v>
      </c>
      <c r="D264" s="22" t="s">
        <v>641</v>
      </c>
      <c r="E264" s="22">
        <v>0</v>
      </c>
      <c r="F264" s="22">
        <v>13001</v>
      </c>
      <c r="G264" s="22">
        <v>0</v>
      </c>
      <c r="H264" s="22">
        <v>0</v>
      </c>
      <c r="I264" s="22">
        <v>41174</v>
      </c>
      <c r="J264" s="22">
        <v>0</v>
      </c>
      <c r="K264" s="22">
        <v>0</v>
      </c>
      <c r="L264" s="22">
        <v>0</v>
      </c>
      <c r="M264" s="22">
        <v>0</v>
      </c>
      <c r="N264" s="22">
        <v>3200</v>
      </c>
      <c r="O264" s="22">
        <v>65758</v>
      </c>
      <c r="P264" s="22">
        <v>0</v>
      </c>
      <c r="Q264" s="22">
        <v>0</v>
      </c>
      <c r="R264" s="22">
        <v>0</v>
      </c>
      <c r="S264" s="22">
        <v>0</v>
      </c>
      <c r="T264" s="22">
        <v>861752</v>
      </c>
      <c r="U264" s="22">
        <v>11676</v>
      </c>
      <c r="V264" s="22">
        <v>0</v>
      </c>
      <c r="W264" s="22">
        <v>0</v>
      </c>
      <c r="X264" s="22"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v>0</v>
      </c>
      <c r="AI264" s="22">
        <v>10110</v>
      </c>
      <c r="AJ264" s="22">
        <v>0</v>
      </c>
      <c r="AK264" s="22">
        <v>0</v>
      </c>
      <c r="AL264" s="22">
        <v>0</v>
      </c>
      <c r="AM264" s="22">
        <v>0</v>
      </c>
      <c r="AN264" s="22">
        <v>0</v>
      </c>
      <c r="AO264" s="22">
        <v>0</v>
      </c>
      <c r="AP264" s="22">
        <v>1006671</v>
      </c>
    </row>
    <row r="265" spans="1:42" x14ac:dyDescent="0.35">
      <c r="A265" s="22" t="s">
        <v>114</v>
      </c>
      <c r="B265" s="22" t="s">
        <v>507</v>
      </c>
      <c r="C265" s="22" t="s">
        <v>642</v>
      </c>
      <c r="D265" s="22" t="s">
        <v>643</v>
      </c>
      <c r="E265" s="22">
        <v>0</v>
      </c>
      <c r="F265" s="22">
        <v>6499</v>
      </c>
      <c r="G265" s="22">
        <v>0</v>
      </c>
      <c r="H265" s="22">
        <v>0</v>
      </c>
      <c r="I265" s="22">
        <v>4168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48888</v>
      </c>
      <c r="P265" s="22">
        <v>0</v>
      </c>
      <c r="Q265" s="22">
        <v>0</v>
      </c>
      <c r="R265" s="22">
        <v>0</v>
      </c>
      <c r="S265" s="22">
        <v>0</v>
      </c>
      <c r="T265" s="22">
        <v>38176</v>
      </c>
      <c r="U265" s="22">
        <v>8967</v>
      </c>
      <c r="V265" s="22">
        <v>0</v>
      </c>
      <c r="W265" s="22">
        <v>0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v>0</v>
      </c>
      <c r="AI265" s="22">
        <v>4948</v>
      </c>
      <c r="AJ265" s="22">
        <v>0</v>
      </c>
      <c r="AK265" s="22">
        <v>0</v>
      </c>
      <c r="AL265" s="22">
        <v>0</v>
      </c>
      <c r="AM265" s="22">
        <v>0</v>
      </c>
      <c r="AN265" s="22">
        <v>0</v>
      </c>
      <c r="AO265" s="22">
        <v>0</v>
      </c>
      <c r="AP265" s="22">
        <v>111646</v>
      </c>
    </row>
    <row r="266" spans="1:42" x14ac:dyDescent="0.35">
      <c r="A266" s="22" t="s">
        <v>114</v>
      </c>
      <c r="B266" s="22" t="s">
        <v>507</v>
      </c>
      <c r="C266" s="22" t="s">
        <v>644</v>
      </c>
      <c r="D266" s="22" t="s">
        <v>645</v>
      </c>
      <c r="E266" s="22">
        <v>0</v>
      </c>
      <c r="F266" s="22">
        <v>581</v>
      </c>
      <c r="G266" s="22">
        <v>0</v>
      </c>
      <c r="H266" s="22">
        <v>0</v>
      </c>
      <c r="I266" s="22">
        <v>23505</v>
      </c>
      <c r="J266" s="22">
        <v>0</v>
      </c>
      <c r="K266" s="22">
        <v>0</v>
      </c>
      <c r="L266" s="22">
        <v>0</v>
      </c>
      <c r="M266" s="22">
        <v>0</v>
      </c>
      <c r="N266" s="22">
        <v>15032</v>
      </c>
      <c r="O266" s="22">
        <v>60881</v>
      </c>
      <c r="P266" s="22">
        <v>0</v>
      </c>
      <c r="Q266" s="22">
        <v>0</v>
      </c>
      <c r="R266" s="22">
        <v>14483</v>
      </c>
      <c r="S266" s="22">
        <v>0</v>
      </c>
      <c r="T266" s="22">
        <v>47403</v>
      </c>
      <c r="U266" s="22">
        <v>26343</v>
      </c>
      <c r="V266" s="22">
        <v>0</v>
      </c>
      <c r="W266" s="22"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v>0</v>
      </c>
      <c r="AI266" s="22">
        <v>14576</v>
      </c>
      <c r="AJ266" s="22">
        <v>0</v>
      </c>
      <c r="AK266" s="22">
        <v>0</v>
      </c>
      <c r="AL266" s="22">
        <v>0</v>
      </c>
      <c r="AM266" s="22">
        <v>0</v>
      </c>
      <c r="AN266" s="22">
        <v>0</v>
      </c>
      <c r="AO266" s="22">
        <v>0</v>
      </c>
      <c r="AP266" s="22">
        <v>202804</v>
      </c>
    </row>
    <row r="267" spans="1:42" x14ac:dyDescent="0.35">
      <c r="A267" s="22" t="s">
        <v>114</v>
      </c>
      <c r="B267" s="22" t="s">
        <v>507</v>
      </c>
      <c r="C267" s="22" t="s">
        <v>646</v>
      </c>
      <c r="D267" s="22" t="s">
        <v>647</v>
      </c>
      <c r="E267" s="22">
        <v>0</v>
      </c>
      <c r="F267" s="22">
        <v>13281</v>
      </c>
      <c r="G267" s="22">
        <v>0</v>
      </c>
      <c r="H267" s="22"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199786</v>
      </c>
      <c r="P267" s="22">
        <v>0</v>
      </c>
      <c r="Q267" s="22">
        <v>0</v>
      </c>
      <c r="R267" s="22">
        <v>0</v>
      </c>
      <c r="S267" s="22">
        <v>0</v>
      </c>
      <c r="T267" s="22">
        <v>179586</v>
      </c>
      <c r="U267" s="22">
        <v>80389</v>
      </c>
      <c r="V267" s="22">
        <v>0</v>
      </c>
      <c r="W267" s="22">
        <v>0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0</v>
      </c>
      <c r="AI267" s="22">
        <v>38434</v>
      </c>
      <c r="AJ267" s="22">
        <v>15829</v>
      </c>
      <c r="AK267" s="22">
        <v>0</v>
      </c>
      <c r="AL267" s="22">
        <v>0</v>
      </c>
      <c r="AM267" s="22">
        <v>0</v>
      </c>
      <c r="AN267" s="22">
        <v>0</v>
      </c>
      <c r="AO267" s="22">
        <v>0</v>
      </c>
      <c r="AP267" s="22">
        <v>527305</v>
      </c>
    </row>
    <row r="268" spans="1:42" x14ac:dyDescent="0.35">
      <c r="A268" s="22" t="s">
        <v>114</v>
      </c>
      <c r="B268" s="22" t="s">
        <v>507</v>
      </c>
      <c r="C268" s="22" t="s">
        <v>648</v>
      </c>
      <c r="D268" s="22" t="s">
        <v>649</v>
      </c>
      <c r="E268" s="22">
        <v>0</v>
      </c>
      <c r="F268" s="22">
        <v>16505</v>
      </c>
      <c r="G268" s="22">
        <v>0</v>
      </c>
      <c r="H268" s="22"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168272</v>
      </c>
      <c r="P268" s="22">
        <v>0</v>
      </c>
      <c r="Q268" s="22">
        <v>0</v>
      </c>
      <c r="R268" s="22">
        <v>0</v>
      </c>
      <c r="S268" s="22">
        <v>0</v>
      </c>
      <c r="T268" s="22">
        <v>0</v>
      </c>
      <c r="U268" s="22">
        <v>35306</v>
      </c>
      <c r="V268" s="22">
        <v>0</v>
      </c>
      <c r="W268" s="22">
        <v>10405</v>
      </c>
      <c r="X268" s="22">
        <v>0</v>
      </c>
      <c r="Y268" s="22">
        <v>0</v>
      </c>
      <c r="Z268" s="22">
        <v>2800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v>0</v>
      </c>
      <c r="AI268" s="22">
        <v>58435</v>
      </c>
      <c r="AJ268" s="22">
        <v>1360</v>
      </c>
      <c r="AK268" s="22">
        <v>0</v>
      </c>
      <c r="AL268" s="22">
        <v>0</v>
      </c>
      <c r="AM268" s="22">
        <v>0</v>
      </c>
      <c r="AN268" s="22">
        <v>0</v>
      </c>
      <c r="AO268" s="22">
        <v>0</v>
      </c>
      <c r="AP268" s="22">
        <v>293083</v>
      </c>
    </row>
    <row r="269" spans="1:42" x14ac:dyDescent="0.35">
      <c r="A269" s="22" t="s">
        <v>114</v>
      </c>
      <c r="B269" s="22" t="s">
        <v>507</v>
      </c>
      <c r="C269" s="22" t="s">
        <v>650</v>
      </c>
      <c r="D269" s="22" t="s">
        <v>651</v>
      </c>
      <c r="E269" s="22">
        <v>0</v>
      </c>
      <c r="F269" s="22">
        <v>2796</v>
      </c>
      <c r="G269" s="22">
        <v>155895</v>
      </c>
      <c r="H269" s="22"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1117</v>
      </c>
      <c r="V269" s="22">
        <v>0</v>
      </c>
      <c r="W269" s="22"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v>29627</v>
      </c>
      <c r="AJ269" s="22">
        <v>0</v>
      </c>
      <c r="AK269" s="22">
        <v>0</v>
      </c>
      <c r="AL269" s="22">
        <v>0</v>
      </c>
      <c r="AM269" s="22">
        <v>0</v>
      </c>
      <c r="AN269" s="22">
        <v>0</v>
      </c>
      <c r="AO269" s="22">
        <v>0</v>
      </c>
      <c r="AP269" s="22">
        <v>189435</v>
      </c>
    </row>
    <row r="270" spans="1:42" x14ac:dyDescent="0.35">
      <c r="A270" s="22" t="s">
        <v>114</v>
      </c>
      <c r="B270" s="22" t="s">
        <v>507</v>
      </c>
      <c r="C270" s="22" t="s">
        <v>652</v>
      </c>
      <c r="D270" s="22" t="s">
        <v>653</v>
      </c>
      <c r="E270" s="22">
        <v>0</v>
      </c>
      <c r="F270" s="22">
        <v>1762</v>
      </c>
      <c r="G270" s="22">
        <v>0</v>
      </c>
      <c r="H270" s="22">
        <v>0</v>
      </c>
      <c r="I270" s="22">
        <v>42207</v>
      </c>
      <c r="J270" s="22">
        <v>0</v>
      </c>
      <c r="K270" s="22">
        <v>1677</v>
      </c>
      <c r="L270" s="22">
        <v>0</v>
      </c>
      <c r="M270" s="22">
        <v>0</v>
      </c>
      <c r="N270" s="22">
        <v>2822</v>
      </c>
      <c r="O270" s="22">
        <v>108319</v>
      </c>
      <c r="P270" s="22">
        <v>0</v>
      </c>
      <c r="Q270" s="22">
        <v>0</v>
      </c>
      <c r="R270" s="22">
        <v>0</v>
      </c>
      <c r="S270" s="22">
        <v>0</v>
      </c>
      <c r="T270" s="22">
        <v>34510</v>
      </c>
      <c r="U270" s="22">
        <v>25664</v>
      </c>
      <c r="V270" s="22">
        <v>2850</v>
      </c>
      <c r="W270" s="22"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1564</v>
      </c>
      <c r="AE270" s="22">
        <v>0</v>
      </c>
      <c r="AF270" s="22">
        <v>0</v>
      </c>
      <c r="AG270" s="22">
        <v>0</v>
      </c>
      <c r="AH270" s="22">
        <v>0</v>
      </c>
      <c r="AI270" s="22">
        <v>27325</v>
      </c>
      <c r="AJ270" s="22">
        <v>3100</v>
      </c>
      <c r="AK270" s="22">
        <v>0</v>
      </c>
      <c r="AL270" s="22">
        <v>0</v>
      </c>
      <c r="AM270" s="22">
        <v>0</v>
      </c>
      <c r="AN270" s="22">
        <v>0</v>
      </c>
      <c r="AO270" s="22">
        <v>0</v>
      </c>
      <c r="AP270" s="22">
        <v>251800</v>
      </c>
    </row>
    <row r="271" spans="1:42" x14ac:dyDescent="0.35">
      <c r="A271" s="22" t="s">
        <v>114</v>
      </c>
      <c r="B271" s="22" t="s">
        <v>507</v>
      </c>
      <c r="C271" s="22" t="s">
        <v>654</v>
      </c>
      <c r="D271" s="22" t="s">
        <v>655</v>
      </c>
      <c r="E271" s="22">
        <v>0</v>
      </c>
      <c r="F271" s="22">
        <v>4613</v>
      </c>
      <c r="G271" s="22">
        <v>0</v>
      </c>
      <c r="H271" s="22">
        <v>0</v>
      </c>
      <c r="I271" s="22">
        <v>27803</v>
      </c>
      <c r="J271" s="22">
        <v>0</v>
      </c>
      <c r="K271" s="22">
        <v>0</v>
      </c>
      <c r="L271" s="22">
        <v>0</v>
      </c>
      <c r="M271" s="22">
        <v>0</v>
      </c>
      <c r="N271" s="22">
        <v>42460</v>
      </c>
      <c r="O271" s="22">
        <v>428707</v>
      </c>
      <c r="P271" s="22">
        <v>0</v>
      </c>
      <c r="Q271" s="22">
        <v>0</v>
      </c>
      <c r="R271" s="22">
        <v>0</v>
      </c>
      <c r="S271" s="22">
        <v>0</v>
      </c>
      <c r="T271" s="22">
        <v>99501</v>
      </c>
      <c r="U271" s="22">
        <v>37229</v>
      </c>
      <c r="V271" s="22">
        <v>13289</v>
      </c>
      <c r="W271" s="22">
        <v>0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v>0</v>
      </c>
      <c r="AI271" s="22">
        <v>28704</v>
      </c>
      <c r="AJ271" s="22">
        <v>28244</v>
      </c>
      <c r="AK271" s="22">
        <v>0</v>
      </c>
      <c r="AL271" s="22">
        <v>0</v>
      </c>
      <c r="AM271" s="22">
        <v>0</v>
      </c>
      <c r="AN271" s="22">
        <v>0</v>
      </c>
      <c r="AO271" s="22">
        <v>0</v>
      </c>
      <c r="AP271" s="22">
        <v>710550</v>
      </c>
    </row>
    <row r="272" spans="1:42" x14ac:dyDescent="0.35">
      <c r="A272" s="22" t="s">
        <v>114</v>
      </c>
      <c r="B272" s="22" t="s">
        <v>507</v>
      </c>
      <c r="C272" s="22" t="s">
        <v>656</v>
      </c>
      <c r="D272" s="22" t="s">
        <v>657</v>
      </c>
      <c r="E272" s="22">
        <v>0</v>
      </c>
      <c r="F272" s="22">
        <v>5555</v>
      </c>
      <c r="G272" s="22">
        <v>0</v>
      </c>
      <c r="H272" s="22">
        <v>0</v>
      </c>
      <c r="I272" s="22">
        <v>48229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72478</v>
      </c>
      <c r="P272" s="22">
        <v>0</v>
      </c>
      <c r="Q272" s="22">
        <v>0</v>
      </c>
      <c r="R272" s="22">
        <v>0</v>
      </c>
      <c r="S272" s="22">
        <v>0</v>
      </c>
      <c r="T272" s="22">
        <v>15518</v>
      </c>
      <c r="U272" s="22">
        <v>15652</v>
      </c>
      <c r="V272" s="22">
        <v>4859</v>
      </c>
      <c r="W272" s="22">
        <v>0</v>
      </c>
      <c r="X272" s="22">
        <v>0</v>
      </c>
      <c r="Y272" s="22">
        <v>0</v>
      </c>
      <c r="Z272" s="22">
        <v>196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v>4755</v>
      </c>
      <c r="AJ272" s="22">
        <v>1834</v>
      </c>
      <c r="AK272" s="22">
        <v>0</v>
      </c>
      <c r="AL272" s="22">
        <v>0</v>
      </c>
      <c r="AM272" s="22">
        <v>0</v>
      </c>
      <c r="AN272" s="22">
        <v>0</v>
      </c>
      <c r="AO272" s="22">
        <v>0</v>
      </c>
      <c r="AP272" s="22">
        <v>169076</v>
      </c>
    </row>
    <row r="273" spans="1:42" x14ac:dyDescent="0.35">
      <c r="A273" s="22" t="s">
        <v>114</v>
      </c>
      <c r="B273" s="22" t="s">
        <v>507</v>
      </c>
      <c r="C273" s="22" t="s">
        <v>658</v>
      </c>
      <c r="D273" s="22" t="s">
        <v>659</v>
      </c>
      <c r="E273" s="22">
        <v>0</v>
      </c>
      <c r="F273" s="22">
        <v>3061</v>
      </c>
      <c r="G273" s="22">
        <v>0</v>
      </c>
      <c r="H273" s="22">
        <v>0</v>
      </c>
      <c r="I273" s="22">
        <v>5829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96178</v>
      </c>
      <c r="P273" s="22">
        <v>0</v>
      </c>
      <c r="Q273" s="22">
        <v>0</v>
      </c>
      <c r="R273" s="22">
        <v>0</v>
      </c>
      <c r="S273" s="22">
        <v>0</v>
      </c>
      <c r="T273" s="22">
        <v>29064</v>
      </c>
      <c r="U273" s="22">
        <v>19107</v>
      </c>
      <c r="V273" s="22">
        <v>950</v>
      </c>
      <c r="W273" s="22"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v>7054</v>
      </c>
      <c r="AJ273" s="22">
        <v>0</v>
      </c>
      <c r="AK273" s="22">
        <v>0</v>
      </c>
      <c r="AL273" s="22">
        <v>0</v>
      </c>
      <c r="AM273" s="22">
        <v>0</v>
      </c>
      <c r="AN273" s="22">
        <v>0</v>
      </c>
      <c r="AO273" s="22">
        <v>0</v>
      </c>
      <c r="AP273" s="22">
        <v>161243</v>
      </c>
    </row>
    <row r="274" spans="1:42" x14ac:dyDescent="0.35">
      <c r="A274" s="22" t="s">
        <v>114</v>
      </c>
      <c r="B274" s="22" t="s">
        <v>507</v>
      </c>
      <c r="C274" s="22" t="s">
        <v>660</v>
      </c>
      <c r="D274" s="22" t="s">
        <v>661</v>
      </c>
      <c r="E274" s="22">
        <v>0</v>
      </c>
      <c r="F274" s="22">
        <v>22817</v>
      </c>
      <c r="G274" s="22">
        <v>0</v>
      </c>
      <c r="H274" s="22">
        <v>0</v>
      </c>
      <c r="I274" s="22">
        <v>2311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302100</v>
      </c>
      <c r="P274" s="22">
        <v>0</v>
      </c>
      <c r="Q274" s="22">
        <v>0</v>
      </c>
      <c r="R274" s="22">
        <v>0</v>
      </c>
      <c r="S274" s="22">
        <v>0</v>
      </c>
      <c r="T274" s="22">
        <v>50147</v>
      </c>
      <c r="U274" s="22"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100072</v>
      </c>
      <c r="AJ274" s="22">
        <v>4423</v>
      </c>
      <c r="AK274" s="22">
        <v>0</v>
      </c>
      <c r="AL274" s="22">
        <v>0</v>
      </c>
      <c r="AM274" s="22">
        <v>0</v>
      </c>
      <c r="AN274" s="22">
        <v>0</v>
      </c>
      <c r="AO274" s="22">
        <v>0</v>
      </c>
      <c r="AP274" s="22">
        <v>481870</v>
      </c>
    </row>
    <row r="275" spans="1:42" x14ac:dyDescent="0.35">
      <c r="A275" s="22" t="s">
        <v>114</v>
      </c>
      <c r="B275" s="22" t="s">
        <v>507</v>
      </c>
      <c r="C275" s="22" t="s">
        <v>662</v>
      </c>
      <c r="D275" s="22" t="s">
        <v>663</v>
      </c>
      <c r="E275" s="22">
        <v>0</v>
      </c>
      <c r="F275" s="22">
        <v>14716</v>
      </c>
      <c r="G275" s="22">
        <v>0</v>
      </c>
      <c r="H275" s="22">
        <v>0</v>
      </c>
      <c r="I275" s="22">
        <v>18852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22">
        <v>72540</v>
      </c>
      <c r="P275" s="22">
        <v>17230</v>
      </c>
      <c r="Q275" s="22">
        <v>0</v>
      </c>
      <c r="R275" s="22">
        <v>0</v>
      </c>
      <c r="S275" s="22">
        <v>0</v>
      </c>
      <c r="T275" s="22">
        <v>62211</v>
      </c>
      <c r="U275" s="22">
        <v>49413</v>
      </c>
      <c r="V275" s="22">
        <v>0</v>
      </c>
      <c r="W275" s="22"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v>29115</v>
      </c>
      <c r="AJ275" s="22">
        <v>0</v>
      </c>
      <c r="AK275" s="22">
        <v>0</v>
      </c>
      <c r="AL275" s="22">
        <v>0</v>
      </c>
      <c r="AM275" s="22">
        <v>0</v>
      </c>
      <c r="AN275" s="22">
        <v>0</v>
      </c>
      <c r="AO275" s="22">
        <v>0</v>
      </c>
      <c r="AP275" s="22">
        <v>264077</v>
      </c>
    </row>
    <row r="276" spans="1:42" x14ac:dyDescent="0.35">
      <c r="A276" s="22" t="s">
        <v>114</v>
      </c>
      <c r="B276" s="22" t="s">
        <v>507</v>
      </c>
      <c r="C276" s="22" t="s">
        <v>664</v>
      </c>
      <c r="D276" s="22" t="s">
        <v>665</v>
      </c>
      <c r="E276" s="22">
        <v>0</v>
      </c>
      <c r="F276" s="22">
        <v>4180</v>
      </c>
      <c r="G276" s="22">
        <v>0</v>
      </c>
      <c r="H276" s="22">
        <v>0</v>
      </c>
      <c r="I276" s="22">
        <v>4128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76384</v>
      </c>
      <c r="P276" s="22">
        <v>0</v>
      </c>
      <c r="Q276" s="22">
        <v>0</v>
      </c>
      <c r="R276" s="22">
        <v>0</v>
      </c>
      <c r="S276" s="22">
        <v>0</v>
      </c>
      <c r="T276" s="22">
        <v>12046</v>
      </c>
      <c r="U276" s="22">
        <v>1715</v>
      </c>
      <c r="V276" s="22">
        <v>4772</v>
      </c>
      <c r="W276" s="22">
        <v>0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v>0</v>
      </c>
      <c r="AI276" s="22">
        <v>403</v>
      </c>
      <c r="AJ276" s="22">
        <v>0</v>
      </c>
      <c r="AK276" s="22">
        <v>0</v>
      </c>
      <c r="AL276" s="22">
        <v>0</v>
      </c>
      <c r="AM276" s="22">
        <v>0</v>
      </c>
      <c r="AN276" s="22">
        <v>0</v>
      </c>
      <c r="AO276" s="22">
        <v>0</v>
      </c>
      <c r="AP276" s="22">
        <v>103628</v>
      </c>
    </row>
    <row r="277" spans="1:42" x14ac:dyDescent="0.35">
      <c r="A277" s="22" t="s">
        <v>114</v>
      </c>
      <c r="B277" s="22" t="s">
        <v>507</v>
      </c>
      <c r="C277" s="22" t="s">
        <v>666</v>
      </c>
      <c r="D277" s="22" t="s">
        <v>667</v>
      </c>
      <c r="E277" s="22">
        <v>0</v>
      </c>
      <c r="F277" s="22">
        <v>32700</v>
      </c>
      <c r="G277" s="22">
        <v>0</v>
      </c>
      <c r="H277" s="22">
        <v>0</v>
      </c>
      <c r="I277" s="22">
        <v>5417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180099</v>
      </c>
      <c r="P277" s="22">
        <v>0</v>
      </c>
      <c r="Q277" s="22">
        <v>0</v>
      </c>
      <c r="R277" s="22">
        <v>0</v>
      </c>
      <c r="S277" s="22">
        <v>0</v>
      </c>
      <c r="T277" s="22">
        <v>170490</v>
      </c>
      <c r="U277" s="22">
        <v>74077</v>
      </c>
      <c r="V277" s="22">
        <v>0</v>
      </c>
      <c r="W277" s="22">
        <v>0</v>
      </c>
      <c r="X277" s="22">
        <v>0</v>
      </c>
      <c r="Y277" s="22">
        <v>0</v>
      </c>
      <c r="Z277" s="22">
        <v>1585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  <c r="AH277" s="22">
        <v>0</v>
      </c>
      <c r="AI277" s="22">
        <v>197238</v>
      </c>
      <c r="AJ277" s="22">
        <v>28356</v>
      </c>
      <c r="AK277" s="22">
        <v>0</v>
      </c>
      <c r="AL277" s="22">
        <v>0</v>
      </c>
      <c r="AM277" s="22">
        <v>0</v>
      </c>
      <c r="AN277" s="22">
        <v>0</v>
      </c>
      <c r="AO277" s="22">
        <v>0</v>
      </c>
      <c r="AP277" s="22">
        <v>689962</v>
      </c>
    </row>
    <row r="278" spans="1:42" x14ac:dyDescent="0.35">
      <c r="A278" s="22" t="s">
        <v>114</v>
      </c>
      <c r="B278" s="22" t="s">
        <v>507</v>
      </c>
      <c r="C278" s="22" t="s">
        <v>668</v>
      </c>
      <c r="D278" s="22" t="s">
        <v>669</v>
      </c>
      <c r="E278" s="22">
        <v>0</v>
      </c>
      <c r="F278" s="22">
        <v>5823</v>
      </c>
      <c r="G278" s="22">
        <v>0</v>
      </c>
      <c r="H278" s="22">
        <v>0</v>
      </c>
      <c r="I278" s="22">
        <v>167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27230</v>
      </c>
      <c r="P278" s="22">
        <v>0</v>
      </c>
      <c r="Q278" s="22">
        <v>0</v>
      </c>
      <c r="R278" s="22">
        <v>0</v>
      </c>
      <c r="S278" s="22">
        <v>0</v>
      </c>
      <c r="T278" s="22">
        <v>20945</v>
      </c>
      <c r="U278" s="22">
        <v>11599</v>
      </c>
      <c r="V278" s="22">
        <v>900</v>
      </c>
      <c r="W278" s="22"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v>49305</v>
      </c>
      <c r="AJ278" s="22">
        <v>7303</v>
      </c>
      <c r="AK278" s="22">
        <v>0</v>
      </c>
      <c r="AL278" s="22">
        <v>0</v>
      </c>
      <c r="AM278" s="22">
        <v>0</v>
      </c>
      <c r="AN278" s="22">
        <v>0</v>
      </c>
      <c r="AO278" s="22">
        <v>0</v>
      </c>
      <c r="AP278" s="22">
        <v>123272</v>
      </c>
    </row>
    <row r="279" spans="1:42" x14ac:dyDescent="0.35">
      <c r="A279" s="22" t="s">
        <v>114</v>
      </c>
      <c r="B279" s="22" t="s">
        <v>670</v>
      </c>
      <c r="C279" s="22" t="s">
        <v>671</v>
      </c>
      <c r="D279" s="22" t="s">
        <v>672</v>
      </c>
      <c r="E279" s="22">
        <v>0</v>
      </c>
      <c r="F279" s="22">
        <v>1289</v>
      </c>
      <c r="G279" s="22">
        <v>0</v>
      </c>
      <c r="H279" s="22"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62277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v>0</v>
      </c>
      <c r="AI279" s="22">
        <v>5244</v>
      </c>
      <c r="AJ279" s="22">
        <v>0</v>
      </c>
      <c r="AK279" s="22">
        <v>0</v>
      </c>
      <c r="AL279" s="22">
        <v>0</v>
      </c>
      <c r="AM279" s="22">
        <v>0</v>
      </c>
      <c r="AN279" s="22">
        <v>0</v>
      </c>
      <c r="AO279" s="22">
        <v>0</v>
      </c>
      <c r="AP279" s="22">
        <v>68810</v>
      </c>
    </row>
    <row r="280" spans="1:42" x14ac:dyDescent="0.35">
      <c r="A280" s="22" t="s">
        <v>114</v>
      </c>
      <c r="B280" s="22" t="s">
        <v>670</v>
      </c>
      <c r="C280" s="22" t="s">
        <v>673</v>
      </c>
      <c r="D280" s="22" t="s">
        <v>674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137</v>
      </c>
      <c r="K280" s="22">
        <v>0</v>
      </c>
      <c r="L280" s="22">
        <v>0</v>
      </c>
      <c r="M280" s="22">
        <v>0</v>
      </c>
      <c r="N280" s="22">
        <v>0</v>
      </c>
      <c r="O280" s="22">
        <v>27524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261</v>
      </c>
      <c r="W280" s="22"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v>0</v>
      </c>
      <c r="AI280" s="22">
        <v>7790</v>
      </c>
      <c r="AJ280" s="22">
        <v>0</v>
      </c>
      <c r="AK280" s="22">
        <v>0</v>
      </c>
      <c r="AL280" s="22">
        <v>0</v>
      </c>
      <c r="AM280" s="22">
        <v>0</v>
      </c>
      <c r="AN280" s="22">
        <v>0</v>
      </c>
      <c r="AO280" s="22">
        <v>0</v>
      </c>
      <c r="AP280" s="22">
        <v>35712</v>
      </c>
    </row>
    <row r="281" spans="1:42" x14ac:dyDescent="0.35">
      <c r="A281" s="22" t="s">
        <v>114</v>
      </c>
      <c r="B281" s="22" t="s">
        <v>670</v>
      </c>
      <c r="C281" s="22" t="s">
        <v>675</v>
      </c>
      <c r="D281" s="22" t="s">
        <v>676</v>
      </c>
      <c r="E281" s="22">
        <v>0</v>
      </c>
      <c r="F281" s="22">
        <v>3190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39157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v>0</v>
      </c>
      <c r="AI281" s="22">
        <v>0</v>
      </c>
      <c r="AJ281" s="22">
        <v>0</v>
      </c>
      <c r="AK281" s="22">
        <v>0</v>
      </c>
      <c r="AL281" s="22">
        <v>0</v>
      </c>
      <c r="AM281" s="22">
        <v>0</v>
      </c>
      <c r="AN281" s="22">
        <v>0</v>
      </c>
      <c r="AO281" s="22">
        <v>0</v>
      </c>
      <c r="AP281" s="22">
        <v>42347</v>
      </c>
    </row>
    <row r="282" spans="1:42" x14ac:dyDescent="0.35">
      <c r="A282" s="22" t="s">
        <v>114</v>
      </c>
      <c r="B282" s="22" t="s">
        <v>670</v>
      </c>
      <c r="C282" s="22" t="s">
        <v>677</v>
      </c>
      <c r="D282" s="22" t="s">
        <v>678</v>
      </c>
      <c r="E282" s="22">
        <v>0</v>
      </c>
      <c r="F282" s="22">
        <v>6110</v>
      </c>
      <c r="G282" s="22">
        <v>0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7234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40221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v>5142</v>
      </c>
      <c r="AJ282" s="22">
        <v>0</v>
      </c>
      <c r="AK282" s="22">
        <v>0</v>
      </c>
      <c r="AL282" s="22">
        <v>0</v>
      </c>
      <c r="AM282" s="22">
        <v>0</v>
      </c>
      <c r="AN282" s="22">
        <v>0</v>
      </c>
      <c r="AO282" s="22">
        <v>0</v>
      </c>
      <c r="AP282" s="22">
        <v>58707</v>
      </c>
    </row>
    <row r="283" spans="1:42" x14ac:dyDescent="0.35">
      <c r="A283" s="22" t="s">
        <v>114</v>
      </c>
      <c r="B283" s="22" t="s">
        <v>670</v>
      </c>
      <c r="C283" s="22" t="s">
        <v>679</v>
      </c>
      <c r="D283" s="22" t="s">
        <v>680</v>
      </c>
      <c r="E283" s="22">
        <v>0</v>
      </c>
      <c r="F283" s="22">
        <v>118</v>
      </c>
      <c r="G283" s="22">
        <v>0</v>
      </c>
      <c r="H283" s="22"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63929</v>
      </c>
      <c r="P283" s="22">
        <v>0</v>
      </c>
      <c r="Q283" s="22">
        <v>0</v>
      </c>
      <c r="R283" s="22">
        <v>1648</v>
      </c>
      <c r="S283" s="22">
        <v>0</v>
      </c>
      <c r="T283" s="22">
        <v>0</v>
      </c>
      <c r="U283" s="22">
        <v>0</v>
      </c>
      <c r="V283" s="22">
        <v>0</v>
      </c>
      <c r="W283" s="22">
        <v>0</v>
      </c>
      <c r="X283" s="22"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  <c r="AH283" s="22">
        <v>0</v>
      </c>
      <c r="AI283" s="22">
        <v>2420</v>
      </c>
      <c r="AJ283" s="22">
        <v>0</v>
      </c>
      <c r="AK283" s="22">
        <v>0</v>
      </c>
      <c r="AL283" s="22">
        <v>0</v>
      </c>
      <c r="AM283" s="22">
        <v>0</v>
      </c>
      <c r="AN283" s="22">
        <v>0</v>
      </c>
      <c r="AO283" s="22">
        <v>0</v>
      </c>
      <c r="AP283" s="22">
        <v>68115</v>
      </c>
    </row>
    <row r="284" spans="1:42" x14ac:dyDescent="0.35">
      <c r="A284" s="22" t="s">
        <v>114</v>
      </c>
      <c r="B284" s="22" t="s">
        <v>670</v>
      </c>
      <c r="C284" s="22" t="s">
        <v>681</v>
      </c>
      <c r="D284" s="22" t="s">
        <v>682</v>
      </c>
      <c r="E284" s="22">
        <v>0</v>
      </c>
      <c r="F284" s="22">
        <v>266</v>
      </c>
      <c r="G284" s="22">
        <v>0</v>
      </c>
      <c r="H284" s="22"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2447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1779</v>
      </c>
      <c r="W284" s="22"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v>0</v>
      </c>
      <c r="AI284" s="22">
        <v>2873</v>
      </c>
      <c r="AJ284" s="22">
        <v>0</v>
      </c>
      <c r="AK284" s="22">
        <v>0</v>
      </c>
      <c r="AL284" s="22">
        <v>0</v>
      </c>
      <c r="AM284" s="22">
        <v>0</v>
      </c>
      <c r="AN284" s="22">
        <v>0</v>
      </c>
      <c r="AO284" s="22">
        <v>0</v>
      </c>
      <c r="AP284" s="22">
        <v>7365</v>
      </c>
    </row>
    <row r="285" spans="1:42" x14ac:dyDescent="0.35">
      <c r="A285" s="22" t="s">
        <v>114</v>
      </c>
      <c r="B285" s="22" t="s">
        <v>670</v>
      </c>
      <c r="C285" s="22" t="s">
        <v>683</v>
      </c>
      <c r="D285" s="22" t="s">
        <v>684</v>
      </c>
      <c r="E285" s="22">
        <v>0</v>
      </c>
      <c r="F285" s="22">
        <v>4551</v>
      </c>
      <c r="G285" s="22">
        <v>0</v>
      </c>
      <c r="H285" s="22">
        <v>0</v>
      </c>
      <c r="I285" s="22">
        <v>4140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6940</v>
      </c>
      <c r="P285" s="22">
        <v>0</v>
      </c>
      <c r="Q285" s="22">
        <v>0</v>
      </c>
      <c r="R285" s="22">
        <v>881</v>
      </c>
      <c r="S285" s="22">
        <v>0</v>
      </c>
      <c r="T285" s="22">
        <v>83</v>
      </c>
      <c r="U285" s="22">
        <v>118</v>
      </c>
      <c r="V285" s="22">
        <v>0</v>
      </c>
      <c r="W285" s="22">
        <v>5470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v>0</v>
      </c>
      <c r="AI285" s="22">
        <v>659</v>
      </c>
      <c r="AJ285" s="22">
        <v>0</v>
      </c>
      <c r="AK285" s="22">
        <v>0</v>
      </c>
      <c r="AL285" s="22">
        <v>0</v>
      </c>
      <c r="AM285" s="22">
        <v>0</v>
      </c>
      <c r="AN285" s="22">
        <v>0</v>
      </c>
      <c r="AO285" s="22">
        <v>0</v>
      </c>
      <c r="AP285" s="22">
        <v>22842</v>
      </c>
    </row>
    <row r="286" spans="1:42" x14ac:dyDescent="0.35">
      <c r="A286" s="22" t="s">
        <v>114</v>
      </c>
      <c r="B286" s="22" t="s">
        <v>670</v>
      </c>
      <c r="C286" s="22" t="s">
        <v>685</v>
      </c>
      <c r="D286" s="22" t="s">
        <v>686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v>0</v>
      </c>
      <c r="N286" s="22">
        <v>0</v>
      </c>
      <c r="O286" s="22">
        <v>9831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9191</v>
      </c>
      <c r="V286" s="22">
        <v>0</v>
      </c>
      <c r="W286" s="22">
        <v>0</v>
      </c>
      <c r="X286" s="22"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v>0</v>
      </c>
      <c r="AI286" s="22">
        <v>2109</v>
      </c>
      <c r="AJ286" s="22">
        <v>0</v>
      </c>
      <c r="AK286" s="22">
        <v>0</v>
      </c>
      <c r="AL286" s="22">
        <v>0</v>
      </c>
      <c r="AM286" s="22">
        <v>0</v>
      </c>
      <c r="AN286" s="22">
        <v>2260</v>
      </c>
      <c r="AO286" s="22">
        <v>0</v>
      </c>
      <c r="AP286" s="22">
        <v>23391</v>
      </c>
    </row>
    <row r="287" spans="1:42" x14ac:dyDescent="0.35">
      <c r="A287" s="22" t="s">
        <v>114</v>
      </c>
      <c r="B287" s="22" t="s">
        <v>670</v>
      </c>
      <c r="C287" s="22" t="s">
        <v>687</v>
      </c>
      <c r="D287" s="22" t="s">
        <v>688</v>
      </c>
      <c r="E287" s="22">
        <v>0</v>
      </c>
      <c r="F287" s="22">
        <v>0</v>
      </c>
      <c r="G287" s="22">
        <v>0</v>
      </c>
      <c r="H287" s="22"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123777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v>95312</v>
      </c>
      <c r="V287" s="22">
        <v>0</v>
      </c>
      <c r="W287" s="22">
        <v>0</v>
      </c>
      <c r="X287" s="22"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v>0</v>
      </c>
      <c r="AI287" s="22">
        <v>25153</v>
      </c>
      <c r="AJ287" s="22">
        <v>0</v>
      </c>
      <c r="AK287" s="22">
        <v>0</v>
      </c>
      <c r="AL287" s="22">
        <v>0</v>
      </c>
      <c r="AM287" s="22">
        <v>0</v>
      </c>
      <c r="AN287" s="22">
        <v>0</v>
      </c>
      <c r="AO287" s="22">
        <v>0</v>
      </c>
      <c r="AP287" s="22">
        <v>244242</v>
      </c>
    </row>
    <row r="288" spans="1:42" x14ac:dyDescent="0.35">
      <c r="A288" s="22" t="s">
        <v>114</v>
      </c>
      <c r="B288" s="22" t="s">
        <v>670</v>
      </c>
      <c r="C288" s="22" t="s">
        <v>689</v>
      </c>
      <c r="D288" s="22" t="s">
        <v>690</v>
      </c>
      <c r="E288" s="22">
        <v>0</v>
      </c>
      <c r="F288" s="22">
        <v>26</v>
      </c>
      <c r="G288" s="22">
        <v>0</v>
      </c>
      <c r="H288" s="22">
        <v>0</v>
      </c>
      <c r="I288" s="22">
        <v>17142</v>
      </c>
      <c r="J288" s="22">
        <v>0</v>
      </c>
      <c r="K288" s="22">
        <v>0</v>
      </c>
      <c r="L288" s="22">
        <v>0</v>
      </c>
      <c r="M288" s="22">
        <v>0</v>
      </c>
      <c r="N288" s="22">
        <v>654</v>
      </c>
      <c r="O288" s="22">
        <v>27283</v>
      </c>
      <c r="P288" s="22">
        <v>0</v>
      </c>
      <c r="Q288" s="22">
        <v>0</v>
      </c>
      <c r="R288" s="22">
        <v>97</v>
      </c>
      <c r="S288" s="22">
        <v>0</v>
      </c>
      <c r="T288" s="22">
        <v>57</v>
      </c>
      <c r="U288" s="22">
        <v>0</v>
      </c>
      <c r="V288" s="22">
        <v>0</v>
      </c>
      <c r="W288" s="22">
        <v>0</v>
      </c>
      <c r="X288" s="22"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  <c r="AH288" s="22">
        <v>0</v>
      </c>
      <c r="AI288" s="22">
        <v>2607</v>
      </c>
      <c r="AJ288" s="22">
        <v>62</v>
      </c>
      <c r="AK288" s="22">
        <v>0</v>
      </c>
      <c r="AL288" s="22">
        <v>0</v>
      </c>
      <c r="AM288" s="22">
        <v>0</v>
      </c>
      <c r="AN288" s="22">
        <v>0</v>
      </c>
      <c r="AO288" s="22">
        <v>0</v>
      </c>
      <c r="AP288" s="22">
        <v>47928</v>
      </c>
    </row>
    <row r="289" spans="1:42" x14ac:dyDescent="0.35">
      <c r="A289" s="22" t="s">
        <v>114</v>
      </c>
      <c r="B289" s="22" t="s">
        <v>670</v>
      </c>
      <c r="C289" s="22" t="s">
        <v>691</v>
      </c>
      <c r="D289" s="22" t="s">
        <v>692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78276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v>0</v>
      </c>
      <c r="X289" s="22"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  <c r="AH289" s="22">
        <v>0</v>
      </c>
      <c r="AI289" s="22">
        <v>36649</v>
      </c>
      <c r="AJ289" s="22">
        <v>0</v>
      </c>
      <c r="AK289" s="22">
        <v>0</v>
      </c>
      <c r="AL289" s="22">
        <v>0</v>
      </c>
      <c r="AM289" s="22">
        <v>0</v>
      </c>
      <c r="AN289" s="22">
        <v>0</v>
      </c>
      <c r="AO289" s="22">
        <v>0</v>
      </c>
      <c r="AP289" s="22">
        <v>114925</v>
      </c>
    </row>
    <row r="290" spans="1:42" x14ac:dyDescent="0.35">
      <c r="A290" s="22" t="s">
        <v>114</v>
      </c>
      <c r="B290" s="22" t="s">
        <v>670</v>
      </c>
      <c r="C290" s="22" t="s">
        <v>693</v>
      </c>
      <c r="D290" s="22" t="s">
        <v>694</v>
      </c>
      <c r="E290" s="22">
        <v>0</v>
      </c>
      <c r="F290" s="22">
        <v>1894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111109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v>0</v>
      </c>
      <c r="AI290" s="22">
        <v>6084</v>
      </c>
      <c r="AJ290" s="22">
        <v>0</v>
      </c>
      <c r="AK290" s="22">
        <v>0</v>
      </c>
      <c r="AL290" s="22">
        <v>0</v>
      </c>
      <c r="AM290" s="22">
        <v>0</v>
      </c>
      <c r="AN290" s="22">
        <v>0</v>
      </c>
      <c r="AO290" s="22">
        <v>0</v>
      </c>
      <c r="AP290" s="22">
        <v>119087</v>
      </c>
    </row>
    <row r="291" spans="1:42" x14ac:dyDescent="0.35">
      <c r="A291" s="22" t="s">
        <v>114</v>
      </c>
      <c r="B291" s="22" t="s">
        <v>670</v>
      </c>
      <c r="C291" s="22" t="s">
        <v>695</v>
      </c>
      <c r="D291" s="22" t="s">
        <v>696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96987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v>18371</v>
      </c>
      <c r="AJ291" s="22">
        <v>0</v>
      </c>
      <c r="AK291" s="22">
        <v>0</v>
      </c>
      <c r="AL291" s="22">
        <v>0</v>
      </c>
      <c r="AM291" s="22">
        <v>0</v>
      </c>
      <c r="AN291" s="22">
        <v>0</v>
      </c>
      <c r="AO291" s="22">
        <v>0</v>
      </c>
      <c r="AP291" s="22">
        <v>115358</v>
      </c>
    </row>
    <row r="292" spans="1:42" x14ac:dyDescent="0.35">
      <c r="A292" s="22" t="s">
        <v>114</v>
      </c>
      <c r="B292" s="22" t="s">
        <v>670</v>
      </c>
      <c r="C292" s="22" t="s">
        <v>697</v>
      </c>
      <c r="D292" s="22" t="s">
        <v>698</v>
      </c>
      <c r="E292" s="22">
        <v>0</v>
      </c>
      <c r="F292" s="22">
        <v>4925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5616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v>0</v>
      </c>
      <c r="AI292" s="22">
        <v>29049</v>
      </c>
      <c r="AJ292" s="22">
        <v>0</v>
      </c>
      <c r="AK292" s="22">
        <v>0</v>
      </c>
      <c r="AL292" s="22">
        <v>0</v>
      </c>
      <c r="AM292" s="22">
        <v>0</v>
      </c>
      <c r="AN292" s="22">
        <v>0</v>
      </c>
      <c r="AO292" s="22">
        <v>0</v>
      </c>
      <c r="AP292" s="22">
        <v>39590</v>
      </c>
    </row>
    <row r="293" spans="1:42" x14ac:dyDescent="0.35">
      <c r="A293" s="22" t="s">
        <v>114</v>
      </c>
      <c r="B293" s="22" t="s">
        <v>670</v>
      </c>
      <c r="C293" s="22" t="s">
        <v>699</v>
      </c>
      <c r="D293" s="22" t="s">
        <v>700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49158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0</v>
      </c>
      <c r="V293" s="22">
        <v>719</v>
      </c>
      <c r="W293" s="22"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v>0</v>
      </c>
      <c r="AI293" s="22">
        <v>3980</v>
      </c>
      <c r="AJ293" s="22">
        <v>0</v>
      </c>
      <c r="AK293" s="22">
        <v>0</v>
      </c>
      <c r="AL293" s="22">
        <v>0</v>
      </c>
      <c r="AM293" s="22">
        <v>0</v>
      </c>
      <c r="AN293" s="22">
        <v>0</v>
      </c>
      <c r="AO293" s="22">
        <v>0</v>
      </c>
      <c r="AP293" s="22">
        <v>53857</v>
      </c>
    </row>
    <row r="294" spans="1:42" x14ac:dyDescent="0.35">
      <c r="A294" s="22" t="s">
        <v>114</v>
      </c>
      <c r="B294" s="22" t="s">
        <v>670</v>
      </c>
      <c r="C294" s="22" t="s">
        <v>701</v>
      </c>
      <c r="D294" s="22" t="s">
        <v>702</v>
      </c>
      <c r="E294" s="22">
        <v>0</v>
      </c>
      <c r="F294" s="22">
        <v>0</v>
      </c>
      <c r="G294" s="22">
        <v>0</v>
      </c>
      <c r="H294" s="22">
        <v>0</v>
      </c>
      <c r="I294" s="22">
        <v>3586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125558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2709</v>
      </c>
      <c r="V294" s="22">
        <v>0</v>
      </c>
      <c r="W294" s="22"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v>0</v>
      </c>
      <c r="AI294" s="22">
        <v>9567</v>
      </c>
      <c r="AJ294" s="22">
        <v>0</v>
      </c>
      <c r="AK294" s="22">
        <v>0</v>
      </c>
      <c r="AL294" s="22">
        <v>0</v>
      </c>
      <c r="AM294" s="22">
        <v>0</v>
      </c>
      <c r="AN294" s="22">
        <v>0</v>
      </c>
      <c r="AO294" s="22">
        <v>0</v>
      </c>
      <c r="AP294" s="22">
        <v>141420</v>
      </c>
    </row>
    <row r="295" spans="1:42" x14ac:dyDescent="0.35">
      <c r="A295" s="22" t="s">
        <v>114</v>
      </c>
      <c r="B295" s="22" t="s">
        <v>670</v>
      </c>
      <c r="C295" s="22" t="s">
        <v>703</v>
      </c>
      <c r="D295" s="22" t="s">
        <v>704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48068</v>
      </c>
      <c r="P295" s="22">
        <v>0</v>
      </c>
      <c r="Q295" s="22">
        <v>0</v>
      </c>
      <c r="R295" s="22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v>0</v>
      </c>
      <c r="AI295" s="22">
        <v>3261</v>
      </c>
      <c r="AJ295" s="22">
        <v>0</v>
      </c>
      <c r="AK295" s="22">
        <v>0</v>
      </c>
      <c r="AL295" s="22">
        <v>0</v>
      </c>
      <c r="AM295" s="22">
        <v>0</v>
      </c>
      <c r="AN295" s="22">
        <v>0</v>
      </c>
      <c r="AO295" s="22">
        <v>0</v>
      </c>
      <c r="AP295" s="22">
        <v>51329</v>
      </c>
    </row>
    <row r="296" spans="1:42" x14ac:dyDescent="0.35">
      <c r="A296" s="22" t="s">
        <v>114</v>
      </c>
      <c r="B296" s="22" t="s">
        <v>670</v>
      </c>
      <c r="C296" s="22" t="s">
        <v>705</v>
      </c>
      <c r="D296" s="22" t="s">
        <v>706</v>
      </c>
      <c r="E296" s="22">
        <v>0</v>
      </c>
      <c r="F296" s="22">
        <v>993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8104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v>0</v>
      </c>
      <c r="AI296" s="22">
        <v>27172</v>
      </c>
      <c r="AJ296" s="22">
        <v>0</v>
      </c>
      <c r="AK296" s="22">
        <v>0</v>
      </c>
      <c r="AL296" s="22">
        <v>0</v>
      </c>
      <c r="AM296" s="22">
        <v>0</v>
      </c>
      <c r="AN296" s="22">
        <v>0</v>
      </c>
      <c r="AO296" s="22">
        <v>0</v>
      </c>
      <c r="AP296" s="22">
        <v>36269</v>
      </c>
    </row>
    <row r="297" spans="1:42" x14ac:dyDescent="0.35">
      <c r="A297" s="22" t="s">
        <v>114</v>
      </c>
      <c r="B297" s="22" t="s">
        <v>670</v>
      </c>
      <c r="C297" s="22" t="s">
        <v>707</v>
      </c>
      <c r="D297" s="22" t="s">
        <v>708</v>
      </c>
      <c r="E297" s="22">
        <v>0</v>
      </c>
      <c r="F297" s="22">
        <v>4523</v>
      </c>
      <c r="G297" s="22">
        <v>0</v>
      </c>
      <c r="H297" s="22"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82875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v>11781</v>
      </c>
      <c r="V297" s="22">
        <v>0</v>
      </c>
      <c r="W297" s="22">
        <v>0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v>0</v>
      </c>
      <c r="AI297" s="22">
        <v>28542</v>
      </c>
      <c r="AJ297" s="22">
        <v>0</v>
      </c>
      <c r="AK297" s="22">
        <v>0</v>
      </c>
      <c r="AL297" s="22">
        <v>0</v>
      </c>
      <c r="AM297" s="22">
        <v>0</v>
      </c>
      <c r="AN297" s="22">
        <v>0</v>
      </c>
      <c r="AO297" s="22">
        <v>0</v>
      </c>
      <c r="AP297" s="22">
        <v>127721</v>
      </c>
    </row>
    <row r="298" spans="1:42" x14ac:dyDescent="0.35">
      <c r="A298" s="22" t="s">
        <v>114</v>
      </c>
      <c r="B298" s="22" t="s">
        <v>670</v>
      </c>
      <c r="C298" s="22" t="s">
        <v>709</v>
      </c>
      <c r="D298" s="22" t="s">
        <v>710</v>
      </c>
      <c r="E298" s="22">
        <v>0</v>
      </c>
      <c r="F298" s="22">
        <v>3798</v>
      </c>
      <c r="G298" s="22">
        <v>0</v>
      </c>
      <c r="H298" s="22">
        <v>9810</v>
      </c>
      <c r="I298" s="22">
        <v>0</v>
      </c>
      <c r="J298" s="22">
        <v>0</v>
      </c>
      <c r="K298" s="22">
        <v>0</v>
      </c>
      <c r="L298" s="22">
        <v>0</v>
      </c>
      <c r="M298" s="22">
        <v>117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v>0</v>
      </c>
      <c r="AI298" s="22">
        <v>5573</v>
      </c>
      <c r="AJ298" s="22">
        <v>0</v>
      </c>
      <c r="AK298" s="22">
        <v>0</v>
      </c>
      <c r="AL298" s="22">
        <v>0</v>
      </c>
      <c r="AM298" s="22">
        <v>0</v>
      </c>
      <c r="AN298" s="22">
        <v>0</v>
      </c>
      <c r="AO298" s="22">
        <v>0</v>
      </c>
      <c r="AP298" s="22">
        <v>19298</v>
      </c>
    </row>
    <row r="299" spans="1:42" x14ac:dyDescent="0.35">
      <c r="A299" s="22" t="s">
        <v>114</v>
      </c>
      <c r="B299" s="22" t="s">
        <v>670</v>
      </c>
      <c r="C299" s="22" t="s">
        <v>711</v>
      </c>
      <c r="D299" s="22" t="s">
        <v>712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17228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v>0</v>
      </c>
      <c r="AI299" s="22">
        <v>10273</v>
      </c>
      <c r="AJ299" s="22">
        <v>0</v>
      </c>
      <c r="AK299" s="22">
        <v>0</v>
      </c>
      <c r="AL299" s="22">
        <v>0</v>
      </c>
      <c r="AM299" s="22">
        <v>0</v>
      </c>
      <c r="AN299" s="22">
        <v>0</v>
      </c>
      <c r="AO299" s="22">
        <v>0</v>
      </c>
      <c r="AP299" s="22">
        <v>27501</v>
      </c>
    </row>
    <row r="300" spans="1:42" x14ac:dyDescent="0.35">
      <c r="A300" s="22" t="s">
        <v>114</v>
      </c>
      <c r="B300" s="22" t="s">
        <v>670</v>
      </c>
      <c r="C300" s="22" t="s">
        <v>713</v>
      </c>
      <c r="D300" s="22" t="s">
        <v>714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21347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v>0</v>
      </c>
      <c r="AI300" s="22">
        <v>498</v>
      </c>
      <c r="AJ300" s="22">
        <v>467</v>
      </c>
      <c r="AK300" s="22">
        <v>0</v>
      </c>
      <c r="AL300" s="22">
        <v>0</v>
      </c>
      <c r="AM300" s="22">
        <v>0</v>
      </c>
      <c r="AN300" s="22">
        <v>0</v>
      </c>
      <c r="AO300" s="22">
        <v>0</v>
      </c>
      <c r="AP300" s="22">
        <v>22312</v>
      </c>
    </row>
    <row r="301" spans="1:42" x14ac:dyDescent="0.35">
      <c r="A301" s="22" t="s">
        <v>114</v>
      </c>
      <c r="B301" s="22" t="s">
        <v>670</v>
      </c>
      <c r="C301" s="22" t="s">
        <v>715</v>
      </c>
      <c r="D301" s="22" t="s">
        <v>716</v>
      </c>
      <c r="E301" s="22">
        <v>0</v>
      </c>
      <c r="F301" s="22">
        <v>27541</v>
      </c>
      <c r="G301" s="22">
        <v>0</v>
      </c>
      <c r="H301" s="22"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38870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42849</v>
      </c>
      <c r="V301" s="22">
        <v>0</v>
      </c>
      <c r="W301" s="22">
        <v>0</v>
      </c>
      <c r="X301" s="22"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  <c r="AH301" s="22">
        <v>0</v>
      </c>
      <c r="AI301" s="22">
        <v>45244</v>
      </c>
      <c r="AJ301" s="22">
        <v>0</v>
      </c>
      <c r="AK301" s="22">
        <v>0</v>
      </c>
      <c r="AL301" s="22">
        <v>0</v>
      </c>
      <c r="AM301" s="22">
        <v>0</v>
      </c>
      <c r="AN301" s="22">
        <v>0</v>
      </c>
      <c r="AO301" s="22">
        <v>0</v>
      </c>
      <c r="AP301" s="22">
        <v>154504</v>
      </c>
    </row>
    <row r="302" spans="1:42" x14ac:dyDescent="0.35">
      <c r="A302" s="22" t="s">
        <v>114</v>
      </c>
      <c r="B302" s="22" t="s">
        <v>670</v>
      </c>
      <c r="C302" s="22" t="s">
        <v>717</v>
      </c>
      <c r="D302" s="22" t="s">
        <v>718</v>
      </c>
      <c r="E302" s="22">
        <v>0</v>
      </c>
      <c r="F302" s="22">
        <v>192</v>
      </c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48547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v>5325</v>
      </c>
      <c r="AI302" s="22">
        <v>0</v>
      </c>
      <c r="AJ302" s="22">
        <v>0</v>
      </c>
      <c r="AK302" s="22">
        <v>0</v>
      </c>
      <c r="AL302" s="22">
        <v>0</v>
      </c>
      <c r="AM302" s="22">
        <v>0</v>
      </c>
      <c r="AN302" s="22">
        <v>0</v>
      </c>
      <c r="AO302" s="22">
        <v>0</v>
      </c>
      <c r="AP302" s="22">
        <v>54064</v>
      </c>
    </row>
    <row r="303" spans="1:42" x14ac:dyDescent="0.35">
      <c r="A303" s="22" t="s">
        <v>114</v>
      </c>
      <c r="B303" s="22" t="s">
        <v>670</v>
      </c>
      <c r="C303" s="22" t="s">
        <v>719</v>
      </c>
      <c r="D303" s="22" t="s">
        <v>720</v>
      </c>
      <c r="E303" s="22">
        <v>0</v>
      </c>
      <c r="F303" s="22">
        <v>0</v>
      </c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13636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v>0</v>
      </c>
      <c r="AI303" s="22">
        <v>13992</v>
      </c>
      <c r="AJ303" s="22">
        <v>0</v>
      </c>
      <c r="AK303" s="22">
        <v>0</v>
      </c>
      <c r="AL303" s="22">
        <v>0</v>
      </c>
      <c r="AM303" s="22">
        <v>0</v>
      </c>
      <c r="AN303" s="22">
        <v>0</v>
      </c>
      <c r="AO303" s="22">
        <v>0</v>
      </c>
      <c r="AP303" s="22">
        <v>27628</v>
      </c>
    </row>
    <row r="304" spans="1:42" x14ac:dyDescent="0.35">
      <c r="A304" s="22" t="s">
        <v>114</v>
      </c>
      <c r="B304" s="22" t="s">
        <v>670</v>
      </c>
      <c r="C304" s="22" t="s">
        <v>721</v>
      </c>
      <c r="D304" s="22" t="s">
        <v>722</v>
      </c>
      <c r="E304" s="22">
        <v>0</v>
      </c>
      <c r="F304" s="22">
        <v>7241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85126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30194</v>
      </c>
      <c r="V304" s="22">
        <v>0</v>
      </c>
      <c r="W304" s="22"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v>0</v>
      </c>
      <c r="AI304" s="22">
        <v>27449</v>
      </c>
      <c r="AJ304" s="22">
        <v>0</v>
      </c>
      <c r="AK304" s="22">
        <v>0</v>
      </c>
      <c r="AL304" s="22">
        <v>0</v>
      </c>
      <c r="AM304" s="22">
        <v>0</v>
      </c>
      <c r="AN304" s="22">
        <v>0</v>
      </c>
      <c r="AO304" s="22">
        <v>0</v>
      </c>
      <c r="AP304" s="22">
        <v>150010</v>
      </c>
    </row>
    <row r="305" spans="1:42" x14ac:dyDescent="0.35">
      <c r="A305" s="22" t="s">
        <v>114</v>
      </c>
      <c r="B305" s="22" t="s">
        <v>670</v>
      </c>
      <c r="C305" s="22" t="s">
        <v>723</v>
      </c>
      <c r="D305" s="22" t="s">
        <v>724</v>
      </c>
      <c r="E305" s="22">
        <v>0</v>
      </c>
      <c r="F305" s="22">
        <v>1007</v>
      </c>
      <c r="G305" s="22">
        <v>0</v>
      </c>
      <c r="H305" s="22"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12323</v>
      </c>
      <c r="P305" s="22">
        <v>0</v>
      </c>
      <c r="Q305" s="22">
        <v>0</v>
      </c>
      <c r="R305" s="22">
        <v>0</v>
      </c>
      <c r="S305" s="22">
        <v>0</v>
      </c>
      <c r="T305" s="22">
        <v>62509</v>
      </c>
      <c r="U305" s="22">
        <v>0</v>
      </c>
      <c r="V305" s="22">
        <v>0</v>
      </c>
      <c r="W305" s="22">
        <v>0</v>
      </c>
      <c r="X305" s="22"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0</v>
      </c>
      <c r="AG305" s="22">
        <v>0</v>
      </c>
      <c r="AH305" s="22">
        <v>0</v>
      </c>
      <c r="AI305" s="22">
        <v>0</v>
      </c>
      <c r="AJ305" s="22">
        <v>0</v>
      </c>
      <c r="AK305" s="22">
        <v>0</v>
      </c>
      <c r="AL305" s="22">
        <v>0</v>
      </c>
      <c r="AM305" s="22">
        <v>0</v>
      </c>
      <c r="AN305" s="22">
        <v>0</v>
      </c>
      <c r="AO305" s="22">
        <v>0</v>
      </c>
      <c r="AP305" s="22">
        <v>75839</v>
      </c>
    </row>
    <row r="306" spans="1:42" x14ac:dyDescent="0.35">
      <c r="A306" s="22" t="s">
        <v>114</v>
      </c>
      <c r="B306" s="22" t="s">
        <v>670</v>
      </c>
      <c r="C306" s="22" t="s">
        <v>725</v>
      </c>
      <c r="D306" s="22" t="s">
        <v>726</v>
      </c>
      <c r="E306" s="22">
        <v>0</v>
      </c>
      <c r="F306" s="22">
        <v>12535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50280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v>0</v>
      </c>
      <c r="AI306" s="22">
        <v>19596</v>
      </c>
      <c r="AJ306" s="22">
        <v>0</v>
      </c>
      <c r="AK306" s="22">
        <v>0</v>
      </c>
      <c r="AL306" s="22">
        <v>0</v>
      </c>
      <c r="AM306" s="22">
        <v>0</v>
      </c>
      <c r="AN306" s="22">
        <v>0</v>
      </c>
      <c r="AO306" s="22">
        <v>0</v>
      </c>
      <c r="AP306" s="22">
        <v>82411</v>
      </c>
    </row>
    <row r="307" spans="1:42" x14ac:dyDescent="0.35">
      <c r="A307" s="22" t="s">
        <v>114</v>
      </c>
      <c r="B307" s="22" t="s">
        <v>670</v>
      </c>
      <c r="C307" s="22" t="s">
        <v>727</v>
      </c>
      <c r="D307" s="22" t="s">
        <v>728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520</v>
      </c>
      <c r="O307" s="22">
        <v>108685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  <c r="AH307" s="22">
        <v>0</v>
      </c>
      <c r="AI307" s="22">
        <v>1170</v>
      </c>
      <c r="AJ307" s="22">
        <v>2224</v>
      </c>
      <c r="AK307" s="22">
        <v>0</v>
      </c>
      <c r="AL307" s="22">
        <v>0</v>
      </c>
      <c r="AM307" s="22">
        <v>0</v>
      </c>
      <c r="AN307" s="22">
        <v>0</v>
      </c>
      <c r="AO307" s="22">
        <v>0</v>
      </c>
      <c r="AP307" s="22">
        <v>112599</v>
      </c>
    </row>
    <row r="308" spans="1:42" x14ac:dyDescent="0.35">
      <c r="A308" s="22" t="s">
        <v>114</v>
      </c>
      <c r="B308" s="22" t="s">
        <v>670</v>
      </c>
      <c r="C308" s="22" t="s">
        <v>729</v>
      </c>
      <c r="D308" s="22" t="s">
        <v>730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934</v>
      </c>
      <c r="N308" s="22">
        <v>0</v>
      </c>
      <c r="O308" s="22">
        <v>6214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v>0</v>
      </c>
      <c r="AI308" s="22">
        <v>0</v>
      </c>
      <c r="AJ308" s="22">
        <v>0</v>
      </c>
      <c r="AK308" s="22">
        <v>0</v>
      </c>
      <c r="AL308" s="22">
        <v>0</v>
      </c>
      <c r="AM308" s="22">
        <v>0</v>
      </c>
      <c r="AN308" s="22">
        <v>0</v>
      </c>
      <c r="AO308" s="22">
        <v>0</v>
      </c>
      <c r="AP308" s="22">
        <v>7148</v>
      </c>
    </row>
    <row r="309" spans="1:42" x14ac:dyDescent="0.35">
      <c r="A309" s="22" t="s">
        <v>114</v>
      </c>
      <c r="B309" s="22" t="s">
        <v>670</v>
      </c>
      <c r="C309" s="22" t="s">
        <v>731</v>
      </c>
      <c r="D309" s="22" t="s">
        <v>732</v>
      </c>
      <c r="E309" s="22">
        <v>0</v>
      </c>
      <c r="F309" s="22">
        <v>1610</v>
      </c>
      <c r="G309" s="22">
        <v>0</v>
      </c>
      <c r="H309" s="22"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32167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46369</v>
      </c>
      <c r="V309" s="22">
        <v>0</v>
      </c>
      <c r="W309" s="22">
        <v>0</v>
      </c>
      <c r="X309" s="22"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0</v>
      </c>
      <c r="AE309" s="22">
        <v>0</v>
      </c>
      <c r="AF309" s="22">
        <v>0</v>
      </c>
      <c r="AG309" s="22">
        <v>0</v>
      </c>
      <c r="AH309" s="22">
        <v>0</v>
      </c>
      <c r="AI309" s="22">
        <v>4087</v>
      </c>
      <c r="AJ309" s="22">
        <v>0</v>
      </c>
      <c r="AK309" s="22">
        <v>0</v>
      </c>
      <c r="AL309" s="22">
        <v>0</v>
      </c>
      <c r="AM309" s="22">
        <v>0</v>
      </c>
      <c r="AN309" s="22">
        <v>0</v>
      </c>
      <c r="AO309" s="22">
        <v>0</v>
      </c>
      <c r="AP309" s="22">
        <v>84233</v>
      </c>
    </row>
    <row r="310" spans="1:42" x14ac:dyDescent="0.35">
      <c r="A310" s="22" t="s">
        <v>114</v>
      </c>
      <c r="B310" s="22" t="s">
        <v>670</v>
      </c>
      <c r="C310" s="22" t="s">
        <v>733</v>
      </c>
      <c r="D310" s="22" t="s">
        <v>734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33056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v>0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v>0</v>
      </c>
      <c r="AI310" s="22">
        <v>37945</v>
      </c>
      <c r="AJ310" s="22">
        <v>0</v>
      </c>
      <c r="AK310" s="22">
        <v>0</v>
      </c>
      <c r="AL310" s="22">
        <v>0</v>
      </c>
      <c r="AM310" s="22">
        <v>0</v>
      </c>
      <c r="AN310" s="22">
        <v>0</v>
      </c>
      <c r="AO310" s="22">
        <v>0</v>
      </c>
      <c r="AP310" s="22">
        <v>71001</v>
      </c>
    </row>
    <row r="311" spans="1:42" x14ac:dyDescent="0.35">
      <c r="A311" s="22" t="s">
        <v>114</v>
      </c>
      <c r="B311" s="22" t="s">
        <v>670</v>
      </c>
      <c r="C311" s="22" t="s">
        <v>735</v>
      </c>
      <c r="D311" s="22" t="s">
        <v>736</v>
      </c>
      <c r="E311" s="22">
        <v>0</v>
      </c>
      <c r="F311" s="22">
        <v>297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37164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13154</v>
      </c>
      <c r="V311" s="22">
        <v>0</v>
      </c>
      <c r="W311" s="22"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v>0</v>
      </c>
      <c r="AI311" s="22">
        <v>4131</v>
      </c>
      <c r="AJ311" s="22">
        <v>0</v>
      </c>
      <c r="AK311" s="22">
        <v>0</v>
      </c>
      <c r="AL311" s="22">
        <v>0</v>
      </c>
      <c r="AM311" s="22">
        <v>0</v>
      </c>
      <c r="AN311" s="22">
        <v>0</v>
      </c>
      <c r="AO311" s="22">
        <v>0</v>
      </c>
      <c r="AP311" s="22">
        <v>54746</v>
      </c>
    </row>
    <row r="312" spans="1:42" x14ac:dyDescent="0.35">
      <c r="A312" s="22" t="s">
        <v>114</v>
      </c>
      <c r="B312" s="22" t="s">
        <v>670</v>
      </c>
      <c r="C312" s="22" t="s">
        <v>737</v>
      </c>
      <c r="D312" s="22" t="s">
        <v>738</v>
      </c>
      <c r="E312" s="22">
        <v>0</v>
      </c>
      <c r="F312" s="22">
        <v>7843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4205</v>
      </c>
      <c r="M312" s="22">
        <v>0</v>
      </c>
      <c r="N312" s="22">
        <v>22356</v>
      </c>
      <c r="O312" s="22">
        <v>79320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5342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v>0</v>
      </c>
      <c r="AI312" s="22">
        <v>4908</v>
      </c>
      <c r="AJ312" s="22">
        <v>23</v>
      </c>
      <c r="AK312" s="22">
        <v>0</v>
      </c>
      <c r="AL312" s="22">
        <v>0</v>
      </c>
      <c r="AM312" s="22">
        <v>0</v>
      </c>
      <c r="AN312" s="22">
        <v>0</v>
      </c>
      <c r="AO312" s="22">
        <v>0</v>
      </c>
      <c r="AP312" s="22">
        <v>123997</v>
      </c>
    </row>
    <row r="313" spans="1:42" x14ac:dyDescent="0.35">
      <c r="A313" s="22" t="s">
        <v>114</v>
      </c>
      <c r="B313" s="22" t="s">
        <v>670</v>
      </c>
      <c r="C313" s="22" t="s">
        <v>739</v>
      </c>
      <c r="D313" s="22" t="s">
        <v>740</v>
      </c>
      <c r="E313" s="22">
        <v>0</v>
      </c>
      <c r="F313" s="22">
        <v>19834</v>
      </c>
      <c r="G313" s="22">
        <v>0</v>
      </c>
      <c r="H313" s="22">
        <v>0</v>
      </c>
      <c r="I313" s="22">
        <v>0</v>
      </c>
      <c r="J313" s="22">
        <v>7048</v>
      </c>
      <c r="K313" s="22">
        <v>0</v>
      </c>
      <c r="L313" s="22">
        <v>0</v>
      </c>
      <c r="M313" s="22">
        <v>0</v>
      </c>
      <c r="N313" s="22">
        <v>0</v>
      </c>
      <c r="O313" s="22">
        <v>79608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v>0</v>
      </c>
      <c r="AI313" s="22">
        <v>19799</v>
      </c>
      <c r="AJ313" s="22">
        <v>0</v>
      </c>
      <c r="AK313" s="22">
        <v>0</v>
      </c>
      <c r="AL313" s="22">
        <v>0</v>
      </c>
      <c r="AM313" s="22">
        <v>0</v>
      </c>
      <c r="AN313" s="22">
        <v>0</v>
      </c>
      <c r="AO313" s="22">
        <v>0</v>
      </c>
      <c r="AP313" s="22">
        <v>126289</v>
      </c>
    </row>
    <row r="314" spans="1:42" x14ac:dyDescent="0.35">
      <c r="A314" s="22" t="s">
        <v>114</v>
      </c>
      <c r="B314" s="22" t="s">
        <v>670</v>
      </c>
      <c r="C314" s="22" t="s">
        <v>741</v>
      </c>
      <c r="D314" s="22" t="s">
        <v>742</v>
      </c>
      <c r="E314" s="22">
        <v>0</v>
      </c>
      <c r="F314" s="22">
        <v>1354</v>
      </c>
      <c r="G314" s="22">
        <v>0</v>
      </c>
      <c r="H314" s="22">
        <v>884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v>0</v>
      </c>
      <c r="AI314" s="22">
        <v>19886</v>
      </c>
      <c r="AJ314" s="22">
        <v>0</v>
      </c>
      <c r="AK314" s="22">
        <v>0</v>
      </c>
      <c r="AL314" s="22">
        <v>0</v>
      </c>
      <c r="AM314" s="22">
        <v>20627</v>
      </c>
      <c r="AN314" s="22">
        <v>0</v>
      </c>
      <c r="AO314" s="22">
        <v>0</v>
      </c>
      <c r="AP314" s="22">
        <v>42751</v>
      </c>
    </row>
    <row r="315" spans="1:42" x14ac:dyDescent="0.35">
      <c r="A315" s="22" t="s">
        <v>114</v>
      </c>
      <c r="B315" s="22" t="s">
        <v>670</v>
      </c>
      <c r="C315" s="22" t="s">
        <v>743</v>
      </c>
      <c r="D315" s="22" t="s">
        <v>744</v>
      </c>
      <c r="E315" s="22">
        <v>0</v>
      </c>
      <c r="F315" s="22">
        <v>1228</v>
      </c>
      <c r="G315" s="22">
        <v>0</v>
      </c>
      <c r="H315" s="22"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77158</v>
      </c>
      <c r="P315" s="22">
        <v>0</v>
      </c>
      <c r="Q315" s="22">
        <v>0</v>
      </c>
      <c r="R315" s="22">
        <v>0</v>
      </c>
      <c r="S315" s="22">
        <v>0</v>
      </c>
      <c r="T315" s="22">
        <v>0</v>
      </c>
      <c r="U315" s="22">
        <v>0</v>
      </c>
      <c r="V315" s="22">
        <v>0</v>
      </c>
      <c r="W315" s="22">
        <v>0</v>
      </c>
      <c r="X315" s="22"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  <c r="AH315" s="22">
        <v>0</v>
      </c>
      <c r="AI315" s="22">
        <v>14726</v>
      </c>
      <c r="AJ315" s="22">
        <v>0</v>
      </c>
      <c r="AK315" s="22">
        <v>0</v>
      </c>
      <c r="AL315" s="22">
        <v>0</v>
      </c>
      <c r="AM315" s="22">
        <v>0</v>
      </c>
      <c r="AN315" s="22">
        <v>0</v>
      </c>
      <c r="AO315" s="22">
        <v>0</v>
      </c>
      <c r="AP315" s="22">
        <v>93112</v>
      </c>
    </row>
    <row r="316" spans="1:42" x14ac:dyDescent="0.35">
      <c r="A316" s="22" t="s">
        <v>114</v>
      </c>
      <c r="B316" s="22" t="s">
        <v>670</v>
      </c>
      <c r="C316" s="22" t="s">
        <v>745</v>
      </c>
      <c r="D316" s="22" t="s">
        <v>746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17357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v>0</v>
      </c>
      <c r="AI316" s="22">
        <v>0</v>
      </c>
      <c r="AJ316" s="22">
        <v>0</v>
      </c>
      <c r="AK316" s="22">
        <v>0</v>
      </c>
      <c r="AL316" s="22">
        <v>0</v>
      </c>
      <c r="AM316" s="22">
        <v>0</v>
      </c>
      <c r="AN316" s="22">
        <v>0</v>
      </c>
      <c r="AO316" s="22">
        <v>0</v>
      </c>
      <c r="AP316" s="22">
        <v>17357</v>
      </c>
    </row>
    <row r="317" spans="1:42" x14ac:dyDescent="0.35">
      <c r="A317" s="22" t="s">
        <v>114</v>
      </c>
      <c r="B317" s="22" t="s">
        <v>670</v>
      </c>
      <c r="C317" s="22" t="s">
        <v>747</v>
      </c>
      <c r="D317" s="22" t="s">
        <v>748</v>
      </c>
      <c r="E317" s="22">
        <v>0</v>
      </c>
      <c r="F317" s="22">
        <v>173</v>
      </c>
      <c r="G317" s="22">
        <v>0</v>
      </c>
      <c r="H317" s="22"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v>0</v>
      </c>
      <c r="N317" s="22">
        <v>0</v>
      </c>
      <c r="O317" s="22">
        <v>36692</v>
      </c>
      <c r="P317" s="22">
        <v>0</v>
      </c>
      <c r="Q317" s="22">
        <v>0</v>
      </c>
      <c r="R317" s="22">
        <v>536</v>
      </c>
      <c r="S317" s="22">
        <v>0</v>
      </c>
      <c r="T317" s="22">
        <v>0</v>
      </c>
      <c r="U317" s="22">
        <v>0</v>
      </c>
      <c r="V317" s="22">
        <v>2560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v>0</v>
      </c>
      <c r="AI317" s="22">
        <v>5580</v>
      </c>
      <c r="AJ317" s="22">
        <v>0</v>
      </c>
      <c r="AK317" s="22">
        <v>0</v>
      </c>
      <c r="AL317" s="22">
        <v>0</v>
      </c>
      <c r="AM317" s="22">
        <v>0</v>
      </c>
      <c r="AN317" s="22">
        <v>0</v>
      </c>
      <c r="AO317" s="22">
        <v>0</v>
      </c>
      <c r="AP317" s="22">
        <v>45541</v>
      </c>
    </row>
    <row r="318" spans="1:42" x14ac:dyDescent="0.35">
      <c r="A318" s="22" t="s">
        <v>114</v>
      </c>
      <c r="B318" s="22" t="s">
        <v>670</v>
      </c>
      <c r="C318" s="22" t="s">
        <v>749</v>
      </c>
      <c r="D318" s="22" t="s">
        <v>750</v>
      </c>
      <c r="E318" s="22">
        <v>0</v>
      </c>
      <c r="F318" s="22">
        <v>4524</v>
      </c>
      <c r="G318" s="22">
        <v>0</v>
      </c>
      <c r="H318" s="22"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360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v>0</v>
      </c>
      <c r="AI318" s="22">
        <v>23500</v>
      </c>
      <c r="AJ318" s="22">
        <v>0</v>
      </c>
      <c r="AK318" s="22">
        <v>0</v>
      </c>
      <c r="AL318" s="22">
        <v>0</v>
      </c>
      <c r="AM318" s="22">
        <v>0</v>
      </c>
      <c r="AN318" s="22">
        <v>0</v>
      </c>
      <c r="AO318" s="22">
        <v>0</v>
      </c>
      <c r="AP318" s="22">
        <v>28384</v>
      </c>
    </row>
    <row r="319" spans="1:42" x14ac:dyDescent="0.35">
      <c r="A319" s="22" t="s">
        <v>114</v>
      </c>
      <c r="B319" s="22" t="s">
        <v>670</v>
      </c>
      <c r="C319" s="22" t="s">
        <v>751</v>
      </c>
      <c r="D319" s="22" t="s">
        <v>752</v>
      </c>
      <c r="E319" s="22">
        <v>0</v>
      </c>
      <c r="F319" s="22">
        <v>58858</v>
      </c>
      <c r="G319" s="22">
        <v>0</v>
      </c>
      <c r="H319" s="22">
        <v>0</v>
      </c>
      <c r="I319" s="22">
        <v>236</v>
      </c>
      <c r="J319" s="22">
        <v>0</v>
      </c>
      <c r="K319" s="22">
        <v>0</v>
      </c>
      <c r="L319" s="22">
        <v>0</v>
      </c>
      <c r="M319" s="22">
        <v>0</v>
      </c>
      <c r="N319" s="22">
        <v>0</v>
      </c>
      <c r="O319" s="22">
        <v>3397</v>
      </c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v>0</v>
      </c>
      <c r="V319" s="22">
        <v>3504</v>
      </c>
      <c r="W319" s="22"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v>0</v>
      </c>
      <c r="AI319" s="22">
        <v>0</v>
      </c>
      <c r="AJ319" s="22">
        <v>0</v>
      </c>
      <c r="AK319" s="22">
        <v>0</v>
      </c>
      <c r="AL319" s="22">
        <v>0</v>
      </c>
      <c r="AM319" s="22">
        <v>0</v>
      </c>
      <c r="AN319" s="22">
        <v>0</v>
      </c>
      <c r="AO319" s="22">
        <v>0</v>
      </c>
      <c r="AP319" s="22">
        <v>65995</v>
      </c>
    </row>
    <row r="320" spans="1:42" x14ac:dyDescent="0.35">
      <c r="A320" s="22" t="s">
        <v>114</v>
      </c>
      <c r="B320" s="22" t="s">
        <v>670</v>
      </c>
      <c r="C320" s="22" t="s">
        <v>753</v>
      </c>
      <c r="D320" s="22" t="s">
        <v>754</v>
      </c>
      <c r="E320" s="22">
        <v>0</v>
      </c>
      <c r="F320" s="22">
        <v>0</v>
      </c>
      <c r="G320" s="22">
        <v>0</v>
      </c>
      <c r="H320" s="22">
        <v>0</v>
      </c>
      <c r="I320" s="22">
        <v>0</v>
      </c>
      <c r="J320" s="22">
        <v>0</v>
      </c>
      <c r="K320" s="22">
        <v>0</v>
      </c>
      <c r="L320" s="22">
        <v>0</v>
      </c>
      <c r="M320" s="22">
        <v>0</v>
      </c>
      <c r="N320" s="22">
        <v>0</v>
      </c>
      <c r="O320" s="22">
        <v>75836</v>
      </c>
      <c r="P320" s="22">
        <v>0</v>
      </c>
      <c r="Q320" s="22">
        <v>0</v>
      </c>
      <c r="R320" s="22">
        <v>0</v>
      </c>
      <c r="S320" s="22">
        <v>0</v>
      </c>
      <c r="T320" s="22">
        <v>1448</v>
      </c>
      <c r="U320" s="22">
        <v>0</v>
      </c>
      <c r="V320" s="22">
        <v>0</v>
      </c>
      <c r="W320" s="22">
        <v>0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  <c r="AH320" s="22">
        <v>0</v>
      </c>
      <c r="AI320" s="22">
        <v>422</v>
      </c>
      <c r="AJ320" s="22">
        <v>0</v>
      </c>
      <c r="AK320" s="22">
        <v>0</v>
      </c>
      <c r="AL320" s="22">
        <v>0</v>
      </c>
      <c r="AM320" s="22">
        <v>0</v>
      </c>
      <c r="AN320" s="22">
        <v>0</v>
      </c>
      <c r="AO320" s="22">
        <v>0</v>
      </c>
      <c r="AP320" s="22">
        <v>77706</v>
      </c>
    </row>
    <row r="321" spans="1:42" x14ac:dyDescent="0.35">
      <c r="A321" s="22" t="s">
        <v>114</v>
      </c>
      <c r="B321" s="22" t="s">
        <v>670</v>
      </c>
      <c r="C321" s="22" t="s">
        <v>755</v>
      </c>
      <c r="D321" s="22" t="s">
        <v>756</v>
      </c>
      <c r="E321" s="22">
        <v>0</v>
      </c>
      <c r="F321" s="22">
        <v>61</v>
      </c>
      <c r="G321" s="22">
        <v>0</v>
      </c>
      <c r="H321" s="22">
        <v>0</v>
      </c>
      <c r="I321" s="22">
        <v>1211</v>
      </c>
      <c r="J321" s="22">
        <v>0</v>
      </c>
      <c r="K321" s="22">
        <v>682</v>
      </c>
      <c r="L321" s="22">
        <v>0</v>
      </c>
      <c r="M321" s="22">
        <v>0</v>
      </c>
      <c r="N321" s="22">
        <v>0</v>
      </c>
      <c r="O321" s="22">
        <v>44653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v>0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0</v>
      </c>
      <c r="AI321" s="22">
        <v>872</v>
      </c>
      <c r="AJ321" s="22">
        <v>0</v>
      </c>
      <c r="AK321" s="22">
        <v>0</v>
      </c>
      <c r="AL321" s="22">
        <v>0</v>
      </c>
      <c r="AM321" s="22">
        <v>0</v>
      </c>
      <c r="AN321" s="22">
        <v>0</v>
      </c>
      <c r="AO321" s="22">
        <v>0</v>
      </c>
      <c r="AP321" s="22">
        <v>47479</v>
      </c>
    </row>
    <row r="322" spans="1:42" x14ac:dyDescent="0.35">
      <c r="A322" s="22" t="s">
        <v>114</v>
      </c>
      <c r="B322" s="22" t="s">
        <v>670</v>
      </c>
      <c r="C322" s="22" t="s">
        <v>757</v>
      </c>
      <c r="D322" s="22" t="s">
        <v>758</v>
      </c>
      <c r="E322" s="22">
        <v>0</v>
      </c>
      <c r="F322" s="22">
        <v>1283</v>
      </c>
      <c r="G322" s="22">
        <v>0</v>
      </c>
      <c r="H322" s="22"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25224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v>7611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v>0</v>
      </c>
      <c r="AI322" s="22">
        <v>0</v>
      </c>
      <c r="AJ322" s="22">
        <v>0</v>
      </c>
      <c r="AK322" s="22">
        <v>0</v>
      </c>
      <c r="AL322" s="22">
        <v>0</v>
      </c>
      <c r="AM322" s="22">
        <v>0</v>
      </c>
      <c r="AN322" s="22">
        <v>0</v>
      </c>
      <c r="AO322" s="22">
        <v>0</v>
      </c>
      <c r="AP322" s="22">
        <v>34118</v>
      </c>
    </row>
    <row r="323" spans="1:42" x14ac:dyDescent="0.35">
      <c r="A323" s="22" t="s">
        <v>114</v>
      </c>
      <c r="B323" s="22" t="s">
        <v>670</v>
      </c>
      <c r="C323" s="22" t="s">
        <v>759</v>
      </c>
      <c r="D323" s="22" t="s">
        <v>760</v>
      </c>
      <c r="E323" s="22">
        <v>0</v>
      </c>
      <c r="F323" s="22">
        <v>0</v>
      </c>
      <c r="G323" s="22">
        <v>0</v>
      </c>
      <c r="H323" s="22"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v>0</v>
      </c>
      <c r="N323" s="22">
        <v>0</v>
      </c>
      <c r="O323" s="22">
        <v>22521</v>
      </c>
      <c r="P323" s="22">
        <v>0</v>
      </c>
      <c r="Q323" s="22">
        <v>0</v>
      </c>
      <c r="R323" s="22">
        <v>0</v>
      </c>
      <c r="S323" s="22">
        <v>0</v>
      </c>
      <c r="T323" s="22">
        <v>0</v>
      </c>
      <c r="U323" s="22">
        <v>0</v>
      </c>
      <c r="V323" s="22">
        <v>0</v>
      </c>
      <c r="W323" s="22"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10968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v>0</v>
      </c>
      <c r="AI323" s="22">
        <v>0</v>
      </c>
      <c r="AJ323" s="22">
        <v>0</v>
      </c>
      <c r="AK323" s="22">
        <v>0</v>
      </c>
      <c r="AL323" s="22">
        <v>0</v>
      </c>
      <c r="AM323" s="22">
        <v>0</v>
      </c>
      <c r="AN323" s="22">
        <v>0</v>
      </c>
      <c r="AO323" s="22">
        <v>0</v>
      </c>
      <c r="AP323" s="22">
        <v>33489</v>
      </c>
    </row>
    <row r="324" spans="1:42" x14ac:dyDescent="0.35">
      <c r="A324" s="22" t="s">
        <v>114</v>
      </c>
      <c r="B324" s="22" t="s">
        <v>670</v>
      </c>
      <c r="C324" s="22" t="s">
        <v>761</v>
      </c>
      <c r="D324" s="22" t="s">
        <v>762</v>
      </c>
      <c r="E324" s="22">
        <v>0</v>
      </c>
      <c r="F324" s="22">
        <v>0</v>
      </c>
      <c r="G324" s="22">
        <v>0</v>
      </c>
      <c r="H324" s="22">
        <v>0</v>
      </c>
      <c r="I324" s="22">
        <v>17167</v>
      </c>
      <c r="J324" s="22">
        <v>0</v>
      </c>
      <c r="K324" s="22">
        <v>0</v>
      </c>
      <c r="L324" s="22">
        <v>0</v>
      </c>
      <c r="M324" s="22">
        <v>0</v>
      </c>
      <c r="N324" s="22">
        <v>1168</v>
      </c>
      <c r="O324" s="22">
        <v>14269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1226</v>
      </c>
      <c r="V324" s="22">
        <v>1888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v>264</v>
      </c>
      <c r="AJ324" s="22">
        <v>0</v>
      </c>
      <c r="AK324" s="22">
        <v>0</v>
      </c>
      <c r="AL324" s="22">
        <v>0</v>
      </c>
      <c r="AM324" s="22">
        <v>0</v>
      </c>
      <c r="AN324" s="22">
        <v>0</v>
      </c>
      <c r="AO324" s="22">
        <v>0</v>
      </c>
      <c r="AP324" s="22">
        <v>35982</v>
      </c>
    </row>
    <row r="325" spans="1:42" x14ac:dyDescent="0.35">
      <c r="A325" s="22" t="s">
        <v>114</v>
      </c>
      <c r="B325" s="22" t="s">
        <v>670</v>
      </c>
      <c r="C325" s="22" t="s">
        <v>763</v>
      </c>
      <c r="D325" s="22" t="s">
        <v>764</v>
      </c>
      <c r="E325" s="22">
        <v>0</v>
      </c>
      <c r="F325" s="22">
        <v>0</v>
      </c>
      <c r="G325" s="22">
        <v>0</v>
      </c>
      <c r="H325" s="22">
        <v>0</v>
      </c>
      <c r="I325" s="22">
        <v>964</v>
      </c>
      <c r="J325" s="22">
        <v>0</v>
      </c>
      <c r="K325" s="22">
        <v>0</v>
      </c>
      <c r="L325" s="22">
        <v>0</v>
      </c>
      <c r="M325" s="22">
        <v>0</v>
      </c>
      <c r="N325" s="22">
        <v>0</v>
      </c>
      <c r="O325" s="22">
        <v>49833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v>0</v>
      </c>
      <c r="X325" s="22"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  <c r="AH325" s="22">
        <v>0</v>
      </c>
      <c r="AI325" s="22">
        <v>460</v>
      </c>
      <c r="AJ325" s="22">
        <v>0</v>
      </c>
      <c r="AK325" s="22">
        <v>0</v>
      </c>
      <c r="AL325" s="22">
        <v>0</v>
      </c>
      <c r="AM325" s="22">
        <v>0</v>
      </c>
      <c r="AN325" s="22">
        <v>0</v>
      </c>
      <c r="AO325" s="22">
        <v>0</v>
      </c>
      <c r="AP325" s="22">
        <v>51257</v>
      </c>
    </row>
    <row r="326" spans="1:42" x14ac:dyDescent="0.35">
      <c r="A326" s="22" t="s">
        <v>114</v>
      </c>
      <c r="B326" s="22" t="s">
        <v>670</v>
      </c>
      <c r="C326" s="22" t="s">
        <v>765</v>
      </c>
      <c r="D326" s="22" t="s">
        <v>766</v>
      </c>
      <c r="E326" s="22">
        <v>0</v>
      </c>
      <c r="F326" s="22">
        <v>4419</v>
      </c>
      <c r="G326" s="22">
        <v>0</v>
      </c>
      <c r="H326" s="22"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v>0</v>
      </c>
      <c r="N326" s="22">
        <v>0</v>
      </c>
      <c r="O326" s="22">
        <v>50541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v>7869</v>
      </c>
      <c r="V326" s="22">
        <v>0</v>
      </c>
      <c r="W326" s="22">
        <v>0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v>0</v>
      </c>
      <c r="AI326" s="22">
        <v>885</v>
      </c>
      <c r="AJ326" s="22">
        <v>0</v>
      </c>
      <c r="AK326" s="22">
        <v>0</v>
      </c>
      <c r="AL326" s="22">
        <v>0</v>
      </c>
      <c r="AM326" s="22">
        <v>0</v>
      </c>
      <c r="AN326" s="22">
        <v>0</v>
      </c>
      <c r="AO326" s="22">
        <v>0</v>
      </c>
      <c r="AP326" s="22">
        <v>63714</v>
      </c>
    </row>
    <row r="327" spans="1:42" x14ac:dyDescent="0.35">
      <c r="A327" s="22" t="s">
        <v>114</v>
      </c>
      <c r="B327" s="22" t="s">
        <v>670</v>
      </c>
      <c r="C327" s="22" t="s">
        <v>767</v>
      </c>
      <c r="D327" s="22" t="s">
        <v>768</v>
      </c>
      <c r="E327" s="22">
        <v>0</v>
      </c>
      <c r="F327" s="22">
        <v>0</v>
      </c>
      <c r="G327" s="22">
        <v>0</v>
      </c>
      <c r="H327" s="22"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v>0</v>
      </c>
      <c r="N327" s="22">
        <v>0</v>
      </c>
      <c r="O327" s="22">
        <v>41151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v>0</v>
      </c>
      <c r="V327" s="22">
        <v>0</v>
      </c>
      <c r="W327" s="22"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4006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v>0</v>
      </c>
      <c r="AI327" s="22">
        <v>9482</v>
      </c>
      <c r="AJ327" s="22">
        <v>0</v>
      </c>
      <c r="AK327" s="22">
        <v>0</v>
      </c>
      <c r="AL327" s="22">
        <v>0</v>
      </c>
      <c r="AM327" s="22">
        <v>0</v>
      </c>
      <c r="AN327" s="22">
        <v>0</v>
      </c>
      <c r="AO327" s="22">
        <v>0</v>
      </c>
      <c r="AP327" s="22">
        <v>54639</v>
      </c>
    </row>
    <row r="328" spans="1:42" x14ac:dyDescent="0.35">
      <c r="A328" s="22" t="s">
        <v>114</v>
      </c>
      <c r="B328" s="22" t="s">
        <v>670</v>
      </c>
      <c r="C328" s="22" t="s">
        <v>769</v>
      </c>
      <c r="D328" s="22" t="s">
        <v>770</v>
      </c>
      <c r="E328" s="22">
        <v>0</v>
      </c>
      <c r="F328" s="22">
        <v>0</v>
      </c>
      <c r="G328" s="22">
        <v>0</v>
      </c>
      <c r="H328" s="22">
        <v>0</v>
      </c>
      <c r="I328" s="22">
        <v>0</v>
      </c>
      <c r="J328" s="22">
        <v>0</v>
      </c>
      <c r="K328" s="22">
        <v>0</v>
      </c>
      <c r="L328" s="22">
        <v>0</v>
      </c>
      <c r="M328" s="22">
        <v>0</v>
      </c>
      <c r="N328" s="22">
        <v>24799</v>
      </c>
      <c r="O328" s="22">
        <v>15299</v>
      </c>
      <c r="P328" s="22">
        <v>0</v>
      </c>
      <c r="Q328" s="22">
        <v>0</v>
      </c>
      <c r="R328" s="22">
        <v>8229</v>
      </c>
      <c r="S328" s="22">
        <v>0</v>
      </c>
      <c r="T328" s="22">
        <v>1192</v>
      </c>
      <c r="U328" s="22">
        <v>0</v>
      </c>
      <c r="V328" s="22">
        <v>1287</v>
      </c>
      <c r="W328" s="22">
        <v>0</v>
      </c>
      <c r="X328" s="22"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v>0</v>
      </c>
      <c r="AI328" s="22">
        <v>6654</v>
      </c>
      <c r="AJ328" s="22">
        <v>0</v>
      </c>
      <c r="AK328" s="22">
        <v>0</v>
      </c>
      <c r="AL328" s="22">
        <v>0</v>
      </c>
      <c r="AM328" s="22">
        <v>0</v>
      </c>
      <c r="AN328" s="22">
        <v>0</v>
      </c>
      <c r="AO328" s="22">
        <v>0</v>
      </c>
      <c r="AP328" s="22">
        <v>57460</v>
      </c>
    </row>
    <row r="329" spans="1:42" x14ac:dyDescent="0.35">
      <c r="A329" s="22" t="s">
        <v>114</v>
      </c>
      <c r="B329" s="22" t="s">
        <v>670</v>
      </c>
      <c r="C329" s="22" t="s">
        <v>771</v>
      </c>
      <c r="D329" s="22" t="s">
        <v>772</v>
      </c>
      <c r="E329" s="22">
        <v>0</v>
      </c>
      <c r="F329" s="22">
        <v>3307</v>
      </c>
      <c r="G329" s="22">
        <v>0</v>
      </c>
      <c r="H329" s="22">
        <v>0</v>
      </c>
      <c r="I329" s="22">
        <v>0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4520</v>
      </c>
      <c r="P329" s="22">
        <v>0</v>
      </c>
      <c r="Q329" s="22">
        <v>0</v>
      </c>
      <c r="R329" s="22">
        <v>2296</v>
      </c>
      <c r="S329" s="22">
        <v>0</v>
      </c>
      <c r="T329" s="22">
        <v>0</v>
      </c>
      <c r="U329" s="22">
        <v>1100</v>
      </c>
      <c r="V329" s="22">
        <v>0</v>
      </c>
      <c r="W329" s="22">
        <v>0</v>
      </c>
      <c r="X329" s="22"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0</v>
      </c>
      <c r="AD329" s="22">
        <v>0</v>
      </c>
      <c r="AE329" s="22">
        <v>0</v>
      </c>
      <c r="AF329" s="22">
        <v>0</v>
      </c>
      <c r="AG329" s="22">
        <v>0</v>
      </c>
      <c r="AH329" s="22">
        <v>0</v>
      </c>
      <c r="AI329" s="22">
        <v>3037</v>
      </c>
      <c r="AJ329" s="22">
        <v>0</v>
      </c>
      <c r="AK329" s="22">
        <v>0</v>
      </c>
      <c r="AL329" s="22">
        <v>0</v>
      </c>
      <c r="AM329" s="22">
        <v>0</v>
      </c>
      <c r="AN329" s="22">
        <v>0</v>
      </c>
      <c r="AO329" s="22">
        <v>0</v>
      </c>
      <c r="AP329" s="22">
        <v>14260</v>
      </c>
    </row>
    <row r="330" spans="1:42" x14ac:dyDescent="0.35">
      <c r="A330" s="22" t="s">
        <v>114</v>
      </c>
      <c r="B330" s="22" t="s">
        <v>773</v>
      </c>
      <c r="C330" s="22" t="s">
        <v>774</v>
      </c>
      <c r="D330" s="22" t="s">
        <v>775</v>
      </c>
      <c r="E330" s="22">
        <v>0</v>
      </c>
      <c r="F330" s="22">
        <v>0</v>
      </c>
      <c r="G330" s="22">
        <v>0</v>
      </c>
      <c r="H330" s="22">
        <v>0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v>0</v>
      </c>
      <c r="U330" s="22">
        <v>0</v>
      </c>
      <c r="V330" s="22">
        <v>0</v>
      </c>
      <c r="W330" s="22">
        <v>0</v>
      </c>
      <c r="X330" s="22">
        <v>0</v>
      </c>
      <c r="Y330" s="22">
        <v>0</v>
      </c>
      <c r="Z330" s="22">
        <v>0</v>
      </c>
      <c r="AA330" s="22">
        <v>0</v>
      </c>
      <c r="AB330" s="22">
        <v>0</v>
      </c>
      <c r="AC330" s="22">
        <v>0</v>
      </c>
      <c r="AD330" s="22">
        <v>0</v>
      </c>
      <c r="AE330" s="22">
        <v>0</v>
      </c>
      <c r="AF330" s="22">
        <v>0</v>
      </c>
      <c r="AG330" s="22">
        <v>0</v>
      </c>
      <c r="AH330" s="22">
        <v>0</v>
      </c>
      <c r="AI330" s="22">
        <v>0</v>
      </c>
      <c r="AJ330" s="22">
        <v>0</v>
      </c>
      <c r="AK330" s="22">
        <v>0</v>
      </c>
      <c r="AL330" s="22">
        <v>0</v>
      </c>
      <c r="AM330" s="22">
        <v>0</v>
      </c>
      <c r="AN330" s="22">
        <v>0</v>
      </c>
      <c r="AO330" s="22">
        <v>0</v>
      </c>
      <c r="AP330" s="22">
        <v>0</v>
      </c>
    </row>
    <row r="331" spans="1:42" x14ac:dyDescent="0.35">
      <c r="A331" s="22" t="s">
        <v>114</v>
      </c>
      <c r="B331" s="22" t="s">
        <v>773</v>
      </c>
      <c r="C331" s="22" t="s">
        <v>776</v>
      </c>
      <c r="D331" s="22" t="s">
        <v>777</v>
      </c>
      <c r="E331" s="22">
        <v>0</v>
      </c>
      <c r="F331" s="22">
        <v>0</v>
      </c>
      <c r="G331" s="22">
        <v>0</v>
      </c>
      <c r="H331" s="22">
        <v>0</v>
      </c>
      <c r="I331" s="22">
        <v>0</v>
      </c>
      <c r="J331" s="22">
        <v>0</v>
      </c>
      <c r="K331" s="22">
        <v>0</v>
      </c>
      <c r="L331" s="22">
        <v>0</v>
      </c>
      <c r="M331" s="22"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v>0</v>
      </c>
      <c r="U331" s="22">
        <v>0</v>
      </c>
      <c r="V331" s="22">
        <v>0</v>
      </c>
      <c r="W331" s="22">
        <v>0</v>
      </c>
      <c r="X331" s="22"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43337</v>
      </c>
      <c r="AG331" s="22">
        <v>0</v>
      </c>
      <c r="AH331" s="22">
        <v>0</v>
      </c>
      <c r="AI331" s="22">
        <v>88524</v>
      </c>
      <c r="AJ331" s="22">
        <v>0</v>
      </c>
      <c r="AK331" s="22">
        <v>0</v>
      </c>
      <c r="AL331" s="22">
        <v>0</v>
      </c>
      <c r="AM331" s="22">
        <v>0</v>
      </c>
      <c r="AN331" s="22">
        <v>0</v>
      </c>
      <c r="AO331" s="22">
        <v>0</v>
      </c>
      <c r="AP331" s="22">
        <v>131861</v>
      </c>
    </row>
    <row r="332" spans="1:42" x14ac:dyDescent="0.35">
      <c r="A332" s="22" t="s">
        <v>114</v>
      </c>
      <c r="B332" s="22" t="s">
        <v>773</v>
      </c>
      <c r="C332" s="22" t="s">
        <v>778</v>
      </c>
      <c r="D332" s="22" t="s">
        <v>779</v>
      </c>
      <c r="E332" s="22">
        <v>0</v>
      </c>
      <c r="F332" s="22">
        <v>0</v>
      </c>
      <c r="G332" s="22">
        <v>0</v>
      </c>
      <c r="H332" s="22"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v>0</v>
      </c>
      <c r="V332" s="22">
        <v>0</v>
      </c>
      <c r="W332" s="22">
        <v>0</v>
      </c>
      <c r="X332" s="22"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  <c r="AH332" s="22">
        <v>0</v>
      </c>
      <c r="AI332" s="22">
        <v>0</v>
      </c>
      <c r="AJ332" s="22">
        <v>0</v>
      </c>
      <c r="AK332" s="22">
        <v>0</v>
      </c>
      <c r="AL332" s="22">
        <v>0</v>
      </c>
      <c r="AM332" s="22">
        <v>0</v>
      </c>
      <c r="AN332" s="22">
        <v>0</v>
      </c>
      <c r="AO332" s="22">
        <v>0</v>
      </c>
      <c r="AP332" s="22">
        <v>0</v>
      </c>
    </row>
    <row r="333" spans="1:42" x14ac:dyDescent="0.35">
      <c r="A333" s="22" t="s">
        <v>114</v>
      </c>
      <c r="B333" s="22" t="s">
        <v>773</v>
      </c>
      <c r="C333" s="22" t="s">
        <v>780</v>
      </c>
      <c r="D333" s="22" t="s">
        <v>781</v>
      </c>
      <c r="E333" s="22">
        <v>0</v>
      </c>
      <c r="F333" s="22">
        <v>0</v>
      </c>
      <c r="G333" s="22">
        <v>0</v>
      </c>
      <c r="H333" s="22">
        <v>0</v>
      </c>
      <c r="I333" s="22">
        <v>0</v>
      </c>
      <c r="J333" s="22">
        <v>0</v>
      </c>
      <c r="K333" s="22">
        <v>0</v>
      </c>
      <c r="L333" s="22">
        <v>0</v>
      </c>
      <c r="M333" s="22"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v>0</v>
      </c>
      <c r="U333" s="22">
        <v>0</v>
      </c>
      <c r="V333" s="22">
        <v>0</v>
      </c>
      <c r="W333" s="22">
        <v>0</v>
      </c>
      <c r="X333" s="22"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  <c r="AH333" s="22">
        <v>0</v>
      </c>
      <c r="AI333" s="22">
        <v>0</v>
      </c>
      <c r="AJ333" s="22">
        <v>0</v>
      </c>
      <c r="AK333" s="22">
        <v>0</v>
      </c>
      <c r="AL333" s="22">
        <v>0</v>
      </c>
      <c r="AM333" s="22">
        <v>0</v>
      </c>
      <c r="AN333" s="22">
        <v>0</v>
      </c>
      <c r="AO333" s="22">
        <v>0</v>
      </c>
      <c r="AP333" s="22">
        <v>0</v>
      </c>
    </row>
    <row r="334" spans="1:42" x14ac:dyDescent="0.35">
      <c r="A334" s="22" t="s">
        <v>114</v>
      </c>
      <c r="B334" s="22" t="s">
        <v>773</v>
      </c>
      <c r="C334" s="22" t="s">
        <v>782</v>
      </c>
      <c r="D334" s="22" t="s">
        <v>783</v>
      </c>
      <c r="E334" s="22">
        <v>0</v>
      </c>
      <c r="F334" s="22">
        <v>0</v>
      </c>
      <c r="G334" s="22">
        <v>0</v>
      </c>
      <c r="H334" s="22"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v>0</v>
      </c>
      <c r="X334" s="22">
        <v>0</v>
      </c>
      <c r="Y334" s="22">
        <v>0</v>
      </c>
      <c r="Z334" s="22">
        <v>0</v>
      </c>
      <c r="AA334" s="22">
        <v>0</v>
      </c>
      <c r="AB334" s="22">
        <v>0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  <c r="AH334" s="22">
        <v>0</v>
      </c>
      <c r="AI334" s="22">
        <v>0</v>
      </c>
      <c r="AJ334" s="22">
        <v>0</v>
      </c>
      <c r="AK334" s="22">
        <v>0</v>
      </c>
      <c r="AL334" s="22">
        <v>0</v>
      </c>
      <c r="AM334" s="22">
        <v>0</v>
      </c>
      <c r="AN334" s="22">
        <v>0</v>
      </c>
      <c r="AO334" s="22">
        <v>0</v>
      </c>
      <c r="AP334" s="22">
        <v>0</v>
      </c>
    </row>
    <row r="335" spans="1:42" x14ac:dyDescent="0.35">
      <c r="A335" s="22" t="s">
        <v>114</v>
      </c>
      <c r="B335" s="22" t="s">
        <v>773</v>
      </c>
      <c r="C335" s="22" t="s">
        <v>784</v>
      </c>
      <c r="D335" s="22" t="s">
        <v>785</v>
      </c>
      <c r="E335" s="22">
        <v>0</v>
      </c>
      <c r="F335" s="22">
        <v>0</v>
      </c>
      <c r="G335" s="22">
        <v>0</v>
      </c>
      <c r="H335" s="22"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v>0</v>
      </c>
      <c r="X335" s="22">
        <v>0</v>
      </c>
      <c r="Y335" s="22">
        <v>0</v>
      </c>
      <c r="Z335" s="22">
        <v>0</v>
      </c>
      <c r="AA335" s="22">
        <v>0</v>
      </c>
      <c r="AB335" s="22">
        <v>0</v>
      </c>
      <c r="AC335" s="22">
        <v>0</v>
      </c>
      <c r="AD335" s="22">
        <v>0</v>
      </c>
      <c r="AE335" s="22">
        <v>0</v>
      </c>
      <c r="AF335" s="22">
        <v>0</v>
      </c>
      <c r="AG335" s="22">
        <v>0</v>
      </c>
      <c r="AH335" s="22">
        <v>0</v>
      </c>
      <c r="AI335" s="22">
        <v>0</v>
      </c>
      <c r="AJ335" s="22">
        <v>0</v>
      </c>
      <c r="AK335" s="22">
        <v>0</v>
      </c>
      <c r="AL335" s="22">
        <v>0</v>
      </c>
      <c r="AM335" s="22">
        <v>0</v>
      </c>
      <c r="AN335" s="22">
        <v>0</v>
      </c>
      <c r="AO335" s="22">
        <v>0</v>
      </c>
      <c r="AP335" s="22">
        <v>0</v>
      </c>
    </row>
    <row r="336" spans="1:42" x14ac:dyDescent="0.35">
      <c r="A336" s="22" t="s">
        <v>114</v>
      </c>
      <c r="B336" s="22" t="s">
        <v>773</v>
      </c>
      <c r="C336" s="22" t="s">
        <v>786</v>
      </c>
      <c r="D336" s="22" t="s">
        <v>787</v>
      </c>
      <c r="E336" s="22">
        <v>0</v>
      </c>
      <c r="F336" s="22">
        <v>0</v>
      </c>
      <c r="G336" s="22">
        <v>0</v>
      </c>
      <c r="H336" s="22"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v>0</v>
      </c>
      <c r="V336" s="22">
        <v>0</v>
      </c>
      <c r="W336" s="22">
        <v>0</v>
      </c>
      <c r="X336" s="22"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  <c r="AH336" s="22">
        <v>0</v>
      </c>
      <c r="AI336" s="22">
        <v>0</v>
      </c>
      <c r="AJ336" s="22">
        <v>0</v>
      </c>
      <c r="AK336" s="22">
        <v>0</v>
      </c>
      <c r="AL336" s="22">
        <v>0</v>
      </c>
      <c r="AM336" s="22">
        <v>0</v>
      </c>
      <c r="AN336" s="22">
        <v>0</v>
      </c>
      <c r="AO336" s="22">
        <v>0</v>
      </c>
      <c r="AP336" s="22">
        <v>0</v>
      </c>
    </row>
    <row r="337" spans="1:42" x14ac:dyDescent="0.35">
      <c r="A337" s="22" t="s">
        <v>114</v>
      </c>
      <c r="B337" s="22" t="s">
        <v>773</v>
      </c>
      <c r="C337" s="22" t="s">
        <v>788</v>
      </c>
      <c r="D337" s="22" t="s">
        <v>789</v>
      </c>
      <c r="E337" s="22">
        <v>0</v>
      </c>
      <c r="F337" s="22">
        <v>0</v>
      </c>
      <c r="G337" s="22">
        <v>0</v>
      </c>
      <c r="H337" s="22">
        <v>0</v>
      </c>
      <c r="I337" s="22">
        <v>132176</v>
      </c>
      <c r="J337" s="22">
        <v>0</v>
      </c>
      <c r="K337" s="22">
        <v>0</v>
      </c>
      <c r="L337" s="22">
        <v>0</v>
      </c>
      <c r="M337" s="22"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  <c r="S337" s="22">
        <v>0</v>
      </c>
      <c r="T337" s="22">
        <v>0</v>
      </c>
      <c r="U337" s="22">
        <v>28424</v>
      </c>
      <c r="V337" s="22">
        <v>1910</v>
      </c>
      <c r="W337" s="22">
        <v>0</v>
      </c>
      <c r="X337" s="22">
        <v>0</v>
      </c>
      <c r="Y337" s="22">
        <v>0</v>
      </c>
      <c r="Z337" s="22">
        <v>0</v>
      </c>
      <c r="AA337" s="22">
        <v>0</v>
      </c>
      <c r="AB337" s="22">
        <v>0</v>
      </c>
      <c r="AC337" s="22">
        <v>0</v>
      </c>
      <c r="AD337" s="22">
        <v>0</v>
      </c>
      <c r="AE337" s="22">
        <v>0</v>
      </c>
      <c r="AF337" s="22">
        <v>0</v>
      </c>
      <c r="AG337" s="22">
        <v>0</v>
      </c>
      <c r="AH337" s="22">
        <v>0</v>
      </c>
      <c r="AI337" s="22">
        <v>0</v>
      </c>
      <c r="AJ337" s="22">
        <v>0</v>
      </c>
      <c r="AK337" s="22">
        <v>0</v>
      </c>
      <c r="AL337" s="22">
        <v>0</v>
      </c>
      <c r="AM337" s="22">
        <v>0</v>
      </c>
      <c r="AN337" s="22">
        <v>0</v>
      </c>
      <c r="AO337" s="22">
        <v>0</v>
      </c>
      <c r="AP337" s="22">
        <v>162510</v>
      </c>
    </row>
    <row r="338" spans="1:42" x14ac:dyDescent="0.35">
      <c r="A338" s="22" t="s">
        <v>114</v>
      </c>
      <c r="B338" s="22" t="s">
        <v>790</v>
      </c>
      <c r="C338" s="22" t="s">
        <v>791</v>
      </c>
      <c r="D338" s="22" t="s">
        <v>792</v>
      </c>
      <c r="E338" s="22">
        <v>0</v>
      </c>
      <c r="F338" s="22">
        <v>365813</v>
      </c>
      <c r="G338" s="22">
        <v>0</v>
      </c>
      <c r="H338" s="22">
        <v>0</v>
      </c>
      <c r="I338" s="22">
        <v>522179</v>
      </c>
      <c r="J338" s="22">
        <v>0</v>
      </c>
      <c r="K338" s="22">
        <v>0</v>
      </c>
      <c r="L338" s="22">
        <v>0</v>
      </c>
      <c r="M338" s="22">
        <v>0</v>
      </c>
      <c r="N338" s="22">
        <v>0</v>
      </c>
      <c r="O338" s="22">
        <v>6537879</v>
      </c>
      <c r="P338" s="22">
        <v>0</v>
      </c>
      <c r="Q338" s="22">
        <v>0</v>
      </c>
      <c r="R338" s="22">
        <v>0</v>
      </c>
      <c r="S338" s="22">
        <v>0</v>
      </c>
      <c r="T338" s="22">
        <v>353947</v>
      </c>
      <c r="U338" s="22">
        <v>0</v>
      </c>
      <c r="V338" s="22">
        <v>0</v>
      </c>
      <c r="W338" s="22">
        <v>0</v>
      </c>
      <c r="X338" s="22"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136290</v>
      </c>
      <c r="AD338" s="22">
        <v>0</v>
      </c>
      <c r="AE338" s="22">
        <v>0</v>
      </c>
      <c r="AF338" s="22">
        <v>0</v>
      </c>
      <c r="AG338" s="22">
        <v>0</v>
      </c>
      <c r="AH338" s="22">
        <v>0</v>
      </c>
      <c r="AI338" s="22">
        <v>115248</v>
      </c>
      <c r="AJ338" s="22">
        <v>0</v>
      </c>
      <c r="AK338" s="22">
        <v>0</v>
      </c>
      <c r="AL338" s="22">
        <v>0</v>
      </c>
      <c r="AM338" s="22">
        <v>0</v>
      </c>
      <c r="AN338" s="22">
        <v>0</v>
      </c>
      <c r="AO338" s="22">
        <v>0</v>
      </c>
      <c r="AP338" s="22">
        <v>8031356</v>
      </c>
    </row>
    <row r="339" spans="1:42" x14ac:dyDescent="0.35">
      <c r="A339" s="22"/>
      <c r="B339" s="22"/>
      <c r="C339" s="22"/>
      <c r="D339" s="22" t="s">
        <v>793</v>
      </c>
      <c r="E339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955C3F-6210-4390-8B0B-0DC877DACC21}">
  <dimension ref="A1:AP339"/>
  <sheetViews>
    <sheetView zoomScale="90" zoomScaleNormal="90" workbookViewId="0"/>
  </sheetViews>
  <sheetFormatPr defaultRowHeight="14.5" x14ac:dyDescent="0.35"/>
  <cols>
    <col min="2" max="2" width="23.7265625" customWidth="1"/>
    <col min="4" max="4" width="37.7265625" customWidth="1"/>
    <col min="5" max="42" width="15.7265625" customWidth="1"/>
  </cols>
  <sheetData>
    <row r="1" spans="1:42" ht="24" customHeight="1" x14ac:dyDescent="0.4">
      <c r="A1" s="4" t="str">
        <f>HYPERLINK("#'Index'!A1", "&lt;&lt; Index")</f>
        <v>&lt;&lt; Index</v>
      </c>
      <c r="B1" s="20" t="s">
        <v>1031</v>
      </c>
      <c r="D1" s="20" t="s">
        <v>1076</v>
      </c>
    </row>
    <row r="2" spans="1:42" ht="64" customHeight="1" x14ac:dyDescent="0.3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829</v>
      </c>
      <c r="F2" s="21" t="s">
        <v>830</v>
      </c>
      <c r="G2" s="21" t="s">
        <v>831</v>
      </c>
      <c r="H2" s="21" t="s">
        <v>832</v>
      </c>
      <c r="I2" s="21" t="s">
        <v>833</v>
      </c>
      <c r="J2" s="21" t="s">
        <v>834</v>
      </c>
      <c r="K2" s="21" t="s">
        <v>835</v>
      </c>
      <c r="L2" s="21" t="s">
        <v>836</v>
      </c>
      <c r="M2" s="21" t="s">
        <v>837</v>
      </c>
      <c r="N2" s="21" t="s">
        <v>1033</v>
      </c>
      <c r="O2" s="21" t="s">
        <v>839</v>
      </c>
      <c r="P2" s="21" t="s">
        <v>840</v>
      </c>
      <c r="Q2" s="21" t="s">
        <v>841</v>
      </c>
      <c r="R2" s="21" t="s">
        <v>842</v>
      </c>
      <c r="S2" s="21" t="s">
        <v>843</v>
      </c>
      <c r="T2" s="21" t="s">
        <v>844</v>
      </c>
      <c r="U2" s="21" t="s">
        <v>845</v>
      </c>
      <c r="V2" s="21" t="s">
        <v>846</v>
      </c>
      <c r="W2" s="21" t="s">
        <v>847</v>
      </c>
      <c r="X2" s="21" t="s">
        <v>848</v>
      </c>
      <c r="Y2" s="21" t="s">
        <v>849</v>
      </c>
      <c r="Z2" s="21" t="s">
        <v>1034</v>
      </c>
      <c r="AA2" s="21" t="s">
        <v>851</v>
      </c>
      <c r="AB2" s="21" t="s">
        <v>852</v>
      </c>
      <c r="AC2" s="21" t="s">
        <v>853</v>
      </c>
      <c r="AD2" s="21" t="s">
        <v>854</v>
      </c>
      <c r="AE2" s="21" t="s">
        <v>855</v>
      </c>
      <c r="AF2" s="21" t="s">
        <v>856</v>
      </c>
      <c r="AG2" s="21" t="s">
        <v>857</v>
      </c>
      <c r="AH2" s="21" t="s">
        <v>858</v>
      </c>
      <c r="AI2" s="21" t="s">
        <v>859</v>
      </c>
      <c r="AJ2" s="21" t="s">
        <v>860</v>
      </c>
      <c r="AK2" s="21" t="s">
        <v>861</v>
      </c>
      <c r="AL2" s="21" t="s">
        <v>862</v>
      </c>
      <c r="AM2" s="21" t="s">
        <v>863</v>
      </c>
      <c r="AN2" s="21" t="s">
        <v>864</v>
      </c>
      <c r="AO2" s="21" t="s">
        <v>57</v>
      </c>
      <c r="AP2" s="21" t="s">
        <v>1035</v>
      </c>
    </row>
    <row r="3" spans="1:42" x14ac:dyDescent="0.35">
      <c r="A3" s="21"/>
      <c r="B3" s="21"/>
      <c r="C3" s="21"/>
      <c r="D3" s="21" t="s">
        <v>80</v>
      </c>
      <c r="E3" s="21" t="s">
        <v>1036</v>
      </c>
      <c r="F3" s="21" t="s">
        <v>1037</v>
      </c>
      <c r="G3" s="21" t="s">
        <v>1038</v>
      </c>
      <c r="H3" s="21" t="s">
        <v>1039</v>
      </c>
      <c r="I3" s="21" t="s">
        <v>1040</v>
      </c>
      <c r="J3" s="21" t="s">
        <v>1041</v>
      </c>
      <c r="K3" s="21" t="s">
        <v>1042</v>
      </c>
      <c r="L3" s="21" t="s">
        <v>1043</v>
      </c>
      <c r="M3" s="21" t="s">
        <v>1044</v>
      </c>
      <c r="N3" s="21" t="s">
        <v>1045</v>
      </c>
      <c r="O3" s="21" t="s">
        <v>1046</v>
      </c>
      <c r="P3" s="21" t="s">
        <v>1047</v>
      </c>
      <c r="Q3" s="21" t="s">
        <v>1048</v>
      </c>
      <c r="R3" s="21" t="s">
        <v>1049</v>
      </c>
      <c r="S3" s="21" t="s">
        <v>1050</v>
      </c>
      <c r="T3" s="21" t="s">
        <v>1051</v>
      </c>
      <c r="U3" s="21" t="s">
        <v>1052</v>
      </c>
      <c r="V3" s="21" t="s">
        <v>1053</v>
      </c>
      <c r="W3" s="21" t="s">
        <v>1054</v>
      </c>
      <c r="X3" s="21" t="s">
        <v>1055</v>
      </c>
      <c r="Y3" s="21" t="s">
        <v>1056</v>
      </c>
      <c r="Z3" s="21" t="s">
        <v>1057</v>
      </c>
      <c r="AA3" s="21" t="s">
        <v>1058</v>
      </c>
      <c r="AB3" s="21" t="s">
        <v>1059</v>
      </c>
      <c r="AC3" s="21" t="s">
        <v>1060</v>
      </c>
      <c r="AD3" s="21" t="s">
        <v>1061</v>
      </c>
      <c r="AE3" s="21" t="s">
        <v>1062</v>
      </c>
      <c r="AF3" s="21" t="s">
        <v>1063</v>
      </c>
      <c r="AG3" s="21" t="s">
        <v>1064</v>
      </c>
      <c r="AH3" s="21" t="s">
        <v>1065</v>
      </c>
      <c r="AI3" s="21" t="s">
        <v>1066</v>
      </c>
      <c r="AJ3" s="21" t="s">
        <v>1067</v>
      </c>
      <c r="AK3" s="21" t="s">
        <v>1068</v>
      </c>
      <c r="AL3" s="21" t="s">
        <v>1069</v>
      </c>
      <c r="AM3" s="21" t="s">
        <v>1070</v>
      </c>
      <c r="AN3" s="21" t="s">
        <v>1071</v>
      </c>
      <c r="AO3" s="21" t="s">
        <v>1072</v>
      </c>
      <c r="AP3" s="21" t="s">
        <v>1073</v>
      </c>
    </row>
    <row r="4" spans="1:42" x14ac:dyDescent="0.35">
      <c r="A4" s="22" t="s">
        <v>114</v>
      </c>
      <c r="B4" s="22" t="s">
        <v>115</v>
      </c>
      <c r="C4" s="22" t="s">
        <v>116</v>
      </c>
      <c r="D4" s="22" t="s">
        <v>117</v>
      </c>
      <c r="E4" s="22">
        <v>0</v>
      </c>
      <c r="F4" s="22">
        <v>0</v>
      </c>
      <c r="G4" s="22">
        <v>0</v>
      </c>
      <c r="H4" s="22">
        <v>92141</v>
      </c>
      <c r="I4" s="22">
        <v>96295</v>
      </c>
      <c r="J4" s="22">
        <v>0</v>
      </c>
      <c r="K4" s="22">
        <v>0</v>
      </c>
      <c r="L4" s="22">
        <v>0</v>
      </c>
      <c r="M4" s="22">
        <v>0</v>
      </c>
      <c r="N4" s="22">
        <v>31750</v>
      </c>
      <c r="O4" s="22">
        <v>586213</v>
      </c>
      <c r="P4" s="22">
        <v>0</v>
      </c>
      <c r="Q4" s="22">
        <v>0</v>
      </c>
      <c r="R4" s="22">
        <v>0</v>
      </c>
      <c r="S4" s="22">
        <v>0</v>
      </c>
      <c r="T4" s="22">
        <v>214503</v>
      </c>
      <c r="U4" s="22">
        <v>221248</v>
      </c>
      <c r="V4" s="22">
        <v>0</v>
      </c>
      <c r="W4" s="22">
        <v>0</v>
      </c>
      <c r="X4" s="22">
        <v>0</v>
      </c>
      <c r="Y4" s="22">
        <v>0</v>
      </c>
      <c r="Z4" s="22">
        <v>0</v>
      </c>
      <c r="AA4" s="22">
        <v>0</v>
      </c>
      <c r="AB4" s="22">
        <v>0</v>
      </c>
      <c r="AC4" s="22">
        <v>0</v>
      </c>
      <c r="AD4" s="22">
        <v>0</v>
      </c>
      <c r="AE4" s="22">
        <v>32927</v>
      </c>
      <c r="AF4" s="22">
        <v>328056</v>
      </c>
      <c r="AG4" s="22">
        <v>0</v>
      </c>
      <c r="AH4" s="22">
        <v>0</v>
      </c>
      <c r="AI4" s="22">
        <v>211811</v>
      </c>
      <c r="AJ4" s="22">
        <v>0</v>
      </c>
      <c r="AK4" s="22">
        <v>0</v>
      </c>
      <c r="AL4" s="22">
        <v>0</v>
      </c>
      <c r="AM4" s="22">
        <v>0</v>
      </c>
      <c r="AN4" s="22">
        <v>0</v>
      </c>
      <c r="AO4" s="22">
        <v>0</v>
      </c>
      <c r="AP4" s="22">
        <v>1814944</v>
      </c>
    </row>
    <row r="5" spans="1:42" x14ac:dyDescent="0.35">
      <c r="A5" s="22" t="s">
        <v>114</v>
      </c>
      <c r="B5" s="22" t="s">
        <v>115</v>
      </c>
      <c r="C5" s="22" t="s">
        <v>118</v>
      </c>
      <c r="D5" s="22" t="s">
        <v>119</v>
      </c>
      <c r="E5" s="22">
        <v>0</v>
      </c>
      <c r="F5" s="22">
        <v>894480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  <c r="S5" s="22">
        <v>0</v>
      </c>
      <c r="T5" s="22">
        <v>66370</v>
      </c>
      <c r="U5" s="22">
        <v>3767</v>
      </c>
      <c r="V5" s="22">
        <v>0</v>
      </c>
      <c r="W5" s="22">
        <v>0</v>
      </c>
      <c r="X5" s="22">
        <v>0</v>
      </c>
      <c r="Y5" s="22">
        <v>0</v>
      </c>
      <c r="Z5" s="22">
        <v>0</v>
      </c>
      <c r="AA5" s="22">
        <v>0</v>
      </c>
      <c r="AB5" s="22">
        <v>0</v>
      </c>
      <c r="AC5" s="22">
        <v>0</v>
      </c>
      <c r="AD5" s="22">
        <v>0</v>
      </c>
      <c r="AE5" s="22">
        <v>0</v>
      </c>
      <c r="AF5" s="22">
        <v>0</v>
      </c>
      <c r="AG5" s="22">
        <v>0</v>
      </c>
      <c r="AH5" s="22">
        <v>0</v>
      </c>
      <c r="AI5" s="22">
        <v>0</v>
      </c>
      <c r="AJ5" s="22">
        <v>18731</v>
      </c>
      <c r="AK5" s="22">
        <v>0</v>
      </c>
      <c r="AL5" s="22">
        <v>0</v>
      </c>
      <c r="AM5" s="22">
        <v>0</v>
      </c>
      <c r="AN5" s="22">
        <v>0</v>
      </c>
      <c r="AO5" s="22">
        <v>0</v>
      </c>
      <c r="AP5" s="22">
        <v>983348</v>
      </c>
    </row>
    <row r="6" spans="1:42" x14ac:dyDescent="0.35">
      <c r="A6" s="22" t="s">
        <v>114</v>
      </c>
      <c r="B6" s="22" t="s">
        <v>115</v>
      </c>
      <c r="C6" s="22" t="s">
        <v>120</v>
      </c>
      <c r="D6" s="22" t="s">
        <v>121</v>
      </c>
      <c r="E6" s="22">
        <v>0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7664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97713</v>
      </c>
      <c r="V6" s="22">
        <v>0</v>
      </c>
      <c r="W6" s="22">
        <v>0</v>
      </c>
      <c r="X6" s="22">
        <v>0</v>
      </c>
      <c r="Y6" s="22">
        <v>0</v>
      </c>
      <c r="Z6" s="22">
        <v>0</v>
      </c>
      <c r="AA6" s="22">
        <v>0</v>
      </c>
      <c r="AB6" s="22">
        <v>0</v>
      </c>
      <c r="AC6" s="22">
        <v>34124</v>
      </c>
      <c r="AD6" s="22">
        <v>0</v>
      </c>
      <c r="AE6" s="22">
        <v>0</v>
      </c>
      <c r="AF6" s="22">
        <v>0</v>
      </c>
      <c r="AG6" s="22">
        <v>0</v>
      </c>
      <c r="AH6" s="22">
        <v>0</v>
      </c>
      <c r="AI6" s="22">
        <v>81102</v>
      </c>
      <c r="AJ6" s="22">
        <v>0</v>
      </c>
      <c r="AK6" s="22">
        <v>0</v>
      </c>
      <c r="AL6" s="22">
        <v>0</v>
      </c>
      <c r="AM6" s="22">
        <v>0</v>
      </c>
      <c r="AN6" s="22">
        <v>0</v>
      </c>
      <c r="AO6" s="22">
        <v>0</v>
      </c>
      <c r="AP6" s="22">
        <v>220603</v>
      </c>
    </row>
    <row r="7" spans="1:42" x14ac:dyDescent="0.35">
      <c r="A7" s="22" t="s">
        <v>114</v>
      </c>
      <c r="B7" s="22" t="s">
        <v>115</v>
      </c>
      <c r="C7" s="22" t="s">
        <v>122</v>
      </c>
      <c r="D7" s="22" t="s">
        <v>123</v>
      </c>
      <c r="E7" s="22">
        <v>0</v>
      </c>
      <c r="F7" s="22">
        <v>1600000</v>
      </c>
      <c r="G7" s="22">
        <v>0</v>
      </c>
      <c r="H7" s="22">
        <v>0</v>
      </c>
      <c r="I7" s="22">
        <v>58000</v>
      </c>
      <c r="J7" s="22">
        <v>0</v>
      </c>
      <c r="K7" s="22">
        <v>0</v>
      </c>
      <c r="L7" s="22">
        <v>0</v>
      </c>
      <c r="M7" s="22">
        <v>0</v>
      </c>
      <c r="N7" s="22">
        <v>2913000</v>
      </c>
      <c r="O7" s="22">
        <v>4829000</v>
      </c>
      <c r="P7" s="22">
        <v>0</v>
      </c>
      <c r="Q7" s="22">
        <v>2059000</v>
      </c>
      <c r="R7" s="22">
        <v>4505000</v>
      </c>
      <c r="S7" s="22">
        <v>0</v>
      </c>
      <c r="T7" s="22">
        <v>25921000</v>
      </c>
      <c r="U7" s="22">
        <v>37455000</v>
      </c>
      <c r="V7" s="22">
        <v>3692000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7128000</v>
      </c>
      <c r="AC7" s="22">
        <v>0</v>
      </c>
      <c r="AD7" s="22">
        <v>0</v>
      </c>
      <c r="AE7" s="22">
        <v>566000</v>
      </c>
      <c r="AF7" s="22">
        <v>0</v>
      </c>
      <c r="AG7" s="22">
        <v>0</v>
      </c>
      <c r="AH7" s="22">
        <v>0</v>
      </c>
      <c r="AI7" s="22">
        <v>7117000</v>
      </c>
      <c r="AJ7" s="22">
        <v>0</v>
      </c>
      <c r="AK7" s="22">
        <v>36000</v>
      </c>
      <c r="AL7" s="22">
        <v>245000</v>
      </c>
      <c r="AM7" s="22">
        <v>0</v>
      </c>
      <c r="AN7" s="22">
        <v>0</v>
      </c>
      <c r="AO7" s="22">
        <v>0</v>
      </c>
      <c r="AP7" s="22">
        <v>98124000</v>
      </c>
    </row>
    <row r="8" spans="1:42" x14ac:dyDescent="0.35">
      <c r="A8" s="22" t="s">
        <v>114</v>
      </c>
      <c r="B8" s="22" t="s">
        <v>115</v>
      </c>
      <c r="C8" s="22" t="s">
        <v>124</v>
      </c>
      <c r="D8" s="22" t="s">
        <v>125</v>
      </c>
      <c r="E8" s="22">
        <v>0</v>
      </c>
      <c r="F8" s="22">
        <v>0</v>
      </c>
      <c r="G8" s="22">
        <v>0</v>
      </c>
      <c r="H8" s="22">
        <v>0</v>
      </c>
      <c r="I8" s="22">
        <v>40796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19620</v>
      </c>
      <c r="P8" s="22">
        <v>0</v>
      </c>
      <c r="Q8" s="22">
        <v>0</v>
      </c>
      <c r="R8" s="22">
        <v>49044</v>
      </c>
      <c r="S8" s="22">
        <v>0</v>
      </c>
      <c r="T8" s="22">
        <v>58865</v>
      </c>
      <c r="U8" s="22">
        <v>0</v>
      </c>
      <c r="V8" s="22">
        <v>5579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217971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391875</v>
      </c>
    </row>
    <row r="9" spans="1:42" x14ac:dyDescent="0.35">
      <c r="A9" s="22" t="s">
        <v>114</v>
      </c>
      <c r="B9" s="22" t="s">
        <v>115</v>
      </c>
      <c r="C9" s="22" t="s">
        <v>126</v>
      </c>
      <c r="D9" s="22" t="s">
        <v>127</v>
      </c>
      <c r="E9" s="22">
        <v>0</v>
      </c>
      <c r="F9" s="22">
        <v>73616</v>
      </c>
      <c r="G9" s="22">
        <v>0</v>
      </c>
      <c r="H9" s="22">
        <v>73505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35547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3519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6227</v>
      </c>
      <c r="AJ9" s="22">
        <v>0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192414</v>
      </c>
    </row>
    <row r="10" spans="1:42" x14ac:dyDescent="0.35">
      <c r="A10" s="22" t="s">
        <v>114</v>
      </c>
      <c r="B10" s="22" t="s">
        <v>115</v>
      </c>
      <c r="C10" s="22" t="s">
        <v>128</v>
      </c>
      <c r="D10" s="22" t="s">
        <v>129</v>
      </c>
      <c r="E10" s="22">
        <v>0</v>
      </c>
      <c r="F10" s="22">
        <v>0</v>
      </c>
      <c r="G10" s="22">
        <v>0</v>
      </c>
      <c r="H10" s="22">
        <v>32293</v>
      </c>
      <c r="I10" s="22">
        <v>179529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206903</v>
      </c>
      <c r="P10" s="22">
        <v>0</v>
      </c>
      <c r="Q10" s="22">
        <v>0</v>
      </c>
      <c r="R10" s="22">
        <v>40454</v>
      </c>
      <c r="S10" s="22">
        <v>0</v>
      </c>
      <c r="T10" s="22">
        <v>27167</v>
      </c>
      <c r="U10" s="22">
        <v>0</v>
      </c>
      <c r="V10" s="22">
        <v>0</v>
      </c>
      <c r="W10" s="22">
        <v>0</v>
      </c>
      <c r="X10" s="22">
        <v>93727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0</v>
      </c>
      <c r="AG10" s="22">
        <v>0</v>
      </c>
      <c r="AH10" s="22">
        <v>0</v>
      </c>
      <c r="AI10" s="22">
        <v>1170214</v>
      </c>
      <c r="AJ10" s="22">
        <v>0</v>
      </c>
      <c r="AK10" s="22">
        <v>0</v>
      </c>
      <c r="AL10" s="22">
        <v>0</v>
      </c>
      <c r="AM10" s="22">
        <v>0</v>
      </c>
      <c r="AN10" s="22">
        <v>0</v>
      </c>
      <c r="AO10" s="22">
        <v>0</v>
      </c>
      <c r="AP10" s="22">
        <v>1750287</v>
      </c>
    </row>
    <row r="11" spans="1:42" x14ac:dyDescent="0.35">
      <c r="A11" s="22" t="s">
        <v>114</v>
      </c>
      <c r="B11" s="22" t="s">
        <v>115</v>
      </c>
      <c r="C11" s="22" t="s">
        <v>130</v>
      </c>
      <c r="D11" s="22" t="s">
        <v>131</v>
      </c>
      <c r="E11" s="22">
        <v>0</v>
      </c>
      <c r="F11" s="22">
        <v>0</v>
      </c>
      <c r="G11" s="22">
        <v>0</v>
      </c>
      <c r="H11" s="22">
        <v>3000000</v>
      </c>
      <c r="I11" s="22">
        <v>47000</v>
      </c>
      <c r="J11" s="22">
        <v>0</v>
      </c>
      <c r="K11" s="22">
        <v>0</v>
      </c>
      <c r="L11" s="22">
        <v>0</v>
      </c>
      <c r="M11" s="22">
        <v>0</v>
      </c>
      <c r="N11" s="22">
        <v>1262000</v>
      </c>
      <c r="O11" s="22">
        <v>14762000</v>
      </c>
      <c r="P11" s="22">
        <v>0</v>
      </c>
      <c r="Q11" s="22">
        <v>53593000</v>
      </c>
      <c r="R11" s="22">
        <v>535000</v>
      </c>
      <c r="S11" s="22">
        <v>0</v>
      </c>
      <c r="T11" s="22">
        <v>137000</v>
      </c>
      <c r="U11" s="22">
        <v>541000</v>
      </c>
      <c r="V11" s="22">
        <v>8520000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3174000</v>
      </c>
      <c r="AE11" s="22">
        <v>788000</v>
      </c>
      <c r="AF11" s="22">
        <v>597000</v>
      </c>
      <c r="AG11" s="22">
        <v>19273000</v>
      </c>
      <c r="AH11" s="22">
        <v>0</v>
      </c>
      <c r="AI11" s="22">
        <v>18800000</v>
      </c>
      <c r="AJ11" s="22">
        <v>1668000</v>
      </c>
      <c r="AK11" s="22">
        <v>169000</v>
      </c>
      <c r="AL11" s="22">
        <v>0</v>
      </c>
      <c r="AM11" s="22">
        <v>0</v>
      </c>
      <c r="AN11" s="22">
        <v>0</v>
      </c>
      <c r="AO11" s="22">
        <v>0</v>
      </c>
      <c r="AP11" s="22">
        <v>126866000</v>
      </c>
    </row>
    <row r="12" spans="1:42" x14ac:dyDescent="0.35">
      <c r="A12" s="22" t="s">
        <v>114</v>
      </c>
      <c r="B12" s="22" t="s">
        <v>115</v>
      </c>
      <c r="C12" s="22" t="s">
        <v>132</v>
      </c>
      <c r="D12" s="22" t="s">
        <v>133</v>
      </c>
      <c r="E12" s="22">
        <v>0</v>
      </c>
      <c r="F12" s="22">
        <v>1025000</v>
      </c>
      <c r="G12" s="22">
        <v>0</v>
      </c>
      <c r="H12" s="22">
        <v>0</v>
      </c>
      <c r="I12" s="22"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  <c r="T12" s="22">
        <v>28000</v>
      </c>
      <c r="U12" s="22">
        <v>103000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0</v>
      </c>
      <c r="AG12" s="22">
        <v>0</v>
      </c>
      <c r="AH12" s="22">
        <v>0</v>
      </c>
      <c r="AI12" s="22">
        <v>0</v>
      </c>
      <c r="AJ12" s="22">
        <v>1000</v>
      </c>
      <c r="AK12" s="22">
        <v>0</v>
      </c>
      <c r="AL12" s="22">
        <v>0</v>
      </c>
      <c r="AM12" s="22">
        <v>0</v>
      </c>
      <c r="AN12" s="22">
        <v>0</v>
      </c>
      <c r="AO12" s="22">
        <v>0</v>
      </c>
      <c r="AP12" s="22">
        <v>1157000</v>
      </c>
    </row>
    <row r="13" spans="1:42" x14ac:dyDescent="0.35">
      <c r="A13" s="22" t="s">
        <v>114</v>
      </c>
      <c r="B13" s="22" t="s">
        <v>115</v>
      </c>
      <c r="C13" s="22" t="s">
        <v>134</v>
      </c>
      <c r="D13" s="22" t="s">
        <v>135</v>
      </c>
      <c r="E13" s="22">
        <v>0</v>
      </c>
      <c r="F13" s="22">
        <v>40994</v>
      </c>
      <c r="G13" s="22">
        <v>0</v>
      </c>
      <c r="H13" s="22">
        <v>166219</v>
      </c>
      <c r="I13" s="22">
        <v>197477</v>
      </c>
      <c r="J13" s="22">
        <v>0</v>
      </c>
      <c r="K13" s="22">
        <v>0</v>
      </c>
      <c r="L13" s="22">
        <v>0</v>
      </c>
      <c r="M13" s="22">
        <v>0</v>
      </c>
      <c r="N13" s="22">
        <v>419334</v>
      </c>
      <c r="O13" s="22">
        <v>550700</v>
      </c>
      <c r="P13" s="22">
        <v>511053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43498</v>
      </c>
      <c r="AF13" s="22">
        <v>0</v>
      </c>
      <c r="AG13" s="22">
        <v>0</v>
      </c>
      <c r="AH13" s="22">
        <v>0</v>
      </c>
      <c r="AI13" s="22">
        <v>2098813</v>
      </c>
      <c r="AJ13" s="22">
        <v>314203</v>
      </c>
      <c r="AK13" s="22">
        <v>0</v>
      </c>
      <c r="AL13" s="22">
        <v>0</v>
      </c>
      <c r="AM13" s="22">
        <v>0</v>
      </c>
      <c r="AN13" s="22">
        <v>0</v>
      </c>
      <c r="AO13" s="22">
        <v>0</v>
      </c>
      <c r="AP13" s="22">
        <v>4342291</v>
      </c>
    </row>
    <row r="14" spans="1:42" x14ac:dyDescent="0.35">
      <c r="A14" s="22" t="s">
        <v>114</v>
      </c>
      <c r="B14" s="22" t="s">
        <v>115</v>
      </c>
      <c r="C14" s="22" t="s">
        <v>136</v>
      </c>
      <c r="D14" s="22" t="s">
        <v>137</v>
      </c>
      <c r="E14" s="22">
        <v>0</v>
      </c>
      <c r="F14" s="22">
        <v>0</v>
      </c>
      <c r="G14" s="22">
        <v>0</v>
      </c>
      <c r="H14" s="22">
        <v>65557</v>
      </c>
      <c r="I14" s="22">
        <v>12214</v>
      </c>
      <c r="J14" s="22">
        <v>0</v>
      </c>
      <c r="K14" s="22">
        <v>0</v>
      </c>
      <c r="L14" s="22">
        <v>0</v>
      </c>
      <c r="M14" s="22">
        <v>0</v>
      </c>
      <c r="N14" s="22">
        <v>26105</v>
      </c>
      <c r="O14" s="22">
        <v>136207</v>
      </c>
      <c r="P14" s="22">
        <v>0</v>
      </c>
      <c r="Q14" s="22">
        <v>0</v>
      </c>
      <c r="R14" s="22">
        <v>0</v>
      </c>
      <c r="S14" s="22">
        <v>0</v>
      </c>
      <c r="T14" s="22">
        <v>53632</v>
      </c>
      <c r="U14" s="22">
        <v>116848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98435</v>
      </c>
      <c r="AH14" s="22">
        <v>0</v>
      </c>
      <c r="AI14" s="22">
        <v>86503</v>
      </c>
      <c r="AJ14" s="22">
        <v>0</v>
      </c>
      <c r="AK14" s="22">
        <v>0</v>
      </c>
      <c r="AL14" s="22">
        <v>198019</v>
      </c>
      <c r="AM14" s="22">
        <v>0</v>
      </c>
      <c r="AN14" s="22">
        <v>0</v>
      </c>
      <c r="AO14" s="22">
        <v>0</v>
      </c>
      <c r="AP14" s="22">
        <v>793520</v>
      </c>
    </row>
    <row r="15" spans="1:42" x14ac:dyDescent="0.35">
      <c r="A15" s="22" t="s">
        <v>114</v>
      </c>
      <c r="B15" s="22" t="s">
        <v>115</v>
      </c>
      <c r="C15" s="22" t="s">
        <v>138</v>
      </c>
      <c r="D15" s="22" t="s">
        <v>139</v>
      </c>
      <c r="E15" s="22">
        <v>0</v>
      </c>
      <c r="F15" s="22">
        <v>9600</v>
      </c>
      <c r="G15" s="22">
        <v>0</v>
      </c>
      <c r="H15" s="22">
        <v>0</v>
      </c>
      <c r="I15" s="22">
        <v>550033</v>
      </c>
      <c r="J15" s="22">
        <v>0</v>
      </c>
      <c r="K15" s="22">
        <v>0</v>
      </c>
      <c r="L15" s="22">
        <v>0</v>
      </c>
      <c r="M15" s="22">
        <v>0</v>
      </c>
      <c r="N15" s="22">
        <v>308898</v>
      </c>
      <c r="O15" s="22">
        <v>31700</v>
      </c>
      <c r="P15" s="22">
        <v>0</v>
      </c>
      <c r="Q15" s="22">
        <v>0</v>
      </c>
      <c r="R15" s="22">
        <v>0</v>
      </c>
      <c r="S15" s="22">
        <v>0</v>
      </c>
      <c r="T15" s="22">
        <v>93963</v>
      </c>
      <c r="U15" s="22">
        <v>158717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1203355</v>
      </c>
      <c r="AJ15" s="22">
        <v>0</v>
      </c>
      <c r="AK15" s="22">
        <v>0</v>
      </c>
      <c r="AL15" s="22">
        <v>0</v>
      </c>
      <c r="AM15" s="22">
        <v>0</v>
      </c>
      <c r="AN15" s="22">
        <v>0</v>
      </c>
      <c r="AO15" s="22">
        <v>0</v>
      </c>
      <c r="AP15" s="22">
        <v>2356266</v>
      </c>
    </row>
    <row r="16" spans="1:42" x14ac:dyDescent="0.35">
      <c r="A16" s="22" t="s">
        <v>114</v>
      </c>
      <c r="B16" s="22" t="s">
        <v>115</v>
      </c>
      <c r="C16" s="22" t="s">
        <v>140</v>
      </c>
      <c r="D16" s="22" t="s">
        <v>141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1443000</v>
      </c>
      <c r="O16" s="22">
        <v>0</v>
      </c>
      <c r="P16" s="22">
        <v>18000</v>
      </c>
      <c r="Q16" s="22">
        <v>0</v>
      </c>
      <c r="R16" s="22">
        <v>0</v>
      </c>
      <c r="S16" s="22">
        <v>0</v>
      </c>
      <c r="T16" s="22">
        <v>383000</v>
      </c>
      <c r="U16" s="22">
        <v>630000</v>
      </c>
      <c r="V16" s="22">
        <v>698000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631000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1637000</v>
      </c>
      <c r="AJ16" s="22">
        <v>0</v>
      </c>
      <c r="AK16" s="22">
        <v>0</v>
      </c>
      <c r="AL16" s="22">
        <v>0</v>
      </c>
      <c r="AM16" s="22">
        <v>0</v>
      </c>
      <c r="AN16" s="22">
        <v>949000</v>
      </c>
      <c r="AO16" s="22">
        <v>0</v>
      </c>
      <c r="AP16" s="22">
        <v>6389000</v>
      </c>
    </row>
    <row r="17" spans="1:42" x14ac:dyDescent="0.35">
      <c r="A17" s="22" t="s">
        <v>114</v>
      </c>
      <c r="B17" s="22" t="s">
        <v>115</v>
      </c>
      <c r="C17" s="22" t="s">
        <v>142</v>
      </c>
      <c r="D17" s="22" t="s">
        <v>143</v>
      </c>
      <c r="E17" s="22">
        <v>0</v>
      </c>
      <c r="F17" s="22">
        <v>445922</v>
      </c>
      <c r="G17" s="22">
        <v>0</v>
      </c>
      <c r="H17" s="22">
        <v>134045</v>
      </c>
      <c r="I17" s="22">
        <v>8404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128394</v>
      </c>
      <c r="P17" s="22">
        <v>0</v>
      </c>
      <c r="Q17" s="22">
        <v>0</v>
      </c>
      <c r="R17" s="22">
        <v>34541</v>
      </c>
      <c r="S17" s="22">
        <v>0</v>
      </c>
      <c r="T17" s="22">
        <v>29577</v>
      </c>
      <c r="U17" s="22">
        <v>112735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21270</v>
      </c>
      <c r="AJ17" s="22">
        <v>0</v>
      </c>
      <c r="AK17" s="22">
        <v>0</v>
      </c>
      <c r="AL17" s="22">
        <v>0</v>
      </c>
      <c r="AM17" s="22">
        <v>0</v>
      </c>
      <c r="AN17" s="22">
        <v>0</v>
      </c>
      <c r="AO17" s="22">
        <v>0</v>
      </c>
      <c r="AP17" s="22">
        <v>914888</v>
      </c>
    </row>
    <row r="18" spans="1:42" x14ac:dyDescent="0.35">
      <c r="A18" s="22" t="s">
        <v>114</v>
      </c>
      <c r="B18" s="22" t="s">
        <v>115</v>
      </c>
      <c r="C18" s="22" t="s">
        <v>144</v>
      </c>
      <c r="D18" s="22" t="s">
        <v>145</v>
      </c>
      <c r="E18" s="22">
        <v>0</v>
      </c>
      <c r="F18" s="22">
        <v>360000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60000</v>
      </c>
      <c r="O18" s="22">
        <v>297000</v>
      </c>
      <c r="P18" s="22">
        <v>117000</v>
      </c>
      <c r="Q18" s="22">
        <v>0</v>
      </c>
      <c r="R18" s="22">
        <v>0</v>
      </c>
      <c r="S18" s="22">
        <v>0</v>
      </c>
      <c r="T18" s="22">
        <v>2995000</v>
      </c>
      <c r="U18" s="22">
        <v>2676000</v>
      </c>
      <c r="V18" s="22">
        <v>52000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v>0</v>
      </c>
      <c r="AI18" s="22">
        <v>361000</v>
      </c>
      <c r="AJ18" s="22">
        <v>32000</v>
      </c>
      <c r="AK18" s="22">
        <v>0</v>
      </c>
      <c r="AL18" s="22">
        <v>0</v>
      </c>
      <c r="AM18" s="22">
        <v>546000</v>
      </c>
      <c r="AN18" s="22">
        <v>3886000</v>
      </c>
      <c r="AO18" s="22">
        <v>0</v>
      </c>
      <c r="AP18" s="22">
        <v>11382000</v>
      </c>
    </row>
    <row r="19" spans="1:42" x14ac:dyDescent="0.35">
      <c r="A19" s="22" t="s">
        <v>114</v>
      </c>
      <c r="B19" s="22" t="s">
        <v>115</v>
      </c>
      <c r="C19" s="22" t="s">
        <v>146</v>
      </c>
      <c r="D19" s="22" t="s">
        <v>147</v>
      </c>
      <c r="E19" s="22">
        <v>0</v>
      </c>
      <c r="F19" s="22">
        <v>5601482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302885</v>
      </c>
      <c r="N19" s="22">
        <v>0</v>
      </c>
      <c r="O19" s="22">
        <v>724564</v>
      </c>
      <c r="P19" s="22">
        <v>0</v>
      </c>
      <c r="Q19" s="22">
        <v>0</v>
      </c>
      <c r="R19" s="22">
        <v>0</v>
      </c>
      <c r="S19" s="22">
        <v>0</v>
      </c>
      <c r="T19" s="22">
        <v>756268</v>
      </c>
      <c r="U19" s="22">
        <v>1092131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0</v>
      </c>
      <c r="AL19" s="22">
        <v>0</v>
      </c>
      <c r="AM19" s="22">
        <v>0</v>
      </c>
      <c r="AN19" s="22">
        <v>620965</v>
      </c>
      <c r="AO19" s="22">
        <v>0</v>
      </c>
      <c r="AP19" s="22">
        <v>9098295</v>
      </c>
    </row>
    <row r="20" spans="1:42" x14ac:dyDescent="0.35">
      <c r="A20" s="22" t="s">
        <v>114</v>
      </c>
      <c r="B20" s="22" t="s">
        <v>115</v>
      </c>
      <c r="C20" s="22" t="s">
        <v>148</v>
      </c>
      <c r="D20" s="22" t="s">
        <v>149</v>
      </c>
      <c r="E20" s="22">
        <v>0</v>
      </c>
      <c r="F20" s="22">
        <v>9573</v>
      </c>
      <c r="G20" s="22">
        <v>0</v>
      </c>
      <c r="H20" s="22">
        <v>201330</v>
      </c>
      <c r="I20" s="22">
        <v>178902</v>
      </c>
      <c r="J20" s="22">
        <v>0</v>
      </c>
      <c r="K20" s="22">
        <v>0</v>
      </c>
      <c r="L20" s="22">
        <v>0</v>
      </c>
      <c r="M20" s="22">
        <v>0</v>
      </c>
      <c r="N20" s="22">
        <v>187970</v>
      </c>
      <c r="O20" s="22">
        <v>299904</v>
      </c>
      <c r="P20" s="22">
        <v>0</v>
      </c>
      <c r="Q20" s="22">
        <v>0</v>
      </c>
      <c r="R20" s="22">
        <v>58360</v>
      </c>
      <c r="S20" s="22">
        <v>0</v>
      </c>
      <c r="T20" s="22">
        <v>36654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107589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96524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1176806</v>
      </c>
    </row>
    <row r="21" spans="1:42" x14ac:dyDescent="0.35">
      <c r="A21" s="22" t="s">
        <v>114</v>
      </c>
      <c r="B21" s="22" t="s">
        <v>115</v>
      </c>
      <c r="C21" s="22" t="s">
        <v>150</v>
      </c>
      <c r="D21" s="22" t="s">
        <v>151</v>
      </c>
      <c r="E21" s="22">
        <v>0</v>
      </c>
      <c r="F21" s="22">
        <v>1020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667970</v>
      </c>
      <c r="P21" s="22">
        <v>0</v>
      </c>
      <c r="Q21" s="22">
        <v>0</v>
      </c>
      <c r="R21" s="22">
        <v>0</v>
      </c>
      <c r="S21" s="22">
        <v>0</v>
      </c>
      <c r="T21" s="22">
        <v>1030</v>
      </c>
      <c r="U21" s="22">
        <v>338930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632860</v>
      </c>
      <c r="AJ21" s="22">
        <v>0</v>
      </c>
      <c r="AK21" s="22">
        <v>0</v>
      </c>
      <c r="AL21" s="22">
        <v>0</v>
      </c>
      <c r="AM21" s="22">
        <v>0</v>
      </c>
      <c r="AN21" s="22">
        <v>0</v>
      </c>
      <c r="AO21" s="22">
        <v>0</v>
      </c>
      <c r="AP21" s="22">
        <v>1641810</v>
      </c>
    </row>
    <row r="22" spans="1:42" x14ac:dyDescent="0.35">
      <c r="A22" s="22" t="s">
        <v>114</v>
      </c>
      <c r="B22" s="22" t="s">
        <v>115</v>
      </c>
      <c r="C22" s="22" t="s">
        <v>152</v>
      </c>
      <c r="D22" s="22" t="s">
        <v>153</v>
      </c>
      <c r="E22" s="22">
        <v>0</v>
      </c>
      <c r="F22" s="22">
        <v>183363</v>
      </c>
      <c r="G22" s="22">
        <v>0</v>
      </c>
      <c r="H22" s="22">
        <v>0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14449</v>
      </c>
      <c r="P22" s="22">
        <v>281</v>
      </c>
      <c r="Q22" s="22">
        <v>0</v>
      </c>
      <c r="R22" s="22">
        <v>1860</v>
      </c>
      <c r="S22" s="22">
        <v>0</v>
      </c>
      <c r="T22" s="22">
        <v>235151</v>
      </c>
      <c r="U22" s="22">
        <v>25193</v>
      </c>
      <c r="V22" s="22">
        <v>13745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18315</v>
      </c>
      <c r="AJ22" s="22">
        <v>0</v>
      </c>
      <c r="AK22" s="22">
        <v>0</v>
      </c>
      <c r="AL22" s="22">
        <v>342436</v>
      </c>
      <c r="AM22" s="22">
        <v>0</v>
      </c>
      <c r="AN22" s="22">
        <v>0</v>
      </c>
      <c r="AO22" s="22">
        <v>0</v>
      </c>
      <c r="AP22" s="22">
        <v>834793</v>
      </c>
    </row>
    <row r="23" spans="1:42" x14ac:dyDescent="0.35">
      <c r="A23" s="22" t="s">
        <v>114</v>
      </c>
      <c r="B23" s="22" t="s">
        <v>154</v>
      </c>
      <c r="C23" s="22" t="s">
        <v>155</v>
      </c>
      <c r="D23" s="22" t="s">
        <v>156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108744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77461</v>
      </c>
      <c r="AJ23" s="22">
        <v>0</v>
      </c>
      <c r="AK23" s="22">
        <v>0</v>
      </c>
      <c r="AL23" s="22">
        <v>0</v>
      </c>
      <c r="AM23" s="22">
        <v>0</v>
      </c>
      <c r="AN23" s="22">
        <v>0</v>
      </c>
      <c r="AO23" s="22">
        <v>0</v>
      </c>
      <c r="AP23" s="22">
        <v>186205</v>
      </c>
    </row>
    <row r="24" spans="1:42" x14ac:dyDescent="0.35">
      <c r="A24" s="22" t="s">
        <v>114</v>
      </c>
      <c r="B24" s="22" t="s">
        <v>154</v>
      </c>
      <c r="C24" s="22" t="s">
        <v>157</v>
      </c>
      <c r="D24" s="22" t="s">
        <v>158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141535</v>
      </c>
      <c r="V24" s="22">
        <v>0</v>
      </c>
      <c r="W24" s="22"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v>0</v>
      </c>
      <c r="AI24" s="22">
        <v>88160</v>
      </c>
      <c r="AJ24" s="22">
        <v>0</v>
      </c>
      <c r="AK24" s="22">
        <v>0</v>
      </c>
      <c r="AL24" s="22">
        <v>0</v>
      </c>
      <c r="AM24" s="22">
        <v>0</v>
      </c>
      <c r="AN24" s="22">
        <v>0</v>
      </c>
      <c r="AO24" s="22">
        <v>0</v>
      </c>
      <c r="AP24" s="22">
        <v>229695</v>
      </c>
    </row>
    <row r="25" spans="1:42" x14ac:dyDescent="0.35">
      <c r="A25" s="22" t="s">
        <v>114</v>
      </c>
      <c r="B25" s="22" t="s">
        <v>154</v>
      </c>
      <c r="C25" s="22" t="s">
        <v>159</v>
      </c>
      <c r="D25" s="22" t="s">
        <v>160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9315</v>
      </c>
      <c r="P25" s="22">
        <v>0</v>
      </c>
      <c r="Q25" s="22">
        <v>0</v>
      </c>
      <c r="R25" s="22">
        <v>0</v>
      </c>
      <c r="S25" s="22">
        <v>0</v>
      </c>
      <c r="T25" s="22">
        <v>17327</v>
      </c>
      <c r="U25" s="22">
        <v>18846</v>
      </c>
      <c r="V25" s="22">
        <v>0</v>
      </c>
      <c r="W25" s="22"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0</v>
      </c>
      <c r="AI25" s="22">
        <v>57424</v>
      </c>
      <c r="AJ25" s="22">
        <v>0</v>
      </c>
      <c r="AK25" s="22">
        <v>0</v>
      </c>
      <c r="AL25" s="22">
        <v>0</v>
      </c>
      <c r="AM25" s="22">
        <v>0</v>
      </c>
      <c r="AN25" s="22">
        <v>0</v>
      </c>
      <c r="AO25" s="22">
        <v>0</v>
      </c>
      <c r="AP25" s="22">
        <v>102912</v>
      </c>
    </row>
    <row r="26" spans="1:42" x14ac:dyDescent="0.35">
      <c r="A26" s="22" t="s">
        <v>114</v>
      </c>
      <c r="B26" s="22" t="s">
        <v>154</v>
      </c>
      <c r="C26" s="22" t="s">
        <v>161</v>
      </c>
      <c r="D26" s="22" t="s">
        <v>162</v>
      </c>
      <c r="E26" s="22">
        <v>0</v>
      </c>
      <c r="F26" s="22">
        <v>2204</v>
      </c>
      <c r="G26" s="22">
        <v>0</v>
      </c>
      <c r="H26" s="22">
        <v>0</v>
      </c>
      <c r="I26" s="22"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396708</v>
      </c>
      <c r="P26" s="22">
        <v>0</v>
      </c>
      <c r="Q26" s="22">
        <v>0</v>
      </c>
      <c r="R26" s="22">
        <v>0</v>
      </c>
      <c r="S26" s="22">
        <v>0</v>
      </c>
      <c r="T26" s="22">
        <v>11267</v>
      </c>
      <c r="U26" s="22">
        <v>9627</v>
      </c>
      <c r="V26" s="22">
        <v>0</v>
      </c>
      <c r="W26" s="22"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6988</v>
      </c>
      <c r="AI26" s="22">
        <v>0</v>
      </c>
      <c r="AJ26" s="22">
        <v>0</v>
      </c>
      <c r="AK26" s="22">
        <v>0</v>
      </c>
      <c r="AL26" s="22">
        <v>0</v>
      </c>
      <c r="AM26" s="22">
        <v>0</v>
      </c>
      <c r="AN26" s="22">
        <v>0</v>
      </c>
      <c r="AO26" s="22">
        <v>0</v>
      </c>
      <c r="AP26" s="22">
        <v>426794</v>
      </c>
    </row>
    <row r="27" spans="1:42" x14ac:dyDescent="0.35">
      <c r="A27" s="22" t="s">
        <v>114</v>
      </c>
      <c r="B27" s="22" t="s">
        <v>154</v>
      </c>
      <c r="C27" s="22" t="s">
        <v>163</v>
      </c>
      <c r="D27" s="22" t="s">
        <v>164</v>
      </c>
      <c r="E27" s="22">
        <v>0</v>
      </c>
      <c r="F27" s="22">
        <v>962197</v>
      </c>
      <c r="G27" s="22">
        <v>0</v>
      </c>
      <c r="H27" s="22">
        <v>132684</v>
      </c>
      <c r="I27" s="22">
        <v>30710</v>
      </c>
      <c r="J27" s="22">
        <v>0</v>
      </c>
      <c r="K27" s="22">
        <v>0</v>
      </c>
      <c r="L27" s="22">
        <v>0</v>
      </c>
      <c r="M27" s="22">
        <v>0</v>
      </c>
      <c r="N27" s="22">
        <v>148</v>
      </c>
      <c r="O27" s="22">
        <v>344170</v>
      </c>
      <c r="P27" s="22">
        <v>0</v>
      </c>
      <c r="Q27" s="22">
        <v>0</v>
      </c>
      <c r="R27" s="22">
        <v>31943</v>
      </c>
      <c r="S27" s="22">
        <v>0</v>
      </c>
      <c r="T27" s="22">
        <v>1870159</v>
      </c>
      <c r="U27" s="22">
        <v>176608</v>
      </c>
      <c r="V27" s="22">
        <v>0</v>
      </c>
      <c r="W27" s="22">
        <v>131028</v>
      </c>
      <c r="X27" s="22">
        <v>0</v>
      </c>
      <c r="Y27" s="22">
        <v>0</v>
      </c>
      <c r="Z27" s="22">
        <v>0</v>
      </c>
      <c r="AA27" s="22">
        <v>0</v>
      </c>
      <c r="AB27" s="22">
        <v>293602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v>240098</v>
      </c>
      <c r="AJ27" s="22">
        <v>811651</v>
      </c>
      <c r="AK27" s="22">
        <v>0</v>
      </c>
      <c r="AL27" s="22">
        <v>0</v>
      </c>
      <c r="AM27" s="22">
        <v>0</v>
      </c>
      <c r="AN27" s="22">
        <v>0</v>
      </c>
      <c r="AO27" s="22">
        <v>987664</v>
      </c>
      <c r="AP27" s="22">
        <v>6012662</v>
      </c>
    </row>
    <row r="28" spans="1:42" x14ac:dyDescent="0.35">
      <c r="A28" s="22" t="s">
        <v>114</v>
      </c>
      <c r="B28" s="22" t="s">
        <v>154</v>
      </c>
      <c r="C28" s="22" t="s">
        <v>165</v>
      </c>
      <c r="D28" s="22" t="s">
        <v>166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2332231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v>0</v>
      </c>
      <c r="AL28" s="22">
        <v>0</v>
      </c>
      <c r="AM28" s="22">
        <v>0</v>
      </c>
      <c r="AN28" s="22">
        <v>0</v>
      </c>
      <c r="AO28" s="22">
        <v>0</v>
      </c>
      <c r="AP28" s="22">
        <v>2332231</v>
      </c>
    </row>
    <row r="29" spans="1:42" x14ac:dyDescent="0.35">
      <c r="A29" s="22" t="s">
        <v>114</v>
      </c>
      <c r="B29" s="22" t="s">
        <v>167</v>
      </c>
      <c r="C29" s="22" t="s">
        <v>168</v>
      </c>
      <c r="D29" s="22" t="s">
        <v>169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0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</row>
    <row r="30" spans="1:42" x14ac:dyDescent="0.35">
      <c r="A30" s="22" t="s">
        <v>114</v>
      </c>
      <c r="B30" s="22" t="s">
        <v>167</v>
      </c>
      <c r="C30" s="22" t="s">
        <v>170</v>
      </c>
      <c r="D30" s="22" t="s">
        <v>171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0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</row>
    <row r="31" spans="1:42" x14ac:dyDescent="0.35">
      <c r="A31" s="22" t="s">
        <v>114</v>
      </c>
      <c r="B31" s="22" t="s">
        <v>167</v>
      </c>
      <c r="C31" s="22" t="s">
        <v>172</v>
      </c>
      <c r="D31" s="22" t="s">
        <v>173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0</v>
      </c>
    </row>
    <row r="32" spans="1:42" x14ac:dyDescent="0.35">
      <c r="A32" s="22" t="s">
        <v>114</v>
      </c>
      <c r="B32" s="22" t="s">
        <v>167</v>
      </c>
      <c r="C32" s="22" t="s">
        <v>174</v>
      </c>
      <c r="D32" s="22" t="s">
        <v>175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v>0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</row>
    <row r="33" spans="1:42" x14ac:dyDescent="0.35">
      <c r="A33" s="22" t="s">
        <v>114</v>
      </c>
      <c r="B33" s="22" t="s">
        <v>167</v>
      </c>
      <c r="C33" s="22" t="s">
        <v>176</v>
      </c>
      <c r="D33" s="22" t="s">
        <v>177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90602</v>
      </c>
      <c r="P33" s="22">
        <v>0</v>
      </c>
      <c r="Q33" s="22">
        <v>0</v>
      </c>
      <c r="R33" s="22">
        <v>0</v>
      </c>
      <c r="S33" s="22">
        <v>0</v>
      </c>
      <c r="T33" s="22">
        <v>1647</v>
      </c>
      <c r="U33" s="22">
        <v>1562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0</v>
      </c>
      <c r="AL33" s="22">
        <v>0</v>
      </c>
      <c r="AM33" s="22">
        <v>0</v>
      </c>
      <c r="AN33" s="22">
        <v>0</v>
      </c>
      <c r="AO33" s="22">
        <v>0</v>
      </c>
      <c r="AP33" s="22">
        <v>93811</v>
      </c>
    </row>
    <row r="34" spans="1:42" x14ac:dyDescent="0.35">
      <c r="A34" s="22" t="s">
        <v>114</v>
      </c>
      <c r="B34" s="22" t="s">
        <v>167</v>
      </c>
      <c r="C34" s="22" t="s">
        <v>178</v>
      </c>
      <c r="D34" s="22" t="s">
        <v>179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43203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0</v>
      </c>
      <c r="AL34" s="22">
        <v>0</v>
      </c>
      <c r="AM34" s="22">
        <v>0</v>
      </c>
      <c r="AN34" s="22">
        <v>0</v>
      </c>
      <c r="AO34" s="22">
        <v>0</v>
      </c>
      <c r="AP34" s="22">
        <v>43203</v>
      </c>
    </row>
    <row r="35" spans="1:42" x14ac:dyDescent="0.35">
      <c r="A35" s="22" t="s">
        <v>114</v>
      </c>
      <c r="B35" s="22" t="s">
        <v>167</v>
      </c>
      <c r="C35" s="22" t="s">
        <v>180</v>
      </c>
      <c r="D35" s="22" t="s">
        <v>181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v>0</v>
      </c>
      <c r="AJ35" s="22">
        <v>0</v>
      </c>
      <c r="AK35" s="22">
        <v>0</v>
      </c>
      <c r="AL35" s="22">
        <v>0</v>
      </c>
      <c r="AM35" s="22">
        <v>0</v>
      </c>
      <c r="AN35" s="22">
        <v>0</v>
      </c>
      <c r="AO35" s="22">
        <v>0</v>
      </c>
      <c r="AP35" s="22">
        <v>0</v>
      </c>
    </row>
    <row r="36" spans="1:42" x14ac:dyDescent="0.35">
      <c r="A36" s="22" t="s">
        <v>114</v>
      </c>
      <c r="B36" s="22" t="s">
        <v>167</v>
      </c>
      <c r="C36" s="22" t="s">
        <v>182</v>
      </c>
      <c r="D36" s="22" t="s">
        <v>183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363707</v>
      </c>
      <c r="P36" s="22">
        <v>0</v>
      </c>
      <c r="Q36" s="22">
        <v>0</v>
      </c>
      <c r="R36" s="22">
        <v>0</v>
      </c>
      <c r="S36" s="22">
        <v>0</v>
      </c>
      <c r="T36" s="22">
        <v>29609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393316</v>
      </c>
    </row>
    <row r="37" spans="1:42" x14ac:dyDescent="0.35">
      <c r="A37" s="22" t="s">
        <v>114</v>
      </c>
      <c r="B37" s="22" t="s">
        <v>167</v>
      </c>
      <c r="C37" s="22" t="s">
        <v>184</v>
      </c>
      <c r="D37" s="22" t="s">
        <v>185</v>
      </c>
      <c r="E37" s="22">
        <v>0</v>
      </c>
      <c r="F37" s="22">
        <v>1977</v>
      </c>
      <c r="G37" s="22">
        <v>0</v>
      </c>
      <c r="H37" s="22">
        <v>0</v>
      </c>
      <c r="I37" s="22">
        <v>195</v>
      </c>
      <c r="J37" s="22">
        <v>0</v>
      </c>
      <c r="K37" s="22">
        <v>0</v>
      </c>
      <c r="L37" s="22">
        <v>0</v>
      </c>
      <c r="M37" s="22">
        <v>0</v>
      </c>
      <c r="N37" s="22">
        <v>1120</v>
      </c>
      <c r="O37" s="22">
        <v>144743</v>
      </c>
      <c r="P37" s="22">
        <v>0</v>
      </c>
      <c r="Q37" s="22">
        <v>0</v>
      </c>
      <c r="R37" s="22">
        <v>0</v>
      </c>
      <c r="S37" s="22">
        <v>0</v>
      </c>
      <c r="T37" s="22">
        <v>33780</v>
      </c>
      <c r="U37" s="22">
        <v>113270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295085</v>
      </c>
    </row>
    <row r="38" spans="1:42" x14ac:dyDescent="0.35">
      <c r="A38" s="22" t="s">
        <v>114</v>
      </c>
      <c r="B38" s="22" t="s">
        <v>167</v>
      </c>
      <c r="C38" s="22" t="s">
        <v>186</v>
      </c>
      <c r="D38" s="22" t="s">
        <v>187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100924</v>
      </c>
      <c r="P38" s="22">
        <v>0</v>
      </c>
      <c r="Q38" s="22">
        <v>0</v>
      </c>
      <c r="R38" s="22">
        <v>0</v>
      </c>
      <c r="S38" s="22">
        <v>0</v>
      </c>
      <c r="T38" s="22">
        <v>42175</v>
      </c>
      <c r="U38" s="22">
        <v>22728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v>0</v>
      </c>
      <c r="AJ38" s="22">
        <v>0</v>
      </c>
      <c r="AK38" s="22">
        <v>0</v>
      </c>
      <c r="AL38" s="22">
        <v>0</v>
      </c>
      <c r="AM38" s="22">
        <v>0</v>
      </c>
      <c r="AN38" s="22">
        <v>0</v>
      </c>
      <c r="AO38" s="22">
        <v>0</v>
      </c>
      <c r="AP38" s="22">
        <v>165827</v>
      </c>
    </row>
    <row r="39" spans="1:42" x14ac:dyDescent="0.35">
      <c r="A39" s="22" t="s">
        <v>114</v>
      </c>
      <c r="B39" s="22" t="s">
        <v>167</v>
      </c>
      <c r="C39" s="22" t="s">
        <v>188</v>
      </c>
      <c r="D39" s="22" t="s">
        <v>189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v>0</v>
      </c>
      <c r="AL39" s="22">
        <v>0</v>
      </c>
      <c r="AM39" s="22">
        <v>0</v>
      </c>
      <c r="AN39" s="22">
        <v>0</v>
      </c>
      <c r="AO39" s="22">
        <v>0</v>
      </c>
      <c r="AP39" s="22">
        <v>0</v>
      </c>
    </row>
    <row r="40" spans="1:42" x14ac:dyDescent="0.35">
      <c r="A40" s="22" t="s">
        <v>114</v>
      </c>
      <c r="B40" s="22" t="s">
        <v>167</v>
      </c>
      <c r="C40" s="22" t="s">
        <v>190</v>
      </c>
      <c r="D40" s="22" t="s">
        <v>191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 s="22">
        <v>0</v>
      </c>
      <c r="AL40" s="22">
        <v>0</v>
      </c>
      <c r="AM40" s="22">
        <v>0</v>
      </c>
      <c r="AN40" s="22">
        <v>0</v>
      </c>
      <c r="AO40" s="22">
        <v>0</v>
      </c>
      <c r="AP40" s="22">
        <v>0</v>
      </c>
    </row>
    <row r="41" spans="1:42" x14ac:dyDescent="0.35">
      <c r="A41" s="22" t="s">
        <v>114</v>
      </c>
      <c r="B41" s="22" t="s">
        <v>167</v>
      </c>
      <c r="C41" s="22" t="s">
        <v>192</v>
      </c>
      <c r="D41" s="22" t="s">
        <v>193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</row>
    <row r="42" spans="1:42" x14ac:dyDescent="0.35">
      <c r="A42" s="22" t="s">
        <v>114</v>
      </c>
      <c r="B42" s="22" t="s">
        <v>167</v>
      </c>
      <c r="C42" s="22" t="s">
        <v>194</v>
      </c>
      <c r="D42" s="22" t="s">
        <v>195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228931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0</v>
      </c>
      <c r="AL42" s="22">
        <v>0</v>
      </c>
      <c r="AM42" s="22">
        <v>0</v>
      </c>
      <c r="AN42" s="22">
        <v>0</v>
      </c>
      <c r="AO42" s="22">
        <v>0</v>
      </c>
      <c r="AP42" s="22">
        <v>228931</v>
      </c>
    </row>
    <row r="43" spans="1:42" x14ac:dyDescent="0.35">
      <c r="A43" s="22" t="s">
        <v>114</v>
      </c>
      <c r="B43" s="22" t="s">
        <v>167</v>
      </c>
      <c r="C43" s="22" t="s">
        <v>196</v>
      </c>
      <c r="D43" s="22" t="s">
        <v>197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v>0</v>
      </c>
      <c r="AL43" s="22">
        <v>0</v>
      </c>
      <c r="AM43" s="22">
        <v>0</v>
      </c>
      <c r="AN43" s="22">
        <v>0</v>
      </c>
      <c r="AO43" s="22">
        <v>0</v>
      </c>
      <c r="AP43" s="22">
        <v>0</v>
      </c>
    </row>
    <row r="44" spans="1:42" x14ac:dyDescent="0.35">
      <c r="A44" s="22" t="s">
        <v>114</v>
      </c>
      <c r="B44" s="22" t="s">
        <v>167</v>
      </c>
      <c r="C44" s="22" t="s">
        <v>198</v>
      </c>
      <c r="D44" s="22" t="s">
        <v>199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0</v>
      </c>
      <c r="AN44" s="22">
        <v>0</v>
      </c>
      <c r="AO44" s="22">
        <v>0</v>
      </c>
      <c r="AP44" s="22">
        <v>0</v>
      </c>
    </row>
    <row r="45" spans="1:42" x14ac:dyDescent="0.35">
      <c r="A45" s="22" t="s">
        <v>114</v>
      </c>
      <c r="B45" s="22" t="s">
        <v>167</v>
      </c>
      <c r="C45" s="22" t="s">
        <v>200</v>
      </c>
      <c r="D45" s="22" t="s">
        <v>201</v>
      </c>
      <c r="E45" s="22">
        <v>0</v>
      </c>
      <c r="F45" s="22">
        <v>0</v>
      </c>
      <c r="G45" s="22">
        <v>0</v>
      </c>
      <c r="H45" s="22">
        <v>0</v>
      </c>
      <c r="I45" s="22">
        <v>114458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77009</v>
      </c>
      <c r="P45" s="22">
        <v>0</v>
      </c>
      <c r="Q45" s="22">
        <v>0</v>
      </c>
      <c r="R45" s="22">
        <v>0</v>
      </c>
      <c r="S45" s="22">
        <v>0</v>
      </c>
      <c r="T45" s="22">
        <v>22924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0</v>
      </c>
      <c r="AP45" s="22">
        <v>214391</v>
      </c>
    </row>
    <row r="46" spans="1:42" x14ac:dyDescent="0.35">
      <c r="A46" s="22" t="s">
        <v>114</v>
      </c>
      <c r="B46" s="22" t="s">
        <v>167</v>
      </c>
      <c r="C46" s="22" t="s">
        <v>202</v>
      </c>
      <c r="D46" s="22" t="s">
        <v>203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3386</v>
      </c>
      <c r="U46" s="22">
        <v>840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0</v>
      </c>
      <c r="AL46" s="22">
        <v>0</v>
      </c>
      <c r="AM46" s="22">
        <v>0</v>
      </c>
      <c r="AN46" s="22">
        <v>0</v>
      </c>
      <c r="AO46" s="22">
        <v>0</v>
      </c>
      <c r="AP46" s="22">
        <v>4226</v>
      </c>
    </row>
    <row r="47" spans="1:42" x14ac:dyDescent="0.35">
      <c r="A47" s="22" t="s">
        <v>114</v>
      </c>
      <c r="B47" s="22" t="s">
        <v>167</v>
      </c>
      <c r="C47" s="22" t="s">
        <v>204</v>
      </c>
      <c r="D47" s="22" t="s">
        <v>205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968482</v>
      </c>
      <c r="P47" s="22">
        <v>0</v>
      </c>
      <c r="Q47" s="22">
        <v>0</v>
      </c>
      <c r="R47" s="22">
        <v>0</v>
      </c>
      <c r="S47" s="22">
        <v>0</v>
      </c>
      <c r="T47" s="22">
        <v>356492</v>
      </c>
      <c r="U47" s="22">
        <v>5408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23770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338025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1692177</v>
      </c>
    </row>
    <row r="48" spans="1:42" x14ac:dyDescent="0.35">
      <c r="A48" s="22" t="s">
        <v>114</v>
      </c>
      <c r="B48" s="22" t="s">
        <v>167</v>
      </c>
      <c r="C48" s="22" t="s">
        <v>206</v>
      </c>
      <c r="D48" s="22" t="s">
        <v>207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45084</v>
      </c>
      <c r="U48" s="22">
        <v>33478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73300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151862</v>
      </c>
    </row>
    <row r="49" spans="1:42" x14ac:dyDescent="0.35">
      <c r="A49" s="22" t="s">
        <v>114</v>
      </c>
      <c r="B49" s="22" t="s">
        <v>167</v>
      </c>
      <c r="C49" s="22" t="s">
        <v>208</v>
      </c>
      <c r="D49" s="22" t="s">
        <v>209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0</v>
      </c>
      <c r="AM49" s="22">
        <v>0</v>
      </c>
      <c r="AN49" s="22">
        <v>0</v>
      </c>
      <c r="AO49" s="22">
        <v>0</v>
      </c>
      <c r="AP49" s="22">
        <v>0</v>
      </c>
    </row>
    <row r="50" spans="1:42" x14ac:dyDescent="0.35">
      <c r="A50" s="22" t="s">
        <v>114</v>
      </c>
      <c r="B50" s="22" t="s">
        <v>167</v>
      </c>
      <c r="C50" s="22" t="s">
        <v>210</v>
      </c>
      <c r="D50" s="22" t="s">
        <v>211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59751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6197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0</v>
      </c>
      <c r="AL50" s="22">
        <v>0</v>
      </c>
      <c r="AM50" s="22">
        <v>0</v>
      </c>
      <c r="AN50" s="22">
        <v>0</v>
      </c>
      <c r="AO50" s="22">
        <v>0</v>
      </c>
      <c r="AP50" s="22">
        <v>65948</v>
      </c>
    </row>
    <row r="51" spans="1:42" x14ac:dyDescent="0.35">
      <c r="A51" s="22" t="s">
        <v>114</v>
      </c>
      <c r="B51" s="22" t="s">
        <v>167</v>
      </c>
      <c r="C51" s="22" t="s">
        <v>212</v>
      </c>
      <c r="D51" s="22" t="s">
        <v>213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0</v>
      </c>
      <c r="AL51" s="22">
        <v>0</v>
      </c>
      <c r="AM51" s="22">
        <v>0</v>
      </c>
      <c r="AN51" s="22">
        <v>0</v>
      </c>
      <c r="AO51" s="22">
        <v>0</v>
      </c>
      <c r="AP51" s="22">
        <v>0</v>
      </c>
    </row>
    <row r="52" spans="1:42" x14ac:dyDescent="0.35">
      <c r="A52" s="22" t="s">
        <v>114</v>
      </c>
      <c r="B52" s="22" t="s">
        <v>167</v>
      </c>
      <c r="C52" s="22" t="s">
        <v>214</v>
      </c>
      <c r="D52" s="22" t="s">
        <v>215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144885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144885</v>
      </c>
    </row>
    <row r="53" spans="1:42" x14ac:dyDescent="0.35">
      <c r="A53" s="22" t="s">
        <v>114</v>
      </c>
      <c r="B53" s="22" t="s">
        <v>167</v>
      </c>
      <c r="C53" s="22" t="s">
        <v>216</v>
      </c>
      <c r="D53" s="22" t="s">
        <v>217</v>
      </c>
      <c r="E53" s="22">
        <v>0</v>
      </c>
      <c r="F53" s="22">
        <v>132940</v>
      </c>
      <c r="G53" s="22">
        <v>0</v>
      </c>
      <c r="H53" s="22">
        <v>0</v>
      </c>
      <c r="I53" s="22">
        <v>117895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533292</v>
      </c>
      <c r="P53" s="22">
        <v>0</v>
      </c>
      <c r="Q53" s="22">
        <v>0</v>
      </c>
      <c r="R53" s="22">
        <v>0</v>
      </c>
      <c r="S53" s="22">
        <v>0</v>
      </c>
      <c r="T53" s="22">
        <v>131921</v>
      </c>
      <c r="U53" s="22">
        <v>280337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1196385</v>
      </c>
    </row>
    <row r="54" spans="1:42" x14ac:dyDescent="0.35">
      <c r="A54" s="22" t="s">
        <v>114</v>
      </c>
      <c r="B54" s="22" t="s">
        <v>167</v>
      </c>
      <c r="C54" s="22" t="s">
        <v>218</v>
      </c>
      <c r="D54" s="22" t="s">
        <v>219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26420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0</v>
      </c>
      <c r="AL54" s="22">
        <v>0</v>
      </c>
      <c r="AM54" s="22">
        <v>0</v>
      </c>
      <c r="AN54" s="22">
        <v>0</v>
      </c>
      <c r="AO54" s="22">
        <v>0</v>
      </c>
      <c r="AP54" s="22">
        <v>26420</v>
      </c>
    </row>
    <row r="55" spans="1:42" x14ac:dyDescent="0.35">
      <c r="A55" s="22" t="s">
        <v>114</v>
      </c>
      <c r="B55" s="22" t="s">
        <v>167</v>
      </c>
      <c r="C55" s="22" t="s">
        <v>220</v>
      </c>
      <c r="D55" s="22" t="s">
        <v>221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429787</v>
      </c>
      <c r="P55" s="22">
        <v>0</v>
      </c>
      <c r="Q55" s="22">
        <v>0</v>
      </c>
      <c r="R55" s="22">
        <v>0</v>
      </c>
      <c r="S55" s="22">
        <v>0</v>
      </c>
      <c r="T55" s="22">
        <v>180864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610651</v>
      </c>
    </row>
    <row r="56" spans="1:42" x14ac:dyDescent="0.35">
      <c r="A56" s="22" t="s">
        <v>114</v>
      </c>
      <c r="B56" s="22" t="s">
        <v>167</v>
      </c>
      <c r="C56" s="22" t="s">
        <v>222</v>
      </c>
      <c r="D56" s="22" t="s">
        <v>223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</row>
    <row r="57" spans="1:42" x14ac:dyDescent="0.35">
      <c r="A57" s="22" t="s">
        <v>114</v>
      </c>
      <c r="B57" s="22" t="s">
        <v>167</v>
      </c>
      <c r="C57" s="22" t="s">
        <v>224</v>
      </c>
      <c r="D57" s="22" t="s">
        <v>225</v>
      </c>
      <c r="E57" s="22">
        <v>0</v>
      </c>
      <c r="F57" s="22">
        <v>115090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115090</v>
      </c>
    </row>
    <row r="58" spans="1:42" x14ac:dyDescent="0.35">
      <c r="A58" s="22" t="s">
        <v>114</v>
      </c>
      <c r="B58" s="22" t="s">
        <v>167</v>
      </c>
      <c r="C58" s="22" t="s">
        <v>226</v>
      </c>
      <c r="D58" s="22" t="s">
        <v>227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202446</v>
      </c>
      <c r="U58" s="22">
        <v>3733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206179</v>
      </c>
    </row>
    <row r="59" spans="1:42" x14ac:dyDescent="0.35">
      <c r="A59" s="22" t="s">
        <v>114</v>
      </c>
      <c r="B59" s="22" t="s">
        <v>167</v>
      </c>
      <c r="C59" s="22" t="s">
        <v>228</v>
      </c>
      <c r="D59" s="22" t="s">
        <v>229</v>
      </c>
      <c r="E59" s="22">
        <v>0</v>
      </c>
      <c r="F59" s="22">
        <v>19</v>
      </c>
      <c r="G59" s="22">
        <v>0</v>
      </c>
      <c r="H59" s="22">
        <v>0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54958</v>
      </c>
      <c r="P59" s="22">
        <v>0</v>
      </c>
      <c r="Q59" s="22">
        <v>0</v>
      </c>
      <c r="R59" s="22">
        <v>0</v>
      </c>
      <c r="S59" s="22">
        <v>0</v>
      </c>
      <c r="T59" s="22">
        <v>320981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v>0</v>
      </c>
      <c r="AJ59" s="22">
        <v>0</v>
      </c>
      <c r="AK59" s="22">
        <v>0</v>
      </c>
      <c r="AL59" s="22">
        <v>0</v>
      </c>
      <c r="AM59" s="22">
        <v>0</v>
      </c>
      <c r="AN59" s="22">
        <v>0</v>
      </c>
      <c r="AO59" s="22">
        <v>0</v>
      </c>
      <c r="AP59" s="22">
        <v>375958</v>
      </c>
    </row>
    <row r="60" spans="1:42" x14ac:dyDescent="0.35">
      <c r="A60" s="22" t="s">
        <v>114</v>
      </c>
      <c r="B60" s="22" t="s">
        <v>167</v>
      </c>
      <c r="C60" s="22" t="s">
        <v>230</v>
      </c>
      <c r="D60" s="22" t="s">
        <v>231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226987</v>
      </c>
      <c r="P60" s="22">
        <v>0</v>
      </c>
      <c r="Q60" s="22">
        <v>0</v>
      </c>
      <c r="R60" s="22">
        <v>0</v>
      </c>
      <c r="S60" s="22">
        <v>0</v>
      </c>
      <c r="T60" s="22">
        <v>56039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283026</v>
      </c>
    </row>
    <row r="61" spans="1:42" x14ac:dyDescent="0.35">
      <c r="A61" s="22" t="s">
        <v>114</v>
      </c>
      <c r="B61" s="22" t="s">
        <v>167</v>
      </c>
      <c r="C61" s="22" t="s">
        <v>232</v>
      </c>
      <c r="D61" s="22" t="s">
        <v>233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54408</v>
      </c>
      <c r="AC61" s="22">
        <v>0</v>
      </c>
      <c r="AD61" s="22">
        <v>0</v>
      </c>
      <c r="AE61" s="22">
        <v>732442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v>0</v>
      </c>
      <c r="AL61" s="22">
        <v>0</v>
      </c>
      <c r="AM61" s="22">
        <v>0</v>
      </c>
      <c r="AN61" s="22">
        <v>0</v>
      </c>
      <c r="AO61" s="22">
        <v>0</v>
      </c>
      <c r="AP61" s="22">
        <v>786850</v>
      </c>
    </row>
    <row r="62" spans="1:42" x14ac:dyDescent="0.35">
      <c r="A62" s="22" t="s">
        <v>114</v>
      </c>
      <c r="B62" s="22" t="s">
        <v>167</v>
      </c>
      <c r="C62" s="22" t="s">
        <v>234</v>
      </c>
      <c r="D62" s="22" t="s">
        <v>235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v>0</v>
      </c>
      <c r="AL62" s="22">
        <v>0</v>
      </c>
      <c r="AM62" s="22">
        <v>0</v>
      </c>
      <c r="AN62" s="22">
        <v>0</v>
      </c>
      <c r="AO62" s="22">
        <v>0</v>
      </c>
      <c r="AP62" s="22">
        <v>0</v>
      </c>
    </row>
    <row r="63" spans="1:42" x14ac:dyDescent="0.35">
      <c r="A63" s="22" t="s">
        <v>114</v>
      </c>
      <c r="B63" s="22" t="s">
        <v>167</v>
      </c>
      <c r="C63" s="22" t="s">
        <v>236</v>
      </c>
      <c r="D63" s="22" t="s">
        <v>237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>
        <v>0</v>
      </c>
      <c r="Q63" s="22">
        <v>0</v>
      </c>
      <c r="R63" s="22">
        <v>587731</v>
      </c>
      <c r="S63" s="22">
        <v>0</v>
      </c>
      <c r="T63" s="22">
        <v>85368</v>
      </c>
      <c r="U63" s="22">
        <v>2594</v>
      </c>
      <c r="V63" s="22">
        <v>0</v>
      </c>
      <c r="W63" s="22"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20709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  <c r="AI63" s="22">
        <v>22413</v>
      </c>
      <c r="AJ63" s="22">
        <v>0</v>
      </c>
      <c r="AK63" s="22">
        <v>0</v>
      </c>
      <c r="AL63" s="22">
        <v>0</v>
      </c>
      <c r="AM63" s="22">
        <v>0</v>
      </c>
      <c r="AN63" s="22">
        <v>0</v>
      </c>
      <c r="AO63" s="22">
        <v>0</v>
      </c>
      <c r="AP63" s="22">
        <v>718815</v>
      </c>
    </row>
    <row r="64" spans="1:42" x14ac:dyDescent="0.35">
      <c r="A64" s="22" t="s">
        <v>114</v>
      </c>
      <c r="B64" s="22" t="s">
        <v>167</v>
      </c>
      <c r="C64" s="22" t="s">
        <v>238</v>
      </c>
      <c r="D64" s="22" t="s">
        <v>239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0</v>
      </c>
      <c r="AL64" s="22">
        <v>0</v>
      </c>
      <c r="AM64" s="22">
        <v>0</v>
      </c>
      <c r="AN64" s="22">
        <v>0</v>
      </c>
      <c r="AO64" s="22">
        <v>0</v>
      </c>
      <c r="AP64" s="22">
        <v>0</v>
      </c>
    </row>
    <row r="65" spans="1:42" x14ac:dyDescent="0.35">
      <c r="A65" s="22" t="s">
        <v>114</v>
      </c>
      <c r="B65" s="22" t="s">
        <v>167</v>
      </c>
      <c r="C65" s="22" t="s">
        <v>240</v>
      </c>
      <c r="D65" s="22" t="s">
        <v>241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74618</v>
      </c>
      <c r="P65" s="22">
        <v>0</v>
      </c>
      <c r="Q65" s="22">
        <v>0</v>
      </c>
      <c r="R65" s="22">
        <v>0</v>
      </c>
      <c r="S65" s="22">
        <v>0</v>
      </c>
      <c r="T65" s="22">
        <v>46583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0</v>
      </c>
      <c r="AL65" s="22">
        <v>0</v>
      </c>
      <c r="AM65" s="22">
        <v>0</v>
      </c>
      <c r="AN65" s="22">
        <v>0</v>
      </c>
      <c r="AO65" s="22">
        <v>0</v>
      </c>
      <c r="AP65" s="22">
        <v>121201</v>
      </c>
    </row>
    <row r="66" spans="1:42" x14ac:dyDescent="0.35">
      <c r="A66" s="22" t="s">
        <v>114</v>
      </c>
      <c r="B66" s="22" t="s">
        <v>167</v>
      </c>
      <c r="C66" s="22" t="s">
        <v>242</v>
      </c>
      <c r="D66" s="22" t="s">
        <v>243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80121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80121</v>
      </c>
    </row>
    <row r="67" spans="1:42" x14ac:dyDescent="0.35">
      <c r="A67" s="22" t="s">
        <v>114</v>
      </c>
      <c r="B67" s="22" t="s">
        <v>167</v>
      </c>
      <c r="C67" s="22" t="s">
        <v>244</v>
      </c>
      <c r="D67" s="22" t="s">
        <v>245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v>0</v>
      </c>
      <c r="AL67" s="22">
        <v>0</v>
      </c>
      <c r="AM67" s="22">
        <v>0</v>
      </c>
      <c r="AN67" s="22">
        <v>0</v>
      </c>
      <c r="AO67" s="22">
        <v>0</v>
      </c>
      <c r="AP67" s="22">
        <v>0</v>
      </c>
    </row>
    <row r="68" spans="1:42" x14ac:dyDescent="0.35">
      <c r="A68" s="22" t="s">
        <v>114</v>
      </c>
      <c r="B68" s="22" t="s">
        <v>167</v>
      </c>
      <c r="C68" s="22" t="s">
        <v>246</v>
      </c>
      <c r="D68" s="22" t="s">
        <v>247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v>0</v>
      </c>
      <c r="AO68" s="22">
        <v>0</v>
      </c>
      <c r="AP68" s="22">
        <v>0</v>
      </c>
    </row>
    <row r="69" spans="1:42" x14ac:dyDescent="0.35">
      <c r="A69" s="22" t="s">
        <v>114</v>
      </c>
      <c r="B69" s="22" t="s">
        <v>167</v>
      </c>
      <c r="C69" s="22" t="s">
        <v>248</v>
      </c>
      <c r="D69" s="22" t="s">
        <v>249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0</v>
      </c>
      <c r="AN69" s="22">
        <v>0</v>
      </c>
      <c r="AO69" s="22">
        <v>0</v>
      </c>
      <c r="AP69" s="22">
        <v>0</v>
      </c>
    </row>
    <row r="70" spans="1:42" x14ac:dyDescent="0.35">
      <c r="A70" s="22" t="s">
        <v>114</v>
      </c>
      <c r="B70" s="22" t="s">
        <v>167</v>
      </c>
      <c r="C70" s="22" t="s">
        <v>250</v>
      </c>
      <c r="D70" s="22" t="s">
        <v>251</v>
      </c>
      <c r="E70" s="22">
        <v>0</v>
      </c>
      <c r="F70" s="22">
        <v>0</v>
      </c>
      <c r="G70" s="22">
        <v>0</v>
      </c>
      <c r="H70" s="22">
        <v>0</v>
      </c>
      <c r="I70" s="22">
        <v>24709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18950</v>
      </c>
      <c r="P70" s="22">
        <v>0</v>
      </c>
      <c r="Q70" s="22">
        <v>0</v>
      </c>
      <c r="R70" s="22">
        <v>0</v>
      </c>
      <c r="S70" s="22">
        <v>0</v>
      </c>
      <c r="T70" s="22">
        <v>425313</v>
      </c>
      <c r="U70" s="22">
        <v>828864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1297836</v>
      </c>
    </row>
    <row r="71" spans="1:42" x14ac:dyDescent="0.35">
      <c r="A71" s="22" t="s">
        <v>114</v>
      </c>
      <c r="B71" s="22" t="s">
        <v>167</v>
      </c>
      <c r="C71" s="22" t="s">
        <v>252</v>
      </c>
      <c r="D71" s="22" t="s">
        <v>253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0</v>
      </c>
      <c r="AM71" s="22">
        <v>0</v>
      </c>
      <c r="AN71" s="22">
        <v>0</v>
      </c>
      <c r="AO71" s="22">
        <v>0</v>
      </c>
      <c r="AP71" s="22">
        <v>0</v>
      </c>
    </row>
    <row r="72" spans="1:42" x14ac:dyDescent="0.35">
      <c r="A72" s="22" t="s">
        <v>114</v>
      </c>
      <c r="B72" s="22" t="s">
        <v>167</v>
      </c>
      <c r="C72" s="22" t="s">
        <v>254</v>
      </c>
      <c r="D72" s="22" t="s">
        <v>255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0</v>
      </c>
      <c r="AL72" s="22">
        <v>0</v>
      </c>
      <c r="AM72" s="22">
        <v>0</v>
      </c>
      <c r="AN72" s="22">
        <v>0</v>
      </c>
      <c r="AO72" s="22">
        <v>0</v>
      </c>
      <c r="AP72" s="22">
        <v>0</v>
      </c>
    </row>
    <row r="73" spans="1:42" x14ac:dyDescent="0.35">
      <c r="A73" s="22" t="s">
        <v>114</v>
      </c>
      <c r="B73" s="22" t="s">
        <v>167</v>
      </c>
      <c r="C73" s="22" t="s">
        <v>256</v>
      </c>
      <c r="D73" s="22" t="s">
        <v>257</v>
      </c>
      <c r="E73" s="22">
        <v>0</v>
      </c>
      <c r="F73" s="22">
        <v>0</v>
      </c>
      <c r="G73" s="22">
        <v>0</v>
      </c>
      <c r="H73" s="22">
        <v>0</v>
      </c>
      <c r="I73" s="22">
        <v>32152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32152</v>
      </c>
    </row>
    <row r="74" spans="1:42" x14ac:dyDescent="0.35">
      <c r="A74" s="22" t="s">
        <v>114</v>
      </c>
      <c r="B74" s="22" t="s">
        <v>167</v>
      </c>
      <c r="C74" s="22" t="s">
        <v>258</v>
      </c>
      <c r="D74" s="22" t="s">
        <v>259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0</v>
      </c>
      <c r="AP74" s="22">
        <v>0</v>
      </c>
    </row>
    <row r="75" spans="1:42" x14ac:dyDescent="0.35">
      <c r="A75" s="22" t="s">
        <v>114</v>
      </c>
      <c r="B75" s="22" t="s">
        <v>167</v>
      </c>
      <c r="C75" s="22" t="s">
        <v>260</v>
      </c>
      <c r="D75" s="22" t="s">
        <v>261</v>
      </c>
      <c r="E75" s="22">
        <v>0</v>
      </c>
      <c r="F75" s="22">
        <v>0</v>
      </c>
      <c r="G75" s="22">
        <v>0</v>
      </c>
      <c r="H75" s="22">
        <v>0</v>
      </c>
      <c r="I75" s="22">
        <v>47894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137172</v>
      </c>
      <c r="P75" s="22">
        <v>0</v>
      </c>
      <c r="Q75" s="22">
        <v>0</v>
      </c>
      <c r="R75" s="22">
        <v>0</v>
      </c>
      <c r="S75" s="22">
        <v>0</v>
      </c>
      <c r="T75" s="22">
        <v>42175</v>
      </c>
      <c r="U75" s="22">
        <v>31793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v>0</v>
      </c>
      <c r="AO75" s="22">
        <v>0</v>
      </c>
      <c r="AP75" s="22">
        <v>259034</v>
      </c>
    </row>
    <row r="76" spans="1:42" x14ac:dyDescent="0.35">
      <c r="A76" s="22" t="s">
        <v>114</v>
      </c>
      <c r="B76" s="22" t="s">
        <v>167</v>
      </c>
      <c r="C76" s="22" t="s">
        <v>262</v>
      </c>
      <c r="D76" s="22" t="s">
        <v>263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</row>
    <row r="77" spans="1:42" x14ac:dyDescent="0.35">
      <c r="A77" s="22" t="s">
        <v>114</v>
      </c>
      <c r="B77" s="22" t="s">
        <v>167</v>
      </c>
      <c r="C77" s="22" t="s">
        <v>264</v>
      </c>
      <c r="D77" s="22" t="s">
        <v>265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17088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v>17088</v>
      </c>
    </row>
    <row r="78" spans="1:42" x14ac:dyDescent="0.35">
      <c r="A78" s="22" t="s">
        <v>114</v>
      </c>
      <c r="B78" s="22" t="s">
        <v>167</v>
      </c>
      <c r="C78" s="22" t="s">
        <v>266</v>
      </c>
      <c r="D78" s="22" t="s">
        <v>267</v>
      </c>
      <c r="E78" s="22">
        <v>0</v>
      </c>
      <c r="F78" s="22">
        <v>158094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395687</v>
      </c>
      <c r="P78" s="22">
        <v>0</v>
      </c>
      <c r="Q78" s="22">
        <v>0</v>
      </c>
      <c r="R78" s="22">
        <v>0</v>
      </c>
      <c r="S78" s="22">
        <v>0</v>
      </c>
      <c r="T78" s="22">
        <v>50961</v>
      </c>
      <c r="U78" s="22">
        <v>71483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0</v>
      </c>
      <c r="AN78" s="22">
        <v>0</v>
      </c>
      <c r="AO78" s="22">
        <v>0</v>
      </c>
      <c r="AP78" s="22">
        <v>676225</v>
      </c>
    </row>
    <row r="79" spans="1:42" x14ac:dyDescent="0.35">
      <c r="A79" s="22" t="s">
        <v>114</v>
      </c>
      <c r="B79" s="22" t="s">
        <v>167</v>
      </c>
      <c r="C79" s="22" t="s">
        <v>268</v>
      </c>
      <c r="D79" s="22" t="s">
        <v>269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103903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103903</v>
      </c>
    </row>
    <row r="80" spans="1:42" x14ac:dyDescent="0.35">
      <c r="A80" s="22" t="s">
        <v>114</v>
      </c>
      <c r="B80" s="22" t="s">
        <v>167</v>
      </c>
      <c r="C80" s="22" t="s">
        <v>270</v>
      </c>
      <c r="D80" s="22" t="s">
        <v>271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0</v>
      </c>
      <c r="AN80" s="22">
        <v>0</v>
      </c>
      <c r="AO80" s="22">
        <v>0</v>
      </c>
      <c r="AP80" s="22">
        <v>0</v>
      </c>
    </row>
    <row r="81" spans="1:42" x14ac:dyDescent="0.35">
      <c r="A81" s="22" t="s">
        <v>114</v>
      </c>
      <c r="B81" s="22" t="s">
        <v>167</v>
      </c>
      <c r="C81" s="22" t="s">
        <v>272</v>
      </c>
      <c r="D81" s="22" t="s">
        <v>273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v>0</v>
      </c>
    </row>
    <row r="82" spans="1:42" x14ac:dyDescent="0.35">
      <c r="A82" s="22" t="s">
        <v>114</v>
      </c>
      <c r="B82" s="22" t="s">
        <v>167</v>
      </c>
      <c r="C82" s="22" t="s">
        <v>274</v>
      </c>
      <c r="D82" s="22" t="s">
        <v>275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51240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3796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0</v>
      </c>
      <c r="AL82" s="22">
        <v>0</v>
      </c>
      <c r="AM82" s="22">
        <v>0</v>
      </c>
      <c r="AN82" s="22">
        <v>0</v>
      </c>
      <c r="AO82" s="22">
        <v>0</v>
      </c>
      <c r="AP82" s="22">
        <v>55036</v>
      </c>
    </row>
    <row r="83" spans="1:42" x14ac:dyDescent="0.35">
      <c r="A83" s="22" t="s">
        <v>114</v>
      </c>
      <c r="B83" s="22" t="s">
        <v>167</v>
      </c>
      <c r="C83" s="22" t="s">
        <v>276</v>
      </c>
      <c r="D83" s="22" t="s">
        <v>277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473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473</v>
      </c>
    </row>
    <row r="84" spans="1:42" x14ac:dyDescent="0.35">
      <c r="A84" s="22" t="s">
        <v>114</v>
      </c>
      <c r="B84" s="22" t="s">
        <v>167</v>
      </c>
      <c r="C84" s="22" t="s">
        <v>278</v>
      </c>
      <c r="D84" s="22" t="s">
        <v>279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0</v>
      </c>
    </row>
    <row r="85" spans="1:42" x14ac:dyDescent="0.35">
      <c r="A85" s="22" t="s">
        <v>114</v>
      </c>
      <c r="B85" s="22" t="s">
        <v>167</v>
      </c>
      <c r="C85" s="22" t="s">
        <v>280</v>
      </c>
      <c r="D85" s="22" t="s">
        <v>281</v>
      </c>
      <c r="E85" s="22">
        <v>0</v>
      </c>
      <c r="F85" s="22">
        <v>0</v>
      </c>
      <c r="G85" s="22">
        <v>0</v>
      </c>
      <c r="H85" s="22">
        <v>0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11375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18210</v>
      </c>
      <c r="AD85" s="22">
        <v>0</v>
      </c>
      <c r="AE85" s="22">
        <v>0</v>
      </c>
      <c r="AF85" s="22">
        <v>0</v>
      </c>
      <c r="AG85" s="22">
        <v>0</v>
      </c>
      <c r="AH85" s="22">
        <v>0</v>
      </c>
      <c r="AI85" s="22">
        <v>0</v>
      </c>
      <c r="AJ85" s="22">
        <v>0</v>
      </c>
      <c r="AK85" s="22">
        <v>0</v>
      </c>
      <c r="AL85" s="22">
        <v>0</v>
      </c>
      <c r="AM85" s="22">
        <v>0</v>
      </c>
      <c r="AN85" s="22">
        <v>0</v>
      </c>
      <c r="AO85" s="22">
        <v>0</v>
      </c>
      <c r="AP85" s="22">
        <v>29585</v>
      </c>
    </row>
    <row r="86" spans="1:42" x14ac:dyDescent="0.35">
      <c r="A86" s="22" t="s">
        <v>114</v>
      </c>
      <c r="B86" s="22" t="s">
        <v>167</v>
      </c>
      <c r="C86" s="22" t="s">
        <v>282</v>
      </c>
      <c r="D86" s="22" t="s">
        <v>283</v>
      </c>
      <c r="E86" s="22">
        <v>0</v>
      </c>
      <c r="F86" s="22">
        <v>0</v>
      </c>
      <c r="G86" s="22">
        <v>0</v>
      </c>
      <c r="H86" s="22">
        <v>0</v>
      </c>
      <c r="I86" s="22">
        <v>12215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32080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16660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60955</v>
      </c>
    </row>
    <row r="87" spans="1:42" x14ac:dyDescent="0.35">
      <c r="A87" s="22" t="s">
        <v>114</v>
      </c>
      <c r="B87" s="22" t="s">
        <v>167</v>
      </c>
      <c r="C87" s="22" t="s">
        <v>284</v>
      </c>
      <c r="D87" s="22" t="s">
        <v>285</v>
      </c>
      <c r="E87" s="22">
        <v>0</v>
      </c>
      <c r="F87" s="22">
        <v>29614</v>
      </c>
      <c r="G87" s="22">
        <v>0</v>
      </c>
      <c r="H87" s="22">
        <v>0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2">
        <v>0</v>
      </c>
      <c r="V87" s="22">
        <v>0</v>
      </c>
      <c r="W87" s="22"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v>0</v>
      </c>
      <c r="AI87" s="22">
        <v>0</v>
      </c>
      <c r="AJ87" s="22">
        <v>0</v>
      </c>
      <c r="AK87" s="22">
        <v>0</v>
      </c>
      <c r="AL87" s="22">
        <v>0</v>
      </c>
      <c r="AM87" s="22">
        <v>0</v>
      </c>
      <c r="AN87" s="22">
        <v>0</v>
      </c>
      <c r="AO87" s="22">
        <v>0</v>
      </c>
      <c r="AP87" s="22">
        <v>29614</v>
      </c>
    </row>
    <row r="88" spans="1:42" x14ac:dyDescent="0.35">
      <c r="A88" s="22" t="s">
        <v>114</v>
      </c>
      <c r="B88" s="22" t="s">
        <v>167</v>
      </c>
      <c r="C88" s="22" t="s">
        <v>286</v>
      </c>
      <c r="D88" s="22" t="s">
        <v>287</v>
      </c>
      <c r="E88" s="22">
        <v>0</v>
      </c>
      <c r="F88" s="22">
        <v>0</v>
      </c>
      <c r="G88" s="22">
        <v>0</v>
      </c>
      <c r="H88" s="22">
        <v>0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7843</v>
      </c>
      <c r="U88" s="22">
        <v>4945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v>0</v>
      </c>
      <c r="AI88" s="22">
        <v>0</v>
      </c>
      <c r="AJ88" s="22">
        <v>0</v>
      </c>
      <c r="AK88" s="22">
        <v>0</v>
      </c>
      <c r="AL88" s="22">
        <v>0</v>
      </c>
      <c r="AM88" s="22">
        <v>0</v>
      </c>
      <c r="AN88" s="22">
        <v>0</v>
      </c>
      <c r="AO88" s="22">
        <v>0</v>
      </c>
      <c r="AP88" s="22">
        <v>12788</v>
      </c>
    </row>
    <row r="89" spans="1:42" x14ac:dyDescent="0.35">
      <c r="A89" s="22" t="s">
        <v>114</v>
      </c>
      <c r="B89" s="22" t="s">
        <v>167</v>
      </c>
      <c r="C89" s="22" t="s">
        <v>288</v>
      </c>
      <c r="D89" s="22" t="s">
        <v>289</v>
      </c>
      <c r="E89" s="22">
        <v>0</v>
      </c>
      <c r="F89" s="22">
        <v>0</v>
      </c>
      <c r="G89" s="22">
        <v>0</v>
      </c>
      <c r="H89" s="22">
        <v>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v>0</v>
      </c>
      <c r="AL89" s="22">
        <v>0</v>
      </c>
      <c r="AM89" s="22">
        <v>0</v>
      </c>
      <c r="AN89" s="22">
        <v>0</v>
      </c>
      <c r="AO89" s="22">
        <v>0</v>
      </c>
      <c r="AP89" s="22">
        <v>0</v>
      </c>
    </row>
    <row r="90" spans="1:42" x14ac:dyDescent="0.35">
      <c r="A90" s="22" t="s">
        <v>114</v>
      </c>
      <c r="B90" s="22" t="s">
        <v>167</v>
      </c>
      <c r="C90" s="22" t="s">
        <v>290</v>
      </c>
      <c r="D90" s="22" t="s">
        <v>291</v>
      </c>
      <c r="E90" s="22">
        <v>0</v>
      </c>
      <c r="F90" s="22">
        <v>104253</v>
      </c>
      <c r="G90" s="22">
        <v>0</v>
      </c>
      <c r="H90" s="22">
        <v>0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84375</v>
      </c>
      <c r="P90" s="22">
        <v>6888</v>
      </c>
      <c r="Q90" s="22">
        <v>0</v>
      </c>
      <c r="R90" s="22">
        <v>0</v>
      </c>
      <c r="S90" s="22">
        <v>0</v>
      </c>
      <c r="T90" s="22">
        <v>64372</v>
      </c>
      <c r="U90" s="22">
        <v>21673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22">
        <v>0</v>
      </c>
      <c r="AL90" s="22">
        <v>0</v>
      </c>
      <c r="AM90" s="22">
        <v>0</v>
      </c>
      <c r="AN90" s="22">
        <v>0</v>
      </c>
      <c r="AO90" s="22">
        <v>0</v>
      </c>
      <c r="AP90" s="22">
        <v>281561</v>
      </c>
    </row>
    <row r="91" spans="1:42" x14ac:dyDescent="0.35">
      <c r="A91" s="22" t="s">
        <v>114</v>
      </c>
      <c r="B91" s="22" t="s">
        <v>167</v>
      </c>
      <c r="C91" s="22" t="s">
        <v>292</v>
      </c>
      <c r="D91" s="22" t="s">
        <v>293</v>
      </c>
      <c r="E91" s="22">
        <v>0</v>
      </c>
      <c r="F91" s="22">
        <v>0</v>
      </c>
      <c r="G91" s="22">
        <v>0</v>
      </c>
      <c r="H91" s="22">
        <v>0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42263</v>
      </c>
      <c r="P91" s="22">
        <v>0</v>
      </c>
      <c r="Q91" s="22">
        <v>0</v>
      </c>
      <c r="R91" s="22">
        <v>0</v>
      </c>
      <c r="S91" s="22">
        <v>0</v>
      </c>
      <c r="T91" s="22">
        <v>34837</v>
      </c>
      <c r="U91" s="22">
        <v>0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v>24247</v>
      </c>
      <c r="AJ91" s="22">
        <v>0</v>
      </c>
      <c r="AK91" s="22">
        <v>0</v>
      </c>
      <c r="AL91" s="22">
        <v>0</v>
      </c>
      <c r="AM91" s="22">
        <v>0</v>
      </c>
      <c r="AN91" s="22">
        <v>0</v>
      </c>
      <c r="AO91" s="22">
        <v>0</v>
      </c>
      <c r="AP91" s="22">
        <v>101347</v>
      </c>
    </row>
    <row r="92" spans="1:42" x14ac:dyDescent="0.35">
      <c r="A92" s="22" t="s">
        <v>114</v>
      </c>
      <c r="B92" s="22" t="s">
        <v>294</v>
      </c>
      <c r="C92" s="22" t="s">
        <v>295</v>
      </c>
      <c r="D92" s="22" t="s">
        <v>296</v>
      </c>
      <c r="E92" s="22">
        <v>0</v>
      </c>
      <c r="F92" s="22">
        <v>0</v>
      </c>
      <c r="G92" s="22">
        <v>0</v>
      </c>
      <c r="H92" s="22">
        <v>0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9652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23357</v>
      </c>
      <c r="V92" s="22">
        <v>0</v>
      </c>
      <c r="W92" s="22"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150453</v>
      </c>
      <c r="AJ92" s="22">
        <v>0</v>
      </c>
      <c r="AK92" s="22">
        <v>0</v>
      </c>
      <c r="AL92" s="22">
        <v>0</v>
      </c>
      <c r="AM92" s="22">
        <v>0</v>
      </c>
      <c r="AN92" s="22">
        <v>0</v>
      </c>
      <c r="AO92" s="22">
        <v>0</v>
      </c>
      <c r="AP92" s="22">
        <v>183462</v>
      </c>
    </row>
    <row r="93" spans="1:42" x14ac:dyDescent="0.35">
      <c r="A93" s="22" t="s">
        <v>114</v>
      </c>
      <c r="B93" s="22" t="s">
        <v>294</v>
      </c>
      <c r="C93" s="22" t="s">
        <v>297</v>
      </c>
      <c r="D93" s="22" t="s">
        <v>298</v>
      </c>
      <c r="E93" s="22">
        <v>0</v>
      </c>
      <c r="F93" s="22">
        <v>0</v>
      </c>
      <c r="G93" s="22">
        <v>0</v>
      </c>
      <c r="H93" s="22">
        <v>0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35122</v>
      </c>
      <c r="P93" s="22">
        <v>0</v>
      </c>
      <c r="Q93" s="22">
        <v>28867</v>
      </c>
      <c r="R93" s="22">
        <v>0</v>
      </c>
      <c r="S93" s="22">
        <v>0</v>
      </c>
      <c r="T93" s="22">
        <v>0</v>
      </c>
      <c r="U93" s="22">
        <v>16487</v>
      </c>
      <c r="V93" s="22">
        <v>0</v>
      </c>
      <c r="W93" s="22"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355373</v>
      </c>
      <c r="AF93" s="22">
        <v>16751</v>
      </c>
      <c r="AG93" s="22">
        <v>0</v>
      </c>
      <c r="AH93" s="22">
        <v>0</v>
      </c>
      <c r="AI93" s="22">
        <v>45959</v>
      </c>
      <c r="AJ93" s="22">
        <v>0</v>
      </c>
      <c r="AK93" s="22">
        <v>0</v>
      </c>
      <c r="AL93" s="22">
        <v>0</v>
      </c>
      <c r="AM93" s="22">
        <v>0</v>
      </c>
      <c r="AN93" s="22">
        <v>0</v>
      </c>
      <c r="AO93" s="22">
        <v>0</v>
      </c>
      <c r="AP93" s="22">
        <v>498559</v>
      </c>
    </row>
    <row r="94" spans="1:42" x14ac:dyDescent="0.35">
      <c r="A94" s="22" t="s">
        <v>114</v>
      </c>
      <c r="B94" s="22" t="s">
        <v>294</v>
      </c>
      <c r="C94" s="22" t="s">
        <v>299</v>
      </c>
      <c r="D94" s="22" t="s">
        <v>300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141100</v>
      </c>
      <c r="AJ94" s="22">
        <v>0</v>
      </c>
      <c r="AK94" s="22">
        <v>0</v>
      </c>
      <c r="AL94" s="22">
        <v>0</v>
      </c>
      <c r="AM94" s="22">
        <v>0</v>
      </c>
      <c r="AN94" s="22">
        <v>0</v>
      </c>
      <c r="AO94" s="22">
        <v>0</v>
      </c>
      <c r="AP94" s="22">
        <v>141100</v>
      </c>
    </row>
    <row r="95" spans="1:42" x14ac:dyDescent="0.35">
      <c r="A95" s="22" t="s">
        <v>114</v>
      </c>
      <c r="B95" s="22" t="s">
        <v>294</v>
      </c>
      <c r="C95" s="22" t="s">
        <v>301</v>
      </c>
      <c r="D95" s="22" t="s">
        <v>302</v>
      </c>
      <c r="E95" s="22">
        <v>0</v>
      </c>
      <c r="F95" s="22">
        <v>0</v>
      </c>
      <c r="G95" s="22">
        <v>0</v>
      </c>
      <c r="H95" s="22">
        <v>0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v>0</v>
      </c>
      <c r="AL95" s="22">
        <v>0</v>
      </c>
      <c r="AM95" s="22">
        <v>0</v>
      </c>
      <c r="AN95" s="22">
        <v>0</v>
      </c>
      <c r="AO95" s="22">
        <v>0</v>
      </c>
      <c r="AP95" s="22">
        <v>0</v>
      </c>
    </row>
    <row r="96" spans="1:42" x14ac:dyDescent="0.35">
      <c r="A96" s="22" t="s">
        <v>114</v>
      </c>
      <c r="B96" s="22" t="s">
        <v>294</v>
      </c>
      <c r="C96" s="22" t="s">
        <v>303</v>
      </c>
      <c r="D96" s="22" t="s">
        <v>304</v>
      </c>
      <c r="E96" s="22">
        <v>0</v>
      </c>
      <c r="F96" s="22">
        <v>0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27978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0</v>
      </c>
      <c r="AL96" s="22">
        <v>0</v>
      </c>
      <c r="AM96" s="22">
        <v>0</v>
      </c>
      <c r="AN96" s="22">
        <v>0</v>
      </c>
      <c r="AO96" s="22">
        <v>0</v>
      </c>
      <c r="AP96" s="22">
        <v>27978</v>
      </c>
    </row>
    <row r="97" spans="1:42" x14ac:dyDescent="0.35">
      <c r="A97" s="22" t="s">
        <v>114</v>
      </c>
      <c r="B97" s="22" t="s">
        <v>294</v>
      </c>
      <c r="C97" s="22" t="s">
        <v>305</v>
      </c>
      <c r="D97" s="22" t="s">
        <v>306</v>
      </c>
      <c r="E97" s="22">
        <v>0</v>
      </c>
      <c r="F97" s="22">
        <v>0</v>
      </c>
      <c r="G97" s="22">
        <v>0</v>
      </c>
      <c r="H97" s="22">
        <v>0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98055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131508</v>
      </c>
      <c r="AJ97" s="22">
        <v>0</v>
      </c>
      <c r="AK97" s="22">
        <v>0</v>
      </c>
      <c r="AL97" s="22">
        <v>0</v>
      </c>
      <c r="AM97" s="22">
        <v>0</v>
      </c>
      <c r="AN97" s="22">
        <v>0</v>
      </c>
      <c r="AO97" s="22">
        <v>0</v>
      </c>
      <c r="AP97" s="22">
        <v>229563</v>
      </c>
    </row>
    <row r="98" spans="1:42" x14ac:dyDescent="0.35">
      <c r="A98" s="22" t="s">
        <v>114</v>
      </c>
      <c r="B98" s="22" t="s">
        <v>294</v>
      </c>
      <c r="C98" s="22" t="s">
        <v>307</v>
      </c>
      <c r="D98" s="22" t="s">
        <v>308</v>
      </c>
      <c r="E98" s="22">
        <v>0</v>
      </c>
      <c r="F98" s="22">
        <v>0</v>
      </c>
      <c r="G98" s="22">
        <v>0</v>
      </c>
      <c r="H98" s="22">
        <v>0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10590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32638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2">
        <v>0</v>
      </c>
      <c r="AM98" s="22">
        <v>0</v>
      </c>
      <c r="AN98" s="22">
        <v>0</v>
      </c>
      <c r="AO98" s="22">
        <v>0</v>
      </c>
      <c r="AP98" s="22">
        <v>43228</v>
      </c>
    </row>
    <row r="99" spans="1:42" x14ac:dyDescent="0.35">
      <c r="A99" s="22" t="s">
        <v>114</v>
      </c>
      <c r="B99" s="22" t="s">
        <v>294</v>
      </c>
      <c r="C99" s="22" t="s">
        <v>309</v>
      </c>
      <c r="D99" s="22" t="s">
        <v>310</v>
      </c>
      <c r="E99" s="22">
        <v>0</v>
      </c>
      <c r="F99" s="22">
        <v>0</v>
      </c>
      <c r="G99" s="22">
        <v>0</v>
      </c>
      <c r="H99" s="22">
        <v>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3604</v>
      </c>
      <c r="O99" s="22">
        <v>10612</v>
      </c>
      <c r="P99" s="22">
        <v>0</v>
      </c>
      <c r="Q99" s="22">
        <v>0</v>
      </c>
      <c r="R99" s="22">
        <v>0</v>
      </c>
      <c r="S99" s="22">
        <v>0</v>
      </c>
      <c r="T99" s="22">
        <v>7948</v>
      </c>
      <c r="U99" s="22">
        <v>13275</v>
      </c>
      <c r="V99" s="22">
        <v>0</v>
      </c>
      <c r="W99" s="22"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v>118</v>
      </c>
      <c r="AJ99" s="22">
        <v>0</v>
      </c>
      <c r="AK99" s="22">
        <v>0</v>
      </c>
      <c r="AL99" s="22">
        <v>0</v>
      </c>
      <c r="AM99" s="22">
        <v>0</v>
      </c>
      <c r="AN99" s="22">
        <v>0</v>
      </c>
      <c r="AO99" s="22">
        <v>0</v>
      </c>
      <c r="AP99" s="22">
        <v>35557</v>
      </c>
    </row>
    <row r="100" spans="1:42" x14ac:dyDescent="0.35">
      <c r="A100" s="22" t="s">
        <v>114</v>
      </c>
      <c r="B100" s="22" t="s">
        <v>294</v>
      </c>
      <c r="C100" s="22" t="s">
        <v>311</v>
      </c>
      <c r="D100" s="22" t="s">
        <v>312</v>
      </c>
      <c r="E100" s="22">
        <v>0</v>
      </c>
      <c r="F100" s="22">
        <v>15426</v>
      </c>
      <c r="G100" s="22">
        <v>0</v>
      </c>
      <c r="H100" s="22">
        <v>30553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33135</v>
      </c>
      <c r="P100" s="22">
        <v>0</v>
      </c>
      <c r="Q100" s="22">
        <v>0</v>
      </c>
      <c r="R100" s="22">
        <v>25946</v>
      </c>
      <c r="S100" s="22">
        <v>0</v>
      </c>
      <c r="T100" s="22">
        <v>19357</v>
      </c>
      <c r="U100" s="22">
        <v>46575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v>104137</v>
      </c>
      <c r="AJ100" s="22">
        <v>0</v>
      </c>
      <c r="AK100" s="22">
        <v>0</v>
      </c>
      <c r="AL100" s="22">
        <v>0</v>
      </c>
      <c r="AM100" s="22">
        <v>0</v>
      </c>
      <c r="AN100" s="22">
        <v>0</v>
      </c>
      <c r="AO100" s="22">
        <v>0</v>
      </c>
      <c r="AP100" s="22">
        <v>275129</v>
      </c>
    </row>
    <row r="101" spans="1:42" x14ac:dyDescent="0.35">
      <c r="A101" s="22" t="s">
        <v>114</v>
      </c>
      <c r="B101" s="22" t="s">
        <v>294</v>
      </c>
      <c r="C101" s="22" t="s">
        <v>313</v>
      </c>
      <c r="D101" s="22" t="s">
        <v>314</v>
      </c>
      <c r="E101" s="22">
        <v>0</v>
      </c>
      <c r="F101" s="22">
        <v>0</v>
      </c>
      <c r="G101" s="22">
        <v>0</v>
      </c>
      <c r="H101" s="22"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28223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2765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22">
        <v>0</v>
      </c>
      <c r="AL101" s="22">
        <v>0</v>
      </c>
      <c r="AM101" s="22">
        <v>0</v>
      </c>
      <c r="AN101" s="22">
        <v>5501</v>
      </c>
      <c r="AO101" s="22">
        <v>0</v>
      </c>
      <c r="AP101" s="22">
        <v>36489</v>
      </c>
    </row>
    <row r="102" spans="1:42" x14ac:dyDescent="0.35">
      <c r="A102" s="22" t="s">
        <v>114</v>
      </c>
      <c r="B102" s="22" t="s">
        <v>294</v>
      </c>
      <c r="C102" s="22" t="s">
        <v>315</v>
      </c>
      <c r="D102" s="22" t="s">
        <v>316</v>
      </c>
      <c r="E102" s="22">
        <v>0</v>
      </c>
      <c r="F102" s="22">
        <v>0</v>
      </c>
      <c r="G102" s="22">
        <v>0</v>
      </c>
      <c r="H102" s="22">
        <v>125002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348494</v>
      </c>
      <c r="P102" s="22">
        <v>0</v>
      </c>
      <c r="Q102" s="22">
        <v>0</v>
      </c>
      <c r="R102" s="22">
        <v>0</v>
      </c>
      <c r="S102" s="22">
        <v>0</v>
      </c>
      <c r="T102" s="22">
        <v>22293</v>
      </c>
      <c r="U102" s="22">
        <v>3140</v>
      </c>
      <c r="V102" s="22">
        <v>0</v>
      </c>
      <c r="W102" s="22"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v>0</v>
      </c>
      <c r="AI102" s="22">
        <v>0</v>
      </c>
      <c r="AJ102" s="22">
        <v>0</v>
      </c>
      <c r="AK102" s="22">
        <v>0</v>
      </c>
      <c r="AL102" s="22">
        <v>0</v>
      </c>
      <c r="AM102" s="22">
        <v>0</v>
      </c>
      <c r="AN102" s="22">
        <v>0</v>
      </c>
      <c r="AO102" s="22">
        <v>0</v>
      </c>
      <c r="AP102" s="22">
        <v>498929</v>
      </c>
    </row>
    <row r="103" spans="1:42" x14ac:dyDescent="0.35">
      <c r="A103" s="22" t="s">
        <v>114</v>
      </c>
      <c r="B103" s="22" t="s">
        <v>294</v>
      </c>
      <c r="C103" s="22" t="s">
        <v>317</v>
      </c>
      <c r="D103" s="22" t="s">
        <v>318</v>
      </c>
      <c r="E103" s="22">
        <v>0</v>
      </c>
      <c r="F103" s="22">
        <v>0</v>
      </c>
      <c r="G103" s="22">
        <v>0</v>
      </c>
      <c r="H103" s="22"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11989</v>
      </c>
      <c r="P103" s="22">
        <v>0</v>
      </c>
      <c r="Q103" s="22">
        <v>0</v>
      </c>
      <c r="R103" s="22">
        <v>0</v>
      </c>
      <c r="S103" s="22">
        <v>0</v>
      </c>
      <c r="T103" s="22">
        <v>11988</v>
      </c>
      <c r="U103" s="22">
        <v>11988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38823</v>
      </c>
      <c r="AE103" s="22">
        <v>0</v>
      </c>
      <c r="AF103" s="22">
        <v>0</v>
      </c>
      <c r="AG103" s="22">
        <v>0</v>
      </c>
      <c r="AH103" s="22">
        <v>0</v>
      </c>
      <c r="AI103" s="22">
        <v>0</v>
      </c>
      <c r="AJ103" s="22">
        <v>0</v>
      </c>
      <c r="AK103" s="22">
        <v>0</v>
      </c>
      <c r="AL103" s="22">
        <v>0</v>
      </c>
      <c r="AM103" s="22">
        <v>0</v>
      </c>
      <c r="AN103" s="22">
        <v>0</v>
      </c>
      <c r="AO103" s="22">
        <v>0</v>
      </c>
      <c r="AP103" s="22">
        <v>74788</v>
      </c>
    </row>
    <row r="104" spans="1:42" x14ac:dyDescent="0.35">
      <c r="A104" s="22" t="s">
        <v>114</v>
      </c>
      <c r="B104" s="22" t="s">
        <v>294</v>
      </c>
      <c r="C104" s="22" t="s">
        <v>319</v>
      </c>
      <c r="D104" s="22" t="s">
        <v>320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13207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9691</v>
      </c>
      <c r="V104" s="22">
        <v>0</v>
      </c>
      <c r="W104" s="22">
        <v>0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v>0</v>
      </c>
      <c r="AI104" s="22">
        <v>0</v>
      </c>
      <c r="AJ104" s="22">
        <v>0</v>
      </c>
      <c r="AK104" s="22">
        <v>0</v>
      </c>
      <c r="AL104" s="22">
        <v>0</v>
      </c>
      <c r="AM104" s="22">
        <v>0</v>
      </c>
      <c r="AN104" s="22">
        <v>0</v>
      </c>
      <c r="AO104" s="22">
        <v>0</v>
      </c>
      <c r="AP104" s="22">
        <v>22898</v>
      </c>
    </row>
    <row r="105" spans="1:42" x14ac:dyDescent="0.35">
      <c r="A105" s="22" t="s">
        <v>114</v>
      </c>
      <c r="B105" s="22" t="s">
        <v>294</v>
      </c>
      <c r="C105" s="22" t="s">
        <v>321</v>
      </c>
      <c r="D105" s="22" t="s">
        <v>322</v>
      </c>
      <c r="E105" s="22">
        <v>0</v>
      </c>
      <c r="F105" s="22">
        <v>0</v>
      </c>
      <c r="G105" s="22">
        <v>0</v>
      </c>
      <c r="H105" s="22">
        <v>0</v>
      </c>
      <c r="I105" s="22">
        <v>18103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28598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v>0</v>
      </c>
      <c r="AI105" s="22">
        <v>0</v>
      </c>
      <c r="AJ105" s="22">
        <v>0</v>
      </c>
      <c r="AK105" s="22">
        <v>0</v>
      </c>
      <c r="AL105" s="22">
        <v>0</v>
      </c>
      <c r="AM105" s="22">
        <v>0</v>
      </c>
      <c r="AN105" s="22">
        <v>0</v>
      </c>
      <c r="AO105" s="22">
        <v>0</v>
      </c>
      <c r="AP105" s="22">
        <v>46701</v>
      </c>
    </row>
    <row r="106" spans="1:42" x14ac:dyDescent="0.35">
      <c r="A106" s="22" t="s">
        <v>114</v>
      </c>
      <c r="B106" s="22" t="s">
        <v>294</v>
      </c>
      <c r="C106" s="22" t="s">
        <v>323</v>
      </c>
      <c r="D106" s="22" t="s">
        <v>324</v>
      </c>
      <c r="E106" s="22">
        <v>0</v>
      </c>
      <c r="F106" s="22">
        <v>0</v>
      </c>
      <c r="G106" s="22">
        <v>0</v>
      </c>
      <c r="H106" s="22">
        <v>0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93549</v>
      </c>
      <c r="P106" s="22">
        <v>0</v>
      </c>
      <c r="Q106" s="22">
        <v>0</v>
      </c>
      <c r="R106" s="22">
        <v>0</v>
      </c>
      <c r="S106" s="22">
        <v>0</v>
      </c>
      <c r="T106" s="22">
        <v>24568</v>
      </c>
      <c r="U106" s="22">
        <v>21932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22">
        <v>0</v>
      </c>
      <c r="AL106" s="22">
        <v>0</v>
      </c>
      <c r="AM106" s="22">
        <v>0</v>
      </c>
      <c r="AN106" s="22">
        <v>0</v>
      </c>
      <c r="AO106" s="22">
        <v>0</v>
      </c>
      <c r="AP106" s="22">
        <v>140049</v>
      </c>
    </row>
    <row r="107" spans="1:42" x14ac:dyDescent="0.35">
      <c r="A107" s="22" t="s">
        <v>114</v>
      </c>
      <c r="B107" s="22" t="s">
        <v>294</v>
      </c>
      <c r="C107" s="22" t="s">
        <v>325</v>
      </c>
      <c r="D107" s="22" t="s">
        <v>326</v>
      </c>
      <c r="E107" s="22">
        <v>0</v>
      </c>
      <c r="F107" s="22">
        <v>0</v>
      </c>
      <c r="G107" s="22">
        <v>0</v>
      </c>
      <c r="H107" s="22"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390</v>
      </c>
      <c r="P107" s="22">
        <v>0</v>
      </c>
      <c r="Q107" s="22">
        <v>0</v>
      </c>
      <c r="R107" s="22">
        <v>22728</v>
      </c>
      <c r="S107" s="22">
        <v>0</v>
      </c>
      <c r="T107" s="22">
        <v>55837</v>
      </c>
      <c r="U107" s="22">
        <v>396002</v>
      </c>
      <c r="V107" s="22">
        <v>147471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433830</v>
      </c>
      <c r="AF107" s="22">
        <v>0</v>
      </c>
      <c r="AG107" s="22">
        <v>0</v>
      </c>
      <c r="AH107" s="22">
        <v>0</v>
      </c>
      <c r="AI107" s="22">
        <v>275807</v>
      </c>
      <c r="AJ107" s="22">
        <v>17079</v>
      </c>
      <c r="AK107" s="22">
        <v>0</v>
      </c>
      <c r="AL107" s="22">
        <v>0</v>
      </c>
      <c r="AM107" s="22">
        <v>0</v>
      </c>
      <c r="AN107" s="22">
        <v>0</v>
      </c>
      <c r="AO107" s="22">
        <v>0</v>
      </c>
      <c r="AP107" s="22">
        <v>1349144</v>
      </c>
    </row>
    <row r="108" spans="1:42" x14ac:dyDescent="0.35">
      <c r="A108" s="22" t="s">
        <v>114</v>
      </c>
      <c r="B108" s="22" t="s">
        <v>294</v>
      </c>
      <c r="C108" s="22" t="s">
        <v>327</v>
      </c>
      <c r="D108" s="22" t="s">
        <v>328</v>
      </c>
      <c r="E108" s="22">
        <v>0</v>
      </c>
      <c r="F108" s="22">
        <v>0</v>
      </c>
      <c r="G108" s="22">
        <v>0</v>
      </c>
      <c r="H108" s="22"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7994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v>0</v>
      </c>
      <c r="AI108" s="22">
        <v>0</v>
      </c>
      <c r="AJ108" s="22">
        <v>0</v>
      </c>
      <c r="AK108" s="22">
        <v>0</v>
      </c>
      <c r="AL108" s="22">
        <v>0</v>
      </c>
      <c r="AM108" s="22">
        <v>0</v>
      </c>
      <c r="AN108" s="22">
        <v>0</v>
      </c>
      <c r="AO108" s="22">
        <v>0</v>
      </c>
      <c r="AP108" s="22">
        <v>7994</v>
      </c>
    </row>
    <row r="109" spans="1:42" x14ac:dyDescent="0.35">
      <c r="A109" s="22" t="s">
        <v>114</v>
      </c>
      <c r="B109" s="22" t="s">
        <v>294</v>
      </c>
      <c r="C109" s="22" t="s">
        <v>329</v>
      </c>
      <c r="D109" s="22" t="s">
        <v>330</v>
      </c>
      <c r="E109" s="22">
        <v>0</v>
      </c>
      <c r="F109" s="22">
        <v>0</v>
      </c>
      <c r="G109" s="22">
        <v>0</v>
      </c>
      <c r="H109" s="22">
        <v>0</v>
      </c>
      <c r="I109" s="22">
        <v>573</v>
      </c>
      <c r="J109" s="22">
        <v>0</v>
      </c>
      <c r="K109" s="22">
        <v>0</v>
      </c>
      <c r="L109" s="22">
        <v>0</v>
      </c>
      <c r="M109" s="22">
        <v>0</v>
      </c>
      <c r="N109" s="22">
        <v>2589</v>
      </c>
      <c r="O109" s="22">
        <v>33771</v>
      </c>
      <c r="P109" s="22">
        <v>0</v>
      </c>
      <c r="Q109" s="22">
        <v>0</v>
      </c>
      <c r="R109" s="22">
        <v>35708</v>
      </c>
      <c r="S109" s="22">
        <v>0</v>
      </c>
      <c r="T109" s="22">
        <v>9639</v>
      </c>
      <c r="U109" s="22">
        <v>20474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v>0</v>
      </c>
      <c r="AI109" s="22">
        <v>24430</v>
      </c>
      <c r="AJ109" s="22">
        <v>2594</v>
      </c>
      <c r="AK109" s="22">
        <v>0</v>
      </c>
      <c r="AL109" s="22">
        <v>0</v>
      </c>
      <c r="AM109" s="22">
        <v>0</v>
      </c>
      <c r="AN109" s="22">
        <v>0</v>
      </c>
      <c r="AO109" s="22">
        <v>0</v>
      </c>
      <c r="AP109" s="22">
        <v>129778</v>
      </c>
    </row>
    <row r="110" spans="1:42" x14ac:dyDescent="0.35">
      <c r="A110" s="22" t="s">
        <v>114</v>
      </c>
      <c r="B110" s="22" t="s">
        <v>294</v>
      </c>
      <c r="C110" s="22" t="s">
        <v>331</v>
      </c>
      <c r="D110" s="22" t="s">
        <v>332</v>
      </c>
      <c r="E110" s="22">
        <v>0</v>
      </c>
      <c r="F110" s="22">
        <v>0</v>
      </c>
      <c r="G110" s="22">
        <v>0</v>
      </c>
      <c r="H110" s="22">
        <v>0</v>
      </c>
      <c r="I110" s="22">
        <v>1419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4026</v>
      </c>
      <c r="P110" s="22">
        <v>0</v>
      </c>
      <c r="Q110" s="22">
        <v>0</v>
      </c>
      <c r="R110" s="22">
        <v>0</v>
      </c>
      <c r="S110" s="22">
        <v>0</v>
      </c>
      <c r="T110" s="22">
        <v>16945</v>
      </c>
      <c r="U110" s="22">
        <v>16134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v>0</v>
      </c>
      <c r="AI110" s="22">
        <v>14520</v>
      </c>
      <c r="AJ110" s="22">
        <v>10921</v>
      </c>
      <c r="AK110" s="22">
        <v>0</v>
      </c>
      <c r="AL110" s="22">
        <v>0</v>
      </c>
      <c r="AM110" s="22">
        <v>0</v>
      </c>
      <c r="AN110" s="22">
        <v>0</v>
      </c>
      <c r="AO110" s="22">
        <v>0</v>
      </c>
      <c r="AP110" s="22">
        <v>63965</v>
      </c>
    </row>
    <row r="111" spans="1:42" x14ac:dyDescent="0.35">
      <c r="A111" s="22" t="s">
        <v>114</v>
      </c>
      <c r="B111" s="22" t="s">
        <v>294</v>
      </c>
      <c r="C111" s="22" t="s">
        <v>333</v>
      </c>
      <c r="D111" s="22" t="s">
        <v>334</v>
      </c>
      <c r="E111" s="22">
        <v>0</v>
      </c>
      <c r="F111" s="22">
        <v>40134</v>
      </c>
      <c r="G111" s="22">
        <v>0</v>
      </c>
      <c r="H111" s="22"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147092</v>
      </c>
      <c r="U111" s="22">
        <v>27107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v>0</v>
      </c>
      <c r="AI111" s="22">
        <v>4199</v>
      </c>
      <c r="AJ111" s="22">
        <v>0</v>
      </c>
      <c r="AK111" s="22">
        <v>0</v>
      </c>
      <c r="AL111" s="22">
        <v>0</v>
      </c>
      <c r="AM111" s="22">
        <v>0</v>
      </c>
      <c r="AN111" s="22">
        <v>0</v>
      </c>
      <c r="AO111" s="22">
        <v>0</v>
      </c>
      <c r="AP111" s="22">
        <v>218532</v>
      </c>
    </row>
    <row r="112" spans="1:42" x14ac:dyDescent="0.35">
      <c r="A112" s="22" t="s">
        <v>114</v>
      </c>
      <c r="B112" s="22" t="s">
        <v>294</v>
      </c>
      <c r="C112" s="22" t="s">
        <v>335</v>
      </c>
      <c r="D112" s="22" t="s">
        <v>336</v>
      </c>
      <c r="E112" s="22">
        <v>0</v>
      </c>
      <c r="F112" s="22">
        <v>0</v>
      </c>
      <c r="G112" s="22">
        <v>0</v>
      </c>
      <c r="H112" s="22">
        <v>0</v>
      </c>
      <c r="I112" s="22">
        <v>56600</v>
      </c>
      <c r="J112" s="22">
        <v>0</v>
      </c>
      <c r="K112" s="22">
        <v>0</v>
      </c>
      <c r="L112" s="22">
        <v>0</v>
      </c>
      <c r="M112" s="22">
        <v>0</v>
      </c>
      <c r="N112" s="22">
        <v>12288</v>
      </c>
      <c r="O112" s="22">
        <v>20922</v>
      </c>
      <c r="P112" s="22">
        <v>0</v>
      </c>
      <c r="Q112" s="22">
        <v>0</v>
      </c>
      <c r="R112" s="22">
        <v>34214</v>
      </c>
      <c r="S112" s="22">
        <v>0</v>
      </c>
      <c r="T112" s="22">
        <v>0</v>
      </c>
      <c r="U112" s="22">
        <v>14664</v>
      </c>
      <c r="V112" s="22">
        <v>0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66265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v>0</v>
      </c>
      <c r="AI112" s="22">
        <v>270645</v>
      </c>
      <c r="AJ112" s="22">
        <v>0</v>
      </c>
      <c r="AK112" s="22">
        <v>0</v>
      </c>
      <c r="AL112" s="22">
        <v>0</v>
      </c>
      <c r="AM112" s="22">
        <v>0</v>
      </c>
      <c r="AN112" s="22">
        <v>0</v>
      </c>
      <c r="AO112" s="22">
        <v>0</v>
      </c>
      <c r="AP112" s="22">
        <v>475598</v>
      </c>
    </row>
    <row r="113" spans="1:42" x14ac:dyDescent="0.35">
      <c r="A113" s="22" t="s">
        <v>114</v>
      </c>
      <c r="B113" s="22" t="s">
        <v>294</v>
      </c>
      <c r="C113" s="22" t="s">
        <v>337</v>
      </c>
      <c r="D113" s="22" t="s">
        <v>338</v>
      </c>
      <c r="E113" s="22">
        <v>0</v>
      </c>
      <c r="F113" s="22">
        <v>0</v>
      </c>
      <c r="G113" s="22">
        <v>0</v>
      </c>
      <c r="H113" s="22">
        <v>0</v>
      </c>
      <c r="I113" s="22">
        <v>5289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47896</v>
      </c>
      <c r="P113" s="22">
        <v>0</v>
      </c>
      <c r="Q113" s="22">
        <v>0</v>
      </c>
      <c r="R113" s="22">
        <v>0</v>
      </c>
      <c r="S113" s="22">
        <v>0</v>
      </c>
      <c r="T113" s="22">
        <v>4960</v>
      </c>
      <c r="U113" s="22">
        <v>55492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6825</v>
      </c>
      <c r="AE113" s="22">
        <v>0</v>
      </c>
      <c r="AF113" s="22">
        <v>0</v>
      </c>
      <c r="AG113" s="22">
        <v>0</v>
      </c>
      <c r="AH113" s="22">
        <v>0</v>
      </c>
      <c r="AI113" s="22">
        <v>0</v>
      </c>
      <c r="AJ113" s="22">
        <v>0</v>
      </c>
      <c r="AK113" s="22">
        <v>0</v>
      </c>
      <c r="AL113" s="22">
        <v>0</v>
      </c>
      <c r="AM113" s="22">
        <v>0</v>
      </c>
      <c r="AN113" s="22">
        <v>0</v>
      </c>
      <c r="AO113" s="22">
        <v>0</v>
      </c>
      <c r="AP113" s="22">
        <v>120462</v>
      </c>
    </row>
    <row r="114" spans="1:42" x14ac:dyDescent="0.35">
      <c r="A114" s="22" t="s">
        <v>114</v>
      </c>
      <c r="B114" s="22" t="s">
        <v>294</v>
      </c>
      <c r="C114" s="22" t="s">
        <v>339</v>
      </c>
      <c r="D114" s="22" t="s">
        <v>340</v>
      </c>
      <c r="E114" s="22">
        <v>0</v>
      </c>
      <c r="F114" s="22">
        <v>0</v>
      </c>
      <c r="G114" s="22">
        <v>0</v>
      </c>
      <c r="H114" s="22">
        <v>0</v>
      </c>
      <c r="I114" s="22">
        <v>527097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179612</v>
      </c>
      <c r="P114" s="22">
        <v>0</v>
      </c>
      <c r="Q114" s="22">
        <v>0</v>
      </c>
      <c r="R114" s="22">
        <v>0</v>
      </c>
      <c r="S114" s="22">
        <v>0</v>
      </c>
      <c r="T114" s="22">
        <v>56771</v>
      </c>
      <c r="U114" s="22">
        <v>4045</v>
      </c>
      <c r="V114" s="22">
        <v>0</v>
      </c>
      <c r="W114" s="22"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0</v>
      </c>
      <c r="AF114" s="22">
        <v>0</v>
      </c>
      <c r="AG114" s="22">
        <v>0</v>
      </c>
      <c r="AH114" s="22">
        <v>0</v>
      </c>
      <c r="AI114" s="22">
        <v>0</v>
      </c>
      <c r="AJ114" s="22">
        <v>74344</v>
      </c>
      <c r="AK114" s="22">
        <v>0</v>
      </c>
      <c r="AL114" s="22">
        <v>0</v>
      </c>
      <c r="AM114" s="22">
        <v>0</v>
      </c>
      <c r="AN114" s="22">
        <v>0</v>
      </c>
      <c r="AO114" s="22">
        <v>0</v>
      </c>
      <c r="AP114" s="22">
        <v>841869</v>
      </c>
    </row>
    <row r="115" spans="1:42" x14ac:dyDescent="0.35">
      <c r="A115" s="22" t="s">
        <v>114</v>
      </c>
      <c r="B115" s="22" t="s">
        <v>294</v>
      </c>
      <c r="C115" s="22" t="s">
        <v>341</v>
      </c>
      <c r="D115" s="22" t="s">
        <v>342</v>
      </c>
      <c r="E115" s="22">
        <v>0</v>
      </c>
      <c r="F115" s="22">
        <v>0</v>
      </c>
      <c r="G115" s="22">
        <v>0</v>
      </c>
      <c r="H115" s="22">
        <v>0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481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v>714</v>
      </c>
      <c r="V115" s="22">
        <v>0</v>
      </c>
      <c r="W115" s="22"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  <c r="AH115" s="22">
        <v>0</v>
      </c>
      <c r="AI115" s="22">
        <v>0</v>
      </c>
      <c r="AJ115" s="22">
        <v>0</v>
      </c>
      <c r="AK115" s="22">
        <v>0</v>
      </c>
      <c r="AL115" s="22">
        <v>0</v>
      </c>
      <c r="AM115" s="22">
        <v>0</v>
      </c>
      <c r="AN115" s="22">
        <v>0</v>
      </c>
      <c r="AO115" s="22">
        <v>0</v>
      </c>
      <c r="AP115" s="22">
        <v>1195</v>
      </c>
    </row>
    <row r="116" spans="1:42" x14ac:dyDescent="0.35">
      <c r="A116" s="22" t="s">
        <v>114</v>
      </c>
      <c r="B116" s="22" t="s">
        <v>294</v>
      </c>
      <c r="C116" s="22" t="s">
        <v>343</v>
      </c>
      <c r="D116" s="22" t="s">
        <v>344</v>
      </c>
      <c r="E116" s="22">
        <v>0</v>
      </c>
      <c r="F116" s="22">
        <v>0</v>
      </c>
      <c r="G116" s="22">
        <v>0</v>
      </c>
      <c r="H116" s="22"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140825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115222</v>
      </c>
      <c r="U116" s="22">
        <v>0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v>0</v>
      </c>
      <c r="AI116" s="22">
        <v>0</v>
      </c>
      <c r="AJ116" s="22">
        <v>0</v>
      </c>
      <c r="AK116" s="22">
        <v>0</v>
      </c>
      <c r="AL116" s="22">
        <v>0</v>
      </c>
      <c r="AM116" s="22">
        <v>0</v>
      </c>
      <c r="AN116" s="22">
        <v>0</v>
      </c>
      <c r="AO116" s="22">
        <v>0</v>
      </c>
      <c r="AP116" s="22">
        <v>256047</v>
      </c>
    </row>
    <row r="117" spans="1:42" x14ac:dyDescent="0.35">
      <c r="A117" s="22" t="s">
        <v>114</v>
      </c>
      <c r="B117" s="22" t="s">
        <v>294</v>
      </c>
      <c r="C117" s="22" t="s">
        <v>345</v>
      </c>
      <c r="D117" s="22" t="s">
        <v>346</v>
      </c>
      <c r="E117" s="22">
        <v>0</v>
      </c>
      <c r="F117" s="22">
        <v>0</v>
      </c>
      <c r="G117" s="22">
        <v>0</v>
      </c>
      <c r="H117" s="22">
        <v>0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599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30131</v>
      </c>
      <c r="U117" s="22">
        <v>0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10435</v>
      </c>
      <c r="AE117" s="22">
        <v>0</v>
      </c>
      <c r="AF117" s="22">
        <v>0</v>
      </c>
      <c r="AG117" s="22">
        <v>0</v>
      </c>
      <c r="AH117" s="22">
        <v>0</v>
      </c>
      <c r="AI117" s="22">
        <v>0</v>
      </c>
      <c r="AJ117" s="22">
        <v>0</v>
      </c>
      <c r="AK117" s="22">
        <v>0</v>
      </c>
      <c r="AL117" s="22">
        <v>0</v>
      </c>
      <c r="AM117" s="22">
        <v>0</v>
      </c>
      <c r="AN117" s="22">
        <v>0</v>
      </c>
      <c r="AO117" s="22">
        <v>0</v>
      </c>
      <c r="AP117" s="22">
        <v>41165</v>
      </c>
    </row>
    <row r="118" spans="1:42" x14ac:dyDescent="0.35">
      <c r="A118" s="22" t="s">
        <v>114</v>
      </c>
      <c r="B118" s="22" t="s">
        <v>294</v>
      </c>
      <c r="C118" s="22" t="s">
        <v>347</v>
      </c>
      <c r="D118" s="22" t="s">
        <v>348</v>
      </c>
      <c r="E118" s="22">
        <v>0</v>
      </c>
      <c r="F118" s="22">
        <v>0</v>
      </c>
      <c r="G118" s="22">
        <v>0</v>
      </c>
      <c r="H118" s="22">
        <v>0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29716</v>
      </c>
      <c r="P118" s="22">
        <v>0</v>
      </c>
      <c r="Q118" s="22">
        <v>0</v>
      </c>
      <c r="R118" s="22">
        <v>0</v>
      </c>
      <c r="S118" s="22">
        <v>0</v>
      </c>
      <c r="T118" s="22">
        <v>33651</v>
      </c>
      <c r="U118" s="22">
        <v>400834</v>
      </c>
      <c r="V118" s="22">
        <v>0</v>
      </c>
      <c r="W118" s="22"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  <c r="AH118" s="22">
        <v>0</v>
      </c>
      <c r="AI118" s="22">
        <v>16546</v>
      </c>
      <c r="AJ118" s="22">
        <v>0</v>
      </c>
      <c r="AK118" s="22">
        <v>0</v>
      </c>
      <c r="AL118" s="22">
        <v>0</v>
      </c>
      <c r="AM118" s="22">
        <v>0</v>
      </c>
      <c r="AN118" s="22">
        <v>0</v>
      </c>
      <c r="AO118" s="22">
        <v>0</v>
      </c>
      <c r="AP118" s="22">
        <v>480747</v>
      </c>
    </row>
    <row r="119" spans="1:42" x14ac:dyDescent="0.35">
      <c r="A119" s="22" t="s">
        <v>114</v>
      </c>
      <c r="B119" s="22" t="s">
        <v>294</v>
      </c>
      <c r="C119" s="22" t="s">
        <v>349</v>
      </c>
      <c r="D119" s="22" t="s">
        <v>350</v>
      </c>
      <c r="E119" s="22">
        <v>0</v>
      </c>
      <c r="F119" s="22">
        <v>0</v>
      </c>
      <c r="G119" s="22">
        <v>0</v>
      </c>
      <c r="H119" s="22">
        <v>26733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45454</v>
      </c>
      <c r="P119" s="22">
        <v>0</v>
      </c>
      <c r="Q119" s="22">
        <v>0</v>
      </c>
      <c r="R119" s="22">
        <v>0</v>
      </c>
      <c r="S119" s="22">
        <v>0</v>
      </c>
      <c r="T119" s="22">
        <v>1185</v>
      </c>
      <c r="U119" s="22">
        <v>32639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41258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v>0</v>
      </c>
      <c r="AI119" s="22">
        <v>0</v>
      </c>
      <c r="AJ119" s="22">
        <v>0</v>
      </c>
      <c r="AK119" s="22">
        <v>0</v>
      </c>
      <c r="AL119" s="22">
        <v>0</v>
      </c>
      <c r="AM119" s="22">
        <v>0</v>
      </c>
      <c r="AN119" s="22">
        <v>0</v>
      </c>
      <c r="AO119" s="22">
        <v>0</v>
      </c>
      <c r="AP119" s="22">
        <v>147269</v>
      </c>
    </row>
    <row r="120" spans="1:42" x14ac:dyDescent="0.35">
      <c r="A120" s="22" t="s">
        <v>114</v>
      </c>
      <c r="B120" s="22" t="s">
        <v>294</v>
      </c>
      <c r="C120" s="22" t="s">
        <v>351</v>
      </c>
      <c r="D120" s="22" t="s">
        <v>352</v>
      </c>
      <c r="E120" s="22">
        <v>0</v>
      </c>
      <c r="F120" s="22">
        <v>6358</v>
      </c>
      <c r="G120" s="22">
        <v>0</v>
      </c>
      <c r="H120" s="22">
        <v>0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34423</v>
      </c>
      <c r="P120" s="22">
        <v>0</v>
      </c>
      <c r="Q120" s="22">
        <v>0</v>
      </c>
      <c r="R120" s="22">
        <v>0</v>
      </c>
      <c r="S120" s="22">
        <v>0</v>
      </c>
      <c r="T120" s="22">
        <v>251617</v>
      </c>
      <c r="U120" s="22">
        <v>40945</v>
      </c>
      <c r="V120" s="22">
        <v>0</v>
      </c>
      <c r="W120" s="22">
        <v>0</v>
      </c>
      <c r="X120" s="22">
        <v>0</v>
      </c>
      <c r="Y120" s="22">
        <v>0</v>
      </c>
      <c r="Z120" s="22">
        <v>0</v>
      </c>
      <c r="AA120" s="22">
        <v>62319</v>
      </c>
      <c r="AB120" s="22">
        <v>0</v>
      </c>
      <c r="AC120" s="22">
        <v>0</v>
      </c>
      <c r="AD120" s="22">
        <v>24093</v>
      </c>
      <c r="AE120" s="22">
        <v>0</v>
      </c>
      <c r="AF120" s="22">
        <v>0</v>
      </c>
      <c r="AG120" s="22">
        <v>0</v>
      </c>
      <c r="AH120" s="22">
        <v>0</v>
      </c>
      <c r="AI120" s="22">
        <v>27937</v>
      </c>
      <c r="AJ120" s="22">
        <v>31738</v>
      </c>
      <c r="AK120" s="22">
        <v>0</v>
      </c>
      <c r="AL120" s="22">
        <v>0</v>
      </c>
      <c r="AM120" s="22">
        <v>0</v>
      </c>
      <c r="AN120" s="22">
        <v>0</v>
      </c>
      <c r="AO120" s="22">
        <v>0</v>
      </c>
      <c r="AP120" s="22">
        <v>479430</v>
      </c>
    </row>
    <row r="121" spans="1:42" x14ac:dyDescent="0.35">
      <c r="A121" s="22" t="s">
        <v>114</v>
      </c>
      <c r="B121" s="22" t="s">
        <v>294</v>
      </c>
      <c r="C121" s="22" t="s">
        <v>353</v>
      </c>
      <c r="D121" s="22" t="s">
        <v>354</v>
      </c>
      <c r="E121" s="22">
        <v>0</v>
      </c>
      <c r="F121" s="22">
        <v>0</v>
      </c>
      <c r="G121" s="22">
        <v>0</v>
      </c>
      <c r="H121" s="22">
        <v>0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v>105795</v>
      </c>
      <c r="U121" s="22">
        <v>89299</v>
      </c>
      <c r="V121" s="22">
        <v>0</v>
      </c>
      <c r="W121" s="22"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1659</v>
      </c>
      <c r="AF121" s="22">
        <v>0</v>
      </c>
      <c r="AG121" s="22">
        <v>0</v>
      </c>
      <c r="AH121" s="22">
        <v>0</v>
      </c>
      <c r="AI121" s="22">
        <v>0</v>
      </c>
      <c r="AJ121" s="22">
        <v>156527</v>
      </c>
      <c r="AK121" s="22">
        <v>0</v>
      </c>
      <c r="AL121" s="22">
        <v>0</v>
      </c>
      <c r="AM121" s="22">
        <v>0</v>
      </c>
      <c r="AN121" s="22">
        <v>0</v>
      </c>
      <c r="AO121" s="22">
        <v>0</v>
      </c>
      <c r="AP121" s="22">
        <v>353280</v>
      </c>
    </row>
    <row r="122" spans="1:42" x14ac:dyDescent="0.35">
      <c r="A122" s="22" t="s">
        <v>114</v>
      </c>
      <c r="B122" s="22" t="s">
        <v>294</v>
      </c>
      <c r="C122" s="22" t="s">
        <v>355</v>
      </c>
      <c r="D122" s="22" t="s">
        <v>356</v>
      </c>
      <c r="E122" s="22">
        <v>0</v>
      </c>
      <c r="F122" s="22">
        <v>0</v>
      </c>
      <c r="G122" s="22">
        <v>0</v>
      </c>
      <c r="H122" s="22">
        <v>0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4481</v>
      </c>
      <c r="P122" s="22">
        <v>0</v>
      </c>
      <c r="Q122" s="22">
        <v>0</v>
      </c>
      <c r="R122" s="22">
        <v>1520</v>
      </c>
      <c r="S122" s="22">
        <v>0</v>
      </c>
      <c r="T122" s="22">
        <v>0</v>
      </c>
      <c r="U122" s="22">
        <v>6975</v>
      </c>
      <c r="V122" s="22">
        <v>0</v>
      </c>
      <c r="W122" s="22">
        <v>0</v>
      </c>
      <c r="X122" s="22">
        <v>0</v>
      </c>
      <c r="Y122" s="22">
        <v>0</v>
      </c>
      <c r="Z122" s="22">
        <v>0</v>
      </c>
      <c r="AA122" s="22">
        <v>0</v>
      </c>
      <c r="AB122" s="22">
        <v>10896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v>0</v>
      </c>
      <c r="AI122" s="22">
        <v>1857</v>
      </c>
      <c r="AJ122" s="22">
        <v>0</v>
      </c>
      <c r="AK122" s="22">
        <v>0</v>
      </c>
      <c r="AL122" s="22">
        <v>0</v>
      </c>
      <c r="AM122" s="22">
        <v>0</v>
      </c>
      <c r="AN122" s="22">
        <v>0</v>
      </c>
      <c r="AO122" s="22">
        <v>0</v>
      </c>
      <c r="AP122" s="22">
        <v>25729</v>
      </c>
    </row>
    <row r="123" spans="1:42" x14ac:dyDescent="0.35">
      <c r="A123" s="22" t="s">
        <v>114</v>
      </c>
      <c r="B123" s="22" t="s">
        <v>294</v>
      </c>
      <c r="C123" s="22" t="s">
        <v>357</v>
      </c>
      <c r="D123" s="22" t="s">
        <v>358</v>
      </c>
      <c r="E123" s="22">
        <v>0</v>
      </c>
      <c r="F123" s="22">
        <v>0</v>
      </c>
      <c r="G123" s="22">
        <v>0</v>
      </c>
      <c r="H123" s="22"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22807</v>
      </c>
      <c r="O123" s="22">
        <v>77117</v>
      </c>
      <c r="P123" s="22">
        <v>0</v>
      </c>
      <c r="Q123" s="22">
        <v>0</v>
      </c>
      <c r="R123" s="22">
        <v>0</v>
      </c>
      <c r="S123" s="22">
        <v>0</v>
      </c>
      <c r="T123" s="22">
        <v>76950</v>
      </c>
      <c r="U123" s="22">
        <v>275963</v>
      </c>
      <c r="V123" s="22">
        <v>0</v>
      </c>
      <c r="W123" s="22">
        <v>0</v>
      </c>
      <c r="X123" s="22"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v>0</v>
      </c>
      <c r="AI123" s="22">
        <v>0</v>
      </c>
      <c r="AJ123" s="22">
        <v>0</v>
      </c>
      <c r="AK123" s="22">
        <v>0</v>
      </c>
      <c r="AL123" s="22">
        <v>0</v>
      </c>
      <c r="AM123" s="22">
        <v>0</v>
      </c>
      <c r="AN123" s="22">
        <v>0</v>
      </c>
      <c r="AO123" s="22">
        <v>0</v>
      </c>
      <c r="AP123" s="22">
        <v>452837</v>
      </c>
    </row>
    <row r="124" spans="1:42" x14ac:dyDescent="0.35">
      <c r="A124" s="22" t="s">
        <v>114</v>
      </c>
      <c r="B124" s="22" t="s">
        <v>294</v>
      </c>
      <c r="C124" s="22" t="s">
        <v>359</v>
      </c>
      <c r="D124" s="22" t="s">
        <v>360</v>
      </c>
      <c r="E124" s="22">
        <v>0</v>
      </c>
      <c r="F124" s="22">
        <v>1860</v>
      </c>
      <c r="G124" s="22">
        <v>0</v>
      </c>
      <c r="H124" s="22">
        <v>0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v>19210</v>
      </c>
      <c r="U124" s="22">
        <v>0</v>
      </c>
      <c r="V124" s="22">
        <v>0</v>
      </c>
      <c r="W124" s="22">
        <v>0</v>
      </c>
      <c r="X124" s="22">
        <v>0</v>
      </c>
      <c r="Y124" s="22">
        <v>0</v>
      </c>
      <c r="Z124" s="22">
        <v>0</v>
      </c>
      <c r="AA124" s="22">
        <v>0</v>
      </c>
      <c r="AB124" s="22">
        <v>0</v>
      </c>
      <c r="AC124" s="22">
        <v>0</v>
      </c>
      <c r="AD124" s="22">
        <v>30135</v>
      </c>
      <c r="AE124" s="22">
        <v>0</v>
      </c>
      <c r="AF124" s="22">
        <v>0</v>
      </c>
      <c r="AG124" s="22">
        <v>0</v>
      </c>
      <c r="AH124" s="22">
        <v>0</v>
      </c>
      <c r="AI124" s="22">
        <v>0</v>
      </c>
      <c r="AJ124" s="22">
        <v>0</v>
      </c>
      <c r="AK124" s="22">
        <v>0</v>
      </c>
      <c r="AL124" s="22">
        <v>0</v>
      </c>
      <c r="AM124" s="22">
        <v>0</v>
      </c>
      <c r="AN124" s="22">
        <v>0</v>
      </c>
      <c r="AO124" s="22">
        <v>0</v>
      </c>
      <c r="AP124" s="22">
        <v>51205</v>
      </c>
    </row>
    <row r="125" spans="1:42" x14ac:dyDescent="0.35">
      <c r="A125" s="22" t="s">
        <v>114</v>
      </c>
      <c r="B125" s="22" t="s">
        <v>294</v>
      </c>
      <c r="C125" s="22" t="s">
        <v>361</v>
      </c>
      <c r="D125" s="22" t="s">
        <v>362</v>
      </c>
      <c r="E125" s="22">
        <v>0</v>
      </c>
      <c r="F125" s="22">
        <v>0</v>
      </c>
      <c r="G125" s="22">
        <v>0</v>
      </c>
      <c r="H125" s="22"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39546</v>
      </c>
      <c r="P125" s="22">
        <v>0</v>
      </c>
      <c r="Q125" s="22">
        <v>0</v>
      </c>
      <c r="R125" s="22">
        <v>0</v>
      </c>
      <c r="S125" s="22">
        <v>0</v>
      </c>
      <c r="T125" s="22">
        <v>36072</v>
      </c>
      <c r="U125" s="22">
        <v>0</v>
      </c>
      <c r="V125" s="22">
        <v>0</v>
      </c>
      <c r="W125" s="22">
        <v>0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v>0</v>
      </c>
      <c r="AI125" s="22">
        <v>5885</v>
      </c>
      <c r="AJ125" s="22">
        <v>0</v>
      </c>
      <c r="AK125" s="22">
        <v>0</v>
      </c>
      <c r="AL125" s="22">
        <v>0</v>
      </c>
      <c r="AM125" s="22">
        <v>0</v>
      </c>
      <c r="AN125" s="22">
        <v>0</v>
      </c>
      <c r="AO125" s="22">
        <v>0</v>
      </c>
      <c r="AP125" s="22">
        <v>81503</v>
      </c>
    </row>
    <row r="126" spans="1:42" x14ac:dyDescent="0.35">
      <c r="A126" s="22" t="s">
        <v>114</v>
      </c>
      <c r="B126" s="22" t="s">
        <v>294</v>
      </c>
      <c r="C126" s="22" t="s">
        <v>363</v>
      </c>
      <c r="D126" s="22" t="s">
        <v>364</v>
      </c>
      <c r="E126" s="22">
        <v>0</v>
      </c>
      <c r="F126" s="22">
        <v>0</v>
      </c>
      <c r="G126" s="22">
        <v>0</v>
      </c>
      <c r="H126" s="22"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376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2"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v>0</v>
      </c>
      <c r="AI126" s="22">
        <v>8724</v>
      </c>
      <c r="AJ126" s="22">
        <v>0</v>
      </c>
      <c r="AK126" s="22">
        <v>0</v>
      </c>
      <c r="AL126" s="22">
        <v>0</v>
      </c>
      <c r="AM126" s="22">
        <v>0</v>
      </c>
      <c r="AN126" s="22">
        <v>0</v>
      </c>
      <c r="AO126" s="22">
        <v>0</v>
      </c>
      <c r="AP126" s="22">
        <v>9100</v>
      </c>
    </row>
    <row r="127" spans="1:42" x14ac:dyDescent="0.35">
      <c r="A127" s="22" t="s">
        <v>114</v>
      </c>
      <c r="B127" s="22" t="s">
        <v>294</v>
      </c>
      <c r="C127" s="22" t="s">
        <v>365</v>
      </c>
      <c r="D127" s="22" t="s">
        <v>366</v>
      </c>
      <c r="E127" s="22">
        <v>0</v>
      </c>
      <c r="F127" s="22">
        <v>28461</v>
      </c>
      <c r="G127" s="22">
        <v>0</v>
      </c>
      <c r="H127" s="22"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62462</v>
      </c>
      <c r="U127" s="22">
        <v>0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v>0</v>
      </c>
      <c r="AI127" s="22">
        <v>0</v>
      </c>
      <c r="AJ127" s="22">
        <v>0</v>
      </c>
      <c r="AK127" s="22">
        <v>0</v>
      </c>
      <c r="AL127" s="22">
        <v>0</v>
      </c>
      <c r="AM127" s="22">
        <v>0</v>
      </c>
      <c r="AN127" s="22">
        <v>0</v>
      </c>
      <c r="AO127" s="22">
        <v>0</v>
      </c>
      <c r="AP127" s="22">
        <v>90923</v>
      </c>
    </row>
    <row r="128" spans="1:42" x14ac:dyDescent="0.35">
      <c r="A128" s="22" t="s">
        <v>114</v>
      </c>
      <c r="B128" s="22" t="s">
        <v>294</v>
      </c>
      <c r="C128" s="22" t="s">
        <v>367</v>
      </c>
      <c r="D128" s="22" t="s">
        <v>368</v>
      </c>
      <c r="E128" s="22">
        <v>0</v>
      </c>
      <c r="F128" s="22">
        <v>0</v>
      </c>
      <c r="G128" s="22">
        <v>0</v>
      </c>
      <c r="H128" s="22">
        <v>0</v>
      </c>
      <c r="I128" s="22">
        <v>77471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9766</v>
      </c>
      <c r="P128" s="22">
        <v>0</v>
      </c>
      <c r="Q128" s="22">
        <v>0</v>
      </c>
      <c r="R128" s="22">
        <v>0</v>
      </c>
      <c r="S128" s="22">
        <v>0</v>
      </c>
      <c r="T128" s="22">
        <v>13877</v>
      </c>
      <c r="U128" s="22">
        <v>16147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339433</v>
      </c>
      <c r="AJ128" s="22">
        <v>0</v>
      </c>
      <c r="AK128" s="22">
        <v>0</v>
      </c>
      <c r="AL128" s="22">
        <v>0</v>
      </c>
      <c r="AM128" s="22">
        <v>0</v>
      </c>
      <c r="AN128" s="22">
        <v>0</v>
      </c>
      <c r="AO128" s="22">
        <v>0</v>
      </c>
      <c r="AP128" s="22">
        <v>456694</v>
      </c>
    </row>
    <row r="129" spans="1:42" x14ac:dyDescent="0.35">
      <c r="A129" s="22" t="s">
        <v>114</v>
      </c>
      <c r="B129" s="22" t="s">
        <v>294</v>
      </c>
      <c r="C129" s="22" t="s">
        <v>369</v>
      </c>
      <c r="D129" s="22" t="s">
        <v>370</v>
      </c>
      <c r="E129" s="22">
        <v>0</v>
      </c>
      <c r="F129" s="22">
        <v>0</v>
      </c>
      <c r="G129" s="22">
        <v>0</v>
      </c>
      <c r="H129" s="22">
        <v>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v>15643</v>
      </c>
      <c r="U129" s="22">
        <v>71565</v>
      </c>
      <c r="V129" s="22">
        <v>0</v>
      </c>
      <c r="W129" s="22">
        <v>0</v>
      </c>
      <c r="X129" s="22"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47945</v>
      </c>
      <c r="AE129" s="22">
        <v>0</v>
      </c>
      <c r="AF129" s="22">
        <v>0</v>
      </c>
      <c r="AG129" s="22">
        <v>0</v>
      </c>
      <c r="AH129" s="22">
        <v>0</v>
      </c>
      <c r="AI129" s="22">
        <v>38210</v>
      </c>
      <c r="AJ129" s="22">
        <v>9882</v>
      </c>
      <c r="AK129" s="22">
        <v>0</v>
      </c>
      <c r="AL129" s="22">
        <v>0</v>
      </c>
      <c r="AM129" s="22">
        <v>0</v>
      </c>
      <c r="AN129" s="22">
        <v>0</v>
      </c>
      <c r="AO129" s="22">
        <v>0</v>
      </c>
      <c r="AP129" s="22">
        <v>183245</v>
      </c>
    </row>
    <row r="130" spans="1:42" x14ac:dyDescent="0.35">
      <c r="A130" s="22" t="s">
        <v>114</v>
      </c>
      <c r="B130" s="22" t="s">
        <v>294</v>
      </c>
      <c r="C130" s="22" t="s">
        <v>371</v>
      </c>
      <c r="D130" s="22" t="s">
        <v>372</v>
      </c>
      <c r="E130" s="22">
        <v>0</v>
      </c>
      <c r="F130" s="22">
        <v>11140</v>
      </c>
      <c r="G130" s="22">
        <v>0</v>
      </c>
      <c r="H130" s="22"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0</v>
      </c>
      <c r="AK130" s="22">
        <v>0</v>
      </c>
      <c r="AL130" s="22">
        <v>0</v>
      </c>
      <c r="AM130" s="22">
        <v>0</v>
      </c>
      <c r="AN130" s="22">
        <v>0</v>
      </c>
      <c r="AO130" s="22">
        <v>0</v>
      </c>
      <c r="AP130" s="22">
        <v>11140</v>
      </c>
    </row>
    <row r="131" spans="1:42" x14ac:dyDescent="0.35">
      <c r="A131" s="22" t="s">
        <v>114</v>
      </c>
      <c r="B131" s="22" t="s">
        <v>294</v>
      </c>
      <c r="C131" s="22" t="s">
        <v>373</v>
      </c>
      <c r="D131" s="22" t="s">
        <v>374</v>
      </c>
      <c r="E131" s="22">
        <v>0</v>
      </c>
      <c r="F131" s="22">
        <v>0</v>
      </c>
      <c r="G131" s="22">
        <v>0</v>
      </c>
      <c r="H131" s="22"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16366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v>0</v>
      </c>
      <c r="V131" s="22">
        <v>0</v>
      </c>
      <c r="W131" s="22"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2">
        <v>0</v>
      </c>
      <c r="AL131" s="22">
        <v>0</v>
      </c>
      <c r="AM131" s="22">
        <v>0</v>
      </c>
      <c r="AN131" s="22">
        <v>0</v>
      </c>
      <c r="AO131" s="22">
        <v>0</v>
      </c>
      <c r="AP131" s="22">
        <v>16366</v>
      </c>
    </row>
    <row r="132" spans="1:42" x14ac:dyDescent="0.35">
      <c r="A132" s="22" t="s">
        <v>114</v>
      </c>
      <c r="B132" s="22" t="s">
        <v>294</v>
      </c>
      <c r="C132" s="22" t="s">
        <v>375</v>
      </c>
      <c r="D132" s="22" t="s">
        <v>376</v>
      </c>
      <c r="E132" s="22">
        <v>0</v>
      </c>
      <c r="F132" s="22">
        <v>0</v>
      </c>
      <c r="G132" s="22">
        <v>0</v>
      </c>
      <c r="H132" s="22"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2942</v>
      </c>
      <c r="U132" s="22">
        <v>0</v>
      </c>
      <c r="V132" s="22">
        <v>0</v>
      </c>
      <c r="W132" s="22"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v>0</v>
      </c>
      <c r="AJ132" s="22">
        <v>0</v>
      </c>
      <c r="AK132" s="22">
        <v>0</v>
      </c>
      <c r="AL132" s="22">
        <v>0</v>
      </c>
      <c r="AM132" s="22">
        <v>0</v>
      </c>
      <c r="AN132" s="22">
        <v>0</v>
      </c>
      <c r="AO132" s="22">
        <v>0</v>
      </c>
      <c r="AP132" s="22">
        <v>2942</v>
      </c>
    </row>
    <row r="133" spans="1:42" x14ac:dyDescent="0.35">
      <c r="A133" s="22" t="s">
        <v>114</v>
      </c>
      <c r="B133" s="22" t="s">
        <v>294</v>
      </c>
      <c r="C133" s="22" t="s">
        <v>377</v>
      </c>
      <c r="D133" s="22" t="s">
        <v>378</v>
      </c>
      <c r="E133" s="22">
        <v>0</v>
      </c>
      <c r="F133" s="22">
        <v>0</v>
      </c>
      <c r="G133" s="22">
        <v>0</v>
      </c>
      <c r="H133" s="22">
        <v>0</v>
      </c>
      <c r="I133" s="22">
        <v>4640</v>
      </c>
      <c r="J133" s="22">
        <v>0</v>
      </c>
      <c r="K133" s="22">
        <v>0</v>
      </c>
      <c r="L133" s="22">
        <v>0</v>
      </c>
      <c r="M133" s="22">
        <v>0</v>
      </c>
      <c r="N133" s="22">
        <v>15059</v>
      </c>
      <c r="O133" s="22">
        <v>4193</v>
      </c>
      <c r="P133" s="22">
        <v>0</v>
      </c>
      <c r="Q133" s="22">
        <v>0</v>
      </c>
      <c r="R133" s="22">
        <v>0</v>
      </c>
      <c r="S133" s="22">
        <v>0</v>
      </c>
      <c r="T133" s="22">
        <v>84662</v>
      </c>
      <c r="U133" s="22"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v>0</v>
      </c>
      <c r="AJ133" s="22">
        <v>7204</v>
      </c>
      <c r="AK133" s="22">
        <v>0</v>
      </c>
      <c r="AL133" s="22">
        <v>0</v>
      </c>
      <c r="AM133" s="22">
        <v>0</v>
      </c>
      <c r="AN133" s="22">
        <v>0</v>
      </c>
      <c r="AO133" s="22">
        <v>0</v>
      </c>
      <c r="AP133" s="22">
        <v>115758</v>
      </c>
    </row>
    <row r="134" spans="1:42" x14ac:dyDescent="0.35">
      <c r="A134" s="22" t="s">
        <v>114</v>
      </c>
      <c r="B134" s="22" t="s">
        <v>294</v>
      </c>
      <c r="C134" s="22" t="s">
        <v>379</v>
      </c>
      <c r="D134" s="22" t="s">
        <v>380</v>
      </c>
      <c r="E134" s="22">
        <v>0</v>
      </c>
      <c r="F134" s="22">
        <v>0</v>
      </c>
      <c r="G134" s="22">
        <v>0</v>
      </c>
      <c r="H134" s="22">
        <v>0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v>12899</v>
      </c>
      <c r="U134" s="22">
        <v>0</v>
      </c>
      <c r="V134" s="22">
        <v>0</v>
      </c>
      <c r="W134" s="22">
        <v>0</v>
      </c>
      <c r="X134" s="22">
        <v>0</v>
      </c>
      <c r="Y134" s="22">
        <v>0</v>
      </c>
      <c r="Z134" s="22">
        <v>0</v>
      </c>
      <c r="AA134" s="22">
        <v>0</v>
      </c>
      <c r="AB134" s="22">
        <v>0</v>
      </c>
      <c r="AC134" s="22">
        <v>0</v>
      </c>
      <c r="AD134" s="22">
        <v>45295</v>
      </c>
      <c r="AE134" s="22">
        <v>0</v>
      </c>
      <c r="AF134" s="22">
        <v>0</v>
      </c>
      <c r="AG134" s="22">
        <v>0</v>
      </c>
      <c r="AH134" s="22">
        <v>0</v>
      </c>
      <c r="AI134" s="22">
        <v>58807</v>
      </c>
      <c r="AJ134" s="22">
        <v>6401</v>
      </c>
      <c r="AK134" s="22">
        <v>0</v>
      </c>
      <c r="AL134" s="22">
        <v>0</v>
      </c>
      <c r="AM134" s="22">
        <v>0</v>
      </c>
      <c r="AN134" s="22">
        <v>0</v>
      </c>
      <c r="AO134" s="22">
        <v>0</v>
      </c>
      <c r="AP134" s="22">
        <v>123402</v>
      </c>
    </row>
    <row r="135" spans="1:42" x14ac:dyDescent="0.35">
      <c r="A135" s="22" t="s">
        <v>114</v>
      </c>
      <c r="B135" s="22" t="s">
        <v>294</v>
      </c>
      <c r="C135" s="22" t="s">
        <v>381</v>
      </c>
      <c r="D135" s="22" t="s">
        <v>382</v>
      </c>
      <c r="E135" s="22">
        <v>0</v>
      </c>
      <c r="F135" s="22">
        <v>18766</v>
      </c>
      <c r="G135" s="22">
        <v>0</v>
      </c>
      <c r="H135" s="22"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49989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>
        <v>0</v>
      </c>
      <c r="V135" s="22">
        <v>0</v>
      </c>
      <c r="W135" s="22"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63967</v>
      </c>
      <c r="AF135" s="22">
        <v>0</v>
      </c>
      <c r="AG135" s="22">
        <v>0</v>
      </c>
      <c r="AH135" s="22">
        <v>0</v>
      </c>
      <c r="AI135" s="22">
        <v>117701</v>
      </c>
      <c r="AJ135" s="22">
        <v>0</v>
      </c>
      <c r="AK135" s="22">
        <v>0</v>
      </c>
      <c r="AL135" s="22">
        <v>0</v>
      </c>
      <c r="AM135" s="22">
        <v>0</v>
      </c>
      <c r="AN135" s="22">
        <v>0</v>
      </c>
      <c r="AO135" s="22">
        <v>0</v>
      </c>
      <c r="AP135" s="22">
        <v>250423</v>
      </c>
    </row>
    <row r="136" spans="1:42" x14ac:dyDescent="0.35">
      <c r="A136" s="22" t="s">
        <v>114</v>
      </c>
      <c r="B136" s="22" t="s">
        <v>294</v>
      </c>
      <c r="C136" s="22" t="s">
        <v>383</v>
      </c>
      <c r="D136" s="22" t="s">
        <v>384</v>
      </c>
      <c r="E136" s="22">
        <v>0</v>
      </c>
      <c r="F136" s="22">
        <v>0</v>
      </c>
      <c r="G136" s="22">
        <v>0</v>
      </c>
      <c r="H136" s="22"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155812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14404</v>
      </c>
      <c r="U136" s="22"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36098</v>
      </c>
      <c r="AF136" s="22">
        <v>0</v>
      </c>
      <c r="AG136" s="22">
        <v>0</v>
      </c>
      <c r="AH136" s="22">
        <v>0</v>
      </c>
      <c r="AI136" s="22">
        <v>0</v>
      </c>
      <c r="AJ136" s="22">
        <v>0</v>
      </c>
      <c r="AK136" s="22">
        <v>0</v>
      </c>
      <c r="AL136" s="22">
        <v>15791</v>
      </c>
      <c r="AM136" s="22">
        <v>0</v>
      </c>
      <c r="AN136" s="22">
        <v>0</v>
      </c>
      <c r="AO136" s="22">
        <v>0</v>
      </c>
      <c r="AP136" s="22">
        <v>222105</v>
      </c>
    </row>
    <row r="137" spans="1:42" x14ac:dyDescent="0.35">
      <c r="A137" s="22" t="s">
        <v>114</v>
      </c>
      <c r="B137" s="22" t="s">
        <v>294</v>
      </c>
      <c r="C137" s="22" t="s">
        <v>385</v>
      </c>
      <c r="D137" s="22" t="s">
        <v>386</v>
      </c>
      <c r="E137" s="22">
        <v>0</v>
      </c>
      <c r="F137" s="22">
        <v>0</v>
      </c>
      <c r="G137" s="22">
        <v>0</v>
      </c>
      <c r="H137" s="22">
        <v>0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v>0</v>
      </c>
      <c r="AI137" s="22">
        <v>0</v>
      </c>
      <c r="AJ137" s="22">
        <v>0</v>
      </c>
      <c r="AK137" s="22">
        <v>0</v>
      </c>
      <c r="AL137" s="22">
        <v>0</v>
      </c>
      <c r="AM137" s="22">
        <v>0</v>
      </c>
      <c r="AN137" s="22">
        <v>0</v>
      </c>
      <c r="AO137" s="22">
        <v>0</v>
      </c>
      <c r="AP137" s="22">
        <v>0</v>
      </c>
    </row>
    <row r="138" spans="1:42" x14ac:dyDescent="0.35">
      <c r="A138" s="22" t="s">
        <v>114</v>
      </c>
      <c r="B138" s="22" t="s">
        <v>294</v>
      </c>
      <c r="C138" s="22" t="s">
        <v>387</v>
      </c>
      <c r="D138" s="22" t="s">
        <v>388</v>
      </c>
      <c r="E138" s="22">
        <v>0</v>
      </c>
      <c r="F138" s="22">
        <v>0</v>
      </c>
      <c r="G138" s="22">
        <v>0</v>
      </c>
      <c r="H138" s="22"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16394</v>
      </c>
      <c r="U138" s="22">
        <v>0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14446</v>
      </c>
      <c r="AE138" s="22">
        <v>0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v>0</v>
      </c>
      <c r="AL138" s="22">
        <v>0</v>
      </c>
      <c r="AM138" s="22">
        <v>0</v>
      </c>
      <c r="AN138" s="22">
        <v>0</v>
      </c>
      <c r="AO138" s="22">
        <v>0</v>
      </c>
      <c r="AP138" s="22">
        <v>30840</v>
      </c>
    </row>
    <row r="139" spans="1:42" x14ac:dyDescent="0.35">
      <c r="A139" s="22" t="s">
        <v>114</v>
      </c>
      <c r="B139" s="22" t="s">
        <v>294</v>
      </c>
      <c r="C139" s="22" t="s">
        <v>389</v>
      </c>
      <c r="D139" s="22" t="s">
        <v>390</v>
      </c>
      <c r="E139" s="22">
        <v>0</v>
      </c>
      <c r="F139" s="22">
        <v>0</v>
      </c>
      <c r="G139" s="22">
        <v>0</v>
      </c>
      <c r="H139" s="22">
        <v>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11855</v>
      </c>
      <c r="P139" s="22">
        <v>0</v>
      </c>
      <c r="Q139" s="22">
        <v>0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3200</v>
      </c>
      <c r="AE139" s="22">
        <v>0</v>
      </c>
      <c r="AF139" s="22">
        <v>0</v>
      </c>
      <c r="AG139" s="22">
        <v>0</v>
      </c>
      <c r="AH139" s="22">
        <v>0</v>
      </c>
      <c r="AI139" s="22">
        <v>0</v>
      </c>
      <c r="AJ139" s="22">
        <v>0</v>
      </c>
      <c r="AK139" s="22">
        <v>0</v>
      </c>
      <c r="AL139" s="22">
        <v>0</v>
      </c>
      <c r="AM139" s="22">
        <v>0</v>
      </c>
      <c r="AN139" s="22">
        <v>0</v>
      </c>
      <c r="AO139" s="22">
        <v>0</v>
      </c>
      <c r="AP139" s="22">
        <v>15055</v>
      </c>
    </row>
    <row r="140" spans="1:42" x14ac:dyDescent="0.35">
      <c r="A140" s="22" t="s">
        <v>114</v>
      </c>
      <c r="B140" s="22" t="s">
        <v>294</v>
      </c>
      <c r="C140" s="22" t="s">
        <v>391</v>
      </c>
      <c r="D140" s="22" t="s">
        <v>392</v>
      </c>
      <c r="E140" s="22">
        <v>0</v>
      </c>
      <c r="F140" s="22">
        <v>0</v>
      </c>
      <c r="G140" s="22">
        <v>0</v>
      </c>
      <c r="H140" s="22">
        <v>0</v>
      </c>
      <c r="I140" s="22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23813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23977</v>
      </c>
      <c r="U140" s="22">
        <v>0</v>
      </c>
      <c r="V140" s="22">
        <v>0</v>
      </c>
      <c r="W140" s="22">
        <v>0</v>
      </c>
      <c r="X140" s="22"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2">
        <v>0</v>
      </c>
      <c r="AL140" s="22">
        <v>0</v>
      </c>
      <c r="AM140" s="22">
        <v>0</v>
      </c>
      <c r="AN140" s="22">
        <v>0</v>
      </c>
      <c r="AO140" s="22">
        <v>0</v>
      </c>
      <c r="AP140" s="22">
        <v>47790</v>
      </c>
    </row>
    <row r="141" spans="1:42" x14ac:dyDescent="0.35">
      <c r="A141" s="22" t="s">
        <v>114</v>
      </c>
      <c r="B141" s="22" t="s">
        <v>294</v>
      </c>
      <c r="C141" s="22" t="s">
        <v>393</v>
      </c>
      <c r="D141" s="22" t="s">
        <v>394</v>
      </c>
      <c r="E141" s="22">
        <v>0</v>
      </c>
      <c r="F141" s="22">
        <v>0</v>
      </c>
      <c r="G141" s="22">
        <v>0</v>
      </c>
      <c r="H141" s="22">
        <v>0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v>0</v>
      </c>
      <c r="U141" s="22">
        <v>0</v>
      </c>
      <c r="V141" s="22">
        <v>0</v>
      </c>
      <c r="W141" s="22">
        <v>0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v>0</v>
      </c>
      <c r="AI141" s="22">
        <v>0</v>
      </c>
      <c r="AJ141" s="22">
        <v>0</v>
      </c>
      <c r="AK141" s="22">
        <v>0</v>
      </c>
      <c r="AL141" s="22">
        <v>0</v>
      </c>
      <c r="AM141" s="22">
        <v>0</v>
      </c>
      <c r="AN141" s="22">
        <v>0</v>
      </c>
      <c r="AO141" s="22">
        <v>0</v>
      </c>
      <c r="AP141" s="22">
        <v>0</v>
      </c>
    </row>
    <row r="142" spans="1:42" x14ac:dyDescent="0.35">
      <c r="A142" s="22" t="s">
        <v>114</v>
      </c>
      <c r="B142" s="22" t="s">
        <v>294</v>
      </c>
      <c r="C142" s="22" t="s">
        <v>395</v>
      </c>
      <c r="D142" s="22" t="s">
        <v>396</v>
      </c>
      <c r="E142" s="22">
        <v>0</v>
      </c>
      <c r="F142" s="22">
        <v>29759</v>
      </c>
      <c r="G142" s="22">
        <v>0</v>
      </c>
      <c r="H142" s="22"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v>0</v>
      </c>
      <c r="N142" s="22">
        <v>997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19670</v>
      </c>
      <c r="V142" s="22">
        <v>0</v>
      </c>
      <c r="W142" s="22">
        <v>0</v>
      </c>
      <c r="X142" s="22"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v>0</v>
      </c>
      <c r="AJ142" s="22">
        <v>0</v>
      </c>
      <c r="AK142" s="22">
        <v>0</v>
      </c>
      <c r="AL142" s="22">
        <v>0</v>
      </c>
      <c r="AM142" s="22">
        <v>0</v>
      </c>
      <c r="AN142" s="22">
        <v>0</v>
      </c>
      <c r="AO142" s="22">
        <v>0</v>
      </c>
      <c r="AP142" s="22">
        <v>50426</v>
      </c>
    </row>
    <row r="143" spans="1:42" x14ac:dyDescent="0.35">
      <c r="A143" s="22" t="s">
        <v>114</v>
      </c>
      <c r="B143" s="22" t="s">
        <v>294</v>
      </c>
      <c r="C143" s="22" t="s">
        <v>397</v>
      </c>
      <c r="D143" s="22" t="s">
        <v>398</v>
      </c>
      <c r="E143" s="22">
        <v>0</v>
      </c>
      <c r="F143" s="22">
        <v>0</v>
      </c>
      <c r="G143" s="22">
        <v>0</v>
      </c>
      <c r="H143" s="22">
        <v>0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694</v>
      </c>
      <c r="P143" s="22">
        <v>0</v>
      </c>
      <c r="Q143" s="22">
        <v>0</v>
      </c>
      <c r="R143" s="22">
        <v>0</v>
      </c>
      <c r="S143" s="22">
        <v>0</v>
      </c>
      <c r="T143" s="22">
        <v>68659</v>
      </c>
      <c r="U143" s="22">
        <v>0</v>
      </c>
      <c r="V143" s="22">
        <v>0</v>
      </c>
      <c r="W143" s="22">
        <v>0</v>
      </c>
      <c r="X143" s="22"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v>0</v>
      </c>
      <c r="AI143" s="22">
        <v>0</v>
      </c>
      <c r="AJ143" s="22">
        <v>0</v>
      </c>
      <c r="AK143" s="22">
        <v>0</v>
      </c>
      <c r="AL143" s="22">
        <v>0</v>
      </c>
      <c r="AM143" s="22">
        <v>0</v>
      </c>
      <c r="AN143" s="22">
        <v>0</v>
      </c>
      <c r="AO143" s="22">
        <v>0</v>
      </c>
      <c r="AP143" s="22">
        <v>69353</v>
      </c>
    </row>
    <row r="144" spans="1:42" x14ac:dyDescent="0.35">
      <c r="A144" s="22" t="s">
        <v>114</v>
      </c>
      <c r="B144" s="22" t="s">
        <v>294</v>
      </c>
      <c r="C144" s="22" t="s">
        <v>399</v>
      </c>
      <c r="D144" s="22" t="s">
        <v>400</v>
      </c>
      <c r="E144" s="22">
        <v>0</v>
      </c>
      <c r="F144" s="22">
        <v>0</v>
      </c>
      <c r="G144" s="22">
        <v>0</v>
      </c>
      <c r="H144" s="22">
        <v>0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29787</v>
      </c>
      <c r="P144" s="22">
        <v>0</v>
      </c>
      <c r="Q144" s="22">
        <v>0</v>
      </c>
      <c r="R144" s="22">
        <v>0</v>
      </c>
      <c r="S144" s="22">
        <v>0</v>
      </c>
      <c r="T144" s="22">
        <v>50084</v>
      </c>
      <c r="U144" s="22">
        <v>26811</v>
      </c>
      <c r="V144" s="22">
        <v>0</v>
      </c>
      <c r="W144" s="22">
        <v>0</v>
      </c>
      <c r="X144" s="22"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3049</v>
      </c>
      <c r="AD144" s="22">
        <v>0</v>
      </c>
      <c r="AE144" s="22">
        <v>0</v>
      </c>
      <c r="AF144" s="22">
        <v>0</v>
      </c>
      <c r="AG144" s="22">
        <v>0</v>
      </c>
      <c r="AH144" s="22">
        <v>0</v>
      </c>
      <c r="AI144" s="22">
        <v>0</v>
      </c>
      <c r="AJ144" s="22">
        <v>0</v>
      </c>
      <c r="AK144" s="22">
        <v>0</v>
      </c>
      <c r="AL144" s="22">
        <v>0</v>
      </c>
      <c r="AM144" s="22">
        <v>0</v>
      </c>
      <c r="AN144" s="22">
        <v>0</v>
      </c>
      <c r="AO144" s="22">
        <v>0</v>
      </c>
      <c r="AP144" s="22">
        <v>109731</v>
      </c>
    </row>
    <row r="145" spans="1:42" x14ac:dyDescent="0.35">
      <c r="A145" s="22" t="s">
        <v>114</v>
      </c>
      <c r="B145" s="22" t="s">
        <v>294</v>
      </c>
      <c r="C145" s="22" t="s">
        <v>401</v>
      </c>
      <c r="D145" s="22" t="s">
        <v>402</v>
      </c>
      <c r="E145" s="22">
        <v>0</v>
      </c>
      <c r="F145" s="22">
        <v>0</v>
      </c>
      <c r="G145" s="22">
        <v>0</v>
      </c>
      <c r="H145" s="22"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v>9709</v>
      </c>
      <c r="U145" s="22">
        <v>0</v>
      </c>
      <c r="V145" s="22">
        <v>0</v>
      </c>
      <c r="W145" s="22">
        <v>0</v>
      </c>
      <c r="X145" s="22"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v>0</v>
      </c>
      <c r="AI145" s="22">
        <v>0</v>
      </c>
      <c r="AJ145" s="22">
        <v>0</v>
      </c>
      <c r="AK145" s="22">
        <v>0</v>
      </c>
      <c r="AL145" s="22">
        <v>0</v>
      </c>
      <c r="AM145" s="22">
        <v>0</v>
      </c>
      <c r="AN145" s="22">
        <v>0</v>
      </c>
      <c r="AO145" s="22">
        <v>0</v>
      </c>
      <c r="AP145" s="22">
        <v>9709</v>
      </c>
    </row>
    <row r="146" spans="1:42" x14ac:dyDescent="0.35">
      <c r="A146" s="22" t="s">
        <v>114</v>
      </c>
      <c r="B146" s="22" t="s">
        <v>294</v>
      </c>
      <c r="C146" s="22" t="s">
        <v>403</v>
      </c>
      <c r="D146" s="22" t="s">
        <v>404</v>
      </c>
      <c r="E146" s="22">
        <v>0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v>0</v>
      </c>
      <c r="AI146" s="22">
        <v>0</v>
      </c>
      <c r="AJ146" s="22">
        <v>0</v>
      </c>
      <c r="AK146" s="22">
        <v>0</v>
      </c>
      <c r="AL146" s="22">
        <v>0</v>
      </c>
      <c r="AM146" s="22">
        <v>0</v>
      </c>
      <c r="AN146" s="22">
        <v>0</v>
      </c>
      <c r="AO146" s="22">
        <v>0</v>
      </c>
      <c r="AP146" s="22">
        <v>0</v>
      </c>
    </row>
    <row r="147" spans="1:42" x14ac:dyDescent="0.35">
      <c r="A147" s="22" t="s">
        <v>114</v>
      </c>
      <c r="B147" s="22" t="s">
        <v>294</v>
      </c>
      <c r="C147" s="22" t="s">
        <v>405</v>
      </c>
      <c r="D147" s="22" t="s">
        <v>406</v>
      </c>
      <c r="E147" s="22">
        <v>0</v>
      </c>
      <c r="F147" s="22">
        <v>0</v>
      </c>
      <c r="G147" s="22">
        <v>0</v>
      </c>
      <c r="H147" s="22">
        <v>0</v>
      </c>
      <c r="I147" s="22">
        <v>717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327</v>
      </c>
      <c r="P147" s="22">
        <v>0</v>
      </c>
      <c r="Q147" s="22">
        <v>0</v>
      </c>
      <c r="R147" s="22">
        <v>0</v>
      </c>
      <c r="S147" s="22">
        <v>0</v>
      </c>
      <c r="T147" s="22">
        <v>6141</v>
      </c>
      <c r="U147" s="22">
        <v>0</v>
      </c>
      <c r="V147" s="22">
        <v>0</v>
      </c>
      <c r="W147" s="22">
        <v>0</v>
      </c>
      <c r="X147" s="22"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v>9474</v>
      </c>
      <c r="AJ147" s="22">
        <v>0</v>
      </c>
      <c r="AK147" s="22">
        <v>0</v>
      </c>
      <c r="AL147" s="22">
        <v>0</v>
      </c>
      <c r="AM147" s="22">
        <v>0</v>
      </c>
      <c r="AN147" s="22">
        <v>0</v>
      </c>
      <c r="AO147" s="22">
        <v>0</v>
      </c>
      <c r="AP147" s="22">
        <v>16659</v>
      </c>
    </row>
    <row r="148" spans="1:42" x14ac:dyDescent="0.35">
      <c r="A148" s="22" t="s">
        <v>114</v>
      </c>
      <c r="B148" s="22" t="s">
        <v>294</v>
      </c>
      <c r="C148" s="22" t="s">
        <v>407</v>
      </c>
      <c r="D148" s="22" t="s">
        <v>408</v>
      </c>
      <c r="E148" s="22">
        <v>0</v>
      </c>
      <c r="F148" s="22">
        <v>49157</v>
      </c>
      <c r="G148" s="22">
        <v>0</v>
      </c>
      <c r="H148" s="22"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0</v>
      </c>
      <c r="V148" s="22">
        <v>0</v>
      </c>
      <c r="W148" s="22"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v>507192</v>
      </c>
      <c r="AJ148" s="22">
        <v>0</v>
      </c>
      <c r="AK148" s="22">
        <v>0</v>
      </c>
      <c r="AL148" s="22">
        <v>0</v>
      </c>
      <c r="AM148" s="22">
        <v>0</v>
      </c>
      <c r="AN148" s="22">
        <v>0</v>
      </c>
      <c r="AO148" s="22">
        <v>0</v>
      </c>
      <c r="AP148" s="22">
        <v>556349</v>
      </c>
    </row>
    <row r="149" spans="1:42" x14ac:dyDescent="0.35">
      <c r="A149" s="22" t="s">
        <v>114</v>
      </c>
      <c r="B149" s="22" t="s">
        <v>294</v>
      </c>
      <c r="C149" s="22" t="s">
        <v>409</v>
      </c>
      <c r="D149" s="22" t="s">
        <v>410</v>
      </c>
      <c r="E149" s="22">
        <v>0</v>
      </c>
      <c r="F149" s="22">
        <v>0</v>
      </c>
      <c r="G149" s="22">
        <v>0</v>
      </c>
      <c r="H149" s="22"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50069</v>
      </c>
      <c r="P149" s="22">
        <v>0</v>
      </c>
      <c r="Q149" s="22">
        <v>0</v>
      </c>
      <c r="R149" s="22">
        <v>0</v>
      </c>
      <c r="S149" s="22">
        <v>0</v>
      </c>
      <c r="T149" s="22">
        <v>6496</v>
      </c>
      <c r="U149" s="22">
        <v>2556</v>
      </c>
      <c r="V149" s="22">
        <v>0</v>
      </c>
      <c r="W149" s="22"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v>0</v>
      </c>
      <c r="AJ149" s="22">
        <v>0</v>
      </c>
      <c r="AK149" s="22">
        <v>0</v>
      </c>
      <c r="AL149" s="22">
        <v>0</v>
      </c>
      <c r="AM149" s="22">
        <v>0</v>
      </c>
      <c r="AN149" s="22">
        <v>0</v>
      </c>
      <c r="AO149" s="22">
        <v>0</v>
      </c>
      <c r="AP149" s="22">
        <v>59121</v>
      </c>
    </row>
    <row r="150" spans="1:42" x14ac:dyDescent="0.35">
      <c r="A150" s="22" t="s">
        <v>114</v>
      </c>
      <c r="B150" s="22" t="s">
        <v>294</v>
      </c>
      <c r="C150" s="22" t="s">
        <v>411</v>
      </c>
      <c r="D150" s="22" t="s">
        <v>412</v>
      </c>
      <c r="E150" s="22">
        <v>0</v>
      </c>
      <c r="F150" s="22">
        <v>0</v>
      </c>
      <c r="G150" s="22">
        <v>0</v>
      </c>
      <c r="H150" s="22">
        <v>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v>3842</v>
      </c>
      <c r="V150" s="22">
        <v>0</v>
      </c>
      <c r="W150" s="22">
        <v>0</v>
      </c>
      <c r="X150" s="22"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v>0</v>
      </c>
      <c r="AJ150" s="22">
        <v>0</v>
      </c>
      <c r="AK150" s="22">
        <v>0</v>
      </c>
      <c r="AL150" s="22">
        <v>0</v>
      </c>
      <c r="AM150" s="22">
        <v>0</v>
      </c>
      <c r="AN150" s="22">
        <v>0</v>
      </c>
      <c r="AO150" s="22">
        <v>0</v>
      </c>
      <c r="AP150" s="22">
        <v>3842</v>
      </c>
    </row>
    <row r="151" spans="1:42" x14ac:dyDescent="0.35">
      <c r="A151" s="22" t="s">
        <v>114</v>
      </c>
      <c r="B151" s="22" t="s">
        <v>294</v>
      </c>
      <c r="C151" s="22" t="s">
        <v>413</v>
      </c>
      <c r="D151" s="22" t="s">
        <v>414</v>
      </c>
      <c r="E151" s="22">
        <v>0</v>
      </c>
      <c r="F151" s="22">
        <v>0</v>
      </c>
      <c r="G151" s="22">
        <v>0</v>
      </c>
      <c r="H151" s="22"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v>0</v>
      </c>
      <c r="AI151" s="22">
        <v>0</v>
      </c>
      <c r="AJ151" s="22">
        <v>0</v>
      </c>
      <c r="AK151" s="22">
        <v>0</v>
      </c>
      <c r="AL151" s="22">
        <v>0</v>
      </c>
      <c r="AM151" s="22">
        <v>0</v>
      </c>
      <c r="AN151" s="22">
        <v>0</v>
      </c>
      <c r="AO151" s="22">
        <v>0</v>
      </c>
      <c r="AP151" s="22">
        <v>0</v>
      </c>
    </row>
    <row r="152" spans="1:42" x14ac:dyDescent="0.35">
      <c r="A152" s="22" t="s">
        <v>114</v>
      </c>
      <c r="B152" s="22" t="s">
        <v>294</v>
      </c>
      <c r="C152" s="22" t="s">
        <v>415</v>
      </c>
      <c r="D152" s="22" t="s">
        <v>416</v>
      </c>
      <c r="E152" s="22">
        <v>0</v>
      </c>
      <c r="F152" s="22">
        <v>30295</v>
      </c>
      <c r="G152" s="22">
        <v>0</v>
      </c>
      <c r="H152" s="22">
        <v>99661</v>
      </c>
      <c r="I152" s="22">
        <v>85730</v>
      </c>
      <c r="J152" s="22">
        <v>0</v>
      </c>
      <c r="K152" s="22">
        <v>0</v>
      </c>
      <c r="L152" s="22">
        <v>17869</v>
      </c>
      <c r="M152" s="22">
        <v>0</v>
      </c>
      <c r="N152" s="22">
        <v>0</v>
      </c>
      <c r="O152" s="22">
        <v>2287</v>
      </c>
      <c r="P152" s="22">
        <v>0</v>
      </c>
      <c r="Q152" s="22">
        <v>0</v>
      </c>
      <c r="R152" s="22">
        <v>0</v>
      </c>
      <c r="S152" s="22">
        <v>0</v>
      </c>
      <c r="T152" s="22">
        <v>48575</v>
      </c>
      <c r="U152" s="22">
        <v>274039</v>
      </c>
      <c r="V152" s="22">
        <v>0</v>
      </c>
      <c r="W152" s="22"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v>66282</v>
      </c>
      <c r="AJ152" s="22">
        <v>0</v>
      </c>
      <c r="AK152" s="22">
        <v>0</v>
      </c>
      <c r="AL152" s="22">
        <v>0</v>
      </c>
      <c r="AM152" s="22">
        <v>0</v>
      </c>
      <c r="AN152" s="22">
        <v>0</v>
      </c>
      <c r="AO152" s="22">
        <v>0</v>
      </c>
      <c r="AP152" s="22">
        <v>624738</v>
      </c>
    </row>
    <row r="153" spans="1:42" x14ac:dyDescent="0.35">
      <c r="A153" s="22" t="s">
        <v>114</v>
      </c>
      <c r="B153" s="22" t="s">
        <v>294</v>
      </c>
      <c r="C153" s="22" t="s">
        <v>417</v>
      </c>
      <c r="D153" s="22" t="s">
        <v>418</v>
      </c>
      <c r="E153" s="22">
        <v>0</v>
      </c>
      <c r="F153" s="22">
        <v>0</v>
      </c>
      <c r="G153" s="22">
        <v>0</v>
      </c>
      <c r="H153" s="22">
        <v>23969</v>
      </c>
      <c r="I153" s="22">
        <v>87451</v>
      </c>
      <c r="J153" s="22">
        <v>0</v>
      </c>
      <c r="K153" s="22">
        <v>0</v>
      </c>
      <c r="L153" s="22">
        <v>0</v>
      </c>
      <c r="M153" s="22">
        <v>0</v>
      </c>
      <c r="N153" s="22">
        <v>70791</v>
      </c>
      <c r="O153" s="22">
        <v>84524</v>
      </c>
      <c r="P153" s="22">
        <v>0</v>
      </c>
      <c r="Q153" s="22">
        <v>0</v>
      </c>
      <c r="R153" s="22">
        <v>0</v>
      </c>
      <c r="S153" s="22">
        <v>0</v>
      </c>
      <c r="T153" s="22">
        <v>61250</v>
      </c>
      <c r="U153" s="22">
        <v>115615</v>
      </c>
      <c r="V153" s="22">
        <v>0</v>
      </c>
      <c r="W153" s="22">
        <v>0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v>0</v>
      </c>
      <c r="AI153" s="22">
        <v>106448</v>
      </c>
      <c r="AJ153" s="22">
        <v>14284</v>
      </c>
      <c r="AK153" s="22">
        <v>0</v>
      </c>
      <c r="AL153" s="22">
        <v>0</v>
      </c>
      <c r="AM153" s="22">
        <v>0</v>
      </c>
      <c r="AN153" s="22">
        <v>0</v>
      </c>
      <c r="AO153" s="22">
        <v>0</v>
      </c>
      <c r="AP153" s="22">
        <v>564332</v>
      </c>
    </row>
    <row r="154" spans="1:42" x14ac:dyDescent="0.35">
      <c r="A154" s="22" t="s">
        <v>114</v>
      </c>
      <c r="B154" s="22" t="s">
        <v>294</v>
      </c>
      <c r="C154" s="22" t="s">
        <v>419</v>
      </c>
      <c r="D154" s="22" t="s">
        <v>420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35555</v>
      </c>
      <c r="U154" s="22">
        <v>35555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v>0</v>
      </c>
      <c r="AJ154" s="22">
        <v>0</v>
      </c>
      <c r="AK154" s="22">
        <v>0</v>
      </c>
      <c r="AL154" s="22">
        <v>0</v>
      </c>
      <c r="AM154" s="22">
        <v>0</v>
      </c>
      <c r="AN154" s="22">
        <v>0</v>
      </c>
      <c r="AO154" s="22">
        <v>0</v>
      </c>
      <c r="AP154" s="22">
        <v>71110</v>
      </c>
    </row>
    <row r="155" spans="1:42" x14ac:dyDescent="0.35">
      <c r="A155" s="22" t="s">
        <v>114</v>
      </c>
      <c r="B155" s="22" t="s">
        <v>294</v>
      </c>
      <c r="C155" s="22" t="s">
        <v>421</v>
      </c>
      <c r="D155" s="22" t="s">
        <v>422</v>
      </c>
      <c r="E155" s="22">
        <v>0</v>
      </c>
      <c r="F155" s="22">
        <v>0</v>
      </c>
      <c r="G155" s="22">
        <v>0</v>
      </c>
      <c r="H155" s="22"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23380</v>
      </c>
      <c r="P155" s="22">
        <v>0</v>
      </c>
      <c r="Q155" s="22">
        <v>0</v>
      </c>
      <c r="R155" s="22">
        <v>0</v>
      </c>
      <c r="S155" s="22">
        <v>0</v>
      </c>
      <c r="T155" s="22">
        <v>6038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32495</v>
      </c>
      <c r="AE155" s="22">
        <v>0</v>
      </c>
      <c r="AF155" s="22">
        <v>0</v>
      </c>
      <c r="AG155" s="22">
        <v>0</v>
      </c>
      <c r="AH155" s="22">
        <v>0</v>
      </c>
      <c r="AI155" s="22">
        <v>614</v>
      </c>
      <c r="AJ155" s="22">
        <v>0</v>
      </c>
      <c r="AK155" s="22">
        <v>0</v>
      </c>
      <c r="AL155" s="22">
        <v>0</v>
      </c>
      <c r="AM155" s="22">
        <v>0</v>
      </c>
      <c r="AN155" s="22">
        <v>0</v>
      </c>
      <c r="AO155" s="22">
        <v>0</v>
      </c>
      <c r="AP155" s="22">
        <v>62527</v>
      </c>
    </row>
    <row r="156" spans="1:42" x14ac:dyDescent="0.35">
      <c r="A156" s="22" t="s">
        <v>114</v>
      </c>
      <c r="B156" s="22" t="s">
        <v>294</v>
      </c>
      <c r="C156" s="22" t="s">
        <v>423</v>
      </c>
      <c r="D156" s="22" t="s">
        <v>424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99633</v>
      </c>
      <c r="P156" s="22">
        <v>0</v>
      </c>
      <c r="Q156" s="22">
        <v>0</v>
      </c>
      <c r="R156" s="22">
        <v>0</v>
      </c>
      <c r="S156" s="22">
        <v>0</v>
      </c>
      <c r="T156" s="22">
        <v>91195</v>
      </c>
      <c r="U156" s="22">
        <v>116040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v>322028</v>
      </c>
      <c r="AJ156" s="22">
        <v>0</v>
      </c>
      <c r="AK156" s="22">
        <v>0</v>
      </c>
      <c r="AL156" s="22">
        <v>0</v>
      </c>
      <c r="AM156" s="22">
        <v>0</v>
      </c>
      <c r="AN156" s="22">
        <v>0</v>
      </c>
      <c r="AO156" s="22">
        <v>0</v>
      </c>
      <c r="AP156" s="22">
        <v>628896</v>
      </c>
    </row>
    <row r="157" spans="1:42" x14ac:dyDescent="0.35">
      <c r="A157" s="22" t="s">
        <v>114</v>
      </c>
      <c r="B157" s="22" t="s">
        <v>294</v>
      </c>
      <c r="C157" s="22" t="s">
        <v>425</v>
      </c>
      <c r="D157" s="22" t="s">
        <v>426</v>
      </c>
      <c r="E157" s="22">
        <v>0</v>
      </c>
      <c r="F157" s="22">
        <v>7219</v>
      </c>
      <c r="G157" s="22">
        <v>0</v>
      </c>
      <c r="H157" s="22"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22537</v>
      </c>
      <c r="U157" s="22">
        <v>0</v>
      </c>
      <c r="V157" s="22">
        <v>0</v>
      </c>
      <c r="W157" s="22">
        <v>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v>86633</v>
      </c>
      <c r="AJ157" s="22">
        <v>0</v>
      </c>
      <c r="AK157" s="22">
        <v>0</v>
      </c>
      <c r="AL157" s="22">
        <v>0</v>
      </c>
      <c r="AM157" s="22">
        <v>0</v>
      </c>
      <c r="AN157" s="22">
        <v>0</v>
      </c>
      <c r="AO157" s="22">
        <v>0</v>
      </c>
      <c r="AP157" s="22">
        <v>116389</v>
      </c>
    </row>
    <row r="158" spans="1:42" x14ac:dyDescent="0.35">
      <c r="A158" s="22" t="s">
        <v>114</v>
      </c>
      <c r="B158" s="22" t="s">
        <v>294</v>
      </c>
      <c r="C158" s="22" t="s">
        <v>427</v>
      </c>
      <c r="D158" s="22" t="s">
        <v>428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29091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14369</v>
      </c>
      <c r="AJ158" s="22">
        <v>0</v>
      </c>
      <c r="AK158" s="22">
        <v>0</v>
      </c>
      <c r="AL158" s="22">
        <v>0</v>
      </c>
      <c r="AM158" s="22">
        <v>0</v>
      </c>
      <c r="AN158" s="22">
        <v>0</v>
      </c>
      <c r="AO158" s="22">
        <v>0</v>
      </c>
      <c r="AP158" s="22">
        <v>43460</v>
      </c>
    </row>
    <row r="159" spans="1:42" x14ac:dyDescent="0.35">
      <c r="A159" s="22" t="s">
        <v>114</v>
      </c>
      <c r="B159" s="22" t="s">
        <v>294</v>
      </c>
      <c r="C159" s="22" t="s">
        <v>429</v>
      </c>
      <c r="D159" s="22" t="s">
        <v>430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 s="22">
        <v>0</v>
      </c>
      <c r="AL159" s="22">
        <v>0</v>
      </c>
      <c r="AM159" s="22">
        <v>0</v>
      </c>
      <c r="AN159" s="22">
        <v>0</v>
      </c>
      <c r="AO159" s="22">
        <v>0</v>
      </c>
      <c r="AP159" s="22">
        <v>0</v>
      </c>
    </row>
    <row r="160" spans="1:42" x14ac:dyDescent="0.35">
      <c r="A160" s="22" t="s">
        <v>114</v>
      </c>
      <c r="B160" s="22" t="s">
        <v>294</v>
      </c>
      <c r="C160" s="22" t="s">
        <v>431</v>
      </c>
      <c r="D160" s="22" t="s">
        <v>432</v>
      </c>
      <c r="E160" s="22">
        <v>0</v>
      </c>
      <c r="F160" s="22">
        <v>514829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208045</v>
      </c>
      <c r="P160" s="22">
        <v>0</v>
      </c>
      <c r="Q160" s="22">
        <v>0</v>
      </c>
      <c r="R160" s="22">
        <v>0</v>
      </c>
      <c r="S160" s="22">
        <v>0</v>
      </c>
      <c r="T160" s="22">
        <v>3322</v>
      </c>
      <c r="U160" s="22">
        <v>18192</v>
      </c>
      <c r="V160" s="22">
        <v>0</v>
      </c>
      <c r="W160" s="22">
        <v>0</v>
      </c>
      <c r="X160" s="22">
        <v>0</v>
      </c>
      <c r="Y160" s="22">
        <v>0</v>
      </c>
      <c r="Z160" s="22">
        <v>0</v>
      </c>
      <c r="AA160" s="22">
        <v>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0</v>
      </c>
      <c r="AJ160" s="22">
        <v>0</v>
      </c>
      <c r="AK160" s="22">
        <v>0</v>
      </c>
      <c r="AL160" s="22">
        <v>0</v>
      </c>
      <c r="AM160" s="22">
        <v>0</v>
      </c>
      <c r="AN160" s="22">
        <v>0</v>
      </c>
      <c r="AO160" s="22">
        <v>0</v>
      </c>
      <c r="AP160" s="22">
        <v>744388</v>
      </c>
    </row>
    <row r="161" spans="1:42" x14ac:dyDescent="0.35">
      <c r="A161" s="22" t="s">
        <v>114</v>
      </c>
      <c r="B161" s="22" t="s">
        <v>294</v>
      </c>
      <c r="C161" s="22" t="s">
        <v>433</v>
      </c>
      <c r="D161" s="22" t="s">
        <v>434</v>
      </c>
      <c r="E161" s="22">
        <v>0</v>
      </c>
      <c r="F161" s="22">
        <v>0</v>
      </c>
      <c r="G161" s="22">
        <v>0</v>
      </c>
      <c r="H161" s="22">
        <v>0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22">
        <v>0</v>
      </c>
      <c r="W161" s="22">
        <v>0</v>
      </c>
      <c r="X161" s="22">
        <v>0</v>
      </c>
      <c r="Y161" s="22">
        <v>0</v>
      </c>
      <c r="Z161" s="22">
        <v>0</v>
      </c>
      <c r="AA161" s="22">
        <v>0</v>
      </c>
      <c r="AB161" s="22">
        <v>0</v>
      </c>
      <c r="AC161" s="22">
        <v>0</v>
      </c>
      <c r="AD161" s="22">
        <v>25681</v>
      </c>
      <c r="AE161" s="22">
        <v>0</v>
      </c>
      <c r="AF161" s="22">
        <v>0</v>
      </c>
      <c r="AG161" s="22">
        <v>0</v>
      </c>
      <c r="AH161" s="22">
        <v>0</v>
      </c>
      <c r="AI161" s="22">
        <v>0</v>
      </c>
      <c r="AJ161" s="22">
        <v>0</v>
      </c>
      <c r="AK161" s="22">
        <v>0</v>
      </c>
      <c r="AL161" s="22">
        <v>0</v>
      </c>
      <c r="AM161" s="22">
        <v>0</v>
      </c>
      <c r="AN161" s="22">
        <v>0</v>
      </c>
      <c r="AO161" s="22">
        <v>0</v>
      </c>
      <c r="AP161" s="22">
        <v>25681</v>
      </c>
    </row>
    <row r="162" spans="1:42" x14ac:dyDescent="0.35">
      <c r="A162" s="22" t="s">
        <v>114</v>
      </c>
      <c r="B162" s="22" t="s">
        <v>294</v>
      </c>
      <c r="C162" s="22" t="s">
        <v>435</v>
      </c>
      <c r="D162" s="22" t="s">
        <v>436</v>
      </c>
      <c r="E162" s="22">
        <v>0</v>
      </c>
      <c r="F162" s="22">
        <v>0</v>
      </c>
      <c r="G162" s="22">
        <v>0</v>
      </c>
      <c r="H162" s="22">
        <v>0</v>
      </c>
      <c r="I162" s="22">
        <v>0</v>
      </c>
      <c r="J162" s="22">
        <v>0</v>
      </c>
      <c r="K162" s="22">
        <v>0</v>
      </c>
      <c r="L162" s="22">
        <v>0</v>
      </c>
      <c r="M162" s="22"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40094</v>
      </c>
      <c r="U162" s="22">
        <v>9540</v>
      </c>
      <c r="V162" s="22">
        <v>0</v>
      </c>
      <c r="W162" s="22">
        <v>0</v>
      </c>
      <c r="X162" s="22"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v>0</v>
      </c>
      <c r="AI162" s="22">
        <v>0</v>
      </c>
      <c r="AJ162" s="22">
        <v>0</v>
      </c>
      <c r="AK162" s="22">
        <v>0</v>
      </c>
      <c r="AL162" s="22">
        <v>0</v>
      </c>
      <c r="AM162" s="22">
        <v>0</v>
      </c>
      <c r="AN162" s="22">
        <v>0</v>
      </c>
      <c r="AO162" s="22">
        <v>0</v>
      </c>
      <c r="AP162" s="22">
        <v>49634</v>
      </c>
    </row>
    <row r="163" spans="1:42" x14ac:dyDescent="0.35">
      <c r="A163" s="22" t="s">
        <v>114</v>
      </c>
      <c r="B163" s="22" t="s">
        <v>294</v>
      </c>
      <c r="C163" s="22" t="s">
        <v>437</v>
      </c>
      <c r="D163" s="22" t="s">
        <v>438</v>
      </c>
      <c r="E163" s="22">
        <v>0</v>
      </c>
      <c r="F163" s="22">
        <v>23186</v>
      </c>
      <c r="G163" s="22">
        <v>0</v>
      </c>
      <c r="H163" s="22">
        <v>0</v>
      </c>
      <c r="I163" s="22">
        <v>8453</v>
      </c>
      <c r="J163" s="22">
        <v>0</v>
      </c>
      <c r="K163" s="22">
        <v>0</v>
      </c>
      <c r="L163" s="22">
        <v>0</v>
      </c>
      <c r="M163" s="22">
        <v>0</v>
      </c>
      <c r="N163" s="22">
        <v>14973</v>
      </c>
      <c r="O163" s="22">
        <v>13064</v>
      </c>
      <c r="P163" s="22">
        <v>0</v>
      </c>
      <c r="Q163" s="22">
        <v>0</v>
      </c>
      <c r="R163" s="22">
        <v>0</v>
      </c>
      <c r="S163" s="22">
        <v>0</v>
      </c>
      <c r="T163" s="22">
        <v>13064</v>
      </c>
      <c r="U163" s="22">
        <v>13064</v>
      </c>
      <c r="V163" s="22">
        <v>0</v>
      </c>
      <c r="W163" s="22"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v>196671</v>
      </c>
      <c r="AJ163" s="22">
        <v>0</v>
      </c>
      <c r="AK163" s="22">
        <v>0</v>
      </c>
      <c r="AL163" s="22">
        <v>0</v>
      </c>
      <c r="AM163" s="22">
        <v>0</v>
      </c>
      <c r="AN163" s="22">
        <v>0</v>
      </c>
      <c r="AO163" s="22">
        <v>0</v>
      </c>
      <c r="AP163" s="22">
        <v>282475</v>
      </c>
    </row>
    <row r="164" spans="1:42" x14ac:dyDescent="0.35">
      <c r="A164" s="22" t="s">
        <v>114</v>
      </c>
      <c r="B164" s="22" t="s">
        <v>294</v>
      </c>
      <c r="C164" s="22" t="s">
        <v>439</v>
      </c>
      <c r="D164" s="22" t="s">
        <v>440</v>
      </c>
      <c r="E164" s="22">
        <v>0</v>
      </c>
      <c r="F164" s="22">
        <v>3077</v>
      </c>
      <c r="G164" s="22">
        <v>0</v>
      </c>
      <c r="H164" s="22">
        <v>32662</v>
      </c>
      <c r="I164" s="22">
        <v>76685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907</v>
      </c>
      <c r="P164" s="22">
        <v>0</v>
      </c>
      <c r="Q164" s="22">
        <v>0</v>
      </c>
      <c r="R164" s="22">
        <v>2941</v>
      </c>
      <c r="S164" s="22">
        <v>0</v>
      </c>
      <c r="T164" s="22">
        <v>83645</v>
      </c>
      <c r="U164" s="22">
        <v>0</v>
      </c>
      <c r="V164" s="22">
        <v>0</v>
      </c>
      <c r="W164" s="22">
        <v>0</v>
      </c>
      <c r="X164" s="22">
        <v>0</v>
      </c>
      <c r="Y164" s="22">
        <v>0</v>
      </c>
      <c r="Z164" s="22">
        <v>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  <c r="AH164" s="22">
        <v>0</v>
      </c>
      <c r="AI164" s="22">
        <v>0</v>
      </c>
      <c r="AJ164" s="22">
        <v>0</v>
      </c>
      <c r="AK164" s="22">
        <v>0</v>
      </c>
      <c r="AL164" s="22">
        <v>0</v>
      </c>
      <c r="AM164" s="22">
        <v>0</v>
      </c>
      <c r="AN164" s="22">
        <v>0</v>
      </c>
      <c r="AO164" s="22">
        <v>0</v>
      </c>
      <c r="AP164" s="22">
        <v>199917</v>
      </c>
    </row>
    <row r="165" spans="1:42" x14ac:dyDescent="0.35">
      <c r="A165" s="22" t="s">
        <v>114</v>
      </c>
      <c r="B165" s="22" t="s">
        <v>294</v>
      </c>
      <c r="C165" s="22" t="s">
        <v>441</v>
      </c>
      <c r="D165" s="22" t="s">
        <v>442</v>
      </c>
      <c r="E165" s="22">
        <v>0</v>
      </c>
      <c r="F165" s="22">
        <v>0</v>
      </c>
      <c r="G165" s="22">
        <v>0</v>
      </c>
      <c r="H165" s="22"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21793</v>
      </c>
      <c r="U165" s="22">
        <v>12346</v>
      </c>
      <c r="V165" s="22">
        <v>0</v>
      </c>
      <c r="W165" s="22">
        <v>0</v>
      </c>
      <c r="X165" s="22"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0</v>
      </c>
      <c r="AG165" s="22">
        <v>0</v>
      </c>
      <c r="AH165" s="22">
        <v>0</v>
      </c>
      <c r="AI165" s="22">
        <v>77605</v>
      </c>
      <c r="AJ165" s="22">
        <v>0</v>
      </c>
      <c r="AK165" s="22">
        <v>0</v>
      </c>
      <c r="AL165" s="22">
        <v>0</v>
      </c>
      <c r="AM165" s="22">
        <v>0</v>
      </c>
      <c r="AN165" s="22">
        <v>0</v>
      </c>
      <c r="AO165" s="22">
        <v>0</v>
      </c>
      <c r="AP165" s="22">
        <v>111744</v>
      </c>
    </row>
    <row r="166" spans="1:42" x14ac:dyDescent="0.35">
      <c r="A166" s="22" t="s">
        <v>114</v>
      </c>
      <c r="B166" s="22" t="s">
        <v>294</v>
      </c>
      <c r="C166" s="22" t="s">
        <v>443</v>
      </c>
      <c r="D166" s="22" t="s">
        <v>444</v>
      </c>
      <c r="E166" s="22">
        <v>0</v>
      </c>
      <c r="F166" s="22">
        <v>0</v>
      </c>
      <c r="G166" s="22">
        <v>0</v>
      </c>
      <c r="H166" s="22"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v>0</v>
      </c>
      <c r="N166" s="22">
        <v>0</v>
      </c>
      <c r="O166" s="22">
        <v>9568</v>
      </c>
      <c r="P166" s="22">
        <v>0</v>
      </c>
      <c r="Q166" s="22">
        <v>0</v>
      </c>
      <c r="R166" s="22">
        <v>0</v>
      </c>
      <c r="S166" s="22">
        <v>0</v>
      </c>
      <c r="T166" s="22">
        <v>26770</v>
      </c>
      <c r="U166" s="22">
        <v>11543</v>
      </c>
      <c r="V166" s="22">
        <v>0</v>
      </c>
      <c r="W166" s="22">
        <v>0</v>
      </c>
      <c r="X166" s="22"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v>0</v>
      </c>
      <c r="AI166" s="22">
        <v>14805</v>
      </c>
      <c r="AJ166" s="22">
        <v>0</v>
      </c>
      <c r="AK166" s="22">
        <v>0</v>
      </c>
      <c r="AL166" s="22">
        <v>0</v>
      </c>
      <c r="AM166" s="22">
        <v>0</v>
      </c>
      <c r="AN166" s="22">
        <v>0</v>
      </c>
      <c r="AO166" s="22">
        <v>0</v>
      </c>
      <c r="AP166" s="22">
        <v>62686</v>
      </c>
    </row>
    <row r="167" spans="1:42" x14ac:dyDescent="0.35">
      <c r="A167" s="22" t="s">
        <v>114</v>
      </c>
      <c r="B167" s="22" t="s">
        <v>294</v>
      </c>
      <c r="C167" s="22" t="s">
        <v>445</v>
      </c>
      <c r="D167" s="22" t="s">
        <v>446</v>
      </c>
      <c r="E167" s="22">
        <v>0</v>
      </c>
      <c r="F167" s="22">
        <v>23167</v>
      </c>
      <c r="G167" s="22">
        <v>0</v>
      </c>
      <c r="H167" s="22">
        <v>0</v>
      </c>
      <c r="I167" s="22">
        <v>0</v>
      </c>
      <c r="J167" s="22">
        <v>0</v>
      </c>
      <c r="K167" s="22">
        <v>0</v>
      </c>
      <c r="L167" s="22">
        <v>0</v>
      </c>
      <c r="M167" s="22">
        <v>0</v>
      </c>
      <c r="N167" s="22">
        <v>0</v>
      </c>
      <c r="O167" s="22">
        <v>24284</v>
      </c>
      <c r="P167" s="22">
        <v>0</v>
      </c>
      <c r="Q167" s="22">
        <v>0</v>
      </c>
      <c r="R167" s="22">
        <v>0</v>
      </c>
      <c r="S167" s="22">
        <v>0</v>
      </c>
      <c r="T167" s="22">
        <v>102627</v>
      </c>
      <c r="U167" s="22">
        <v>0</v>
      </c>
      <c r="V167" s="22">
        <v>0</v>
      </c>
      <c r="W167" s="22">
        <v>0</v>
      </c>
      <c r="X167" s="22"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10343</v>
      </c>
      <c r="AG167" s="22">
        <v>0</v>
      </c>
      <c r="AH167" s="22">
        <v>0</v>
      </c>
      <c r="AI167" s="22">
        <v>42519</v>
      </c>
      <c r="AJ167" s="22">
        <v>0</v>
      </c>
      <c r="AK167" s="22">
        <v>0</v>
      </c>
      <c r="AL167" s="22">
        <v>0</v>
      </c>
      <c r="AM167" s="22">
        <v>0</v>
      </c>
      <c r="AN167" s="22">
        <v>0</v>
      </c>
      <c r="AO167" s="22">
        <v>0</v>
      </c>
      <c r="AP167" s="22">
        <v>202940</v>
      </c>
    </row>
    <row r="168" spans="1:42" x14ac:dyDescent="0.35">
      <c r="A168" s="22" t="s">
        <v>114</v>
      </c>
      <c r="B168" s="22" t="s">
        <v>294</v>
      </c>
      <c r="C168" s="22" t="s">
        <v>447</v>
      </c>
      <c r="D168" s="22" t="s">
        <v>448</v>
      </c>
      <c r="E168" s="22">
        <v>0</v>
      </c>
      <c r="F168" s="22">
        <v>0</v>
      </c>
      <c r="G168" s="22">
        <v>0</v>
      </c>
      <c r="H168" s="22"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35016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v>0</v>
      </c>
      <c r="AJ168" s="22">
        <v>0</v>
      </c>
      <c r="AK168" s="22">
        <v>0</v>
      </c>
      <c r="AL168" s="22">
        <v>0</v>
      </c>
      <c r="AM168" s="22">
        <v>0</v>
      </c>
      <c r="AN168" s="22">
        <v>0</v>
      </c>
      <c r="AO168" s="22">
        <v>0</v>
      </c>
      <c r="AP168" s="22">
        <v>35016</v>
      </c>
    </row>
    <row r="169" spans="1:42" x14ac:dyDescent="0.35">
      <c r="A169" s="22" t="s">
        <v>114</v>
      </c>
      <c r="B169" s="22" t="s">
        <v>294</v>
      </c>
      <c r="C169" s="22" t="s">
        <v>449</v>
      </c>
      <c r="D169" s="22" t="s">
        <v>450</v>
      </c>
      <c r="E169" s="22">
        <v>0</v>
      </c>
      <c r="F169" s="22">
        <v>0</v>
      </c>
      <c r="G169" s="22">
        <v>0</v>
      </c>
      <c r="H169" s="22">
        <v>0</v>
      </c>
      <c r="I169" s="22">
        <v>0</v>
      </c>
      <c r="J169" s="22">
        <v>0</v>
      </c>
      <c r="K169" s="22">
        <v>0</v>
      </c>
      <c r="L169" s="22">
        <v>842</v>
      </c>
      <c r="M169" s="22"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63689</v>
      </c>
      <c r="W169" s="22">
        <v>0</v>
      </c>
      <c r="X169" s="22"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v>0</v>
      </c>
      <c r="AI169" s="22">
        <v>0</v>
      </c>
      <c r="AJ169" s="22">
        <v>0</v>
      </c>
      <c r="AK169" s="22">
        <v>0</v>
      </c>
      <c r="AL169" s="22">
        <v>0</v>
      </c>
      <c r="AM169" s="22">
        <v>0</v>
      </c>
      <c r="AN169" s="22">
        <v>0</v>
      </c>
      <c r="AO169" s="22">
        <v>0</v>
      </c>
      <c r="AP169" s="22">
        <v>64531</v>
      </c>
    </row>
    <row r="170" spans="1:42" x14ac:dyDescent="0.35">
      <c r="A170" s="22" t="s">
        <v>114</v>
      </c>
      <c r="B170" s="22" t="s">
        <v>294</v>
      </c>
      <c r="C170" s="22" t="s">
        <v>451</v>
      </c>
      <c r="D170" s="22" t="s">
        <v>452</v>
      </c>
      <c r="E170" s="22">
        <v>0</v>
      </c>
      <c r="F170" s="22">
        <v>0</v>
      </c>
      <c r="G170" s="22">
        <v>0</v>
      </c>
      <c r="H170" s="22">
        <v>0</v>
      </c>
      <c r="I170" s="22">
        <v>10039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6535</v>
      </c>
      <c r="P170" s="22">
        <v>0</v>
      </c>
      <c r="Q170" s="22">
        <v>0</v>
      </c>
      <c r="R170" s="22">
        <v>0</v>
      </c>
      <c r="S170" s="22">
        <v>0</v>
      </c>
      <c r="T170" s="22">
        <v>39646</v>
      </c>
      <c r="U170" s="22">
        <v>142078</v>
      </c>
      <c r="V170" s="22">
        <v>0</v>
      </c>
      <c r="W170" s="22">
        <v>0</v>
      </c>
      <c r="X170" s="22"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892499</v>
      </c>
      <c r="AG170" s="22">
        <v>0</v>
      </c>
      <c r="AH170" s="22">
        <v>0</v>
      </c>
      <c r="AI170" s="22">
        <v>114578</v>
      </c>
      <c r="AJ170" s="22">
        <v>0</v>
      </c>
      <c r="AK170" s="22">
        <v>0</v>
      </c>
      <c r="AL170" s="22">
        <v>0</v>
      </c>
      <c r="AM170" s="22">
        <v>0</v>
      </c>
      <c r="AN170" s="22">
        <v>0</v>
      </c>
      <c r="AO170" s="22">
        <v>0</v>
      </c>
      <c r="AP170" s="22">
        <v>1205375</v>
      </c>
    </row>
    <row r="171" spans="1:42" x14ac:dyDescent="0.35">
      <c r="A171" s="22" t="s">
        <v>114</v>
      </c>
      <c r="B171" s="22" t="s">
        <v>294</v>
      </c>
      <c r="C171" s="22" t="s">
        <v>453</v>
      </c>
      <c r="D171" s="22" t="s">
        <v>454</v>
      </c>
      <c r="E171" s="22">
        <v>0</v>
      </c>
      <c r="F171" s="22">
        <v>0</v>
      </c>
      <c r="G171" s="22">
        <v>0</v>
      </c>
      <c r="H171" s="22"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6626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2579</v>
      </c>
      <c r="V171" s="22">
        <v>0</v>
      </c>
      <c r="W171" s="22">
        <v>0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2242</v>
      </c>
      <c r="AE171" s="22">
        <v>0</v>
      </c>
      <c r="AF171" s="22">
        <v>0</v>
      </c>
      <c r="AG171" s="22">
        <v>0</v>
      </c>
      <c r="AH171" s="22">
        <v>0</v>
      </c>
      <c r="AI171" s="22">
        <v>0</v>
      </c>
      <c r="AJ171" s="22">
        <v>0</v>
      </c>
      <c r="AK171" s="22">
        <v>0</v>
      </c>
      <c r="AL171" s="22">
        <v>0</v>
      </c>
      <c r="AM171" s="22">
        <v>0</v>
      </c>
      <c r="AN171" s="22">
        <v>0</v>
      </c>
      <c r="AO171" s="22">
        <v>0</v>
      </c>
      <c r="AP171" s="22">
        <v>11447</v>
      </c>
    </row>
    <row r="172" spans="1:42" x14ac:dyDescent="0.35">
      <c r="A172" s="22" t="s">
        <v>114</v>
      </c>
      <c r="B172" s="22" t="s">
        <v>294</v>
      </c>
      <c r="C172" s="22" t="s">
        <v>455</v>
      </c>
      <c r="D172" s="22" t="s">
        <v>456</v>
      </c>
      <c r="E172" s="22">
        <v>0</v>
      </c>
      <c r="F172" s="22">
        <v>0</v>
      </c>
      <c r="G172" s="22">
        <v>0</v>
      </c>
      <c r="H172" s="22"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4299</v>
      </c>
      <c r="U172" s="22">
        <v>4319</v>
      </c>
      <c r="V172" s="22">
        <v>0</v>
      </c>
      <c r="W172" s="22">
        <v>0</v>
      </c>
      <c r="X172" s="22"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v>0</v>
      </c>
      <c r="AJ172" s="22">
        <v>0</v>
      </c>
      <c r="AK172" s="22">
        <v>0</v>
      </c>
      <c r="AL172" s="22">
        <v>0</v>
      </c>
      <c r="AM172" s="22">
        <v>0</v>
      </c>
      <c r="AN172" s="22">
        <v>0</v>
      </c>
      <c r="AO172" s="22">
        <v>0</v>
      </c>
      <c r="AP172" s="22">
        <v>8618</v>
      </c>
    </row>
    <row r="173" spans="1:42" x14ac:dyDescent="0.35">
      <c r="A173" s="22" t="s">
        <v>114</v>
      </c>
      <c r="B173" s="22" t="s">
        <v>294</v>
      </c>
      <c r="C173" s="22" t="s">
        <v>457</v>
      </c>
      <c r="D173" s="22" t="s">
        <v>458</v>
      </c>
      <c r="E173" s="22">
        <v>0</v>
      </c>
      <c r="F173" s="22">
        <v>0</v>
      </c>
      <c r="G173" s="22">
        <v>0</v>
      </c>
      <c r="H173" s="22">
        <v>0</v>
      </c>
      <c r="I173" s="22">
        <v>0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56117</v>
      </c>
      <c r="P173" s="22">
        <v>0</v>
      </c>
      <c r="Q173" s="22">
        <v>0</v>
      </c>
      <c r="R173" s="22">
        <v>0</v>
      </c>
      <c r="S173" s="22">
        <v>0</v>
      </c>
      <c r="T173" s="22">
        <v>6913</v>
      </c>
      <c r="U173" s="22">
        <v>195720</v>
      </c>
      <c r="V173" s="22">
        <v>0</v>
      </c>
      <c r="W173" s="22">
        <v>0</v>
      </c>
      <c r="X173" s="22"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  <c r="AH173" s="22">
        <v>0</v>
      </c>
      <c r="AI173" s="22">
        <v>14005</v>
      </c>
      <c r="AJ173" s="22">
        <v>0</v>
      </c>
      <c r="AK173" s="22">
        <v>0</v>
      </c>
      <c r="AL173" s="22">
        <v>0</v>
      </c>
      <c r="AM173" s="22">
        <v>0</v>
      </c>
      <c r="AN173" s="22">
        <v>0</v>
      </c>
      <c r="AO173" s="22">
        <v>0</v>
      </c>
      <c r="AP173" s="22">
        <v>272755</v>
      </c>
    </row>
    <row r="174" spans="1:42" x14ac:dyDescent="0.35">
      <c r="A174" s="22" t="s">
        <v>114</v>
      </c>
      <c r="B174" s="22" t="s">
        <v>294</v>
      </c>
      <c r="C174" s="22" t="s">
        <v>459</v>
      </c>
      <c r="D174" s="22" t="s">
        <v>460</v>
      </c>
      <c r="E174" s="22">
        <v>0</v>
      </c>
      <c r="F174" s="22">
        <v>0</v>
      </c>
      <c r="G174" s="22">
        <v>0</v>
      </c>
      <c r="H174" s="22"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v>0</v>
      </c>
      <c r="X174" s="22">
        <v>0</v>
      </c>
      <c r="Y174" s="22">
        <v>0</v>
      </c>
      <c r="Z174" s="22">
        <v>0</v>
      </c>
      <c r="AA174" s="22">
        <v>0</v>
      </c>
      <c r="AB174" s="22">
        <v>5218</v>
      </c>
      <c r="AC174" s="22">
        <v>0</v>
      </c>
      <c r="AD174" s="22">
        <v>0</v>
      </c>
      <c r="AE174" s="22">
        <v>0</v>
      </c>
      <c r="AF174" s="22">
        <v>0</v>
      </c>
      <c r="AG174" s="22">
        <v>0</v>
      </c>
      <c r="AH174" s="22">
        <v>0</v>
      </c>
      <c r="AI174" s="22">
        <v>0</v>
      </c>
      <c r="AJ174" s="22">
        <v>0</v>
      </c>
      <c r="AK174" s="22">
        <v>0</v>
      </c>
      <c r="AL174" s="22">
        <v>0</v>
      </c>
      <c r="AM174" s="22">
        <v>0</v>
      </c>
      <c r="AN174" s="22">
        <v>0</v>
      </c>
      <c r="AO174" s="22">
        <v>0</v>
      </c>
      <c r="AP174" s="22">
        <v>5218</v>
      </c>
    </row>
    <row r="175" spans="1:42" x14ac:dyDescent="0.35">
      <c r="A175" s="22" t="s">
        <v>114</v>
      </c>
      <c r="B175" s="22" t="s">
        <v>294</v>
      </c>
      <c r="C175" s="22" t="s">
        <v>461</v>
      </c>
      <c r="D175" s="22" t="s">
        <v>462</v>
      </c>
      <c r="E175" s="22">
        <v>0</v>
      </c>
      <c r="F175" s="22">
        <v>25816</v>
      </c>
      <c r="G175" s="22">
        <v>0</v>
      </c>
      <c r="H175" s="22"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29222</v>
      </c>
      <c r="P175" s="22">
        <v>0</v>
      </c>
      <c r="Q175" s="22">
        <v>0</v>
      </c>
      <c r="R175" s="22">
        <v>0</v>
      </c>
      <c r="S175" s="22">
        <v>0</v>
      </c>
      <c r="T175" s="22">
        <v>80660</v>
      </c>
      <c r="U175" s="22">
        <v>51104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v>0</v>
      </c>
      <c r="AI175" s="22">
        <v>26632</v>
      </c>
      <c r="AJ175" s="22">
        <v>0</v>
      </c>
      <c r="AK175" s="22">
        <v>0</v>
      </c>
      <c r="AL175" s="22">
        <v>0</v>
      </c>
      <c r="AM175" s="22">
        <v>0</v>
      </c>
      <c r="AN175" s="22">
        <v>0</v>
      </c>
      <c r="AO175" s="22">
        <v>0</v>
      </c>
      <c r="AP175" s="22">
        <v>213434</v>
      </c>
    </row>
    <row r="176" spans="1:42" x14ac:dyDescent="0.35">
      <c r="A176" s="22" t="s">
        <v>114</v>
      </c>
      <c r="B176" s="22" t="s">
        <v>294</v>
      </c>
      <c r="C176" s="22" t="s">
        <v>463</v>
      </c>
      <c r="D176" s="22" t="s">
        <v>464</v>
      </c>
      <c r="E176" s="22">
        <v>0</v>
      </c>
      <c r="F176" s="22">
        <v>88954</v>
      </c>
      <c r="G176" s="22">
        <v>0</v>
      </c>
      <c r="H176" s="22">
        <v>296478</v>
      </c>
      <c r="I176" s="22">
        <v>34894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148281</v>
      </c>
      <c r="P176" s="22">
        <v>0</v>
      </c>
      <c r="Q176" s="22">
        <v>0</v>
      </c>
      <c r="R176" s="22">
        <v>521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2"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v>0</v>
      </c>
      <c r="AI176" s="22">
        <v>81492</v>
      </c>
      <c r="AJ176" s="22">
        <v>62828</v>
      </c>
      <c r="AK176" s="22">
        <v>0</v>
      </c>
      <c r="AL176" s="22">
        <v>0</v>
      </c>
      <c r="AM176" s="22">
        <v>0</v>
      </c>
      <c r="AN176" s="22">
        <v>0</v>
      </c>
      <c r="AO176" s="22">
        <v>0</v>
      </c>
      <c r="AP176" s="22">
        <v>713448</v>
      </c>
    </row>
    <row r="177" spans="1:42" x14ac:dyDescent="0.35">
      <c r="A177" s="22" t="s">
        <v>114</v>
      </c>
      <c r="B177" s="22" t="s">
        <v>294</v>
      </c>
      <c r="C177" s="22" t="s">
        <v>465</v>
      </c>
      <c r="D177" s="22" t="s">
        <v>466</v>
      </c>
      <c r="E177" s="22">
        <v>0</v>
      </c>
      <c r="F177" s="22">
        <v>157167</v>
      </c>
      <c r="G177" s="22">
        <v>0</v>
      </c>
      <c r="H177" s="22">
        <v>0</v>
      </c>
      <c r="I177" s="22">
        <v>0</v>
      </c>
      <c r="J177" s="22">
        <v>0</v>
      </c>
      <c r="K177" s="22">
        <v>0</v>
      </c>
      <c r="L177" s="22">
        <v>0</v>
      </c>
      <c r="M177" s="22">
        <v>0</v>
      </c>
      <c r="N177" s="22">
        <v>0</v>
      </c>
      <c r="O177" s="22">
        <v>33845</v>
      </c>
      <c r="P177" s="22">
        <v>0</v>
      </c>
      <c r="Q177" s="22">
        <v>0</v>
      </c>
      <c r="R177" s="22">
        <v>14328</v>
      </c>
      <c r="S177" s="22">
        <v>0</v>
      </c>
      <c r="T177" s="22">
        <v>138920</v>
      </c>
      <c r="U177" s="22">
        <v>103602</v>
      </c>
      <c r="V177" s="22">
        <v>0</v>
      </c>
      <c r="W177" s="22"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v>0</v>
      </c>
      <c r="AI177" s="22">
        <v>161851</v>
      </c>
      <c r="AJ177" s="22">
        <v>8559</v>
      </c>
      <c r="AK177" s="22">
        <v>0</v>
      </c>
      <c r="AL177" s="22">
        <v>0</v>
      </c>
      <c r="AM177" s="22">
        <v>0</v>
      </c>
      <c r="AN177" s="22">
        <v>0</v>
      </c>
      <c r="AO177" s="22">
        <v>0</v>
      </c>
      <c r="AP177" s="22">
        <v>618272</v>
      </c>
    </row>
    <row r="178" spans="1:42" x14ac:dyDescent="0.35">
      <c r="A178" s="22" t="s">
        <v>114</v>
      </c>
      <c r="B178" s="22" t="s">
        <v>294</v>
      </c>
      <c r="C178" s="22" t="s">
        <v>467</v>
      </c>
      <c r="D178" s="22" t="s">
        <v>468</v>
      </c>
      <c r="E178" s="22">
        <v>0</v>
      </c>
      <c r="F178" s="22">
        <v>13480</v>
      </c>
      <c r="G178" s="22">
        <v>0</v>
      </c>
      <c r="H178" s="22"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152710</v>
      </c>
      <c r="P178" s="22">
        <v>0</v>
      </c>
      <c r="Q178" s="22">
        <v>0</v>
      </c>
      <c r="R178" s="22">
        <v>0</v>
      </c>
      <c r="S178" s="22">
        <v>0</v>
      </c>
      <c r="T178" s="22">
        <v>52233</v>
      </c>
      <c r="U178" s="22">
        <v>0</v>
      </c>
      <c r="V178" s="22">
        <v>0</v>
      </c>
      <c r="W178" s="22"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v>0</v>
      </c>
      <c r="AI178" s="22">
        <v>2286</v>
      </c>
      <c r="AJ178" s="22">
        <v>0</v>
      </c>
      <c r="AK178" s="22">
        <v>0</v>
      </c>
      <c r="AL178" s="22">
        <v>0</v>
      </c>
      <c r="AM178" s="22">
        <v>0</v>
      </c>
      <c r="AN178" s="22">
        <v>0</v>
      </c>
      <c r="AO178" s="22">
        <v>0</v>
      </c>
      <c r="AP178" s="22">
        <v>220709</v>
      </c>
    </row>
    <row r="179" spans="1:42" x14ac:dyDescent="0.35">
      <c r="A179" s="22" t="s">
        <v>114</v>
      </c>
      <c r="B179" s="22" t="s">
        <v>294</v>
      </c>
      <c r="C179" s="22" t="s">
        <v>469</v>
      </c>
      <c r="D179" s="22" t="s">
        <v>470</v>
      </c>
      <c r="E179" s="22">
        <v>0</v>
      </c>
      <c r="F179" s="22">
        <v>18702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v>0</v>
      </c>
      <c r="AI179" s="22">
        <v>0</v>
      </c>
      <c r="AJ179" s="22">
        <v>0</v>
      </c>
      <c r="AK179" s="22">
        <v>0</v>
      </c>
      <c r="AL179" s="22">
        <v>0</v>
      </c>
      <c r="AM179" s="22">
        <v>0</v>
      </c>
      <c r="AN179" s="22">
        <v>0</v>
      </c>
      <c r="AO179" s="22">
        <v>0</v>
      </c>
      <c r="AP179" s="22">
        <v>18702</v>
      </c>
    </row>
    <row r="180" spans="1:42" x14ac:dyDescent="0.35">
      <c r="A180" s="22" t="s">
        <v>114</v>
      </c>
      <c r="B180" s="22" t="s">
        <v>294</v>
      </c>
      <c r="C180" s="22" t="s">
        <v>471</v>
      </c>
      <c r="D180" s="22" t="s">
        <v>472</v>
      </c>
      <c r="E180" s="22">
        <v>0</v>
      </c>
      <c r="F180" s="22">
        <v>0</v>
      </c>
      <c r="G180" s="22">
        <v>0</v>
      </c>
      <c r="H180" s="22">
        <v>182709</v>
      </c>
      <c r="I180" s="22">
        <v>136523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189786</v>
      </c>
      <c r="U180" s="22">
        <v>25305</v>
      </c>
      <c r="V180" s="22">
        <v>0</v>
      </c>
      <c r="W180" s="22"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v>0</v>
      </c>
      <c r="AI180" s="22">
        <v>458281</v>
      </c>
      <c r="AJ180" s="22">
        <v>0</v>
      </c>
      <c r="AK180" s="22">
        <v>0</v>
      </c>
      <c r="AL180" s="22">
        <v>0</v>
      </c>
      <c r="AM180" s="22">
        <v>0</v>
      </c>
      <c r="AN180" s="22">
        <v>0</v>
      </c>
      <c r="AO180" s="22">
        <v>0</v>
      </c>
      <c r="AP180" s="22">
        <v>992604</v>
      </c>
    </row>
    <row r="181" spans="1:42" x14ac:dyDescent="0.35">
      <c r="A181" s="22" t="s">
        <v>114</v>
      </c>
      <c r="B181" s="22" t="s">
        <v>294</v>
      </c>
      <c r="C181" s="22" t="s">
        <v>473</v>
      </c>
      <c r="D181" s="22" t="s">
        <v>474</v>
      </c>
      <c r="E181" s="22">
        <v>0</v>
      </c>
      <c r="F181" s="22">
        <v>0</v>
      </c>
      <c r="G181" s="22">
        <v>0</v>
      </c>
      <c r="H181" s="22"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4270</v>
      </c>
      <c r="S181" s="22">
        <v>0</v>
      </c>
      <c r="T181" s="22">
        <v>0</v>
      </c>
      <c r="U181" s="22">
        <v>106705</v>
      </c>
      <c r="V181" s="22">
        <v>0</v>
      </c>
      <c r="W181" s="22">
        <v>0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13012</v>
      </c>
      <c r="AH181" s="22">
        <v>0</v>
      </c>
      <c r="AI181" s="22">
        <v>0</v>
      </c>
      <c r="AJ181" s="22">
        <v>30360</v>
      </c>
      <c r="AK181" s="22">
        <v>0</v>
      </c>
      <c r="AL181" s="22">
        <v>0</v>
      </c>
      <c r="AM181" s="22">
        <v>0</v>
      </c>
      <c r="AN181" s="22">
        <v>0</v>
      </c>
      <c r="AO181" s="22">
        <v>0</v>
      </c>
      <c r="AP181" s="22">
        <v>154347</v>
      </c>
    </row>
    <row r="182" spans="1:42" x14ac:dyDescent="0.35">
      <c r="A182" s="22" t="s">
        <v>114</v>
      </c>
      <c r="B182" s="22" t="s">
        <v>294</v>
      </c>
      <c r="C182" s="22" t="s">
        <v>475</v>
      </c>
      <c r="D182" s="22" t="s">
        <v>476</v>
      </c>
      <c r="E182" s="22">
        <v>0</v>
      </c>
      <c r="F182" s="22">
        <v>0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1519</v>
      </c>
      <c r="O182" s="22">
        <v>28067</v>
      </c>
      <c r="P182" s="22">
        <v>0</v>
      </c>
      <c r="Q182" s="22">
        <v>0</v>
      </c>
      <c r="R182" s="22">
        <v>0</v>
      </c>
      <c r="S182" s="22">
        <v>0</v>
      </c>
      <c r="T182" s="22">
        <v>55176</v>
      </c>
      <c r="U182" s="22">
        <v>17616</v>
      </c>
      <c r="V182" s="22">
        <v>0</v>
      </c>
      <c r="W182" s="22"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v>0</v>
      </c>
      <c r="AI182" s="22">
        <v>1842</v>
      </c>
      <c r="AJ182" s="22">
        <v>0</v>
      </c>
      <c r="AK182" s="22">
        <v>0</v>
      </c>
      <c r="AL182" s="22">
        <v>0</v>
      </c>
      <c r="AM182" s="22">
        <v>0</v>
      </c>
      <c r="AN182" s="22">
        <v>0</v>
      </c>
      <c r="AO182" s="22">
        <v>0</v>
      </c>
      <c r="AP182" s="22">
        <v>104220</v>
      </c>
    </row>
    <row r="183" spans="1:42" x14ac:dyDescent="0.35">
      <c r="A183" s="22" t="s">
        <v>114</v>
      </c>
      <c r="B183" s="22" t="s">
        <v>294</v>
      </c>
      <c r="C183" s="22" t="s">
        <v>477</v>
      </c>
      <c r="D183" s="22" t="s">
        <v>478</v>
      </c>
      <c r="E183" s="22">
        <v>44388</v>
      </c>
      <c r="F183" s="22">
        <v>0</v>
      </c>
      <c r="G183" s="22">
        <v>0</v>
      </c>
      <c r="H183" s="22"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v>0</v>
      </c>
      <c r="N183" s="22">
        <v>1243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179894</v>
      </c>
      <c r="U183" s="22">
        <v>0</v>
      </c>
      <c r="V183" s="22">
        <v>981</v>
      </c>
      <c r="W183" s="22">
        <v>0</v>
      </c>
      <c r="X183" s="22">
        <v>0</v>
      </c>
      <c r="Y183" s="22">
        <v>0</v>
      </c>
      <c r="Z183" s="22">
        <v>0</v>
      </c>
      <c r="AA183" s="22">
        <v>0</v>
      </c>
      <c r="AB183" s="22">
        <v>243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v>35799</v>
      </c>
      <c r="AI183" s="22">
        <v>0</v>
      </c>
      <c r="AJ183" s="22">
        <v>0</v>
      </c>
      <c r="AK183" s="22">
        <v>0</v>
      </c>
      <c r="AL183" s="22">
        <v>0</v>
      </c>
      <c r="AM183" s="22">
        <v>0</v>
      </c>
      <c r="AN183" s="22">
        <v>0</v>
      </c>
      <c r="AO183" s="22">
        <v>0</v>
      </c>
      <c r="AP183" s="22">
        <v>262548</v>
      </c>
    </row>
    <row r="184" spans="1:42" x14ac:dyDescent="0.35">
      <c r="A184" s="22" t="s">
        <v>114</v>
      </c>
      <c r="B184" s="22" t="s">
        <v>294</v>
      </c>
      <c r="C184" s="22" t="s">
        <v>479</v>
      </c>
      <c r="D184" s="22" t="s">
        <v>480</v>
      </c>
      <c r="E184" s="22">
        <v>0</v>
      </c>
      <c r="F184" s="22">
        <v>0</v>
      </c>
      <c r="G184" s="22">
        <v>0</v>
      </c>
      <c r="H184" s="22"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135169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2">
        <v>0</v>
      </c>
      <c r="W184" s="22"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v>0</v>
      </c>
      <c r="AI184" s="22">
        <v>0</v>
      </c>
      <c r="AJ184" s="22">
        <v>0</v>
      </c>
      <c r="AK184" s="22">
        <v>0</v>
      </c>
      <c r="AL184" s="22">
        <v>0</v>
      </c>
      <c r="AM184" s="22">
        <v>0</v>
      </c>
      <c r="AN184" s="22">
        <v>0</v>
      </c>
      <c r="AO184" s="22">
        <v>0</v>
      </c>
      <c r="AP184" s="22">
        <v>135169</v>
      </c>
    </row>
    <row r="185" spans="1:42" x14ac:dyDescent="0.35">
      <c r="A185" s="22" t="s">
        <v>114</v>
      </c>
      <c r="B185" s="22" t="s">
        <v>294</v>
      </c>
      <c r="C185" s="22" t="s">
        <v>481</v>
      </c>
      <c r="D185" s="22" t="s">
        <v>482</v>
      </c>
      <c r="E185" s="22">
        <v>0</v>
      </c>
      <c r="F185" s="22">
        <v>0</v>
      </c>
      <c r="G185" s="22">
        <v>0</v>
      </c>
      <c r="H185" s="22"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1132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6827</v>
      </c>
      <c r="AE185" s="22">
        <v>0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v>0</v>
      </c>
      <c r="AL185" s="22">
        <v>0</v>
      </c>
      <c r="AM185" s="22">
        <v>0</v>
      </c>
      <c r="AN185" s="22">
        <v>0</v>
      </c>
      <c r="AO185" s="22">
        <v>0</v>
      </c>
      <c r="AP185" s="22">
        <v>7959</v>
      </c>
    </row>
    <row r="186" spans="1:42" x14ac:dyDescent="0.35">
      <c r="A186" s="22" t="s">
        <v>114</v>
      </c>
      <c r="B186" s="22" t="s">
        <v>294</v>
      </c>
      <c r="C186" s="22" t="s">
        <v>483</v>
      </c>
      <c r="D186" s="22" t="s">
        <v>484</v>
      </c>
      <c r="E186" s="22">
        <v>0</v>
      </c>
      <c r="F186" s="22">
        <v>11639</v>
      </c>
      <c r="G186" s="22">
        <v>0</v>
      </c>
      <c r="H186" s="22">
        <v>0</v>
      </c>
      <c r="I186" s="22">
        <v>6826</v>
      </c>
      <c r="J186" s="22">
        <v>0</v>
      </c>
      <c r="K186" s="22">
        <v>0</v>
      </c>
      <c r="L186" s="22">
        <v>713</v>
      </c>
      <c r="M186" s="22">
        <v>0</v>
      </c>
      <c r="N186" s="22">
        <v>0</v>
      </c>
      <c r="O186" s="22">
        <v>2223</v>
      </c>
      <c r="P186" s="22">
        <v>0</v>
      </c>
      <c r="Q186" s="22">
        <v>0</v>
      </c>
      <c r="R186" s="22">
        <v>0</v>
      </c>
      <c r="S186" s="22">
        <v>0</v>
      </c>
      <c r="T186" s="22">
        <v>10950</v>
      </c>
      <c r="U186" s="22">
        <v>0</v>
      </c>
      <c r="V186" s="22">
        <v>0</v>
      </c>
      <c r="W186" s="22"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v>0</v>
      </c>
      <c r="AI186" s="22">
        <v>1463</v>
      </c>
      <c r="AJ186" s="22">
        <v>20626</v>
      </c>
      <c r="AK186" s="22">
        <v>0</v>
      </c>
      <c r="AL186" s="22">
        <v>735</v>
      </c>
      <c r="AM186" s="22">
        <v>0</v>
      </c>
      <c r="AN186" s="22">
        <v>0</v>
      </c>
      <c r="AO186" s="22">
        <v>0</v>
      </c>
      <c r="AP186" s="22">
        <v>55175</v>
      </c>
    </row>
    <row r="187" spans="1:42" x14ac:dyDescent="0.35">
      <c r="A187" s="22" t="s">
        <v>114</v>
      </c>
      <c r="B187" s="22" t="s">
        <v>294</v>
      </c>
      <c r="C187" s="22" t="s">
        <v>485</v>
      </c>
      <c r="D187" s="22" t="s">
        <v>486</v>
      </c>
      <c r="E187" s="22">
        <v>0</v>
      </c>
      <c r="F187" s="22">
        <v>6798</v>
      </c>
      <c r="G187" s="22">
        <v>0</v>
      </c>
      <c r="H187" s="22">
        <v>0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4305</v>
      </c>
      <c r="P187" s="22">
        <v>0</v>
      </c>
      <c r="Q187" s="22">
        <v>0</v>
      </c>
      <c r="R187" s="22">
        <v>0</v>
      </c>
      <c r="S187" s="22">
        <v>0</v>
      </c>
      <c r="T187" s="22">
        <v>81335</v>
      </c>
      <c r="U187" s="22">
        <v>0</v>
      </c>
      <c r="V187" s="22">
        <v>0</v>
      </c>
      <c r="W187" s="22"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v>0</v>
      </c>
      <c r="AI187" s="22">
        <v>23303</v>
      </c>
      <c r="AJ187" s="22">
        <v>0</v>
      </c>
      <c r="AK187" s="22">
        <v>0</v>
      </c>
      <c r="AL187" s="22">
        <v>0</v>
      </c>
      <c r="AM187" s="22">
        <v>0</v>
      </c>
      <c r="AN187" s="22">
        <v>0</v>
      </c>
      <c r="AO187" s="22">
        <v>0</v>
      </c>
      <c r="AP187" s="22">
        <v>115741</v>
      </c>
    </row>
    <row r="188" spans="1:42" x14ac:dyDescent="0.35">
      <c r="A188" s="22" t="s">
        <v>114</v>
      </c>
      <c r="B188" s="22" t="s">
        <v>294</v>
      </c>
      <c r="C188" s="22" t="s">
        <v>487</v>
      </c>
      <c r="D188" s="22" t="s">
        <v>488</v>
      </c>
      <c r="E188" s="22">
        <v>0</v>
      </c>
      <c r="F188" s="22">
        <v>0</v>
      </c>
      <c r="G188" s="22">
        <v>0</v>
      </c>
      <c r="H188" s="22">
        <v>0</v>
      </c>
      <c r="I188" s="22">
        <v>1326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13178</v>
      </c>
      <c r="P188" s="22">
        <v>0</v>
      </c>
      <c r="Q188" s="22">
        <v>0</v>
      </c>
      <c r="R188" s="22">
        <v>0</v>
      </c>
      <c r="S188" s="22">
        <v>0</v>
      </c>
      <c r="T188" s="22">
        <v>12126</v>
      </c>
      <c r="U188" s="22">
        <v>4566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v>0</v>
      </c>
      <c r="AI188" s="22">
        <v>0</v>
      </c>
      <c r="AJ188" s="22">
        <v>0</v>
      </c>
      <c r="AK188" s="22">
        <v>0</v>
      </c>
      <c r="AL188" s="22">
        <v>0</v>
      </c>
      <c r="AM188" s="22">
        <v>747</v>
      </c>
      <c r="AN188" s="22">
        <v>0</v>
      </c>
      <c r="AO188" s="22">
        <v>0</v>
      </c>
      <c r="AP188" s="22">
        <v>31943</v>
      </c>
    </row>
    <row r="189" spans="1:42" x14ac:dyDescent="0.35">
      <c r="A189" s="22" t="s">
        <v>114</v>
      </c>
      <c r="B189" s="22" t="s">
        <v>294</v>
      </c>
      <c r="C189" s="22" t="s">
        <v>489</v>
      </c>
      <c r="D189" s="22" t="s">
        <v>490</v>
      </c>
      <c r="E189" s="22">
        <v>0</v>
      </c>
      <c r="F189" s="22">
        <v>0</v>
      </c>
      <c r="G189" s="22">
        <v>0</v>
      </c>
      <c r="H189" s="22">
        <v>0</v>
      </c>
      <c r="I189" s="22">
        <v>0</v>
      </c>
      <c r="J189" s="22">
        <v>0</v>
      </c>
      <c r="K189" s="22">
        <v>0</v>
      </c>
      <c r="L189" s="22">
        <v>0</v>
      </c>
      <c r="M189" s="22"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v>0</v>
      </c>
      <c r="U189" s="22">
        <v>0</v>
      </c>
      <c r="V189" s="22">
        <v>0</v>
      </c>
      <c r="W189" s="22">
        <v>0</v>
      </c>
      <c r="X189" s="22"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v>0</v>
      </c>
      <c r="AI189" s="22">
        <v>0</v>
      </c>
      <c r="AJ189" s="22">
        <v>0</v>
      </c>
      <c r="AK189" s="22">
        <v>0</v>
      </c>
      <c r="AL189" s="22">
        <v>0</v>
      </c>
      <c r="AM189" s="22">
        <v>0</v>
      </c>
      <c r="AN189" s="22">
        <v>0</v>
      </c>
      <c r="AO189" s="22">
        <v>0</v>
      </c>
      <c r="AP189" s="22">
        <v>0</v>
      </c>
    </row>
    <row r="190" spans="1:42" x14ac:dyDescent="0.35">
      <c r="A190" s="22" t="s">
        <v>114</v>
      </c>
      <c r="B190" s="22" t="s">
        <v>294</v>
      </c>
      <c r="C190" s="22" t="s">
        <v>491</v>
      </c>
      <c r="D190" s="22" t="s">
        <v>492</v>
      </c>
      <c r="E190" s="22">
        <v>0</v>
      </c>
      <c r="F190" s="22">
        <v>0</v>
      </c>
      <c r="G190" s="22">
        <v>0</v>
      </c>
      <c r="H190" s="22">
        <v>0</v>
      </c>
      <c r="I190" s="22">
        <v>6435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20871</v>
      </c>
      <c r="P190" s="22">
        <v>0</v>
      </c>
      <c r="Q190" s="22">
        <v>0</v>
      </c>
      <c r="R190" s="22">
        <v>24106</v>
      </c>
      <c r="S190" s="22">
        <v>0</v>
      </c>
      <c r="T190" s="22">
        <v>8988</v>
      </c>
      <c r="U190" s="22">
        <v>6838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321092</v>
      </c>
      <c r="AJ190" s="22">
        <v>0</v>
      </c>
      <c r="AK190" s="22">
        <v>0</v>
      </c>
      <c r="AL190" s="22">
        <v>0</v>
      </c>
      <c r="AM190" s="22">
        <v>0</v>
      </c>
      <c r="AN190" s="22">
        <v>0</v>
      </c>
      <c r="AO190" s="22">
        <v>0</v>
      </c>
      <c r="AP190" s="22">
        <v>388330</v>
      </c>
    </row>
    <row r="191" spans="1:42" x14ac:dyDescent="0.35">
      <c r="A191" s="22" t="s">
        <v>114</v>
      </c>
      <c r="B191" s="22" t="s">
        <v>294</v>
      </c>
      <c r="C191" s="22" t="s">
        <v>493</v>
      </c>
      <c r="D191" s="22" t="s">
        <v>494</v>
      </c>
      <c r="E191" s="22">
        <v>0</v>
      </c>
      <c r="F191" s="22">
        <v>0</v>
      </c>
      <c r="G191" s="22">
        <v>0</v>
      </c>
      <c r="H191" s="22">
        <v>0</v>
      </c>
      <c r="I191" s="22">
        <v>25002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13976</v>
      </c>
      <c r="P191" s="22">
        <v>0</v>
      </c>
      <c r="Q191" s="22">
        <v>0</v>
      </c>
      <c r="R191" s="22">
        <v>0</v>
      </c>
      <c r="S191" s="22">
        <v>0</v>
      </c>
      <c r="T191" s="22">
        <v>0</v>
      </c>
      <c r="U191" s="22">
        <v>124622</v>
      </c>
      <c r="V191" s="22">
        <v>0</v>
      </c>
      <c r="W191" s="22">
        <v>0</v>
      </c>
      <c r="X191" s="22">
        <v>0</v>
      </c>
      <c r="Y191" s="22">
        <v>0</v>
      </c>
      <c r="Z191" s="22">
        <v>0</v>
      </c>
      <c r="AA191" s="22">
        <v>6496</v>
      </c>
      <c r="AB191" s="22">
        <v>0</v>
      </c>
      <c r="AC191" s="22">
        <v>0</v>
      </c>
      <c r="AD191" s="22">
        <v>57071</v>
      </c>
      <c r="AE191" s="22">
        <v>0</v>
      </c>
      <c r="AF191" s="22">
        <v>0</v>
      </c>
      <c r="AG191" s="22">
        <v>0</v>
      </c>
      <c r="AH191" s="22">
        <v>0</v>
      </c>
      <c r="AI191" s="22">
        <v>0</v>
      </c>
      <c r="AJ191" s="22">
        <v>0</v>
      </c>
      <c r="AK191" s="22">
        <v>14674</v>
      </c>
      <c r="AL191" s="22">
        <v>0</v>
      </c>
      <c r="AM191" s="22">
        <v>0</v>
      </c>
      <c r="AN191" s="22">
        <v>0</v>
      </c>
      <c r="AO191" s="22">
        <v>0</v>
      </c>
      <c r="AP191" s="22">
        <v>241841</v>
      </c>
    </row>
    <row r="192" spans="1:42" x14ac:dyDescent="0.35">
      <c r="A192" s="22" t="s">
        <v>114</v>
      </c>
      <c r="B192" s="22" t="s">
        <v>294</v>
      </c>
      <c r="C192" s="22" t="s">
        <v>495</v>
      </c>
      <c r="D192" s="22" t="s">
        <v>496</v>
      </c>
      <c r="E192" s="22">
        <v>0</v>
      </c>
      <c r="F192" s="22">
        <v>0</v>
      </c>
      <c r="G192" s="22">
        <v>0</v>
      </c>
      <c r="H192" s="22">
        <v>0</v>
      </c>
      <c r="I192" s="22">
        <v>0</v>
      </c>
      <c r="J192" s="22">
        <v>0</v>
      </c>
      <c r="K192" s="22">
        <v>0</v>
      </c>
      <c r="L192" s="22">
        <v>0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14092</v>
      </c>
      <c r="V192" s="22">
        <v>0</v>
      </c>
      <c r="W192" s="22">
        <v>0</v>
      </c>
      <c r="X192" s="22"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  <c r="AH192" s="22">
        <v>0</v>
      </c>
      <c r="AI192" s="22">
        <v>28488</v>
      </c>
      <c r="AJ192" s="22">
        <v>0</v>
      </c>
      <c r="AK192" s="22">
        <v>0</v>
      </c>
      <c r="AL192" s="22">
        <v>0</v>
      </c>
      <c r="AM192" s="22">
        <v>0</v>
      </c>
      <c r="AN192" s="22">
        <v>27178</v>
      </c>
      <c r="AO192" s="22">
        <v>0</v>
      </c>
      <c r="AP192" s="22">
        <v>69758</v>
      </c>
    </row>
    <row r="193" spans="1:42" x14ac:dyDescent="0.35">
      <c r="A193" s="22" t="s">
        <v>114</v>
      </c>
      <c r="B193" s="22" t="s">
        <v>294</v>
      </c>
      <c r="C193" s="22" t="s">
        <v>497</v>
      </c>
      <c r="D193" s="22" t="s">
        <v>498</v>
      </c>
      <c r="E193" s="22">
        <v>0</v>
      </c>
      <c r="F193" s="22">
        <v>24461</v>
      </c>
      <c r="G193" s="22">
        <v>0</v>
      </c>
      <c r="H193" s="22"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v>0</v>
      </c>
      <c r="N193" s="22">
        <v>0</v>
      </c>
      <c r="O193" s="22">
        <v>6906</v>
      </c>
      <c r="P193" s="22">
        <v>0</v>
      </c>
      <c r="Q193" s="22">
        <v>0</v>
      </c>
      <c r="R193" s="22">
        <v>319</v>
      </c>
      <c r="S193" s="22">
        <v>0</v>
      </c>
      <c r="T193" s="22">
        <v>1911</v>
      </c>
      <c r="U193" s="22">
        <v>77186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1456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v>0</v>
      </c>
      <c r="AL193" s="22">
        <v>0</v>
      </c>
      <c r="AM193" s="22">
        <v>0</v>
      </c>
      <c r="AN193" s="22">
        <v>0</v>
      </c>
      <c r="AO193" s="22">
        <v>0</v>
      </c>
      <c r="AP193" s="22">
        <v>112239</v>
      </c>
    </row>
    <row r="194" spans="1:42" x14ac:dyDescent="0.35">
      <c r="A194" s="22" t="s">
        <v>114</v>
      </c>
      <c r="B194" s="22" t="s">
        <v>294</v>
      </c>
      <c r="C194" s="22" t="s">
        <v>499</v>
      </c>
      <c r="D194" s="22" t="s">
        <v>500</v>
      </c>
      <c r="E194" s="22">
        <v>0</v>
      </c>
      <c r="F194" s="22">
        <v>0</v>
      </c>
      <c r="G194" s="22">
        <v>0</v>
      </c>
      <c r="H194" s="22"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150783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2">
        <v>0</v>
      </c>
      <c r="AL194" s="22">
        <v>0</v>
      </c>
      <c r="AM194" s="22">
        <v>0</v>
      </c>
      <c r="AN194" s="22">
        <v>0</v>
      </c>
      <c r="AO194" s="22">
        <v>0</v>
      </c>
      <c r="AP194" s="22">
        <v>150783</v>
      </c>
    </row>
    <row r="195" spans="1:42" x14ac:dyDescent="0.35">
      <c r="A195" s="22" t="s">
        <v>114</v>
      </c>
      <c r="B195" s="22" t="s">
        <v>294</v>
      </c>
      <c r="C195" s="22" t="s">
        <v>501</v>
      </c>
      <c r="D195" s="22" t="s">
        <v>502</v>
      </c>
      <c r="E195" s="22">
        <v>0</v>
      </c>
      <c r="F195" s="22">
        <v>0</v>
      </c>
      <c r="G195" s="22">
        <v>0</v>
      </c>
      <c r="H195" s="22">
        <v>0</v>
      </c>
      <c r="I195" s="22">
        <v>17869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v>0</v>
      </c>
      <c r="AL195" s="22">
        <v>0</v>
      </c>
      <c r="AM195" s="22">
        <v>0</v>
      </c>
      <c r="AN195" s="22">
        <v>0</v>
      </c>
      <c r="AO195" s="22">
        <v>0</v>
      </c>
      <c r="AP195" s="22">
        <v>17869</v>
      </c>
    </row>
    <row r="196" spans="1:42" x14ac:dyDescent="0.35">
      <c r="A196" s="22" t="s">
        <v>114</v>
      </c>
      <c r="B196" s="22" t="s">
        <v>294</v>
      </c>
      <c r="C196" s="22" t="s">
        <v>503</v>
      </c>
      <c r="D196" s="22" t="s">
        <v>504</v>
      </c>
      <c r="E196" s="22">
        <v>0</v>
      </c>
      <c r="F196" s="22">
        <v>0</v>
      </c>
      <c r="G196" s="22">
        <v>0</v>
      </c>
      <c r="H196" s="22">
        <v>0</v>
      </c>
      <c r="I196" s="22">
        <v>3927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17935</v>
      </c>
      <c r="P196" s="22">
        <v>0</v>
      </c>
      <c r="Q196" s="22">
        <v>0</v>
      </c>
      <c r="R196" s="22">
        <v>0</v>
      </c>
      <c r="S196" s="22">
        <v>0</v>
      </c>
      <c r="T196" s="22">
        <v>42270</v>
      </c>
      <c r="U196" s="22">
        <v>4598</v>
      </c>
      <c r="V196" s="22">
        <v>0</v>
      </c>
      <c r="W196" s="22"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28697</v>
      </c>
      <c r="AF196" s="22">
        <v>0</v>
      </c>
      <c r="AG196" s="22">
        <v>0</v>
      </c>
      <c r="AH196" s="22">
        <v>0</v>
      </c>
      <c r="AI196" s="22">
        <v>175492</v>
      </c>
      <c r="AJ196" s="22">
        <v>0</v>
      </c>
      <c r="AK196" s="22">
        <v>0</v>
      </c>
      <c r="AL196" s="22">
        <v>0</v>
      </c>
      <c r="AM196" s="22">
        <v>0</v>
      </c>
      <c r="AN196" s="22">
        <v>0</v>
      </c>
      <c r="AO196" s="22">
        <v>0</v>
      </c>
      <c r="AP196" s="22">
        <v>272919</v>
      </c>
    </row>
    <row r="197" spans="1:42" x14ac:dyDescent="0.35">
      <c r="A197" s="22" t="s">
        <v>114</v>
      </c>
      <c r="B197" s="22" t="s">
        <v>294</v>
      </c>
      <c r="C197" s="22" t="s">
        <v>505</v>
      </c>
      <c r="D197" s="22" t="s">
        <v>506</v>
      </c>
      <c r="E197" s="22">
        <v>0</v>
      </c>
      <c r="F197" s="22">
        <v>0</v>
      </c>
      <c r="G197" s="22">
        <v>0</v>
      </c>
      <c r="H197" s="22">
        <v>0</v>
      </c>
      <c r="I197" s="22">
        <v>0</v>
      </c>
      <c r="J197" s="22">
        <v>0</v>
      </c>
      <c r="K197" s="22">
        <v>0</v>
      </c>
      <c r="L197" s="22">
        <v>0</v>
      </c>
      <c r="M197" s="22"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v>12639</v>
      </c>
      <c r="V197" s="22">
        <v>35908</v>
      </c>
      <c r="W197" s="22">
        <v>0</v>
      </c>
      <c r="X197" s="22"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228468</v>
      </c>
      <c r="AE197" s="22">
        <v>0</v>
      </c>
      <c r="AF197" s="22">
        <v>0</v>
      </c>
      <c r="AG197" s="22">
        <v>0</v>
      </c>
      <c r="AH197" s="22">
        <v>0</v>
      </c>
      <c r="AI197" s="22">
        <v>73835</v>
      </c>
      <c r="AJ197" s="22">
        <v>0</v>
      </c>
      <c r="AK197" s="22">
        <v>0</v>
      </c>
      <c r="AL197" s="22">
        <v>0</v>
      </c>
      <c r="AM197" s="22">
        <v>0</v>
      </c>
      <c r="AN197" s="22">
        <v>0</v>
      </c>
      <c r="AO197" s="22">
        <v>0</v>
      </c>
      <c r="AP197" s="22">
        <v>350850</v>
      </c>
    </row>
    <row r="198" spans="1:42" x14ac:dyDescent="0.35">
      <c r="A198" s="22" t="s">
        <v>114</v>
      </c>
      <c r="B198" s="22" t="s">
        <v>507</v>
      </c>
      <c r="C198" s="22" t="s">
        <v>508</v>
      </c>
      <c r="D198" s="22" t="s">
        <v>509</v>
      </c>
      <c r="E198" s="22">
        <v>0</v>
      </c>
      <c r="F198" s="22">
        <v>0</v>
      </c>
      <c r="G198" s="22">
        <v>0</v>
      </c>
      <c r="H198" s="22">
        <v>0</v>
      </c>
      <c r="I198" s="22">
        <v>0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874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2">
        <v>0</v>
      </c>
      <c r="AL198" s="22">
        <v>0</v>
      </c>
      <c r="AM198" s="22">
        <v>0</v>
      </c>
      <c r="AN198" s="22">
        <v>0</v>
      </c>
      <c r="AO198" s="22">
        <v>0</v>
      </c>
      <c r="AP198" s="22">
        <v>874</v>
      </c>
    </row>
    <row r="199" spans="1:42" x14ac:dyDescent="0.35">
      <c r="A199" s="22" t="s">
        <v>114</v>
      </c>
      <c r="B199" s="22" t="s">
        <v>507</v>
      </c>
      <c r="C199" s="22" t="s">
        <v>510</v>
      </c>
      <c r="D199" s="22" t="s">
        <v>511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2">
        <v>0</v>
      </c>
      <c r="AM199" s="22">
        <v>0</v>
      </c>
      <c r="AN199" s="22">
        <v>0</v>
      </c>
      <c r="AO199" s="22">
        <v>0</v>
      </c>
      <c r="AP199" s="22">
        <v>0</v>
      </c>
    </row>
    <row r="200" spans="1:42" x14ac:dyDescent="0.35">
      <c r="A200" s="22" t="s">
        <v>114</v>
      </c>
      <c r="B200" s="22" t="s">
        <v>507</v>
      </c>
      <c r="C200" s="22" t="s">
        <v>512</v>
      </c>
      <c r="D200" s="22" t="s">
        <v>513</v>
      </c>
      <c r="E200" s="22">
        <v>0</v>
      </c>
      <c r="F200" s="22">
        <v>0</v>
      </c>
      <c r="G200" s="22">
        <v>0</v>
      </c>
      <c r="H200" s="22">
        <v>0</v>
      </c>
      <c r="I200" s="22">
        <v>0</v>
      </c>
      <c r="J200" s="22">
        <v>1643</v>
      </c>
      <c r="K200" s="22">
        <v>0</v>
      </c>
      <c r="L200" s="22">
        <v>0</v>
      </c>
      <c r="M200" s="22">
        <v>0</v>
      </c>
      <c r="N200" s="22">
        <v>0</v>
      </c>
      <c r="O200" s="22">
        <v>22618</v>
      </c>
      <c r="P200" s="22">
        <v>0</v>
      </c>
      <c r="Q200" s="22">
        <v>0</v>
      </c>
      <c r="R200" s="22">
        <v>0</v>
      </c>
      <c r="S200" s="22">
        <v>0</v>
      </c>
      <c r="T200" s="22">
        <v>16140</v>
      </c>
      <c r="U200" s="22">
        <v>22005</v>
      </c>
      <c r="V200" s="22">
        <v>0</v>
      </c>
      <c r="W200" s="22">
        <v>0</v>
      </c>
      <c r="X200" s="22">
        <v>1643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30388</v>
      </c>
      <c r="AG200" s="22">
        <v>0</v>
      </c>
      <c r="AH200" s="22">
        <v>0</v>
      </c>
      <c r="AI200" s="22">
        <v>7392</v>
      </c>
      <c r="AJ200" s="22">
        <v>0</v>
      </c>
      <c r="AK200" s="22">
        <v>0</v>
      </c>
      <c r="AL200" s="22">
        <v>0</v>
      </c>
      <c r="AM200" s="22">
        <v>0</v>
      </c>
      <c r="AN200" s="22">
        <v>0</v>
      </c>
      <c r="AO200" s="22">
        <v>0</v>
      </c>
      <c r="AP200" s="22">
        <v>101829</v>
      </c>
    </row>
    <row r="201" spans="1:42" x14ac:dyDescent="0.35">
      <c r="A201" s="22" t="s">
        <v>114</v>
      </c>
      <c r="B201" s="22" t="s">
        <v>507</v>
      </c>
      <c r="C201" s="22" t="s">
        <v>514</v>
      </c>
      <c r="D201" s="22" t="s">
        <v>515</v>
      </c>
      <c r="E201" s="22">
        <v>0</v>
      </c>
      <c r="F201" s="22">
        <v>0</v>
      </c>
      <c r="G201" s="22">
        <v>0</v>
      </c>
      <c r="H201" s="22">
        <v>0</v>
      </c>
      <c r="I201" s="22">
        <v>0</v>
      </c>
      <c r="J201" s="22">
        <v>0</v>
      </c>
      <c r="K201" s="22">
        <v>0</v>
      </c>
      <c r="L201" s="22">
        <v>0</v>
      </c>
      <c r="M201" s="22">
        <v>0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2">
        <v>0</v>
      </c>
      <c r="T201" s="22">
        <v>1016</v>
      </c>
      <c r="U201" s="22">
        <v>0</v>
      </c>
      <c r="V201" s="22">
        <v>0</v>
      </c>
      <c r="W201" s="22">
        <v>0</v>
      </c>
      <c r="X201" s="22">
        <v>0</v>
      </c>
      <c r="Y201" s="22">
        <v>0</v>
      </c>
      <c r="Z201" s="22">
        <v>0</v>
      </c>
      <c r="AA201" s="22">
        <v>0</v>
      </c>
      <c r="AB201" s="22">
        <v>0</v>
      </c>
      <c r="AC201" s="22">
        <v>0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  <c r="AK201" s="22">
        <v>0</v>
      </c>
      <c r="AL201" s="22">
        <v>0</v>
      </c>
      <c r="AM201" s="22">
        <v>0</v>
      </c>
      <c r="AN201" s="22">
        <v>0</v>
      </c>
      <c r="AO201" s="22">
        <v>0</v>
      </c>
      <c r="AP201" s="22">
        <v>1016</v>
      </c>
    </row>
    <row r="202" spans="1:42" x14ac:dyDescent="0.35">
      <c r="A202" s="22" t="s">
        <v>114</v>
      </c>
      <c r="B202" s="22" t="s">
        <v>507</v>
      </c>
      <c r="C202" s="22" t="s">
        <v>516</v>
      </c>
      <c r="D202" s="22" t="s">
        <v>517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0</v>
      </c>
      <c r="V202" s="22">
        <v>0</v>
      </c>
      <c r="W202" s="22">
        <v>0</v>
      </c>
      <c r="X202" s="22">
        <v>0</v>
      </c>
      <c r="Y202" s="22">
        <v>0</v>
      </c>
      <c r="Z202" s="22">
        <v>0</v>
      </c>
      <c r="AA202" s="22">
        <v>0</v>
      </c>
      <c r="AB202" s="22">
        <v>0</v>
      </c>
      <c r="AC202" s="22">
        <v>0</v>
      </c>
      <c r="AD202" s="22">
        <v>0</v>
      </c>
      <c r="AE202" s="22">
        <v>0</v>
      </c>
      <c r="AF202" s="22">
        <v>0</v>
      </c>
      <c r="AG202" s="22">
        <v>0</v>
      </c>
      <c r="AH202" s="22">
        <v>0</v>
      </c>
      <c r="AI202" s="22">
        <v>0</v>
      </c>
      <c r="AJ202" s="22">
        <v>0</v>
      </c>
      <c r="AK202" s="22">
        <v>0</v>
      </c>
      <c r="AL202" s="22">
        <v>0</v>
      </c>
      <c r="AM202" s="22">
        <v>0</v>
      </c>
      <c r="AN202" s="22">
        <v>0</v>
      </c>
      <c r="AO202" s="22">
        <v>0</v>
      </c>
      <c r="AP202" s="22">
        <v>0</v>
      </c>
    </row>
    <row r="203" spans="1:42" x14ac:dyDescent="0.35">
      <c r="A203" s="22" t="s">
        <v>114</v>
      </c>
      <c r="B203" s="22" t="s">
        <v>507</v>
      </c>
      <c r="C203" s="22" t="s">
        <v>518</v>
      </c>
      <c r="D203" s="22" t="s">
        <v>519</v>
      </c>
      <c r="E203" s="22">
        <v>0</v>
      </c>
      <c r="F203" s="22">
        <v>0</v>
      </c>
      <c r="G203" s="22">
        <v>0</v>
      </c>
      <c r="H203" s="22">
        <v>0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2">
        <v>0</v>
      </c>
      <c r="Y203" s="22">
        <v>0</v>
      </c>
      <c r="Z203" s="22">
        <v>0</v>
      </c>
      <c r="AA203" s="22">
        <v>0</v>
      </c>
      <c r="AB203" s="22">
        <v>0</v>
      </c>
      <c r="AC203" s="22">
        <v>0</v>
      </c>
      <c r="AD203" s="22">
        <v>0</v>
      </c>
      <c r="AE203" s="22">
        <v>0</v>
      </c>
      <c r="AF203" s="22">
        <v>0</v>
      </c>
      <c r="AG203" s="22">
        <v>0</v>
      </c>
      <c r="AH203" s="22">
        <v>0</v>
      </c>
      <c r="AI203" s="22">
        <v>0</v>
      </c>
      <c r="AJ203" s="22">
        <v>0</v>
      </c>
      <c r="AK203" s="22">
        <v>0</v>
      </c>
      <c r="AL203" s="22">
        <v>0</v>
      </c>
      <c r="AM203" s="22">
        <v>0</v>
      </c>
      <c r="AN203" s="22">
        <v>0</v>
      </c>
      <c r="AO203" s="22">
        <v>0</v>
      </c>
      <c r="AP203" s="22">
        <v>0</v>
      </c>
    </row>
    <row r="204" spans="1:42" x14ac:dyDescent="0.35">
      <c r="A204" s="22" t="s">
        <v>114</v>
      </c>
      <c r="B204" s="22" t="s">
        <v>507</v>
      </c>
      <c r="C204" s="22" t="s">
        <v>520</v>
      </c>
      <c r="D204" s="22" t="s">
        <v>521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15632</v>
      </c>
      <c r="U204" s="22">
        <v>0</v>
      </c>
      <c r="V204" s="22">
        <v>0</v>
      </c>
      <c r="W204" s="22"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2">
        <v>0</v>
      </c>
      <c r="AL204" s="22">
        <v>0</v>
      </c>
      <c r="AM204" s="22">
        <v>0</v>
      </c>
      <c r="AN204" s="22">
        <v>0</v>
      </c>
      <c r="AO204" s="22">
        <v>0</v>
      </c>
      <c r="AP204" s="22">
        <v>15632</v>
      </c>
    </row>
    <row r="205" spans="1:42" x14ac:dyDescent="0.35">
      <c r="A205" s="22" t="s">
        <v>114</v>
      </c>
      <c r="B205" s="22" t="s">
        <v>507</v>
      </c>
      <c r="C205" s="22" t="s">
        <v>522</v>
      </c>
      <c r="D205" s="22" t="s">
        <v>523</v>
      </c>
      <c r="E205" s="22">
        <v>0</v>
      </c>
      <c r="F205" s="22">
        <v>0</v>
      </c>
      <c r="G205" s="22">
        <v>0</v>
      </c>
      <c r="H205" s="22"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4728</v>
      </c>
      <c r="U205" s="22">
        <v>0</v>
      </c>
      <c r="V205" s="22">
        <v>0</v>
      </c>
      <c r="W205" s="22">
        <v>0</v>
      </c>
      <c r="X205" s="22"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v>0</v>
      </c>
      <c r="AI205" s="22">
        <v>0</v>
      </c>
      <c r="AJ205" s="22">
        <v>0</v>
      </c>
      <c r="AK205" s="22">
        <v>0</v>
      </c>
      <c r="AL205" s="22">
        <v>0</v>
      </c>
      <c r="AM205" s="22">
        <v>0</v>
      </c>
      <c r="AN205" s="22">
        <v>0</v>
      </c>
      <c r="AO205" s="22">
        <v>0</v>
      </c>
      <c r="AP205" s="22">
        <v>4728</v>
      </c>
    </row>
    <row r="206" spans="1:42" x14ac:dyDescent="0.35">
      <c r="A206" s="22" t="s">
        <v>114</v>
      </c>
      <c r="B206" s="22" t="s">
        <v>507</v>
      </c>
      <c r="C206" s="22" t="s">
        <v>524</v>
      </c>
      <c r="D206" s="22" t="s">
        <v>525</v>
      </c>
      <c r="E206" s="22">
        <v>0</v>
      </c>
      <c r="F206" s="22">
        <v>0</v>
      </c>
      <c r="G206" s="22">
        <v>0</v>
      </c>
      <c r="H206" s="22"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v>0</v>
      </c>
      <c r="AI206" s="22">
        <v>0</v>
      </c>
      <c r="AJ206" s="22">
        <v>0</v>
      </c>
      <c r="AK206" s="22">
        <v>0</v>
      </c>
      <c r="AL206" s="22">
        <v>0</v>
      </c>
      <c r="AM206" s="22">
        <v>0</v>
      </c>
      <c r="AN206" s="22">
        <v>0</v>
      </c>
      <c r="AO206" s="22">
        <v>0</v>
      </c>
      <c r="AP206" s="22">
        <v>0</v>
      </c>
    </row>
    <row r="207" spans="1:42" x14ac:dyDescent="0.35">
      <c r="A207" s="22" t="s">
        <v>114</v>
      </c>
      <c r="B207" s="22" t="s">
        <v>507</v>
      </c>
      <c r="C207" s="22" t="s">
        <v>526</v>
      </c>
      <c r="D207" s="22" t="s">
        <v>527</v>
      </c>
      <c r="E207" s="22">
        <v>0</v>
      </c>
      <c r="F207" s="22">
        <v>0</v>
      </c>
      <c r="G207" s="22">
        <v>0</v>
      </c>
      <c r="H207" s="22"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2">
        <v>16315</v>
      </c>
      <c r="P207" s="22">
        <v>0</v>
      </c>
      <c r="Q207" s="22">
        <v>0</v>
      </c>
      <c r="R207" s="22">
        <v>0</v>
      </c>
      <c r="S207" s="22">
        <v>0</v>
      </c>
      <c r="T207" s="22">
        <v>1221</v>
      </c>
      <c r="U207" s="22">
        <v>0</v>
      </c>
      <c r="V207" s="22">
        <v>0</v>
      </c>
      <c r="W207" s="22">
        <v>0</v>
      </c>
      <c r="X207" s="22"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v>0</v>
      </c>
      <c r="AI207" s="22">
        <v>0</v>
      </c>
      <c r="AJ207" s="22">
        <v>0</v>
      </c>
      <c r="AK207" s="22">
        <v>0</v>
      </c>
      <c r="AL207" s="22">
        <v>0</v>
      </c>
      <c r="AM207" s="22">
        <v>0</v>
      </c>
      <c r="AN207" s="22">
        <v>0</v>
      </c>
      <c r="AO207" s="22">
        <v>0</v>
      </c>
      <c r="AP207" s="22">
        <v>17536</v>
      </c>
    </row>
    <row r="208" spans="1:42" x14ac:dyDescent="0.35">
      <c r="A208" s="22" t="s">
        <v>114</v>
      </c>
      <c r="B208" s="22" t="s">
        <v>507</v>
      </c>
      <c r="C208" s="22" t="s">
        <v>528</v>
      </c>
      <c r="D208" s="22" t="s">
        <v>529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v>0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v>0</v>
      </c>
      <c r="AI208" s="22">
        <v>0</v>
      </c>
      <c r="AJ208" s="22">
        <v>0</v>
      </c>
      <c r="AK208" s="22">
        <v>0</v>
      </c>
      <c r="AL208" s="22">
        <v>0</v>
      </c>
      <c r="AM208" s="22">
        <v>0</v>
      </c>
      <c r="AN208" s="22">
        <v>0</v>
      </c>
      <c r="AO208" s="22">
        <v>0</v>
      </c>
      <c r="AP208" s="22">
        <v>0</v>
      </c>
    </row>
    <row r="209" spans="1:42" x14ac:dyDescent="0.35">
      <c r="A209" s="22" t="s">
        <v>114</v>
      </c>
      <c r="B209" s="22" t="s">
        <v>507</v>
      </c>
      <c r="C209" s="22" t="s">
        <v>530</v>
      </c>
      <c r="D209" s="22" t="s">
        <v>531</v>
      </c>
      <c r="E209" s="22">
        <v>0</v>
      </c>
      <c r="F209" s="22">
        <v>0</v>
      </c>
      <c r="G209" s="22">
        <v>0</v>
      </c>
      <c r="H209" s="22"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v>0</v>
      </c>
      <c r="AJ209" s="22">
        <v>0</v>
      </c>
      <c r="AK209" s="22">
        <v>0</v>
      </c>
      <c r="AL209" s="22">
        <v>0</v>
      </c>
      <c r="AM209" s="22">
        <v>0</v>
      </c>
      <c r="AN209" s="22">
        <v>0</v>
      </c>
      <c r="AO209" s="22">
        <v>0</v>
      </c>
      <c r="AP209" s="22">
        <v>0</v>
      </c>
    </row>
    <row r="210" spans="1:42" x14ac:dyDescent="0.35">
      <c r="A210" s="22" t="s">
        <v>114</v>
      </c>
      <c r="B210" s="22" t="s">
        <v>507</v>
      </c>
      <c r="C210" s="22" t="s">
        <v>532</v>
      </c>
      <c r="D210" s="22" t="s">
        <v>533</v>
      </c>
      <c r="E210" s="22">
        <v>0</v>
      </c>
      <c r="F210" s="22">
        <v>0</v>
      </c>
      <c r="G210" s="22">
        <v>0</v>
      </c>
      <c r="H210" s="22"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94</v>
      </c>
      <c r="V210" s="22">
        <v>0</v>
      </c>
      <c r="W210" s="22"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v>0</v>
      </c>
      <c r="AJ210" s="22">
        <v>0</v>
      </c>
      <c r="AK210" s="22">
        <v>0</v>
      </c>
      <c r="AL210" s="22">
        <v>0</v>
      </c>
      <c r="AM210" s="22">
        <v>0</v>
      </c>
      <c r="AN210" s="22">
        <v>0</v>
      </c>
      <c r="AO210" s="22">
        <v>0</v>
      </c>
      <c r="AP210" s="22">
        <v>94</v>
      </c>
    </row>
    <row r="211" spans="1:42" x14ac:dyDescent="0.35">
      <c r="A211" s="22" t="s">
        <v>114</v>
      </c>
      <c r="B211" s="22" t="s">
        <v>507</v>
      </c>
      <c r="C211" s="22" t="s">
        <v>534</v>
      </c>
      <c r="D211" s="22" t="s">
        <v>535</v>
      </c>
      <c r="E211" s="22">
        <v>0</v>
      </c>
      <c r="F211" s="22">
        <v>98147</v>
      </c>
      <c r="G211" s="22">
        <v>0</v>
      </c>
      <c r="H211" s="22"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v>0</v>
      </c>
      <c r="U211" s="22">
        <v>0</v>
      </c>
      <c r="V211" s="22">
        <v>0</v>
      </c>
      <c r="W211" s="22"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0</v>
      </c>
      <c r="AI211" s="22">
        <v>0</v>
      </c>
      <c r="AJ211" s="22">
        <v>0</v>
      </c>
      <c r="AK211" s="22">
        <v>0</v>
      </c>
      <c r="AL211" s="22">
        <v>0</v>
      </c>
      <c r="AM211" s="22">
        <v>0</v>
      </c>
      <c r="AN211" s="22">
        <v>0</v>
      </c>
      <c r="AO211" s="22">
        <v>0</v>
      </c>
      <c r="AP211" s="22">
        <v>98147</v>
      </c>
    </row>
    <row r="212" spans="1:42" x14ac:dyDescent="0.35">
      <c r="A212" s="22" t="s">
        <v>114</v>
      </c>
      <c r="B212" s="22" t="s">
        <v>507</v>
      </c>
      <c r="C212" s="22" t="s">
        <v>536</v>
      </c>
      <c r="D212" s="22" t="s">
        <v>537</v>
      </c>
      <c r="E212" s="22">
        <v>0</v>
      </c>
      <c r="F212" s="22">
        <v>0</v>
      </c>
      <c r="G212" s="22">
        <v>0</v>
      </c>
      <c r="H212" s="22"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v>0</v>
      </c>
      <c r="AJ212" s="22">
        <v>0</v>
      </c>
      <c r="AK212" s="22">
        <v>0</v>
      </c>
      <c r="AL212" s="22">
        <v>0</v>
      </c>
      <c r="AM212" s="22">
        <v>0</v>
      </c>
      <c r="AN212" s="22">
        <v>0</v>
      </c>
      <c r="AO212" s="22">
        <v>0</v>
      </c>
      <c r="AP212" s="22">
        <v>0</v>
      </c>
    </row>
    <row r="213" spans="1:42" x14ac:dyDescent="0.35">
      <c r="A213" s="22" t="s">
        <v>114</v>
      </c>
      <c r="B213" s="22" t="s">
        <v>507</v>
      </c>
      <c r="C213" s="22" t="s">
        <v>538</v>
      </c>
      <c r="D213" s="22" t="s">
        <v>539</v>
      </c>
      <c r="E213" s="22">
        <v>0</v>
      </c>
      <c r="F213" s="22">
        <v>0</v>
      </c>
      <c r="G213" s="22">
        <v>0</v>
      </c>
      <c r="H213" s="22">
        <v>0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8562</v>
      </c>
      <c r="AE213" s="22">
        <v>0</v>
      </c>
      <c r="AF213" s="22">
        <v>0</v>
      </c>
      <c r="AG213" s="22">
        <v>0</v>
      </c>
      <c r="AH213" s="22">
        <v>0</v>
      </c>
      <c r="AI213" s="22">
        <v>0</v>
      </c>
      <c r="AJ213" s="22">
        <v>0</v>
      </c>
      <c r="AK213" s="22">
        <v>0</v>
      </c>
      <c r="AL213" s="22">
        <v>0</v>
      </c>
      <c r="AM213" s="22">
        <v>0</v>
      </c>
      <c r="AN213" s="22">
        <v>0</v>
      </c>
      <c r="AO213" s="22">
        <v>0</v>
      </c>
      <c r="AP213" s="22">
        <v>8562</v>
      </c>
    </row>
    <row r="214" spans="1:42" x14ac:dyDescent="0.35">
      <c r="A214" s="22" t="s">
        <v>114</v>
      </c>
      <c r="B214" s="22" t="s">
        <v>507</v>
      </c>
      <c r="C214" s="22" t="s">
        <v>540</v>
      </c>
      <c r="D214" s="22" t="s">
        <v>541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0</v>
      </c>
      <c r="AK214" s="22">
        <v>0</v>
      </c>
      <c r="AL214" s="22">
        <v>0</v>
      </c>
      <c r="AM214" s="22">
        <v>0</v>
      </c>
      <c r="AN214" s="22">
        <v>0</v>
      </c>
      <c r="AO214" s="22">
        <v>0</v>
      </c>
      <c r="AP214" s="22">
        <v>0</v>
      </c>
    </row>
    <row r="215" spans="1:42" x14ac:dyDescent="0.35">
      <c r="A215" s="22" t="s">
        <v>114</v>
      </c>
      <c r="B215" s="22" t="s">
        <v>507</v>
      </c>
      <c r="C215" s="22" t="s">
        <v>542</v>
      </c>
      <c r="D215" s="22" t="s">
        <v>543</v>
      </c>
      <c r="E215" s="22">
        <v>0</v>
      </c>
      <c r="F215" s="22">
        <v>0</v>
      </c>
      <c r="G215" s="22">
        <v>0</v>
      </c>
      <c r="H215" s="22">
        <v>0</v>
      </c>
      <c r="I215" s="22">
        <v>0</v>
      </c>
      <c r="J215" s="22">
        <v>0</v>
      </c>
      <c r="K215" s="22">
        <v>0</v>
      </c>
      <c r="L215" s="22">
        <v>0</v>
      </c>
      <c r="M215" s="22">
        <v>0</v>
      </c>
      <c r="N215" s="22">
        <v>0</v>
      </c>
      <c r="O215" s="22">
        <v>4910</v>
      </c>
      <c r="P215" s="22">
        <v>0</v>
      </c>
      <c r="Q215" s="22">
        <v>0</v>
      </c>
      <c r="R215" s="22">
        <v>0</v>
      </c>
      <c r="S215" s="22">
        <v>0</v>
      </c>
      <c r="T215" s="22">
        <v>0</v>
      </c>
      <c r="U215" s="22">
        <v>0</v>
      </c>
      <c r="V215" s="22">
        <v>0</v>
      </c>
      <c r="W215" s="22">
        <v>0</v>
      </c>
      <c r="X215" s="22"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v>0</v>
      </c>
      <c r="AI215" s="22">
        <v>0</v>
      </c>
      <c r="AJ215" s="22">
        <v>0</v>
      </c>
      <c r="AK215" s="22">
        <v>0</v>
      </c>
      <c r="AL215" s="22">
        <v>0</v>
      </c>
      <c r="AM215" s="22">
        <v>0</v>
      </c>
      <c r="AN215" s="22">
        <v>0</v>
      </c>
      <c r="AO215" s="22">
        <v>0</v>
      </c>
      <c r="AP215" s="22">
        <v>4910</v>
      </c>
    </row>
    <row r="216" spans="1:42" x14ac:dyDescent="0.35">
      <c r="A216" s="22" t="s">
        <v>114</v>
      </c>
      <c r="B216" s="22" t="s">
        <v>507</v>
      </c>
      <c r="C216" s="22" t="s">
        <v>544</v>
      </c>
      <c r="D216" s="22" t="s">
        <v>545</v>
      </c>
      <c r="E216" s="22">
        <v>0</v>
      </c>
      <c r="F216" s="22">
        <v>0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 s="22">
        <v>0</v>
      </c>
      <c r="AL216" s="22">
        <v>0</v>
      </c>
      <c r="AM216" s="22">
        <v>0</v>
      </c>
      <c r="AN216" s="22">
        <v>0</v>
      </c>
      <c r="AO216" s="22">
        <v>0</v>
      </c>
      <c r="AP216" s="22">
        <v>0</v>
      </c>
    </row>
    <row r="217" spans="1:42" x14ac:dyDescent="0.35">
      <c r="A217" s="22" t="s">
        <v>114</v>
      </c>
      <c r="B217" s="22" t="s">
        <v>507</v>
      </c>
      <c r="C217" s="22" t="s">
        <v>546</v>
      </c>
      <c r="D217" s="22" t="s">
        <v>547</v>
      </c>
      <c r="E217" s="22">
        <v>0</v>
      </c>
      <c r="F217" s="22">
        <v>0</v>
      </c>
      <c r="G217" s="22">
        <v>0</v>
      </c>
      <c r="H217" s="22"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v>0</v>
      </c>
      <c r="U217" s="22">
        <v>0</v>
      </c>
      <c r="V217" s="22">
        <v>0</v>
      </c>
      <c r="W217" s="22">
        <v>0</v>
      </c>
      <c r="X217" s="22"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313</v>
      </c>
      <c r="AE217" s="22">
        <v>0</v>
      </c>
      <c r="AF217" s="22">
        <v>0</v>
      </c>
      <c r="AG217" s="22">
        <v>0</v>
      </c>
      <c r="AH217" s="22">
        <v>0</v>
      </c>
      <c r="AI217" s="22">
        <v>0</v>
      </c>
      <c r="AJ217" s="22">
        <v>0</v>
      </c>
      <c r="AK217" s="22">
        <v>0</v>
      </c>
      <c r="AL217" s="22">
        <v>0</v>
      </c>
      <c r="AM217" s="22">
        <v>0</v>
      </c>
      <c r="AN217" s="22">
        <v>0</v>
      </c>
      <c r="AO217" s="22">
        <v>0</v>
      </c>
      <c r="AP217" s="22">
        <v>313</v>
      </c>
    </row>
    <row r="218" spans="1:42" x14ac:dyDescent="0.35">
      <c r="A218" s="22" t="s">
        <v>114</v>
      </c>
      <c r="B218" s="22" t="s">
        <v>507</v>
      </c>
      <c r="C218" s="22" t="s">
        <v>548</v>
      </c>
      <c r="D218" s="22" t="s">
        <v>549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20574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v>0</v>
      </c>
      <c r="AL218" s="22">
        <v>0</v>
      </c>
      <c r="AM218" s="22">
        <v>0</v>
      </c>
      <c r="AN218" s="22">
        <v>0</v>
      </c>
      <c r="AO218" s="22">
        <v>0</v>
      </c>
      <c r="AP218" s="22">
        <v>20574</v>
      </c>
    </row>
    <row r="219" spans="1:42" x14ac:dyDescent="0.35">
      <c r="A219" s="22" t="s">
        <v>114</v>
      </c>
      <c r="B219" s="22" t="s">
        <v>507</v>
      </c>
      <c r="C219" s="22" t="s">
        <v>550</v>
      </c>
      <c r="D219" s="22" t="s">
        <v>551</v>
      </c>
      <c r="E219" s="22">
        <v>0</v>
      </c>
      <c r="F219" s="22">
        <v>0</v>
      </c>
      <c r="G219" s="22">
        <v>0</v>
      </c>
      <c r="H219" s="22">
        <v>0</v>
      </c>
      <c r="I219" s="22">
        <v>1055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v>0</v>
      </c>
      <c r="U219" s="22">
        <v>0</v>
      </c>
      <c r="V219" s="22">
        <v>0</v>
      </c>
      <c r="W219" s="22">
        <v>0</v>
      </c>
      <c r="X219" s="22"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v>0</v>
      </c>
      <c r="AI219" s="22">
        <v>0</v>
      </c>
      <c r="AJ219" s="22">
        <v>0</v>
      </c>
      <c r="AK219" s="22">
        <v>0</v>
      </c>
      <c r="AL219" s="22">
        <v>0</v>
      </c>
      <c r="AM219" s="22">
        <v>0</v>
      </c>
      <c r="AN219" s="22">
        <v>0</v>
      </c>
      <c r="AO219" s="22">
        <v>0</v>
      </c>
      <c r="AP219" s="22">
        <v>1055</v>
      </c>
    </row>
    <row r="220" spans="1:42" x14ac:dyDescent="0.35">
      <c r="A220" s="22" t="s">
        <v>114</v>
      </c>
      <c r="B220" s="22" t="s">
        <v>507</v>
      </c>
      <c r="C220" s="22" t="s">
        <v>552</v>
      </c>
      <c r="D220" s="22" t="s">
        <v>553</v>
      </c>
      <c r="E220" s="22">
        <v>0</v>
      </c>
      <c r="F220" s="22">
        <v>0</v>
      </c>
      <c r="G220" s="22">
        <v>0</v>
      </c>
      <c r="H220" s="22"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v>0</v>
      </c>
      <c r="V220" s="22">
        <v>0</v>
      </c>
      <c r="W220" s="22"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v>0</v>
      </c>
      <c r="AI220" s="22">
        <v>0</v>
      </c>
      <c r="AJ220" s="22">
        <v>0</v>
      </c>
      <c r="AK220" s="22">
        <v>0</v>
      </c>
      <c r="AL220" s="22">
        <v>0</v>
      </c>
      <c r="AM220" s="22">
        <v>0</v>
      </c>
      <c r="AN220" s="22">
        <v>0</v>
      </c>
      <c r="AO220" s="22">
        <v>0</v>
      </c>
      <c r="AP220" s="22">
        <v>0</v>
      </c>
    </row>
    <row r="221" spans="1:42" x14ac:dyDescent="0.35">
      <c r="A221" s="22" t="s">
        <v>114</v>
      </c>
      <c r="B221" s="22" t="s">
        <v>507</v>
      </c>
      <c r="C221" s="22" t="s">
        <v>554</v>
      </c>
      <c r="D221" s="22" t="s">
        <v>555</v>
      </c>
      <c r="E221" s="22">
        <v>0</v>
      </c>
      <c r="F221" s="22">
        <v>0</v>
      </c>
      <c r="G221" s="22">
        <v>0</v>
      </c>
      <c r="H221" s="22">
        <v>2694</v>
      </c>
      <c r="I221" s="22">
        <v>0</v>
      </c>
      <c r="J221" s="22">
        <v>0</v>
      </c>
      <c r="K221" s="22">
        <v>0</v>
      </c>
      <c r="L221" s="22">
        <v>0</v>
      </c>
      <c r="M221" s="22">
        <v>0</v>
      </c>
      <c r="N221" s="22">
        <v>0</v>
      </c>
      <c r="O221" s="22">
        <v>6050</v>
      </c>
      <c r="P221" s="22">
        <v>0</v>
      </c>
      <c r="Q221" s="22">
        <v>0</v>
      </c>
      <c r="R221" s="22">
        <v>0</v>
      </c>
      <c r="S221" s="22">
        <v>0</v>
      </c>
      <c r="T221" s="22">
        <v>7929</v>
      </c>
      <c r="U221" s="22">
        <v>65897</v>
      </c>
      <c r="V221" s="22">
        <v>0</v>
      </c>
      <c r="W221" s="22">
        <v>0</v>
      </c>
      <c r="X221" s="22"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10843</v>
      </c>
      <c r="AE221" s="22">
        <v>0</v>
      </c>
      <c r="AF221" s="22">
        <v>0</v>
      </c>
      <c r="AG221" s="22">
        <v>0</v>
      </c>
      <c r="AH221" s="22">
        <v>0</v>
      </c>
      <c r="AI221" s="22">
        <v>0</v>
      </c>
      <c r="AJ221" s="22">
        <v>0</v>
      </c>
      <c r="AK221" s="22">
        <v>0</v>
      </c>
      <c r="AL221" s="22">
        <v>0</v>
      </c>
      <c r="AM221" s="22">
        <v>0</v>
      </c>
      <c r="AN221" s="22">
        <v>0</v>
      </c>
      <c r="AO221" s="22">
        <v>0</v>
      </c>
      <c r="AP221" s="22">
        <v>93413</v>
      </c>
    </row>
    <row r="222" spans="1:42" x14ac:dyDescent="0.35">
      <c r="A222" s="22" t="s">
        <v>114</v>
      </c>
      <c r="B222" s="22" t="s">
        <v>507</v>
      </c>
      <c r="C222" s="22" t="s">
        <v>556</v>
      </c>
      <c r="D222" s="22" t="s">
        <v>557</v>
      </c>
      <c r="E222" s="22">
        <v>0</v>
      </c>
      <c r="F222" s="22">
        <v>0</v>
      </c>
      <c r="G222" s="22">
        <v>0</v>
      </c>
      <c r="H222" s="22"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v>0</v>
      </c>
      <c r="V222" s="22">
        <v>0</v>
      </c>
      <c r="W222" s="22">
        <v>0</v>
      </c>
      <c r="X222" s="22"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v>0</v>
      </c>
      <c r="AI222" s="22">
        <v>0</v>
      </c>
      <c r="AJ222" s="22">
        <v>0</v>
      </c>
      <c r="AK222" s="22">
        <v>0</v>
      </c>
      <c r="AL222" s="22">
        <v>0</v>
      </c>
      <c r="AM222" s="22">
        <v>0</v>
      </c>
      <c r="AN222" s="22">
        <v>0</v>
      </c>
      <c r="AO222" s="22">
        <v>0</v>
      </c>
      <c r="AP222" s="22">
        <v>0</v>
      </c>
    </row>
    <row r="223" spans="1:42" x14ac:dyDescent="0.35">
      <c r="A223" s="22" t="s">
        <v>114</v>
      </c>
      <c r="B223" s="22" t="s">
        <v>507</v>
      </c>
      <c r="C223" s="22" t="s">
        <v>558</v>
      </c>
      <c r="D223" s="22" t="s">
        <v>559</v>
      </c>
      <c r="E223" s="22">
        <v>0</v>
      </c>
      <c r="F223" s="22">
        <v>0</v>
      </c>
      <c r="G223" s="22">
        <v>0</v>
      </c>
      <c r="H223" s="22"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v>0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v>0</v>
      </c>
      <c r="AI223" s="22">
        <v>0</v>
      </c>
      <c r="AJ223" s="22">
        <v>0</v>
      </c>
      <c r="AK223" s="22">
        <v>0</v>
      </c>
      <c r="AL223" s="22">
        <v>0</v>
      </c>
      <c r="AM223" s="22">
        <v>0</v>
      </c>
      <c r="AN223" s="22">
        <v>0</v>
      </c>
      <c r="AO223" s="22">
        <v>0</v>
      </c>
      <c r="AP223" s="22">
        <v>0</v>
      </c>
    </row>
    <row r="224" spans="1:42" x14ac:dyDescent="0.35">
      <c r="A224" s="22" t="s">
        <v>114</v>
      </c>
      <c r="B224" s="22" t="s">
        <v>507</v>
      </c>
      <c r="C224" s="22" t="s">
        <v>560</v>
      </c>
      <c r="D224" s="22" t="s">
        <v>561</v>
      </c>
      <c r="E224" s="22">
        <v>0</v>
      </c>
      <c r="F224" s="22">
        <v>0</v>
      </c>
      <c r="G224" s="22">
        <v>0</v>
      </c>
      <c r="H224" s="22"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6099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v>0</v>
      </c>
      <c r="V224" s="22">
        <v>0</v>
      </c>
      <c r="W224" s="22">
        <v>0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v>0</v>
      </c>
      <c r="AI224" s="22">
        <v>0</v>
      </c>
      <c r="AJ224" s="22">
        <v>0</v>
      </c>
      <c r="AK224" s="22">
        <v>0</v>
      </c>
      <c r="AL224" s="22">
        <v>0</v>
      </c>
      <c r="AM224" s="22">
        <v>0</v>
      </c>
      <c r="AN224" s="22">
        <v>0</v>
      </c>
      <c r="AO224" s="22">
        <v>0</v>
      </c>
      <c r="AP224" s="22">
        <v>6099</v>
      </c>
    </row>
    <row r="225" spans="1:42" x14ac:dyDescent="0.35">
      <c r="A225" s="22" t="s">
        <v>114</v>
      </c>
      <c r="B225" s="22" t="s">
        <v>507</v>
      </c>
      <c r="C225" s="22" t="s">
        <v>562</v>
      </c>
      <c r="D225" s="22" t="s">
        <v>563</v>
      </c>
      <c r="E225" s="22">
        <v>0</v>
      </c>
      <c r="F225" s="22">
        <v>0</v>
      </c>
      <c r="G225" s="22">
        <v>0</v>
      </c>
      <c r="H225" s="22"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v>0</v>
      </c>
      <c r="V225" s="22">
        <v>0</v>
      </c>
      <c r="W225" s="22"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v>0</v>
      </c>
      <c r="AJ225" s="22">
        <v>0</v>
      </c>
      <c r="AK225" s="22">
        <v>0</v>
      </c>
      <c r="AL225" s="22">
        <v>0</v>
      </c>
      <c r="AM225" s="22">
        <v>0</v>
      </c>
      <c r="AN225" s="22">
        <v>0</v>
      </c>
      <c r="AO225" s="22">
        <v>0</v>
      </c>
      <c r="AP225" s="22">
        <v>0</v>
      </c>
    </row>
    <row r="226" spans="1:42" x14ac:dyDescent="0.35">
      <c r="A226" s="22" t="s">
        <v>114</v>
      </c>
      <c r="B226" s="22" t="s">
        <v>507</v>
      </c>
      <c r="C226" s="22" t="s">
        <v>564</v>
      </c>
      <c r="D226" s="22" t="s">
        <v>565</v>
      </c>
      <c r="E226" s="22">
        <v>0</v>
      </c>
      <c r="F226" s="22">
        <v>0</v>
      </c>
      <c r="G226" s="22">
        <v>0</v>
      </c>
      <c r="H226" s="22"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2">
        <v>0</v>
      </c>
      <c r="AL226" s="22">
        <v>0</v>
      </c>
      <c r="AM226" s="22">
        <v>0</v>
      </c>
      <c r="AN226" s="22">
        <v>0</v>
      </c>
      <c r="AO226" s="22">
        <v>2030</v>
      </c>
      <c r="AP226" s="22">
        <v>2030</v>
      </c>
    </row>
    <row r="227" spans="1:42" x14ac:dyDescent="0.35">
      <c r="A227" s="22" t="s">
        <v>114</v>
      </c>
      <c r="B227" s="22" t="s">
        <v>507</v>
      </c>
      <c r="C227" s="22" t="s">
        <v>566</v>
      </c>
      <c r="D227" s="22" t="s">
        <v>567</v>
      </c>
      <c r="E227" s="22">
        <v>0</v>
      </c>
      <c r="F227" s="22">
        <v>0</v>
      </c>
      <c r="G227" s="22">
        <v>0</v>
      </c>
      <c r="H227" s="22"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v>0</v>
      </c>
      <c r="U227" s="22">
        <v>0</v>
      </c>
      <c r="V227" s="22">
        <v>0</v>
      </c>
      <c r="W227" s="22"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v>0</v>
      </c>
      <c r="AJ227" s="22">
        <v>0</v>
      </c>
      <c r="AK227" s="22">
        <v>0</v>
      </c>
      <c r="AL227" s="22">
        <v>0</v>
      </c>
      <c r="AM227" s="22">
        <v>0</v>
      </c>
      <c r="AN227" s="22">
        <v>0</v>
      </c>
      <c r="AO227" s="22">
        <v>0</v>
      </c>
      <c r="AP227" s="22">
        <v>0</v>
      </c>
    </row>
    <row r="228" spans="1:42" x14ac:dyDescent="0.35">
      <c r="A228" s="22" t="s">
        <v>114</v>
      </c>
      <c r="B228" s="22" t="s">
        <v>507</v>
      </c>
      <c r="C228" s="22" t="s">
        <v>568</v>
      </c>
      <c r="D228" s="22" t="s">
        <v>569</v>
      </c>
      <c r="E228" s="22">
        <v>0</v>
      </c>
      <c r="F228" s="22">
        <v>0</v>
      </c>
      <c r="G228" s="22">
        <v>0</v>
      </c>
      <c r="H228" s="22"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v>0</v>
      </c>
      <c r="V228" s="22">
        <v>0</v>
      </c>
      <c r="W228" s="22"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v>0</v>
      </c>
      <c r="AJ228" s="22">
        <v>0</v>
      </c>
      <c r="AK228" s="22">
        <v>0</v>
      </c>
      <c r="AL228" s="22">
        <v>0</v>
      </c>
      <c r="AM228" s="22">
        <v>0</v>
      </c>
      <c r="AN228" s="22">
        <v>0</v>
      </c>
      <c r="AO228" s="22">
        <v>0</v>
      </c>
      <c r="AP228" s="22">
        <v>0</v>
      </c>
    </row>
    <row r="229" spans="1:42" x14ac:dyDescent="0.35">
      <c r="A229" s="22" t="s">
        <v>114</v>
      </c>
      <c r="B229" s="22" t="s">
        <v>507</v>
      </c>
      <c r="C229" s="22" t="s">
        <v>570</v>
      </c>
      <c r="D229" s="22" t="s">
        <v>571</v>
      </c>
      <c r="E229" s="22">
        <v>0</v>
      </c>
      <c r="F229" s="22">
        <v>0</v>
      </c>
      <c r="G229" s="22">
        <v>0</v>
      </c>
      <c r="H229" s="22"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v>0</v>
      </c>
      <c r="V229" s="22">
        <v>0</v>
      </c>
      <c r="W229" s="22"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v>0</v>
      </c>
      <c r="AI229" s="22">
        <v>0</v>
      </c>
      <c r="AJ229" s="22">
        <v>0</v>
      </c>
      <c r="AK229" s="22">
        <v>0</v>
      </c>
      <c r="AL229" s="22">
        <v>0</v>
      </c>
      <c r="AM229" s="22">
        <v>0</v>
      </c>
      <c r="AN229" s="22">
        <v>0</v>
      </c>
      <c r="AO229" s="22">
        <v>0</v>
      </c>
      <c r="AP229" s="22">
        <v>0</v>
      </c>
    </row>
    <row r="230" spans="1:42" x14ac:dyDescent="0.35">
      <c r="A230" s="22" t="s">
        <v>114</v>
      </c>
      <c r="B230" s="22" t="s">
        <v>507</v>
      </c>
      <c r="C230" s="22" t="s">
        <v>572</v>
      </c>
      <c r="D230" s="22" t="s">
        <v>573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v>0</v>
      </c>
      <c r="AJ230" s="22">
        <v>0</v>
      </c>
      <c r="AK230" s="22">
        <v>0</v>
      </c>
      <c r="AL230" s="22">
        <v>0</v>
      </c>
      <c r="AM230" s="22">
        <v>0</v>
      </c>
      <c r="AN230" s="22">
        <v>0</v>
      </c>
      <c r="AO230" s="22">
        <v>0</v>
      </c>
      <c r="AP230" s="22">
        <v>0</v>
      </c>
    </row>
    <row r="231" spans="1:42" x14ac:dyDescent="0.35">
      <c r="A231" s="22" t="s">
        <v>114</v>
      </c>
      <c r="B231" s="22" t="s">
        <v>507</v>
      </c>
      <c r="C231" s="22" t="s">
        <v>574</v>
      </c>
      <c r="D231" s="22" t="s">
        <v>575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v>0</v>
      </c>
      <c r="U231" s="22">
        <v>0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v>0</v>
      </c>
      <c r="AI231" s="22">
        <v>0</v>
      </c>
      <c r="AJ231" s="22">
        <v>0</v>
      </c>
      <c r="AK231" s="22">
        <v>0</v>
      </c>
      <c r="AL231" s="22">
        <v>0</v>
      </c>
      <c r="AM231" s="22">
        <v>0</v>
      </c>
      <c r="AN231" s="22">
        <v>0</v>
      </c>
      <c r="AO231" s="22">
        <v>0</v>
      </c>
      <c r="AP231" s="22">
        <v>0</v>
      </c>
    </row>
    <row r="232" spans="1:42" x14ac:dyDescent="0.35">
      <c r="A232" s="22" t="s">
        <v>114</v>
      </c>
      <c r="B232" s="22" t="s">
        <v>507</v>
      </c>
      <c r="C232" s="22" t="s">
        <v>576</v>
      </c>
      <c r="D232" s="22" t="s">
        <v>577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v>0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v>0</v>
      </c>
      <c r="AI232" s="22">
        <v>0</v>
      </c>
      <c r="AJ232" s="22">
        <v>0</v>
      </c>
      <c r="AK232" s="22">
        <v>0</v>
      </c>
      <c r="AL232" s="22">
        <v>0</v>
      </c>
      <c r="AM232" s="22">
        <v>0</v>
      </c>
      <c r="AN232" s="22">
        <v>0</v>
      </c>
      <c r="AO232" s="22">
        <v>0</v>
      </c>
      <c r="AP232" s="22">
        <v>0</v>
      </c>
    </row>
    <row r="233" spans="1:42" x14ac:dyDescent="0.35">
      <c r="A233" s="22" t="s">
        <v>114</v>
      </c>
      <c r="B233" s="22" t="s">
        <v>507</v>
      </c>
      <c r="C233" s="22" t="s">
        <v>578</v>
      </c>
      <c r="D233" s="22" t="s">
        <v>579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0</v>
      </c>
      <c r="AJ233" s="22">
        <v>0</v>
      </c>
      <c r="AK233" s="22">
        <v>0</v>
      </c>
      <c r="AL233" s="22">
        <v>0</v>
      </c>
      <c r="AM233" s="22">
        <v>0</v>
      </c>
      <c r="AN233" s="22">
        <v>0</v>
      </c>
      <c r="AO233" s="22">
        <v>0</v>
      </c>
      <c r="AP233" s="22">
        <v>0</v>
      </c>
    </row>
    <row r="234" spans="1:42" x14ac:dyDescent="0.35">
      <c r="A234" s="22" t="s">
        <v>114</v>
      </c>
      <c r="B234" s="22" t="s">
        <v>507</v>
      </c>
      <c r="C234" s="22" t="s">
        <v>580</v>
      </c>
      <c r="D234" s="22" t="s">
        <v>581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v>0</v>
      </c>
      <c r="V234" s="22">
        <v>0</v>
      </c>
      <c r="W234" s="22">
        <v>0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v>0</v>
      </c>
      <c r="AI234" s="22">
        <v>0</v>
      </c>
      <c r="AJ234" s="22">
        <v>0</v>
      </c>
      <c r="AK234" s="22">
        <v>0</v>
      </c>
      <c r="AL234" s="22">
        <v>0</v>
      </c>
      <c r="AM234" s="22">
        <v>0</v>
      </c>
      <c r="AN234" s="22">
        <v>0</v>
      </c>
      <c r="AO234" s="22">
        <v>0</v>
      </c>
      <c r="AP234" s="22">
        <v>0</v>
      </c>
    </row>
    <row r="235" spans="1:42" x14ac:dyDescent="0.35">
      <c r="A235" s="22" t="s">
        <v>114</v>
      </c>
      <c r="B235" s="22" t="s">
        <v>507</v>
      </c>
      <c r="C235" s="22" t="s">
        <v>582</v>
      </c>
      <c r="D235" s="22" t="s">
        <v>583</v>
      </c>
      <c r="E235" s="22">
        <v>0</v>
      </c>
      <c r="F235" s="22">
        <v>0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0</v>
      </c>
      <c r="AI235" s="22">
        <v>0</v>
      </c>
      <c r="AJ235" s="22">
        <v>0</v>
      </c>
      <c r="AK235" s="22">
        <v>0</v>
      </c>
      <c r="AL235" s="22">
        <v>0</v>
      </c>
      <c r="AM235" s="22">
        <v>0</v>
      </c>
      <c r="AN235" s="22">
        <v>0</v>
      </c>
      <c r="AO235" s="22">
        <v>0</v>
      </c>
      <c r="AP235" s="22">
        <v>0</v>
      </c>
    </row>
    <row r="236" spans="1:42" x14ac:dyDescent="0.35">
      <c r="A236" s="22" t="s">
        <v>114</v>
      </c>
      <c r="B236" s="22" t="s">
        <v>507</v>
      </c>
      <c r="C236" s="22" t="s">
        <v>584</v>
      </c>
      <c r="D236" s="22" t="s">
        <v>585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6742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v>34186</v>
      </c>
      <c r="AJ236" s="22">
        <v>0</v>
      </c>
      <c r="AK236" s="22">
        <v>0</v>
      </c>
      <c r="AL236" s="22">
        <v>0</v>
      </c>
      <c r="AM236" s="22">
        <v>0</v>
      </c>
      <c r="AN236" s="22">
        <v>0</v>
      </c>
      <c r="AO236" s="22">
        <v>0</v>
      </c>
      <c r="AP236" s="22">
        <v>40928</v>
      </c>
    </row>
    <row r="237" spans="1:42" x14ac:dyDescent="0.35">
      <c r="A237" s="22" t="s">
        <v>114</v>
      </c>
      <c r="B237" s="22" t="s">
        <v>507</v>
      </c>
      <c r="C237" s="22" t="s">
        <v>586</v>
      </c>
      <c r="D237" s="22" t="s">
        <v>587</v>
      </c>
      <c r="E237" s="22">
        <v>0</v>
      </c>
      <c r="F237" s="22">
        <v>0</v>
      </c>
      <c r="G237" s="22">
        <v>0</v>
      </c>
      <c r="H237" s="22"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2">
        <v>1311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v>4316</v>
      </c>
      <c r="V237" s="22">
        <v>0</v>
      </c>
      <c r="W237" s="22">
        <v>0</v>
      </c>
      <c r="X237" s="22"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8967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v>0</v>
      </c>
      <c r="AJ237" s="22">
        <v>0</v>
      </c>
      <c r="AK237" s="22">
        <v>0</v>
      </c>
      <c r="AL237" s="22">
        <v>0</v>
      </c>
      <c r="AM237" s="22">
        <v>0</v>
      </c>
      <c r="AN237" s="22">
        <v>0</v>
      </c>
      <c r="AO237" s="22">
        <v>0</v>
      </c>
      <c r="AP237" s="22">
        <v>14594</v>
      </c>
    </row>
    <row r="238" spans="1:42" x14ac:dyDescent="0.35">
      <c r="A238" s="22" t="s">
        <v>114</v>
      </c>
      <c r="B238" s="22" t="s">
        <v>507</v>
      </c>
      <c r="C238" s="22" t="s">
        <v>588</v>
      </c>
      <c r="D238" s="22" t="s">
        <v>589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v>0</v>
      </c>
      <c r="AI238" s="22">
        <v>0</v>
      </c>
      <c r="AJ238" s="22">
        <v>0</v>
      </c>
      <c r="AK238" s="22">
        <v>0</v>
      </c>
      <c r="AL238" s="22">
        <v>0</v>
      </c>
      <c r="AM238" s="22">
        <v>0</v>
      </c>
      <c r="AN238" s="22">
        <v>0</v>
      </c>
      <c r="AO238" s="22">
        <v>0</v>
      </c>
      <c r="AP238" s="22">
        <v>0</v>
      </c>
    </row>
    <row r="239" spans="1:42" x14ac:dyDescent="0.35">
      <c r="A239" s="22" t="s">
        <v>114</v>
      </c>
      <c r="B239" s="22" t="s">
        <v>507</v>
      </c>
      <c r="C239" s="22" t="s">
        <v>590</v>
      </c>
      <c r="D239" s="22" t="s">
        <v>591</v>
      </c>
      <c r="E239" s="22">
        <v>0</v>
      </c>
      <c r="F239" s="22">
        <v>0</v>
      </c>
      <c r="G239" s="22">
        <v>0</v>
      </c>
      <c r="H239" s="22"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0</v>
      </c>
      <c r="V239" s="22">
        <v>0</v>
      </c>
      <c r="W239" s="22">
        <v>0</v>
      </c>
      <c r="X239" s="22"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v>0</v>
      </c>
      <c r="AI239" s="22">
        <v>0</v>
      </c>
      <c r="AJ239" s="22">
        <v>0</v>
      </c>
      <c r="AK239" s="22">
        <v>0</v>
      </c>
      <c r="AL239" s="22">
        <v>0</v>
      </c>
      <c r="AM239" s="22">
        <v>0</v>
      </c>
      <c r="AN239" s="22">
        <v>0</v>
      </c>
      <c r="AO239" s="22">
        <v>0</v>
      </c>
      <c r="AP239" s="22">
        <v>0</v>
      </c>
    </row>
    <row r="240" spans="1:42" x14ac:dyDescent="0.35">
      <c r="A240" s="22" t="s">
        <v>114</v>
      </c>
      <c r="B240" s="22" t="s">
        <v>507</v>
      </c>
      <c r="C240" s="22" t="s">
        <v>592</v>
      </c>
      <c r="D240" s="22" t="s">
        <v>593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v>0</v>
      </c>
      <c r="AJ240" s="22">
        <v>0</v>
      </c>
      <c r="AK240" s="22">
        <v>0</v>
      </c>
      <c r="AL240" s="22">
        <v>0</v>
      </c>
      <c r="AM240" s="22">
        <v>0</v>
      </c>
      <c r="AN240" s="22">
        <v>0</v>
      </c>
      <c r="AO240" s="22">
        <v>0</v>
      </c>
      <c r="AP240" s="22">
        <v>0</v>
      </c>
    </row>
    <row r="241" spans="1:42" x14ac:dyDescent="0.35">
      <c r="A241" s="22" t="s">
        <v>114</v>
      </c>
      <c r="B241" s="22" t="s">
        <v>507</v>
      </c>
      <c r="C241" s="22" t="s">
        <v>594</v>
      </c>
      <c r="D241" s="22" t="s">
        <v>595</v>
      </c>
      <c r="E241" s="22">
        <v>0</v>
      </c>
      <c r="F241" s="22">
        <v>0</v>
      </c>
      <c r="G241" s="22">
        <v>0</v>
      </c>
      <c r="H241" s="22"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11458</v>
      </c>
      <c r="P241" s="22">
        <v>0</v>
      </c>
      <c r="Q241" s="22">
        <v>0</v>
      </c>
      <c r="R241" s="22">
        <v>0</v>
      </c>
      <c r="S241" s="22">
        <v>0</v>
      </c>
      <c r="T241" s="22">
        <v>13047</v>
      </c>
      <c r="U241" s="22">
        <v>0</v>
      </c>
      <c r="V241" s="22">
        <v>0</v>
      </c>
      <c r="W241" s="22"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v>0</v>
      </c>
      <c r="AI241" s="22">
        <v>0</v>
      </c>
      <c r="AJ241" s="22">
        <v>0</v>
      </c>
      <c r="AK241" s="22">
        <v>0</v>
      </c>
      <c r="AL241" s="22">
        <v>0</v>
      </c>
      <c r="AM241" s="22">
        <v>0</v>
      </c>
      <c r="AN241" s="22">
        <v>0</v>
      </c>
      <c r="AO241" s="22">
        <v>0</v>
      </c>
      <c r="AP241" s="22">
        <v>24505</v>
      </c>
    </row>
    <row r="242" spans="1:42" x14ac:dyDescent="0.35">
      <c r="A242" s="22" t="s">
        <v>114</v>
      </c>
      <c r="B242" s="22" t="s">
        <v>507</v>
      </c>
      <c r="C242" s="22" t="s">
        <v>596</v>
      </c>
      <c r="D242" s="22" t="s">
        <v>597</v>
      </c>
      <c r="E242" s="22">
        <v>0</v>
      </c>
      <c r="F242" s="22">
        <v>0</v>
      </c>
      <c r="G242" s="22">
        <v>0</v>
      </c>
      <c r="H242" s="22"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v>0</v>
      </c>
      <c r="U242" s="22">
        <v>0</v>
      </c>
      <c r="V242" s="22">
        <v>0</v>
      </c>
      <c r="W242" s="22"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v>0</v>
      </c>
      <c r="AI242" s="22">
        <v>0</v>
      </c>
      <c r="AJ242" s="22">
        <v>0</v>
      </c>
      <c r="AK242" s="22">
        <v>0</v>
      </c>
      <c r="AL242" s="22">
        <v>0</v>
      </c>
      <c r="AM242" s="22">
        <v>0</v>
      </c>
      <c r="AN242" s="22">
        <v>0</v>
      </c>
      <c r="AO242" s="22">
        <v>0</v>
      </c>
      <c r="AP242" s="22">
        <v>0</v>
      </c>
    </row>
    <row r="243" spans="1:42" x14ac:dyDescent="0.35">
      <c r="A243" s="22" t="s">
        <v>114</v>
      </c>
      <c r="B243" s="22" t="s">
        <v>507</v>
      </c>
      <c r="C243" s="22" t="s">
        <v>598</v>
      </c>
      <c r="D243" s="22" t="s">
        <v>599</v>
      </c>
      <c r="E243" s="22">
        <v>0</v>
      </c>
      <c r="F243" s="22">
        <v>0</v>
      </c>
      <c r="G243" s="22">
        <v>0</v>
      </c>
      <c r="H243" s="22"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v>0</v>
      </c>
      <c r="V243" s="22">
        <v>0</v>
      </c>
      <c r="W243" s="22"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v>0</v>
      </c>
      <c r="AJ243" s="22">
        <v>0</v>
      </c>
      <c r="AK243" s="22">
        <v>0</v>
      </c>
      <c r="AL243" s="22">
        <v>0</v>
      </c>
      <c r="AM243" s="22">
        <v>0</v>
      </c>
      <c r="AN243" s="22">
        <v>0</v>
      </c>
      <c r="AO243" s="22">
        <v>0</v>
      </c>
      <c r="AP243" s="22">
        <v>0</v>
      </c>
    </row>
    <row r="244" spans="1:42" x14ac:dyDescent="0.35">
      <c r="A244" s="22" t="s">
        <v>114</v>
      </c>
      <c r="B244" s="22" t="s">
        <v>507</v>
      </c>
      <c r="C244" s="22" t="s">
        <v>600</v>
      </c>
      <c r="D244" s="22" t="s">
        <v>601</v>
      </c>
      <c r="E244" s="22">
        <v>0</v>
      </c>
      <c r="F244" s="22">
        <v>0</v>
      </c>
      <c r="G244" s="22">
        <v>0</v>
      </c>
      <c r="H244" s="22"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v>0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v>0</v>
      </c>
      <c r="AI244" s="22">
        <v>0</v>
      </c>
      <c r="AJ244" s="22">
        <v>0</v>
      </c>
      <c r="AK244" s="22">
        <v>0</v>
      </c>
      <c r="AL244" s="22">
        <v>0</v>
      </c>
      <c r="AM244" s="22">
        <v>0</v>
      </c>
      <c r="AN244" s="22">
        <v>0</v>
      </c>
      <c r="AO244" s="22">
        <v>0</v>
      </c>
      <c r="AP244" s="22">
        <v>0</v>
      </c>
    </row>
    <row r="245" spans="1:42" x14ac:dyDescent="0.35">
      <c r="A245" s="22" t="s">
        <v>114</v>
      </c>
      <c r="B245" s="22" t="s">
        <v>507</v>
      </c>
      <c r="C245" s="22" t="s">
        <v>602</v>
      </c>
      <c r="D245" s="22" t="s">
        <v>603</v>
      </c>
      <c r="E245" s="22">
        <v>0</v>
      </c>
      <c r="F245" s="22">
        <v>0</v>
      </c>
      <c r="G245" s="22">
        <v>0</v>
      </c>
      <c r="H245" s="22"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v>0</v>
      </c>
      <c r="N245" s="22">
        <v>0</v>
      </c>
      <c r="O245" s="22">
        <v>12725</v>
      </c>
      <c r="P245" s="22">
        <v>0</v>
      </c>
      <c r="Q245" s="22">
        <v>0</v>
      </c>
      <c r="R245" s="22">
        <v>0</v>
      </c>
      <c r="S245" s="22">
        <v>0</v>
      </c>
      <c r="T245" s="22">
        <v>0</v>
      </c>
      <c r="U245" s="22">
        <v>0</v>
      </c>
      <c r="V245" s="22">
        <v>0</v>
      </c>
      <c r="W245" s="22"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v>0</v>
      </c>
      <c r="AI245" s="22">
        <v>0</v>
      </c>
      <c r="AJ245" s="22">
        <v>0</v>
      </c>
      <c r="AK245" s="22">
        <v>0</v>
      </c>
      <c r="AL245" s="22">
        <v>0</v>
      </c>
      <c r="AM245" s="22">
        <v>0</v>
      </c>
      <c r="AN245" s="22">
        <v>0</v>
      </c>
      <c r="AO245" s="22">
        <v>0</v>
      </c>
      <c r="AP245" s="22">
        <v>12725</v>
      </c>
    </row>
    <row r="246" spans="1:42" x14ac:dyDescent="0.35">
      <c r="A246" s="22" t="s">
        <v>114</v>
      </c>
      <c r="B246" s="22" t="s">
        <v>507</v>
      </c>
      <c r="C246" s="22" t="s">
        <v>604</v>
      </c>
      <c r="D246" s="22" t="s">
        <v>605</v>
      </c>
      <c r="E246" s="22">
        <v>0</v>
      </c>
      <c r="F246" s="22">
        <v>0</v>
      </c>
      <c r="G246" s="22">
        <v>0</v>
      </c>
      <c r="H246" s="22"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v>0</v>
      </c>
      <c r="X246" s="22"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v>0</v>
      </c>
      <c r="AI246" s="22">
        <v>0</v>
      </c>
      <c r="AJ246" s="22">
        <v>0</v>
      </c>
      <c r="AK246" s="22">
        <v>0</v>
      </c>
      <c r="AL246" s="22">
        <v>0</v>
      </c>
      <c r="AM246" s="22">
        <v>0</v>
      </c>
      <c r="AN246" s="22">
        <v>0</v>
      </c>
      <c r="AO246" s="22">
        <v>0</v>
      </c>
      <c r="AP246" s="22">
        <v>0</v>
      </c>
    </row>
    <row r="247" spans="1:42" x14ac:dyDescent="0.35">
      <c r="A247" s="22" t="s">
        <v>114</v>
      </c>
      <c r="B247" s="22" t="s">
        <v>507</v>
      </c>
      <c r="C247" s="22" t="s">
        <v>606</v>
      </c>
      <c r="D247" s="22" t="s">
        <v>607</v>
      </c>
      <c r="E247" s="22">
        <v>0</v>
      </c>
      <c r="F247" s="22">
        <v>0</v>
      </c>
      <c r="G247" s="22">
        <v>0</v>
      </c>
      <c r="H247" s="22"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1828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0</v>
      </c>
      <c r="V247" s="22">
        <v>0</v>
      </c>
      <c r="W247" s="22"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0</v>
      </c>
      <c r="AI247" s="22">
        <v>0</v>
      </c>
      <c r="AJ247" s="22">
        <v>0</v>
      </c>
      <c r="AK247" s="22">
        <v>0</v>
      </c>
      <c r="AL247" s="22">
        <v>0</v>
      </c>
      <c r="AM247" s="22">
        <v>0</v>
      </c>
      <c r="AN247" s="22">
        <v>0</v>
      </c>
      <c r="AO247" s="22">
        <v>0</v>
      </c>
      <c r="AP247" s="22">
        <v>1828</v>
      </c>
    </row>
    <row r="248" spans="1:42" x14ac:dyDescent="0.35">
      <c r="A248" s="22" t="s">
        <v>114</v>
      </c>
      <c r="B248" s="22" t="s">
        <v>507</v>
      </c>
      <c r="C248" s="22" t="s">
        <v>608</v>
      </c>
      <c r="D248" s="22" t="s">
        <v>609</v>
      </c>
      <c r="E248" s="22">
        <v>0</v>
      </c>
      <c r="F248" s="22">
        <v>0</v>
      </c>
      <c r="G248" s="22">
        <v>0</v>
      </c>
      <c r="H248" s="22"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v>12247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v>0</v>
      </c>
      <c r="AI248" s="22">
        <v>0</v>
      </c>
      <c r="AJ248" s="22">
        <v>0</v>
      </c>
      <c r="AK248" s="22">
        <v>0</v>
      </c>
      <c r="AL248" s="22">
        <v>0</v>
      </c>
      <c r="AM248" s="22">
        <v>0</v>
      </c>
      <c r="AN248" s="22">
        <v>0</v>
      </c>
      <c r="AO248" s="22">
        <v>0</v>
      </c>
      <c r="AP248" s="22">
        <v>12247</v>
      </c>
    </row>
    <row r="249" spans="1:42" x14ac:dyDescent="0.35">
      <c r="A249" s="22" t="s">
        <v>114</v>
      </c>
      <c r="B249" s="22" t="s">
        <v>507</v>
      </c>
      <c r="C249" s="22" t="s">
        <v>610</v>
      </c>
      <c r="D249" s="22" t="s">
        <v>611</v>
      </c>
      <c r="E249" s="22">
        <v>0</v>
      </c>
      <c r="F249" s="22">
        <v>0</v>
      </c>
      <c r="G249" s="22">
        <v>0</v>
      </c>
      <c r="H249" s="22">
        <v>0</v>
      </c>
      <c r="I249" s="22">
        <v>0</v>
      </c>
      <c r="J249" s="22">
        <v>0</v>
      </c>
      <c r="K249" s="22">
        <v>0</v>
      </c>
      <c r="L249" s="22">
        <v>0</v>
      </c>
      <c r="M249" s="22"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v>0</v>
      </c>
      <c r="U249" s="22">
        <v>0</v>
      </c>
      <c r="V249" s="22">
        <v>0</v>
      </c>
      <c r="W249" s="22">
        <v>0</v>
      </c>
      <c r="X249" s="22"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v>0</v>
      </c>
      <c r="AI249" s="22">
        <v>0</v>
      </c>
      <c r="AJ249" s="22">
        <v>0</v>
      </c>
      <c r="AK249" s="22">
        <v>0</v>
      </c>
      <c r="AL249" s="22">
        <v>0</v>
      </c>
      <c r="AM249" s="22">
        <v>0</v>
      </c>
      <c r="AN249" s="22">
        <v>0</v>
      </c>
      <c r="AO249" s="22">
        <v>0</v>
      </c>
      <c r="AP249" s="22">
        <v>0</v>
      </c>
    </row>
    <row r="250" spans="1:42" x14ac:dyDescent="0.35">
      <c r="A250" s="22" t="s">
        <v>114</v>
      </c>
      <c r="B250" s="22" t="s">
        <v>507</v>
      </c>
      <c r="C250" s="22" t="s">
        <v>612</v>
      </c>
      <c r="D250" s="22" t="s">
        <v>613</v>
      </c>
      <c r="E250" s="22">
        <v>0</v>
      </c>
      <c r="F250" s="22">
        <v>0</v>
      </c>
      <c r="G250" s="22">
        <v>0</v>
      </c>
      <c r="H250" s="22"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v>0</v>
      </c>
      <c r="AJ250" s="22">
        <v>0</v>
      </c>
      <c r="AK250" s="22">
        <v>0</v>
      </c>
      <c r="AL250" s="22">
        <v>0</v>
      </c>
      <c r="AM250" s="22">
        <v>0</v>
      </c>
      <c r="AN250" s="22">
        <v>0</v>
      </c>
      <c r="AO250" s="22">
        <v>0</v>
      </c>
      <c r="AP250" s="22">
        <v>0</v>
      </c>
    </row>
    <row r="251" spans="1:42" x14ac:dyDescent="0.35">
      <c r="A251" s="22" t="s">
        <v>114</v>
      </c>
      <c r="B251" s="22" t="s">
        <v>507</v>
      </c>
      <c r="C251" s="22" t="s">
        <v>614</v>
      </c>
      <c r="D251" s="22" t="s">
        <v>615</v>
      </c>
      <c r="E251" s="22">
        <v>0</v>
      </c>
      <c r="F251" s="22">
        <v>0</v>
      </c>
      <c r="G251" s="22">
        <v>0</v>
      </c>
      <c r="H251" s="22"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v>660</v>
      </c>
      <c r="V251" s="22">
        <v>0</v>
      </c>
      <c r="W251" s="22">
        <v>0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v>0</v>
      </c>
      <c r="AJ251" s="22">
        <v>0</v>
      </c>
      <c r="AK251" s="22">
        <v>0</v>
      </c>
      <c r="AL251" s="22">
        <v>0</v>
      </c>
      <c r="AM251" s="22">
        <v>0</v>
      </c>
      <c r="AN251" s="22">
        <v>0</v>
      </c>
      <c r="AO251" s="22">
        <v>0</v>
      </c>
      <c r="AP251" s="22">
        <v>660</v>
      </c>
    </row>
    <row r="252" spans="1:42" x14ac:dyDescent="0.35">
      <c r="A252" s="22" t="s">
        <v>114</v>
      </c>
      <c r="B252" s="22" t="s">
        <v>507</v>
      </c>
      <c r="C252" s="22" t="s">
        <v>616</v>
      </c>
      <c r="D252" s="22" t="s">
        <v>617</v>
      </c>
      <c r="E252" s="22">
        <v>0</v>
      </c>
      <c r="F252" s="22">
        <v>0</v>
      </c>
      <c r="G252" s="22">
        <v>0</v>
      </c>
      <c r="H252" s="22"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16263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v>0</v>
      </c>
      <c r="AI252" s="22">
        <v>0</v>
      </c>
      <c r="AJ252" s="22">
        <v>0</v>
      </c>
      <c r="AK252" s="22">
        <v>0</v>
      </c>
      <c r="AL252" s="22">
        <v>0</v>
      </c>
      <c r="AM252" s="22">
        <v>0</v>
      </c>
      <c r="AN252" s="22">
        <v>0</v>
      </c>
      <c r="AO252" s="22">
        <v>0</v>
      </c>
      <c r="AP252" s="22">
        <v>16263</v>
      </c>
    </row>
    <row r="253" spans="1:42" x14ac:dyDescent="0.35">
      <c r="A253" s="22" t="s">
        <v>114</v>
      </c>
      <c r="B253" s="22" t="s">
        <v>507</v>
      </c>
      <c r="C253" s="22" t="s">
        <v>618</v>
      </c>
      <c r="D253" s="22" t="s">
        <v>619</v>
      </c>
      <c r="E253" s="22">
        <v>0</v>
      </c>
      <c r="F253" s="22">
        <v>0</v>
      </c>
      <c r="G253" s="22">
        <v>0</v>
      </c>
      <c r="H253" s="22"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v>0</v>
      </c>
      <c r="AI253" s="22">
        <v>0</v>
      </c>
      <c r="AJ253" s="22">
        <v>0</v>
      </c>
      <c r="AK253" s="22">
        <v>0</v>
      </c>
      <c r="AL253" s="22">
        <v>0</v>
      </c>
      <c r="AM253" s="22">
        <v>0</v>
      </c>
      <c r="AN253" s="22">
        <v>0</v>
      </c>
      <c r="AO253" s="22">
        <v>0</v>
      </c>
      <c r="AP253" s="22">
        <v>0</v>
      </c>
    </row>
    <row r="254" spans="1:42" x14ac:dyDescent="0.35">
      <c r="A254" s="22" t="s">
        <v>114</v>
      </c>
      <c r="B254" s="22" t="s">
        <v>507</v>
      </c>
      <c r="C254" s="22" t="s">
        <v>620</v>
      </c>
      <c r="D254" s="22" t="s">
        <v>621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22928</v>
      </c>
      <c r="V254" s="22">
        <v>0</v>
      </c>
      <c r="W254" s="22">
        <v>0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v>0</v>
      </c>
      <c r="AI254" s="22">
        <v>0</v>
      </c>
      <c r="AJ254" s="22">
        <v>0</v>
      </c>
      <c r="AK254" s="22">
        <v>0</v>
      </c>
      <c r="AL254" s="22">
        <v>0</v>
      </c>
      <c r="AM254" s="22">
        <v>0</v>
      </c>
      <c r="AN254" s="22">
        <v>0</v>
      </c>
      <c r="AO254" s="22">
        <v>0</v>
      </c>
      <c r="AP254" s="22">
        <v>22928</v>
      </c>
    </row>
    <row r="255" spans="1:42" x14ac:dyDescent="0.35">
      <c r="A255" s="22" t="s">
        <v>114</v>
      </c>
      <c r="B255" s="22" t="s">
        <v>507</v>
      </c>
      <c r="C255" s="22" t="s">
        <v>622</v>
      </c>
      <c r="D255" s="22" t="s">
        <v>623</v>
      </c>
      <c r="E255" s="22">
        <v>0</v>
      </c>
      <c r="F255" s="22">
        <v>0</v>
      </c>
      <c r="G255" s="22">
        <v>0</v>
      </c>
      <c r="H255" s="22">
        <v>0</v>
      </c>
      <c r="I255" s="22">
        <v>830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2">
        <v>209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0</v>
      </c>
      <c r="AJ255" s="22">
        <v>0</v>
      </c>
      <c r="AK255" s="22">
        <v>0</v>
      </c>
      <c r="AL255" s="22">
        <v>0</v>
      </c>
      <c r="AM255" s="22">
        <v>0</v>
      </c>
      <c r="AN255" s="22">
        <v>0</v>
      </c>
      <c r="AO255" s="22">
        <v>0</v>
      </c>
      <c r="AP255" s="22">
        <v>1039</v>
      </c>
    </row>
    <row r="256" spans="1:42" x14ac:dyDescent="0.35">
      <c r="A256" s="22" t="s">
        <v>114</v>
      </c>
      <c r="B256" s="22" t="s">
        <v>507</v>
      </c>
      <c r="C256" s="22" t="s">
        <v>624</v>
      </c>
      <c r="D256" s="22" t="s">
        <v>625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1922</v>
      </c>
      <c r="U256" s="22">
        <v>13982</v>
      </c>
      <c r="V256" s="22">
        <v>0</v>
      </c>
      <c r="W256" s="22"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v>217</v>
      </c>
      <c r="AJ256" s="22">
        <v>0</v>
      </c>
      <c r="AK256" s="22">
        <v>0</v>
      </c>
      <c r="AL256" s="22">
        <v>0</v>
      </c>
      <c r="AM256" s="22">
        <v>0</v>
      </c>
      <c r="AN256" s="22">
        <v>0</v>
      </c>
      <c r="AO256" s="22">
        <v>0</v>
      </c>
      <c r="AP256" s="22">
        <v>16121</v>
      </c>
    </row>
    <row r="257" spans="1:42" x14ac:dyDescent="0.35">
      <c r="A257" s="22" t="s">
        <v>114</v>
      </c>
      <c r="B257" s="22" t="s">
        <v>507</v>
      </c>
      <c r="C257" s="22" t="s">
        <v>626</v>
      </c>
      <c r="D257" s="22" t="s">
        <v>627</v>
      </c>
      <c r="E257" s="22">
        <v>0</v>
      </c>
      <c r="F257" s="22">
        <v>0</v>
      </c>
      <c r="G257" s="22">
        <v>0</v>
      </c>
      <c r="H257" s="22">
        <v>0</v>
      </c>
      <c r="I257" s="22">
        <v>0</v>
      </c>
      <c r="J257" s="22">
        <v>0</v>
      </c>
      <c r="K257" s="22">
        <v>0</v>
      </c>
      <c r="L257" s="22">
        <v>0</v>
      </c>
      <c r="M257" s="22">
        <v>0</v>
      </c>
      <c r="N257" s="22">
        <v>0</v>
      </c>
      <c r="O257" s="22">
        <v>16743</v>
      </c>
      <c r="P257" s="22">
        <v>0</v>
      </c>
      <c r="Q257" s="22">
        <v>0</v>
      </c>
      <c r="R257" s="22">
        <v>0</v>
      </c>
      <c r="S257" s="22">
        <v>0</v>
      </c>
      <c r="T257" s="22">
        <v>20207</v>
      </c>
      <c r="U257" s="22">
        <v>679</v>
      </c>
      <c r="V257" s="22">
        <v>0</v>
      </c>
      <c r="W257" s="22"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v>0</v>
      </c>
      <c r="AI257" s="22">
        <v>8318</v>
      </c>
      <c r="AJ257" s="22">
        <v>0</v>
      </c>
      <c r="AK257" s="22">
        <v>0</v>
      </c>
      <c r="AL257" s="22">
        <v>0</v>
      </c>
      <c r="AM257" s="22">
        <v>0</v>
      </c>
      <c r="AN257" s="22">
        <v>0</v>
      </c>
      <c r="AO257" s="22">
        <v>0</v>
      </c>
      <c r="AP257" s="22">
        <v>45947</v>
      </c>
    </row>
    <row r="258" spans="1:42" x14ac:dyDescent="0.35">
      <c r="A258" s="22" t="s">
        <v>114</v>
      </c>
      <c r="B258" s="22" t="s">
        <v>507</v>
      </c>
      <c r="C258" s="22" t="s">
        <v>628</v>
      </c>
      <c r="D258" s="22" t="s">
        <v>629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7457</v>
      </c>
      <c r="U258" s="22">
        <v>0</v>
      </c>
      <c r="V258" s="22">
        <v>0</v>
      </c>
      <c r="W258" s="22">
        <v>0</v>
      </c>
      <c r="X258" s="22"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v>0</v>
      </c>
      <c r="AI258" s="22">
        <v>0</v>
      </c>
      <c r="AJ258" s="22">
        <v>0</v>
      </c>
      <c r="AK258" s="22">
        <v>0</v>
      </c>
      <c r="AL258" s="22">
        <v>0</v>
      </c>
      <c r="AM258" s="22">
        <v>0</v>
      </c>
      <c r="AN258" s="22">
        <v>0</v>
      </c>
      <c r="AO258" s="22">
        <v>0</v>
      </c>
      <c r="AP258" s="22">
        <v>7457</v>
      </c>
    </row>
    <row r="259" spans="1:42" x14ac:dyDescent="0.35">
      <c r="A259" s="22" t="s">
        <v>114</v>
      </c>
      <c r="B259" s="22" t="s">
        <v>507</v>
      </c>
      <c r="C259" s="22" t="s">
        <v>630</v>
      </c>
      <c r="D259" s="22" t="s">
        <v>631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v>0</v>
      </c>
      <c r="AJ259" s="22">
        <v>0</v>
      </c>
      <c r="AK259" s="22">
        <v>0</v>
      </c>
      <c r="AL259" s="22">
        <v>0</v>
      </c>
      <c r="AM259" s="22">
        <v>0</v>
      </c>
      <c r="AN259" s="22">
        <v>0</v>
      </c>
      <c r="AO259" s="22">
        <v>0</v>
      </c>
      <c r="AP259" s="22">
        <v>0</v>
      </c>
    </row>
    <row r="260" spans="1:42" x14ac:dyDescent="0.35">
      <c r="A260" s="22" t="s">
        <v>114</v>
      </c>
      <c r="B260" s="22" t="s">
        <v>507</v>
      </c>
      <c r="C260" s="22" t="s">
        <v>632</v>
      </c>
      <c r="D260" s="22" t="s">
        <v>633</v>
      </c>
      <c r="E260" s="22">
        <v>0</v>
      </c>
      <c r="F260" s="22">
        <v>0</v>
      </c>
      <c r="G260" s="22">
        <v>0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3846</v>
      </c>
      <c r="V260" s="22">
        <v>0</v>
      </c>
      <c r="W260" s="22"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v>0</v>
      </c>
      <c r="AI260" s="22">
        <v>0</v>
      </c>
      <c r="AJ260" s="22">
        <v>0</v>
      </c>
      <c r="AK260" s="22">
        <v>0</v>
      </c>
      <c r="AL260" s="22">
        <v>0</v>
      </c>
      <c r="AM260" s="22">
        <v>0</v>
      </c>
      <c r="AN260" s="22">
        <v>0</v>
      </c>
      <c r="AO260" s="22">
        <v>0</v>
      </c>
      <c r="AP260" s="22">
        <v>3846</v>
      </c>
    </row>
    <row r="261" spans="1:42" x14ac:dyDescent="0.35">
      <c r="A261" s="22" t="s">
        <v>114</v>
      </c>
      <c r="B261" s="22" t="s">
        <v>507</v>
      </c>
      <c r="C261" s="22" t="s">
        <v>634</v>
      </c>
      <c r="D261" s="22" t="s">
        <v>635</v>
      </c>
      <c r="E261" s="22">
        <v>0</v>
      </c>
      <c r="F261" s="22">
        <v>0</v>
      </c>
      <c r="G261" s="22">
        <v>0</v>
      </c>
      <c r="H261" s="22"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7379</v>
      </c>
      <c r="U261" s="22">
        <v>0</v>
      </c>
      <c r="V261" s="22">
        <v>0</v>
      </c>
      <c r="W261" s="22"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v>0</v>
      </c>
      <c r="AI261" s="22">
        <v>0</v>
      </c>
      <c r="AJ261" s="22">
        <v>8891</v>
      </c>
      <c r="AK261" s="22">
        <v>0</v>
      </c>
      <c r="AL261" s="22">
        <v>0</v>
      </c>
      <c r="AM261" s="22">
        <v>0</v>
      </c>
      <c r="AN261" s="22">
        <v>0</v>
      </c>
      <c r="AO261" s="22">
        <v>0</v>
      </c>
      <c r="AP261" s="22">
        <v>16270</v>
      </c>
    </row>
    <row r="262" spans="1:42" x14ac:dyDescent="0.35">
      <c r="A262" s="22" t="s">
        <v>114</v>
      </c>
      <c r="B262" s="22" t="s">
        <v>507</v>
      </c>
      <c r="C262" s="22" t="s">
        <v>636</v>
      </c>
      <c r="D262" s="22" t="s">
        <v>637</v>
      </c>
      <c r="E262" s="22">
        <v>0</v>
      </c>
      <c r="F262" s="22">
        <v>8410</v>
      </c>
      <c r="G262" s="22">
        <v>0</v>
      </c>
      <c r="H262" s="22"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4202</v>
      </c>
      <c r="P262" s="22">
        <v>0</v>
      </c>
      <c r="Q262" s="22">
        <v>0</v>
      </c>
      <c r="R262" s="22">
        <v>0</v>
      </c>
      <c r="S262" s="22">
        <v>0</v>
      </c>
      <c r="T262" s="22">
        <v>23847</v>
      </c>
      <c r="U262" s="22">
        <v>0</v>
      </c>
      <c r="V262" s="22">
        <v>0</v>
      </c>
      <c r="W262" s="22"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v>0</v>
      </c>
      <c r="AI262" s="22">
        <v>0</v>
      </c>
      <c r="AJ262" s="22">
        <v>0</v>
      </c>
      <c r="AK262" s="22">
        <v>0</v>
      </c>
      <c r="AL262" s="22">
        <v>0</v>
      </c>
      <c r="AM262" s="22">
        <v>0</v>
      </c>
      <c r="AN262" s="22">
        <v>0</v>
      </c>
      <c r="AO262" s="22">
        <v>0</v>
      </c>
      <c r="AP262" s="22">
        <v>36459</v>
      </c>
    </row>
    <row r="263" spans="1:42" x14ac:dyDescent="0.35">
      <c r="A263" s="22" t="s">
        <v>114</v>
      </c>
      <c r="B263" s="22" t="s">
        <v>507</v>
      </c>
      <c r="C263" s="22" t="s">
        <v>638</v>
      </c>
      <c r="D263" s="22" t="s">
        <v>639</v>
      </c>
      <c r="E263" s="22">
        <v>0</v>
      </c>
      <c r="F263" s="22">
        <v>0</v>
      </c>
      <c r="G263" s="22">
        <v>0</v>
      </c>
      <c r="H263" s="22">
        <v>0</v>
      </c>
      <c r="I263" s="22">
        <v>0</v>
      </c>
      <c r="J263" s="22">
        <v>0</v>
      </c>
      <c r="K263" s="22">
        <v>0</v>
      </c>
      <c r="L263" s="22">
        <v>0</v>
      </c>
      <c r="M263" s="22"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v>0</v>
      </c>
      <c r="V263" s="22">
        <v>0</v>
      </c>
      <c r="W263" s="22"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v>0</v>
      </c>
      <c r="AI263" s="22">
        <v>0</v>
      </c>
      <c r="AJ263" s="22">
        <v>0</v>
      </c>
      <c r="AK263" s="22">
        <v>0</v>
      </c>
      <c r="AL263" s="22">
        <v>0</v>
      </c>
      <c r="AM263" s="22">
        <v>0</v>
      </c>
      <c r="AN263" s="22">
        <v>0</v>
      </c>
      <c r="AO263" s="22">
        <v>0</v>
      </c>
      <c r="AP263" s="22">
        <v>0</v>
      </c>
    </row>
    <row r="264" spans="1:42" x14ac:dyDescent="0.35">
      <c r="A264" s="22" t="s">
        <v>114</v>
      </c>
      <c r="B264" s="22" t="s">
        <v>507</v>
      </c>
      <c r="C264" s="22" t="s">
        <v>640</v>
      </c>
      <c r="D264" s="22" t="s">
        <v>641</v>
      </c>
      <c r="E264" s="22">
        <v>0</v>
      </c>
      <c r="F264" s="22">
        <v>0</v>
      </c>
      <c r="G264" s="22">
        <v>0</v>
      </c>
      <c r="H264" s="22"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v>0</v>
      </c>
      <c r="N264" s="22">
        <v>0</v>
      </c>
      <c r="O264" s="22">
        <v>7631</v>
      </c>
      <c r="P264" s="22">
        <v>0</v>
      </c>
      <c r="Q264" s="22">
        <v>0</v>
      </c>
      <c r="R264" s="22">
        <v>0</v>
      </c>
      <c r="S264" s="22">
        <v>0</v>
      </c>
      <c r="T264" s="22">
        <v>943</v>
      </c>
      <c r="U264" s="22">
        <v>11825</v>
      </c>
      <c r="V264" s="22">
        <v>0</v>
      </c>
      <c r="W264" s="22">
        <v>0</v>
      </c>
      <c r="X264" s="22"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v>0</v>
      </c>
      <c r="AI264" s="22">
        <v>0</v>
      </c>
      <c r="AJ264" s="22">
        <v>0</v>
      </c>
      <c r="AK264" s="22">
        <v>0</v>
      </c>
      <c r="AL264" s="22">
        <v>0</v>
      </c>
      <c r="AM264" s="22">
        <v>0</v>
      </c>
      <c r="AN264" s="22">
        <v>0</v>
      </c>
      <c r="AO264" s="22">
        <v>0</v>
      </c>
      <c r="AP264" s="22">
        <v>20399</v>
      </c>
    </row>
    <row r="265" spans="1:42" x14ac:dyDescent="0.35">
      <c r="A265" s="22" t="s">
        <v>114</v>
      </c>
      <c r="B265" s="22" t="s">
        <v>507</v>
      </c>
      <c r="C265" s="22" t="s">
        <v>642</v>
      </c>
      <c r="D265" s="22" t="s">
        <v>643</v>
      </c>
      <c r="E265" s="22">
        <v>0</v>
      </c>
      <c r="F265" s="22">
        <v>0</v>
      </c>
      <c r="G265" s="22">
        <v>0</v>
      </c>
      <c r="H265" s="22"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v>0</v>
      </c>
      <c r="V265" s="22">
        <v>0</v>
      </c>
      <c r="W265" s="22">
        <v>0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v>0</v>
      </c>
      <c r="AI265" s="22">
        <v>0</v>
      </c>
      <c r="AJ265" s="22">
        <v>0</v>
      </c>
      <c r="AK265" s="22">
        <v>0</v>
      </c>
      <c r="AL265" s="22">
        <v>0</v>
      </c>
      <c r="AM265" s="22">
        <v>0</v>
      </c>
      <c r="AN265" s="22">
        <v>0</v>
      </c>
      <c r="AO265" s="22">
        <v>0</v>
      </c>
      <c r="AP265" s="22">
        <v>0</v>
      </c>
    </row>
    <row r="266" spans="1:42" x14ac:dyDescent="0.35">
      <c r="A266" s="22" t="s">
        <v>114</v>
      </c>
      <c r="B266" s="22" t="s">
        <v>507</v>
      </c>
      <c r="C266" s="22" t="s">
        <v>644</v>
      </c>
      <c r="D266" s="22" t="s">
        <v>645</v>
      </c>
      <c r="E266" s="22">
        <v>0</v>
      </c>
      <c r="F266" s="22">
        <v>0</v>
      </c>
      <c r="G266" s="22">
        <v>0</v>
      </c>
      <c r="H266" s="22">
        <v>0</v>
      </c>
      <c r="I266" s="22">
        <v>2915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v>0</v>
      </c>
      <c r="AI266" s="22">
        <v>0</v>
      </c>
      <c r="AJ266" s="22">
        <v>0</v>
      </c>
      <c r="AK266" s="22">
        <v>0</v>
      </c>
      <c r="AL266" s="22">
        <v>0</v>
      </c>
      <c r="AM266" s="22">
        <v>0</v>
      </c>
      <c r="AN266" s="22">
        <v>0</v>
      </c>
      <c r="AO266" s="22">
        <v>0</v>
      </c>
      <c r="AP266" s="22">
        <v>2915</v>
      </c>
    </row>
    <row r="267" spans="1:42" x14ac:dyDescent="0.35">
      <c r="A267" s="22" t="s">
        <v>114</v>
      </c>
      <c r="B267" s="22" t="s">
        <v>507</v>
      </c>
      <c r="C267" s="22" t="s">
        <v>646</v>
      </c>
      <c r="D267" s="22" t="s">
        <v>647</v>
      </c>
      <c r="E267" s="22">
        <v>0</v>
      </c>
      <c r="F267" s="22">
        <v>0</v>
      </c>
      <c r="G267" s="22">
        <v>0</v>
      </c>
      <c r="H267" s="22"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v>0</v>
      </c>
      <c r="V267" s="22">
        <v>0</v>
      </c>
      <c r="W267" s="22">
        <v>0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0</v>
      </c>
      <c r="AI267" s="22">
        <v>0</v>
      </c>
      <c r="AJ267" s="22">
        <v>0</v>
      </c>
      <c r="AK267" s="22">
        <v>0</v>
      </c>
      <c r="AL267" s="22">
        <v>0</v>
      </c>
      <c r="AM267" s="22">
        <v>0</v>
      </c>
      <c r="AN267" s="22">
        <v>0</v>
      </c>
      <c r="AO267" s="22">
        <v>0</v>
      </c>
      <c r="AP267" s="22">
        <v>0</v>
      </c>
    </row>
    <row r="268" spans="1:42" x14ac:dyDescent="0.35">
      <c r="A268" s="22" t="s">
        <v>114</v>
      </c>
      <c r="B268" s="22" t="s">
        <v>507</v>
      </c>
      <c r="C268" s="22" t="s">
        <v>648</v>
      </c>
      <c r="D268" s="22" t="s">
        <v>649</v>
      </c>
      <c r="E268" s="22">
        <v>0</v>
      </c>
      <c r="F268" s="22">
        <v>0</v>
      </c>
      <c r="G268" s="22">
        <v>0</v>
      </c>
      <c r="H268" s="22"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5591</v>
      </c>
      <c r="P268" s="22">
        <v>0</v>
      </c>
      <c r="Q268" s="22">
        <v>0</v>
      </c>
      <c r="R268" s="22">
        <v>0</v>
      </c>
      <c r="S268" s="22">
        <v>0</v>
      </c>
      <c r="T268" s="22">
        <v>0</v>
      </c>
      <c r="U268" s="22">
        <v>0</v>
      </c>
      <c r="V268" s="22">
        <v>0</v>
      </c>
      <c r="W268" s="22">
        <v>0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v>0</v>
      </c>
      <c r="AI268" s="22">
        <v>0</v>
      </c>
      <c r="AJ268" s="22">
        <v>0</v>
      </c>
      <c r="AK268" s="22">
        <v>0</v>
      </c>
      <c r="AL268" s="22">
        <v>0</v>
      </c>
      <c r="AM268" s="22">
        <v>0</v>
      </c>
      <c r="AN268" s="22">
        <v>0</v>
      </c>
      <c r="AO268" s="22">
        <v>0</v>
      </c>
      <c r="AP268" s="22">
        <v>5591</v>
      </c>
    </row>
    <row r="269" spans="1:42" x14ac:dyDescent="0.35">
      <c r="A269" s="22" t="s">
        <v>114</v>
      </c>
      <c r="B269" s="22" t="s">
        <v>507</v>
      </c>
      <c r="C269" s="22" t="s">
        <v>650</v>
      </c>
      <c r="D269" s="22" t="s">
        <v>651</v>
      </c>
      <c r="E269" s="22">
        <v>0</v>
      </c>
      <c r="F269" s="22">
        <v>0</v>
      </c>
      <c r="G269" s="22">
        <v>0</v>
      </c>
      <c r="H269" s="22"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0</v>
      </c>
      <c r="V269" s="22">
        <v>0</v>
      </c>
      <c r="W269" s="22"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v>0</v>
      </c>
      <c r="AJ269" s="22">
        <v>0</v>
      </c>
      <c r="AK269" s="22">
        <v>0</v>
      </c>
      <c r="AL269" s="22">
        <v>0</v>
      </c>
      <c r="AM269" s="22">
        <v>0</v>
      </c>
      <c r="AN269" s="22">
        <v>0</v>
      </c>
      <c r="AO269" s="22">
        <v>0</v>
      </c>
      <c r="AP269" s="22">
        <v>0</v>
      </c>
    </row>
    <row r="270" spans="1:42" x14ac:dyDescent="0.35">
      <c r="A270" s="22" t="s">
        <v>114</v>
      </c>
      <c r="B270" s="22" t="s">
        <v>507</v>
      </c>
      <c r="C270" s="22" t="s">
        <v>652</v>
      </c>
      <c r="D270" s="22" t="s">
        <v>653</v>
      </c>
      <c r="E270" s="22">
        <v>0</v>
      </c>
      <c r="F270" s="22">
        <v>0</v>
      </c>
      <c r="G270" s="22">
        <v>0</v>
      </c>
      <c r="H270" s="22"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28577</v>
      </c>
      <c r="AE270" s="22">
        <v>0</v>
      </c>
      <c r="AF270" s="22">
        <v>0</v>
      </c>
      <c r="AG270" s="22">
        <v>0</v>
      </c>
      <c r="AH270" s="22">
        <v>0</v>
      </c>
      <c r="AI270" s="22">
        <v>0</v>
      </c>
      <c r="AJ270" s="22">
        <v>0</v>
      </c>
      <c r="AK270" s="22">
        <v>0</v>
      </c>
      <c r="AL270" s="22">
        <v>0</v>
      </c>
      <c r="AM270" s="22">
        <v>0</v>
      </c>
      <c r="AN270" s="22">
        <v>0</v>
      </c>
      <c r="AO270" s="22">
        <v>0</v>
      </c>
      <c r="AP270" s="22">
        <v>28577</v>
      </c>
    </row>
    <row r="271" spans="1:42" x14ac:dyDescent="0.35">
      <c r="A271" s="22" t="s">
        <v>114</v>
      </c>
      <c r="B271" s="22" t="s">
        <v>507</v>
      </c>
      <c r="C271" s="22" t="s">
        <v>654</v>
      </c>
      <c r="D271" s="22" t="s">
        <v>655</v>
      </c>
      <c r="E271" s="22">
        <v>0</v>
      </c>
      <c r="F271" s="22">
        <v>10380</v>
      </c>
      <c r="G271" s="22">
        <v>0</v>
      </c>
      <c r="H271" s="22">
        <v>0</v>
      </c>
      <c r="I271" s="22">
        <v>3140</v>
      </c>
      <c r="J271" s="22">
        <v>0</v>
      </c>
      <c r="K271" s="22">
        <v>0</v>
      </c>
      <c r="L271" s="22">
        <v>0</v>
      </c>
      <c r="M271" s="22">
        <v>0</v>
      </c>
      <c r="N271" s="22">
        <v>664</v>
      </c>
      <c r="O271" s="22">
        <v>156</v>
      </c>
      <c r="P271" s="22">
        <v>0</v>
      </c>
      <c r="Q271" s="22">
        <v>0</v>
      </c>
      <c r="R271" s="22">
        <v>0</v>
      </c>
      <c r="S271" s="22">
        <v>0</v>
      </c>
      <c r="T271" s="22">
        <v>0</v>
      </c>
      <c r="U271" s="22">
        <v>6107</v>
      </c>
      <c r="V271" s="22">
        <v>0</v>
      </c>
      <c r="W271" s="22">
        <v>0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v>0</v>
      </c>
      <c r="AI271" s="22">
        <v>6065</v>
      </c>
      <c r="AJ271" s="22">
        <v>0</v>
      </c>
      <c r="AK271" s="22">
        <v>0</v>
      </c>
      <c r="AL271" s="22">
        <v>0</v>
      </c>
      <c r="AM271" s="22">
        <v>0</v>
      </c>
      <c r="AN271" s="22">
        <v>0</v>
      </c>
      <c r="AO271" s="22">
        <v>0</v>
      </c>
      <c r="AP271" s="22">
        <v>26512</v>
      </c>
    </row>
    <row r="272" spans="1:42" x14ac:dyDescent="0.35">
      <c r="A272" s="22" t="s">
        <v>114</v>
      </c>
      <c r="B272" s="22" t="s">
        <v>507</v>
      </c>
      <c r="C272" s="22" t="s">
        <v>656</v>
      </c>
      <c r="D272" s="22" t="s">
        <v>657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v>0</v>
      </c>
      <c r="AJ272" s="22">
        <v>0</v>
      </c>
      <c r="AK272" s="22">
        <v>0</v>
      </c>
      <c r="AL272" s="22">
        <v>0</v>
      </c>
      <c r="AM272" s="22">
        <v>0</v>
      </c>
      <c r="AN272" s="22">
        <v>0</v>
      </c>
      <c r="AO272" s="22">
        <v>0</v>
      </c>
      <c r="AP272" s="22">
        <v>0</v>
      </c>
    </row>
    <row r="273" spans="1:42" x14ac:dyDescent="0.35">
      <c r="A273" s="22" t="s">
        <v>114</v>
      </c>
      <c r="B273" s="22" t="s">
        <v>507</v>
      </c>
      <c r="C273" s="22" t="s">
        <v>658</v>
      </c>
      <c r="D273" s="22" t="s">
        <v>659</v>
      </c>
      <c r="E273" s="22">
        <v>0</v>
      </c>
      <c r="F273" s="22">
        <v>0</v>
      </c>
      <c r="G273" s="22">
        <v>0</v>
      </c>
      <c r="H273" s="22"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2517</v>
      </c>
      <c r="P273" s="22">
        <v>0</v>
      </c>
      <c r="Q273" s="22">
        <v>0</v>
      </c>
      <c r="R273" s="22">
        <v>0</v>
      </c>
      <c r="S273" s="22">
        <v>0</v>
      </c>
      <c r="T273" s="22">
        <v>1218</v>
      </c>
      <c r="U273" s="22">
        <v>0</v>
      </c>
      <c r="V273" s="22">
        <v>0</v>
      </c>
      <c r="W273" s="22"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v>0</v>
      </c>
      <c r="AJ273" s="22">
        <v>0</v>
      </c>
      <c r="AK273" s="22">
        <v>0</v>
      </c>
      <c r="AL273" s="22">
        <v>0</v>
      </c>
      <c r="AM273" s="22">
        <v>0</v>
      </c>
      <c r="AN273" s="22">
        <v>0</v>
      </c>
      <c r="AO273" s="22">
        <v>0</v>
      </c>
      <c r="AP273" s="22">
        <v>3735</v>
      </c>
    </row>
    <row r="274" spans="1:42" x14ac:dyDescent="0.35">
      <c r="A274" s="22" t="s">
        <v>114</v>
      </c>
      <c r="B274" s="22" t="s">
        <v>507</v>
      </c>
      <c r="C274" s="22" t="s">
        <v>660</v>
      </c>
      <c r="D274" s="22" t="s">
        <v>661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0</v>
      </c>
      <c r="AK274" s="22">
        <v>0</v>
      </c>
      <c r="AL274" s="22">
        <v>0</v>
      </c>
      <c r="AM274" s="22">
        <v>0</v>
      </c>
      <c r="AN274" s="22">
        <v>0</v>
      </c>
      <c r="AO274" s="22">
        <v>0</v>
      </c>
      <c r="AP274" s="22">
        <v>0</v>
      </c>
    </row>
    <row r="275" spans="1:42" x14ac:dyDescent="0.35">
      <c r="A275" s="22" t="s">
        <v>114</v>
      </c>
      <c r="B275" s="22" t="s">
        <v>507</v>
      </c>
      <c r="C275" s="22" t="s">
        <v>662</v>
      </c>
      <c r="D275" s="22" t="s">
        <v>663</v>
      </c>
      <c r="E275" s="22">
        <v>0</v>
      </c>
      <c r="F275" s="22">
        <v>0</v>
      </c>
      <c r="G275" s="22">
        <v>0</v>
      </c>
      <c r="H275" s="22">
        <v>0</v>
      </c>
      <c r="I275" s="22">
        <v>537</v>
      </c>
      <c r="J275" s="22">
        <v>0</v>
      </c>
      <c r="K275" s="22">
        <v>0</v>
      </c>
      <c r="L275" s="22">
        <v>0</v>
      </c>
      <c r="M275" s="22">
        <v>0</v>
      </c>
      <c r="N275" s="22">
        <v>244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v>20610</v>
      </c>
      <c r="U275" s="22">
        <v>0</v>
      </c>
      <c r="V275" s="22">
        <v>0</v>
      </c>
      <c r="W275" s="22"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v>4740</v>
      </c>
      <c r="AJ275" s="22">
        <v>0</v>
      </c>
      <c r="AK275" s="22">
        <v>0</v>
      </c>
      <c r="AL275" s="22">
        <v>0</v>
      </c>
      <c r="AM275" s="22">
        <v>0</v>
      </c>
      <c r="AN275" s="22">
        <v>0</v>
      </c>
      <c r="AO275" s="22">
        <v>0</v>
      </c>
      <c r="AP275" s="22">
        <v>26131</v>
      </c>
    </row>
    <row r="276" spans="1:42" x14ac:dyDescent="0.35">
      <c r="A276" s="22" t="s">
        <v>114</v>
      </c>
      <c r="B276" s="22" t="s">
        <v>507</v>
      </c>
      <c r="C276" s="22" t="s">
        <v>664</v>
      </c>
      <c r="D276" s="22" t="s">
        <v>665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v>0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v>0</v>
      </c>
      <c r="AI276" s="22">
        <v>0</v>
      </c>
      <c r="AJ276" s="22">
        <v>0</v>
      </c>
      <c r="AK276" s="22">
        <v>0</v>
      </c>
      <c r="AL276" s="22">
        <v>0</v>
      </c>
      <c r="AM276" s="22">
        <v>0</v>
      </c>
      <c r="AN276" s="22">
        <v>0</v>
      </c>
      <c r="AO276" s="22">
        <v>0</v>
      </c>
      <c r="AP276" s="22">
        <v>0</v>
      </c>
    </row>
    <row r="277" spans="1:42" x14ac:dyDescent="0.35">
      <c r="A277" s="22" t="s">
        <v>114</v>
      </c>
      <c r="B277" s="22" t="s">
        <v>507</v>
      </c>
      <c r="C277" s="22" t="s">
        <v>666</v>
      </c>
      <c r="D277" s="22" t="s">
        <v>667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v>0</v>
      </c>
      <c r="U277" s="22">
        <v>0</v>
      </c>
      <c r="V277" s="22">
        <v>0</v>
      </c>
      <c r="W277" s="22">
        <v>0</v>
      </c>
      <c r="X277" s="22"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  <c r="AH277" s="22">
        <v>0</v>
      </c>
      <c r="AI277" s="22">
        <v>0</v>
      </c>
      <c r="AJ277" s="22">
        <v>0</v>
      </c>
      <c r="AK277" s="22">
        <v>0</v>
      </c>
      <c r="AL277" s="22">
        <v>0</v>
      </c>
      <c r="AM277" s="22">
        <v>0</v>
      </c>
      <c r="AN277" s="22">
        <v>0</v>
      </c>
      <c r="AO277" s="22">
        <v>0</v>
      </c>
      <c r="AP277" s="22">
        <v>0</v>
      </c>
    </row>
    <row r="278" spans="1:42" x14ac:dyDescent="0.35">
      <c r="A278" s="22" t="s">
        <v>114</v>
      </c>
      <c r="B278" s="22" t="s">
        <v>507</v>
      </c>
      <c r="C278" s="22" t="s">
        <v>668</v>
      </c>
      <c r="D278" s="22" t="s">
        <v>669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v>0</v>
      </c>
      <c r="AJ278" s="22">
        <v>0</v>
      </c>
      <c r="AK278" s="22">
        <v>0</v>
      </c>
      <c r="AL278" s="22">
        <v>0</v>
      </c>
      <c r="AM278" s="22">
        <v>0</v>
      </c>
      <c r="AN278" s="22">
        <v>0</v>
      </c>
      <c r="AO278" s="22">
        <v>0</v>
      </c>
      <c r="AP278" s="22">
        <v>0</v>
      </c>
    </row>
    <row r="279" spans="1:42" x14ac:dyDescent="0.35">
      <c r="A279" s="22" t="s">
        <v>114</v>
      </c>
      <c r="B279" s="22" t="s">
        <v>670</v>
      </c>
      <c r="C279" s="22" t="s">
        <v>671</v>
      </c>
      <c r="D279" s="22" t="s">
        <v>672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0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v>0</v>
      </c>
      <c r="AI279" s="22">
        <v>0</v>
      </c>
      <c r="AJ279" s="22">
        <v>0</v>
      </c>
      <c r="AK279" s="22">
        <v>0</v>
      </c>
      <c r="AL279" s="22">
        <v>0</v>
      </c>
      <c r="AM279" s="22">
        <v>0</v>
      </c>
      <c r="AN279" s="22">
        <v>0</v>
      </c>
      <c r="AO279" s="22">
        <v>0</v>
      </c>
      <c r="AP279" s="22">
        <v>0</v>
      </c>
    </row>
    <row r="280" spans="1:42" x14ac:dyDescent="0.35">
      <c r="A280" s="22" t="s">
        <v>114</v>
      </c>
      <c r="B280" s="22" t="s">
        <v>670</v>
      </c>
      <c r="C280" s="22" t="s">
        <v>673</v>
      </c>
      <c r="D280" s="22" t="s">
        <v>674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v>0</v>
      </c>
      <c r="AI280" s="22">
        <v>0</v>
      </c>
      <c r="AJ280" s="22">
        <v>0</v>
      </c>
      <c r="AK280" s="22">
        <v>0</v>
      </c>
      <c r="AL280" s="22">
        <v>0</v>
      </c>
      <c r="AM280" s="22">
        <v>0</v>
      </c>
      <c r="AN280" s="22">
        <v>0</v>
      </c>
      <c r="AO280" s="22">
        <v>0</v>
      </c>
      <c r="AP280" s="22">
        <v>0</v>
      </c>
    </row>
    <row r="281" spans="1:42" x14ac:dyDescent="0.35">
      <c r="A281" s="22" t="s">
        <v>114</v>
      </c>
      <c r="B281" s="22" t="s">
        <v>670</v>
      </c>
      <c r="C281" s="22" t="s">
        <v>675</v>
      </c>
      <c r="D281" s="22" t="s">
        <v>676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v>0</v>
      </c>
      <c r="AI281" s="22">
        <v>0</v>
      </c>
      <c r="AJ281" s="22">
        <v>0</v>
      </c>
      <c r="AK281" s="22">
        <v>0</v>
      </c>
      <c r="AL281" s="22">
        <v>0</v>
      </c>
      <c r="AM281" s="22">
        <v>0</v>
      </c>
      <c r="AN281" s="22">
        <v>0</v>
      </c>
      <c r="AO281" s="22">
        <v>0</v>
      </c>
      <c r="AP281" s="22">
        <v>0</v>
      </c>
    </row>
    <row r="282" spans="1:42" x14ac:dyDescent="0.35">
      <c r="A282" s="22" t="s">
        <v>114</v>
      </c>
      <c r="B282" s="22" t="s">
        <v>670</v>
      </c>
      <c r="C282" s="22" t="s">
        <v>677</v>
      </c>
      <c r="D282" s="22" t="s">
        <v>678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v>0</v>
      </c>
      <c r="AJ282" s="22">
        <v>0</v>
      </c>
      <c r="AK282" s="22">
        <v>0</v>
      </c>
      <c r="AL282" s="22">
        <v>0</v>
      </c>
      <c r="AM282" s="22">
        <v>0</v>
      </c>
      <c r="AN282" s="22">
        <v>0</v>
      </c>
      <c r="AO282" s="22">
        <v>0</v>
      </c>
      <c r="AP282" s="22">
        <v>0</v>
      </c>
    </row>
    <row r="283" spans="1:42" x14ac:dyDescent="0.35">
      <c r="A283" s="22" t="s">
        <v>114</v>
      </c>
      <c r="B283" s="22" t="s">
        <v>670</v>
      </c>
      <c r="C283" s="22" t="s">
        <v>679</v>
      </c>
      <c r="D283" s="22" t="s">
        <v>680</v>
      </c>
      <c r="E283" s="22">
        <v>0</v>
      </c>
      <c r="F283" s="22">
        <v>0</v>
      </c>
      <c r="G283" s="22">
        <v>0</v>
      </c>
      <c r="H283" s="22"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v>0</v>
      </c>
      <c r="X283" s="22"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  <c r="AH283" s="22">
        <v>0</v>
      </c>
      <c r="AI283" s="22">
        <v>0</v>
      </c>
      <c r="AJ283" s="22">
        <v>0</v>
      </c>
      <c r="AK283" s="22">
        <v>0</v>
      </c>
      <c r="AL283" s="22">
        <v>0</v>
      </c>
      <c r="AM283" s="22">
        <v>0</v>
      </c>
      <c r="AN283" s="22">
        <v>0</v>
      </c>
      <c r="AO283" s="22">
        <v>0</v>
      </c>
      <c r="AP283" s="22">
        <v>0</v>
      </c>
    </row>
    <row r="284" spans="1:42" x14ac:dyDescent="0.35">
      <c r="A284" s="22" t="s">
        <v>114</v>
      </c>
      <c r="B284" s="22" t="s">
        <v>670</v>
      </c>
      <c r="C284" s="22" t="s">
        <v>681</v>
      </c>
      <c r="D284" s="22" t="s">
        <v>682</v>
      </c>
      <c r="E284" s="22">
        <v>0</v>
      </c>
      <c r="F284" s="22">
        <v>0</v>
      </c>
      <c r="G284" s="22">
        <v>0</v>
      </c>
      <c r="H284" s="22"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v>0</v>
      </c>
      <c r="AI284" s="22">
        <v>0</v>
      </c>
      <c r="AJ284" s="22">
        <v>0</v>
      </c>
      <c r="AK284" s="22">
        <v>0</v>
      </c>
      <c r="AL284" s="22">
        <v>0</v>
      </c>
      <c r="AM284" s="22">
        <v>0</v>
      </c>
      <c r="AN284" s="22">
        <v>0</v>
      </c>
      <c r="AO284" s="22">
        <v>0</v>
      </c>
      <c r="AP284" s="22">
        <v>0</v>
      </c>
    </row>
    <row r="285" spans="1:42" x14ac:dyDescent="0.35">
      <c r="A285" s="22" t="s">
        <v>114</v>
      </c>
      <c r="B285" s="22" t="s">
        <v>670</v>
      </c>
      <c r="C285" s="22" t="s">
        <v>683</v>
      </c>
      <c r="D285" s="22" t="s">
        <v>684</v>
      </c>
      <c r="E285" s="22">
        <v>0</v>
      </c>
      <c r="F285" s="22">
        <v>0</v>
      </c>
      <c r="G285" s="22">
        <v>0</v>
      </c>
      <c r="H285" s="22"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0</v>
      </c>
      <c r="V285" s="22">
        <v>0</v>
      </c>
      <c r="W285" s="22"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v>0</v>
      </c>
      <c r="AI285" s="22">
        <v>0</v>
      </c>
      <c r="AJ285" s="22">
        <v>0</v>
      </c>
      <c r="AK285" s="22">
        <v>0</v>
      </c>
      <c r="AL285" s="22">
        <v>0</v>
      </c>
      <c r="AM285" s="22">
        <v>0</v>
      </c>
      <c r="AN285" s="22">
        <v>0</v>
      </c>
      <c r="AO285" s="22">
        <v>0</v>
      </c>
      <c r="AP285" s="22">
        <v>0</v>
      </c>
    </row>
    <row r="286" spans="1:42" x14ac:dyDescent="0.35">
      <c r="A286" s="22" t="s">
        <v>114</v>
      </c>
      <c r="B286" s="22" t="s">
        <v>670</v>
      </c>
      <c r="C286" s="22" t="s">
        <v>685</v>
      </c>
      <c r="D286" s="22" t="s">
        <v>686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2"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v>0</v>
      </c>
      <c r="AI286" s="22">
        <v>0</v>
      </c>
      <c r="AJ286" s="22">
        <v>0</v>
      </c>
      <c r="AK286" s="22">
        <v>0</v>
      </c>
      <c r="AL286" s="22">
        <v>0</v>
      </c>
      <c r="AM286" s="22">
        <v>0</v>
      </c>
      <c r="AN286" s="22">
        <v>0</v>
      </c>
      <c r="AO286" s="22">
        <v>0</v>
      </c>
      <c r="AP286" s="22">
        <v>0</v>
      </c>
    </row>
    <row r="287" spans="1:42" x14ac:dyDescent="0.35">
      <c r="A287" s="22" t="s">
        <v>114</v>
      </c>
      <c r="B287" s="22" t="s">
        <v>670</v>
      </c>
      <c r="C287" s="22" t="s">
        <v>687</v>
      </c>
      <c r="D287" s="22" t="s">
        <v>688</v>
      </c>
      <c r="E287" s="22">
        <v>0</v>
      </c>
      <c r="F287" s="22">
        <v>0</v>
      </c>
      <c r="G287" s="22">
        <v>0</v>
      </c>
      <c r="H287" s="22"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v>0</v>
      </c>
      <c r="V287" s="22">
        <v>0</v>
      </c>
      <c r="W287" s="22">
        <v>0</v>
      </c>
      <c r="X287" s="22"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v>0</v>
      </c>
      <c r="AI287" s="22">
        <v>0</v>
      </c>
      <c r="AJ287" s="22">
        <v>0</v>
      </c>
      <c r="AK287" s="22">
        <v>0</v>
      </c>
      <c r="AL287" s="22">
        <v>0</v>
      </c>
      <c r="AM287" s="22">
        <v>0</v>
      </c>
      <c r="AN287" s="22">
        <v>0</v>
      </c>
      <c r="AO287" s="22">
        <v>0</v>
      </c>
      <c r="AP287" s="22">
        <v>0</v>
      </c>
    </row>
    <row r="288" spans="1:42" x14ac:dyDescent="0.35">
      <c r="A288" s="22" t="s">
        <v>114</v>
      </c>
      <c r="B288" s="22" t="s">
        <v>670</v>
      </c>
      <c r="C288" s="22" t="s">
        <v>689</v>
      </c>
      <c r="D288" s="22" t="s">
        <v>690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2"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  <c r="AH288" s="22">
        <v>0</v>
      </c>
      <c r="AI288" s="22">
        <v>0</v>
      </c>
      <c r="AJ288" s="22">
        <v>0</v>
      </c>
      <c r="AK288" s="22">
        <v>0</v>
      </c>
      <c r="AL288" s="22">
        <v>0</v>
      </c>
      <c r="AM288" s="22">
        <v>0</v>
      </c>
      <c r="AN288" s="22">
        <v>0</v>
      </c>
      <c r="AO288" s="22">
        <v>0</v>
      </c>
      <c r="AP288" s="22">
        <v>0</v>
      </c>
    </row>
    <row r="289" spans="1:42" x14ac:dyDescent="0.35">
      <c r="A289" s="22" t="s">
        <v>114</v>
      </c>
      <c r="B289" s="22" t="s">
        <v>670</v>
      </c>
      <c r="C289" s="22" t="s">
        <v>691</v>
      </c>
      <c r="D289" s="22" t="s">
        <v>692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v>0</v>
      </c>
      <c r="X289" s="22"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  <c r="AH289" s="22">
        <v>0</v>
      </c>
      <c r="AI289" s="22">
        <v>0</v>
      </c>
      <c r="AJ289" s="22">
        <v>0</v>
      </c>
      <c r="AK289" s="22">
        <v>0</v>
      </c>
      <c r="AL289" s="22">
        <v>0</v>
      </c>
      <c r="AM289" s="22">
        <v>0</v>
      </c>
      <c r="AN289" s="22">
        <v>0</v>
      </c>
      <c r="AO289" s="22">
        <v>0</v>
      </c>
      <c r="AP289" s="22">
        <v>0</v>
      </c>
    </row>
    <row r="290" spans="1:42" x14ac:dyDescent="0.35">
      <c r="A290" s="22" t="s">
        <v>114</v>
      </c>
      <c r="B290" s="22" t="s">
        <v>670</v>
      </c>
      <c r="C290" s="22" t="s">
        <v>693</v>
      </c>
      <c r="D290" s="22" t="s">
        <v>694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v>0</v>
      </c>
      <c r="AI290" s="22">
        <v>0</v>
      </c>
      <c r="AJ290" s="22">
        <v>0</v>
      </c>
      <c r="AK290" s="22">
        <v>0</v>
      </c>
      <c r="AL290" s="22">
        <v>0</v>
      </c>
      <c r="AM290" s="22">
        <v>0</v>
      </c>
      <c r="AN290" s="22">
        <v>0</v>
      </c>
      <c r="AO290" s="22">
        <v>0</v>
      </c>
      <c r="AP290" s="22">
        <v>0</v>
      </c>
    </row>
    <row r="291" spans="1:42" x14ac:dyDescent="0.35">
      <c r="A291" s="22" t="s">
        <v>114</v>
      </c>
      <c r="B291" s="22" t="s">
        <v>670</v>
      </c>
      <c r="C291" s="22" t="s">
        <v>695</v>
      </c>
      <c r="D291" s="22" t="s">
        <v>696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v>0</v>
      </c>
      <c r="AJ291" s="22">
        <v>0</v>
      </c>
      <c r="AK291" s="22">
        <v>0</v>
      </c>
      <c r="AL291" s="22">
        <v>0</v>
      </c>
      <c r="AM291" s="22">
        <v>0</v>
      </c>
      <c r="AN291" s="22">
        <v>0</v>
      </c>
      <c r="AO291" s="22">
        <v>0</v>
      </c>
      <c r="AP291" s="22">
        <v>0</v>
      </c>
    </row>
    <row r="292" spans="1:42" x14ac:dyDescent="0.35">
      <c r="A292" s="22" t="s">
        <v>114</v>
      </c>
      <c r="B292" s="22" t="s">
        <v>670</v>
      </c>
      <c r="C292" s="22" t="s">
        <v>697</v>
      </c>
      <c r="D292" s="22" t="s">
        <v>698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v>0</v>
      </c>
      <c r="AI292" s="22">
        <v>0</v>
      </c>
      <c r="AJ292" s="22">
        <v>0</v>
      </c>
      <c r="AK292" s="22">
        <v>0</v>
      </c>
      <c r="AL292" s="22">
        <v>0</v>
      </c>
      <c r="AM292" s="22">
        <v>0</v>
      </c>
      <c r="AN292" s="22">
        <v>0</v>
      </c>
      <c r="AO292" s="22">
        <v>0</v>
      </c>
      <c r="AP292" s="22">
        <v>0</v>
      </c>
    </row>
    <row r="293" spans="1:42" x14ac:dyDescent="0.35">
      <c r="A293" s="22" t="s">
        <v>114</v>
      </c>
      <c r="B293" s="22" t="s">
        <v>670</v>
      </c>
      <c r="C293" s="22" t="s">
        <v>699</v>
      </c>
      <c r="D293" s="22" t="s">
        <v>700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v>0</v>
      </c>
      <c r="AI293" s="22">
        <v>0</v>
      </c>
      <c r="AJ293" s="22">
        <v>0</v>
      </c>
      <c r="AK293" s="22">
        <v>0</v>
      </c>
      <c r="AL293" s="22">
        <v>0</v>
      </c>
      <c r="AM293" s="22">
        <v>0</v>
      </c>
      <c r="AN293" s="22">
        <v>0</v>
      </c>
      <c r="AO293" s="22">
        <v>0</v>
      </c>
      <c r="AP293" s="22">
        <v>0</v>
      </c>
    </row>
    <row r="294" spans="1:42" x14ac:dyDescent="0.35">
      <c r="A294" s="22" t="s">
        <v>114</v>
      </c>
      <c r="B294" s="22" t="s">
        <v>670</v>
      </c>
      <c r="C294" s="22" t="s">
        <v>701</v>
      </c>
      <c r="D294" s="22" t="s">
        <v>702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v>0</v>
      </c>
      <c r="AI294" s="22">
        <v>0</v>
      </c>
      <c r="AJ294" s="22">
        <v>0</v>
      </c>
      <c r="AK294" s="22">
        <v>0</v>
      </c>
      <c r="AL294" s="22">
        <v>0</v>
      </c>
      <c r="AM294" s="22">
        <v>0</v>
      </c>
      <c r="AN294" s="22">
        <v>0</v>
      </c>
      <c r="AO294" s="22">
        <v>0</v>
      </c>
      <c r="AP294" s="22">
        <v>0</v>
      </c>
    </row>
    <row r="295" spans="1:42" x14ac:dyDescent="0.35">
      <c r="A295" s="22" t="s">
        <v>114</v>
      </c>
      <c r="B295" s="22" t="s">
        <v>670</v>
      </c>
      <c r="C295" s="22" t="s">
        <v>703</v>
      </c>
      <c r="D295" s="22" t="s">
        <v>704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v>0</v>
      </c>
      <c r="AI295" s="22">
        <v>0</v>
      </c>
      <c r="AJ295" s="22">
        <v>0</v>
      </c>
      <c r="AK295" s="22">
        <v>0</v>
      </c>
      <c r="AL295" s="22">
        <v>0</v>
      </c>
      <c r="AM295" s="22">
        <v>0</v>
      </c>
      <c r="AN295" s="22">
        <v>0</v>
      </c>
      <c r="AO295" s="22">
        <v>0</v>
      </c>
      <c r="AP295" s="22">
        <v>0</v>
      </c>
    </row>
    <row r="296" spans="1:42" x14ac:dyDescent="0.35">
      <c r="A296" s="22" t="s">
        <v>114</v>
      </c>
      <c r="B296" s="22" t="s">
        <v>670</v>
      </c>
      <c r="C296" s="22" t="s">
        <v>705</v>
      </c>
      <c r="D296" s="22" t="s">
        <v>706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v>0</v>
      </c>
      <c r="AI296" s="22">
        <v>0</v>
      </c>
      <c r="AJ296" s="22">
        <v>0</v>
      </c>
      <c r="AK296" s="22">
        <v>0</v>
      </c>
      <c r="AL296" s="22">
        <v>0</v>
      </c>
      <c r="AM296" s="22">
        <v>0</v>
      </c>
      <c r="AN296" s="22">
        <v>0</v>
      </c>
      <c r="AO296" s="22">
        <v>0</v>
      </c>
      <c r="AP296" s="22">
        <v>0</v>
      </c>
    </row>
    <row r="297" spans="1:42" x14ac:dyDescent="0.35">
      <c r="A297" s="22" t="s">
        <v>114</v>
      </c>
      <c r="B297" s="22" t="s">
        <v>670</v>
      </c>
      <c r="C297" s="22" t="s">
        <v>707</v>
      </c>
      <c r="D297" s="22" t="s">
        <v>708</v>
      </c>
      <c r="E297" s="22">
        <v>0</v>
      </c>
      <c r="F297" s="22">
        <v>0</v>
      </c>
      <c r="G297" s="22">
        <v>0</v>
      </c>
      <c r="H297" s="22"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v>0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v>0</v>
      </c>
      <c r="AI297" s="22">
        <v>0</v>
      </c>
      <c r="AJ297" s="22">
        <v>0</v>
      </c>
      <c r="AK297" s="22">
        <v>0</v>
      </c>
      <c r="AL297" s="22">
        <v>0</v>
      </c>
      <c r="AM297" s="22">
        <v>0</v>
      </c>
      <c r="AN297" s="22">
        <v>0</v>
      </c>
      <c r="AO297" s="22">
        <v>0</v>
      </c>
      <c r="AP297" s="22">
        <v>0</v>
      </c>
    </row>
    <row r="298" spans="1:42" x14ac:dyDescent="0.35">
      <c r="A298" s="22" t="s">
        <v>114</v>
      </c>
      <c r="B298" s="22" t="s">
        <v>670</v>
      </c>
      <c r="C298" s="22" t="s">
        <v>709</v>
      </c>
      <c r="D298" s="22" t="s">
        <v>710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v>0</v>
      </c>
      <c r="AI298" s="22">
        <v>0</v>
      </c>
      <c r="AJ298" s="22">
        <v>0</v>
      </c>
      <c r="AK298" s="22">
        <v>0</v>
      </c>
      <c r="AL298" s="22">
        <v>0</v>
      </c>
      <c r="AM298" s="22">
        <v>0</v>
      </c>
      <c r="AN298" s="22">
        <v>0</v>
      </c>
      <c r="AO298" s="22">
        <v>0</v>
      </c>
      <c r="AP298" s="22">
        <v>0</v>
      </c>
    </row>
    <row r="299" spans="1:42" x14ac:dyDescent="0.35">
      <c r="A299" s="22" t="s">
        <v>114</v>
      </c>
      <c r="B299" s="22" t="s">
        <v>670</v>
      </c>
      <c r="C299" s="22" t="s">
        <v>711</v>
      </c>
      <c r="D299" s="22" t="s">
        <v>712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v>0</v>
      </c>
      <c r="AI299" s="22">
        <v>0</v>
      </c>
      <c r="AJ299" s="22">
        <v>0</v>
      </c>
      <c r="AK299" s="22">
        <v>0</v>
      </c>
      <c r="AL299" s="22">
        <v>0</v>
      </c>
      <c r="AM299" s="22">
        <v>0</v>
      </c>
      <c r="AN299" s="22">
        <v>0</v>
      </c>
      <c r="AO299" s="22">
        <v>0</v>
      </c>
      <c r="AP299" s="22">
        <v>0</v>
      </c>
    </row>
    <row r="300" spans="1:42" x14ac:dyDescent="0.35">
      <c r="A300" s="22" t="s">
        <v>114</v>
      </c>
      <c r="B300" s="22" t="s">
        <v>670</v>
      </c>
      <c r="C300" s="22" t="s">
        <v>713</v>
      </c>
      <c r="D300" s="22" t="s">
        <v>714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v>0</v>
      </c>
      <c r="AI300" s="22">
        <v>0</v>
      </c>
      <c r="AJ300" s="22">
        <v>0</v>
      </c>
      <c r="AK300" s="22">
        <v>0</v>
      </c>
      <c r="AL300" s="22">
        <v>0</v>
      </c>
      <c r="AM300" s="22">
        <v>0</v>
      </c>
      <c r="AN300" s="22">
        <v>0</v>
      </c>
      <c r="AO300" s="22">
        <v>0</v>
      </c>
      <c r="AP300" s="22">
        <v>0</v>
      </c>
    </row>
    <row r="301" spans="1:42" x14ac:dyDescent="0.35">
      <c r="A301" s="22" t="s">
        <v>114</v>
      </c>
      <c r="B301" s="22" t="s">
        <v>670</v>
      </c>
      <c r="C301" s="22" t="s">
        <v>715</v>
      </c>
      <c r="D301" s="22" t="s">
        <v>716</v>
      </c>
      <c r="E301" s="22">
        <v>0</v>
      </c>
      <c r="F301" s="22">
        <v>0</v>
      </c>
      <c r="G301" s="22">
        <v>0</v>
      </c>
      <c r="H301" s="22"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0</v>
      </c>
      <c r="V301" s="22">
        <v>0</v>
      </c>
      <c r="W301" s="22">
        <v>0</v>
      </c>
      <c r="X301" s="22"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  <c r="AH301" s="22">
        <v>0</v>
      </c>
      <c r="AI301" s="22">
        <v>0</v>
      </c>
      <c r="AJ301" s="22">
        <v>0</v>
      </c>
      <c r="AK301" s="22">
        <v>0</v>
      </c>
      <c r="AL301" s="22">
        <v>0</v>
      </c>
      <c r="AM301" s="22">
        <v>0</v>
      </c>
      <c r="AN301" s="22">
        <v>0</v>
      </c>
      <c r="AO301" s="22">
        <v>0</v>
      </c>
      <c r="AP301" s="22">
        <v>0</v>
      </c>
    </row>
    <row r="302" spans="1:42" x14ac:dyDescent="0.35">
      <c r="A302" s="22" t="s">
        <v>114</v>
      </c>
      <c r="B302" s="22" t="s">
        <v>670</v>
      </c>
      <c r="C302" s="22" t="s">
        <v>717</v>
      </c>
      <c r="D302" s="22" t="s">
        <v>718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v>0</v>
      </c>
      <c r="AI302" s="22">
        <v>0</v>
      </c>
      <c r="AJ302" s="22">
        <v>0</v>
      </c>
      <c r="AK302" s="22">
        <v>0</v>
      </c>
      <c r="AL302" s="22">
        <v>0</v>
      </c>
      <c r="AM302" s="22">
        <v>0</v>
      </c>
      <c r="AN302" s="22">
        <v>0</v>
      </c>
      <c r="AO302" s="22">
        <v>0</v>
      </c>
      <c r="AP302" s="22">
        <v>0</v>
      </c>
    </row>
    <row r="303" spans="1:42" x14ac:dyDescent="0.35">
      <c r="A303" s="22" t="s">
        <v>114</v>
      </c>
      <c r="B303" s="22" t="s">
        <v>670</v>
      </c>
      <c r="C303" s="22" t="s">
        <v>719</v>
      </c>
      <c r="D303" s="22" t="s">
        <v>720</v>
      </c>
      <c r="E303" s="22">
        <v>0</v>
      </c>
      <c r="F303" s="22">
        <v>0</v>
      </c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v>0</v>
      </c>
      <c r="AI303" s="22">
        <v>0</v>
      </c>
      <c r="AJ303" s="22">
        <v>0</v>
      </c>
      <c r="AK303" s="22">
        <v>0</v>
      </c>
      <c r="AL303" s="22">
        <v>0</v>
      </c>
      <c r="AM303" s="22">
        <v>0</v>
      </c>
      <c r="AN303" s="22">
        <v>0</v>
      </c>
      <c r="AO303" s="22">
        <v>0</v>
      </c>
      <c r="AP303" s="22">
        <v>0</v>
      </c>
    </row>
    <row r="304" spans="1:42" x14ac:dyDescent="0.35">
      <c r="A304" s="22" t="s">
        <v>114</v>
      </c>
      <c r="B304" s="22" t="s">
        <v>670</v>
      </c>
      <c r="C304" s="22" t="s">
        <v>721</v>
      </c>
      <c r="D304" s="22" t="s">
        <v>722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v>0</v>
      </c>
      <c r="AI304" s="22">
        <v>0</v>
      </c>
      <c r="AJ304" s="22">
        <v>0</v>
      </c>
      <c r="AK304" s="22">
        <v>0</v>
      </c>
      <c r="AL304" s="22">
        <v>0</v>
      </c>
      <c r="AM304" s="22">
        <v>0</v>
      </c>
      <c r="AN304" s="22">
        <v>0</v>
      </c>
      <c r="AO304" s="22">
        <v>0</v>
      </c>
      <c r="AP304" s="22">
        <v>0</v>
      </c>
    </row>
    <row r="305" spans="1:42" x14ac:dyDescent="0.35">
      <c r="A305" s="22" t="s">
        <v>114</v>
      </c>
      <c r="B305" s="22" t="s">
        <v>670</v>
      </c>
      <c r="C305" s="22" t="s">
        <v>723</v>
      </c>
      <c r="D305" s="22" t="s">
        <v>724</v>
      </c>
      <c r="E305" s="22">
        <v>0</v>
      </c>
      <c r="F305" s="22">
        <v>0</v>
      </c>
      <c r="G305" s="22">
        <v>0</v>
      </c>
      <c r="H305" s="22"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v>0</v>
      </c>
      <c r="U305" s="22">
        <v>0</v>
      </c>
      <c r="V305" s="22">
        <v>0</v>
      </c>
      <c r="W305" s="22">
        <v>0</v>
      </c>
      <c r="X305" s="22"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0</v>
      </c>
      <c r="AG305" s="22">
        <v>0</v>
      </c>
      <c r="AH305" s="22">
        <v>0</v>
      </c>
      <c r="AI305" s="22">
        <v>0</v>
      </c>
      <c r="AJ305" s="22">
        <v>0</v>
      </c>
      <c r="AK305" s="22">
        <v>0</v>
      </c>
      <c r="AL305" s="22">
        <v>0</v>
      </c>
      <c r="AM305" s="22">
        <v>0</v>
      </c>
      <c r="AN305" s="22">
        <v>0</v>
      </c>
      <c r="AO305" s="22">
        <v>0</v>
      </c>
      <c r="AP305" s="22">
        <v>0</v>
      </c>
    </row>
    <row r="306" spans="1:42" x14ac:dyDescent="0.35">
      <c r="A306" s="22" t="s">
        <v>114</v>
      </c>
      <c r="B306" s="22" t="s">
        <v>670</v>
      </c>
      <c r="C306" s="22" t="s">
        <v>725</v>
      </c>
      <c r="D306" s="22" t="s">
        <v>726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v>0</v>
      </c>
      <c r="AI306" s="22">
        <v>0</v>
      </c>
      <c r="AJ306" s="22">
        <v>0</v>
      </c>
      <c r="AK306" s="22">
        <v>0</v>
      </c>
      <c r="AL306" s="22">
        <v>0</v>
      </c>
      <c r="AM306" s="22">
        <v>0</v>
      </c>
      <c r="AN306" s="22">
        <v>0</v>
      </c>
      <c r="AO306" s="22">
        <v>0</v>
      </c>
      <c r="AP306" s="22">
        <v>0</v>
      </c>
    </row>
    <row r="307" spans="1:42" x14ac:dyDescent="0.35">
      <c r="A307" s="22" t="s">
        <v>114</v>
      </c>
      <c r="B307" s="22" t="s">
        <v>670</v>
      </c>
      <c r="C307" s="22" t="s">
        <v>727</v>
      </c>
      <c r="D307" s="22" t="s">
        <v>728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  <c r="AH307" s="22">
        <v>0</v>
      </c>
      <c r="AI307" s="22">
        <v>0</v>
      </c>
      <c r="AJ307" s="22">
        <v>0</v>
      </c>
      <c r="AK307" s="22">
        <v>0</v>
      </c>
      <c r="AL307" s="22">
        <v>0</v>
      </c>
      <c r="AM307" s="22">
        <v>0</v>
      </c>
      <c r="AN307" s="22">
        <v>0</v>
      </c>
      <c r="AO307" s="22">
        <v>0</v>
      </c>
      <c r="AP307" s="22">
        <v>0</v>
      </c>
    </row>
    <row r="308" spans="1:42" x14ac:dyDescent="0.35">
      <c r="A308" s="22" t="s">
        <v>114</v>
      </c>
      <c r="B308" s="22" t="s">
        <v>670</v>
      </c>
      <c r="C308" s="22" t="s">
        <v>729</v>
      </c>
      <c r="D308" s="22" t="s">
        <v>730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v>0</v>
      </c>
      <c r="AI308" s="22">
        <v>0</v>
      </c>
      <c r="AJ308" s="22">
        <v>0</v>
      </c>
      <c r="AK308" s="22">
        <v>0</v>
      </c>
      <c r="AL308" s="22">
        <v>0</v>
      </c>
      <c r="AM308" s="22">
        <v>0</v>
      </c>
      <c r="AN308" s="22">
        <v>0</v>
      </c>
      <c r="AO308" s="22">
        <v>0</v>
      </c>
      <c r="AP308" s="22">
        <v>0</v>
      </c>
    </row>
    <row r="309" spans="1:42" x14ac:dyDescent="0.35">
      <c r="A309" s="22" t="s">
        <v>114</v>
      </c>
      <c r="B309" s="22" t="s">
        <v>670</v>
      </c>
      <c r="C309" s="22" t="s">
        <v>731</v>
      </c>
      <c r="D309" s="22" t="s">
        <v>732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v>0</v>
      </c>
      <c r="X309" s="22"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0</v>
      </c>
      <c r="AE309" s="22">
        <v>0</v>
      </c>
      <c r="AF309" s="22">
        <v>0</v>
      </c>
      <c r="AG309" s="22">
        <v>0</v>
      </c>
      <c r="AH309" s="22">
        <v>0</v>
      </c>
      <c r="AI309" s="22">
        <v>0</v>
      </c>
      <c r="AJ309" s="22">
        <v>0</v>
      </c>
      <c r="AK309" s="22">
        <v>0</v>
      </c>
      <c r="AL309" s="22">
        <v>0</v>
      </c>
      <c r="AM309" s="22">
        <v>0</v>
      </c>
      <c r="AN309" s="22">
        <v>0</v>
      </c>
      <c r="AO309" s="22">
        <v>0</v>
      </c>
      <c r="AP309" s="22">
        <v>0</v>
      </c>
    </row>
    <row r="310" spans="1:42" x14ac:dyDescent="0.35">
      <c r="A310" s="22" t="s">
        <v>114</v>
      </c>
      <c r="B310" s="22" t="s">
        <v>670</v>
      </c>
      <c r="C310" s="22" t="s">
        <v>733</v>
      </c>
      <c r="D310" s="22" t="s">
        <v>734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v>0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v>0</v>
      </c>
      <c r="AI310" s="22">
        <v>0</v>
      </c>
      <c r="AJ310" s="22">
        <v>0</v>
      </c>
      <c r="AK310" s="22">
        <v>0</v>
      </c>
      <c r="AL310" s="22">
        <v>0</v>
      </c>
      <c r="AM310" s="22">
        <v>0</v>
      </c>
      <c r="AN310" s="22">
        <v>0</v>
      </c>
      <c r="AO310" s="22">
        <v>0</v>
      </c>
      <c r="AP310" s="22">
        <v>0</v>
      </c>
    </row>
    <row r="311" spans="1:42" x14ac:dyDescent="0.35">
      <c r="A311" s="22" t="s">
        <v>114</v>
      </c>
      <c r="B311" s="22" t="s">
        <v>670</v>
      </c>
      <c r="C311" s="22" t="s">
        <v>735</v>
      </c>
      <c r="D311" s="22" t="s">
        <v>736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v>0</v>
      </c>
      <c r="AI311" s="22">
        <v>0</v>
      </c>
      <c r="AJ311" s="22">
        <v>0</v>
      </c>
      <c r="AK311" s="22">
        <v>0</v>
      </c>
      <c r="AL311" s="22">
        <v>0</v>
      </c>
      <c r="AM311" s="22">
        <v>0</v>
      </c>
      <c r="AN311" s="22">
        <v>0</v>
      </c>
      <c r="AO311" s="22">
        <v>0</v>
      </c>
      <c r="AP311" s="22">
        <v>0</v>
      </c>
    </row>
    <row r="312" spans="1:42" x14ac:dyDescent="0.35">
      <c r="A312" s="22" t="s">
        <v>114</v>
      </c>
      <c r="B312" s="22" t="s">
        <v>670</v>
      </c>
      <c r="C312" s="22" t="s">
        <v>737</v>
      </c>
      <c r="D312" s="22" t="s">
        <v>738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v>0</v>
      </c>
      <c r="AI312" s="22">
        <v>0</v>
      </c>
      <c r="AJ312" s="22">
        <v>0</v>
      </c>
      <c r="AK312" s="22">
        <v>0</v>
      </c>
      <c r="AL312" s="22">
        <v>0</v>
      </c>
      <c r="AM312" s="22">
        <v>0</v>
      </c>
      <c r="AN312" s="22">
        <v>0</v>
      </c>
      <c r="AO312" s="22">
        <v>0</v>
      </c>
      <c r="AP312" s="22">
        <v>0</v>
      </c>
    </row>
    <row r="313" spans="1:42" x14ac:dyDescent="0.35">
      <c r="A313" s="22" t="s">
        <v>114</v>
      </c>
      <c r="B313" s="22" t="s">
        <v>670</v>
      </c>
      <c r="C313" s="22" t="s">
        <v>739</v>
      </c>
      <c r="D313" s="22" t="s">
        <v>740</v>
      </c>
      <c r="E313" s="22">
        <v>0</v>
      </c>
      <c r="F313" s="22">
        <v>0</v>
      </c>
      <c r="G313" s="22">
        <v>0</v>
      </c>
      <c r="H313" s="22"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v>0</v>
      </c>
      <c r="AI313" s="22">
        <v>12245</v>
      </c>
      <c r="AJ313" s="22">
        <v>0</v>
      </c>
      <c r="AK313" s="22">
        <v>0</v>
      </c>
      <c r="AL313" s="22">
        <v>0</v>
      </c>
      <c r="AM313" s="22">
        <v>0</v>
      </c>
      <c r="AN313" s="22">
        <v>0</v>
      </c>
      <c r="AO313" s="22">
        <v>0</v>
      </c>
      <c r="AP313" s="22">
        <v>12245</v>
      </c>
    </row>
    <row r="314" spans="1:42" x14ac:dyDescent="0.35">
      <c r="A314" s="22" t="s">
        <v>114</v>
      </c>
      <c r="B314" s="22" t="s">
        <v>670</v>
      </c>
      <c r="C314" s="22" t="s">
        <v>741</v>
      </c>
      <c r="D314" s="22" t="s">
        <v>742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v>0</v>
      </c>
      <c r="AI314" s="22">
        <v>0</v>
      </c>
      <c r="AJ314" s="22">
        <v>0</v>
      </c>
      <c r="AK314" s="22">
        <v>0</v>
      </c>
      <c r="AL314" s="22">
        <v>0</v>
      </c>
      <c r="AM314" s="22">
        <v>0</v>
      </c>
      <c r="AN314" s="22">
        <v>0</v>
      </c>
      <c r="AO314" s="22">
        <v>0</v>
      </c>
      <c r="AP314" s="22">
        <v>0</v>
      </c>
    </row>
    <row r="315" spans="1:42" x14ac:dyDescent="0.35">
      <c r="A315" s="22" t="s">
        <v>114</v>
      </c>
      <c r="B315" s="22" t="s">
        <v>670</v>
      </c>
      <c r="C315" s="22" t="s">
        <v>743</v>
      </c>
      <c r="D315" s="22" t="s">
        <v>744</v>
      </c>
      <c r="E315" s="22">
        <v>0</v>
      </c>
      <c r="F315" s="22">
        <v>0</v>
      </c>
      <c r="G315" s="22">
        <v>0</v>
      </c>
      <c r="H315" s="22"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v>0</v>
      </c>
      <c r="U315" s="22">
        <v>0</v>
      </c>
      <c r="V315" s="22">
        <v>0</v>
      </c>
      <c r="W315" s="22">
        <v>0</v>
      </c>
      <c r="X315" s="22"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  <c r="AH315" s="22">
        <v>0</v>
      </c>
      <c r="AI315" s="22">
        <v>0</v>
      </c>
      <c r="AJ315" s="22">
        <v>0</v>
      </c>
      <c r="AK315" s="22">
        <v>0</v>
      </c>
      <c r="AL315" s="22">
        <v>0</v>
      </c>
      <c r="AM315" s="22">
        <v>0</v>
      </c>
      <c r="AN315" s="22">
        <v>0</v>
      </c>
      <c r="AO315" s="22">
        <v>0</v>
      </c>
      <c r="AP315" s="22">
        <v>0</v>
      </c>
    </row>
    <row r="316" spans="1:42" x14ac:dyDescent="0.35">
      <c r="A316" s="22" t="s">
        <v>114</v>
      </c>
      <c r="B316" s="22" t="s">
        <v>670</v>
      </c>
      <c r="C316" s="22" t="s">
        <v>745</v>
      </c>
      <c r="D316" s="22" t="s">
        <v>746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v>0</v>
      </c>
      <c r="AI316" s="22">
        <v>0</v>
      </c>
      <c r="AJ316" s="22">
        <v>0</v>
      </c>
      <c r="AK316" s="22">
        <v>0</v>
      </c>
      <c r="AL316" s="22">
        <v>0</v>
      </c>
      <c r="AM316" s="22">
        <v>0</v>
      </c>
      <c r="AN316" s="22">
        <v>0</v>
      </c>
      <c r="AO316" s="22">
        <v>0</v>
      </c>
      <c r="AP316" s="22">
        <v>0</v>
      </c>
    </row>
    <row r="317" spans="1:42" x14ac:dyDescent="0.35">
      <c r="A317" s="22" t="s">
        <v>114</v>
      </c>
      <c r="B317" s="22" t="s">
        <v>670</v>
      </c>
      <c r="C317" s="22" t="s">
        <v>747</v>
      </c>
      <c r="D317" s="22" t="s">
        <v>748</v>
      </c>
      <c r="E317" s="22">
        <v>0</v>
      </c>
      <c r="F317" s="22">
        <v>0</v>
      </c>
      <c r="G317" s="22">
        <v>0</v>
      </c>
      <c r="H317" s="22"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v>0</v>
      </c>
      <c r="AI317" s="22">
        <v>0</v>
      </c>
      <c r="AJ317" s="22">
        <v>0</v>
      </c>
      <c r="AK317" s="22">
        <v>0</v>
      </c>
      <c r="AL317" s="22">
        <v>0</v>
      </c>
      <c r="AM317" s="22">
        <v>0</v>
      </c>
      <c r="AN317" s="22">
        <v>0</v>
      </c>
      <c r="AO317" s="22">
        <v>0</v>
      </c>
      <c r="AP317" s="22">
        <v>0</v>
      </c>
    </row>
    <row r="318" spans="1:42" x14ac:dyDescent="0.35">
      <c r="A318" s="22" t="s">
        <v>114</v>
      </c>
      <c r="B318" s="22" t="s">
        <v>670</v>
      </c>
      <c r="C318" s="22" t="s">
        <v>749</v>
      </c>
      <c r="D318" s="22" t="s">
        <v>750</v>
      </c>
      <c r="E318" s="22">
        <v>0</v>
      </c>
      <c r="F318" s="22">
        <v>0</v>
      </c>
      <c r="G318" s="22">
        <v>0</v>
      </c>
      <c r="H318" s="22"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v>0</v>
      </c>
      <c r="AI318" s="22">
        <v>0</v>
      </c>
      <c r="AJ318" s="22">
        <v>0</v>
      </c>
      <c r="AK318" s="22">
        <v>0</v>
      </c>
      <c r="AL318" s="22">
        <v>0</v>
      </c>
      <c r="AM318" s="22">
        <v>0</v>
      </c>
      <c r="AN318" s="22">
        <v>0</v>
      </c>
      <c r="AO318" s="22">
        <v>0</v>
      </c>
      <c r="AP318" s="22">
        <v>0</v>
      </c>
    </row>
    <row r="319" spans="1:42" x14ac:dyDescent="0.35">
      <c r="A319" s="22" t="s">
        <v>114</v>
      </c>
      <c r="B319" s="22" t="s">
        <v>670</v>
      </c>
      <c r="C319" s="22" t="s">
        <v>751</v>
      </c>
      <c r="D319" s="22" t="s">
        <v>752</v>
      </c>
      <c r="E319" s="22">
        <v>0</v>
      </c>
      <c r="F319" s="22">
        <v>0</v>
      </c>
      <c r="G319" s="22">
        <v>0</v>
      </c>
      <c r="H319" s="22"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v>0</v>
      </c>
      <c r="V319" s="22">
        <v>0</v>
      </c>
      <c r="W319" s="22"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v>0</v>
      </c>
      <c r="AI319" s="22">
        <v>0</v>
      </c>
      <c r="AJ319" s="22">
        <v>0</v>
      </c>
      <c r="AK319" s="22">
        <v>0</v>
      </c>
      <c r="AL319" s="22">
        <v>0</v>
      </c>
      <c r="AM319" s="22">
        <v>0</v>
      </c>
      <c r="AN319" s="22">
        <v>0</v>
      </c>
      <c r="AO319" s="22">
        <v>0</v>
      </c>
      <c r="AP319" s="22">
        <v>0</v>
      </c>
    </row>
    <row r="320" spans="1:42" x14ac:dyDescent="0.35">
      <c r="A320" s="22" t="s">
        <v>114</v>
      </c>
      <c r="B320" s="22" t="s">
        <v>670</v>
      </c>
      <c r="C320" s="22" t="s">
        <v>753</v>
      </c>
      <c r="D320" s="22" t="s">
        <v>754</v>
      </c>
      <c r="E320" s="22">
        <v>0</v>
      </c>
      <c r="F320" s="22">
        <v>0</v>
      </c>
      <c r="G320" s="22">
        <v>0</v>
      </c>
      <c r="H320" s="22">
        <v>0</v>
      </c>
      <c r="I320" s="22">
        <v>0</v>
      </c>
      <c r="J320" s="22">
        <v>0</v>
      </c>
      <c r="K320" s="22">
        <v>0</v>
      </c>
      <c r="L320" s="22">
        <v>0</v>
      </c>
      <c r="M320" s="22"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v>0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  <c r="AH320" s="22">
        <v>0</v>
      </c>
      <c r="AI320" s="22">
        <v>0</v>
      </c>
      <c r="AJ320" s="22">
        <v>0</v>
      </c>
      <c r="AK320" s="22">
        <v>0</v>
      </c>
      <c r="AL320" s="22">
        <v>0</v>
      </c>
      <c r="AM320" s="22">
        <v>0</v>
      </c>
      <c r="AN320" s="22">
        <v>0</v>
      </c>
      <c r="AO320" s="22">
        <v>0</v>
      </c>
      <c r="AP320" s="22">
        <v>0</v>
      </c>
    </row>
    <row r="321" spans="1:42" x14ac:dyDescent="0.35">
      <c r="A321" s="22" t="s">
        <v>114</v>
      </c>
      <c r="B321" s="22" t="s">
        <v>670</v>
      </c>
      <c r="C321" s="22" t="s">
        <v>755</v>
      </c>
      <c r="D321" s="22" t="s">
        <v>756</v>
      </c>
      <c r="E321" s="22">
        <v>0</v>
      </c>
      <c r="F321" s="22">
        <v>0</v>
      </c>
      <c r="G321" s="22">
        <v>0</v>
      </c>
      <c r="H321" s="22"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v>0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0</v>
      </c>
      <c r="AI321" s="22">
        <v>0</v>
      </c>
      <c r="AJ321" s="22">
        <v>0</v>
      </c>
      <c r="AK321" s="22">
        <v>0</v>
      </c>
      <c r="AL321" s="22">
        <v>0</v>
      </c>
      <c r="AM321" s="22">
        <v>0</v>
      </c>
      <c r="AN321" s="22">
        <v>0</v>
      </c>
      <c r="AO321" s="22">
        <v>0</v>
      </c>
      <c r="AP321" s="22">
        <v>0</v>
      </c>
    </row>
    <row r="322" spans="1:42" x14ac:dyDescent="0.35">
      <c r="A322" s="22" t="s">
        <v>114</v>
      </c>
      <c r="B322" s="22" t="s">
        <v>670</v>
      </c>
      <c r="C322" s="22" t="s">
        <v>757</v>
      </c>
      <c r="D322" s="22" t="s">
        <v>758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v>0</v>
      </c>
      <c r="AI322" s="22">
        <v>0</v>
      </c>
      <c r="AJ322" s="22">
        <v>0</v>
      </c>
      <c r="AK322" s="22">
        <v>0</v>
      </c>
      <c r="AL322" s="22">
        <v>0</v>
      </c>
      <c r="AM322" s="22">
        <v>0</v>
      </c>
      <c r="AN322" s="22">
        <v>0</v>
      </c>
      <c r="AO322" s="22">
        <v>0</v>
      </c>
      <c r="AP322" s="22">
        <v>0</v>
      </c>
    </row>
    <row r="323" spans="1:42" x14ac:dyDescent="0.35">
      <c r="A323" s="22" t="s">
        <v>114</v>
      </c>
      <c r="B323" s="22" t="s">
        <v>670</v>
      </c>
      <c r="C323" s="22" t="s">
        <v>759</v>
      </c>
      <c r="D323" s="22" t="s">
        <v>760</v>
      </c>
      <c r="E323" s="22">
        <v>0</v>
      </c>
      <c r="F323" s="22">
        <v>0</v>
      </c>
      <c r="G323" s="22">
        <v>0</v>
      </c>
      <c r="H323" s="22"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v>0</v>
      </c>
      <c r="U323" s="22">
        <v>0</v>
      </c>
      <c r="V323" s="22">
        <v>0</v>
      </c>
      <c r="W323" s="22"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v>0</v>
      </c>
      <c r="AI323" s="22">
        <v>0</v>
      </c>
      <c r="AJ323" s="22">
        <v>0</v>
      </c>
      <c r="AK323" s="22">
        <v>0</v>
      </c>
      <c r="AL323" s="22">
        <v>0</v>
      </c>
      <c r="AM323" s="22">
        <v>0</v>
      </c>
      <c r="AN323" s="22">
        <v>0</v>
      </c>
      <c r="AO323" s="22">
        <v>0</v>
      </c>
      <c r="AP323" s="22">
        <v>0</v>
      </c>
    </row>
    <row r="324" spans="1:42" x14ac:dyDescent="0.35">
      <c r="A324" s="22" t="s">
        <v>114</v>
      </c>
      <c r="B324" s="22" t="s">
        <v>670</v>
      </c>
      <c r="C324" s="22" t="s">
        <v>761</v>
      </c>
      <c r="D324" s="22" t="s">
        <v>762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v>0</v>
      </c>
      <c r="AJ324" s="22">
        <v>0</v>
      </c>
      <c r="AK324" s="22">
        <v>0</v>
      </c>
      <c r="AL324" s="22">
        <v>0</v>
      </c>
      <c r="AM324" s="22">
        <v>0</v>
      </c>
      <c r="AN324" s="22">
        <v>0</v>
      </c>
      <c r="AO324" s="22">
        <v>0</v>
      </c>
      <c r="AP324" s="22">
        <v>0</v>
      </c>
    </row>
    <row r="325" spans="1:42" x14ac:dyDescent="0.35">
      <c r="A325" s="22" t="s">
        <v>114</v>
      </c>
      <c r="B325" s="22" t="s">
        <v>670</v>
      </c>
      <c r="C325" s="22" t="s">
        <v>763</v>
      </c>
      <c r="D325" s="22" t="s">
        <v>764</v>
      </c>
      <c r="E325" s="22">
        <v>0</v>
      </c>
      <c r="F325" s="22">
        <v>0</v>
      </c>
      <c r="G325" s="22">
        <v>0</v>
      </c>
      <c r="H325" s="22"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v>0</v>
      </c>
      <c r="X325" s="22"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  <c r="AH325" s="22">
        <v>0</v>
      </c>
      <c r="AI325" s="22">
        <v>0</v>
      </c>
      <c r="AJ325" s="22">
        <v>0</v>
      </c>
      <c r="AK325" s="22">
        <v>0</v>
      </c>
      <c r="AL325" s="22">
        <v>0</v>
      </c>
      <c r="AM325" s="22">
        <v>0</v>
      </c>
      <c r="AN325" s="22">
        <v>0</v>
      </c>
      <c r="AO325" s="22">
        <v>0</v>
      </c>
      <c r="AP325" s="22">
        <v>0</v>
      </c>
    </row>
    <row r="326" spans="1:42" x14ac:dyDescent="0.35">
      <c r="A326" s="22" t="s">
        <v>114</v>
      </c>
      <c r="B326" s="22" t="s">
        <v>670</v>
      </c>
      <c r="C326" s="22" t="s">
        <v>765</v>
      </c>
      <c r="D326" s="22" t="s">
        <v>766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v>0</v>
      </c>
      <c r="V326" s="22">
        <v>0</v>
      </c>
      <c r="W326" s="22">
        <v>0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v>0</v>
      </c>
      <c r="AI326" s="22">
        <v>0</v>
      </c>
      <c r="AJ326" s="22">
        <v>0</v>
      </c>
      <c r="AK326" s="22">
        <v>0</v>
      </c>
      <c r="AL326" s="22">
        <v>0</v>
      </c>
      <c r="AM326" s="22">
        <v>0</v>
      </c>
      <c r="AN326" s="22">
        <v>0</v>
      </c>
      <c r="AO326" s="22">
        <v>0</v>
      </c>
      <c r="AP326" s="22">
        <v>0</v>
      </c>
    </row>
    <row r="327" spans="1:42" x14ac:dyDescent="0.35">
      <c r="A327" s="22" t="s">
        <v>114</v>
      </c>
      <c r="B327" s="22" t="s">
        <v>670</v>
      </c>
      <c r="C327" s="22" t="s">
        <v>767</v>
      </c>
      <c r="D327" s="22" t="s">
        <v>768</v>
      </c>
      <c r="E327" s="22">
        <v>0</v>
      </c>
      <c r="F327" s="22">
        <v>0</v>
      </c>
      <c r="G327" s="22">
        <v>0</v>
      </c>
      <c r="H327" s="22"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v>0</v>
      </c>
      <c r="N327" s="22">
        <v>0</v>
      </c>
      <c r="O327" s="22">
        <v>468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v>0</v>
      </c>
      <c r="V327" s="22">
        <v>0</v>
      </c>
      <c r="W327" s="22"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v>0</v>
      </c>
      <c r="AI327" s="22">
        <v>0</v>
      </c>
      <c r="AJ327" s="22">
        <v>0</v>
      </c>
      <c r="AK327" s="22">
        <v>0</v>
      </c>
      <c r="AL327" s="22">
        <v>0</v>
      </c>
      <c r="AM327" s="22">
        <v>0</v>
      </c>
      <c r="AN327" s="22">
        <v>0</v>
      </c>
      <c r="AO327" s="22">
        <v>0</v>
      </c>
      <c r="AP327" s="22">
        <v>468</v>
      </c>
    </row>
    <row r="328" spans="1:42" x14ac:dyDescent="0.35">
      <c r="A328" s="22" t="s">
        <v>114</v>
      </c>
      <c r="B328" s="22" t="s">
        <v>670</v>
      </c>
      <c r="C328" s="22" t="s">
        <v>769</v>
      </c>
      <c r="D328" s="22" t="s">
        <v>770</v>
      </c>
      <c r="E328" s="22">
        <v>0</v>
      </c>
      <c r="F328" s="22">
        <v>0</v>
      </c>
      <c r="G328" s="22">
        <v>0</v>
      </c>
      <c r="H328" s="22">
        <v>0</v>
      </c>
      <c r="I328" s="22">
        <v>0</v>
      </c>
      <c r="J328" s="22">
        <v>0</v>
      </c>
      <c r="K328" s="22">
        <v>0</v>
      </c>
      <c r="L328" s="22">
        <v>0</v>
      </c>
      <c r="M328" s="22"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v>0</v>
      </c>
      <c r="U328" s="22">
        <v>0</v>
      </c>
      <c r="V328" s="22">
        <v>0</v>
      </c>
      <c r="W328" s="22">
        <v>0</v>
      </c>
      <c r="X328" s="22"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v>0</v>
      </c>
      <c r="AI328" s="22">
        <v>0</v>
      </c>
      <c r="AJ328" s="22">
        <v>0</v>
      </c>
      <c r="AK328" s="22">
        <v>0</v>
      </c>
      <c r="AL328" s="22">
        <v>0</v>
      </c>
      <c r="AM328" s="22">
        <v>0</v>
      </c>
      <c r="AN328" s="22">
        <v>0</v>
      </c>
      <c r="AO328" s="22">
        <v>0</v>
      </c>
      <c r="AP328" s="22">
        <v>0</v>
      </c>
    </row>
    <row r="329" spans="1:42" x14ac:dyDescent="0.35">
      <c r="A329" s="22" t="s">
        <v>114</v>
      </c>
      <c r="B329" s="22" t="s">
        <v>670</v>
      </c>
      <c r="C329" s="22" t="s">
        <v>771</v>
      </c>
      <c r="D329" s="22" t="s">
        <v>772</v>
      </c>
      <c r="E329" s="22">
        <v>0</v>
      </c>
      <c r="F329" s="22">
        <v>0</v>
      </c>
      <c r="G329" s="22">
        <v>0</v>
      </c>
      <c r="H329" s="22">
        <v>0</v>
      </c>
      <c r="I329" s="22">
        <v>0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  <c r="T329" s="22">
        <v>0</v>
      </c>
      <c r="U329" s="22">
        <v>0</v>
      </c>
      <c r="V329" s="22">
        <v>0</v>
      </c>
      <c r="W329" s="22">
        <v>0</v>
      </c>
      <c r="X329" s="22"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0</v>
      </c>
      <c r="AD329" s="22">
        <v>0</v>
      </c>
      <c r="AE329" s="22">
        <v>0</v>
      </c>
      <c r="AF329" s="22">
        <v>0</v>
      </c>
      <c r="AG329" s="22">
        <v>0</v>
      </c>
      <c r="AH329" s="22">
        <v>0</v>
      </c>
      <c r="AI329" s="22">
        <v>0</v>
      </c>
      <c r="AJ329" s="22">
        <v>0</v>
      </c>
      <c r="AK329" s="22">
        <v>0</v>
      </c>
      <c r="AL329" s="22">
        <v>0</v>
      </c>
      <c r="AM329" s="22">
        <v>0</v>
      </c>
      <c r="AN329" s="22">
        <v>0</v>
      </c>
      <c r="AO329" s="22">
        <v>0</v>
      </c>
      <c r="AP329" s="22">
        <v>0</v>
      </c>
    </row>
    <row r="330" spans="1:42" x14ac:dyDescent="0.35">
      <c r="A330" s="22" t="s">
        <v>114</v>
      </c>
      <c r="B330" s="22" t="s">
        <v>773</v>
      </c>
      <c r="C330" s="22" t="s">
        <v>774</v>
      </c>
      <c r="D330" s="22" t="s">
        <v>775</v>
      </c>
      <c r="E330" s="22">
        <v>0</v>
      </c>
      <c r="F330" s="22">
        <v>0</v>
      </c>
      <c r="G330" s="22">
        <v>0</v>
      </c>
      <c r="H330" s="22">
        <v>0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v>0</v>
      </c>
      <c r="U330" s="22">
        <v>0</v>
      </c>
      <c r="V330" s="22">
        <v>0</v>
      </c>
      <c r="W330" s="22">
        <v>0</v>
      </c>
      <c r="X330" s="22">
        <v>0</v>
      </c>
      <c r="Y330" s="22">
        <v>0</v>
      </c>
      <c r="Z330" s="22">
        <v>0</v>
      </c>
      <c r="AA330" s="22">
        <v>0</v>
      </c>
      <c r="AB330" s="22">
        <v>0</v>
      </c>
      <c r="AC330" s="22">
        <v>0</v>
      </c>
      <c r="AD330" s="22">
        <v>0</v>
      </c>
      <c r="AE330" s="22">
        <v>0</v>
      </c>
      <c r="AF330" s="22">
        <v>0</v>
      </c>
      <c r="AG330" s="22">
        <v>0</v>
      </c>
      <c r="AH330" s="22">
        <v>0</v>
      </c>
      <c r="AI330" s="22">
        <v>0</v>
      </c>
      <c r="AJ330" s="22">
        <v>0</v>
      </c>
      <c r="AK330" s="22">
        <v>0</v>
      </c>
      <c r="AL330" s="22">
        <v>0</v>
      </c>
      <c r="AM330" s="22">
        <v>0</v>
      </c>
      <c r="AN330" s="22">
        <v>0</v>
      </c>
      <c r="AO330" s="22">
        <v>0</v>
      </c>
      <c r="AP330" s="22">
        <v>0</v>
      </c>
    </row>
    <row r="331" spans="1:42" x14ac:dyDescent="0.35">
      <c r="A331" s="22" t="s">
        <v>114</v>
      </c>
      <c r="B331" s="22" t="s">
        <v>773</v>
      </c>
      <c r="C331" s="22" t="s">
        <v>776</v>
      </c>
      <c r="D331" s="22" t="s">
        <v>777</v>
      </c>
      <c r="E331" s="22">
        <v>0</v>
      </c>
      <c r="F331" s="22">
        <v>0</v>
      </c>
      <c r="G331" s="22">
        <v>0</v>
      </c>
      <c r="H331" s="22">
        <v>0</v>
      </c>
      <c r="I331" s="22">
        <v>0</v>
      </c>
      <c r="J331" s="22">
        <v>0</v>
      </c>
      <c r="K331" s="22">
        <v>0</v>
      </c>
      <c r="L331" s="22">
        <v>0</v>
      </c>
      <c r="M331" s="22"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v>0</v>
      </c>
      <c r="U331" s="22">
        <v>0</v>
      </c>
      <c r="V331" s="22">
        <v>0</v>
      </c>
      <c r="W331" s="22">
        <v>0</v>
      </c>
      <c r="X331" s="22"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0</v>
      </c>
      <c r="AG331" s="22">
        <v>0</v>
      </c>
      <c r="AH331" s="22">
        <v>0</v>
      </c>
      <c r="AI331" s="22">
        <v>0</v>
      </c>
      <c r="AJ331" s="22">
        <v>0</v>
      </c>
      <c r="AK331" s="22">
        <v>0</v>
      </c>
      <c r="AL331" s="22">
        <v>0</v>
      </c>
      <c r="AM331" s="22">
        <v>0</v>
      </c>
      <c r="AN331" s="22">
        <v>0</v>
      </c>
      <c r="AO331" s="22">
        <v>0</v>
      </c>
      <c r="AP331" s="22">
        <v>0</v>
      </c>
    </row>
    <row r="332" spans="1:42" x14ac:dyDescent="0.35">
      <c r="A332" s="22" t="s">
        <v>114</v>
      </c>
      <c r="B332" s="22" t="s">
        <v>773</v>
      </c>
      <c r="C332" s="22" t="s">
        <v>778</v>
      </c>
      <c r="D332" s="22" t="s">
        <v>779</v>
      </c>
      <c r="E332" s="22">
        <v>0</v>
      </c>
      <c r="F332" s="22">
        <v>0</v>
      </c>
      <c r="G332" s="22">
        <v>0</v>
      </c>
      <c r="H332" s="22"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v>0</v>
      </c>
      <c r="V332" s="22">
        <v>0</v>
      </c>
      <c r="W332" s="22">
        <v>0</v>
      </c>
      <c r="X332" s="22"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  <c r="AH332" s="22">
        <v>0</v>
      </c>
      <c r="AI332" s="22">
        <v>0</v>
      </c>
      <c r="AJ332" s="22">
        <v>0</v>
      </c>
      <c r="AK332" s="22">
        <v>0</v>
      </c>
      <c r="AL332" s="22">
        <v>0</v>
      </c>
      <c r="AM332" s="22">
        <v>0</v>
      </c>
      <c r="AN332" s="22">
        <v>0</v>
      </c>
      <c r="AO332" s="22">
        <v>0</v>
      </c>
      <c r="AP332" s="22">
        <v>0</v>
      </c>
    </row>
    <row r="333" spans="1:42" x14ac:dyDescent="0.35">
      <c r="A333" s="22" t="s">
        <v>114</v>
      </c>
      <c r="B333" s="22" t="s">
        <v>773</v>
      </c>
      <c r="C333" s="22" t="s">
        <v>780</v>
      </c>
      <c r="D333" s="22" t="s">
        <v>781</v>
      </c>
      <c r="E333" s="22">
        <v>0</v>
      </c>
      <c r="F333" s="22">
        <v>0</v>
      </c>
      <c r="G333" s="22">
        <v>0</v>
      </c>
      <c r="H333" s="22">
        <v>0</v>
      </c>
      <c r="I333" s="22">
        <v>0</v>
      </c>
      <c r="J333" s="22">
        <v>0</v>
      </c>
      <c r="K333" s="22">
        <v>0</v>
      </c>
      <c r="L333" s="22">
        <v>0</v>
      </c>
      <c r="M333" s="22"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v>0</v>
      </c>
      <c r="U333" s="22">
        <v>0</v>
      </c>
      <c r="V333" s="22">
        <v>0</v>
      </c>
      <c r="W333" s="22">
        <v>0</v>
      </c>
      <c r="X333" s="22"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  <c r="AH333" s="22">
        <v>0</v>
      </c>
      <c r="AI333" s="22">
        <v>0</v>
      </c>
      <c r="AJ333" s="22">
        <v>0</v>
      </c>
      <c r="AK333" s="22">
        <v>0</v>
      </c>
      <c r="AL333" s="22">
        <v>0</v>
      </c>
      <c r="AM333" s="22">
        <v>0</v>
      </c>
      <c r="AN333" s="22">
        <v>0</v>
      </c>
      <c r="AO333" s="22">
        <v>0</v>
      </c>
      <c r="AP333" s="22">
        <v>0</v>
      </c>
    </row>
    <row r="334" spans="1:42" x14ac:dyDescent="0.35">
      <c r="A334" s="22" t="s">
        <v>114</v>
      </c>
      <c r="B334" s="22" t="s">
        <v>773</v>
      </c>
      <c r="C334" s="22" t="s">
        <v>782</v>
      </c>
      <c r="D334" s="22" t="s">
        <v>783</v>
      </c>
      <c r="E334" s="22">
        <v>0</v>
      </c>
      <c r="F334" s="22">
        <v>0</v>
      </c>
      <c r="G334" s="22">
        <v>0</v>
      </c>
      <c r="H334" s="22"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v>0</v>
      </c>
      <c r="X334" s="22">
        <v>0</v>
      </c>
      <c r="Y334" s="22">
        <v>0</v>
      </c>
      <c r="Z334" s="22">
        <v>0</v>
      </c>
      <c r="AA334" s="22">
        <v>0</v>
      </c>
      <c r="AB334" s="22">
        <v>0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  <c r="AH334" s="22">
        <v>0</v>
      </c>
      <c r="AI334" s="22">
        <v>0</v>
      </c>
      <c r="AJ334" s="22">
        <v>0</v>
      </c>
      <c r="AK334" s="22">
        <v>0</v>
      </c>
      <c r="AL334" s="22">
        <v>0</v>
      </c>
      <c r="AM334" s="22">
        <v>0</v>
      </c>
      <c r="AN334" s="22">
        <v>0</v>
      </c>
      <c r="AO334" s="22">
        <v>0</v>
      </c>
      <c r="AP334" s="22">
        <v>0</v>
      </c>
    </row>
    <row r="335" spans="1:42" x14ac:dyDescent="0.35">
      <c r="A335" s="22" t="s">
        <v>114</v>
      </c>
      <c r="B335" s="22" t="s">
        <v>773</v>
      </c>
      <c r="C335" s="22" t="s">
        <v>784</v>
      </c>
      <c r="D335" s="22" t="s">
        <v>785</v>
      </c>
      <c r="E335" s="22">
        <v>0</v>
      </c>
      <c r="F335" s="22">
        <v>0</v>
      </c>
      <c r="G335" s="22">
        <v>0</v>
      </c>
      <c r="H335" s="22"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v>0</v>
      </c>
      <c r="X335" s="22">
        <v>0</v>
      </c>
      <c r="Y335" s="22">
        <v>0</v>
      </c>
      <c r="Z335" s="22">
        <v>0</v>
      </c>
      <c r="AA335" s="22">
        <v>0</v>
      </c>
      <c r="AB335" s="22">
        <v>0</v>
      </c>
      <c r="AC335" s="22">
        <v>0</v>
      </c>
      <c r="AD335" s="22">
        <v>0</v>
      </c>
      <c r="AE335" s="22">
        <v>0</v>
      </c>
      <c r="AF335" s="22">
        <v>0</v>
      </c>
      <c r="AG335" s="22">
        <v>0</v>
      </c>
      <c r="AH335" s="22">
        <v>0</v>
      </c>
      <c r="AI335" s="22">
        <v>0</v>
      </c>
      <c r="AJ335" s="22">
        <v>0</v>
      </c>
      <c r="AK335" s="22">
        <v>0</v>
      </c>
      <c r="AL335" s="22">
        <v>0</v>
      </c>
      <c r="AM335" s="22">
        <v>0</v>
      </c>
      <c r="AN335" s="22">
        <v>0</v>
      </c>
      <c r="AO335" s="22">
        <v>0</v>
      </c>
      <c r="AP335" s="22">
        <v>0</v>
      </c>
    </row>
    <row r="336" spans="1:42" x14ac:dyDescent="0.35">
      <c r="A336" s="22" t="s">
        <v>114</v>
      </c>
      <c r="B336" s="22" t="s">
        <v>773</v>
      </c>
      <c r="C336" s="22" t="s">
        <v>786</v>
      </c>
      <c r="D336" s="22" t="s">
        <v>787</v>
      </c>
      <c r="E336" s="22">
        <v>0</v>
      </c>
      <c r="F336" s="22">
        <v>0</v>
      </c>
      <c r="G336" s="22">
        <v>0</v>
      </c>
      <c r="H336" s="22"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v>0</v>
      </c>
      <c r="V336" s="22">
        <v>0</v>
      </c>
      <c r="W336" s="22">
        <v>0</v>
      </c>
      <c r="X336" s="22"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  <c r="AH336" s="22">
        <v>0</v>
      </c>
      <c r="AI336" s="22">
        <v>0</v>
      </c>
      <c r="AJ336" s="22">
        <v>0</v>
      </c>
      <c r="AK336" s="22">
        <v>0</v>
      </c>
      <c r="AL336" s="22">
        <v>0</v>
      </c>
      <c r="AM336" s="22">
        <v>0</v>
      </c>
      <c r="AN336" s="22">
        <v>0</v>
      </c>
      <c r="AO336" s="22">
        <v>0</v>
      </c>
      <c r="AP336" s="22">
        <v>0</v>
      </c>
    </row>
    <row r="337" spans="1:42" x14ac:dyDescent="0.35">
      <c r="A337" s="22" t="s">
        <v>114</v>
      </c>
      <c r="B337" s="22" t="s">
        <v>773</v>
      </c>
      <c r="C337" s="22" t="s">
        <v>788</v>
      </c>
      <c r="D337" s="22" t="s">
        <v>789</v>
      </c>
      <c r="E337" s="22">
        <v>0</v>
      </c>
      <c r="F337" s="22">
        <v>0</v>
      </c>
      <c r="G337" s="22">
        <v>0</v>
      </c>
      <c r="H337" s="22">
        <v>0</v>
      </c>
      <c r="I337" s="22">
        <v>0</v>
      </c>
      <c r="J337" s="22">
        <v>0</v>
      </c>
      <c r="K337" s="22">
        <v>0</v>
      </c>
      <c r="L337" s="22">
        <v>0</v>
      </c>
      <c r="M337" s="22"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  <c r="S337" s="22">
        <v>0</v>
      </c>
      <c r="T337" s="22">
        <v>0</v>
      </c>
      <c r="U337" s="22">
        <v>0</v>
      </c>
      <c r="V337" s="22">
        <v>0</v>
      </c>
      <c r="W337" s="22">
        <v>0</v>
      </c>
      <c r="X337" s="22">
        <v>0</v>
      </c>
      <c r="Y337" s="22">
        <v>0</v>
      </c>
      <c r="Z337" s="22">
        <v>0</v>
      </c>
      <c r="AA337" s="22">
        <v>0</v>
      </c>
      <c r="AB337" s="22">
        <v>0</v>
      </c>
      <c r="AC337" s="22">
        <v>0</v>
      </c>
      <c r="AD337" s="22">
        <v>0</v>
      </c>
      <c r="AE337" s="22">
        <v>0</v>
      </c>
      <c r="AF337" s="22">
        <v>0</v>
      </c>
      <c r="AG337" s="22">
        <v>0</v>
      </c>
      <c r="AH337" s="22">
        <v>0</v>
      </c>
      <c r="AI337" s="22">
        <v>0</v>
      </c>
      <c r="AJ337" s="22">
        <v>0</v>
      </c>
      <c r="AK337" s="22">
        <v>0</v>
      </c>
      <c r="AL337" s="22">
        <v>0</v>
      </c>
      <c r="AM337" s="22">
        <v>0</v>
      </c>
      <c r="AN337" s="22">
        <v>0</v>
      </c>
      <c r="AO337" s="22">
        <v>0</v>
      </c>
      <c r="AP337" s="22">
        <v>0</v>
      </c>
    </row>
    <row r="338" spans="1:42" x14ac:dyDescent="0.35">
      <c r="A338" s="22" t="s">
        <v>114</v>
      </c>
      <c r="B338" s="22" t="s">
        <v>790</v>
      </c>
      <c r="C338" s="22" t="s">
        <v>791</v>
      </c>
      <c r="D338" s="22" t="s">
        <v>792</v>
      </c>
      <c r="E338" s="22">
        <v>0</v>
      </c>
      <c r="F338" s="22">
        <v>0</v>
      </c>
      <c r="G338" s="22">
        <v>0</v>
      </c>
      <c r="H338" s="22">
        <v>0</v>
      </c>
      <c r="I338" s="22">
        <v>0</v>
      </c>
      <c r="J338" s="22">
        <v>0</v>
      </c>
      <c r="K338" s="22">
        <v>0</v>
      </c>
      <c r="L338" s="22">
        <v>0</v>
      </c>
      <c r="M338" s="22"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v>0</v>
      </c>
      <c r="U338" s="22">
        <v>0</v>
      </c>
      <c r="V338" s="22">
        <v>0</v>
      </c>
      <c r="W338" s="22">
        <v>0</v>
      </c>
      <c r="X338" s="22"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0</v>
      </c>
      <c r="AF338" s="22">
        <v>0</v>
      </c>
      <c r="AG338" s="22">
        <v>0</v>
      </c>
      <c r="AH338" s="22">
        <v>0</v>
      </c>
      <c r="AI338" s="22">
        <v>0</v>
      </c>
      <c r="AJ338" s="22">
        <v>0</v>
      </c>
      <c r="AK338" s="22">
        <v>0</v>
      </c>
      <c r="AL338" s="22">
        <v>0</v>
      </c>
      <c r="AM338" s="22">
        <v>0</v>
      </c>
      <c r="AN338" s="22">
        <v>0</v>
      </c>
      <c r="AO338" s="22">
        <v>0</v>
      </c>
      <c r="AP338" s="22">
        <v>0</v>
      </c>
    </row>
    <row r="339" spans="1:42" x14ac:dyDescent="0.35">
      <c r="A339" s="22"/>
      <c r="B339" s="22"/>
      <c r="C339" s="22"/>
      <c r="D339" s="22" t="s">
        <v>793</v>
      </c>
      <c r="E339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FE5E1-ED01-4B5F-865B-215EA524D7E2}">
  <dimension ref="A1:AP339"/>
  <sheetViews>
    <sheetView zoomScale="90" zoomScaleNormal="90" workbookViewId="0"/>
  </sheetViews>
  <sheetFormatPr defaultRowHeight="14.5" x14ac:dyDescent="0.35"/>
  <cols>
    <col min="2" max="2" width="23.7265625" customWidth="1"/>
    <col min="4" max="4" width="37.7265625" customWidth="1"/>
    <col min="5" max="42" width="15.7265625" customWidth="1"/>
  </cols>
  <sheetData>
    <row r="1" spans="1:42" ht="24" customHeight="1" x14ac:dyDescent="0.4">
      <c r="A1" s="4" t="str">
        <f>HYPERLINK("#'Index'!A1", "&lt;&lt; Index")</f>
        <v>&lt;&lt; Index</v>
      </c>
      <c r="B1" s="20" t="s">
        <v>1077</v>
      </c>
      <c r="D1" s="20" t="s">
        <v>1078</v>
      </c>
    </row>
    <row r="2" spans="1:42" ht="64" customHeight="1" x14ac:dyDescent="0.3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829</v>
      </c>
      <c r="F2" s="21" t="s">
        <v>830</v>
      </c>
      <c r="G2" s="21" t="s">
        <v>831</v>
      </c>
      <c r="H2" s="21" t="s">
        <v>832</v>
      </c>
      <c r="I2" s="21" t="s">
        <v>833</v>
      </c>
      <c r="J2" s="21" t="s">
        <v>834</v>
      </c>
      <c r="K2" s="21" t="s">
        <v>835</v>
      </c>
      <c r="L2" s="21" t="s">
        <v>836</v>
      </c>
      <c r="M2" s="21" t="s">
        <v>837</v>
      </c>
      <c r="N2" s="21" t="s">
        <v>1033</v>
      </c>
      <c r="O2" s="21" t="s">
        <v>839</v>
      </c>
      <c r="P2" s="21" t="s">
        <v>840</v>
      </c>
      <c r="Q2" s="21" t="s">
        <v>841</v>
      </c>
      <c r="R2" s="21" t="s">
        <v>842</v>
      </c>
      <c r="S2" s="21" t="s">
        <v>843</v>
      </c>
      <c r="T2" s="21" t="s">
        <v>844</v>
      </c>
      <c r="U2" s="21" t="s">
        <v>845</v>
      </c>
      <c r="V2" s="21" t="s">
        <v>846</v>
      </c>
      <c r="W2" s="21" t="s">
        <v>847</v>
      </c>
      <c r="X2" s="21" t="s">
        <v>848</v>
      </c>
      <c r="Y2" s="21" t="s">
        <v>849</v>
      </c>
      <c r="Z2" s="21" t="s">
        <v>850</v>
      </c>
      <c r="AA2" s="21" t="s">
        <v>851</v>
      </c>
      <c r="AB2" s="21" t="s">
        <v>852</v>
      </c>
      <c r="AC2" s="21" t="s">
        <v>853</v>
      </c>
      <c r="AD2" s="21" t="s">
        <v>854</v>
      </c>
      <c r="AE2" s="21" t="s">
        <v>855</v>
      </c>
      <c r="AF2" s="21" t="s">
        <v>856</v>
      </c>
      <c r="AG2" s="21" t="s">
        <v>857</v>
      </c>
      <c r="AH2" s="21" t="s">
        <v>858</v>
      </c>
      <c r="AI2" s="21" t="s">
        <v>859</v>
      </c>
      <c r="AJ2" s="21" t="s">
        <v>860</v>
      </c>
      <c r="AK2" s="21" t="s">
        <v>861</v>
      </c>
      <c r="AL2" s="21" t="s">
        <v>862</v>
      </c>
      <c r="AM2" s="21" t="s">
        <v>863</v>
      </c>
      <c r="AN2" s="21" t="s">
        <v>864</v>
      </c>
      <c r="AO2" s="21" t="s">
        <v>57</v>
      </c>
      <c r="AP2" s="21" t="s">
        <v>1035</v>
      </c>
    </row>
    <row r="3" spans="1:42" x14ac:dyDescent="0.35">
      <c r="A3" s="21"/>
      <c r="B3" s="21"/>
      <c r="C3" s="21"/>
      <c r="D3" s="21" t="s">
        <v>80</v>
      </c>
      <c r="E3" s="21" t="s">
        <v>1079</v>
      </c>
      <c r="F3" s="21" t="s">
        <v>1080</v>
      </c>
      <c r="G3" s="21" t="s">
        <v>1081</v>
      </c>
      <c r="H3" s="21" t="s">
        <v>1082</v>
      </c>
      <c r="I3" s="21" t="s">
        <v>1083</v>
      </c>
      <c r="J3" s="21" t="s">
        <v>1084</v>
      </c>
      <c r="K3" s="21" t="s">
        <v>1085</v>
      </c>
      <c r="L3" s="21" t="s">
        <v>1086</v>
      </c>
      <c r="M3" s="21" t="s">
        <v>1087</v>
      </c>
      <c r="N3" s="21" t="s">
        <v>1088</v>
      </c>
      <c r="O3" s="21" t="s">
        <v>1089</v>
      </c>
      <c r="P3" s="21" t="s">
        <v>1090</v>
      </c>
      <c r="Q3" s="21" t="s">
        <v>1091</v>
      </c>
      <c r="R3" s="21" t="s">
        <v>1092</v>
      </c>
      <c r="S3" s="21" t="s">
        <v>1093</v>
      </c>
      <c r="T3" s="21" t="s">
        <v>1094</v>
      </c>
      <c r="U3" s="21" t="s">
        <v>1095</v>
      </c>
      <c r="V3" s="21" t="s">
        <v>1096</v>
      </c>
      <c r="W3" s="21" t="s">
        <v>1097</v>
      </c>
      <c r="X3" s="21" t="s">
        <v>1098</v>
      </c>
      <c r="Y3" s="21" t="s">
        <v>1099</v>
      </c>
      <c r="Z3" s="21" t="s">
        <v>1100</v>
      </c>
      <c r="AA3" s="21" t="s">
        <v>1101</v>
      </c>
      <c r="AB3" s="21" t="s">
        <v>1102</v>
      </c>
      <c r="AC3" s="21" t="s">
        <v>1103</v>
      </c>
      <c r="AD3" s="21" t="s">
        <v>1104</v>
      </c>
      <c r="AE3" s="21" t="s">
        <v>1105</v>
      </c>
      <c r="AF3" s="21" t="s">
        <v>1106</v>
      </c>
      <c r="AG3" s="21" t="s">
        <v>1107</v>
      </c>
      <c r="AH3" s="21" t="s">
        <v>1108</v>
      </c>
      <c r="AI3" s="21" t="s">
        <v>1109</v>
      </c>
      <c r="AJ3" s="21" t="s">
        <v>1110</v>
      </c>
      <c r="AK3" s="21" t="s">
        <v>1111</v>
      </c>
      <c r="AL3" s="21" t="s">
        <v>1112</v>
      </c>
      <c r="AM3" s="21" t="s">
        <v>1113</v>
      </c>
      <c r="AN3" s="21" t="s">
        <v>1114</v>
      </c>
      <c r="AO3" s="21" t="s">
        <v>1115</v>
      </c>
      <c r="AP3" s="21" t="s">
        <v>1116</v>
      </c>
    </row>
    <row r="4" spans="1:42" x14ac:dyDescent="0.35">
      <c r="A4" s="22" t="s">
        <v>114</v>
      </c>
      <c r="B4" s="22" t="s">
        <v>115</v>
      </c>
      <c r="C4" s="22" t="s">
        <v>116</v>
      </c>
      <c r="D4" s="22" t="s">
        <v>117</v>
      </c>
      <c r="E4" s="22">
        <v>0</v>
      </c>
      <c r="F4" s="22">
        <v>729065</v>
      </c>
      <c r="G4" s="22">
        <v>0</v>
      </c>
      <c r="H4" s="22">
        <v>0</v>
      </c>
      <c r="I4" s="22">
        <v>374647</v>
      </c>
      <c r="J4" s="22">
        <v>0</v>
      </c>
      <c r="K4" s="22">
        <v>0</v>
      </c>
      <c r="L4" s="22">
        <v>117071</v>
      </c>
      <c r="M4" s="22">
        <v>0</v>
      </c>
      <c r="N4" s="22">
        <v>815648</v>
      </c>
      <c r="O4" s="22">
        <v>5891066</v>
      </c>
      <c r="P4" s="22">
        <v>0</v>
      </c>
      <c r="Q4" s="22">
        <v>7884544</v>
      </c>
      <c r="R4" s="22">
        <v>0</v>
      </c>
      <c r="S4" s="22">
        <v>0</v>
      </c>
      <c r="T4" s="22">
        <v>557026</v>
      </c>
      <c r="U4" s="22">
        <v>7323711</v>
      </c>
      <c r="V4" s="22">
        <v>468306</v>
      </c>
      <c r="W4" s="22">
        <v>0</v>
      </c>
      <c r="X4" s="22">
        <v>0</v>
      </c>
      <c r="Y4" s="22">
        <v>0</v>
      </c>
      <c r="Z4" s="22">
        <v>0</v>
      </c>
      <c r="AA4" s="22">
        <v>0</v>
      </c>
      <c r="AB4" s="22">
        <v>41088</v>
      </c>
      <c r="AC4" s="22">
        <v>0</v>
      </c>
      <c r="AD4" s="22">
        <v>0</v>
      </c>
      <c r="AE4" s="22">
        <v>183700</v>
      </c>
      <c r="AF4" s="22">
        <v>57323</v>
      </c>
      <c r="AG4" s="22">
        <v>0</v>
      </c>
      <c r="AH4" s="22">
        <v>0</v>
      </c>
      <c r="AI4" s="22">
        <v>1201172</v>
      </c>
      <c r="AJ4" s="22">
        <v>45268</v>
      </c>
      <c r="AK4" s="22">
        <v>0</v>
      </c>
      <c r="AL4" s="22">
        <v>0</v>
      </c>
      <c r="AM4" s="22">
        <v>0</v>
      </c>
      <c r="AN4" s="22">
        <v>0</v>
      </c>
      <c r="AO4" s="22">
        <v>0</v>
      </c>
      <c r="AP4" s="22">
        <v>25689635</v>
      </c>
    </row>
    <row r="5" spans="1:42" x14ac:dyDescent="0.35">
      <c r="A5" s="22" t="s">
        <v>114</v>
      </c>
      <c r="B5" s="22" t="s">
        <v>115</v>
      </c>
      <c r="C5" s="22" t="s">
        <v>118</v>
      </c>
      <c r="D5" s="22" t="s">
        <v>119</v>
      </c>
      <c r="E5" s="22">
        <v>0</v>
      </c>
      <c r="F5" s="22">
        <v>725360</v>
      </c>
      <c r="G5" s="22">
        <v>0</v>
      </c>
      <c r="H5" s="22">
        <v>0</v>
      </c>
      <c r="I5" s="22">
        <v>13615</v>
      </c>
      <c r="J5" s="22">
        <v>0</v>
      </c>
      <c r="K5" s="22">
        <v>0</v>
      </c>
      <c r="L5" s="22">
        <v>0</v>
      </c>
      <c r="M5" s="22">
        <v>0</v>
      </c>
      <c r="N5" s="22">
        <v>234583</v>
      </c>
      <c r="O5" s="22">
        <v>2822650</v>
      </c>
      <c r="P5" s="22">
        <v>0</v>
      </c>
      <c r="Q5" s="22">
        <v>0</v>
      </c>
      <c r="R5" s="22">
        <v>0</v>
      </c>
      <c r="S5" s="22">
        <v>0</v>
      </c>
      <c r="T5" s="22">
        <v>208543</v>
      </c>
      <c r="U5" s="22">
        <v>0</v>
      </c>
      <c r="V5" s="22">
        <v>0</v>
      </c>
      <c r="W5" s="22">
        <v>0</v>
      </c>
      <c r="X5" s="22">
        <v>0</v>
      </c>
      <c r="Y5" s="22">
        <v>0</v>
      </c>
      <c r="Z5" s="22">
        <v>0</v>
      </c>
      <c r="AA5" s="22">
        <v>0</v>
      </c>
      <c r="AB5" s="22">
        <v>0</v>
      </c>
      <c r="AC5" s="22">
        <v>0</v>
      </c>
      <c r="AD5" s="22">
        <v>0</v>
      </c>
      <c r="AE5" s="22">
        <v>0</v>
      </c>
      <c r="AF5" s="22">
        <v>0</v>
      </c>
      <c r="AG5" s="22">
        <v>0</v>
      </c>
      <c r="AH5" s="22">
        <v>0</v>
      </c>
      <c r="AI5" s="22">
        <v>13390679</v>
      </c>
      <c r="AJ5" s="22">
        <v>0</v>
      </c>
      <c r="AK5" s="22">
        <v>0</v>
      </c>
      <c r="AL5" s="22">
        <v>0</v>
      </c>
      <c r="AM5" s="22">
        <v>0</v>
      </c>
      <c r="AN5" s="22">
        <v>0</v>
      </c>
      <c r="AO5" s="22">
        <v>0</v>
      </c>
      <c r="AP5" s="22">
        <v>17395430</v>
      </c>
    </row>
    <row r="6" spans="1:42" x14ac:dyDescent="0.35">
      <c r="A6" s="22" t="s">
        <v>114</v>
      </c>
      <c r="B6" s="22" t="s">
        <v>115</v>
      </c>
      <c r="C6" s="22" t="s">
        <v>120</v>
      </c>
      <c r="D6" s="22" t="s">
        <v>121</v>
      </c>
      <c r="E6" s="22">
        <v>0</v>
      </c>
      <c r="F6" s="22">
        <v>0</v>
      </c>
      <c r="G6" s="22">
        <v>0</v>
      </c>
      <c r="H6" s="22">
        <v>0</v>
      </c>
      <c r="I6" s="22">
        <v>263202</v>
      </c>
      <c r="J6" s="22">
        <v>0</v>
      </c>
      <c r="K6" s="22">
        <v>0</v>
      </c>
      <c r="L6" s="22">
        <v>0</v>
      </c>
      <c r="M6" s="22">
        <v>0</v>
      </c>
      <c r="N6" s="22">
        <v>7342</v>
      </c>
      <c r="O6" s="22">
        <v>1093408</v>
      </c>
      <c r="P6" s="22">
        <v>0</v>
      </c>
      <c r="Q6" s="22">
        <v>0</v>
      </c>
      <c r="R6" s="22">
        <v>159268</v>
      </c>
      <c r="S6" s="22">
        <v>0</v>
      </c>
      <c r="T6" s="22">
        <v>474057</v>
      </c>
      <c r="U6" s="22">
        <v>804178</v>
      </c>
      <c r="V6" s="22">
        <v>0</v>
      </c>
      <c r="W6" s="22">
        <v>0</v>
      </c>
      <c r="X6" s="22">
        <v>0</v>
      </c>
      <c r="Y6" s="22">
        <v>0</v>
      </c>
      <c r="Z6" s="22">
        <v>0</v>
      </c>
      <c r="AA6" s="22">
        <v>0</v>
      </c>
      <c r="AB6" s="22">
        <v>0</v>
      </c>
      <c r="AC6" s="22">
        <v>0</v>
      </c>
      <c r="AD6" s="22">
        <v>0</v>
      </c>
      <c r="AE6" s="22">
        <v>0</v>
      </c>
      <c r="AF6" s="22">
        <v>0</v>
      </c>
      <c r="AG6" s="22">
        <v>0</v>
      </c>
      <c r="AH6" s="22">
        <v>0</v>
      </c>
      <c r="AI6" s="22">
        <v>585822</v>
      </c>
      <c r="AJ6" s="22">
        <v>0</v>
      </c>
      <c r="AK6" s="22">
        <v>0</v>
      </c>
      <c r="AL6" s="22">
        <v>0</v>
      </c>
      <c r="AM6" s="22">
        <v>0</v>
      </c>
      <c r="AN6" s="22">
        <v>0</v>
      </c>
      <c r="AO6" s="22">
        <v>0</v>
      </c>
      <c r="AP6" s="22">
        <v>3387277</v>
      </c>
    </row>
    <row r="7" spans="1:42" x14ac:dyDescent="0.35">
      <c r="A7" s="22" t="s">
        <v>114</v>
      </c>
      <c r="B7" s="22" t="s">
        <v>115</v>
      </c>
      <c r="C7" s="22" t="s">
        <v>122</v>
      </c>
      <c r="D7" s="22" t="s">
        <v>123</v>
      </c>
      <c r="E7" s="22">
        <v>0</v>
      </c>
      <c r="F7" s="22">
        <v>21819000</v>
      </c>
      <c r="G7" s="22">
        <v>0</v>
      </c>
      <c r="H7" s="22">
        <v>14641000</v>
      </c>
      <c r="I7" s="22">
        <v>5629000</v>
      </c>
      <c r="J7" s="22">
        <v>1298000</v>
      </c>
      <c r="K7" s="22">
        <v>0</v>
      </c>
      <c r="L7" s="22">
        <v>3395000</v>
      </c>
      <c r="M7" s="22">
        <v>0</v>
      </c>
      <c r="N7" s="22">
        <v>41180000</v>
      </c>
      <c r="O7" s="22">
        <v>97042000</v>
      </c>
      <c r="P7" s="22">
        <v>0</v>
      </c>
      <c r="Q7" s="22">
        <v>85963000</v>
      </c>
      <c r="R7" s="22">
        <v>45369000</v>
      </c>
      <c r="S7" s="22">
        <v>197459000</v>
      </c>
      <c r="T7" s="22">
        <v>73916000</v>
      </c>
      <c r="U7" s="22">
        <v>223741000</v>
      </c>
      <c r="V7" s="22">
        <v>7346000</v>
      </c>
      <c r="W7" s="22">
        <v>154000</v>
      </c>
      <c r="X7" s="22">
        <v>30237000</v>
      </c>
      <c r="Y7" s="22">
        <v>0</v>
      </c>
      <c r="Z7" s="22">
        <v>0</v>
      </c>
      <c r="AA7" s="22">
        <v>0</v>
      </c>
      <c r="AB7" s="22">
        <v>102583000</v>
      </c>
      <c r="AC7" s="22">
        <v>0</v>
      </c>
      <c r="AD7" s="22">
        <v>0</v>
      </c>
      <c r="AE7" s="22">
        <v>0</v>
      </c>
      <c r="AF7" s="22">
        <v>19089000</v>
      </c>
      <c r="AG7" s="22">
        <v>0</v>
      </c>
      <c r="AH7" s="22">
        <v>0</v>
      </c>
      <c r="AI7" s="22">
        <v>43985000</v>
      </c>
      <c r="AJ7" s="22">
        <v>2989000</v>
      </c>
      <c r="AK7" s="22">
        <v>0</v>
      </c>
      <c r="AL7" s="22">
        <v>0</v>
      </c>
      <c r="AM7" s="22">
        <v>0</v>
      </c>
      <c r="AN7" s="22">
        <v>0</v>
      </c>
      <c r="AO7" s="22">
        <v>0</v>
      </c>
      <c r="AP7" s="22">
        <v>1017835000</v>
      </c>
    </row>
    <row r="8" spans="1:42" x14ac:dyDescent="0.35">
      <c r="A8" s="22" t="s">
        <v>114</v>
      </c>
      <c r="B8" s="22" t="s">
        <v>115</v>
      </c>
      <c r="C8" s="22" t="s">
        <v>124</v>
      </c>
      <c r="D8" s="22" t="s">
        <v>125</v>
      </c>
      <c r="E8" s="22">
        <v>0</v>
      </c>
      <c r="F8" s="22">
        <v>149108</v>
      </c>
      <c r="G8" s="22">
        <v>0</v>
      </c>
      <c r="H8" s="22">
        <v>433804</v>
      </c>
      <c r="I8" s="22">
        <v>170071</v>
      </c>
      <c r="J8" s="22">
        <v>0</v>
      </c>
      <c r="K8" s="22">
        <v>0</v>
      </c>
      <c r="L8" s="22">
        <v>0</v>
      </c>
      <c r="M8" s="22">
        <v>0</v>
      </c>
      <c r="N8" s="22">
        <v>221262</v>
      </c>
      <c r="O8" s="22">
        <v>3024182</v>
      </c>
      <c r="P8" s="22">
        <v>10384</v>
      </c>
      <c r="Q8" s="22">
        <v>0</v>
      </c>
      <c r="R8" s="22">
        <v>0</v>
      </c>
      <c r="S8" s="22">
        <v>0</v>
      </c>
      <c r="T8" s="22">
        <v>1230868</v>
      </c>
      <c r="U8" s="22">
        <v>2036411</v>
      </c>
      <c r="V8" s="22">
        <v>900726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5400713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13577529</v>
      </c>
    </row>
    <row r="9" spans="1:42" x14ac:dyDescent="0.35">
      <c r="A9" s="22" t="s">
        <v>114</v>
      </c>
      <c r="B9" s="22" t="s">
        <v>115</v>
      </c>
      <c r="C9" s="22" t="s">
        <v>126</v>
      </c>
      <c r="D9" s="22" t="s">
        <v>127</v>
      </c>
      <c r="E9" s="22">
        <v>0</v>
      </c>
      <c r="F9" s="22">
        <v>111813</v>
      </c>
      <c r="G9" s="22">
        <v>0</v>
      </c>
      <c r="H9" s="22">
        <v>0</v>
      </c>
      <c r="I9" s="22">
        <v>222055</v>
      </c>
      <c r="J9" s="22">
        <v>0</v>
      </c>
      <c r="K9" s="22">
        <v>0</v>
      </c>
      <c r="L9" s="22">
        <v>33746</v>
      </c>
      <c r="M9" s="22">
        <v>0</v>
      </c>
      <c r="N9" s="22">
        <v>77406</v>
      </c>
      <c r="O9" s="22">
        <v>450360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317090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472271</v>
      </c>
      <c r="AJ9" s="22">
        <v>0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1684741</v>
      </c>
    </row>
    <row r="10" spans="1:42" x14ac:dyDescent="0.35">
      <c r="A10" s="22" t="s">
        <v>114</v>
      </c>
      <c r="B10" s="22" t="s">
        <v>115</v>
      </c>
      <c r="C10" s="22" t="s">
        <v>128</v>
      </c>
      <c r="D10" s="22" t="s">
        <v>129</v>
      </c>
      <c r="E10" s="22">
        <v>0</v>
      </c>
      <c r="F10" s="22">
        <v>910889</v>
      </c>
      <c r="G10" s="22">
        <v>0</v>
      </c>
      <c r="H10" s="22">
        <v>27410</v>
      </c>
      <c r="I10" s="22">
        <v>73024</v>
      </c>
      <c r="J10" s="22">
        <v>0</v>
      </c>
      <c r="K10" s="22">
        <v>0</v>
      </c>
      <c r="L10" s="22">
        <v>478772</v>
      </c>
      <c r="M10" s="22">
        <v>0</v>
      </c>
      <c r="N10" s="22">
        <v>0</v>
      </c>
      <c r="O10" s="22">
        <v>11177668</v>
      </c>
      <c r="P10" s="22">
        <v>1711872</v>
      </c>
      <c r="Q10" s="22">
        <v>0</v>
      </c>
      <c r="R10" s="22">
        <v>9464282</v>
      </c>
      <c r="S10" s="22">
        <v>0</v>
      </c>
      <c r="T10" s="22">
        <v>902197</v>
      </c>
      <c r="U10" s="22">
        <v>621549</v>
      </c>
      <c r="V10" s="22">
        <v>1700516</v>
      </c>
      <c r="W10" s="22">
        <v>0</v>
      </c>
      <c r="X10" s="22">
        <v>0</v>
      </c>
      <c r="Y10" s="22">
        <v>260</v>
      </c>
      <c r="Z10" s="22">
        <v>860434</v>
      </c>
      <c r="AA10" s="22">
        <v>0</v>
      </c>
      <c r="AB10" s="22">
        <v>91941</v>
      </c>
      <c r="AC10" s="22">
        <v>0</v>
      </c>
      <c r="AD10" s="22">
        <v>0</v>
      </c>
      <c r="AE10" s="22">
        <v>0</v>
      </c>
      <c r="AF10" s="22">
        <v>0</v>
      </c>
      <c r="AG10" s="22">
        <v>0</v>
      </c>
      <c r="AH10" s="22">
        <v>0</v>
      </c>
      <c r="AI10" s="22">
        <v>1768567</v>
      </c>
      <c r="AJ10" s="22">
        <v>0</v>
      </c>
      <c r="AK10" s="22">
        <v>0</v>
      </c>
      <c r="AL10" s="22">
        <v>0</v>
      </c>
      <c r="AM10" s="22">
        <v>0</v>
      </c>
      <c r="AN10" s="22">
        <v>0</v>
      </c>
      <c r="AO10" s="22">
        <v>0</v>
      </c>
      <c r="AP10" s="22">
        <v>29789381</v>
      </c>
    </row>
    <row r="11" spans="1:42" x14ac:dyDescent="0.35">
      <c r="A11" s="22" t="s">
        <v>114</v>
      </c>
      <c r="B11" s="22" t="s">
        <v>115</v>
      </c>
      <c r="C11" s="22" t="s">
        <v>130</v>
      </c>
      <c r="D11" s="22" t="s">
        <v>131</v>
      </c>
      <c r="E11" s="22">
        <v>0</v>
      </c>
      <c r="F11" s="22">
        <v>14275000</v>
      </c>
      <c r="G11" s="22">
        <v>0</v>
      </c>
      <c r="H11" s="22">
        <v>35427000</v>
      </c>
      <c r="I11" s="22">
        <v>423000</v>
      </c>
      <c r="J11" s="22">
        <v>0</v>
      </c>
      <c r="K11" s="22">
        <v>0</v>
      </c>
      <c r="L11" s="22">
        <v>0</v>
      </c>
      <c r="M11" s="22">
        <v>0</v>
      </c>
      <c r="N11" s="22">
        <v>31020000</v>
      </c>
      <c r="O11" s="22">
        <v>320755000</v>
      </c>
      <c r="P11" s="22">
        <v>0</v>
      </c>
      <c r="Q11" s="22">
        <v>649064000</v>
      </c>
      <c r="R11" s="22">
        <v>-2521000</v>
      </c>
      <c r="S11" s="22">
        <v>0</v>
      </c>
      <c r="T11" s="22">
        <v>0</v>
      </c>
      <c r="U11" s="22">
        <v>0</v>
      </c>
      <c r="V11" s="22">
        <v>40852000</v>
      </c>
      <c r="W11" s="22">
        <v>809000</v>
      </c>
      <c r="X11" s="22">
        <v>6721000</v>
      </c>
      <c r="Y11" s="22">
        <v>0</v>
      </c>
      <c r="Z11" s="22">
        <v>941000</v>
      </c>
      <c r="AA11" s="22">
        <v>0</v>
      </c>
      <c r="AB11" s="22">
        <v>2431000</v>
      </c>
      <c r="AC11" s="22">
        <v>468000</v>
      </c>
      <c r="AD11" s="22">
        <v>38497000</v>
      </c>
      <c r="AE11" s="22">
        <v>20801000</v>
      </c>
      <c r="AF11" s="22">
        <v>57040000</v>
      </c>
      <c r="AG11" s="22">
        <v>0</v>
      </c>
      <c r="AH11" s="22">
        <v>0</v>
      </c>
      <c r="AI11" s="22">
        <v>135452000</v>
      </c>
      <c r="AJ11" s="22">
        <v>16877000</v>
      </c>
      <c r="AK11" s="22">
        <v>10002000</v>
      </c>
      <c r="AL11" s="22">
        <v>0</v>
      </c>
      <c r="AM11" s="22">
        <v>0</v>
      </c>
      <c r="AN11" s="22">
        <v>0</v>
      </c>
      <c r="AO11" s="22">
        <v>0</v>
      </c>
      <c r="AP11" s="22">
        <v>1379334000</v>
      </c>
    </row>
    <row r="12" spans="1:42" x14ac:dyDescent="0.35">
      <c r="A12" s="22" t="s">
        <v>114</v>
      </c>
      <c r="B12" s="22" t="s">
        <v>115</v>
      </c>
      <c r="C12" s="22" t="s">
        <v>132</v>
      </c>
      <c r="D12" s="22" t="s">
        <v>133</v>
      </c>
      <c r="E12" s="22">
        <v>0</v>
      </c>
      <c r="F12" s="22">
        <v>2265000</v>
      </c>
      <c r="G12" s="22">
        <v>0</v>
      </c>
      <c r="H12" s="22">
        <v>0</v>
      </c>
      <c r="I12" s="22">
        <v>1814000</v>
      </c>
      <c r="J12" s="22">
        <v>0</v>
      </c>
      <c r="K12" s="22">
        <v>0</v>
      </c>
      <c r="L12" s="22">
        <v>354000</v>
      </c>
      <c r="M12" s="22">
        <v>0</v>
      </c>
      <c r="N12" s="22">
        <v>1096000</v>
      </c>
      <c r="O12" s="22">
        <v>5580000</v>
      </c>
      <c r="P12" s="22">
        <v>0</v>
      </c>
      <c r="Q12" s="22">
        <v>0</v>
      </c>
      <c r="R12" s="22">
        <v>13000</v>
      </c>
      <c r="S12" s="22">
        <v>0</v>
      </c>
      <c r="T12" s="22">
        <v>693000</v>
      </c>
      <c r="U12" s="22">
        <v>45000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185000</v>
      </c>
      <c r="AG12" s="22">
        <v>0</v>
      </c>
      <c r="AH12" s="22">
        <v>0</v>
      </c>
      <c r="AI12" s="22">
        <v>151000</v>
      </c>
      <c r="AJ12" s="22">
        <v>147000</v>
      </c>
      <c r="AK12" s="22">
        <v>0</v>
      </c>
      <c r="AL12" s="22">
        <v>0</v>
      </c>
      <c r="AM12" s="22">
        <v>0</v>
      </c>
      <c r="AN12" s="22">
        <v>0</v>
      </c>
      <c r="AO12" s="22">
        <v>0</v>
      </c>
      <c r="AP12" s="22">
        <v>12343000</v>
      </c>
    </row>
    <row r="13" spans="1:42" x14ac:dyDescent="0.35">
      <c r="A13" s="22" t="s">
        <v>114</v>
      </c>
      <c r="B13" s="22" t="s">
        <v>115</v>
      </c>
      <c r="C13" s="22" t="s">
        <v>134</v>
      </c>
      <c r="D13" s="22" t="s">
        <v>135</v>
      </c>
      <c r="E13" s="22">
        <v>0</v>
      </c>
      <c r="F13" s="22">
        <v>923250</v>
      </c>
      <c r="G13" s="22">
        <v>0</v>
      </c>
      <c r="H13" s="22">
        <v>0</v>
      </c>
      <c r="I13" s="22">
        <v>67483</v>
      </c>
      <c r="J13" s="22">
        <v>0</v>
      </c>
      <c r="K13" s="22">
        <v>0</v>
      </c>
      <c r="L13" s="22">
        <v>0</v>
      </c>
      <c r="M13" s="22">
        <v>0</v>
      </c>
      <c r="N13" s="22">
        <v>2250537</v>
      </c>
      <c r="O13" s="22">
        <v>25721516</v>
      </c>
      <c r="P13" s="22">
        <v>2154429</v>
      </c>
      <c r="Q13" s="22">
        <v>2267610</v>
      </c>
      <c r="R13" s="22">
        <v>4436477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2581942</v>
      </c>
      <c r="AF13" s="22">
        <v>0</v>
      </c>
      <c r="AG13" s="22">
        <v>0</v>
      </c>
      <c r="AH13" s="22">
        <v>0</v>
      </c>
      <c r="AI13" s="22">
        <v>1072999</v>
      </c>
      <c r="AJ13" s="22">
        <v>81493</v>
      </c>
      <c r="AK13" s="22">
        <v>0</v>
      </c>
      <c r="AL13" s="22">
        <v>0</v>
      </c>
      <c r="AM13" s="22">
        <v>0</v>
      </c>
      <c r="AN13" s="22">
        <v>0</v>
      </c>
      <c r="AO13" s="22">
        <v>0</v>
      </c>
      <c r="AP13" s="22">
        <v>41557736</v>
      </c>
    </row>
    <row r="14" spans="1:42" x14ac:dyDescent="0.35">
      <c r="A14" s="22" t="s">
        <v>114</v>
      </c>
      <c r="B14" s="22" t="s">
        <v>115</v>
      </c>
      <c r="C14" s="22" t="s">
        <v>136</v>
      </c>
      <c r="D14" s="22" t="s">
        <v>137</v>
      </c>
      <c r="E14" s="22">
        <v>0</v>
      </c>
      <c r="F14" s="22">
        <v>1979300</v>
      </c>
      <c r="G14" s="22">
        <v>184171</v>
      </c>
      <c r="H14" s="22">
        <v>43985</v>
      </c>
      <c r="I14" s="22">
        <v>6677</v>
      </c>
      <c r="J14" s="22">
        <v>0</v>
      </c>
      <c r="K14" s="22">
        <v>0</v>
      </c>
      <c r="L14" s="22">
        <v>0</v>
      </c>
      <c r="M14" s="22">
        <v>0</v>
      </c>
      <c r="N14" s="22">
        <v>1388081</v>
      </c>
      <c r="O14" s="22">
        <v>3825549</v>
      </c>
      <c r="P14" s="22">
        <v>48360</v>
      </c>
      <c r="Q14" s="22">
        <v>0</v>
      </c>
      <c r="R14" s="22">
        <v>590062</v>
      </c>
      <c r="S14" s="22">
        <v>90173</v>
      </c>
      <c r="T14" s="22">
        <v>768164</v>
      </c>
      <c r="U14" s="22">
        <v>1625190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222489</v>
      </c>
      <c r="AK14" s="22">
        <v>0</v>
      </c>
      <c r="AL14" s="22">
        <v>624168</v>
      </c>
      <c r="AM14" s="22">
        <v>0</v>
      </c>
      <c r="AN14" s="22">
        <v>0</v>
      </c>
      <c r="AO14" s="22">
        <v>0</v>
      </c>
      <c r="AP14" s="22">
        <v>11396369</v>
      </c>
    </row>
    <row r="15" spans="1:42" x14ac:dyDescent="0.35">
      <c r="A15" s="22" t="s">
        <v>114</v>
      </c>
      <c r="B15" s="22" t="s">
        <v>115</v>
      </c>
      <c r="C15" s="22" t="s">
        <v>138</v>
      </c>
      <c r="D15" s="22" t="s">
        <v>139</v>
      </c>
      <c r="E15" s="22">
        <v>0</v>
      </c>
      <c r="F15" s="22">
        <v>931475</v>
      </c>
      <c r="G15" s="22">
        <v>0</v>
      </c>
      <c r="H15" s="22">
        <v>12586595</v>
      </c>
      <c r="I15" s="22">
        <v>749201</v>
      </c>
      <c r="J15" s="22">
        <v>0</v>
      </c>
      <c r="K15" s="22">
        <v>0</v>
      </c>
      <c r="L15" s="22">
        <v>12181</v>
      </c>
      <c r="M15" s="22">
        <v>0</v>
      </c>
      <c r="N15" s="22">
        <v>1350071</v>
      </c>
      <c r="O15" s="22">
        <v>11747847</v>
      </c>
      <c r="P15" s="22">
        <v>0</v>
      </c>
      <c r="Q15" s="22">
        <v>0</v>
      </c>
      <c r="R15" s="22">
        <v>2852249</v>
      </c>
      <c r="S15" s="22">
        <v>0</v>
      </c>
      <c r="T15" s="22">
        <v>2576054</v>
      </c>
      <c r="U15" s="22">
        <v>1315544</v>
      </c>
      <c r="V15" s="22">
        <v>46302</v>
      </c>
      <c r="W15" s="22">
        <v>0</v>
      </c>
      <c r="X15" s="22">
        <v>0</v>
      </c>
      <c r="Y15" s="22">
        <v>0</v>
      </c>
      <c r="Z15" s="22">
        <v>168236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1389602</v>
      </c>
      <c r="AJ15" s="22">
        <v>0</v>
      </c>
      <c r="AK15" s="22">
        <v>0</v>
      </c>
      <c r="AL15" s="22">
        <v>2116274</v>
      </c>
      <c r="AM15" s="22">
        <v>0</v>
      </c>
      <c r="AN15" s="22">
        <v>0</v>
      </c>
      <c r="AO15" s="22">
        <v>0</v>
      </c>
      <c r="AP15" s="22">
        <v>37841631</v>
      </c>
    </row>
    <row r="16" spans="1:42" x14ac:dyDescent="0.35">
      <c r="A16" s="22" t="s">
        <v>114</v>
      </c>
      <c r="B16" s="22" t="s">
        <v>115</v>
      </c>
      <c r="C16" s="22" t="s">
        <v>140</v>
      </c>
      <c r="D16" s="22" t="s">
        <v>141</v>
      </c>
      <c r="E16" s="22">
        <v>0</v>
      </c>
      <c r="F16" s="22">
        <v>0</v>
      </c>
      <c r="G16" s="22">
        <v>0</v>
      </c>
      <c r="H16" s="22">
        <v>486000</v>
      </c>
      <c r="I16" s="22">
        <v>6527000</v>
      </c>
      <c r="J16" s="22">
        <v>0</v>
      </c>
      <c r="K16" s="22">
        <v>0</v>
      </c>
      <c r="L16" s="22">
        <v>0</v>
      </c>
      <c r="M16" s="22">
        <v>977000</v>
      </c>
      <c r="N16" s="22">
        <v>9884000</v>
      </c>
      <c r="O16" s="22">
        <v>18514000</v>
      </c>
      <c r="P16" s="22">
        <v>1407000</v>
      </c>
      <c r="Q16" s="22">
        <v>3677000</v>
      </c>
      <c r="R16" s="22">
        <v>1319000</v>
      </c>
      <c r="S16" s="22">
        <v>0</v>
      </c>
      <c r="T16" s="22">
        <v>4059000</v>
      </c>
      <c r="U16" s="22">
        <v>3613000</v>
      </c>
      <c r="V16" s="22">
        <v>3026000</v>
      </c>
      <c r="W16" s="22">
        <v>0</v>
      </c>
      <c r="X16" s="22">
        <v>0</v>
      </c>
      <c r="Y16" s="22">
        <v>0</v>
      </c>
      <c r="Z16" s="22">
        <v>383000</v>
      </c>
      <c r="AA16" s="22">
        <v>0</v>
      </c>
      <c r="AB16" s="22">
        <v>0</v>
      </c>
      <c r="AC16" s="22">
        <v>0</v>
      </c>
      <c r="AD16" s="22">
        <v>4377000</v>
      </c>
      <c r="AE16" s="22">
        <v>0</v>
      </c>
      <c r="AF16" s="22">
        <v>0</v>
      </c>
      <c r="AG16" s="22">
        <v>0</v>
      </c>
      <c r="AH16" s="22">
        <v>0</v>
      </c>
      <c r="AI16" s="22">
        <v>7591000</v>
      </c>
      <c r="AJ16" s="22">
        <v>583000</v>
      </c>
      <c r="AK16" s="22">
        <v>0</v>
      </c>
      <c r="AL16" s="22">
        <v>0</v>
      </c>
      <c r="AM16" s="22">
        <v>0</v>
      </c>
      <c r="AN16" s="22">
        <v>13127000</v>
      </c>
      <c r="AO16" s="22">
        <v>0</v>
      </c>
      <c r="AP16" s="22">
        <v>79550000</v>
      </c>
    </row>
    <row r="17" spans="1:42" x14ac:dyDescent="0.35">
      <c r="A17" s="22" t="s">
        <v>114</v>
      </c>
      <c r="B17" s="22" t="s">
        <v>115</v>
      </c>
      <c r="C17" s="22" t="s">
        <v>142</v>
      </c>
      <c r="D17" s="22" t="s">
        <v>143</v>
      </c>
      <c r="E17" s="22">
        <v>2775</v>
      </c>
      <c r="F17" s="22">
        <v>4308606</v>
      </c>
      <c r="G17" s="22">
        <v>0</v>
      </c>
      <c r="H17" s="22">
        <v>0</v>
      </c>
      <c r="I17" s="22">
        <v>313356</v>
      </c>
      <c r="J17" s="22">
        <v>0</v>
      </c>
      <c r="K17" s="22">
        <v>0</v>
      </c>
      <c r="L17" s="22">
        <v>90106</v>
      </c>
      <c r="M17" s="22">
        <v>0</v>
      </c>
      <c r="N17" s="22">
        <v>246181</v>
      </c>
      <c r="O17" s="22">
        <v>105642</v>
      </c>
      <c r="P17" s="22">
        <v>400397</v>
      </c>
      <c r="Q17" s="22">
        <v>0</v>
      </c>
      <c r="R17" s="22">
        <v>2598937</v>
      </c>
      <c r="S17" s="22">
        <v>0</v>
      </c>
      <c r="T17" s="22">
        <v>1846279</v>
      </c>
      <c r="U17" s="22">
        <v>6091592</v>
      </c>
      <c r="V17" s="22">
        <v>166014</v>
      </c>
      <c r="W17" s="22">
        <v>0</v>
      </c>
      <c r="X17" s="22">
        <v>0</v>
      </c>
      <c r="Y17" s="22">
        <v>0</v>
      </c>
      <c r="Z17" s="22">
        <v>74850</v>
      </c>
      <c r="AA17" s="22">
        <v>0</v>
      </c>
      <c r="AB17" s="22">
        <v>0</v>
      </c>
      <c r="AC17" s="22">
        <v>308822</v>
      </c>
      <c r="AD17" s="22">
        <v>101385</v>
      </c>
      <c r="AE17" s="22">
        <v>0</v>
      </c>
      <c r="AF17" s="22">
        <v>0</v>
      </c>
      <c r="AG17" s="22">
        <v>0</v>
      </c>
      <c r="AH17" s="22">
        <v>0</v>
      </c>
      <c r="AI17" s="22">
        <v>2544691</v>
      </c>
      <c r="AJ17" s="22">
        <v>97972</v>
      </c>
      <c r="AK17" s="22">
        <v>0</v>
      </c>
      <c r="AL17" s="22">
        <v>0</v>
      </c>
      <c r="AM17" s="22">
        <v>0</v>
      </c>
      <c r="AN17" s="22">
        <v>0</v>
      </c>
      <c r="AO17" s="22">
        <v>0</v>
      </c>
      <c r="AP17" s="22">
        <v>19297605</v>
      </c>
    </row>
    <row r="18" spans="1:42" x14ac:dyDescent="0.35">
      <c r="A18" s="22" t="s">
        <v>114</v>
      </c>
      <c r="B18" s="22" t="s">
        <v>115</v>
      </c>
      <c r="C18" s="22" t="s">
        <v>144</v>
      </c>
      <c r="D18" s="22" t="s">
        <v>145</v>
      </c>
      <c r="E18" s="22">
        <v>0</v>
      </c>
      <c r="F18" s="22">
        <v>6388000</v>
      </c>
      <c r="G18" s="22">
        <v>0</v>
      </c>
      <c r="H18" s="22">
        <v>157000</v>
      </c>
      <c r="I18" s="22">
        <v>320000</v>
      </c>
      <c r="J18" s="22">
        <v>0</v>
      </c>
      <c r="K18" s="22">
        <v>0</v>
      </c>
      <c r="L18" s="22">
        <v>0</v>
      </c>
      <c r="M18" s="22">
        <v>0</v>
      </c>
      <c r="N18" s="22">
        <v>8471000</v>
      </c>
      <c r="O18" s="22">
        <v>14415000</v>
      </c>
      <c r="P18" s="22">
        <v>0</v>
      </c>
      <c r="Q18" s="22">
        <v>0</v>
      </c>
      <c r="R18" s="22">
        <v>0</v>
      </c>
      <c r="S18" s="22">
        <v>0</v>
      </c>
      <c r="T18" s="22">
        <v>10859000</v>
      </c>
      <c r="U18" s="22">
        <v>15877000</v>
      </c>
      <c r="V18" s="22">
        <v>265000</v>
      </c>
      <c r="W18" s="22">
        <v>0</v>
      </c>
      <c r="X18" s="22">
        <v>35000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732000</v>
      </c>
      <c r="AE18" s="22">
        <v>0</v>
      </c>
      <c r="AF18" s="22">
        <v>0</v>
      </c>
      <c r="AG18" s="22">
        <v>128000</v>
      </c>
      <c r="AH18" s="22">
        <v>0</v>
      </c>
      <c r="AI18" s="22">
        <v>6329000</v>
      </c>
      <c r="AJ18" s="22">
        <v>45000</v>
      </c>
      <c r="AK18" s="22">
        <v>0</v>
      </c>
      <c r="AL18" s="22">
        <v>0</v>
      </c>
      <c r="AM18" s="22">
        <v>4129000</v>
      </c>
      <c r="AN18" s="22">
        <v>37537000</v>
      </c>
      <c r="AO18" s="22">
        <v>0</v>
      </c>
      <c r="AP18" s="22">
        <v>105687000</v>
      </c>
    </row>
    <row r="19" spans="1:42" x14ac:dyDescent="0.35">
      <c r="A19" s="22" t="s">
        <v>114</v>
      </c>
      <c r="B19" s="22" t="s">
        <v>115</v>
      </c>
      <c r="C19" s="22" t="s">
        <v>146</v>
      </c>
      <c r="D19" s="22" t="s">
        <v>147</v>
      </c>
      <c r="E19" s="22">
        <v>0</v>
      </c>
      <c r="F19" s="22">
        <v>8687070</v>
      </c>
      <c r="G19" s="22">
        <v>0</v>
      </c>
      <c r="H19" s="22">
        <v>946732</v>
      </c>
      <c r="I19" s="22">
        <v>591398</v>
      </c>
      <c r="J19" s="22">
        <v>0</v>
      </c>
      <c r="K19" s="22">
        <v>103567</v>
      </c>
      <c r="L19" s="22">
        <v>107344</v>
      </c>
      <c r="M19" s="22">
        <v>30089</v>
      </c>
      <c r="N19" s="22">
        <v>5442405</v>
      </c>
      <c r="O19" s="22">
        <v>19760904</v>
      </c>
      <c r="P19" s="22">
        <v>0</v>
      </c>
      <c r="Q19" s="22">
        <v>1043294</v>
      </c>
      <c r="R19" s="22">
        <v>3225424</v>
      </c>
      <c r="S19" s="22">
        <v>0</v>
      </c>
      <c r="T19" s="22">
        <v>21582743</v>
      </c>
      <c r="U19" s="22">
        <v>12892068</v>
      </c>
      <c r="V19" s="22">
        <v>289300</v>
      </c>
      <c r="W19" s="22">
        <v>0</v>
      </c>
      <c r="X19" s="22">
        <v>95965</v>
      </c>
      <c r="Y19" s="22">
        <v>0</v>
      </c>
      <c r="Z19" s="22">
        <v>0</v>
      </c>
      <c r="AA19" s="22">
        <v>0</v>
      </c>
      <c r="AB19" s="22">
        <v>0</v>
      </c>
      <c r="AC19" s="22">
        <v>57011</v>
      </c>
      <c r="AD19" s="22">
        <v>2057099</v>
      </c>
      <c r="AE19" s="22">
        <v>0</v>
      </c>
      <c r="AF19" s="22">
        <v>0</v>
      </c>
      <c r="AG19" s="22">
        <v>0</v>
      </c>
      <c r="AH19" s="22">
        <v>0</v>
      </c>
      <c r="AI19" s="22">
        <v>6206731</v>
      </c>
      <c r="AJ19" s="22">
        <v>1520930</v>
      </c>
      <c r="AK19" s="22">
        <v>0</v>
      </c>
      <c r="AL19" s="22">
        <v>0</v>
      </c>
      <c r="AM19" s="22">
        <v>0</v>
      </c>
      <c r="AN19" s="22">
        <v>6423912</v>
      </c>
      <c r="AO19" s="22">
        <v>-69788</v>
      </c>
      <c r="AP19" s="22">
        <v>90994198</v>
      </c>
    </row>
    <row r="20" spans="1:42" x14ac:dyDescent="0.35">
      <c r="A20" s="22" t="s">
        <v>114</v>
      </c>
      <c r="B20" s="22" t="s">
        <v>115</v>
      </c>
      <c r="C20" s="22" t="s">
        <v>148</v>
      </c>
      <c r="D20" s="22" t="s">
        <v>149</v>
      </c>
      <c r="E20" s="22">
        <v>0</v>
      </c>
      <c r="F20" s="22">
        <v>180520</v>
      </c>
      <c r="G20" s="22">
        <v>0</v>
      </c>
      <c r="H20" s="22">
        <v>77717</v>
      </c>
      <c r="I20" s="22">
        <v>1141287</v>
      </c>
      <c r="J20" s="22">
        <v>0</v>
      </c>
      <c r="K20" s="22">
        <v>0</v>
      </c>
      <c r="L20" s="22">
        <v>0</v>
      </c>
      <c r="M20" s="22">
        <v>0</v>
      </c>
      <c r="N20" s="22">
        <v>1335891</v>
      </c>
      <c r="O20" s="22">
        <v>5023522</v>
      </c>
      <c r="P20" s="22">
        <v>0</v>
      </c>
      <c r="Q20" s="22">
        <v>782470</v>
      </c>
      <c r="R20" s="22">
        <v>339357</v>
      </c>
      <c r="S20" s="22">
        <v>0</v>
      </c>
      <c r="T20" s="22">
        <v>4597286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133346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13611396</v>
      </c>
    </row>
    <row r="21" spans="1:42" x14ac:dyDescent="0.35">
      <c r="A21" s="22" t="s">
        <v>114</v>
      </c>
      <c r="B21" s="22" t="s">
        <v>115</v>
      </c>
      <c r="C21" s="22" t="s">
        <v>150</v>
      </c>
      <c r="D21" s="22" t="s">
        <v>151</v>
      </c>
      <c r="E21" s="22">
        <v>76</v>
      </c>
      <c r="F21" s="22">
        <v>986736</v>
      </c>
      <c r="G21" s="22">
        <v>0</v>
      </c>
      <c r="H21" s="22">
        <v>0</v>
      </c>
      <c r="I21" s="22">
        <v>2799836</v>
      </c>
      <c r="J21" s="22">
        <v>0</v>
      </c>
      <c r="K21" s="22">
        <v>0</v>
      </c>
      <c r="L21" s="22">
        <v>0</v>
      </c>
      <c r="M21" s="22">
        <v>0</v>
      </c>
      <c r="N21" s="22">
        <v>2725061</v>
      </c>
      <c r="O21" s="22">
        <v>27780112</v>
      </c>
      <c r="P21" s="22">
        <v>0</v>
      </c>
      <c r="Q21" s="22">
        <v>12486993</v>
      </c>
      <c r="R21" s="22">
        <v>3246456</v>
      </c>
      <c r="S21" s="22">
        <v>0</v>
      </c>
      <c r="T21" s="22">
        <v>1184496</v>
      </c>
      <c r="U21" s="22">
        <v>5670353</v>
      </c>
      <c r="V21" s="22">
        <v>20933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6718867</v>
      </c>
      <c r="AJ21" s="22">
        <v>749431</v>
      </c>
      <c r="AK21" s="22">
        <v>0</v>
      </c>
      <c r="AL21" s="22">
        <v>0</v>
      </c>
      <c r="AM21" s="22">
        <v>0</v>
      </c>
      <c r="AN21" s="22">
        <v>0</v>
      </c>
      <c r="AO21" s="22">
        <v>0</v>
      </c>
      <c r="AP21" s="22">
        <v>64369350</v>
      </c>
    </row>
    <row r="22" spans="1:42" x14ac:dyDescent="0.35">
      <c r="A22" s="22" t="s">
        <v>114</v>
      </c>
      <c r="B22" s="22" t="s">
        <v>115</v>
      </c>
      <c r="C22" s="22" t="s">
        <v>152</v>
      </c>
      <c r="D22" s="22" t="s">
        <v>153</v>
      </c>
      <c r="E22" s="22">
        <v>0</v>
      </c>
      <c r="F22" s="22">
        <v>0</v>
      </c>
      <c r="G22" s="22">
        <v>147649</v>
      </c>
      <c r="H22" s="22">
        <v>0</v>
      </c>
      <c r="I22" s="22">
        <v>5308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1220946</v>
      </c>
      <c r="P22" s="22">
        <v>0</v>
      </c>
      <c r="Q22" s="22">
        <v>0</v>
      </c>
      <c r="R22" s="22">
        <v>311942</v>
      </c>
      <c r="S22" s="22">
        <v>0</v>
      </c>
      <c r="T22" s="22">
        <v>957356</v>
      </c>
      <c r="U22" s="22">
        <v>467288</v>
      </c>
      <c r="V22" s="22">
        <v>-76058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76415</v>
      </c>
      <c r="AJ22" s="22">
        <v>0</v>
      </c>
      <c r="AK22" s="22">
        <v>0</v>
      </c>
      <c r="AL22" s="22">
        <v>0</v>
      </c>
      <c r="AM22" s="22">
        <v>0</v>
      </c>
      <c r="AN22" s="22">
        <v>0</v>
      </c>
      <c r="AO22" s="22">
        <v>0</v>
      </c>
      <c r="AP22" s="22">
        <v>3110847</v>
      </c>
    </row>
    <row r="23" spans="1:42" x14ac:dyDescent="0.35">
      <c r="A23" s="22" t="s">
        <v>114</v>
      </c>
      <c r="B23" s="22" t="s">
        <v>154</v>
      </c>
      <c r="C23" s="22" t="s">
        <v>155</v>
      </c>
      <c r="D23" s="22" t="s">
        <v>156</v>
      </c>
      <c r="E23" s="22">
        <v>0</v>
      </c>
      <c r="F23" s="22">
        <v>271398</v>
      </c>
      <c r="G23" s="22">
        <v>0</v>
      </c>
      <c r="H23" s="22">
        <v>0</v>
      </c>
      <c r="I23" s="22">
        <v>109582</v>
      </c>
      <c r="J23" s="22">
        <v>0</v>
      </c>
      <c r="K23" s="22">
        <v>0</v>
      </c>
      <c r="L23" s="22">
        <v>0</v>
      </c>
      <c r="M23" s="22">
        <v>0</v>
      </c>
      <c r="N23" s="22">
        <v>63087</v>
      </c>
      <c r="O23" s="22">
        <v>878786</v>
      </c>
      <c r="P23" s="22">
        <v>0</v>
      </c>
      <c r="Q23" s="22">
        <v>0</v>
      </c>
      <c r="R23" s="22">
        <v>0</v>
      </c>
      <c r="S23" s="22">
        <v>0</v>
      </c>
      <c r="T23" s="22">
        <v>213801</v>
      </c>
      <c r="U23" s="22">
        <v>218567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1044268</v>
      </c>
      <c r="AJ23" s="22">
        <v>0</v>
      </c>
      <c r="AK23" s="22">
        <v>0</v>
      </c>
      <c r="AL23" s="22">
        <v>0</v>
      </c>
      <c r="AM23" s="22">
        <v>0</v>
      </c>
      <c r="AN23" s="22">
        <v>0</v>
      </c>
      <c r="AO23" s="22">
        <v>0</v>
      </c>
      <c r="AP23" s="22">
        <v>2799489</v>
      </c>
    </row>
    <row r="24" spans="1:42" x14ac:dyDescent="0.35">
      <c r="A24" s="22" t="s">
        <v>114</v>
      </c>
      <c r="B24" s="22" t="s">
        <v>154</v>
      </c>
      <c r="C24" s="22" t="s">
        <v>157</v>
      </c>
      <c r="D24" s="22" t="s">
        <v>158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729555</v>
      </c>
      <c r="U24" s="22">
        <v>18044</v>
      </c>
      <c r="V24" s="22">
        <v>94156</v>
      </c>
      <c r="W24" s="22"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v>0</v>
      </c>
      <c r="AI24" s="22">
        <v>2932148</v>
      </c>
      <c r="AJ24" s="22">
        <v>0</v>
      </c>
      <c r="AK24" s="22">
        <v>0</v>
      </c>
      <c r="AL24" s="22">
        <v>0</v>
      </c>
      <c r="AM24" s="22">
        <v>0</v>
      </c>
      <c r="AN24" s="22">
        <v>0</v>
      </c>
      <c r="AO24" s="22">
        <v>0</v>
      </c>
      <c r="AP24" s="22">
        <v>3773903</v>
      </c>
    </row>
    <row r="25" spans="1:42" x14ac:dyDescent="0.35">
      <c r="A25" s="22" t="s">
        <v>114</v>
      </c>
      <c r="B25" s="22" t="s">
        <v>154</v>
      </c>
      <c r="C25" s="22" t="s">
        <v>159</v>
      </c>
      <c r="D25" s="22" t="s">
        <v>160</v>
      </c>
      <c r="E25" s="22">
        <v>0</v>
      </c>
      <c r="F25" s="22">
        <v>586636</v>
      </c>
      <c r="G25" s="22">
        <v>0</v>
      </c>
      <c r="H25" s="22">
        <v>0</v>
      </c>
      <c r="I25" s="22">
        <v>393280</v>
      </c>
      <c r="J25" s="22">
        <v>0</v>
      </c>
      <c r="K25" s="22">
        <v>0</v>
      </c>
      <c r="L25" s="22">
        <v>193501</v>
      </c>
      <c r="M25" s="22">
        <v>0</v>
      </c>
      <c r="N25" s="22">
        <v>1920141</v>
      </c>
      <c r="O25" s="22">
        <v>7133085</v>
      </c>
      <c r="P25" s="22">
        <v>224309</v>
      </c>
      <c r="Q25" s="22">
        <v>0</v>
      </c>
      <c r="R25" s="22">
        <v>727375</v>
      </c>
      <c r="S25" s="22">
        <v>0</v>
      </c>
      <c r="T25" s="22">
        <v>2110251</v>
      </c>
      <c r="U25" s="22">
        <v>45412</v>
      </c>
      <c r="V25" s="22">
        <v>1186327</v>
      </c>
      <c r="W25" s="22"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57380</v>
      </c>
      <c r="AD25" s="22">
        <v>0</v>
      </c>
      <c r="AE25" s="22">
        <v>0</v>
      </c>
      <c r="AF25" s="22">
        <v>0</v>
      </c>
      <c r="AG25" s="22">
        <v>0</v>
      </c>
      <c r="AH25" s="22">
        <v>144304</v>
      </c>
      <c r="AI25" s="22">
        <v>9003093</v>
      </c>
      <c r="AJ25" s="22">
        <v>0</v>
      </c>
      <c r="AK25" s="22">
        <v>0</v>
      </c>
      <c r="AL25" s="22">
        <v>0</v>
      </c>
      <c r="AM25" s="22">
        <v>12662</v>
      </c>
      <c r="AN25" s="22">
        <v>0</v>
      </c>
      <c r="AO25" s="22">
        <v>0</v>
      </c>
      <c r="AP25" s="22">
        <v>23737756</v>
      </c>
    </row>
    <row r="26" spans="1:42" x14ac:dyDescent="0.35">
      <c r="A26" s="22" t="s">
        <v>114</v>
      </c>
      <c r="B26" s="22" t="s">
        <v>154</v>
      </c>
      <c r="C26" s="22" t="s">
        <v>161</v>
      </c>
      <c r="D26" s="22" t="s">
        <v>162</v>
      </c>
      <c r="E26" s="22">
        <v>0</v>
      </c>
      <c r="F26" s="22">
        <v>24360</v>
      </c>
      <c r="G26" s="22">
        <v>0</v>
      </c>
      <c r="H26" s="22">
        <v>0</v>
      </c>
      <c r="I26" s="22">
        <v>500329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2994862</v>
      </c>
      <c r="P26" s="22">
        <v>0</v>
      </c>
      <c r="Q26" s="22">
        <v>0</v>
      </c>
      <c r="R26" s="22">
        <v>0</v>
      </c>
      <c r="S26" s="22">
        <v>0</v>
      </c>
      <c r="T26" s="22">
        <v>542961</v>
      </c>
      <c r="U26" s="22">
        <v>9900</v>
      </c>
      <c r="V26" s="22">
        <v>19990</v>
      </c>
      <c r="W26" s="22"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570340</v>
      </c>
      <c r="AD26" s="22">
        <v>0</v>
      </c>
      <c r="AE26" s="22">
        <v>0</v>
      </c>
      <c r="AF26" s="22">
        <v>0</v>
      </c>
      <c r="AG26" s="22">
        <v>3788</v>
      </c>
      <c r="AH26" s="22">
        <v>40000</v>
      </c>
      <c r="AI26" s="22">
        <v>101467</v>
      </c>
      <c r="AJ26" s="22">
        <v>0</v>
      </c>
      <c r="AK26" s="22">
        <v>0</v>
      </c>
      <c r="AL26" s="22">
        <v>0</v>
      </c>
      <c r="AM26" s="22">
        <v>0</v>
      </c>
      <c r="AN26" s="22">
        <v>0</v>
      </c>
      <c r="AO26" s="22">
        <v>0</v>
      </c>
      <c r="AP26" s="22">
        <v>4807997</v>
      </c>
    </row>
    <row r="27" spans="1:42" x14ac:dyDescent="0.35">
      <c r="A27" s="22" t="s">
        <v>114</v>
      </c>
      <c r="B27" s="22" t="s">
        <v>154</v>
      </c>
      <c r="C27" s="22" t="s">
        <v>163</v>
      </c>
      <c r="D27" s="22" t="s">
        <v>164</v>
      </c>
      <c r="E27" s="22">
        <v>0</v>
      </c>
      <c r="F27" s="22">
        <v>10864447</v>
      </c>
      <c r="G27" s="22">
        <v>0</v>
      </c>
      <c r="H27" s="22">
        <v>207747</v>
      </c>
      <c r="I27" s="22">
        <v>1251137</v>
      </c>
      <c r="J27" s="22">
        <v>0</v>
      </c>
      <c r="K27" s="22">
        <v>713450</v>
      </c>
      <c r="L27" s="22">
        <v>228593</v>
      </c>
      <c r="M27" s="22">
        <v>0</v>
      </c>
      <c r="N27" s="22">
        <v>1125480</v>
      </c>
      <c r="O27" s="22">
        <v>32778643</v>
      </c>
      <c r="P27" s="22">
        <v>0</v>
      </c>
      <c r="Q27" s="22">
        <v>3879586</v>
      </c>
      <c r="R27" s="22">
        <v>279482</v>
      </c>
      <c r="S27" s="22">
        <v>370489</v>
      </c>
      <c r="T27" s="22">
        <v>3059211</v>
      </c>
      <c r="U27" s="22">
        <v>433052</v>
      </c>
      <c r="V27" s="22">
        <v>82180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1610916</v>
      </c>
      <c r="AD27" s="22">
        <v>1223033</v>
      </c>
      <c r="AE27" s="22">
        <v>0</v>
      </c>
      <c r="AF27" s="22">
        <v>0</v>
      </c>
      <c r="AG27" s="22">
        <v>0</v>
      </c>
      <c r="AH27" s="22">
        <v>0</v>
      </c>
      <c r="AI27" s="22">
        <v>18336060</v>
      </c>
      <c r="AJ27" s="22">
        <v>804848</v>
      </c>
      <c r="AK27" s="22">
        <v>0</v>
      </c>
      <c r="AL27" s="22">
        <v>0</v>
      </c>
      <c r="AM27" s="22">
        <v>0</v>
      </c>
      <c r="AN27" s="22">
        <v>0</v>
      </c>
      <c r="AO27" s="22">
        <v>52444</v>
      </c>
      <c r="AP27" s="22">
        <v>77300798</v>
      </c>
    </row>
    <row r="28" spans="1:42" x14ac:dyDescent="0.35">
      <c r="A28" s="22" t="s">
        <v>114</v>
      </c>
      <c r="B28" s="22" t="s">
        <v>154</v>
      </c>
      <c r="C28" s="22" t="s">
        <v>165</v>
      </c>
      <c r="D28" s="22" t="s">
        <v>166</v>
      </c>
      <c r="E28" s="22">
        <v>0</v>
      </c>
      <c r="F28" s="22">
        <v>4501848</v>
      </c>
      <c r="G28" s="22">
        <v>267855</v>
      </c>
      <c r="H28" s="22">
        <v>0</v>
      </c>
      <c r="I28" s="22">
        <v>3624738</v>
      </c>
      <c r="J28" s="22">
        <v>0</v>
      </c>
      <c r="K28" s="22">
        <v>697341</v>
      </c>
      <c r="L28" s="22">
        <v>327647</v>
      </c>
      <c r="M28" s="22">
        <v>0</v>
      </c>
      <c r="N28" s="22">
        <v>0</v>
      </c>
      <c r="O28" s="22">
        <v>45557567</v>
      </c>
      <c r="P28" s="22">
        <v>0</v>
      </c>
      <c r="Q28" s="22">
        <v>2533091</v>
      </c>
      <c r="R28" s="22">
        <v>35523538</v>
      </c>
      <c r="S28" s="22">
        <v>0</v>
      </c>
      <c r="T28" s="22">
        <v>9924377</v>
      </c>
      <c r="U28" s="22">
        <v>14124839</v>
      </c>
      <c r="V28" s="22">
        <v>9040291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343068</v>
      </c>
      <c r="AC28" s="22">
        <v>0</v>
      </c>
      <c r="AD28" s="22">
        <v>0</v>
      </c>
      <c r="AE28" s="22">
        <v>1032359</v>
      </c>
      <c r="AF28" s="22">
        <v>0</v>
      </c>
      <c r="AG28" s="22">
        <v>0</v>
      </c>
      <c r="AH28" s="22">
        <v>0</v>
      </c>
      <c r="AI28" s="22">
        <v>6480748</v>
      </c>
      <c r="AJ28" s="22">
        <v>0</v>
      </c>
      <c r="AK28" s="22">
        <v>0</v>
      </c>
      <c r="AL28" s="22">
        <v>0</v>
      </c>
      <c r="AM28" s="22">
        <v>0</v>
      </c>
      <c r="AN28" s="22">
        <v>0</v>
      </c>
      <c r="AO28" s="22">
        <v>0</v>
      </c>
      <c r="AP28" s="22">
        <v>133979307</v>
      </c>
    </row>
    <row r="29" spans="1:42" x14ac:dyDescent="0.35">
      <c r="A29" s="22" t="s">
        <v>114</v>
      </c>
      <c r="B29" s="22" t="s">
        <v>167</v>
      </c>
      <c r="C29" s="22" t="s">
        <v>168</v>
      </c>
      <c r="D29" s="22" t="s">
        <v>169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40158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5096</v>
      </c>
      <c r="AJ29" s="22">
        <v>0</v>
      </c>
      <c r="AK29" s="22">
        <v>0</v>
      </c>
      <c r="AL29" s="22">
        <v>0</v>
      </c>
      <c r="AM29" s="22">
        <v>0</v>
      </c>
      <c r="AN29" s="22">
        <v>0</v>
      </c>
      <c r="AO29" s="22">
        <v>0</v>
      </c>
      <c r="AP29" s="22">
        <v>45254</v>
      </c>
    </row>
    <row r="30" spans="1:42" x14ac:dyDescent="0.35">
      <c r="A30" s="22" t="s">
        <v>114</v>
      </c>
      <c r="B30" s="22" t="s">
        <v>167</v>
      </c>
      <c r="C30" s="22" t="s">
        <v>170</v>
      </c>
      <c r="D30" s="22" t="s">
        <v>171</v>
      </c>
      <c r="E30" s="22">
        <v>0</v>
      </c>
      <c r="F30" s="22">
        <v>295845</v>
      </c>
      <c r="G30" s="22">
        <v>0</v>
      </c>
      <c r="H30" s="22">
        <v>0</v>
      </c>
      <c r="I30" s="22">
        <v>562660</v>
      </c>
      <c r="J30" s="22">
        <v>0</v>
      </c>
      <c r="K30" s="22">
        <v>0</v>
      </c>
      <c r="L30" s="22">
        <v>0</v>
      </c>
      <c r="M30" s="22">
        <v>0</v>
      </c>
      <c r="N30" s="22">
        <v>1900698</v>
      </c>
      <c r="O30" s="22">
        <v>2538024</v>
      </c>
      <c r="P30" s="22">
        <v>0</v>
      </c>
      <c r="Q30" s="22">
        <v>0</v>
      </c>
      <c r="R30" s="22">
        <v>0</v>
      </c>
      <c r="S30" s="22">
        <v>83870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22300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18133</v>
      </c>
      <c r="AJ30" s="22">
        <v>0</v>
      </c>
      <c r="AK30" s="22">
        <v>0</v>
      </c>
      <c r="AL30" s="22">
        <v>0</v>
      </c>
      <c r="AM30" s="22">
        <v>0</v>
      </c>
      <c r="AN30" s="22">
        <v>0</v>
      </c>
      <c r="AO30" s="22">
        <v>0</v>
      </c>
      <c r="AP30" s="22">
        <v>5421530</v>
      </c>
    </row>
    <row r="31" spans="1:42" x14ac:dyDescent="0.35">
      <c r="A31" s="22" t="s">
        <v>114</v>
      </c>
      <c r="B31" s="22" t="s">
        <v>167</v>
      </c>
      <c r="C31" s="22" t="s">
        <v>172</v>
      </c>
      <c r="D31" s="22" t="s">
        <v>173</v>
      </c>
      <c r="E31" s="22">
        <v>0</v>
      </c>
      <c r="F31" s="22">
        <v>0</v>
      </c>
      <c r="G31" s="22">
        <v>0</v>
      </c>
      <c r="H31" s="22">
        <v>0</v>
      </c>
      <c r="I31" s="22">
        <v>90103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2082970</v>
      </c>
      <c r="P31" s="22">
        <v>31834</v>
      </c>
      <c r="Q31" s="22">
        <v>0</v>
      </c>
      <c r="R31" s="22">
        <v>0</v>
      </c>
      <c r="S31" s="22">
        <v>0</v>
      </c>
      <c r="T31" s="22">
        <v>709475</v>
      </c>
      <c r="U31" s="22">
        <v>243679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3158061</v>
      </c>
    </row>
    <row r="32" spans="1:42" x14ac:dyDescent="0.35">
      <c r="A32" s="22" t="s">
        <v>114</v>
      </c>
      <c r="B32" s="22" t="s">
        <v>167</v>
      </c>
      <c r="C32" s="22" t="s">
        <v>174</v>
      </c>
      <c r="D32" s="22" t="s">
        <v>175</v>
      </c>
      <c r="E32" s="22">
        <v>0</v>
      </c>
      <c r="F32" s="22">
        <v>87198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3787210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v>0</v>
      </c>
      <c r="AL32" s="22">
        <v>0</v>
      </c>
      <c r="AM32" s="22">
        <v>0</v>
      </c>
      <c r="AN32" s="22">
        <v>0</v>
      </c>
      <c r="AO32" s="22">
        <v>0</v>
      </c>
      <c r="AP32" s="22">
        <v>3874408</v>
      </c>
    </row>
    <row r="33" spans="1:42" x14ac:dyDescent="0.35">
      <c r="A33" s="22" t="s">
        <v>114</v>
      </c>
      <c r="B33" s="22" t="s">
        <v>167</v>
      </c>
      <c r="C33" s="22" t="s">
        <v>176</v>
      </c>
      <c r="D33" s="22" t="s">
        <v>177</v>
      </c>
      <c r="E33" s="22">
        <v>0</v>
      </c>
      <c r="F33" s="22">
        <v>571759</v>
      </c>
      <c r="G33" s="22">
        <v>0</v>
      </c>
      <c r="H33" s="22">
        <v>0</v>
      </c>
      <c r="I33" s="22">
        <v>168633</v>
      </c>
      <c r="J33" s="22">
        <v>0</v>
      </c>
      <c r="K33" s="22">
        <v>0</v>
      </c>
      <c r="L33" s="22">
        <v>73458</v>
      </c>
      <c r="M33" s="22">
        <v>0</v>
      </c>
      <c r="N33" s="22">
        <v>1098928</v>
      </c>
      <c r="O33" s="22">
        <v>2312110</v>
      </c>
      <c r="P33" s="22">
        <v>337972</v>
      </c>
      <c r="Q33" s="22">
        <v>0</v>
      </c>
      <c r="R33" s="22">
        <v>200</v>
      </c>
      <c r="S33" s="22">
        <v>0</v>
      </c>
      <c r="T33" s="22">
        <v>1671476</v>
      </c>
      <c r="U33" s="22">
        <v>37695</v>
      </c>
      <c r="V33" s="22">
        <v>0</v>
      </c>
      <c r="W33" s="22">
        <v>0</v>
      </c>
      <c r="X33" s="22">
        <v>64260</v>
      </c>
      <c r="Y33" s="22">
        <v>0</v>
      </c>
      <c r="Z33" s="22">
        <v>0</v>
      </c>
      <c r="AA33" s="22">
        <v>0</v>
      </c>
      <c r="AB33" s="22">
        <v>0</v>
      </c>
      <c r="AC33" s="22">
        <v>55478</v>
      </c>
      <c r="AD33" s="22">
        <v>328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0</v>
      </c>
      <c r="AL33" s="22">
        <v>0</v>
      </c>
      <c r="AM33" s="22">
        <v>0</v>
      </c>
      <c r="AN33" s="22">
        <v>0</v>
      </c>
      <c r="AO33" s="22">
        <v>0</v>
      </c>
      <c r="AP33" s="22">
        <v>6392297</v>
      </c>
    </row>
    <row r="34" spans="1:42" x14ac:dyDescent="0.35">
      <c r="A34" s="22" t="s">
        <v>114</v>
      </c>
      <c r="B34" s="22" t="s">
        <v>167</v>
      </c>
      <c r="C34" s="22" t="s">
        <v>178</v>
      </c>
      <c r="D34" s="22" t="s">
        <v>179</v>
      </c>
      <c r="E34" s="22">
        <v>0</v>
      </c>
      <c r="F34" s="22">
        <v>2217</v>
      </c>
      <c r="G34" s="22">
        <v>0</v>
      </c>
      <c r="H34" s="22">
        <v>0</v>
      </c>
      <c r="I34" s="22">
        <v>537219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95110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75665</v>
      </c>
      <c r="V34" s="22">
        <v>10244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0</v>
      </c>
      <c r="AL34" s="22">
        <v>0</v>
      </c>
      <c r="AM34" s="22">
        <v>0</v>
      </c>
      <c r="AN34" s="22">
        <v>0</v>
      </c>
      <c r="AO34" s="22">
        <v>0</v>
      </c>
      <c r="AP34" s="22">
        <v>720455</v>
      </c>
    </row>
    <row r="35" spans="1:42" x14ac:dyDescent="0.35">
      <c r="A35" s="22" t="s">
        <v>114</v>
      </c>
      <c r="B35" s="22" t="s">
        <v>167</v>
      </c>
      <c r="C35" s="22" t="s">
        <v>180</v>
      </c>
      <c r="D35" s="22" t="s">
        <v>181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604156</v>
      </c>
      <c r="P35" s="22">
        <v>0</v>
      </c>
      <c r="Q35" s="22">
        <v>0</v>
      </c>
      <c r="R35" s="22">
        <v>0</v>
      </c>
      <c r="S35" s="22">
        <v>0</v>
      </c>
      <c r="T35" s="22">
        <v>56803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26750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v>0</v>
      </c>
      <c r="AJ35" s="22">
        <v>0</v>
      </c>
      <c r="AK35" s="22">
        <v>0</v>
      </c>
      <c r="AL35" s="22">
        <v>0</v>
      </c>
      <c r="AM35" s="22">
        <v>0</v>
      </c>
      <c r="AN35" s="22">
        <v>0</v>
      </c>
      <c r="AO35" s="22">
        <v>0</v>
      </c>
      <c r="AP35" s="22">
        <v>687709</v>
      </c>
    </row>
    <row r="36" spans="1:42" x14ac:dyDescent="0.35">
      <c r="A36" s="22" t="s">
        <v>114</v>
      </c>
      <c r="B36" s="22" t="s">
        <v>167</v>
      </c>
      <c r="C36" s="22" t="s">
        <v>182</v>
      </c>
      <c r="D36" s="22" t="s">
        <v>183</v>
      </c>
      <c r="E36" s="22">
        <v>0</v>
      </c>
      <c r="F36" s="22">
        <v>732463</v>
      </c>
      <c r="G36" s="22">
        <v>0</v>
      </c>
      <c r="H36" s="22">
        <v>0</v>
      </c>
      <c r="I36" s="22">
        <v>7169861</v>
      </c>
      <c r="J36" s="22">
        <v>0</v>
      </c>
      <c r="K36" s="22">
        <v>0</v>
      </c>
      <c r="L36" s="22">
        <v>61572</v>
      </c>
      <c r="M36" s="22">
        <v>0</v>
      </c>
      <c r="N36" s="22">
        <v>0</v>
      </c>
      <c r="O36" s="22">
        <v>15125844</v>
      </c>
      <c r="P36" s="22">
        <v>84557</v>
      </c>
      <c r="Q36" s="22">
        <v>0</v>
      </c>
      <c r="R36" s="22">
        <v>0</v>
      </c>
      <c r="S36" s="22">
        <v>0</v>
      </c>
      <c r="T36" s="22">
        <v>988562</v>
      </c>
      <c r="U36" s="22">
        <v>430971</v>
      </c>
      <c r="V36" s="22">
        <v>453067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302525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5314354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30663776</v>
      </c>
    </row>
    <row r="37" spans="1:42" x14ac:dyDescent="0.35">
      <c r="A37" s="22" t="s">
        <v>114</v>
      </c>
      <c r="B37" s="22" t="s">
        <v>167</v>
      </c>
      <c r="C37" s="22" t="s">
        <v>184</v>
      </c>
      <c r="D37" s="22" t="s">
        <v>185</v>
      </c>
      <c r="E37" s="22">
        <v>0</v>
      </c>
      <c r="F37" s="22">
        <v>30093</v>
      </c>
      <c r="G37" s="22">
        <v>0</v>
      </c>
      <c r="H37" s="22">
        <v>79465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867239</v>
      </c>
      <c r="O37" s="22">
        <v>8009138</v>
      </c>
      <c r="P37" s="22">
        <v>0</v>
      </c>
      <c r="Q37" s="22">
        <v>0</v>
      </c>
      <c r="R37" s="22">
        <v>0</v>
      </c>
      <c r="S37" s="22">
        <v>0</v>
      </c>
      <c r="T37" s="22">
        <v>613666</v>
      </c>
      <c r="U37" s="22">
        <v>1044610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43032</v>
      </c>
      <c r="AD37" s="22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v>137531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10824774</v>
      </c>
    </row>
    <row r="38" spans="1:42" x14ac:dyDescent="0.35">
      <c r="A38" s="22" t="s">
        <v>114</v>
      </c>
      <c r="B38" s="22" t="s">
        <v>167</v>
      </c>
      <c r="C38" s="22" t="s">
        <v>186</v>
      </c>
      <c r="D38" s="22" t="s">
        <v>187</v>
      </c>
      <c r="E38" s="22">
        <v>0</v>
      </c>
      <c r="F38" s="22">
        <v>1722273</v>
      </c>
      <c r="G38" s="22">
        <v>0</v>
      </c>
      <c r="H38" s="22">
        <v>0</v>
      </c>
      <c r="I38" s="22">
        <v>31337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2634515</v>
      </c>
      <c r="P38" s="22">
        <v>0</v>
      </c>
      <c r="Q38" s="22">
        <v>0</v>
      </c>
      <c r="R38" s="22">
        <v>0</v>
      </c>
      <c r="S38" s="22">
        <v>0</v>
      </c>
      <c r="T38" s="22">
        <v>499573</v>
      </c>
      <c r="U38" s="22">
        <v>76886</v>
      </c>
      <c r="V38" s="22">
        <v>4115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480189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v>0</v>
      </c>
      <c r="AJ38" s="22">
        <v>0</v>
      </c>
      <c r="AK38" s="22">
        <v>0</v>
      </c>
      <c r="AL38" s="22">
        <v>0</v>
      </c>
      <c r="AM38" s="22">
        <v>0</v>
      </c>
      <c r="AN38" s="22">
        <v>0</v>
      </c>
      <c r="AO38" s="22">
        <v>0</v>
      </c>
      <c r="AP38" s="22">
        <v>5448888</v>
      </c>
    </row>
    <row r="39" spans="1:42" x14ac:dyDescent="0.35">
      <c r="A39" s="22" t="s">
        <v>114</v>
      </c>
      <c r="B39" s="22" t="s">
        <v>167</v>
      </c>
      <c r="C39" s="22" t="s">
        <v>188</v>
      </c>
      <c r="D39" s="22" t="s">
        <v>189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1042269</v>
      </c>
      <c r="O39" s="22">
        <v>1316746</v>
      </c>
      <c r="P39" s="22">
        <v>0</v>
      </c>
      <c r="Q39" s="22">
        <v>0</v>
      </c>
      <c r="R39" s="22">
        <v>0</v>
      </c>
      <c r="S39" s="22">
        <v>0</v>
      </c>
      <c r="T39" s="22">
        <v>30000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v>0</v>
      </c>
      <c r="AL39" s="22">
        <v>0</v>
      </c>
      <c r="AM39" s="22">
        <v>0</v>
      </c>
      <c r="AN39" s="22">
        <v>0</v>
      </c>
      <c r="AO39" s="22">
        <v>0</v>
      </c>
      <c r="AP39" s="22">
        <v>2389015</v>
      </c>
    </row>
    <row r="40" spans="1:42" x14ac:dyDescent="0.35">
      <c r="A40" s="22" t="s">
        <v>114</v>
      </c>
      <c r="B40" s="22" t="s">
        <v>167</v>
      </c>
      <c r="C40" s="22" t="s">
        <v>190</v>
      </c>
      <c r="D40" s="22" t="s">
        <v>191</v>
      </c>
      <c r="E40" s="22">
        <v>0</v>
      </c>
      <c r="F40" s="22">
        <v>0</v>
      </c>
      <c r="G40" s="22">
        <v>0</v>
      </c>
      <c r="H40" s="22">
        <v>0</v>
      </c>
      <c r="I40" s="22">
        <v>30118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5290783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16293</v>
      </c>
      <c r="AD40" s="22">
        <v>0</v>
      </c>
      <c r="AE40" s="22">
        <v>0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 s="22">
        <v>0</v>
      </c>
      <c r="AL40" s="22">
        <v>0</v>
      </c>
      <c r="AM40" s="22">
        <v>0</v>
      </c>
      <c r="AN40" s="22">
        <v>0</v>
      </c>
      <c r="AO40" s="22">
        <v>0</v>
      </c>
      <c r="AP40" s="22">
        <v>5337194</v>
      </c>
    </row>
    <row r="41" spans="1:42" x14ac:dyDescent="0.35">
      <c r="A41" s="22" t="s">
        <v>114</v>
      </c>
      <c r="B41" s="22" t="s">
        <v>167</v>
      </c>
      <c r="C41" s="22" t="s">
        <v>192</v>
      </c>
      <c r="D41" s="22" t="s">
        <v>193</v>
      </c>
      <c r="E41" s="22">
        <v>0</v>
      </c>
      <c r="F41" s="22">
        <v>30911</v>
      </c>
      <c r="G41" s="22">
        <v>0</v>
      </c>
      <c r="H41" s="22">
        <v>90682</v>
      </c>
      <c r="I41" s="22">
        <v>1959631</v>
      </c>
      <c r="J41" s="22">
        <v>0</v>
      </c>
      <c r="K41" s="22">
        <v>0</v>
      </c>
      <c r="L41" s="22">
        <v>0</v>
      </c>
      <c r="M41" s="22">
        <v>0</v>
      </c>
      <c r="N41" s="22">
        <v>1577953</v>
      </c>
      <c r="O41" s="22">
        <v>23117146</v>
      </c>
      <c r="P41" s="22">
        <v>138735</v>
      </c>
      <c r="Q41" s="22">
        <v>0</v>
      </c>
      <c r="R41" s="22">
        <v>0</v>
      </c>
      <c r="S41" s="22">
        <v>0</v>
      </c>
      <c r="T41" s="22">
        <v>527979</v>
      </c>
      <c r="U41" s="22">
        <v>1919744</v>
      </c>
      <c r="V41" s="22">
        <v>1388123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289124</v>
      </c>
      <c r="AD41" s="22">
        <v>0</v>
      </c>
      <c r="AE41" s="22">
        <v>0</v>
      </c>
      <c r="AF41" s="22">
        <v>0</v>
      </c>
      <c r="AG41" s="22">
        <v>1062203</v>
      </c>
      <c r="AH41" s="22">
        <v>0</v>
      </c>
      <c r="AI41" s="22">
        <v>338265</v>
      </c>
      <c r="AJ41" s="22">
        <v>66777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32507273</v>
      </c>
    </row>
    <row r="42" spans="1:42" x14ac:dyDescent="0.35">
      <c r="A42" s="22" t="s">
        <v>114</v>
      </c>
      <c r="B42" s="22" t="s">
        <v>167</v>
      </c>
      <c r="C42" s="22" t="s">
        <v>194</v>
      </c>
      <c r="D42" s="22" t="s">
        <v>195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370225</v>
      </c>
      <c r="O42" s="22">
        <v>2327010</v>
      </c>
      <c r="P42" s="22">
        <v>0</v>
      </c>
      <c r="Q42" s="22">
        <v>0</v>
      </c>
      <c r="R42" s="22">
        <v>0</v>
      </c>
      <c r="S42" s="22">
        <v>0</v>
      </c>
      <c r="T42" s="22">
        <v>5554222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0</v>
      </c>
      <c r="AL42" s="22">
        <v>166523</v>
      </c>
      <c r="AM42" s="22">
        <v>0</v>
      </c>
      <c r="AN42" s="22">
        <v>0</v>
      </c>
      <c r="AO42" s="22">
        <v>0</v>
      </c>
      <c r="AP42" s="22">
        <v>8417980</v>
      </c>
    </row>
    <row r="43" spans="1:42" x14ac:dyDescent="0.35">
      <c r="A43" s="22" t="s">
        <v>114</v>
      </c>
      <c r="B43" s="22" t="s">
        <v>167</v>
      </c>
      <c r="C43" s="22" t="s">
        <v>196</v>
      </c>
      <c r="D43" s="22" t="s">
        <v>197</v>
      </c>
      <c r="E43" s="22">
        <v>0</v>
      </c>
      <c r="F43" s="22">
        <v>4236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1819954</v>
      </c>
      <c r="P43" s="22">
        <v>44165</v>
      </c>
      <c r="Q43" s="22">
        <v>0</v>
      </c>
      <c r="R43" s="22">
        <v>0</v>
      </c>
      <c r="S43" s="22">
        <v>0</v>
      </c>
      <c r="T43" s="22">
        <v>69318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v>0</v>
      </c>
      <c r="AL43" s="22">
        <v>0</v>
      </c>
      <c r="AM43" s="22">
        <v>0</v>
      </c>
      <c r="AN43" s="22">
        <v>0</v>
      </c>
      <c r="AO43" s="22">
        <v>0</v>
      </c>
      <c r="AP43" s="22">
        <v>1937673</v>
      </c>
    </row>
    <row r="44" spans="1:42" x14ac:dyDescent="0.35">
      <c r="A44" s="22" t="s">
        <v>114</v>
      </c>
      <c r="B44" s="22" t="s">
        <v>167</v>
      </c>
      <c r="C44" s="22" t="s">
        <v>198</v>
      </c>
      <c r="D44" s="22" t="s">
        <v>199</v>
      </c>
      <c r="E44" s="22">
        <v>0</v>
      </c>
      <c r="F44" s="22">
        <v>67233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5557163</v>
      </c>
      <c r="P44" s="22">
        <v>6552</v>
      </c>
      <c r="Q44" s="22">
        <v>0</v>
      </c>
      <c r="R44" s="22">
        <v>0</v>
      </c>
      <c r="S44" s="22">
        <v>0</v>
      </c>
      <c r="T44" s="22">
        <v>351309</v>
      </c>
      <c r="U44" s="22">
        <v>32337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33977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0</v>
      </c>
      <c r="AN44" s="22">
        <v>0</v>
      </c>
      <c r="AO44" s="22">
        <v>0</v>
      </c>
      <c r="AP44" s="22">
        <v>6048571</v>
      </c>
    </row>
    <row r="45" spans="1:42" x14ac:dyDescent="0.35">
      <c r="A45" s="22" t="s">
        <v>114</v>
      </c>
      <c r="B45" s="22" t="s">
        <v>167</v>
      </c>
      <c r="C45" s="22" t="s">
        <v>200</v>
      </c>
      <c r="D45" s="22" t="s">
        <v>201</v>
      </c>
      <c r="E45" s="22">
        <v>0</v>
      </c>
      <c r="F45" s="22">
        <v>200075</v>
      </c>
      <c r="G45" s="22">
        <v>0</v>
      </c>
      <c r="H45" s="22">
        <v>0</v>
      </c>
      <c r="I45" s="22">
        <v>986720</v>
      </c>
      <c r="J45" s="22">
        <v>8720</v>
      </c>
      <c r="K45" s="22">
        <v>0</v>
      </c>
      <c r="L45" s="22">
        <v>0</v>
      </c>
      <c r="M45" s="22">
        <v>0</v>
      </c>
      <c r="N45" s="22">
        <v>2872895</v>
      </c>
      <c r="O45" s="22">
        <v>12011534</v>
      </c>
      <c r="P45" s="22">
        <v>0</v>
      </c>
      <c r="Q45" s="22">
        <v>0</v>
      </c>
      <c r="R45" s="22">
        <v>0</v>
      </c>
      <c r="S45" s="22">
        <v>0</v>
      </c>
      <c r="T45" s="22">
        <v>5766615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280589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12040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0</v>
      </c>
      <c r="AP45" s="22">
        <v>22139188</v>
      </c>
    </row>
    <row r="46" spans="1:42" x14ac:dyDescent="0.35">
      <c r="A46" s="22" t="s">
        <v>114</v>
      </c>
      <c r="B46" s="22" t="s">
        <v>167</v>
      </c>
      <c r="C46" s="22" t="s">
        <v>202</v>
      </c>
      <c r="D46" s="22" t="s">
        <v>203</v>
      </c>
      <c r="E46" s="22">
        <v>0</v>
      </c>
      <c r="F46" s="22">
        <v>391387</v>
      </c>
      <c r="G46" s="22">
        <v>0</v>
      </c>
      <c r="H46" s="22">
        <v>0</v>
      </c>
      <c r="I46" s="22">
        <v>243598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1125347</v>
      </c>
      <c r="P46" s="22">
        <v>0</v>
      </c>
      <c r="Q46" s="22">
        <v>0</v>
      </c>
      <c r="R46" s="22">
        <v>0</v>
      </c>
      <c r="S46" s="22">
        <v>0</v>
      </c>
      <c r="T46" s="22">
        <v>547487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59150</v>
      </c>
      <c r="AJ46" s="22">
        <v>0</v>
      </c>
      <c r="AK46" s="22">
        <v>0</v>
      </c>
      <c r="AL46" s="22">
        <v>0</v>
      </c>
      <c r="AM46" s="22">
        <v>0</v>
      </c>
      <c r="AN46" s="22">
        <v>0</v>
      </c>
      <c r="AO46" s="22">
        <v>0</v>
      </c>
      <c r="AP46" s="22">
        <v>2366969</v>
      </c>
    </row>
    <row r="47" spans="1:42" x14ac:dyDescent="0.35">
      <c r="A47" s="22" t="s">
        <v>114</v>
      </c>
      <c r="B47" s="22" t="s">
        <v>167</v>
      </c>
      <c r="C47" s="22" t="s">
        <v>204</v>
      </c>
      <c r="D47" s="22" t="s">
        <v>205</v>
      </c>
      <c r="E47" s="22">
        <v>0</v>
      </c>
      <c r="F47" s="22">
        <v>324051</v>
      </c>
      <c r="G47" s="22">
        <v>0</v>
      </c>
      <c r="H47" s="22">
        <v>0</v>
      </c>
      <c r="I47" s="22">
        <v>1543720</v>
      </c>
      <c r="J47" s="22">
        <v>0</v>
      </c>
      <c r="K47" s="22">
        <v>0</v>
      </c>
      <c r="L47" s="22">
        <v>68633</v>
      </c>
      <c r="M47" s="22">
        <v>0</v>
      </c>
      <c r="N47" s="22">
        <v>0</v>
      </c>
      <c r="O47" s="22">
        <v>24588710</v>
      </c>
      <c r="P47" s="22">
        <v>0</v>
      </c>
      <c r="Q47" s="22">
        <v>0</v>
      </c>
      <c r="R47" s="22">
        <v>0</v>
      </c>
      <c r="S47" s="22">
        <v>0</v>
      </c>
      <c r="T47" s="22">
        <v>847862</v>
      </c>
      <c r="U47" s="22">
        <v>1007665</v>
      </c>
      <c r="V47" s="22">
        <v>45272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509645</v>
      </c>
      <c r="AC47" s="22">
        <v>131720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516075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29583353</v>
      </c>
    </row>
    <row r="48" spans="1:42" x14ac:dyDescent="0.35">
      <c r="A48" s="22" t="s">
        <v>114</v>
      </c>
      <c r="B48" s="22" t="s">
        <v>167</v>
      </c>
      <c r="C48" s="22" t="s">
        <v>206</v>
      </c>
      <c r="D48" s="22" t="s">
        <v>207</v>
      </c>
      <c r="E48" s="22">
        <v>0</v>
      </c>
      <c r="F48" s="22">
        <v>5686811</v>
      </c>
      <c r="G48" s="22">
        <v>0</v>
      </c>
      <c r="H48" s="22">
        <v>0</v>
      </c>
      <c r="I48" s="22">
        <v>1690970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17150797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15843537</v>
      </c>
      <c r="V48" s="22">
        <v>541148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443310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4420252</v>
      </c>
      <c r="AJ48" s="22">
        <v>595790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46372615</v>
      </c>
    </row>
    <row r="49" spans="1:42" x14ac:dyDescent="0.35">
      <c r="A49" s="22" t="s">
        <v>114</v>
      </c>
      <c r="B49" s="22" t="s">
        <v>167</v>
      </c>
      <c r="C49" s="22" t="s">
        <v>208</v>
      </c>
      <c r="D49" s="22" t="s">
        <v>209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2398745</v>
      </c>
      <c r="K49" s="22">
        <v>0</v>
      </c>
      <c r="L49" s="22">
        <v>92359</v>
      </c>
      <c r="M49" s="22">
        <v>0</v>
      </c>
      <c r="N49" s="22">
        <v>0</v>
      </c>
      <c r="O49" s="22">
        <v>6695816</v>
      </c>
      <c r="P49" s="22">
        <v>0</v>
      </c>
      <c r="Q49" s="22">
        <v>0</v>
      </c>
      <c r="R49" s="22">
        <v>0</v>
      </c>
      <c r="S49" s="22">
        <v>0</v>
      </c>
      <c r="T49" s="22">
        <v>1839287</v>
      </c>
      <c r="U49" s="22">
        <v>1390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329780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219605</v>
      </c>
      <c r="AJ49" s="22">
        <v>0</v>
      </c>
      <c r="AK49" s="22">
        <v>0</v>
      </c>
      <c r="AL49" s="22">
        <v>0</v>
      </c>
      <c r="AM49" s="22">
        <v>0</v>
      </c>
      <c r="AN49" s="22">
        <v>0</v>
      </c>
      <c r="AO49" s="22">
        <v>0</v>
      </c>
      <c r="AP49" s="22">
        <v>11576982</v>
      </c>
    </row>
    <row r="50" spans="1:42" x14ac:dyDescent="0.35">
      <c r="A50" s="22" t="s">
        <v>114</v>
      </c>
      <c r="B50" s="22" t="s">
        <v>167</v>
      </c>
      <c r="C50" s="22" t="s">
        <v>210</v>
      </c>
      <c r="D50" s="22" t="s">
        <v>211</v>
      </c>
      <c r="E50" s="22">
        <v>0</v>
      </c>
      <c r="F50" s="22">
        <v>1073022</v>
      </c>
      <c r="G50" s="22">
        <v>10240</v>
      </c>
      <c r="H50" s="22">
        <v>0</v>
      </c>
      <c r="I50" s="22">
        <v>24100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4330459</v>
      </c>
      <c r="P50" s="22">
        <v>0</v>
      </c>
      <c r="Q50" s="22">
        <v>0</v>
      </c>
      <c r="R50" s="22">
        <v>0</v>
      </c>
      <c r="S50" s="22">
        <v>0</v>
      </c>
      <c r="T50" s="22">
        <v>3800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3524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92309</v>
      </c>
      <c r="AJ50" s="22">
        <v>0</v>
      </c>
      <c r="AK50" s="22">
        <v>0</v>
      </c>
      <c r="AL50" s="22">
        <v>0</v>
      </c>
      <c r="AM50" s="22">
        <v>0</v>
      </c>
      <c r="AN50" s="22">
        <v>0</v>
      </c>
      <c r="AO50" s="22">
        <v>0</v>
      </c>
      <c r="AP50" s="22">
        <v>5537454</v>
      </c>
    </row>
    <row r="51" spans="1:42" x14ac:dyDescent="0.35">
      <c r="A51" s="22" t="s">
        <v>114</v>
      </c>
      <c r="B51" s="22" t="s">
        <v>167</v>
      </c>
      <c r="C51" s="22" t="s">
        <v>212</v>
      </c>
      <c r="D51" s="22" t="s">
        <v>213</v>
      </c>
      <c r="E51" s="22">
        <v>0</v>
      </c>
      <c r="F51" s="22">
        <v>85216</v>
      </c>
      <c r="G51" s="22">
        <v>0</v>
      </c>
      <c r="H51" s="22">
        <v>19407</v>
      </c>
      <c r="I51" s="22">
        <v>239109</v>
      </c>
      <c r="J51" s="22">
        <v>0</v>
      </c>
      <c r="K51" s="22">
        <v>0</v>
      </c>
      <c r="L51" s="22">
        <v>0</v>
      </c>
      <c r="M51" s="22">
        <v>0</v>
      </c>
      <c r="N51" s="22">
        <v>3699228</v>
      </c>
      <c r="O51" s="22">
        <v>16046056</v>
      </c>
      <c r="P51" s="22">
        <v>0</v>
      </c>
      <c r="Q51" s="22">
        <v>0</v>
      </c>
      <c r="R51" s="22">
        <v>0</v>
      </c>
      <c r="S51" s="22">
        <v>0</v>
      </c>
      <c r="T51" s="22">
        <v>2746796</v>
      </c>
      <c r="U51" s="22">
        <v>4320415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117328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119798</v>
      </c>
      <c r="AJ51" s="22">
        <v>0</v>
      </c>
      <c r="AK51" s="22">
        <v>0</v>
      </c>
      <c r="AL51" s="22">
        <v>0</v>
      </c>
      <c r="AM51" s="22">
        <v>0</v>
      </c>
      <c r="AN51" s="22">
        <v>0</v>
      </c>
      <c r="AO51" s="22">
        <v>0</v>
      </c>
      <c r="AP51" s="22">
        <v>27393353</v>
      </c>
    </row>
    <row r="52" spans="1:42" x14ac:dyDescent="0.35">
      <c r="A52" s="22" t="s">
        <v>114</v>
      </c>
      <c r="B52" s="22" t="s">
        <v>167</v>
      </c>
      <c r="C52" s="22" t="s">
        <v>214</v>
      </c>
      <c r="D52" s="22" t="s">
        <v>215</v>
      </c>
      <c r="E52" s="22">
        <v>0</v>
      </c>
      <c r="F52" s="22">
        <v>32120</v>
      </c>
      <c r="G52" s="22">
        <v>0</v>
      </c>
      <c r="H52" s="22">
        <v>0</v>
      </c>
      <c r="I52" s="22">
        <v>738133</v>
      </c>
      <c r="J52" s="22">
        <v>0</v>
      </c>
      <c r="K52" s="22">
        <v>0</v>
      </c>
      <c r="L52" s="22">
        <v>76138</v>
      </c>
      <c r="M52" s="22">
        <v>0</v>
      </c>
      <c r="N52" s="22">
        <v>0</v>
      </c>
      <c r="O52" s="22">
        <v>2991882</v>
      </c>
      <c r="P52" s="22">
        <v>0</v>
      </c>
      <c r="Q52" s="22">
        <v>0</v>
      </c>
      <c r="R52" s="22">
        <v>0</v>
      </c>
      <c r="S52" s="22">
        <v>0</v>
      </c>
      <c r="T52" s="22">
        <v>69734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6474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3914481</v>
      </c>
    </row>
    <row r="53" spans="1:42" x14ac:dyDescent="0.35">
      <c r="A53" s="22" t="s">
        <v>114</v>
      </c>
      <c r="B53" s="22" t="s">
        <v>167</v>
      </c>
      <c r="C53" s="22" t="s">
        <v>216</v>
      </c>
      <c r="D53" s="22" t="s">
        <v>217</v>
      </c>
      <c r="E53" s="22">
        <v>0</v>
      </c>
      <c r="F53" s="22">
        <v>60543</v>
      </c>
      <c r="G53" s="22">
        <v>0</v>
      </c>
      <c r="H53" s="22">
        <v>0</v>
      </c>
      <c r="I53" s="22">
        <v>3001860</v>
      </c>
      <c r="J53" s="22">
        <v>0</v>
      </c>
      <c r="K53" s="22">
        <v>0</v>
      </c>
      <c r="L53" s="22">
        <v>0</v>
      </c>
      <c r="M53" s="22">
        <v>0</v>
      </c>
      <c r="N53" s="22">
        <v>1296847</v>
      </c>
      <c r="O53" s="22">
        <v>7410026</v>
      </c>
      <c r="P53" s="22">
        <v>0</v>
      </c>
      <c r="Q53" s="22">
        <v>0</v>
      </c>
      <c r="R53" s="22">
        <v>0</v>
      </c>
      <c r="S53" s="22">
        <v>0</v>
      </c>
      <c r="T53" s="22">
        <v>468658</v>
      </c>
      <c r="U53" s="22">
        <v>107849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v>0</v>
      </c>
      <c r="AI53" s="22">
        <v>550603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12896386</v>
      </c>
    </row>
    <row r="54" spans="1:42" x14ac:dyDescent="0.35">
      <c r="A54" s="22" t="s">
        <v>114</v>
      </c>
      <c r="B54" s="22" t="s">
        <v>167</v>
      </c>
      <c r="C54" s="22" t="s">
        <v>218</v>
      </c>
      <c r="D54" s="22" t="s">
        <v>219</v>
      </c>
      <c r="E54" s="22">
        <v>0</v>
      </c>
      <c r="F54" s="22">
        <v>6682</v>
      </c>
      <c r="G54" s="22">
        <v>0</v>
      </c>
      <c r="H54" s="22">
        <v>0</v>
      </c>
      <c r="I54" s="22">
        <v>1000</v>
      </c>
      <c r="J54" s="22">
        <v>27387</v>
      </c>
      <c r="K54" s="22">
        <v>0</v>
      </c>
      <c r="L54" s="22">
        <v>0</v>
      </c>
      <c r="M54" s="22">
        <v>0</v>
      </c>
      <c r="N54" s="22">
        <v>1174926</v>
      </c>
      <c r="O54" s="22">
        <v>153376</v>
      </c>
      <c r="P54" s="22">
        <v>0</v>
      </c>
      <c r="Q54" s="22">
        <v>0</v>
      </c>
      <c r="R54" s="22">
        <v>403527</v>
      </c>
      <c r="S54" s="22">
        <v>0</v>
      </c>
      <c r="T54" s="22">
        <v>212954</v>
      </c>
      <c r="U54" s="22">
        <v>253320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8084</v>
      </c>
      <c r="AJ54" s="22">
        <v>35843</v>
      </c>
      <c r="AK54" s="22">
        <v>0</v>
      </c>
      <c r="AL54" s="22">
        <v>0</v>
      </c>
      <c r="AM54" s="22">
        <v>0</v>
      </c>
      <c r="AN54" s="22">
        <v>0</v>
      </c>
      <c r="AO54" s="22">
        <v>0</v>
      </c>
      <c r="AP54" s="22">
        <v>2277099</v>
      </c>
    </row>
    <row r="55" spans="1:42" x14ac:dyDescent="0.35">
      <c r="A55" s="22" t="s">
        <v>114</v>
      </c>
      <c r="B55" s="22" t="s">
        <v>167</v>
      </c>
      <c r="C55" s="22" t="s">
        <v>220</v>
      </c>
      <c r="D55" s="22" t="s">
        <v>221</v>
      </c>
      <c r="E55" s="22">
        <v>0</v>
      </c>
      <c r="F55" s="22">
        <v>11505</v>
      </c>
      <c r="G55" s="22">
        <v>0</v>
      </c>
      <c r="H55" s="22">
        <v>0</v>
      </c>
      <c r="I55" s="22">
        <v>21609</v>
      </c>
      <c r="J55" s="22">
        <v>0</v>
      </c>
      <c r="K55" s="22">
        <v>0</v>
      </c>
      <c r="L55" s="22">
        <v>0</v>
      </c>
      <c r="M55" s="22">
        <v>0</v>
      </c>
      <c r="N55" s="22">
        <v>1384219</v>
      </c>
      <c r="O55" s="22">
        <v>5867587</v>
      </c>
      <c r="P55" s="22">
        <v>0</v>
      </c>
      <c r="Q55" s="22">
        <v>0</v>
      </c>
      <c r="R55" s="22">
        <v>0</v>
      </c>
      <c r="S55" s="22">
        <v>0</v>
      </c>
      <c r="T55" s="22">
        <v>121481</v>
      </c>
      <c r="U55" s="22">
        <v>40135</v>
      </c>
      <c r="V55" s="22">
        <v>44023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7490559</v>
      </c>
    </row>
    <row r="56" spans="1:42" x14ac:dyDescent="0.35">
      <c r="A56" s="22" t="s">
        <v>114</v>
      </c>
      <c r="B56" s="22" t="s">
        <v>167</v>
      </c>
      <c r="C56" s="22" t="s">
        <v>222</v>
      </c>
      <c r="D56" s="22" t="s">
        <v>223</v>
      </c>
      <c r="E56" s="22">
        <v>0</v>
      </c>
      <c r="F56" s="22">
        <v>35332</v>
      </c>
      <c r="G56" s="22">
        <v>0</v>
      </c>
      <c r="H56" s="22">
        <v>0</v>
      </c>
      <c r="I56" s="22">
        <v>54190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1618270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45296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1753088</v>
      </c>
    </row>
    <row r="57" spans="1:42" x14ac:dyDescent="0.35">
      <c r="A57" s="22" t="s">
        <v>114</v>
      </c>
      <c r="B57" s="22" t="s">
        <v>167</v>
      </c>
      <c r="C57" s="22" t="s">
        <v>224</v>
      </c>
      <c r="D57" s="22" t="s">
        <v>225</v>
      </c>
      <c r="E57" s="22">
        <v>0</v>
      </c>
      <c r="F57" s="22">
        <v>362925</v>
      </c>
      <c r="G57" s="22">
        <v>0</v>
      </c>
      <c r="H57" s="22">
        <v>0</v>
      </c>
      <c r="I57" s="22">
        <v>381997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21908212</v>
      </c>
      <c r="P57" s="22">
        <v>674936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116750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25686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23470506</v>
      </c>
    </row>
    <row r="58" spans="1:42" x14ac:dyDescent="0.35">
      <c r="A58" s="22" t="s">
        <v>114</v>
      </c>
      <c r="B58" s="22" t="s">
        <v>167</v>
      </c>
      <c r="C58" s="22" t="s">
        <v>226</v>
      </c>
      <c r="D58" s="22" t="s">
        <v>227</v>
      </c>
      <c r="E58" s="22">
        <v>0</v>
      </c>
      <c r="F58" s="22">
        <v>395906</v>
      </c>
      <c r="G58" s="22">
        <v>0</v>
      </c>
      <c r="H58" s="22">
        <v>0</v>
      </c>
      <c r="I58" s="22">
        <v>350894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3334342</v>
      </c>
      <c r="P58" s="22">
        <v>0</v>
      </c>
      <c r="Q58" s="22">
        <v>0</v>
      </c>
      <c r="R58" s="22">
        <v>597621</v>
      </c>
      <c r="S58" s="22">
        <v>0</v>
      </c>
      <c r="T58" s="22">
        <v>13692</v>
      </c>
      <c r="U58" s="22">
        <v>483253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331514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5507222</v>
      </c>
    </row>
    <row r="59" spans="1:42" x14ac:dyDescent="0.35">
      <c r="A59" s="22" t="s">
        <v>114</v>
      </c>
      <c r="B59" s="22" t="s">
        <v>167</v>
      </c>
      <c r="C59" s="22" t="s">
        <v>228</v>
      </c>
      <c r="D59" s="22" t="s">
        <v>229</v>
      </c>
      <c r="E59" s="22">
        <v>0</v>
      </c>
      <c r="F59" s="22">
        <v>0</v>
      </c>
      <c r="G59" s="22">
        <v>0</v>
      </c>
      <c r="H59" s="22">
        <v>0</v>
      </c>
      <c r="I59" s="22">
        <v>723241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897702</v>
      </c>
      <c r="P59" s="22">
        <v>18653</v>
      </c>
      <c r="Q59" s="22">
        <v>0</v>
      </c>
      <c r="R59" s="22">
        <v>0</v>
      </c>
      <c r="S59" s="22">
        <v>0</v>
      </c>
      <c r="T59" s="22">
        <v>1426570</v>
      </c>
      <c r="U59" s="22">
        <v>588300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9197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v>0</v>
      </c>
      <c r="AJ59" s="22">
        <v>0</v>
      </c>
      <c r="AK59" s="22">
        <v>0</v>
      </c>
      <c r="AL59" s="22">
        <v>0</v>
      </c>
      <c r="AM59" s="22">
        <v>0</v>
      </c>
      <c r="AN59" s="22">
        <v>0</v>
      </c>
      <c r="AO59" s="22">
        <v>0</v>
      </c>
      <c r="AP59" s="22">
        <v>3663663</v>
      </c>
    </row>
    <row r="60" spans="1:42" x14ac:dyDescent="0.35">
      <c r="A60" s="22" t="s">
        <v>114</v>
      </c>
      <c r="B60" s="22" t="s">
        <v>167</v>
      </c>
      <c r="C60" s="22" t="s">
        <v>230</v>
      </c>
      <c r="D60" s="22" t="s">
        <v>231</v>
      </c>
      <c r="E60" s="22">
        <v>187141</v>
      </c>
      <c r="F60" s="22">
        <v>2640033</v>
      </c>
      <c r="G60" s="22">
        <v>0</v>
      </c>
      <c r="H60" s="22">
        <v>0</v>
      </c>
      <c r="I60" s="22">
        <v>14692</v>
      </c>
      <c r="J60" s="22">
        <v>0</v>
      </c>
      <c r="K60" s="22">
        <v>0</v>
      </c>
      <c r="L60" s="22">
        <v>0</v>
      </c>
      <c r="M60" s="22">
        <v>0</v>
      </c>
      <c r="N60" s="22">
        <v>608384</v>
      </c>
      <c r="O60" s="22">
        <v>3512233</v>
      </c>
      <c r="P60" s="22">
        <v>0</v>
      </c>
      <c r="Q60" s="22">
        <v>0</v>
      </c>
      <c r="R60" s="22">
        <v>501777</v>
      </c>
      <c r="S60" s="22">
        <v>30626</v>
      </c>
      <c r="T60" s="22">
        <v>110380</v>
      </c>
      <c r="U60" s="22">
        <v>3107661</v>
      </c>
      <c r="V60" s="22">
        <v>760106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148794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187027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11808854</v>
      </c>
    </row>
    <row r="61" spans="1:42" x14ac:dyDescent="0.35">
      <c r="A61" s="22" t="s">
        <v>114</v>
      </c>
      <c r="B61" s="22" t="s">
        <v>167</v>
      </c>
      <c r="C61" s="22" t="s">
        <v>232</v>
      </c>
      <c r="D61" s="22" t="s">
        <v>233</v>
      </c>
      <c r="E61" s="22">
        <v>0</v>
      </c>
      <c r="F61" s="22">
        <v>148983</v>
      </c>
      <c r="G61" s="22">
        <v>0</v>
      </c>
      <c r="H61" s="22">
        <v>0</v>
      </c>
      <c r="I61" s="22">
        <v>615461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3119879</v>
      </c>
      <c r="P61" s="22">
        <v>0</v>
      </c>
      <c r="Q61" s="22">
        <v>0</v>
      </c>
      <c r="R61" s="22">
        <v>0</v>
      </c>
      <c r="S61" s="22">
        <v>0</v>
      </c>
      <c r="T61" s="22">
        <v>379143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322184</v>
      </c>
      <c r="AB61" s="22">
        <v>0</v>
      </c>
      <c r="AC61" s="22">
        <v>2515027</v>
      </c>
      <c r="AD61" s="22">
        <v>0</v>
      </c>
      <c r="AE61" s="22">
        <v>0</v>
      </c>
      <c r="AF61" s="22">
        <v>0</v>
      </c>
      <c r="AG61" s="22">
        <v>0</v>
      </c>
      <c r="AH61" s="22">
        <v>1694628</v>
      </c>
      <c r="AI61" s="22">
        <v>0</v>
      </c>
      <c r="AJ61" s="22">
        <v>0</v>
      </c>
      <c r="AK61" s="22">
        <v>0</v>
      </c>
      <c r="AL61" s="22">
        <v>0</v>
      </c>
      <c r="AM61" s="22">
        <v>0</v>
      </c>
      <c r="AN61" s="22">
        <v>0</v>
      </c>
      <c r="AO61" s="22">
        <v>0</v>
      </c>
      <c r="AP61" s="22">
        <v>8795305</v>
      </c>
    </row>
    <row r="62" spans="1:42" x14ac:dyDescent="0.35">
      <c r="A62" s="22" t="s">
        <v>114</v>
      </c>
      <c r="B62" s="22" t="s">
        <v>167</v>
      </c>
      <c r="C62" s="22" t="s">
        <v>234</v>
      </c>
      <c r="D62" s="22" t="s">
        <v>235</v>
      </c>
      <c r="E62" s="22">
        <v>0</v>
      </c>
      <c r="F62" s="22">
        <v>20765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16874</v>
      </c>
      <c r="M62" s="22">
        <v>0</v>
      </c>
      <c r="N62" s="22">
        <v>0</v>
      </c>
      <c r="O62" s="22">
        <v>2867896</v>
      </c>
      <c r="P62" s="22">
        <v>0</v>
      </c>
      <c r="Q62" s="22">
        <v>0</v>
      </c>
      <c r="R62" s="22">
        <v>0</v>
      </c>
      <c r="S62" s="22">
        <v>0</v>
      </c>
      <c r="T62" s="22">
        <v>28534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41162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v>5789</v>
      </c>
      <c r="AJ62" s="22">
        <v>0</v>
      </c>
      <c r="AK62" s="22">
        <v>0</v>
      </c>
      <c r="AL62" s="22">
        <v>0</v>
      </c>
      <c r="AM62" s="22">
        <v>0</v>
      </c>
      <c r="AN62" s="22">
        <v>0</v>
      </c>
      <c r="AO62" s="22">
        <v>0</v>
      </c>
      <c r="AP62" s="22">
        <v>2981020</v>
      </c>
    </row>
    <row r="63" spans="1:42" x14ac:dyDescent="0.35">
      <c r="A63" s="22" t="s">
        <v>114</v>
      </c>
      <c r="B63" s="22" t="s">
        <v>167</v>
      </c>
      <c r="C63" s="22" t="s">
        <v>236</v>
      </c>
      <c r="D63" s="22" t="s">
        <v>237</v>
      </c>
      <c r="E63" s="22">
        <v>0</v>
      </c>
      <c r="F63" s="22">
        <v>1501968</v>
      </c>
      <c r="G63" s="22">
        <v>0</v>
      </c>
      <c r="H63" s="22">
        <v>0</v>
      </c>
      <c r="I63" s="22">
        <v>99791</v>
      </c>
      <c r="J63" s="22">
        <v>381734</v>
      </c>
      <c r="K63" s="22">
        <v>0</v>
      </c>
      <c r="L63" s="22">
        <v>153774</v>
      </c>
      <c r="M63" s="22">
        <v>0</v>
      </c>
      <c r="N63" s="22">
        <v>4811915</v>
      </c>
      <c r="O63" s="22">
        <v>4085666</v>
      </c>
      <c r="P63" s="22">
        <v>0</v>
      </c>
      <c r="Q63" s="22">
        <v>0</v>
      </c>
      <c r="R63" s="22">
        <v>74975</v>
      </c>
      <c r="S63" s="22">
        <v>108542</v>
      </c>
      <c r="T63" s="22">
        <v>5471262</v>
      </c>
      <c r="U63" s="22">
        <v>904314</v>
      </c>
      <c r="V63" s="22">
        <v>0</v>
      </c>
      <c r="W63" s="22"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443317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  <c r="AI63" s="22">
        <v>81716</v>
      </c>
      <c r="AJ63" s="22">
        <v>137478</v>
      </c>
      <c r="AK63" s="22">
        <v>0</v>
      </c>
      <c r="AL63" s="22">
        <v>0</v>
      </c>
      <c r="AM63" s="22">
        <v>0</v>
      </c>
      <c r="AN63" s="22">
        <v>0</v>
      </c>
      <c r="AO63" s="22">
        <v>13562053</v>
      </c>
      <c r="AP63" s="22">
        <v>31818505</v>
      </c>
    </row>
    <row r="64" spans="1:42" x14ac:dyDescent="0.35">
      <c r="A64" s="22" t="s">
        <v>114</v>
      </c>
      <c r="B64" s="22" t="s">
        <v>167</v>
      </c>
      <c r="C64" s="22" t="s">
        <v>238</v>
      </c>
      <c r="D64" s="22" t="s">
        <v>239</v>
      </c>
      <c r="E64" s="22">
        <v>0</v>
      </c>
      <c r="F64" s="22">
        <v>11515</v>
      </c>
      <c r="G64" s="22">
        <v>0</v>
      </c>
      <c r="H64" s="22">
        <v>0</v>
      </c>
      <c r="I64" s="22">
        <v>21250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875956</v>
      </c>
      <c r="P64" s="22">
        <v>0</v>
      </c>
      <c r="Q64" s="22">
        <v>0</v>
      </c>
      <c r="R64" s="22">
        <v>0</v>
      </c>
      <c r="S64" s="22">
        <v>0</v>
      </c>
      <c r="T64" s="22">
        <v>43666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154000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57208</v>
      </c>
      <c r="AJ64" s="22">
        <v>0</v>
      </c>
      <c r="AK64" s="22">
        <v>0</v>
      </c>
      <c r="AL64" s="22">
        <v>0</v>
      </c>
      <c r="AM64" s="22">
        <v>0</v>
      </c>
      <c r="AN64" s="22">
        <v>0</v>
      </c>
      <c r="AO64" s="22">
        <v>0</v>
      </c>
      <c r="AP64" s="22">
        <v>1163595</v>
      </c>
    </row>
    <row r="65" spans="1:42" x14ac:dyDescent="0.35">
      <c r="A65" s="22" t="s">
        <v>114</v>
      </c>
      <c r="B65" s="22" t="s">
        <v>167</v>
      </c>
      <c r="C65" s="22" t="s">
        <v>240</v>
      </c>
      <c r="D65" s="22" t="s">
        <v>241</v>
      </c>
      <c r="E65" s="22">
        <v>0</v>
      </c>
      <c r="F65" s="22">
        <v>46025</v>
      </c>
      <c r="G65" s="22">
        <v>0</v>
      </c>
      <c r="H65" s="22">
        <v>0</v>
      </c>
      <c r="I65" s="22">
        <v>0</v>
      </c>
      <c r="J65" s="22">
        <v>63537</v>
      </c>
      <c r="K65" s="22">
        <v>0</v>
      </c>
      <c r="L65" s="22">
        <v>0</v>
      </c>
      <c r="M65" s="22">
        <v>0</v>
      </c>
      <c r="N65" s="22">
        <v>0</v>
      </c>
      <c r="O65" s="22">
        <v>1787946</v>
      </c>
      <c r="P65" s="22">
        <v>0</v>
      </c>
      <c r="Q65" s="22">
        <v>0</v>
      </c>
      <c r="R65" s="22">
        <v>0</v>
      </c>
      <c r="S65" s="22">
        <v>5845</v>
      </c>
      <c r="T65" s="22">
        <v>5110030</v>
      </c>
      <c r="U65" s="22">
        <v>689445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0</v>
      </c>
      <c r="AL65" s="22">
        <v>0</v>
      </c>
      <c r="AM65" s="22">
        <v>0</v>
      </c>
      <c r="AN65" s="22">
        <v>0</v>
      </c>
      <c r="AO65" s="22">
        <v>0</v>
      </c>
      <c r="AP65" s="22">
        <v>7702828</v>
      </c>
    </row>
    <row r="66" spans="1:42" x14ac:dyDescent="0.35">
      <c r="A66" s="22" t="s">
        <v>114</v>
      </c>
      <c r="B66" s="22" t="s">
        <v>167</v>
      </c>
      <c r="C66" s="22" t="s">
        <v>242</v>
      </c>
      <c r="D66" s="22" t="s">
        <v>243</v>
      </c>
      <c r="E66" s="22">
        <v>0</v>
      </c>
      <c r="F66" s="22">
        <v>0</v>
      </c>
      <c r="G66" s="22">
        <v>0</v>
      </c>
      <c r="H66" s="22">
        <v>0</v>
      </c>
      <c r="I66" s="22">
        <v>99781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5320507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1488298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6908586</v>
      </c>
    </row>
    <row r="67" spans="1:42" x14ac:dyDescent="0.35">
      <c r="A67" s="22" t="s">
        <v>114</v>
      </c>
      <c r="B67" s="22" t="s">
        <v>167</v>
      </c>
      <c r="C67" s="22" t="s">
        <v>244</v>
      </c>
      <c r="D67" s="22" t="s">
        <v>245</v>
      </c>
      <c r="E67" s="22">
        <v>0</v>
      </c>
      <c r="F67" s="22">
        <v>0</v>
      </c>
      <c r="G67" s="22">
        <v>3616867</v>
      </c>
      <c r="H67" s="22">
        <v>0</v>
      </c>
      <c r="I67" s="22">
        <v>170608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11154100</v>
      </c>
      <c r="P67" s="22">
        <v>0</v>
      </c>
      <c r="Q67" s="22">
        <v>0</v>
      </c>
      <c r="R67" s="22">
        <v>0</v>
      </c>
      <c r="S67" s="22">
        <v>0</v>
      </c>
      <c r="T67" s="22">
        <v>51577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419681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15507</v>
      </c>
      <c r="AJ67" s="22">
        <v>0</v>
      </c>
      <c r="AK67" s="22">
        <v>0</v>
      </c>
      <c r="AL67" s="22">
        <v>0</v>
      </c>
      <c r="AM67" s="22">
        <v>0</v>
      </c>
      <c r="AN67" s="22">
        <v>0</v>
      </c>
      <c r="AO67" s="22">
        <v>0</v>
      </c>
      <c r="AP67" s="22">
        <v>15428340</v>
      </c>
    </row>
    <row r="68" spans="1:42" x14ac:dyDescent="0.35">
      <c r="A68" s="22" t="s">
        <v>114</v>
      </c>
      <c r="B68" s="22" t="s">
        <v>167</v>
      </c>
      <c r="C68" s="22" t="s">
        <v>246</v>
      </c>
      <c r="D68" s="22" t="s">
        <v>247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606286</v>
      </c>
      <c r="O68" s="22">
        <v>98095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v>0</v>
      </c>
      <c r="AO68" s="22">
        <v>0</v>
      </c>
      <c r="AP68" s="22">
        <v>704381</v>
      </c>
    </row>
    <row r="69" spans="1:42" x14ac:dyDescent="0.35">
      <c r="A69" s="22" t="s">
        <v>114</v>
      </c>
      <c r="B69" s="22" t="s">
        <v>167</v>
      </c>
      <c r="C69" s="22" t="s">
        <v>248</v>
      </c>
      <c r="D69" s="22" t="s">
        <v>249</v>
      </c>
      <c r="E69" s="22">
        <v>0</v>
      </c>
      <c r="F69" s="22">
        <v>258873</v>
      </c>
      <c r="G69" s="22">
        <v>0</v>
      </c>
      <c r="H69" s="22">
        <v>0</v>
      </c>
      <c r="I69" s="22">
        <v>280527</v>
      </c>
      <c r="J69" s="22">
        <v>0</v>
      </c>
      <c r="K69" s="22">
        <v>0</v>
      </c>
      <c r="L69" s="22">
        <v>144768</v>
      </c>
      <c r="M69" s="22">
        <v>215406</v>
      </c>
      <c r="N69" s="22">
        <v>0</v>
      </c>
      <c r="O69" s="22">
        <v>10019457</v>
      </c>
      <c r="P69" s="22">
        <v>197094</v>
      </c>
      <c r="Q69" s="22">
        <v>0</v>
      </c>
      <c r="R69" s="22">
        <v>1322953</v>
      </c>
      <c r="S69" s="22">
        <v>6616545</v>
      </c>
      <c r="T69" s="22">
        <v>3447804</v>
      </c>
      <c r="U69" s="22">
        <v>1529067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154041</v>
      </c>
      <c r="AD69" s="22">
        <v>0</v>
      </c>
      <c r="AE69" s="22">
        <v>0</v>
      </c>
      <c r="AF69" s="22">
        <v>0</v>
      </c>
      <c r="AG69" s="22">
        <v>42663</v>
      </c>
      <c r="AH69" s="22">
        <v>0</v>
      </c>
      <c r="AI69" s="22">
        <v>0</v>
      </c>
      <c r="AJ69" s="22">
        <v>0</v>
      </c>
      <c r="AK69" s="22">
        <v>0</v>
      </c>
      <c r="AL69" s="22">
        <v>274286</v>
      </c>
      <c r="AM69" s="22">
        <v>0</v>
      </c>
      <c r="AN69" s="22">
        <v>0</v>
      </c>
      <c r="AO69" s="22">
        <v>0</v>
      </c>
      <c r="AP69" s="22">
        <v>24503484</v>
      </c>
    </row>
    <row r="70" spans="1:42" x14ac:dyDescent="0.35">
      <c r="A70" s="22" t="s">
        <v>114</v>
      </c>
      <c r="B70" s="22" t="s">
        <v>167</v>
      </c>
      <c r="C70" s="22" t="s">
        <v>250</v>
      </c>
      <c r="D70" s="22" t="s">
        <v>251</v>
      </c>
      <c r="E70" s="22">
        <v>0</v>
      </c>
      <c r="F70" s="22">
        <v>280247</v>
      </c>
      <c r="G70" s="22">
        <v>39500</v>
      </c>
      <c r="H70" s="22">
        <v>0</v>
      </c>
      <c r="I70" s="22">
        <v>6065357</v>
      </c>
      <c r="J70" s="22">
        <v>0</v>
      </c>
      <c r="K70" s="22">
        <v>0</v>
      </c>
      <c r="L70" s="22">
        <v>0</v>
      </c>
      <c r="M70" s="22">
        <v>0</v>
      </c>
      <c r="N70" s="22">
        <v>489361</v>
      </c>
      <c r="O70" s="22">
        <v>9204696</v>
      </c>
      <c r="P70" s="22">
        <v>0</v>
      </c>
      <c r="Q70" s="22">
        <v>0</v>
      </c>
      <c r="R70" s="22">
        <v>13194510</v>
      </c>
      <c r="S70" s="22">
        <v>0</v>
      </c>
      <c r="T70" s="22">
        <v>1854936</v>
      </c>
      <c r="U70" s="22">
        <v>3279243</v>
      </c>
      <c r="V70" s="22">
        <v>0</v>
      </c>
      <c r="W70" s="22">
        <v>0</v>
      </c>
      <c r="X70" s="22">
        <v>0</v>
      </c>
      <c r="Y70" s="22">
        <v>0</v>
      </c>
      <c r="Z70" s="22">
        <v>12579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2534149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36954578</v>
      </c>
    </row>
    <row r="71" spans="1:42" x14ac:dyDescent="0.35">
      <c r="A71" s="22" t="s">
        <v>114</v>
      </c>
      <c r="B71" s="22" t="s">
        <v>167</v>
      </c>
      <c r="C71" s="22" t="s">
        <v>252</v>
      </c>
      <c r="D71" s="22" t="s">
        <v>253</v>
      </c>
      <c r="E71" s="22">
        <v>0</v>
      </c>
      <c r="F71" s="22">
        <v>677592</v>
      </c>
      <c r="G71" s="22">
        <v>0</v>
      </c>
      <c r="H71" s="22">
        <v>0</v>
      </c>
      <c r="I71" s="22">
        <v>280517</v>
      </c>
      <c r="J71" s="22">
        <v>0</v>
      </c>
      <c r="K71" s="22">
        <v>0</v>
      </c>
      <c r="L71" s="22">
        <v>0</v>
      </c>
      <c r="M71" s="22">
        <v>0</v>
      </c>
      <c r="N71" s="22">
        <v>109074</v>
      </c>
      <c r="O71" s="22">
        <v>5133990</v>
      </c>
      <c r="P71" s="22">
        <v>0</v>
      </c>
      <c r="Q71" s="22">
        <v>0</v>
      </c>
      <c r="R71" s="22">
        <v>0</v>
      </c>
      <c r="S71" s="22">
        <v>0</v>
      </c>
      <c r="T71" s="22">
        <v>8740558</v>
      </c>
      <c r="U71" s="22">
        <v>23146</v>
      </c>
      <c r="V71" s="22">
        <v>55682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72536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357904</v>
      </c>
      <c r="AJ71" s="22">
        <v>0</v>
      </c>
      <c r="AK71" s="22">
        <v>0</v>
      </c>
      <c r="AL71" s="22">
        <v>0</v>
      </c>
      <c r="AM71" s="22">
        <v>0</v>
      </c>
      <c r="AN71" s="22">
        <v>0</v>
      </c>
      <c r="AO71" s="22">
        <v>0</v>
      </c>
      <c r="AP71" s="22">
        <v>15450999</v>
      </c>
    </row>
    <row r="72" spans="1:42" x14ac:dyDescent="0.35">
      <c r="A72" s="22" t="s">
        <v>114</v>
      </c>
      <c r="B72" s="22" t="s">
        <v>167</v>
      </c>
      <c r="C72" s="22" t="s">
        <v>254</v>
      </c>
      <c r="D72" s="22" t="s">
        <v>255</v>
      </c>
      <c r="E72" s="22">
        <v>0</v>
      </c>
      <c r="F72" s="22">
        <v>199429</v>
      </c>
      <c r="G72" s="22">
        <v>0</v>
      </c>
      <c r="H72" s="22">
        <v>0</v>
      </c>
      <c r="I72" s="22">
        <v>113249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160320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14500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83745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0</v>
      </c>
      <c r="AL72" s="22">
        <v>0</v>
      </c>
      <c r="AM72" s="22">
        <v>127783</v>
      </c>
      <c r="AN72" s="22">
        <v>0</v>
      </c>
      <c r="AO72" s="22">
        <v>0</v>
      </c>
      <c r="AP72" s="22">
        <v>699026</v>
      </c>
    </row>
    <row r="73" spans="1:42" x14ac:dyDescent="0.35">
      <c r="A73" s="22" t="s">
        <v>114</v>
      </c>
      <c r="B73" s="22" t="s">
        <v>167</v>
      </c>
      <c r="C73" s="22" t="s">
        <v>256</v>
      </c>
      <c r="D73" s="22" t="s">
        <v>257</v>
      </c>
      <c r="E73" s="22">
        <v>0</v>
      </c>
      <c r="F73" s="22">
        <v>0</v>
      </c>
      <c r="G73" s="22">
        <v>0</v>
      </c>
      <c r="H73" s="22">
        <v>0</v>
      </c>
      <c r="I73" s="22">
        <v>150413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3004848</v>
      </c>
      <c r="P73" s="22">
        <v>594215</v>
      </c>
      <c r="Q73" s="22">
        <v>0</v>
      </c>
      <c r="R73" s="22">
        <v>0</v>
      </c>
      <c r="S73" s="22">
        <v>0</v>
      </c>
      <c r="T73" s="22">
        <v>0</v>
      </c>
      <c r="U73" s="22">
        <v>20800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195384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3965660</v>
      </c>
    </row>
    <row r="74" spans="1:42" x14ac:dyDescent="0.35">
      <c r="A74" s="22" t="s">
        <v>114</v>
      </c>
      <c r="B74" s="22" t="s">
        <v>167</v>
      </c>
      <c r="C74" s="22" t="s">
        <v>258</v>
      </c>
      <c r="D74" s="22" t="s">
        <v>259</v>
      </c>
      <c r="E74" s="22">
        <v>0</v>
      </c>
      <c r="F74" s="22">
        <v>181445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951678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40022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0</v>
      </c>
      <c r="AP74" s="22">
        <v>1173145</v>
      </c>
    </row>
    <row r="75" spans="1:42" x14ac:dyDescent="0.35">
      <c r="A75" s="22" t="s">
        <v>114</v>
      </c>
      <c r="B75" s="22" t="s">
        <v>167</v>
      </c>
      <c r="C75" s="22" t="s">
        <v>260</v>
      </c>
      <c r="D75" s="22" t="s">
        <v>261</v>
      </c>
      <c r="E75" s="22">
        <v>0</v>
      </c>
      <c r="F75" s="22">
        <v>0</v>
      </c>
      <c r="G75" s="22">
        <v>0</v>
      </c>
      <c r="H75" s="22">
        <v>0</v>
      </c>
      <c r="I75" s="22">
        <v>92081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4311514</v>
      </c>
      <c r="P75" s="22">
        <v>0</v>
      </c>
      <c r="Q75" s="22">
        <v>0</v>
      </c>
      <c r="R75" s="22">
        <v>0</v>
      </c>
      <c r="S75" s="22">
        <v>0</v>
      </c>
      <c r="T75" s="22">
        <v>62017</v>
      </c>
      <c r="U75" s="22">
        <v>21490</v>
      </c>
      <c r="V75" s="22">
        <v>352365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44377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132475</v>
      </c>
      <c r="AJ75" s="22">
        <v>0</v>
      </c>
      <c r="AK75" s="22">
        <v>0</v>
      </c>
      <c r="AL75" s="22">
        <v>0</v>
      </c>
      <c r="AM75" s="22">
        <v>0</v>
      </c>
      <c r="AN75" s="22">
        <v>0</v>
      </c>
      <c r="AO75" s="22">
        <v>0</v>
      </c>
      <c r="AP75" s="22">
        <v>5016319</v>
      </c>
    </row>
    <row r="76" spans="1:42" x14ac:dyDescent="0.35">
      <c r="A76" s="22" t="s">
        <v>114</v>
      </c>
      <c r="B76" s="22" t="s">
        <v>167</v>
      </c>
      <c r="C76" s="22" t="s">
        <v>262</v>
      </c>
      <c r="D76" s="22" t="s">
        <v>263</v>
      </c>
      <c r="E76" s="22">
        <v>0</v>
      </c>
      <c r="F76" s="22">
        <v>254937</v>
      </c>
      <c r="G76" s="22">
        <v>0</v>
      </c>
      <c r="H76" s="22">
        <v>0</v>
      </c>
      <c r="I76" s="22">
        <v>21006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4823484</v>
      </c>
      <c r="P76" s="22">
        <v>0</v>
      </c>
      <c r="Q76" s="22">
        <v>0</v>
      </c>
      <c r="R76" s="22">
        <v>0</v>
      </c>
      <c r="S76" s="22">
        <v>0</v>
      </c>
      <c r="T76" s="22">
        <v>273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15000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70499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5185199</v>
      </c>
    </row>
    <row r="77" spans="1:42" x14ac:dyDescent="0.35">
      <c r="A77" s="22" t="s">
        <v>114</v>
      </c>
      <c r="B77" s="22" t="s">
        <v>167</v>
      </c>
      <c r="C77" s="22" t="s">
        <v>264</v>
      </c>
      <c r="D77" s="22" t="s">
        <v>265</v>
      </c>
      <c r="E77" s="22">
        <v>0</v>
      </c>
      <c r="F77" s="22">
        <v>0</v>
      </c>
      <c r="G77" s="22">
        <v>0</v>
      </c>
      <c r="H77" s="22">
        <v>0</v>
      </c>
      <c r="I77" s="22">
        <v>12250</v>
      </c>
      <c r="J77" s="22">
        <v>0</v>
      </c>
      <c r="K77" s="22">
        <v>0</v>
      </c>
      <c r="L77" s="22">
        <v>72685</v>
      </c>
      <c r="M77" s="22">
        <v>0</v>
      </c>
      <c r="N77" s="22">
        <v>0</v>
      </c>
      <c r="O77" s="22">
        <v>3579361</v>
      </c>
      <c r="P77" s="22">
        <v>0</v>
      </c>
      <c r="Q77" s="22">
        <v>0</v>
      </c>
      <c r="R77" s="22">
        <v>0</v>
      </c>
      <c r="S77" s="22">
        <v>0</v>
      </c>
      <c r="T77" s="22">
        <v>37412</v>
      </c>
      <c r="U77" s="22">
        <v>18266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v>3719974</v>
      </c>
    </row>
    <row r="78" spans="1:42" x14ac:dyDescent="0.35">
      <c r="A78" s="22" t="s">
        <v>114</v>
      </c>
      <c r="B78" s="22" t="s">
        <v>167</v>
      </c>
      <c r="C78" s="22" t="s">
        <v>266</v>
      </c>
      <c r="D78" s="22" t="s">
        <v>267</v>
      </c>
      <c r="E78" s="22">
        <v>88452</v>
      </c>
      <c r="F78" s="22">
        <v>0</v>
      </c>
      <c r="G78" s="22">
        <v>0</v>
      </c>
      <c r="H78" s="22">
        <v>0</v>
      </c>
      <c r="I78" s="22">
        <v>541582</v>
      </c>
      <c r="J78" s="22">
        <v>0</v>
      </c>
      <c r="K78" s="22">
        <v>0</v>
      </c>
      <c r="L78" s="22">
        <v>75732</v>
      </c>
      <c r="M78" s="22">
        <v>0</v>
      </c>
      <c r="N78" s="22">
        <v>2309422</v>
      </c>
      <c r="O78" s="22">
        <v>12922401</v>
      </c>
      <c r="P78" s="22">
        <v>0</v>
      </c>
      <c r="Q78" s="22">
        <v>0</v>
      </c>
      <c r="R78" s="22">
        <v>727975</v>
      </c>
      <c r="S78" s="22">
        <v>0</v>
      </c>
      <c r="T78" s="22">
        <v>1426753</v>
      </c>
      <c r="U78" s="22">
        <v>356174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192487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14399</v>
      </c>
      <c r="AJ78" s="22">
        <v>0</v>
      </c>
      <c r="AK78" s="22">
        <v>0</v>
      </c>
      <c r="AL78" s="22">
        <v>0</v>
      </c>
      <c r="AM78" s="22">
        <v>0</v>
      </c>
      <c r="AN78" s="22">
        <v>0</v>
      </c>
      <c r="AO78" s="22">
        <v>74792</v>
      </c>
      <c r="AP78" s="22">
        <v>18730169</v>
      </c>
    </row>
    <row r="79" spans="1:42" x14ac:dyDescent="0.35">
      <c r="A79" s="22" t="s">
        <v>114</v>
      </c>
      <c r="B79" s="22" t="s">
        <v>167</v>
      </c>
      <c r="C79" s="22" t="s">
        <v>268</v>
      </c>
      <c r="D79" s="22" t="s">
        <v>269</v>
      </c>
      <c r="E79" s="22">
        <v>0</v>
      </c>
      <c r="F79" s="22">
        <v>0</v>
      </c>
      <c r="G79" s="22">
        <v>0</v>
      </c>
      <c r="H79" s="22">
        <v>0</v>
      </c>
      <c r="I79" s="22">
        <v>11649</v>
      </c>
      <c r="J79" s="22">
        <v>0</v>
      </c>
      <c r="K79" s="22">
        <v>0</v>
      </c>
      <c r="L79" s="22">
        <v>25742</v>
      </c>
      <c r="M79" s="22">
        <v>0</v>
      </c>
      <c r="N79" s="22">
        <v>0</v>
      </c>
      <c r="O79" s="22">
        <v>4215322</v>
      </c>
      <c r="P79" s="22">
        <v>0</v>
      </c>
      <c r="Q79" s="22">
        <v>0</v>
      </c>
      <c r="R79" s="22">
        <v>940704</v>
      </c>
      <c r="S79" s="22">
        <v>0</v>
      </c>
      <c r="T79" s="22">
        <v>39428</v>
      </c>
      <c r="U79" s="22">
        <v>0</v>
      </c>
      <c r="V79" s="22">
        <v>155100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184716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75510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5648171</v>
      </c>
    </row>
    <row r="80" spans="1:42" x14ac:dyDescent="0.35">
      <c r="A80" s="22" t="s">
        <v>114</v>
      </c>
      <c r="B80" s="22" t="s">
        <v>167</v>
      </c>
      <c r="C80" s="22" t="s">
        <v>270</v>
      </c>
      <c r="D80" s="22" t="s">
        <v>271</v>
      </c>
      <c r="E80" s="22">
        <v>0</v>
      </c>
      <c r="F80" s="22">
        <v>96874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1245699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159185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32976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898803</v>
      </c>
      <c r="AJ80" s="22">
        <v>0</v>
      </c>
      <c r="AK80" s="22">
        <v>0</v>
      </c>
      <c r="AL80" s="22">
        <v>0</v>
      </c>
      <c r="AM80" s="22">
        <v>100930</v>
      </c>
      <c r="AN80" s="22">
        <v>0</v>
      </c>
      <c r="AO80" s="22">
        <v>0</v>
      </c>
      <c r="AP80" s="22">
        <v>2534467</v>
      </c>
    </row>
    <row r="81" spans="1:42" x14ac:dyDescent="0.35">
      <c r="A81" s="22" t="s">
        <v>114</v>
      </c>
      <c r="B81" s="22" t="s">
        <v>167</v>
      </c>
      <c r="C81" s="22" t="s">
        <v>272</v>
      </c>
      <c r="D81" s="22" t="s">
        <v>273</v>
      </c>
      <c r="E81" s="22">
        <v>0</v>
      </c>
      <c r="F81" s="22">
        <v>0</v>
      </c>
      <c r="G81" s="22">
        <v>0</v>
      </c>
      <c r="H81" s="22">
        <v>0</v>
      </c>
      <c r="I81" s="22">
        <v>95555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1308245</v>
      </c>
      <c r="P81" s="22">
        <v>0</v>
      </c>
      <c r="Q81" s="22">
        <v>0</v>
      </c>
      <c r="R81" s="22">
        <v>0</v>
      </c>
      <c r="S81" s="22">
        <v>0</v>
      </c>
      <c r="T81" s="22">
        <v>9000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19450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228022</v>
      </c>
      <c r="AN81" s="22">
        <v>0</v>
      </c>
      <c r="AO81" s="22">
        <v>0</v>
      </c>
      <c r="AP81" s="22">
        <v>1660272</v>
      </c>
    </row>
    <row r="82" spans="1:42" x14ac:dyDescent="0.35">
      <c r="A82" s="22" t="s">
        <v>114</v>
      </c>
      <c r="B82" s="22" t="s">
        <v>167</v>
      </c>
      <c r="C82" s="22" t="s">
        <v>274</v>
      </c>
      <c r="D82" s="22" t="s">
        <v>275</v>
      </c>
      <c r="E82" s="22">
        <v>0</v>
      </c>
      <c r="F82" s="22">
        <v>6325</v>
      </c>
      <c r="G82" s="22">
        <v>0</v>
      </c>
      <c r="H82" s="22">
        <v>9053</v>
      </c>
      <c r="I82" s="22">
        <v>418650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20411633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16430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8964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0</v>
      </c>
      <c r="AL82" s="22">
        <v>0</v>
      </c>
      <c r="AM82" s="22">
        <v>3798361</v>
      </c>
      <c r="AN82" s="22">
        <v>0</v>
      </c>
      <c r="AO82" s="22">
        <v>0</v>
      </c>
      <c r="AP82" s="22">
        <v>24669416</v>
      </c>
    </row>
    <row r="83" spans="1:42" x14ac:dyDescent="0.35">
      <c r="A83" s="22" t="s">
        <v>114</v>
      </c>
      <c r="B83" s="22" t="s">
        <v>167</v>
      </c>
      <c r="C83" s="22" t="s">
        <v>276</v>
      </c>
      <c r="D83" s="22" t="s">
        <v>277</v>
      </c>
      <c r="E83" s="22">
        <v>0</v>
      </c>
      <c r="F83" s="22">
        <v>61774</v>
      </c>
      <c r="G83" s="22">
        <v>879062</v>
      </c>
      <c r="H83" s="22">
        <v>0</v>
      </c>
      <c r="I83" s="22">
        <v>476857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3502471</v>
      </c>
      <c r="P83" s="22">
        <v>0</v>
      </c>
      <c r="Q83" s="22">
        <v>0</v>
      </c>
      <c r="R83" s="22">
        <v>173</v>
      </c>
      <c r="S83" s="22">
        <v>0</v>
      </c>
      <c r="T83" s="22">
        <v>45666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761607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5727610</v>
      </c>
    </row>
    <row r="84" spans="1:42" x14ac:dyDescent="0.35">
      <c r="A84" s="22" t="s">
        <v>114</v>
      </c>
      <c r="B84" s="22" t="s">
        <v>167</v>
      </c>
      <c r="C84" s="22" t="s">
        <v>278</v>
      </c>
      <c r="D84" s="22" t="s">
        <v>279</v>
      </c>
      <c r="E84" s="22">
        <v>0</v>
      </c>
      <c r="F84" s="22">
        <v>17284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12182881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29233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12229398</v>
      </c>
    </row>
    <row r="85" spans="1:42" x14ac:dyDescent="0.35">
      <c r="A85" s="22" t="s">
        <v>114</v>
      </c>
      <c r="B85" s="22" t="s">
        <v>167</v>
      </c>
      <c r="C85" s="22" t="s">
        <v>280</v>
      </c>
      <c r="D85" s="22" t="s">
        <v>281</v>
      </c>
      <c r="E85" s="22">
        <v>0</v>
      </c>
      <c r="F85" s="22">
        <v>10584</v>
      </c>
      <c r="G85" s="22">
        <v>0</v>
      </c>
      <c r="H85" s="22">
        <v>0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2092807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144433</v>
      </c>
      <c r="AD85" s="22">
        <v>0</v>
      </c>
      <c r="AE85" s="22">
        <v>0</v>
      </c>
      <c r="AF85" s="22">
        <v>0</v>
      </c>
      <c r="AG85" s="22">
        <v>0</v>
      </c>
      <c r="AH85" s="22">
        <v>0</v>
      </c>
      <c r="AI85" s="22">
        <v>93815</v>
      </c>
      <c r="AJ85" s="22">
        <v>0</v>
      </c>
      <c r="AK85" s="22">
        <v>0</v>
      </c>
      <c r="AL85" s="22">
        <v>0</v>
      </c>
      <c r="AM85" s="22">
        <v>0</v>
      </c>
      <c r="AN85" s="22">
        <v>0</v>
      </c>
      <c r="AO85" s="22">
        <v>0</v>
      </c>
      <c r="AP85" s="22">
        <v>2341639</v>
      </c>
    </row>
    <row r="86" spans="1:42" x14ac:dyDescent="0.35">
      <c r="A86" s="22" t="s">
        <v>114</v>
      </c>
      <c r="B86" s="22" t="s">
        <v>167</v>
      </c>
      <c r="C86" s="22" t="s">
        <v>282</v>
      </c>
      <c r="D86" s="22" t="s">
        <v>283</v>
      </c>
      <c r="E86" s="22">
        <v>0</v>
      </c>
      <c r="F86" s="22">
        <v>0</v>
      </c>
      <c r="G86" s="22">
        <v>0</v>
      </c>
      <c r="H86" s="22">
        <v>0</v>
      </c>
      <c r="I86" s="22">
        <v>174983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1410995</v>
      </c>
      <c r="P86" s="22">
        <v>0</v>
      </c>
      <c r="Q86" s="22">
        <v>0</v>
      </c>
      <c r="R86" s="22">
        <v>0</v>
      </c>
      <c r="S86" s="22">
        <v>0</v>
      </c>
      <c r="T86" s="22">
        <v>368302</v>
      </c>
      <c r="U86" s="22">
        <v>54286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20497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10920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2039983</v>
      </c>
    </row>
    <row r="87" spans="1:42" x14ac:dyDescent="0.35">
      <c r="A87" s="22" t="s">
        <v>114</v>
      </c>
      <c r="B87" s="22" t="s">
        <v>167</v>
      </c>
      <c r="C87" s="22" t="s">
        <v>284</v>
      </c>
      <c r="D87" s="22" t="s">
        <v>285</v>
      </c>
      <c r="E87" s="22">
        <v>0</v>
      </c>
      <c r="F87" s="22">
        <v>98475</v>
      </c>
      <c r="G87" s="22">
        <v>0</v>
      </c>
      <c r="H87" s="22">
        <v>0</v>
      </c>
      <c r="I87" s="22">
        <v>79247</v>
      </c>
      <c r="J87" s="22">
        <v>0</v>
      </c>
      <c r="K87" s="22">
        <v>0</v>
      </c>
      <c r="L87" s="22">
        <v>0</v>
      </c>
      <c r="M87" s="22">
        <v>0</v>
      </c>
      <c r="N87" s="22">
        <v>1087259</v>
      </c>
      <c r="O87" s="22">
        <v>17690746</v>
      </c>
      <c r="P87" s="22">
        <v>0</v>
      </c>
      <c r="Q87" s="22">
        <v>0</v>
      </c>
      <c r="R87" s="22">
        <v>4166996</v>
      </c>
      <c r="S87" s="22">
        <v>599042</v>
      </c>
      <c r="T87" s="22">
        <v>0</v>
      </c>
      <c r="U87" s="22">
        <v>100611</v>
      </c>
      <c r="V87" s="22">
        <v>0</v>
      </c>
      <c r="W87" s="22"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v>0</v>
      </c>
      <c r="AI87" s="22">
        <v>55000</v>
      </c>
      <c r="AJ87" s="22">
        <v>0</v>
      </c>
      <c r="AK87" s="22">
        <v>0</v>
      </c>
      <c r="AL87" s="22">
        <v>0</v>
      </c>
      <c r="AM87" s="22">
        <v>0</v>
      </c>
      <c r="AN87" s="22">
        <v>0</v>
      </c>
      <c r="AO87" s="22">
        <v>0</v>
      </c>
      <c r="AP87" s="22">
        <v>23877376</v>
      </c>
    </row>
    <row r="88" spans="1:42" x14ac:dyDescent="0.35">
      <c r="A88" s="22" t="s">
        <v>114</v>
      </c>
      <c r="B88" s="22" t="s">
        <v>167</v>
      </c>
      <c r="C88" s="22" t="s">
        <v>286</v>
      </c>
      <c r="D88" s="22" t="s">
        <v>287</v>
      </c>
      <c r="E88" s="22">
        <v>0</v>
      </c>
      <c r="F88" s="22">
        <v>130444</v>
      </c>
      <c r="G88" s="22">
        <v>0</v>
      </c>
      <c r="H88" s="22">
        <v>0</v>
      </c>
      <c r="I88" s="22">
        <v>269648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10626521</v>
      </c>
      <c r="P88" s="22">
        <v>0</v>
      </c>
      <c r="Q88" s="22">
        <v>0</v>
      </c>
      <c r="R88" s="22">
        <v>0</v>
      </c>
      <c r="S88" s="22">
        <v>0</v>
      </c>
      <c r="T88" s="22">
        <v>103039</v>
      </c>
      <c r="U88" s="22">
        <v>0</v>
      </c>
      <c r="V88" s="22">
        <v>18254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26500</v>
      </c>
      <c r="AD88" s="22">
        <v>0</v>
      </c>
      <c r="AE88" s="22">
        <v>0</v>
      </c>
      <c r="AF88" s="22">
        <v>0</v>
      </c>
      <c r="AG88" s="22">
        <v>0</v>
      </c>
      <c r="AH88" s="22">
        <v>0</v>
      </c>
      <c r="AI88" s="22">
        <v>1622249</v>
      </c>
      <c r="AJ88" s="22">
        <v>0</v>
      </c>
      <c r="AK88" s="22">
        <v>0</v>
      </c>
      <c r="AL88" s="22">
        <v>0</v>
      </c>
      <c r="AM88" s="22">
        <v>0</v>
      </c>
      <c r="AN88" s="22">
        <v>0</v>
      </c>
      <c r="AO88" s="22">
        <v>0</v>
      </c>
      <c r="AP88" s="22">
        <v>12796655</v>
      </c>
    </row>
    <row r="89" spans="1:42" x14ac:dyDescent="0.35">
      <c r="A89" s="22" t="s">
        <v>114</v>
      </c>
      <c r="B89" s="22" t="s">
        <v>167</v>
      </c>
      <c r="C89" s="22" t="s">
        <v>288</v>
      </c>
      <c r="D89" s="22" t="s">
        <v>289</v>
      </c>
      <c r="E89" s="22">
        <v>18304</v>
      </c>
      <c r="F89" s="22">
        <v>23</v>
      </c>
      <c r="G89" s="22">
        <v>0</v>
      </c>
      <c r="H89" s="22">
        <v>0</v>
      </c>
      <c r="I89" s="22">
        <v>202019</v>
      </c>
      <c r="J89" s="22">
        <v>0</v>
      </c>
      <c r="K89" s="22">
        <v>0</v>
      </c>
      <c r="L89" s="22">
        <v>0</v>
      </c>
      <c r="M89" s="22">
        <v>0</v>
      </c>
      <c r="N89" s="22">
        <v>2402538</v>
      </c>
      <c r="O89" s="22">
        <v>0</v>
      </c>
      <c r="P89" s="22">
        <v>0</v>
      </c>
      <c r="Q89" s="22">
        <v>0</v>
      </c>
      <c r="R89" s="22">
        <v>0</v>
      </c>
      <c r="S89" s="22">
        <v>89707</v>
      </c>
      <c r="T89" s="22">
        <v>894024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604174</v>
      </c>
      <c r="AJ89" s="22">
        <v>0</v>
      </c>
      <c r="AK89" s="22">
        <v>0</v>
      </c>
      <c r="AL89" s="22">
        <v>0</v>
      </c>
      <c r="AM89" s="22">
        <v>0</v>
      </c>
      <c r="AN89" s="22">
        <v>0</v>
      </c>
      <c r="AO89" s="22">
        <v>14342528</v>
      </c>
      <c r="AP89" s="22">
        <v>18553317</v>
      </c>
    </row>
    <row r="90" spans="1:42" x14ac:dyDescent="0.35">
      <c r="A90" s="22" t="s">
        <v>114</v>
      </c>
      <c r="B90" s="22" t="s">
        <v>167</v>
      </c>
      <c r="C90" s="22" t="s">
        <v>290</v>
      </c>
      <c r="D90" s="22" t="s">
        <v>291</v>
      </c>
      <c r="E90" s="22">
        <v>0</v>
      </c>
      <c r="F90" s="22">
        <v>696000</v>
      </c>
      <c r="G90" s="22">
        <v>0</v>
      </c>
      <c r="H90" s="22">
        <v>0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1579093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22">
        <v>0</v>
      </c>
      <c r="AL90" s="22">
        <v>0</v>
      </c>
      <c r="AM90" s="22">
        <v>0</v>
      </c>
      <c r="AN90" s="22">
        <v>0</v>
      </c>
      <c r="AO90" s="22">
        <v>0</v>
      </c>
      <c r="AP90" s="22">
        <v>2275093</v>
      </c>
    </row>
    <row r="91" spans="1:42" x14ac:dyDescent="0.35">
      <c r="A91" s="22" t="s">
        <v>114</v>
      </c>
      <c r="B91" s="22" t="s">
        <v>167</v>
      </c>
      <c r="C91" s="22" t="s">
        <v>292</v>
      </c>
      <c r="D91" s="22" t="s">
        <v>293</v>
      </c>
      <c r="E91" s="22">
        <v>0</v>
      </c>
      <c r="F91" s="22">
        <v>71659</v>
      </c>
      <c r="G91" s="22">
        <v>1899236</v>
      </c>
      <c r="H91" s="22">
        <v>0</v>
      </c>
      <c r="I91" s="22">
        <v>985080</v>
      </c>
      <c r="J91" s="22">
        <v>0</v>
      </c>
      <c r="K91" s="22">
        <v>0</v>
      </c>
      <c r="L91" s="22">
        <v>135261</v>
      </c>
      <c r="M91" s="22">
        <v>0</v>
      </c>
      <c r="N91" s="22">
        <v>2595319</v>
      </c>
      <c r="O91" s="22">
        <v>20315357</v>
      </c>
      <c r="P91" s="22">
        <v>0</v>
      </c>
      <c r="Q91" s="22">
        <v>0</v>
      </c>
      <c r="R91" s="22">
        <v>235753</v>
      </c>
      <c r="S91" s="22">
        <v>0</v>
      </c>
      <c r="T91" s="22">
        <v>611440</v>
      </c>
      <c r="U91" s="22">
        <v>282851</v>
      </c>
      <c r="V91" s="22">
        <v>52605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62621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v>5655132</v>
      </c>
      <c r="AJ91" s="22">
        <v>0</v>
      </c>
      <c r="AK91" s="22">
        <v>0</v>
      </c>
      <c r="AL91" s="22">
        <v>0</v>
      </c>
      <c r="AM91" s="22">
        <v>0</v>
      </c>
      <c r="AN91" s="22">
        <v>0</v>
      </c>
      <c r="AO91" s="22">
        <v>0</v>
      </c>
      <c r="AP91" s="22">
        <v>32902314</v>
      </c>
    </row>
    <row r="92" spans="1:42" x14ac:dyDescent="0.35">
      <c r="A92" s="22" t="s">
        <v>114</v>
      </c>
      <c r="B92" s="22" t="s">
        <v>294</v>
      </c>
      <c r="C92" s="22" t="s">
        <v>295</v>
      </c>
      <c r="D92" s="22" t="s">
        <v>296</v>
      </c>
      <c r="E92" s="22">
        <v>0</v>
      </c>
      <c r="F92" s="22">
        <v>0</v>
      </c>
      <c r="G92" s="22">
        <v>0</v>
      </c>
      <c r="H92" s="22">
        <v>0</v>
      </c>
      <c r="I92" s="22">
        <v>50392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356171</v>
      </c>
      <c r="P92" s="22">
        <v>0</v>
      </c>
      <c r="Q92" s="22">
        <v>0</v>
      </c>
      <c r="R92" s="22">
        <v>0</v>
      </c>
      <c r="S92" s="22">
        <v>0</v>
      </c>
      <c r="T92" s="22">
        <v>28349</v>
      </c>
      <c r="U92" s="22">
        <v>149263</v>
      </c>
      <c r="V92" s="22">
        <v>0</v>
      </c>
      <c r="W92" s="22"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41563</v>
      </c>
      <c r="AJ92" s="22">
        <v>0</v>
      </c>
      <c r="AK92" s="22">
        <v>0</v>
      </c>
      <c r="AL92" s="22">
        <v>0</v>
      </c>
      <c r="AM92" s="22">
        <v>0</v>
      </c>
      <c r="AN92" s="22">
        <v>0</v>
      </c>
      <c r="AO92" s="22">
        <v>0</v>
      </c>
      <c r="AP92" s="22">
        <v>625738</v>
      </c>
    </row>
    <row r="93" spans="1:42" x14ac:dyDescent="0.35">
      <c r="A93" s="22" t="s">
        <v>114</v>
      </c>
      <c r="B93" s="22" t="s">
        <v>294</v>
      </c>
      <c r="C93" s="22" t="s">
        <v>297</v>
      </c>
      <c r="D93" s="22" t="s">
        <v>298</v>
      </c>
      <c r="E93" s="22">
        <v>0</v>
      </c>
      <c r="F93" s="22">
        <v>37802</v>
      </c>
      <c r="G93" s="22">
        <v>0</v>
      </c>
      <c r="H93" s="22">
        <v>0</v>
      </c>
      <c r="I93" s="22">
        <v>54726</v>
      </c>
      <c r="J93" s="22">
        <v>0</v>
      </c>
      <c r="K93" s="22">
        <v>0</v>
      </c>
      <c r="L93" s="22">
        <v>0</v>
      </c>
      <c r="M93" s="22">
        <v>0</v>
      </c>
      <c r="N93" s="22">
        <v>1274181</v>
      </c>
      <c r="O93" s="22">
        <v>1493134</v>
      </c>
      <c r="P93" s="22">
        <v>0</v>
      </c>
      <c r="Q93" s="22">
        <v>508755</v>
      </c>
      <c r="R93" s="22">
        <v>103116</v>
      </c>
      <c r="S93" s="22">
        <v>0</v>
      </c>
      <c r="T93" s="22">
        <v>940143</v>
      </c>
      <c r="U93" s="22">
        <v>3060295</v>
      </c>
      <c r="V93" s="22">
        <v>898762</v>
      </c>
      <c r="W93" s="22">
        <v>0</v>
      </c>
      <c r="X93" s="22">
        <v>0</v>
      </c>
      <c r="Y93" s="22">
        <v>10807</v>
      </c>
      <c r="Z93" s="22">
        <v>5203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219891</v>
      </c>
      <c r="AG93" s="22">
        <v>0</v>
      </c>
      <c r="AH93" s="22">
        <v>0</v>
      </c>
      <c r="AI93" s="22">
        <v>448332</v>
      </c>
      <c r="AJ93" s="22">
        <v>12526</v>
      </c>
      <c r="AK93" s="22">
        <v>0</v>
      </c>
      <c r="AL93" s="22">
        <v>379899</v>
      </c>
      <c r="AM93" s="22">
        <v>0</v>
      </c>
      <c r="AN93" s="22">
        <v>0</v>
      </c>
      <c r="AO93" s="22">
        <v>13649683</v>
      </c>
      <c r="AP93" s="22">
        <v>23097255</v>
      </c>
    </row>
    <row r="94" spans="1:42" x14ac:dyDescent="0.35">
      <c r="A94" s="22" t="s">
        <v>114</v>
      </c>
      <c r="B94" s="22" t="s">
        <v>294</v>
      </c>
      <c r="C94" s="22" t="s">
        <v>299</v>
      </c>
      <c r="D94" s="22" t="s">
        <v>300</v>
      </c>
      <c r="E94" s="22">
        <v>0</v>
      </c>
      <c r="F94" s="22">
        <v>49837</v>
      </c>
      <c r="G94" s="22">
        <v>0</v>
      </c>
      <c r="H94" s="22">
        <v>0</v>
      </c>
      <c r="I94" s="22">
        <v>180205</v>
      </c>
      <c r="J94" s="22">
        <v>0</v>
      </c>
      <c r="K94" s="22">
        <v>0</v>
      </c>
      <c r="L94" s="22">
        <v>0</v>
      </c>
      <c r="M94" s="22">
        <v>0</v>
      </c>
      <c r="N94" s="22">
        <v>403736</v>
      </c>
      <c r="O94" s="22">
        <v>148880</v>
      </c>
      <c r="P94" s="22">
        <v>31834</v>
      </c>
      <c r="Q94" s="22">
        <v>0</v>
      </c>
      <c r="R94" s="22">
        <v>0</v>
      </c>
      <c r="S94" s="22">
        <v>0</v>
      </c>
      <c r="T94" s="22">
        <v>215741</v>
      </c>
      <c r="U94" s="22">
        <v>739504</v>
      </c>
      <c r="V94" s="22">
        <v>24981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709744</v>
      </c>
      <c r="AJ94" s="22">
        <v>0</v>
      </c>
      <c r="AK94" s="22">
        <v>0</v>
      </c>
      <c r="AL94" s="22">
        <v>0</v>
      </c>
      <c r="AM94" s="22">
        <v>0</v>
      </c>
      <c r="AN94" s="22">
        <v>0</v>
      </c>
      <c r="AO94" s="22">
        <v>0</v>
      </c>
      <c r="AP94" s="22">
        <v>2504462</v>
      </c>
    </row>
    <row r="95" spans="1:42" x14ac:dyDescent="0.35">
      <c r="A95" s="22" t="s">
        <v>114</v>
      </c>
      <c r="B95" s="22" t="s">
        <v>294</v>
      </c>
      <c r="C95" s="22" t="s">
        <v>301</v>
      </c>
      <c r="D95" s="22" t="s">
        <v>302</v>
      </c>
      <c r="E95" s="22">
        <v>0</v>
      </c>
      <c r="F95" s="22">
        <v>19333</v>
      </c>
      <c r="G95" s="22">
        <v>0</v>
      </c>
      <c r="H95" s="22">
        <v>0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235299</v>
      </c>
      <c r="P95" s="22">
        <v>0</v>
      </c>
      <c r="Q95" s="22">
        <v>0</v>
      </c>
      <c r="R95" s="22">
        <v>0</v>
      </c>
      <c r="S95" s="22">
        <v>0</v>
      </c>
      <c r="T95" s="22">
        <v>5085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46845</v>
      </c>
      <c r="AJ95" s="22">
        <v>40380</v>
      </c>
      <c r="AK95" s="22">
        <v>0</v>
      </c>
      <c r="AL95" s="22">
        <v>0</v>
      </c>
      <c r="AM95" s="22">
        <v>0</v>
      </c>
      <c r="AN95" s="22">
        <v>0</v>
      </c>
      <c r="AO95" s="22">
        <v>0</v>
      </c>
      <c r="AP95" s="22">
        <v>346942</v>
      </c>
    </row>
    <row r="96" spans="1:42" x14ac:dyDescent="0.35">
      <c r="A96" s="22" t="s">
        <v>114</v>
      </c>
      <c r="B96" s="22" t="s">
        <v>294</v>
      </c>
      <c r="C96" s="22" t="s">
        <v>303</v>
      </c>
      <c r="D96" s="22" t="s">
        <v>304</v>
      </c>
      <c r="E96" s="22">
        <v>0</v>
      </c>
      <c r="F96" s="22">
        <v>0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28000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20011</v>
      </c>
      <c r="U96" s="22">
        <v>24703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0</v>
      </c>
      <c r="AL96" s="22">
        <v>0</v>
      </c>
      <c r="AM96" s="22">
        <v>0</v>
      </c>
      <c r="AN96" s="22">
        <v>0</v>
      </c>
      <c r="AO96" s="22">
        <v>0</v>
      </c>
      <c r="AP96" s="22">
        <v>72714</v>
      </c>
    </row>
    <row r="97" spans="1:42" x14ac:dyDescent="0.35">
      <c r="A97" s="22" t="s">
        <v>114</v>
      </c>
      <c r="B97" s="22" t="s">
        <v>294</v>
      </c>
      <c r="C97" s="22" t="s">
        <v>305</v>
      </c>
      <c r="D97" s="22" t="s">
        <v>306</v>
      </c>
      <c r="E97" s="22">
        <v>0</v>
      </c>
      <c r="F97" s="22">
        <v>0</v>
      </c>
      <c r="G97" s="22">
        <v>0</v>
      </c>
      <c r="H97" s="22">
        <v>0</v>
      </c>
      <c r="I97" s="22">
        <v>11147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110538</v>
      </c>
      <c r="P97" s="22">
        <v>0</v>
      </c>
      <c r="Q97" s="22">
        <v>0</v>
      </c>
      <c r="R97" s="22">
        <v>0</v>
      </c>
      <c r="S97" s="22">
        <v>0</v>
      </c>
      <c r="T97" s="22">
        <v>83733</v>
      </c>
      <c r="U97" s="22">
        <v>2389</v>
      </c>
      <c r="V97" s="22">
        <v>0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2">
        <v>0</v>
      </c>
      <c r="AL97" s="22">
        <v>15746</v>
      </c>
      <c r="AM97" s="22">
        <v>0</v>
      </c>
      <c r="AN97" s="22">
        <v>0</v>
      </c>
      <c r="AO97" s="22">
        <v>0</v>
      </c>
      <c r="AP97" s="22">
        <v>223553</v>
      </c>
    </row>
    <row r="98" spans="1:42" x14ac:dyDescent="0.35">
      <c r="A98" s="22" t="s">
        <v>114</v>
      </c>
      <c r="B98" s="22" t="s">
        <v>294</v>
      </c>
      <c r="C98" s="22" t="s">
        <v>307</v>
      </c>
      <c r="D98" s="22" t="s">
        <v>308</v>
      </c>
      <c r="E98" s="22">
        <v>0</v>
      </c>
      <c r="F98" s="22">
        <v>0</v>
      </c>
      <c r="G98" s="22">
        <v>0</v>
      </c>
      <c r="H98" s="22">
        <v>0</v>
      </c>
      <c r="I98" s="22">
        <v>145000</v>
      </c>
      <c r="J98" s="22">
        <v>0</v>
      </c>
      <c r="K98" s="22">
        <v>0</v>
      </c>
      <c r="L98" s="22">
        <v>0</v>
      </c>
      <c r="M98" s="22">
        <v>0</v>
      </c>
      <c r="N98" s="22">
        <v>38777</v>
      </c>
      <c r="O98" s="22">
        <v>29700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19710</v>
      </c>
      <c r="AJ98" s="22">
        <v>0</v>
      </c>
      <c r="AK98" s="22">
        <v>0</v>
      </c>
      <c r="AL98" s="22">
        <v>0</v>
      </c>
      <c r="AM98" s="22">
        <v>0</v>
      </c>
      <c r="AN98" s="22">
        <v>0</v>
      </c>
      <c r="AO98" s="22">
        <v>0</v>
      </c>
      <c r="AP98" s="22">
        <v>233187</v>
      </c>
    </row>
    <row r="99" spans="1:42" x14ac:dyDescent="0.35">
      <c r="A99" s="22" t="s">
        <v>114</v>
      </c>
      <c r="B99" s="22" t="s">
        <v>294</v>
      </c>
      <c r="C99" s="22" t="s">
        <v>309</v>
      </c>
      <c r="D99" s="22" t="s">
        <v>310</v>
      </c>
      <c r="E99" s="22">
        <v>0</v>
      </c>
      <c r="F99" s="22">
        <v>18950</v>
      </c>
      <c r="G99" s="22">
        <v>0</v>
      </c>
      <c r="H99" s="22">
        <v>0</v>
      </c>
      <c r="I99" s="22">
        <v>10427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539817</v>
      </c>
      <c r="P99" s="22">
        <v>0</v>
      </c>
      <c r="Q99" s="22">
        <v>314168</v>
      </c>
      <c r="R99" s="22">
        <v>0</v>
      </c>
      <c r="S99" s="22">
        <v>0</v>
      </c>
      <c r="T99" s="22">
        <v>980319</v>
      </c>
      <c r="U99" s="22">
        <v>143301</v>
      </c>
      <c r="V99" s="22">
        <v>0</v>
      </c>
      <c r="W99" s="22"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v>109916</v>
      </c>
      <c r="AJ99" s="22">
        <v>0</v>
      </c>
      <c r="AK99" s="22">
        <v>0</v>
      </c>
      <c r="AL99" s="22">
        <v>0</v>
      </c>
      <c r="AM99" s="22">
        <v>0</v>
      </c>
      <c r="AN99" s="22">
        <v>0</v>
      </c>
      <c r="AO99" s="22">
        <v>0</v>
      </c>
      <c r="AP99" s="22">
        <v>2116898</v>
      </c>
    </row>
    <row r="100" spans="1:42" x14ac:dyDescent="0.35">
      <c r="A100" s="22" t="s">
        <v>114</v>
      </c>
      <c r="B100" s="22" t="s">
        <v>294</v>
      </c>
      <c r="C100" s="22" t="s">
        <v>311</v>
      </c>
      <c r="D100" s="22" t="s">
        <v>312</v>
      </c>
      <c r="E100" s="22">
        <v>0</v>
      </c>
      <c r="F100" s="22">
        <v>0</v>
      </c>
      <c r="G100" s="22">
        <v>0</v>
      </c>
      <c r="H100" s="22">
        <v>0</v>
      </c>
      <c r="I100" s="22">
        <v>123574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476442</v>
      </c>
      <c r="P100" s="22">
        <v>0</v>
      </c>
      <c r="Q100" s="22">
        <v>54499</v>
      </c>
      <c r="R100" s="22">
        <v>4300220</v>
      </c>
      <c r="S100" s="22">
        <v>0</v>
      </c>
      <c r="T100" s="22">
        <v>0</v>
      </c>
      <c r="U100" s="22">
        <v>206510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v>12000460</v>
      </c>
      <c r="AJ100" s="22">
        <v>0</v>
      </c>
      <c r="AK100" s="22">
        <v>0</v>
      </c>
      <c r="AL100" s="22">
        <v>0</v>
      </c>
      <c r="AM100" s="22">
        <v>0</v>
      </c>
      <c r="AN100" s="22">
        <v>0</v>
      </c>
      <c r="AO100" s="22">
        <v>0</v>
      </c>
      <c r="AP100" s="22">
        <v>17161705</v>
      </c>
    </row>
    <row r="101" spans="1:42" x14ac:dyDescent="0.35">
      <c r="A101" s="22" t="s">
        <v>114</v>
      </c>
      <c r="B101" s="22" t="s">
        <v>294</v>
      </c>
      <c r="C101" s="22" t="s">
        <v>313</v>
      </c>
      <c r="D101" s="22" t="s">
        <v>314</v>
      </c>
      <c r="E101" s="22">
        <v>0</v>
      </c>
      <c r="F101" s="22">
        <v>63888</v>
      </c>
      <c r="G101" s="22">
        <v>0</v>
      </c>
      <c r="H101" s="22"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149546</v>
      </c>
      <c r="O101" s="22">
        <v>514432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22">
        <v>0</v>
      </c>
      <c r="AL101" s="22">
        <v>0</v>
      </c>
      <c r="AM101" s="22">
        <v>0</v>
      </c>
      <c r="AN101" s="22">
        <v>1070118</v>
      </c>
      <c r="AO101" s="22">
        <v>0</v>
      </c>
      <c r="AP101" s="22">
        <v>1797984</v>
      </c>
    </row>
    <row r="102" spans="1:42" x14ac:dyDescent="0.35">
      <c r="A102" s="22" t="s">
        <v>114</v>
      </c>
      <c r="B102" s="22" t="s">
        <v>294</v>
      </c>
      <c r="C102" s="22" t="s">
        <v>315</v>
      </c>
      <c r="D102" s="22" t="s">
        <v>316</v>
      </c>
      <c r="E102" s="22">
        <v>0</v>
      </c>
      <c r="F102" s="22">
        <v>2500</v>
      </c>
      <c r="G102" s="22">
        <v>0</v>
      </c>
      <c r="H102" s="22"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19234</v>
      </c>
      <c r="O102" s="22">
        <v>1451152</v>
      </c>
      <c r="P102" s="22">
        <v>4960</v>
      </c>
      <c r="Q102" s="22">
        <v>0</v>
      </c>
      <c r="R102" s="22">
        <v>2554</v>
      </c>
      <c r="S102" s="22">
        <v>0</v>
      </c>
      <c r="T102" s="22">
        <v>27755029</v>
      </c>
      <c r="U102" s="22">
        <v>167721</v>
      </c>
      <c r="V102" s="22">
        <v>0</v>
      </c>
      <c r="W102" s="22">
        <v>0</v>
      </c>
      <c r="X102" s="22">
        <v>7940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v>0</v>
      </c>
      <c r="AI102" s="22">
        <v>176248</v>
      </c>
      <c r="AJ102" s="22">
        <v>0</v>
      </c>
      <c r="AK102" s="22">
        <v>0</v>
      </c>
      <c r="AL102" s="22">
        <v>0</v>
      </c>
      <c r="AM102" s="22">
        <v>0</v>
      </c>
      <c r="AN102" s="22">
        <v>0</v>
      </c>
      <c r="AO102" s="22">
        <v>0</v>
      </c>
      <c r="AP102" s="22">
        <v>29587338</v>
      </c>
    </row>
    <row r="103" spans="1:42" x14ac:dyDescent="0.35">
      <c r="A103" s="22" t="s">
        <v>114</v>
      </c>
      <c r="B103" s="22" t="s">
        <v>294</v>
      </c>
      <c r="C103" s="22" t="s">
        <v>317</v>
      </c>
      <c r="D103" s="22" t="s">
        <v>318</v>
      </c>
      <c r="E103" s="22">
        <v>0</v>
      </c>
      <c r="F103" s="22">
        <v>0</v>
      </c>
      <c r="G103" s="22">
        <v>0</v>
      </c>
      <c r="H103" s="22">
        <v>0</v>
      </c>
      <c r="I103" s="22">
        <v>29500</v>
      </c>
      <c r="J103" s="22">
        <v>0</v>
      </c>
      <c r="K103" s="22">
        <v>0</v>
      </c>
      <c r="L103" s="22">
        <v>0</v>
      </c>
      <c r="M103" s="22">
        <v>0</v>
      </c>
      <c r="N103" s="22">
        <v>84893</v>
      </c>
      <c r="O103" s="22">
        <v>297113</v>
      </c>
      <c r="P103" s="22">
        <v>865330</v>
      </c>
      <c r="Q103" s="22">
        <v>0</v>
      </c>
      <c r="R103" s="22">
        <v>0</v>
      </c>
      <c r="S103" s="22">
        <v>0</v>
      </c>
      <c r="T103" s="22">
        <v>211488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14062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v>0</v>
      </c>
      <c r="AI103" s="22">
        <v>135527</v>
      </c>
      <c r="AJ103" s="22">
        <v>0</v>
      </c>
      <c r="AK103" s="22">
        <v>0</v>
      </c>
      <c r="AL103" s="22">
        <v>0</v>
      </c>
      <c r="AM103" s="22">
        <v>0</v>
      </c>
      <c r="AN103" s="22">
        <v>0</v>
      </c>
      <c r="AO103" s="22">
        <v>0</v>
      </c>
      <c r="AP103" s="22">
        <v>1637913</v>
      </c>
    </row>
    <row r="104" spans="1:42" x14ac:dyDescent="0.35">
      <c r="A104" s="22" t="s">
        <v>114</v>
      </c>
      <c r="B104" s="22" t="s">
        <v>294</v>
      </c>
      <c r="C104" s="22" t="s">
        <v>319</v>
      </c>
      <c r="D104" s="22" t="s">
        <v>320</v>
      </c>
      <c r="E104" s="22">
        <v>0</v>
      </c>
      <c r="F104" s="22">
        <v>163771</v>
      </c>
      <c r="G104" s="22">
        <v>0</v>
      </c>
      <c r="H104" s="22"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85169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v>0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v>0</v>
      </c>
      <c r="AI104" s="22">
        <v>0</v>
      </c>
      <c r="AJ104" s="22">
        <v>0</v>
      </c>
      <c r="AK104" s="22">
        <v>0</v>
      </c>
      <c r="AL104" s="22">
        <v>0</v>
      </c>
      <c r="AM104" s="22">
        <v>0</v>
      </c>
      <c r="AN104" s="22">
        <v>0</v>
      </c>
      <c r="AO104" s="22">
        <v>0</v>
      </c>
      <c r="AP104" s="22">
        <v>248940</v>
      </c>
    </row>
    <row r="105" spans="1:42" x14ac:dyDescent="0.35">
      <c r="A105" s="22" t="s">
        <v>114</v>
      </c>
      <c r="B105" s="22" t="s">
        <v>294</v>
      </c>
      <c r="C105" s="22" t="s">
        <v>321</v>
      </c>
      <c r="D105" s="22" t="s">
        <v>322</v>
      </c>
      <c r="E105" s="22">
        <v>0</v>
      </c>
      <c r="F105" s="22">
        <v>5000</v>
      </c>
      <c r="G105" s="22">
        <v>0</v>
      </c>
      <c r="H105" s="22">
        <v>0</v>
      </c>
      <c r="I105" s="22">
        <v>15789</v>
      </c>
      <c r="J105" s="22">
        <v>0</v>
      </c>
      <c r="K105" s="22">
        <v>0</v>
      </c>
      <c r="L105" s="22">
        <v>0</v>
      </c>
      <c r="M105" s="22">
        <v>0</v>
      </c>
      <c r="N105" s="22">
        <v>133460</v>
      </c>
      <c r="O105" s="22">
        <v>203099</v>
      </c>
      <c r="P105" s="22">
        <v>0</v>
      </c>
      <c r="Q105" s="22">
        <v>0</v>
      </c>
      <c r="R105" s="22">
        <v>0</v>
      </c>
      <c r="S105" s="22">
        <v>0</v>
      </c>
      <c r="T105" s="22">
        <v>78096</v>
      </c>
      <c r="U105" s="22">
        <v>0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v>0</v>
      </c>
      <c r="AI105" s="22">
        <v>81429</v>
      </c>
      <c r="AJ105" s="22">
        <v>0</v>
      </c>
      <c r="AK105" s="22">
        <v>0</v>
      </c>
      <c r="AL105" s="22">
        <v>0</v>
      </c>
      <c r="AM105" s="22">
        <v>0</v>
      </c>
      <c r="AN105" s="22">
        <v>0</v>
      </c>
      <c r="AO105" s="22">
        <v>0</v>
      </c>
      <c r="AP105" s="22">
        <v>516873</v>
      </c>
    </row>
    <row r="106" spans="1:42" x14ac:dyDescent="0.35">
      <c r="A106" s="22" t="s">
        <v>114</v>
      </c>
      <c r="B106" s="22" t="s">
        <v>294</v>
      </c>
      <c r="C106" s="22" t="s">
        <v>323</v>
      </c>
      <c r="D106" s="22" t="s">
        <v>324</v>
      </c>
      <c r="E106" s="22">
        <v>78843</v>
      </c>
      <c r="F106" s="22">
        <v>0</v>
      </c>
      <c r="G106" s="22">
        <v>0</v>
      </c>
      <c r="H106" s="22">
        <v>0</v>
      </c>
      <c r="I106" s="22">
        <v>0</v>
      </c>
      <c r="J106" s="22">
        <v>0</v>
      </c>
      <c r="K106" s="22">
        <v>0</v>
      </c>
      <c r="L106" s="22">
        <v>80292</v>
      </c>
      <c r="M106" s="22">
        <v>0</v>
      </c>
      <c r="N106" s="22">
        <v>0</v>
      </c>
      <c r="O106" s="22">
        <v>3544401</v>
      </c>
      <c r="P106" s="22">
        <v>0</v>
      </c>
      <c r="Q106" s="22">
        <v>0</v>
      </c>
      <c r="R106" s="22">
        <v>0</v>
      </c>
      <c r="S106" s="22">
        <v>0</v>
      </c>
      <c r="T106" s="22">
        <v>115294</v>
      </c>
      <c r="U106" s="22">
        <v>207024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v>148607</v>
      </c>
      <c r="AI106" s="22">
        <v>0</v>
      </c>
      <c r="AJ106" s="22">
        <v>0</v>
      </c>
      <c r="AK106" s="22">
        <v>0</v>
      </c>
      <c r="AL106" s="22">
        <v>0</v>
      </c>
      <c r="AM106" s="22">
        <v>0</v>
      </c>
      <c r="AN106" s="22">
        <v>0</v>
      </c>
      <c r="AO106" s="22">
        <v>0</v>
      </c>
      <c r="AP106" s="22">
        <v>4174461</v>
      </c>
    </row>
    <row r="107" spans="1:42" x14ac:dyDescent="0.35">
      <c r="A107" s="22" t="s">
        <v>114</v>
      </c>
      <c r="B107" s="22" t="s">
        <v>294</v>
      </c>
      <c r="C107" s="22" t="s">
        <v>325</v>
      </c>
      <c r="D107" s="22" t="s">
        <v>326</v>
      </c>
      <c r="E107" s="22">
        <v>0</v>
      </c>
      <c r="F107" s="22">
        <v>131974</v>
      </c>
      <c r="G107" s="22">
        <v>0</v>
      </c>
      <c r="H107" s="22">
        <v>0</v>
      </c>
      <c r="I107" s="22">
        <v>488090</v>
      </c>
      <c r="J107" s="22">
        <v>0</v>
      </c>
      <c r="K107" s="22">
        <v>0</v>
      </c>
      <c r="L107" s="22">
        <v>14080</v>
      </c>
      <c r="M107" s="22">
        <v>0</v>
      </c>
      <c r="N107" s="22">
        <v>0</v>
      </c>
      <c r="O107" s="22">
        <v>4443998</v>
      </c>
      <c r="P107" s="22">
        <v>0</v>
      </c>
      <c r="Q107" s="22">
        <v>0</v>
      </c>
      <c r="R107" s="22">
        <v>18012689</v>
      </c>
      <c r="S107" s="22">
        <v>30065</v>
      </c>
      <c r="T107" s="22">
        <v>5379807</v>
      </c>
      <c r="U107" s="22">
        <v>5864745</v>
      </c>
      <c r="V107" s="22">
        <v>2658589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443</v>
      </c>
      <c r="AD107" s="22">
        <v>0</v>
      </c>
      <c r="AE107" s="22">
        <v>1850765</v>
      </c>
      <c r="AF107" s="22">
        <v>0</v>
      </c>
      <c r="AG107" s="22">
        <v>0</v>
      </c>
      <c r="AH107" s="22">
        <v>0</v>
      </c>
      <c r="AI107" s="22">
        <v>2957080</v>
      </c>
      <c r="AJ107" s="22">
        <v>12010</v>
      </c>
      <c r="AK107" s="22">
        <v>0</v>
      </c>
      <c r="AL107" s="22">
        <v>0</v>
      </c>
      <c r="AM107" s="22">
        <v>0</v>
      </c>
      <c r="AN107" s="22">
        <v>0</v>
      </c>
      <c r="AO107" s="22">
        <v>0</v>
      </c>
      <c r="AP107" s="22">
        <v>41844335</v>
      </c>
    </row>
    <row r="108" spans="1:42" x14ac:dyDescent="0.35">
      <c r="A108" s="22" t="s">
        <v>114</v>
      </c>
      <c r="B108" s="22" t="s">
        <v>294</v>
      </c>
      <c r="C108" s="22" t="s">
        <v>327</v>
      </c>
      <c r="D108" s="22" t="s">
        <v>328</v>
      </c>
      <c r="E108" s="22">
        <v>0</v>
      </c>
      <c r="F108" s="22">
        <v>0</v>
      </c>
      <c r="G108" s="22">
        <v>75286</v>
      </c>
      <c r="H108" s="22"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302074</v>
      </c>
      <c r="P108" s="22">
        <v>0</v>
      </c>
      <c r="Q108" s="22">
        <v>0</v>
      </c>
      <c r="R108" s="22">
        <v>0</v>
      </c>
      <c r="S108" s="22">
        <v>0</v>
      </c>
      <c r="T108" s="22">
        <v>250544</v>
      </c>
      <c r="U108" s="22">
        <v>795573</v>
      </c>
      <c r="V108" s="22">
        <v>0</v>
      </c>
      <c r="W108" s="22">
        <v>96094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v>0</v>
      </c>
      <c r="AI108" s="22">
        <v>278398</v>
      </c>
      <c r="AJ108" s="22">
        <v>0</v>
      </c>
      <c r="AK108" s="22">
        <v>0</v>
      </c>
      <c r="AL108" s="22">
        <v>520041</v>
      </c>
      <c r="AM108" s="22">
        <v>0</v>
      </c>
      <c r="AN108" s="22">
        <v>4275231</v>
      </c>
      <c r="AO108" s="22">
        <v>0</v>
      </c>
      <c r="AP108" s="22">
        <v>6593241</v>
      </c>
    </row>
    <row r="109" spans="1:42" x14ac:dyDescent="0.35">
      <c r="A109" s="22" t="s">
        <v>114</v>
      </c>
      <c r="B109" s="22" t="s">
        <v>294</v>
      </c>
      <c r="C109" s="22" t="s">
        <v>329</v>
      </c>
      <c r="D109" s="22" t="s">
        <v>330</v>
      </c>
      <c r="E109" s="22">
        <v>0</v>
      </c>
      <c r="F109" s="22">
        <v>0</v>
      </c>
      <c r="G109" s="22">
        <v>0</v>
      </c>
      <c r="H109" s="22">
        <v>0</v>
      </c>
      <c r="I109" s="22">
        <v>219481</v>
      </c>
      <c r="J109" s="22">
        <v>9000</v>
      </c>
      <c r="K109" s="22">
        <v>0</v>
      </c>
      <c r="L109" s="22">
        <v>0</v>
      </c>
      <c r="M109" s="22">
        <v>0</v>
      </c>
      <c r="N109" s="22">
        <v>0</v>
      </c>
      <c r="O109" s="22">
        <v>66261</v>
      </c>
      <c r="P109" s="22">
        <v>0</v>
      </c>
      <c r="Q109" s="22">
        <v>0</v>
      </c>
      <c r="R109" s="22">
        <v>0</v>
      </c>
      <c r="S109" s="22">
        <v>0</v>
      </c>
      <c r="T109" s="22">
        <v>292069</v>
      </c>
      <c r="U109" s="22">
        <v>178202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v>0</v>
      </c>
      <c r="AI109" s="22">
        <v>163751</v>
      </c>
      <c r="AJ109" s="22">
        <v>0</v>
      </c>
      <c r="AK109" s="22">
        <v>0</v>
      </c>
      <c r="AL109" s="22">
        <v>0</v>
      </c>
      <c r="AM109" s="22">
        <v>0</v>
      </c>
      <c r="AN109" s="22">
        <v>0</v>
      </c>
      <c r="AO109" s="22">
        <v>0</v>
      </c>
      <c r="AP109" s="22">
        <v>928764</v>
      </c>
    </row>
    <row r="110" spans="1:42" x14ac:dyDescent="0.35">
      <c r="A110" s="22" t="s">
        <v>114</v>
      </c>
      <c r="B110" s="22" t="s">
        <v>294</v>
      </c>
      <c r="C110" s="22" t="s">
        <v>331</v>
      </c>
      <c r="D110" s="22" t="s">
        <v>332</v>
      </c>
      <c r="E110" s="22">
        <v>0</v>
      </c>
      <c r="F110" s="22">
        <v>10252</v>
      </c>
      <c r="G110" s="22">
        <v>0</v>
      </c>
      <c r="H110" s="22">
        <v>0</v>
      </c>
      <c r="I110" s="22">
        <v>147127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105753</v>
      </c>
      <c r="P110" s="22">
        <v>0</v>
      </c>
      <c r="Q110" s="22">
        <v>0</v>
      </c>
      <c r="R110" s="22">
        <v>81943</v>
      </c>
      <c r="S110" s="22">
        <v>0</v>
      </c>
      <c r="T110" s="22">
        <v>53518</v>
      </c>
      <c r="U110" s="22">
        <v>0</v>
      </c>
      <c r="V110" s="22">
        <v>199598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v>0</v>
      </c>
      <c r="AI110" s="22">
        <v>43840</v>
      </c>
      <c r="AJ110" s="22">
        <v>0</v>
      </c>
      <c r="AK110" s="22">
        <v>0</v>
      </c>
      <c r="AL110" s="22">
        <v>0</v>
      </c>
      <c r="AM110" s="22">
        <v>8757</v>
      </c>
      <c r="AN110" s="22">
        <v>0</v>
      </c>
      <c r="AO110" s="22">
        <v>0</v>
      </c>
      <c r="AP110" s="22">
        <v>650788</v>
      </c>
    </row>
    <row r="111" spans="1:42" x14ac:dyDescent="0.35">
      <c r="A111" s="22" t="s">
        <v>114</v>
      </c>
      <c r="B111" s="22" t="s">
        <v>294</v>
      </c>
      <c r="C111" s="22" t="s">
        <v>333</v>
      </c>
      <c r="D111" s="22" t="s">
        <v>334</v>
      </c>
      <c r="E111" s="22">
        <v>0</v>
      </c>
      <c r="F111" s="22">
        <v>3287675</v>
      </c>
      <c r="G111" s="22">
        <v>0</v>
      </c>
      <c r="H111" s="22"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297408</v>
      </c>
      <c r="O111" s="22">
        <v>412606</v>
      </c>
      <c r="P111" s="22">
        <v>0</v>
      </c>
      <c r="Q111" s="22">
        <v>0</v>
      </c>
      <c r="R111" s="22">
        <v>201457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v>0</v>
      </c>
      <c r="AI111" s="22">
        <v>159807</v>
      </c>
      <c r="AJ111" s="22">
        <v>0</v>
      </c>
      <c r="AK111" s="22">
        <v>0</v>
      </c>
      <c r="AL111" s="22">
        <v>0</v>
      </c>
      <c r="AM111" s="22">
        <v>0</v>
      </c>
      <c r="AN111" s="22">
        <v>0</v>
      </c>
      <c r="AO111" s="22">
        <v>0</v>
      </c>
      <c r="AP111" s="22">
        <v>4358953</v>
      </c>
    </row>
    <row r="112" spans="1:42" x14ac:dyDescent="0.35">
      <c r="A112" s="22" t="s">
        <v>114</v>
      </c>
      <c r="B112" s="22" t="s">
        <v>294</v>
      </c>
      <c r="C112" s="22" t="s">
        <v>335</v>
      </c>
      <c r="D112" s="22" t="s">
        <v>336</v>
      </c>
      <c r="E112" s="22">
        <v>0</v>
      </c>
      <c r="F112" s="22">
        <v>0</v>
      </c>
      <c r="G112" s="22">
        <v>44832</v>
      </c>
      <c r="H112" s="22">
        <v>0</v>
      </c>
      <c r="I112" s="22">
        <v>1308145</v>
      </c>
      <c r="J112" s="22">
        <v>0</v>
      </c>
      <c r="K112" s="22">
        <v>0</v>
      </c>
      <c r="L112" s="22">
        <v>0</v>
      </c>
      <c r="M112" s="22">
        <v>0</v>
      </c>
      <c r="N112" s="22">
        <v>265731</v>
      </c>
      <c r="O112" s="22">
        <v>4057245</v>
      </c>
      <c r="P112" s="22">
        <v>0</v>
      </c>
      <c r="Q112" s="22">
        <v>0</v>
      </c>
      <c r="R112" s="22">
        <v>52324</v>
      </c>
      <c r="S112" s="22">
        <v>0</v>
      </c>
      <c r="T112" s="22">
        <v>84335</v>
      </c>
      <c r="U112" s="22">
        <v>481222</v>
      </c>
      <c r="V112" s="22">
        <v>0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1268346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v>0</v>
      </c>
      <c r="AI112" s="22">
        <v>1309647</v>
      </c>
      <c r="AJ112" s="22">
        <v>0</v>
      </c>
      <c r="AK112" s="22">
        <v>0</v>
      </c>
      <c r="AL112" s="22">
        <v>0</v>
      </c>
      <c r="AM112" s="22">
        <v>0</v>
      </c>
      <c r="AN112" s="22">
        <v>0</v>
      </c>
      <c r="AO112" s="22">
        <v>0</v>
      </c>
      <c r="AP112" s="22">
        <v>8871827</v>
      </c>
    </row>
    <row r="113" spans="1:42" x14ac:dyDescent="0.35">
      <c r="A113" s="22" t="s">
        <v>114</v>
      </c>
      <c r="B113" s="22" t="s">
        <v>294</v>
      </c>
      <c r="C113" s="22" t="s">
        <v>337</v>
      </c>
      <c r="D113" s="22" t="s">
        <v>338</v>
      </c>
      <c r="E113" s="22">
        <v>0</v>
      </c>
      <c r="F113" s="22">
        <v>0</v>
      </c>
      <c r="G113" s="22">
        <v>0</v>
      </c>
      <c r="H113" s="22">
        <v>0</v>
      </c>
      <c r="I113" s="22">
        <v>199017</v>
      </c>
      <c r="J113" s="22">
        <v>0</v>
      </c>
      <c r="K113" s="22">
        <v>0</v>
      </c>
      <c r="L113" s="22">
        <v>51000</v>
      </c>
      <c r="M113" s="22">
        <v>0</v>
      </c>
      <c r="N113" s="22">
        <v>148155</v>
      </c>
      <c r="O113" s="22">
        <v>109996</v>
      </c>
      <c r="P113" s="22">
        <v>0</v>
      </c>
      <c r="Q113" s="22">
        <v>0</v>
      </c>
      <c r="R113" s="22">
        <v>48718</v>
      </c>
      <c r="S113" s="22">
        <v>0</v>
      </c>
      <c r="T113" s="22">
        <v>10155</v>
      </c>
      <c r="U113" s="22">
        <v>0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7000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v>0</v>
      </c>
      <c r="AI113" s="22">
        <v>306840</v>
      </c>
      <c r="AJ113" s="22">
        <v>7800</v>
      </c>
      <c r="AK113" s="22">
        <v>0</v>
      </c>
      <c r="AL113" s="22">
        <v>0</v>
      </c>
      <c r="AM113" s="22">
        <v>0</v>
      </c>
      <c r="AN113" s="22">
        <v>0</v>
      </c>
      <c r="AO113" s="22">
        <v>0</v>
      </c>
      <c r="AP113" s="22">
        <v>888681</v>
      </c>
    </row>
    <row r="114" spans="1:42" x14ac:dyDescent="0.35">
      <c r="A114" s="22" t="s">
        <v>114</v>
      </c>
      <c r="B114" s="22" t="s">
        <v>294</v>
      </c>
      <c r="C114" s="22" t="s">
        <v>339</v>
      </c>
      <c r="D114" s="22" t="s">
        <v>340</v>
      </c>
      <c r="E114" s="22">
        <v>0</v>
      </c>
      <c r="F114" s="22">
        <v>0</v>
      </c>
      <c r="G114" s="22">
        <v>2220787</v>
      </c>
      <c r="H114" s="22">
        <v>963726</v>
      </c>
      <c r="I114" s="22">
        <v>193210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13760646</v>
      </c>
      <c r="P114" s="22">
        <v>0</v>
      </c>
      <c r="Q114" s="22">
        <v>1535668</v>
      </c>
      <c r="R114" s="22">
        <v>0</v>
      </c>
      <c r="S114" s="22">
        <v>1768471</v>
      </c>
      <c r="T114" s="22">
        <v>962791</v>
      </c>
      <c r="U114" s="22">
        <v>819388</v>
      </c>
      <c r="V114" s="22">
        <v>44719</v>
      </c>
      <c r="W114" s="22"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42750</v>
      </c>
      <c r="AC114" s="22">
        <v>0</v>
      </c>
      <c r="AD114" s="22">
        <v>0</v>
      </c>
      <c r="AE114" s="22">
        <v>0</v>
      </c>
      <c r="AF114" s="22">
        <v>0</v>
      </c>
      <c r="AG114" s="22">
        <v>0</v>
      </c>
      <c r="AH114" s="22">
        <v>0</v>
      </c>
      <c r="AI114" s="22">
        <v>631613</v>
      </c>
      <c r="AJ114" s="22">
        <v>0</v>
      </c>
      <c r="AK114" s="22">
        <v>0</v>
      </c>
      <c r="AL114" s="22">
        <v>0</v>
      </c>
      <c r="AM114" s="22">
        <v>0</v>
      </c>
      <c r="AN114" s="22">
        <v>0</v>
      </c>
      <c r="AO114" s="22">
        <v>1397178</v>
      </c>
      <c r="AP114" s="22">
        <v>24340947</v>
      </c>
    </row>
    <row r="115" spans="1:42" x14ac:dyDescent="0.35">
      <c r="A115" s="22" t="s">
        <v>114</v>
      </c>
      <c r="B115" s="22" t="s">
        <v>294</v>
      </c>
      <c r="C115" s="22" t="s">
        <v>341</v>
      </c>
      <c r="D115" s="22" t="s">
        <v>342</v>
      </c>
      <c r="E115" s="22">
        <v>0</v>
      </c>
      <c r="F115" s="22">
        <v>46699</v>
      </c>
      <c r="G115" s="22">
        <v>0</v>
      </c>
      <c r="H115" s="22">
        <v>0</v>
      </c>
      <c r="I115" s="22">
        <v>3956</v>
      </c>
      <c r="J115" s="22">
        <v>0</v>
      </c>
      <c r="K115" s="22">
        <v>0</v>
      </c>
      <c r="L115" s="22">
        <v>0</v>
      </c>
      <c r="M115" s="22">
        <v>4416</v>
      </c>
      <c r="N115" s="22">
        <v>98544</v>
      </c>
      <c r="O115" s="22">
        <v>208988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v>19322</v>
      </c>
      <c r="V115" s="22">
        <v>0</v>
      </c>
      <c r="W115" s="22"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  <c r="AH115" s="22">
        <v>0</v>
      </c>
      <c r="AI115" s="22">
        <v>163240</v>
      </c>
      <c r="AJ115" s="22">
        <v>0</v>
      </c>
      <c r="AK115" s="22">
        <v>0</v>
      </c>
      <c r="AL115" s="22">
        <v>0</v>
      </c>
      <c r="AM115" s="22">
        <v>0</v>
      </c>
      <c r="AN115" s="22">
        <v>0</v>
      </c>
      <c r="AO115" s="22">
        <v>0</v>
      </c>
      <c r="AP115" s="22">
        <v>545165</v>
      </c>
    </row>
    <row r="116" spans="1:42" x14ac:dyDescent="0.35">
      <c r="A116" s="22" t="s">
        <v>114</v>
      </c>
      <c r="B116" s="22" t="s">
        <v>294</v>
      </c>
      <c r="C116" s="22" t="s">
        <v>343</v>
      </c>
      <c r="D116" s="22" t="s">
        <v>344</v>
      </c>
      <c r="E116" s="22">
        <v>0</v>
      </c>
      <c r="F116" s="22">
        <v>227589</v>
      </c>
      <c r="G116" s="22">
        <v>0</v>
      </c>
      <c r="H116" s="22"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7557475</v>
      </c>
      <c r="P116" s="22">
        <v>0</v>
      </c>
      <c r="Q116" s="22">
        <v>0</v>
      </c>
      <c r="R116" s="22">
        <v>146901</v>
      </c>
      <c r="S116" s="22">
        <v>0</v>
      </c>
      <c r="T116" s="22">
        <v>0</v>
      </c>
      <c r="U116" s="22">
        <v>514894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v>0</v>
      </c>
      <c r="AI116" s="22">
        <v>209386</v>
      </c>
      <c r="AJ116" s="22">
        <v>12565</v>
      </c>
      <c r="AK116" s="22">
        <v>0</v>
      </c>
      <c r="AL116" s="22">
        <v>0</v>
      </c>
      <c r="AM116" s="22">
        <v>0</v>
      </c>
      <c r="AN116" s="22">
        <v>0</v>
      </c>
      <c r="AO116" s="22">
        <v>0</v>
      </c>
      <c r="AP116" s="22">
        <v>8668810</v>
      </c>
    </row>
    <row r="117" spans="1:42" x14ac:dyDescent="0.35">
      <c r="A117" s="22" t="s">
        <v>114</v>
      </c>
      <c r="B117" s="22" t="s">
        <v>294</v>
      </c>
      <c r="C117" s="22" t="s">
        <v>345</v>
      </c>
      <c r="D117" s="22" t="s">
        <v>346</v>
      </c>
      <c r="E117" s="22">
        <v>0</v>
      </c>
      <c r="F117" s="22">
        <v>0</v>
      </c>
      <c r="G117" s="22">
        <v>0</v>
      </c>
      <c r="H117" s="22">
        <v>0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304150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v>0</v>
      </c>
      <c r="AI117" s="22">
        <v>0</v>
      </c>
      <c r="AJ117" s="22">
        <v>0</v>
      </c>
      <c r="AK117" s="22">
        <v>0</v>
      </c>
      <c r="AL117" s="22">
        <v>0</v>
      </c>
      <c r="AM117" s="22">
        <v>0</v>
      </c>
      <c r="AN117" s="22">
        <v>0</v>
      </c>
      <c r="AO117" s="22">
        <v>0</v>
      </c>
      <c r="AP117" s="22">
        <v>304150</v>
      </c>
    </row>
    <row r="118" spans="1:42" x14ac:dyDescent="0.35">
      <c r="A118" s="22" t="s">
        <v>114</v>
      </c>
      <c r="B118" s="22" t="s">
        <v>294</v>
      </c>
      <c r="C118" s="22" t="s">
        <v>347</v>
      </c>
      <c r="D118" s="22" t="s">
        <v>348</v>
      </c>
      <c r="E118" s="22">
        <v>0</v>
      </c>
      <c r="F118" s="22">
        <v>10700</v>
      </c>
      <c r="G118" s="22">
        <v>0</v>
      </c>
      <c r="H118" s="22">
        <v>0</v>
      </c>
      <c r="I118" s="22">
        <v>94573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674527</v>
      </c>
      <c r="P118" s="22">
        <v>0</v>
      </c>
      <c r="Q118" s="22">
        <v>0</v>
      </c>
      <c r="R118" s="22">
        <v>0</v>
      </c>
      <c r="S118" s="22">
        <v>0</v>
      </c>
      <c r="T118" s="22">
        <v>466279</v>
      </c>
      <c r="U118" s="22">
        <v>0</v>
      </c>
      <c r="V118" s="22">
        <v>2207168</v>
      </c>
      <c r="W118" s="22"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  <c r="AH118" s="22">
        <v>0</v>
      </c>
      <c r="AI118" s="22">
        <v>1085366</v>
      </c>
      <c r="AJ118" s="22">
        <v>54130</v>
      </c>
      <c r="AK118" s="22">
        <v>0</v>
      </c>
      <c r="AL118" s="22">
        <v>0</v>
      </c>
      <c r="AM118" s="22">
        <v>124671</v>
      </c>
      <c r="AN118" s="22">
        <v>0</v>
      </c>
      <c r="AO118" s="22">
        <v>0</v>
      </c>
      <c r="AP118" s="22">
        <v>4717414</v>
      </c>
    </row>
    <row r="119" spans="1:42" x14ac:dyDescent="0.35">
      <c r="A119" s="22" t="s">
        <v>114</v>
      </c>
      <c r="B119" s="22" t="s">
        <v>294</v>
      </c>
      <c r="C119" s="22" t="s">
        <v>349</v>
      </c>
      <c r="D119" s="22" t="s">
        <v>350</v>
      </c>
      <c r="E119" s="22">
        <v>0</v>
      </c>
      <c r="F119" s="22">
        <v>27891</v>
      </c>
      <c r="G119" s="22">
        <v>0</v>
      </c>
      <c r="H119" s="22">
        <v>0</v>
      </c>
      <c r="I119" s="22">
        <v>102307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1673577</v>
      </c>
      <c r="P119" s="22">
        <v>0</v>
      </c>
      <c r="Q119" s="22">
        <v>0</v>
      </c>
      <c r="R119" s="22">
        <v>556078</v>
      </c>
      <c r="S119" s="22">
        <v>0</v>
      </c>
      <c r="T119" s="22">
        <v>0</v>
      </c>
      <c r="U119" s="22">
        <v>84127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106919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v>0</v>
      </c>
      <c r="AI119" s="22">
        <v>37431</v>
      </c>
      <c r="AJ119" s="22">
        <v>0</v>
      </c>
      <c r="AK119" s="22">
        <v>0</v>
      </c>
      <c r="AL119" s="22">
        <v>0</v>
      </c>
      <c r="AM119" s="22">
        <v>0</v>
      </c>
      <c r="AN119" s="22">
        <v>0</v>
      </c>
      <c r="AO119" s="22">
        <v>0</v>
      </c>
      <c r="AP119" s="22">
        <v>2588330</v>
      </c>
    </row>
    <row r="120" spans="1:42" x14ac:dyDescent="0.35">
      <c r="A120" s="22" t="s">
        <v>114</v>
      </c>
      <c r="B120" s="22" t="s">
        <v>294</v>
      </c>
      <c r="C120" s="22" t="s">
        <v>351</v>
      </c>
      <c r="D120" s="22" t="s">
        <v>352</v>
      </c>
      <c r="E120" s="22">
        <v>0</v>
      </c>
      <c r="F120" s="22">
        <v>0</v>
      </c>
      <c r="G120" s="22">
        <v>6502</v>
      </c>
      <c r="H120" s="22">
        <v>0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237530</v>
      </c>
      <c r="O120" s="22">
        <v>4038819</v>
      </c>
      <c r="P120" s="22">
        <v>0</v>
      </c>
      <c r="Q120" s="22">
        <v>0</v>
      </c>
      <c r="R120" s="22">
        <v>0</v>
      </c>
      <c r="S120" s="22">
        <v>0</v>
      </c>
      <c r="T120" s="22">
        <v>1096698</v>
      </c>
      <c r="U120" s="22">
        <v>4370429</v>
      </c>
      <c r="V120" s="22">
        <v>692935</v>
      </c>
      <c r="W120" s="22">
        <v>0</v>
      </c>
      <c r="X120" s="22">
        <v>0</v>
      </c>
      <c r="Y120" s="22">
        <v>0</v>
      </c>
      <c r="Z120" s="22">
        <v>0</v>
      </c>
      <c r="AA120" s="22">
        <v>83303</v>
      </c>
      <c r="AB120" s="22">
        <v>0</v>
      </c>
      <c r="AC120" s="22">
        <v>3304</v>
      </c>
      <c r="AD120" s="22">
        <v>0</v>
      </c>
      <c r="AE120" s="22">
        <v>0</v>
      </c>
      <c r="AF120" s="22">
        <v>0</v>
      </c>
      <c r="AG120" s="22">
        <v>0</v>
      </c>
      <c r="AH120" s="22">
        <v>0</v>
      </c>
      <c r="AI120" s="22">
        <v>879019</v>
      </c>
      <c r="AJ120" s="22">
        <v>0</v>
      </c>
      <c r="AK120" s="22">
        <v>0</v>
      </c>
      <c r="AL120" s="22">
        <v>0</v>
      </c>
      <c r="AM120" s="22">
        <v>0</v>
      </c>
      <c r="AN120" s="22">
        <v>0</v>
      </c>
      <c r="AO120" s="22">
        <v>0</v>
      </c>
      <c r="AP120" s="22">
        <v>11408539</v>
      </c>
    </row>
    <row r="121" spans="1:42" x14ac:dyDescent="0.35">
      <c r="A121" s="22" t="s">
        <v>114</v>
      </c>
      <c r="B121" s="22" t="s">
        <v>294</v>
      </c>
      <c r="C121" s="22" t="s">
        <v>353</v>
      </c>
      <c r="D121" s="22" t="s">
        <v>354</v>
      </c>
      <c r="E121" s="22">
        <v>0</v>
      </c>
      <c r="F121" s="22">
        <v>137920</v>
      </c>
      <c r="G121" s="22">
        <v>0</v>
      </c>
      <c r="H121" s="22">
        <v>0</v>
      </c>
      <c r="I121" s="22">
        <v>1325497</v>
      </c>
      <c r="J121" s="22">
        <v>3017321</v>
      </c>
      <c r="K121" s="22">
        <v>0</v>
      </c>
      <c r="L121" s="22">
        <v>0</v>
      </c>
      <c r="M121" s="22">
        <v>0</v>
      </c>
      <c r="N121" s="22">
        <v>331167</v>
      </c>
      <c r="O121" s="22">
        <v>1038273</v>
      </c>
      <c r="P121" s="22">
        <v>11449</v>
      </c>
      <c r="Q121" s="22">
        <v>0</v>
      </c>
      <c r="R121" s="22">
        <v>0</v>
      </c>
      <c r="S121" s="22">
        <v>0</v>
      </c>
      <c r="T121" s="22">
        <v>89192</v>
      </c>
      <c r="U121" s="22">
        <v>1065806</v>
      </c>
      <c r="V121" s="22">
        <v>0</v>
      </c>
      <c r="W121" s="22">
        <v>0</v>
      </c>
      <c r="X121" s="22">
        <v>0</v>
      </c>
      <c r="Y121" s="22">
        <v>0</v>
      </c>
      <c r="Z121" s="22">
        <v>179965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3938329</v>
      </c>
      <c r="AH121" s="22">
        <v>0</v>
      </c>
      <c r="AI121" s="22">
        <v>638092</v>
      </c>
      <c r="AJ121" s="22">
        <v>0</v>
      </c>
      <c r="AK121" s="22">
        <v>0</v>
      </c>
      <c r="AL121" s="22">
        <v>0</v>
      </c>
      <c r="AM121" s="22">
        <v>0</v>
      </c>
      <c r="AN121" s="22">
        <v>0</v>
      </c>
      <c r="AO121" s="22">
        <v>0</v>
      </c>
      <c r="AP121" s="22">
        <v>11773011</v>
      </c>
    </row>
    <row r="122" spans="1:42" x14ac:dyDescent="0.35">
      <c r="A122" s="22" t="s">
        <v>114</v>
      </c>
      <c r="B122" s="22" t="s">
        <v>294</v>
      </c>
      <c r="C122" s="22" t="s">
        <v>355</v>
      </c>
      <c r="D122" s="22" t="s">
        <v>356</v>
      </c>
      <c r="E122" s="22">
        <v>0</v>
      </c>
      <c r="F122" s="22">
        <v>0</v>
      </c>
      <c r="G122" s="22">
        <v>0</v>
      </c>
      <c r="H122" s="22">
        <v>0</v>
      </c>
      <c r="I122" s="22">
        <v>44055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447089</v>
      </c>
      <c r="P122" s="22">
        <v>0</v>
      </c>
      <c r="Q122" s="22">
        <v>0</v>
      </c>
      <c r="R122" s="22">
        <v>0</v>
      </c>
      <c r="S122" s="22">
        <v>0</v>
      </c>
      <c r="T122" s="22">
        <v>13170</v>
      </c>
      <c r="U122" s="22">
        <v>8900</v>
      </c>
      <c r="V122" s="22">
        <v>0</v>
      </c>
      <c r="W122" s="22">
        <v>0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v>0</v>
      </c>
      <c r="AI122" s="22">
        <v>368470</v>
      </c>
      <c r="AJ122" s="22">
        <v>54471</v>
      </c>
      <c r="AK122" s="22">
        <v>0</v>
      </c>
      <c r="AL122" s="22">
        <v>0</v>
      </c>
      <c r="AM122" s="22">
        <v>0</v>
      </c>
      <c r="AN122" s="22">
        <v>0</v>
      </c>
      <c r="AO122" s="22">
        <v>0</v>
      </c>
      <c r="AP122" s="22">
        <v>936155</v>
      </c>
    </row>
    <row r="123" spans="1:42" x14ac:dyDescent="0.35">
      <c r="A123" s="22" t="s">
        <v>114</v>
      </c>
      <c r="B123" s="22" t="s">
        <v>294</v>
      </c>
      <c r="C123" s="22" t="s">
        <v>357</v>
      </c>
      <c r="D123" s="22" t="s">
        <v>358</v>
      </c>
      <c r="E123" s="22">
        <v>0</v>
      </c>
      <c r="F123" s="22">
        <v>0</v>
      </c>
      <c r="G123" s="22">
        <v>0</v>
      </c>
      <c r="H123" s="22"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777953</v>
      </c>
      <c r="O123" s="22">
        <v>1708682</v>
      </c>
      <c r="P123" s="22">
        <v>0</v>
      </c>
      <c r="Q123" s="22">
        <v>0</v>
      </c>
      <c r="R123" s="22">
        <v>0</v>
      </c>
      <c r="S123" s="22">
        <v>0</v>
      </c>
      <c r="T123" s="22">
        <v>133341</v>
      </c>
      <c r="U123" s="22">
        <v>0</v>
      </c>
      <c r="V123" s="22">
        <v>229347</v>
      </c>
      <c r="W123" s="22">
        <v>0</v>
      </c>
      <c r="X123" s="22">
        <v>0</v>
      </c>
      <c r="Y123" s="22">
        <v>0</v>
      </c>
      <c r="Z123" s="22">
        <v>40242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v>0</v>
      </c>
      <c r="AI123" s="22">
        <v>295524</v>
      </c>
      <c r="AJ123" s="22">
        <v>0</v>
      </c>
      <c r="AK123" s="22">
        <v>0</v>
      </c>
      <c r="AL123" s="22">
        <v>0</v>
      </c>
      <c r="AM123" s="22">
        <v>0</v>
      </c>
      <c r="AN123" s="22">
        <v>0</v>
      </c>
      <c r="AO123" s="22">
        <v>0</v>
      </c>
      <c r="AP123" s="22">
        <v>3185089</v>
      </c>
    </row>
    <row r="124" spans="1:42" x14ac:dyDescent="0.35">
      <c r="A124" s="22" t="s">
        <v>114</v>
      </c>
      <c r="B124" s="22" t="s">
        <v>294</v>
      </c>
      <c r="C124" s="22" t="s">
        <v>359</v>
      </c>
      <c r="D124" s="22" t="s">
        <v>360</v>
      </c>
      <c r="E124" s="22">
        <v>0</v>
      </c>
      <c r="F124" s="22">
        <v>11800</v>
      </c>
      <c r="G124" s="22">
        <v>0</v>
      </c>
      <c r="H124" s="22">
        <v>0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486491</v>
      </c>
      <c r="P124" s="22">
        <v>0</v>
      </c>
      <c r="Q124" s="22">
        <v>0</v>
      </c>
      <c r="R124" s="22">
        <v>184544</v>
      </c>
      <c r="S124" s="22">
        <v>0</v>
      </c>
      <c r="T124" s="22">
        <v>203702</v>
      </c>
      <c r="U124" s="22">
        <v>9462</v>
      </c>
      <c r="V124" s="22">
        <v>0</v>
      </c>
      <c r="W124" s="22">
        <v>0</v>
      </c>
      <c r="X124" s="22">
        <v>0</v>
      </c>
      <c r="Y124" s="22">
        <v>0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0</v>
      </c>
      <c r="AF124" s="22">
        <v>0</v>
      </c>
      <c r="AG124" s="22">
        <v>0</v>
      </c>
      <c r="AH124" s="22">
        <v>0</v>
      </c>
      <c r="AI124" s="22">
        <v>0</v>
      </c>
      <c r="AJ124" s="22">
        <v>0</v>
      </c>
      <c r="AK124" s="22">
        <v>0</v>
      </c>
      <c r="AL124" s="22">
        <v>0</v>
      </c>
      <c r="AM124" s="22">
        <v>0</v>
      </c>
      <c r="AN124" s="22">
        <v>0</v>
      </c>
      <c r="AO124" s="22">
        <v>0</v>
      </c>
      <c r="AP124" s="22">
        <v>895999</v>
      </c>
    </row>
    <row r="125" spans="1:42" x14ac:dyDescent="0.35">
      <c r="A125" s="22" t="s">
        <v>114</v>
      </c>
      <c r="B125" s="22" t="s">
        <v>294</v>
      </c>
      <c r="C125" s="22" t="s">
        <v>361</v>
      </c>
      <c r="D125" s="22" t="s">
        <v>362</v>
      </c>
      <c r="E125" s="22">
        <v>0</v>
      </c>
      <c r="F125" s="22">
        <v>0</v>
      </c>
      <c r="G125" s="22">
        <v>0</v>
      </c>
      <c r="H125" s="22">
        <v>0</v>
      </c>
      <c r="I125" s="22">
        <v>64930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175882</v>
      </c>
      <c r="P125" s="22">
        <v>0</v>
      </c>
      <c r="Q125" s="22">
        <v>0</v>
      </c>
      <c r="R125" s="22">
        <v>0</v>
      </c>
      <c r="S125" s="22">
        <v>0</v>
      </c>
      <c r="T125" s="22">
        <v>165866</v>
      </c>
      <c r="U125" s="22">
        <v>82431</v>
      </c>
      <c r="V125" s="22">
        <v>0</v>
      </c>
      <c r="W125" s="22">
        <v>0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v>0</v>
      </c>
      <c r="AI125" s="22">
        <v>104052</v>
      </c>
      <c r="AJ125" s="22">
        <v>0</v>
      </c>
      <c r="AK125" s="22">
        <v>0</v>
      </c>
      <c r="AL125" s="22">
        <v>0</v>
      </c>
      <c r="AM125" s="22">
        <v>0</v>
      </c>
      <c r="AN125" s="22">
        <v>0</v>
      </c>
      <c r="AO125" s="22">
        <v>0</v>
      </c>
      <c r="AP125" s="22">
        <v>593161</v>
      </c>
    </row>
    <row r="126" spans="1:42" x14ac:dyDescent="0.35">
      <c r="A126" s="22" t="s">
        <v>114</v>
      </c>
      <c r="B126" s="22" t="s">
        <v>294</v>
      </c>
      <c r="C126" s="22" t="s">
        <v>363</v>
      </c>
      <c r="D126" s="22" t="s">
        <v>364</v>
      </c>
      <c r="E126" s="22">
        <v>0</v>
      </c>
      <c r="F126" s="22">
        <v>0</v>
      </c>
      <c r="G126" s="22">
        <v>0</v>
      </c>
      <c r="H126" s="22"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706272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2"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v>0</v>
      </c>
      <c r="AI126" s="22">
        <v>0</v>
      </c>
      <c r="AJ126" s="22">
        <v>0</v>
      </c>
      <c r="AK126" s="22">
        <v>0</v>
      </c>
      <c r="AL126" s="22">
        <v>0</v>
      </c>
      <c r="AM126" s="22">
        <v>0</v>
      </c>
      <c r="AN126" s="22">
        <v>0</v>
      </c>
      <c r="AO126" s="22">
        <v>0</v>
      </c>
      <c r="AP126" s="22">
        <v>706272</v>
      </c>
    </row>
    <row r="127" spans="1:42" x14ac:dyDescent="0.35">
      <c r="A127" s="22" t="s">
        <v>114</v>
      </c>
      <c r="B127" s="22" t="s">
        <v>294</v>
      </c>
      <c r="C127" s="22" t="s">
        <v>365</v>
      </c>
      <c r="D127" s="22" t="s">
        <v>366</v>
      </c>
      <c r="E127" s="22">
        <v>0</v>
      </c>
      <c r="F127" s="22">
        <v>0</v>
      </c>
      <c r="G127" s="22">
        <v>0</v>
      </c>
      <c r="H127" s="22"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2233073</v>
      </c>
      <c r="P127" s="22">
        <v>0</v>
      </c>
      <c r="Q127" s="22">
        <v>0</v>
      </c>
      <c r="R127" s="22">
        <v>0</v>
      </c>
      <c r="S127" s="22">
        <v>0</v>
      </c>
      <c r="T127" s="22">
        <v>20252</v>
      </c>
      <c r="U127" s="22">
        <v>189956</v>
      </c>
      <c r="V127" s="22">
        <v>31695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v>0</v>
      </c>
      <c r="AI127" s="22">
        <v>1505592</v>
      </c>
      <c r="AJ127" s="22">
        <v>0</v>
      </c>
      <c r="AK127" s="22">
        <v>0</v>
      </c>
      <c r="AL127" s="22">
        <v>0</v>
      </c>
      <c r="AM127" s="22">
        <v>0</v>
      </c>
      <c r="AN127" s="22">
        <v>0</v>
      </c>
      <c r="AO127" s="22">
        <v>0</v>
      </c>
      <c r="AP127" s="22">
        <v>3980568</v>
      </c>
    </row>
    <row r="128" spans="1:42" x14ac:dyDescent="0.35">
      <c r="A128" s="22" t="s">
        <v>114</v>
      </c>
      <c r="B128" s="22" t="s">
        <v>294</v>
      </c>
      <c r="C128" s="22" t="s">
        <v>367</v>
      </c>
      <c r="D128" s="22" t="s">
        <v>368</v>
      </c>
      <c r="E128" s="22">
        <v>0</v>
      </c>
      <c r="F128" s="22">
        <v>88320</v>
      </c>
      <c r="G128" s="22">
        <v>0</v>
      </c>
      <c r="H128" s="22">
        <v>0</v>
      </c>
      <c r="I128" s="22">
        <v>85373</v>
      </c>
      <c r="J128" s="22">
        <v>0</v>
      </c>
      <c r="K128" s="22">
        <v>101707</v>
      </c>
      <c r="L128" s="22">
        <v>0</v>
      </c>
      <c r="M128" s="22">
        <v>0</v>
      </c>
      <c r="N128" s="22">
        <v>134096</v>
      </c>
      <c r="O128" s="22">
        <v>820270</v>
      </c>
      <c r="P128" s="22">
        <v>0</v>
      </c>
      <c r="Q128" s="22">
        <v>0</v>
      </c>
      <c r="R128" s="22">
        <v>0</v>
      </c>
      <c r="S128" s="22">
        <v>0</v>
      </c>
      <c r="T128" s="22">
        <v>22262</v>
      </c>
      <c r="U128" s="22">
        <v>316739</v>
      </c>
      <c r="V128" s="22">
        <v>4248</v>
      </c>
      <c r="W128" s="22">
        <v>0</v>
      </c>
      <c r="X128" s="22">
        <v>8067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675220</v>
      </c>
      <c r="AJ128" s="22">
        <v>283134</v>
      </c>
      <c r="AK128" s="22">
        <v>0</v>
      </c>
      <c r="AL128" s="22">
        <v>0</v>
      </c>
      <c r="AM128" s="22">
        <v>0</v>
      </c>
      <c r="AN128" s="22">
        <v>0</v>
      </c>
      <c r="AO128" s="22">
        <v>0</v>
      </c>
      <c r="AP128" s="22">
        <v>2539436</v>
      </c>
    </row>
    <row r="129" spans="1:42" x14ac:dyDescent="0.35">
      <c r="A129" s="22" t="s">
        <v>114</v>
      </c>
      <c r="B129" s="22" t="s">
        <v>294</v>
      </c>
      <c r="C129" s="22" t="s">
        <v>369</v>
      </c>
      <c r="D129" s="22" t="s">
        <v>370</v>
      </c>
      <c r="E129" s="22">
        <v>0</v>
      </c>
      <c r="F129" s="22">
        <v>51936</v>
      </c>
      <c r="G129" s="22">
        <v>0</v>
      </c>
      <c r="H129" s="22">
        <v>0</v>
      </c>
      <c r="I129" s="22">
        <v>235700</v>
      </c>
      <c r="J129" s="22">
        <v>0</v>
      </c>
      <c r="K129" s="22">
        <v>0</v>
      </c>
      <c r="L129" s="22">
        <v>0</v>
      </c>
      <c r="M129" s="22">
        <v>0</v>
      </c>
      <c r="N129" s="22">
        <v>308509</v>
      </c>
      <c r="O129" s="22">
        <v>243878</v>
      </c>
      <c r="P129" s="22">
        <v>0</v>
      </c>
      <c r="Q129" s="22">
        <v>0</v>
      </c>
      <c r="R129" s="22">
        <v>0</v>
      </c>
      <c r="S129" s="22">
        <v>0</v>
      </c>
      <c r="T129" s="22">
        <v>432491</v>
      </c>
      <c r="U129" s="22">
        <v>409380</v>
      </c>
      <c r="V129" s="22">
        <v>0</v>
      </c>
      <c r="W129" s="22">
        <v>0</v>
      </c>
      <c r="X129" s="22"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335199</v>
      </c>
      <c r="AE129" s="22">
        <v>0</v>
      </c>
      <c r="AF129" s="22">
        <v>0</v>
      </c>
      <c r="AG129" s="22">
        <v>0</v>
      </c>
      <c r="AH129" s="22">
        <v>0</v>
      </c>
      <c r="AI129" s="22">
        <v>238687</v>
      </c>
      <c r="AJ129" s="22">
        <v>144333</v>
      </c>
      <c r="AK129" s="22">
        <v>0</v>
      </c>
      <c r="AL129" s="22">
        <v>0</v>
      </c>
      <c r="AM129" s="22">
        <v>0</v>
      </c>
      <c r="AN129" s="22">
        <v>0</v>
      </c>
      <c r="AO129" s="22">
        <v>0</v>
      </c>
      <c r="AP129" s="22">
        <v>2400113</v>
      </c>
    </row>
    <row r="130" spans="1:42" x14ac:dyDescent="0.35">
      <c r="A130" s="22" t="s">
        <v>114</v>
      </c>
      <c r="B130" s="22" t="s">
        <v>294</v>
      </c>
      <c r="C130" s="22" t="s">
        <v>371</v>
      </c>
      <c r="D130" s="22" t="s">
        <v>372</v>
      </c>
      <c r="E130" s="22">
        <v>0</v>
      </c>
      <c r="F130" s="22">
        <v>53442</v>
      </c>
      <c r="G130" s="22">
        <v>0</v>
      </c>
      <c r="H130" s="22"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741561</v>
      </c>
      <c r="P130" s="22">
        <v>0</v>
      </c>
      <c r="Q130" s="22">
        <v>0</v>
      </c>
      <c r="R130" s="22">
        <v>0</v>
      </c>
      <c r="S130" s="22">
        <v>0</v>
      </c>
      <c r="T130" s="22">
        <v>109398</v>
      </c>
      <c r="U130" s="22">
        <v>12769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135748</v>
      </c>
      <c r="AJ130" s="22">
        <v>0</v>
      </c>
      <c r="AK130" s="22">
        <v>0</v>
      </c>
      <c r="AL130" s="22">
        <v>0</v>
      </c>
      <c r="AM130" s="22">
        <v>0</v>
      </c>
      <c r="AN130" s="22">
        <v>0</v>
      </c>
      <c r="AO130" s="22">
        <v>0</v>
      </c>
      <c r="AP130" s="22">
        <v>1052918</v>
      </c>
    </row>
    <row r="131" spans="1:42" x14ac:dyDescent="0.35">
      <c r="A131" s="22" t="s">
        <v>114</v>
      </c>
      <c r="B131" s="22" t="s">
        <v>294</v>
      </c>
      <c r="C131" s="22" t="s">
        <v>373</v>
      </c>
      <c r="D131" s="22" t="s">
        <v>374</v>
      </c>
      <c r="E131" s="22">
        <v>0</v>
      </c>
      <c r="F131" s="22">
        <v>0</v>
      </c>
      <c r="G131" s="22">
        <v>0</v>
      </c>
      <c r="H131" s="22">
        <v>0</v>
      </c>
      <c r="I131" s="22">
        <v>38355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1726958</v>
      </c>
      <c r="P131" s="22">
        <v>0</v>
      </c>
      <c r="Q131" s="22">
        <v>0</v>
      </c>
      <c r="R131" s="22">
        <v>0</v>
      </c>
      <c r="S131" s="22">
        <v>0</v>
      </c>
      <c r="T131" s="22">
        <v>151400</v>
      </c>
      <c r="U131" s="22">
        <v>79110</v>
      </c>
      <c r="V131" s="22">
        <v>0</v>
      </c>
      <c r="W131" s="22"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v>453445</v>
      </c>
      <c r="AJ131" s="22">
        <v>61087</v>
      </c>
      <c r="AK131" s="22">
        <v>0</v>
      </c>
      <c r="AL131" s="22">
        <v>0</v>
      </c>
      <c r="AM131" s="22">
        <v>0</v>
      </c>
      <c r="AN131" s="22">
        <v>0</v>
      </c>
      <c r="AO131" s="22">
        <v>0</v>
      </c>
      <c r="AP131" s="22">
        <v>2510355</v>
      </c>
    </row>
    <row r="132" spans="1:42" x14ac:dyDescent="0.35">
      <c r="A132" s="22" t="s">
        <v>114</v>
      </c>
      <c r="B132" s="22" t="s">
        <v>294</v>
      </c>
      <c r="C132" s="22" t="s">
        <v>375</v>
      </c>
      <c r="D132" s="22" t="s">
        <v>376</v>
      </c>
      <c r="E132" s="22">
        <v>0</v>
      </c>
      <c r="F132" s="22">
        <v>0</v>
      </c>
      <c r="G132" s="22">
        <v>0</v>
      </c>
      <c r="H132" s="22">
        <v>0</v>
      </c>
      <c r="I132" s="22">
        <v>12667</v>
      </c>
      <c r="J132" s="22">
        <v>0</v>
      </c>
      <c r="K132" s="22">
        <v>0</v>
      </c>
      <c r="L132" s="22">
        <v>0</v>
      </c>
      <c r="M132" s="22">
        <v>0</v>
      </c>
      <c r="N132" s="22">
        <v>42461</v>
      </c>
      <c r="O132" s="22">
        <v>9412</v>
      </c>
      <c r="P132" s="22">
        <v>0</v>
      </c>
      <c r="Q132" s="22">
        <v>0</v>
      </c>
      <c r="R132" s="22">
        <v>0</v>
      </c>
      <c r="S132" s="22">
        <v>0</v>
      </c>
      <c r="T132" s="22">
        <v>37473</v>
      </c>
      <c r="U132" s="22">
        <v>58392</v>
      </c>
      <c r="V132" s="22">
        <v>0</v>
      </c>
      <c r="W132" s="22"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v>0</v>
      </c>
      <c r="AJ132" s="22">
        <v>32975</v>
      </c>
      <c r="AK132" s="22">
        <v>0</v>
      </c>
      <c r="AL132" s="22">
        <v>0</v>
      </c>
      <c r="AM132" s="22">
        <v>0</v>
      </c>
      <c r="AN132" s="22">
        <v>0</v>
      </c>
      <c r="AO132" s="22">
        <v>0</v>
      </c>
      <c r="AP132" s="22">
        <v>193380</v>
      </c>
    </row>
    <row r="133" spans="1:42" x14ac:dyDescent="0.35">
      <c r="A133" s="22" t="s">
        <v>114</v>
      </c>
      <c r="B133" s="22" t="s">
        <v>294</v>
      </c>
      <c r="C133" s="22" t="s">
        <v>377</v>
      </c>
      <c r="D133" s="22" t="s">
        <v>378</v>
      </c>
      <c r="E133" s="22">
        <v>0</v>
      </c>
      <c r="F133" s="22">
        <v>92065</v>
      </c>
      <c r="G133" s="22">
        <v>0</v>
      </c>
      <c r="H133" s="22">
        <v>0</v>
      </c>
      <c r="I133" s="22">
        <v>138701</v>
      </c>
      <c r="J133" s="22">
        <v>0</v>
      </c>
      <c r="K133" s="22">
        <v>0</v>
      </c>
      <c r="L133" s="22">
        <v>0</v>
      </c>
      <c r="M133" s="22">
        <v>0</v>
      </c>
      <c r="N133" s="22">
        <v>258925</v>
      </c>
      <c r="O133" s="22">
        <v>470569</v>
      </c>
      <c r="P133" s="22">
        <v>72788</v>
      </c>
      <c r="Q133" s="22">
        <v>0</v>
      </c>
      <c r="R133" s="22">
        <v>0</v>
      </c>
      <c r="S133" s="22">
        <v>0</v>
      </c>
      <c r="T133" s="22">
        <v>1634249</v>
      </c>
      <c r="U133" s="22">
        <v>550592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v>531931</v>
      </c>
      <c r="AJ133" s="22">
        <v>0</v>
      </c>
      <c r="AK133" s="22">
        <v>0</v>
      </c>
      <c r="AL133" s="22">
        <v>0</v>
      </c>
      <c r="AM133" s="22">
        <v>0</v>
      </c>
      <c r="AN133" s="22">
        <v>0</v>
      </c>
      <c r="AO133" s="22">
        <v>0</v>
      </c>
      <c r="AP133" s="22">
        <v>3749820</v>
      </c>
    </row>
    <row r="134" spans="1:42" x14ac:dyDescent="0.35">
      <c r="A134" s="22" t="s">
        <v>114</v>
      </c>
      <c r="B134" s="22" t="s">
        <v>294</v>
      </c>
      <c r="C134" s="22" t="s">
        <v>379</v>
      </c>
      <c r="D134" s="22" t="s">
        <v>380</v>
      </c>
      <c r="E134" s="22">
        <v>0</v>
      </c>
      <c r="F134" s="22">
        <v>0</v>
      </c>
      <c r="G134" s="22">
        <v>0</v>
      </c>
      <c r="H134" s="22">
        <v>0</v>
      </c>
      <c r="I134" s="22">
        <v>129216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197404</v>
      </c>
      <c r="P134" s="22">
        <v>0</v>
      </c>
      <c r="Q134" s="22">
        <v>0</v>
      </c>
      <c r="R134" s="22">
        <v>0</v>
      </c>
      <c r="S134" s="22">
        <v>0</v>
      </c>
      <c r="T134" s="22">
        <v>1446644</v>
      </c>
      <c r="U134" s="22">
        <v>0</v>
      </c>
      <c r="V134" s="22">
        <v>0</v>
      </c>
      <c r="W134" s="22">
        <v>0</v>
      </c>
      <c r="X134" s="22">
        <v>0</v>
      </c>
      <c r="Y134" s="22">
        <v>0</v>
      </c>
      <c r="Z134" s="22">
        <v>0</v>
      </c>
      <c r="AA134" s="22">
        <v>0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v>26760</v>
      </c>
      <c r="AI134" s="22">
        <v>97262</v>
      </c>
      <c r="AJ134" s="22">
        <v>0</v>
      </c>
      <c r="AK134" s="22">
        <v>0</v>
      </c>
      <c r="AL134" s="22">
        <v>0</v>
      </c>
      <c r="AM134" s="22">
        <v>0</v>
      </c>
      <c r="AN134" s="22">
        <v>0</v>
      </c>
      <c r="AO134" s="22">
        <v>0</v>
      </c>
      <c r="AP134" s="22">
        <v>1897286</v>
      </c>
    </row>
    <row r="135" spans="1:42" x14ac:dyDescent="0.35">
      <c r="A135" s="22" t="s">
        <v>114</v>
      </c>
      <c r="B135" s="22" t="s">
        <v>294</v>
      </c>
      <c r="C135" s="22" t="s">
        <v>381</v>
      </c>
      <c r="D135" s="22" t="s">
        <v>382</v>
      </c>
      <c r="E135" s="22">
        <v>0</v>
      </c>
      <c r="F135" s="22">
        <v>12920</v>
      </c>
      <c r="G135" s="22">
        <v>0</v>
      </c>
      <c r="H135" s="22">
        <v>0</v>
      </c>
      <c r="I135" s="22">
        <v>2366954</v>
      </c>
      <c r="J135" s="22">
        <v>0</v>
      </c>
      <c r="K135" s="22">
        <v>0</v>
      </c>
      <c r="L135" s="22">
        <v>0</v>
      </c>
      <c r="M135" s="22">
        <v>0</v>
      </c>
      <c r="N135" s="22">
        <v>380334</v>
      </c>
      <c r="O135" s="22">
        <v>11023339</v>
      </c>
      <c r="P135" s="22">
        <v>0</v>
      </c>
      <c r="Q135" s="22">
        <v>0</v>
      </c>
      <c r="R135" s="22">
        <v>1113189</v>
      </c>
      <c r="S135" s="22">
        <v>13664163</v>
      </c>
      <c r="T135" s="22">
        <v>2014973</v>
      </c>
      <c r="U135" s="22">
        <v>3020911</v>
      </c>
      <c r="V135" s="22">
        <v>0</v>
      </c>
      <c r="W135" s="22"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7266077</v>
      </c>
      <c r="AH135" s="22">
        <v>0</v>
      </c>
      <c r="AI135" s="22">
        <v>1115201</v>
      </c>
      <c r="AJ135" s="22">
        <v>0</v>
      </c>
      <c r="AK135" s="22">
        <v>0</v>
      </c>
      <c r="AL135" s="22">
        <v>0</v>
      </c>
      <c r="AM135" s="22">
        <v>0</v>
      </c>
      <c r="AN135" s="22">
        <v>0</v>
      </c>
      <c r="AO135" s="22">
        <v>0</v>
      </c>
      <c r="AP135" s="22">
        <v>41978061</v>
      </c>
    </row>
    <row r="136" spans="1:42" x14ac:dyDescent="0.35">
      <c r="A136" s="22" t="s">
        <v>114</v>
      </c>
      <c r="B136" s="22" t="s">
        <v>294</v>
      </c>
      <c r="C136" s="22" t="s">
        <v>383</v>
      </c>
      <c r="D136" s="22" t="s">
        <v>384</v>
      </c>
      <c r="E136" s="22">
        <v>0</v>
      </c>
      <c r="F136" s="22">
        <v>227721</v>
      </c>
      <c r="G136" s="22">
        <v>0</v>
      </c>
      <c r="H136" s="22">
        <v>0</v>
      </c>
      <c r="I136" s="22">
        <v>47868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507067</v>
      </c>
      <c r="P136" s="22">
        <v>0</v>
      </c>
      <c r="Q136" s="22">
        <v>0</v>
      </c>
      <c r="R136" s="22">
        <v>67244</v>
      </c>
      <c r="S136" s="22">
        <v>1150036</v>
      </c>
      <c r="T136" s="22">
        <v>449119</v>
      </c>
      <c r="U136" s="22">
        <v>0</v>
      </c>
      <c r="V136" s="22">
        <v>5786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165375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v>0</v>
      </c>
      <c r="AI136" s="22">
        <v>281514</v>
      </c>
      <c r="AJ136" s="22">
        <v>29478</v>
      </c>
      <c r="AK136" s="22">
        <v>0</v>
      </c>
      <c r="AL136" s="22">
        <v>1298967</v>
      </c>
      <c r="AM136" s="22">
        <v>0</v>
      </c>
      <c r="AN136" s="22">
        <v>0</v>
      </c>
      <c r="AO136" s="22">
        <v>0</v>
      </c>
      <c r="AP136" s="22">
        <v>4230175</v>
      </c>
    </row>
    <row r="137" spans="1:42" x14ac:dyDescent="0.35">
      <c r="A137" s="22" t="s">
        <v>114</v>
      </c>
      <c r="B137" s="22" t="s">
        <v>294</v>
      </c>
      <c r="C137" s="22" t="s">
        <v>385</v>
      </c>
      <c r="D137" s="22" t="s">
        <v>386</v>
      </c>
      <c r="E137" s="22">
        <v>0</v>
      </c>
      <c r="F137" s="22">
        <v>257438</v>
      </c>
      <c r="G137" s="22">
        <v>0</v>
      </c>
      <c r="H137" s="22">
        <v>0</v>
      </c>
      <c r="I137" s="22">
        <v>34335</v>
      </c>
      <c r="J137" s="22">
        <v>0</v>
      </c>
      <c r="K137" s="22">
        <v>0</v>
      </c>
      <c r="L137" s="22">
        <v>14157</v>
      </c>
      <c r="M137" s="22">
        <v>0</v>
      </c>
      <c r="N137" s="22">
        <v>0</v>
      </c>
      <c r="O137" s="22">
        <v>1788169</v>
      </c>
      <c r="P137" s="22">
        <v>0</v>
      </c>
      <c r="Q137" s="22">
        <v>0</v>
      </c>
      <c r="R137" s="22">
        <v>170588</v>
      </c>
      <c r="S137" s="22">
        <v>0</v>
      </c>
      <c r="T137" s="22">
        <v>207449</v>
      </c>
      <c r="U137" s="22">
        <v>2087897</v>
      </c>
      <c r="V137" s="22">
        <v>0</v>
      </c>
      <c r="W137" s="22">
        <v>0</v>
      </c>
      <c r="X137" s="22">
        <v>0</v>
      </c>
      <c r="Y137" s="22">
        <v>0</v>
      </c>
      <c r="Z137" s="22">
        <v>21324</v>
      </c>
      <c r="AA137" s="22">
        <v>0</v>
      </c>
      <c r="AB137" s="22">
        <v>53570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v>275008</v>
      </c>
      <c r="AI137" s="22">
        <v>968997</v>
      </c>
      <c r="AJ137" s="22">
        <v>18941</v>
      </c>
      <c r="AK137" s="22">
        <v>0</v>
      </c>
      <c r="AL137" s="22">
        <v>0</v>
      </c>
      <c r="AM137" s="22">
        <v>0</v>
      </c>
      <c r="AN137" s="22">
        <v>0</v>
      </c>
      <c r="AO137" s="22">
        <v>0</v>
      </c>
      <c r="AP137" s="22">
        <v>5897873</v>
      </c>
    </row>
    <row r="138" spans="1:42" x14ac:dyDescent="0.35">
      <c r="A138" s="22" t="s">
        <v>114</v>
      </c>
      <c r="B138" s="22" t="s">
        <v>294</v>
      </c>
      <c r="C138" s="22" t="s">
        <v>387</v>
      </c>
      <c r="D138" s="22" t="s">
        <v>388</v>
      </c>
      <c r="E138" s="22">
        <v>0</v>
      </c>
      <c r="F138" s="22">
        <v>61169</v>
      </c>
      <c r="G138" s="22">
        <v>0</v>
      </c>
      <c r="H138" s="22"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155948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0</v>
      </c>
      <c r="AJ138" s="22">
        <v>87920</v>
      </c>
      <c r="AK138" s="22">
        <v>0</v>
      </c>
      <c r="AL138" s="22">
        <v>0</v>
      </c>
      <c r="AM138" s="22">
        <v>0</v>
      </c>
      <c r="AN138" s="22">
        <v>0</v>
      </c>
      <c r="AO138" s="22">
        <v>0</v>
      </c>
      <c r="AP138" s="22">
        <v>305037</v>
      </c>
    </row>
    <row r="139" spans="1:42" x14ac:dyDescent="0.35">
      <c r="A139" s="22" t="s">
        <v>114</v>
      </c>
      <c r="B139" s="22" t="s">
        <v>294</v>
      </c>
      <c r="C139" s="22" t="s">
        <v>389</v>
      </c>
      <c r="D139" s="22" t="s">
        <v>390</v>
      </c>
      <c r="E139" s="22">
        <v>0</v>
      </c>
      <c r="F139" s="22">
        <v>0</v>
      </c>
      <c r="G139" s="22">
        <v>0</v>
      </c>
      <c r="H139" s="22">
        <v>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55000</v>
      </c>
      <c r="O139" s="22">
        <v>282643</v>
      </c>
      <c r="P139" s="22">
        <v>0</v>
      </c>
      <c r="Q139" s="22">
        <v>0</v>
      </c>
      <c r="R139" s="22">
        <v>0</v>
      </c>
      <c r="S139" s="22">
        <v>0</v>
      </c>
      <c r="T139" s="22">
        <v>207115</v>
      </c>
      <c r="U139" s="22">
        <v>17750</v>
      </c>
      <c r="V139" s="22">
        <v>0</v>
      </c>
      <c r="W139" s="22"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v>0</v>
      </c>
      <c r="AI139" s="22">
        <v>0</v>
      </c>
      <c r="AJ139" s="22">
        <v>0</v>
      </c>
      <c r="AK139" s="22">
        <v>0</v>
      </c>
      <c r="AL139" s="22">
        <v>0</v>
      </c>
      <c r="AM139" s="22">
        <v>58094</v>
      </c>
      <c r="AN139" s="22">
        <v>0</v>
      </c>
      <c r="AO139" s="22">
        <v>0</v>
      </c>
      <c r="AP139" s="22">
        <v>620602</v>
      </c>
    </row>
    <row r="140" spans="1:42" x14ac:dyDescent="0.35">
      <c r="A140" s="22" t="s">
        <v>114</v>
      </c>
      <c r="B140" s="22" t="s">
        <v>294</v>
      </c>
      <c r="C140" s="22" t="s">
        <v>391</v>
      </c>
      <c r="D140" s="22" t="s">
        <v>392</v>
      </c>
      <c r="E140" s="22">
        <v>0</v>
      </c>
      <c r="F140" s="22">
        <v>0</v>
      </c>
      <c r="G140" s="22">
        <v>0</v>
      </c>
      <c r="H140" s="22">
        <v>0</v>
      </c>
      <c r="I140" s="22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465950</v>
      </c>
      <c r="P140" s="22">
        <v>0</v>
      </c>
      <c r="Q140" s="22">
        <v>0</v>
      </c>
      <c r="R140" s="22">
        <v>0</v>
      </c>
      <c r="S140" s="22">
        <v>0</v>
      </c>
      <c r="T140" s="22">
        <v>183325</v>
      </c>
      <c r="U140" s="22">
        <v>116894</v>
      </c>
      <c r="V140" s="22">
        <v>0</v>
      </c>
      <c r="W140" s="22">
        <v>0</v>
      </c>
      <c r="X140" s="22"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2">
        <v>0</v>
      </c>
      <c r="AL140" s="22">
        <v>0</v>
      </c>
      <c r="AM140" s="22">
        <v>0</v>
      </c>
      <c r="AN140" s="22">
        <v>0</v>
      </c>
      <c r="AO140" s="22">
        <v>118000</v>
      </c>
      <c r="AP140" s="22">
        <v>884169</v>
      </c>
    </row>
    <row r="141" spans="1:42" x14ac:dyDescent="0.35">
      <c r="A141" s="22" t="s">
        <v>114</v>
      </c>
      <c r="B141" s="22" t="s">
        <v>294</v>
      </c>
      <c r="C141" s="22" t="s">
        <v>393</v>
      </c>
      <c r="D141" s="22" t="s">
        <v>394</v>
      </c>
      <c r="E141" s="22">
        <v>0</v>
      </c>
      <c r="F141" s="22">
        <v>0</v>
      </c>
      <c r="G141" s="22">
        <v>0</v>
      </c>
      <c r="H141" s="22">
        <v>0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264562</v>
      </c>
      <c r="P141" s="22">
        <v>0</v>
      </c>
      <c r="Q141" s="22">
        <v>0</v>
      </c>
      <c r="R141" s="22">
        <v>0</v>
      </c>
      <c r="S141" s="22">
        <v>0</v>
      </c>
      <c r="T141" s="22">
        <v>19097</v>
      </c>
      <c r="U141" s="22">
        <v>204948</v>
      </c>
      <c r="V141" s="22">
        <v>0</v>
      </c>
      <c r="W141" s="22">
        <v>0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v>0</v>
      </c>
      <c r="AI141" s="22">
        <v>202941</v>
      </c>
      <c r="AJ141" s="22">
        <v>0</v>
      </c>
      <c r="AK141" s="22">
        <v>0</v>
      </c>
      <c r="AL141" s="22">
        <v>0</v>
      </c>
      <c r="AM141" s="22">
        <v>0</v>
      </c>
      <c r="AN141" s="22">
        <v>0</v>
      </c>
      <c r="AO141" s="22">
        <v>0</v>
      </c>
      <c r="AP141" s="22">
        <v>691548</v>
      </c>
    </row>
    <row r="142" spans="1:42" x14ac:dyDescent="0.35">
      <c r="A142" s="22" t="s">
        <v>114</v>
      </c>
      <c r="B142" s="22" t="s">
        <v>294</v>
      </c>
      <c r="C142" s="22" t="s">
        <v>395</v>
      </c>
      <c r="D142" s="22" t="s">
        <v>396</v>
      </c>
      <c r="E142" s="22">
        <v>0</v>
      </c>
      <c r="F142" s="22">
        <v>0</v>
      </c>
      <c r="G142" s="22">
        <v>0</v>
      </c>
      <c r="H142" s="22"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v>0</v>
      </c>
      <c r="N142" s="22">
        <v>219498</v>
      </c>
      <c r="O142" s="22">
        <v>682827</v>
      </c>
      <c r="P142" s="22">
        <v>0</v>
      </c>
      <c r="Q142" s="22">
        <v>0</v>
      </c>
      <c r="R142" s="22">
        <v>23</v>
      </c>
      <c r="S142" s="22">
        <v>0</v>
      </c>
      <c r="T142" s="22">
        <v>14937</v>
      </c>
      <c r="U142" s="22">
        <v>4934</v>
      </c>
      <c r="V142" s="22">
        <v>0</v>
      </c>
      <c r="W142" s="22">
        <v>0</v>
      </c>
      <c r="X142" s="22"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v>794271</v>
      </c>
      <c r="AJ142" s="22">
        <v>31454</v>
      </c>
      <c r="AK142" s="22">
        <v>0</v>
      </c>
      <c r="AL142" s="22">
        <v>24798</v>
      </c>
      <c r="AM142" s="22">
        <v>0</v>
      </c>
      <c r="AN142" s="22">
        <v>0</v>
      </c>
      <c r="AO142" s="22">
        <v>0</v>
      </c>
      <c r="AP142" s="22">
        <v>1772742</v>
      </c>
    </row>
    <row r="143" spans="1:42" x14ac:dyDescent="0.35">
      <c r="A143" s="22" t="s">
        <v>114</v>
      </c>
      <c r="B143" s="22" t="s">
        <v>294</v>
      </c>
      <c r="C143" s="22" t="s">
        <v>397</v>
      </c>
      <c r="D143" s="22" t="s">
        <v>398</v>
      </c>
      <c r="E143" s="22">
        <v>0</v>
      </c>
      <c r="F143" s="22">
        <v>0</v>
      </c>
      <c r="G143" s="22">
        <v>0</v>
      </c>
      <c r="H143" s="22">
        <v>0</v>
      </c>
      <c r="I143" s="22">
        <v>84849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306151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v>0</v>
      </c>
      <c r="V143" s="22">
        <v>0</v>
      </c>
      <c r="W143" s="22">
        <v>0</v>
      </c>
      <c r="X143" s="22"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v>0</v>
      </c>
      <c r="AI143" s="22">
        <v>45940</v>
      </c>
      <c r="AJ143" s="22">
        <v>47147</v>
      </c>
      <c r="AK143" s="22">
        <v>0</v>
      </c>
      <c r="AL143" s="22">
        <v>0</v>
      </c>
      <c r="AM143" s="22">
        <v>0</v>
      </c>
      <c r="AN143" s="22">
        <v>0</v>
      </c>
      <c r="AO143" s="22">
        <v>0</v>
      </c>
      <c r="AP143" s="22">
        <v>484087</v>
      </c>
    </row>
    <row r="144" spans="1:42" x14ac:dyDescent="0.35">
      <c r="A144" s="22" t="s">
        <v>114</v>
      </c>
      <c r="B144" s="22" t="s">
        <v>294</v>
      </c>
      <c r="C144" s="22" t="s">
        <v>399</v>
      </c>
      <c r="D144" s="22" t="s">
        <v>400</v>
      </c>
      <c r="E144" s="22">
        <v>0</v>
      </c>
      <c r="F144" s="22">
        <v>18989</v>
      </c>
      <c r="G144" s="22">
        <v>0</v>
      </c>
      <c r="H144" s="22">
        <v>0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77146</v>
      </c>
      <c r="P144" s="22">
        <v>0</v>
      </c>
      <c r="Q144" s="22">
        <v>0</v>
      </c>
      <c r="R144" s="22">
        <v>0</v>
      </c>
      <c r="S144" s="22">
        <v>0</v>
      </c>
      <c r="T144" s="22">
        <v>343203</v>
      </c>
      <c r="U144" s="22">
        <v>0</v>
      </c>
      <c r="V144" s="22">
        <v>0</v>
      </c>
      <c r="W144" s="22">
        <v>0</v>
      </c>
      <c r="X144" s="22"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43678</v>
      </c>
      <c r="AH144" s="22">
        <v>0</v>
      </c>
      <c r="AI144" s="22">
        <v>360236</v>
      </c>
      <c r="AJ144" s="22">
        <v>0</v>
      </c>
      <c r="AK144" s="22">
        <v>0</v>
      </c>
      <c r="AL144" s="22">
        <v>0</v>
      </c>
      <c r="AM144" s="22">
        <v>0</v>
      </c>
      <c r="AN144" s="22">
        <v>0</v>
      </c>
      <c r="AO144" s="22">
        <v>0</v>
      </c>
      <c r="AP144" s="22">
        <v>843252</v>
      </c>
    </row>
    <row r="145" spans="1:42" x14ac:dyDescent="0.35">
      <c r="A145" s="22" t="s">
        <v>114</v>
      </c>
      <c r="B145" s="22" t="s">
        <v>294</v>
      </c>
      <c r="C145" s="22" t="s">
        <v>401</v>
      </c>
      <c r="D145" s="22" t="s">
        <v>402</v>
      </c>
      <c r="E145" s="22">
        <v>0</v>
      </c>
      <c r="F145" s="22">
        <v>124366</v>
      </c>
      <c r="G145" s="22">
        <v>0</v>
      </c>
      <c r="H145" s="22"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v>0</v>
      </c>
      <c r="U145" s="22">
        <v>0</v>
      </c>
      <c r="V145" s="22">
        <v>0</v>
      </c>
      <c r="W145" s="22">
        <v>0</v>
      </c>
      <c r="X145" s="22"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v>0</v>
      </c>
      <c r="AI145" s="22">
        <v>0</v>
      </c>
      <c r="AJ145" s="22">
        <v>0</v>
      </c>
      <c r="AK145" s="22">
        <v>0</v>
      </c>
      <c r="AL145" s="22">
        <v>0</v>
      </c>
      <c r="AM145" s="22">
        <v>0</v>
      </c>
      <c r="AN145" s="22">
        <v>0</v>
      </c>
      <c r="AO145" s="22">
        <v>0</v>
      </c>
      <c r="AP145" s="22">
        <v>124366</v>
      </c>
    </row>
    <row r="146" spans="1:42" x14ac:dyDescent="0.35">
      <c r="A146" s="22" t="s">
        <v>114</v>
      </c>
      <c r="B146" s="22" t="s">
        <v>294</v>
      </c>
      <c r="C146" s="22" t="s">
        <v>403</v>
      </c>
      <c r="D146" s="22" t="s">
        <v>404</v>
      </c>
      <c r="E146" s="22">
        <v>0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55500</v>
      </c>
      <c r="O146" s="22">
        <v>59357</v>
      </c>
      <c r="P146" s="22">
        <v>139948</v>
      </c>
      <c r="Q146" s="22">
        <v>0</v>
      </c>
      <c r="R146" s="22">
        <v>0</v>
      </c>
      <c r="S146" s="22">
        <v>0</v>
      </c>
      <c r="T146" s="22">
        <v>0</v>
      </c>
      <c r="U146" s="22">
        <v>861307</v>
      </c>
      <c r="V146" s="22">
        <v>0</v>
      </c>
      <c r="W146" s="22"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v>0</v>
      </c>
      <c r="AI146" s="22">
        <v>0</v>
      </c>
      <c r="AJ146" s="22">
        <v>0</v>
      </c>
      <c r="AK146" s="22">
        <v>0</v>
      </c>
      <c r="AL146" s="22">
        <v>0</v>
      </c>
      <c r="AM146" s="22">
        <v>0</v>
      </c>
      <c r="AN146" s="22">
        <v>0</v>
      </c>
      <c r="AO146" s="22">
        <v>0</v>
      </c>
      <c r="AP146" s="22">
        <v>1116112</v>
      </c>
    </row>
    <row r="147" spans="1:42" x14ac:dyDescent="0.35">
      <c r="A147" s="22" t="s">
        <v>114</v>
      </c>
      <c r="B147" s="22" t="s">
        <v>294</v>
      </c>
      <c r="C147" s="22" t="s">
        <v>405</v>
      </c>
      <c r="D147" s="22" t="s">
        <v>406</v>
      </c>
      <c r="E147" s="22">
        <v>0</v>
      </c>
      <c r="F147" s="22">
        <v>830465</v>
      </c>
      <c r="G147" s="22">
        <v>0</v>
      </c>
      <c r="H147" s="22">
        <v>0</v>
      </c>
      <c r="I147" s="22">
        <v>13356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171896</v>
      </c>
      <c r="P147" s="22">
        <v>0</v>
      </c>
      <c r="Q147" s="22">
        <v>0</v>
      </c>
      <c r="R147" s="22">
        <v>0</v>
      </c>
      <c r="S147" s="22">
        <v>0</v>
      </c>
      <c r="T147" s="22">
        <v>0</v>
      </c>
      <c r="U147" s="22">
        <v>0</v>
      </c>
      <c r="V147" s="22">
        <v>0</v>
      </c>
      <c r="W147" s="22">
        <v>0</v>
      </c>
      <c r="X147" s="22"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v>92963</v>
      </c>
      <c r="AJ147" s="22">
        <v>0</v>
      </c>
      <c r="AK147" s="22">
        <v>0</v>
      </c>
      <c r="AL147" s="22">
        <v>0</v>
      </c>
      <c r="AM147" s="22">
        <v>0</v>
      </c>
      <c r="AN147" s="22">
        <v>0</v>
      </c>
      <c r="AO147" s="22">
        <v>0</v>
      </c>
      <c r="AP147" s="22">
        <v>1108680</v>
      </c>
    </row>
    <row r="148" spans="1:42" x14ac:dyDescent="0.35">
      <c r="A148" s="22" t="s">
        <v>114</v>
      </c>
      <c r="B148" s="22" t="s">
        <v>294</v>
      </c>
      <c r="C148" s="22" t="s">
        <v>407</v>
      </c>
      <c r="D148" s="22" t="s">
        <v>408</v>
      </c>
      <c r="E148" s="22">
        <v>0</v>
      </c>
      <c r="F148" s="22">
        <v>54745</v>
      </c>
      <c r="G148" s="22">
        <v>0</v>
      </c>
      <c r="H148" s="22">
        <v>0</v>
      </c>
      <c r="I148" s="22">
        <v>65466</v>
      </c>
      <c r="J148" s="22">
        <v>0</v>
      </c>
      <c r="K148" s="22">
        <v>0</v>
      </c>
      <c r="L148" s="22">
        <v>0</v>
      </c>
      <c r="M148" s="22">
        <v>0</v>
      </c>
      <c r="N148" s="22">
        <v>93204</v>
      </c>
      <c r="O148" s="22">
        <v>2654354</v>
      </c>
      <c r="P148" s="22">
        <v>0</v>
      </c>
      <c r="Q148" s="22">
        <v>0</v>
      </c>
      <c r="R148" s="22">
        <v>0</v>
      </c>
      <c r="S148" s="22">
        <v>0</v>
      </c>
      <c r="T148" s="22">
        <v>144503</v>
      </c>
      <c r="U148" s="22">
        <v>1672298</v>
      </c>
      <c r="V148" s="22">
        <v>0</v>
      </c>
      <c r="W148" s="22"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v>0</v>
      </c>
      <c r="AJ148" s="22">
        <v>647132</v>
      </c>
      <c r="AK148" s="22">
        <v>0</v>
      </c>
      <c r="AL148" s="22">
        <v>0</v>
      </c>
      <c r="AM148" s="22">
        <v>0</v>
      </c>
      <c r="AN148" s="22">
        <v>0</v>
      </c>
      <c r="AO148" s="22">
        <v>0</v>
      </c>
      <c r="AP148" s="22">
        <v>5331702</v>
      </c>
    </row>
    <row r="149" spans="1:42" x14ac:dyDescent="0.35">
      <c r="A149" s="22" t="s">
        <v>114</v>
      </c>
      <c r="B149" s="22" t="s">
        <v>294</v>
      </c>
      <c r="C149" s="22" t="s">
        <v>409</v>
      </c>
      <c r="D149" s="22" t="s">
        <v>410</v>
      </c>
      <c r="E149" s="22">
        <v>0</v>
      </c>
      <c r="F149" s="22">
        <v>0</v>
      </c>
      <c r="G149" s="22">
        <v>0</v>
      </c>
      <c r="H149" s="22"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397044</v>
      </c>
      <c r="P149" s="22">
        <v>0</v>
      </c>
      <c r="Q149" s="22">
        <v>0</v>
      </c>
      <c r="R149" s="22">
        <v>0</v>
      </c>
      <c r="S149" s="22">
        <v>0</v>
      </c>
      <c r="T149" s="22">
        <v>28691</v>
      </c>
      <c r="U149" s="22">
        <v>933029</v>
      </c>
      <c r="V149" s="22">
        <v>0</v>
      </c>
      <c r="W149" s="22"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v>0</v>
      </c>
      <c r="AJ149" s="22">
        <v>0</v>
      </c>
      <c r="AK149" s="22">
        <v>0</v>
      </c>
      <c r="AL149" s="22">
        <v>0</v>
      </c>
      <c r="AM149" s="22">
        <v>0</v>
      </c>
      <c r="AN149" s="22">
        <v>0</v>
      </c>
      <c r="AO149" s="22">
        <v>0</v>
      </c>
      <c r="AP149" s="22">
        <v>1358764</v>
      </c>
    </row>
    <row r="150" spans="1:42" x14ac:dyDescent="0.35">
      <c r="A150" s="22" t="s">
        <v>114</v>
      </c>
      <c r="B150" s="22" t="s">
        <v>294</v>
      </c>
      <c r="C150" s="22" t="s">
        <v>411</v>
      </c>
      <c r="D150" s="22" t="s">
        <v>412</v>
      </c>
      <c r="E150" s="22">
        <v>0</v>
      </c>
      <c r="F150" s="22">
        <v>0</v>
      </c>
      <c r="G150" s="22">
        <v>0</v>
      </c>
      <c r="H150" s="22">
        <v>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65216</v>
      </c>
      <c r="O150" s="22">
        <v>371099</v>
      </c>
      <c r="P150" s="22">
        <v>0</v>
      </c>
      <c r="Q150" s="22">
        <v>0</v>
      </c>
      <c r="R150" s="22">
        <v>0</v>
      </c>
      <c r="S150" s="22">
        <v>0</v>
      </c>
      <c r="T150" s="22">
        <v>314335</v>
      </c>
      <c r="U150" s="22">
        <v>0</v>
      </c>
      <c r="V150" s="22">
        <v>0</v>
      </c>
      <c r="W150" s="22">
        <v>0</v>
      </c>
      <c r="X150" s="22"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v>673437</v>
      </c>
      <c r="AJ150" s="22">
        <v>0</v>
      </c>
      <c r="AK150" s="22">
        <v>0</v>
      </c>
      <c r="AL150" s="22">
        <v>0</v>
      </c>
      <c r="AM150" s="22">
        <v>0</v>
      </c>
      <c r="AN150" s="22">
        <v>0</v>
      </c>
      <c r="AO150" s="22">
        <v>0</v>
      </c>
      <c r="AP150" s="22">
        <v>1424087</v>
      </c>
    </row>
    <row r="151" spans="1:42" x14ac:dyDescent="0.35">
      <c r="A151" s="22" t="s">
        <v>114</v>
      </c>
      <c r="B151" s="22" t="s">
        <v>294</v>
      </c>
      <c r="C151" s="22" t="s">
        <v>413</v>
      </c>
      <c r="D151" s="22" t="s">
        <v>414</v>
      </c>
      <c r="E151" s="22">
        <v>0</v>
      </c>
      <c r="F151" s="22">
        <v>0</v>
      </c>
      <c r="G151" s="22">
        <v>0</v>
      </c>
      <c r="H151" s="22"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78800</v>
      </c>
      <c r="T151" s="22">
        <v>0</v>
      </c>
      <c r="U151" s="22">
        <v>2371425</v>
      </c>
      <c r="V151" s="22">
        <v>0</v>
      </c>
      <c r="W151" s="22"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495315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v>0</v>
      </c>
      <c r="AI151" s="22">
        <v>0</v>
      </c>
      <c r="AJ151" s="22">
        <v>0</v>
      </c>
      <c r="AK151" s="22">
        <v>0</v>
      </c>
      <c r="AL151" s="22">
        <v>0</v>
      </c>
      <c r="AM151" s="22">
        <v>0</v>
      </c>
      <c r="AN151" s="22">
        <v>0</v>
      </c>
      <c r="AO151" s="22">
        <v>0</v>
      </c>
      <c r="AP151" s="22">
        <v>2945540</v>
      </c>
    </row>
    <row r="152" spans="1:42" x14ac:dyDescent="0.35">
      <c r="A152" s="22" t="s">
        <v>114</v>
      </c>
      <c r="B152" s="22" t="s">
        <v>294</v>
      </c>
      <c r="C152" s="22" t="s">
        <v>415</v>
      </c>
      <c r="D152" s="22" t="s">
        <v>416</v>
      </c>
      <c r="E152" s="22">
        <v>0</v>
      </c>
      <c r="F152" s="22">
        <v>494451</v>
      </c>
      <c r="G152" s="22">
        <v>0</v>
      </c>
      <c r="H152" s="22">
        <v>0</v>
      </c>
      <c r="I152" s="22">
        <v>69801</v>
      </c>
      <c r="J152" s="22">
        <v>0</v>
      </c>
      <c r="K152" s="22">
        <v>0</v>
      </c>
      <c r="L152" s="22">
        <v>0</v>
      </c>
      <c r="M152" s="22">
        <v>0</v>
      </c>
      <c r="N152" s="22">
        <v>19864</v>
      </c>
      <c r="O152" s="22">
        <v>5445254</v>
      </c>
      <c r="P152" s="22">
        <v>0</v>
      </c>
      <c r="Q152" s="22">
        <v>634722</v>
      </c>
      <c r="R152" s="22">
        <v>0</v>
      </c>
      <c r="S152" s="22">
        <v>0</v>
      </c>
      <c r="T152" s="22">
        <v>177646</v>
      </c>
      <c r="U152" s="22">
        <v>8519598</v>
      </c>
      <c r="V152" s="22">
        <v>0</v>
      </c>
      <c r="W152" s="22"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v>928793</v>
      </c>
      <c r="AJ152" s="22">
        <v>5863633</v>
      </c>
      <c r="AK152" s="22">
        <v>0</v>
      </c>
      <c r="AL152" s="22">
        <v>0</v>
      </c>
      <c r="AM152" s="22">
        <v>0</v>
      </c>
      <c r="AN152" s="22">
        <v>0</v>
      </c>
      <c r="AO152" s="22">
        <v>0</v>
      </c>
      <c r="AP152" s="22">
        <v>22153762</v>
      </c>
    </row>
    <row r="153" spans="1:42" x14ac:dyDescent="0.35">
      <c r="A153" s="22" t="s">
        <v>114</v>
      </c>
      <c r="B153" s="22" t="s">
        <v>294</v>
      </c>
      <c r="C153" s="22" t="s">
        <v>417</v>
      </c>
      <c r="D153" s="22" t="s">
        <v>418</v>
      </c>
      <c r="E153" s="22">
        <v>0</v>
      </c>
      <c r="F153" s="22">
        <v>0</v>
      </c>
      <c r="G153" s="22">
        <v>0</v>
      </c>
      <c r="H153" s="22">
        <v>619</v>
      </c>
      <c r="I153" s="22">
        <v>69785</v>
      </c>
      <c r="J153" s="22">
        <v>0</v>
      </c>
      <c r="K153" s="22">
        <v>0</v>
      </c>
      <c r="L153" s="22">
        <v>0</v>
      </c>
      <c r="M153" s="22">
        <v>0</v>
      </c>
      <c r="N153" s="22">
        <v>5353077</v>
      </c>
      <c r="O153" s="22">
        <v>999843</v>
      </c>
      <c r="P153" s="22">
        <v>0</v>
      </c>
      <c r="Q153" s="22">
        <v>0</v>
      </c>
      <c r="R153" s="22">
        <v>0</v>
      </c>
      <c r="S153" s="22">
        <v>0</v>
      </c>
      <c r="T153" s="22">
        <v>5593</v>
      </c>
      <c r="U153" s="22">
        <v>176372</v>
      </c>
      <c r="V153" s="22">
        <v>0</v>
      </c>
      <c r="W153" s="22">
        <v>0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5664</v>
      </c>
      <c r="AH153" s="22">
        <v>0</v>
      </c>
      <c r="AI153" s="22">
        <v>927952</v>
      </c>
      <c r="AJ153" s="22">
        <v>0</v>
      </c>
      <c r="AK153" s="22">
        <v>0</v>
      </c>
      <c r="AL153" s="22">
        <v>0</v>
      </c>
      <c r="AM153" s="22">
        <v>0</v>
      </c>
      <c r="AN153" s="22">
        <v>0</v>
      </c>
      <c r="AO153" s="22">
        <v>0</v>
      </c>
      <c r="AP153" s="22">
        <v>7538905</v>
      </c>
    </row>
    <row r="154" spans="1:42" x14ac:dyDescent="0.35">
      <c r="A154" s="22" t="s">
        <v>114</v>
      </c>
      <c r="B154" s="22" t="s">
        <v>294</v>
      </c>
      <c r="C154" s="22" t="s">
        <v>419</v>
      </c>
      <c r="D154" s="22" t="s">
        <v>420</v>
      </c>
      <c r="E154" s="22">
        <v>0</v>
      </c>
      <c r="F154" s="22">
        <v>12708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78069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v>0</v>
      </c>
      <c r="AJ154" s="22">
        <v>0</v>
      </c>
      <c r="AK154" s="22">
        <v>0</v>
      </c>
      <c r="AL154" s="22">
        <v>0</v>
      </c>
      <c r="AM154" s="22">
        <v>0</v>
      </c>
      <c r="AN154" s="22">
        <v>0</v>
      </c>
      <c r="AO154" s="22">
        <v>0</v>
      </c>
      <c r="AP154" s="22">
        <v>90777</v>
      </c>
    </row>
    <row r="155" spans="1:42" x14ac:dyDescent="0.35">
      <c r="A155" s="22" t="s">
        <v>114</v>
      </c>
      <c r="B155" s="22" t="s">
        <v>294</v>
      </c>
      <c r="C155" s="22" t="s">
        <v>421</v>
      </c>
      <c r="D155" s="22" t="s">
        <v>422</v>
      </c>
      <c r="E155" s="22">
        <v>0</v>
      </c>
      <c r="F155" s="22">
        <v>0</v>
      </c>
      <c r="G155" s="22">
        <v>0</v>
      </c>
      <c r="H155" s="22"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3800067</v>
      </c>
      <c r="P155" s="22">
        <v>0</v>
      </c>
      <c r="Q155" s="22">
        <v>0</v>
      </c>
      <c r="R155" s="22">
        <v>0</v>
      </c>
      <c r="S155" s="22">
        <v>0</v>
      </c>
      <c r="T155" s="22">
        <v>115627</v>
      </c>
      <c r="U155" s="22">
        <v>115369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2">
        <v>5470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v>0</v>
      </c>
      <c r="AI155" s="22">
        <v>0</v>
      </c>
      <c r="AJ155" s="22">
        <v>0</v>
      </c>
      <c r="AK155" s="22">
        <v>0</v>
      </c>
      <c r="AL155" s="22">
        <v>0</v>
      </c>
      <c r="AM155" s="22">
        <v>0</v>
      </c>
      <c r="AN155" s="22">
        <v>0</v>
      </c>
      <c r="AO155" s="22">
        <v>0</v>
      </c>
      <c r="AP155" s="22">
        <v>4036533</v>
      </c>
    </row>
    <row r="156" spans="1:42" x14ac:dyDescent="0.35">
      <c r="A156" s="22" t="s">
        <v>114</v>
      </c>
      <c r="B156" s="22" t="s">
        <v>294</v>
      </c>
      <c r="C156" s="22" t="s">
        <v>423</v>
      </c>
      <c r="D156" s="22" t="s">
        <v>424</v>
      </c>
      <c r="E156" s="22">
        <v>0</v>
      </c>
      <c r="F156" s="22">
        <v>16505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271124</v>
      </c>
      <c r="O156" s="22">
        <v>5935795</v>
      </c>
      <c r="P156" s="22">
        <v>0</v>
      </c>
      <c r="Q156" s="22">
        <v>0</v>
      </c>
      <c r="R156" s="22">
        <v>0</v>
      </c>
      <c r="S156" s="22">
        <v>0</v>
      </c>
      <c r="T156" s="22">
        <v>5951049</v>
      </c>
      <c r="U156" s="22">
        <v>432716</v>
      </c>
      <c r="V156" s="22">
        <v>867692</v>
      </c>
      <c r="W156" s="22"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v>1303258</v>
      </c>
      <c r="AJ156" s="22">
        <v>0</v>
      </c>
      <c r="AK156" s="22">
        <v>0</v>
      </c>
      <c r="AL156" s="22">
        <v>0</v>
      </c>
      <c r="AM156" s="22">
        <v>0</v>
      </c>
      <c r="AN156" s="22">
        <v>0</v>
      </c>
      <c r="AO156" s="22">
        <v>0</v>
      </c>
      <c r="AP156" s="22">
        <v>14778139</v>
      </c>
    </row>
    <row r="157" spans="1:42" x14ac:dyDescent="0.35">
      <c r="A157" s="22" t="s">
        <v>114</v>
      </c>
      <c r="B157" s="22" t="s">
        <v>294</v>
      </c>
      <c r="C157" s="22" t="s">
        <v>425</v>
      </c>
      <c r="D157" s="22" t="s">
        <v>426</v>
      </c>
      <c r="E157" s="22">
        <v>0</v>
      </c>
      <c r="F157" s="22">
        <v>10784</v>
      </c>
      <c r="G157" s="22">
        <v>0</v>
      </c>
      <c r="H157" s="22">
        <v>0</v>
      </c>
      <c r="I157" s="22">
        <v>365445</v>
      </c>
      <c r="J157" s="22">
        <v>0</v>
      </c>
      <c r="K157" s="22">
        <v>0</v>
      </c>
      <c r="L157" s="22">
        <v>56058</v>
      </c>
      <c r="M157" s="22">
        <v>0</v>
      </c>
      <c r="N157" s="22">
        <v>0</v>
      </c>
      <c r="O157" s="22">
        <v>1334130</v>
      </c>
      <c r="P157" s="22">
        <v>0</v>
      </c>
      <c r="Q157" s="22">
        <v>0</v>
      </c>
      <c r="R157" s="22">
        <v>0</v>
      </c>
      <c r="S157" s="22">
        <v>0</v>
      </c>
      <c r="T157" s="22">
        <v>246517</v>
      </c>
      <c r="U157" s="22">
        <v>82593</v>
      </c>
      <c r="V157" s="22">
        <v>0</v>
      </c>
      <c r="W157" s="22">
        <v>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v>115166</v>
      </c>
      <c r="AJ157" s="22">
        <v>0</v>
      </c>
      <c r="AK157" s="22">
        <v>0</v>
      </c>
      <c r="AL157" s="22">
        <v>433827</v>
      </c>
      <c r="AM157" s="22">
        <v>0</v>
      </c>
      <c r="AN157" s="22">
        <v>0</v>
      </c>
      <c r="AO157" s="22">
        <v>0</v>
      </c>
      <c r="AP157" s="22">
        <v>2644520</v>
      </c>
    </row>
    <row r="158" spans="1:42" x14ac:dyDescent="0.35">
      <c r="A158" s="22" t="s">
        <v>114</v>
      </c>
      <c r="B158" s="22" t="s">
        <v>294</v>
      </c>
      <c r="C158" s="22" t="s">
        <v>427</v>
      </c>
      <c r="D158" s="22" t="s">
        <v>428</v>
      </c>
      <c r="E158" s="22">
        <v>64030</v>
      </c>
      <c r="F158" s="22">
        <v>0</v>
      </c>
      <c r="G158" s="22">
        <v>0</v>
      </c>
      <c r="H158" s="22">
        <v>0</v>
      </c>
      <c r="I158" s="22">
        <v>224136</v>
      </c>
      <c r="J158" s="22">
        <v>0</v>
      </c>
      <c r="K158" s="22">
        <v>162324</v>
      </c>
      <c r="L158" s="22">
        <v>0</v>
      </c>
      <c r="M158" s="22">
        <v>0</v>
      </c>
      <c r="N158" s="22">
        <v>108601</v>
      </c>
      <c r="O158" s="22">
        <v>180035</v>
      </c>
      <c r="P158" s="22">
        <v>0</v>
      </c>
      <c r="Q158" s="22">
        <v>0</v>
      </c>
      <c r="R158" s="22">
        <v>0</v>
      </c>
      <c r="S158" s="22">
        <v>0</v>
      </c>
      <c r="T158" s="22">
        <v>9785</v>
      </c>
      <c r="U158" s="22">
        <v>75801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40620</v>
      </c>
      <c r="AJ158" s="22">
        <v>0</v>
      </c>
      <c r="AK158" s="22">
        <v>0</v>
      </c>
      <c r="AL158" s="22">
        <v>0</v>
      </c>
      <c r="AM158" s="22">
        <v>0</v>
      </c>
      <c r="AN158" s="22">
        <v>0</v>
      </c>
      <c r="AO158" s="22">
        <v>0</v>
      </c>
      <c r="AP158" s="22">
        <v>865332</v>
      </c>
    </row>
    <row r="159" spans="1:42" x14ac:dyDescent="0.35">
      <c r="A159" s="22" t="s">
        <v>114</v>
      </c>
      <c r="B159" s="22" t="s">
        <v>294</v>
      </c>
      <c r="C159" s="22" t="s">
        <v>429</v>
      </c>
      <c r="D159" s="22" t="s">
        <v>430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282311</v>
      </c>
      <c r="P159" s="22">
        <v>0</v>
      </c>
      <c r="Q159" s="22">
        <v>0</v>
      </c>
      <c r="R159" s="22">
        <v>0</v>
      </c>
      <c r="S159" s="22">
        <v>176700</v>
      </c>
      <c r="T159" s="22">
        <v>403770</v>
      </c>
      <c r="U159" s="22">
        <v>0</v>
      </c>
      <c r="V159" s="22">
        <v>339696</v>
      </c>
      <c r="W159" s="22"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41352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 s="22">
        <v>0</v>
      </c>
      <c r="AL159" s="22">
        <v>2876561</v>
      </c>
      <c r="AM159" s="22">
        <v>0</v>
      </c>
      <c r="AN159" s="22">
        <v>0</v>
      </c>
      <c r="AO159" s="22">
        <v>0</v>
      </c>
      <c r="AP159" s="22">
        <v>4120390</v>
      </c>
    </row>
    <row r="160" spans="1:42" x14ac:dyDescent="0.35">
      <c r="A160" s="22" t="s">
        <v>114</v>
      </c>
      <c r="B160" s="22" t="s">
        <v>294</v>
      </c>
      <c r="C160" s="22" t="s">
        <v>431</v>
      </c>
      <c r="D160" s="22" t="s">
        <v>432</v>
      </c>
      <c r="E160" s="22">
        <v>0</v>
      </c>
      <c r="F160" s="22">
        <v>95333</v>
      </c>
      <c r="G160" s="22">
        <v>0</v>
      </c>
      <c r="H160" s="22">
        <v>27192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587467</v>
      </c>
      <c r="P160" s="22">
        <v>0</v>
      </c>
      <c r="Q160" s="22">
        <v>0</v>
      </c>
      <c r="R160" s="22">
        <v>0</v>
      </c>
      <c r="S160" s="22">
        <v>0</v>
      </c>
      <c r="T160" s="22">
        <v>10013</v>
      </c>
      <c r="U160" s="22">
        <v>106307</v>
      </c>
      <c r="V160" s="22">
        <v>0</v>
      </c>
      <c r="W160" s="22">
        <v>0</v>
      </c>
      <c r="X160" s="22">
        <v>0</v>
      </c>
      <c r="Y160" s="22">
        <v>0</v>
      </c>
      <c r="Z160" s="22">
        <v>0</v>
      </c>
      <c r="AA160" s="22">
        <v>0</v>
      </c>
      <c r="AB160" s="22">
        <v>24234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1074434</v>
      </c>
      <c r="AJ160" s="22">
        <v>0</v>
      </c>
      <c r="AK160" s="22">
        <v>0</v>
      </c>
      <c r="AL160" s="22">
        <v>0</v>
      </c>
      <c r="AM160" s="22">
        <v>0</v>
      </c>
      <c r="AN160" s="22">
        <v>47491</v>
      </c>
      <c r="AO160" s="22">
        <v>0</v>
      </c>
      <c r="AP160" s="22">
        <v>1972471</v>
      </c>
    </row>
    <row r="161" spans="1:42" x14ac:dyDescent="0.35">
      <c r="A161" s="22" t="s">
        <v>114</v>
      </c>
      <c r="B161" s="22" t="s">
        <v>294</v>
      </c>
      <c r="C161" s="22" t="s">
        <v>433</v>
      </c>
      <c r="D161" s="22" t="s">
        <v>434</v>
      </c>
      <c r="E161" s="22">
        <v>0</v>
      </c>
      <c r="F161" s="22">
        <v>12950</v>
      </c>
      <c r="G161" s="22">
        <v>0</v>
      </c>
      <c r="H161" s="22">
        <v>0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553390</v>
      </c>
      <c r="P161" s="22">
        <v>0</v>
      </c>
      <c r="Q161" s="22">
        <v>0</v>
      </c>
      <c r="R161" s="22">
        <v>0</v>
      </c>
      <c r="S161" s="22">
        <v>0</v>
      </c>
      <c r="T161" s="22">
        <v>310672</v>
      </c>
      <c r="U161" s="22">
        <v>56971</v>
      </c>
      <c r="V161" s="22">
        <v>0</v>
      </c>
      <c r="W161" s="22">
        <v>0</v>
      </c>
      <c r="X161" s="22">
        <v>0</v>
      </c>
      <c r="Y161" s="22">
        <v>0</v>
      </c>
      <c r="Z161" s="22">
        <v>4900</v>
      </c>
      <c r="AA161" s="22">
        <v>848000</v>
      </c>
      <c r="AB161" s="22">
        <v>0</v>
      </c>
      <c r="AC161" s="22">
        <v>0</v>
      </c>
      <c r="AD161" s="22">
        <v>0</v>
      </c>
      <c r="AE161" s="22">
        <v>0</v>
      </c>
      <c r="AF161" s="22">
        <v>0</v>
      </c>
      <c r="AG161" s="22">
        <v>0</v>
      </c>
      <c r="AH161" s="22">
        <v>0</v>
      </c>
      <c r="AI161" s="22">
        <v>90613</v>
      </c>
      <c r="AJ161" s="22">
        <v>0</v>
      </c>
      <c r="AK161" s="22">
        <v>0</v>
      </c>
      <c r="AL161" s="22">
        <v>0</v>
      </c>
      <c r="AM161" s="22">
        <v>0</v>
      </c>
      <c r="AN161" s="22">
        <v>0</v>
      </c>
      <c r="AO161" s="22">
        <v>0</v>
      </c>
      <c r="AP161" s="22">
        <v>1877496</v>
      </c>
    </row>
    <row r="162" spans="1:42" x14ac:dyDescent="0.35">
      <c r="A162" s="22" t="s">
        <v>114</v>
      </c>
      <c r="B162" s="22" t="s">
        <v>294</v>
      </c>
      <c r="C162" s="22" t="s">
        <v>435</v>
      </c>
      <c r="D162" s="22" t="s">
        <v>436</v>
      </c>
      <c r="E162" s="22">
        <v>0</v>
      </c>
      <c r="F162" s="22">
        <v>0</v>
      </c>
      <c r="G162" s="22">
        <v>0</v>
      </c>
      <c r="H162" s="22">
        <v>0</v>
      </c>
      <c r="I162" s="22">
        <v>0</v>
      </c>
      <c r="J162" s="22">
        <v>9576</v>
      </c>
      <c r="K162" s="22">
        <v>0</v>
      </c>
      <c r="L162" s="22">
        <v>0</v>
      </c>
      <c r="M162" s="22"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2066162</v>
      </c>
      <c r="U162" s="22">
        <v>0</v>
      </c>
      <c r="V162" s="22">
        <v>0</v>
      </c>
      <c r="W162" s="22">
        <v>0</v>
      </c>
      <c r="X162" s="22"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v>0</v>
      </c>
      <c r="AI162" s="22">
        <v>0</v>
      </c>
      <c r="AJ162" s="22">
        <v>0</v>
      </c>
      <c r="AK162" s="22">
        <v>0</v>
      </c>
      <c r="AL162" s="22">
        <v>82495</v>
      </c>
      <c r="AM162" s="22">
        <v>40533</v>
      </c>
      <c r="AN162" s="22">
        <v>0</v>
      </c>
      <c r="AO162" s="22">
        <v>0</v>
      </c>
      <c r="AP162" s="22">
        <v>2198766</v>
      </c>
    </row>
    <row r="163" spans="1:42" x14ac:dyDescent="0.35">
      <c r="A163" s="22" t="s">
        <v>114</v>
      </c>
      <c r="B163" s="22" t="s">
        <v>294</v>
      </c>
      <c r="C163" s="22" t="s">
        <v>437</v>
      </c>
      <c r="D163" s="22" t="s">
        <v>438</v>
      </c>
      <c r="E163" s="22">
        <v>0</v>
      </c>
      <c r="F163" s="22">
        <v>2614</v>
      </c>
      <c r="G163" s="22">
        <v>0</v>
      </c>
      <c r="H163" s="22">
        <v>0</v>
      </c>
      <c r="I163" s="22">
        <v>0</v>
      </c>
      <c r="J163" s="22">
        <v>0</v>
      </c>
      <c r="K163" s="22">
        <v>0</v>
      </c>
      <c r="L163" s="22">
        <v>16223</v>
      </c>
      <c r="M163" s="22">
        <v>0</v>
      </c>
      <c r="N163" s="22">
        <v>88511</v>
      </c>
      <c r="O163" s="22">
        <v>381313</v>
      </c>
      <c r="P163" s="22">
        <v>0</v>
      </c>
      <c r="Q163" s="22">
        <v>0</v>
      </c>
      <c r="R163" s="22">
        <v>0</v>
      </c>
      <c r="S163" s="22">
        <v>0</v>
      </c>
      <c r="T163" s="22">
        <v>175206</v>
      </c>
      <c r="U163" s="22">
        <v>119763</v>
      </c>
      <c r="V163" s="22">
        <v>339788</v>
      </c>
      <c r="W163" s="22">
        <v>0</v>
      </c>
      <c r="X163" s="22">
        <v>0</v>
      </c>
      <c r="Y163" s="22">
        <v>0</v>
      </c>
      <c r="Z163" s="22">
        <v>58580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v>669540</v>
      </c>
      <c r="AJ163" s="22">
        <v>0</v>
      </c>
      <c r="AK163" s="22">
        <v>0</v>
      </c>
      <c r="AL163" s="22">
        <v>0</v>
      </c>
      <c r="AM163" s="22">
        <v>0</v>
      </c>
      <c r="AN163" s="22">
        <v>0</v>
      </c>
      <c r="AO163" s="22">
        <v>0</v>
      </c>
      <c r="AP163" s="22">
        <v>1851538</v>
      </c>
    </row>
    <row r="164" spans="1:42" x14ac:dyDescent="0.35">
      <c r="A164" s="22" t="s">
        <v>114</v>
      </c>
      <c r="B164" s="22" t="s">
        <v>294</v>
      </c>
      <c r="C164" s="22" t="s">
        <v>439</v>
      </c>
      <c r="D164" s="22" t="s">
        <v>440</v>
      </c>
      <c r="E164" s="22">
        <v>0</v>
      </c>
      <c r="F164" s="22">
        <v>41548</v>
      </c>
      <c r="G164" s="22">
        <v>0</v>
      </c>
      <c r="H164" s="22">
        <v>12660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344866</v>
      </c>
      <c r="O164" s="22">
        <v>598709</v>
      </c>
      <c r="P164" s="22">
        <v>0</v>
      </c>
      <c r="Q164" s="22">
        <v>0</v>
      </c>
      <c r="R164" s="22">
        <v>30746</v>
      </c>
      <c r="S164" s="22">
        <v>0</v>
      </c>
      <c r="T164" s="22">
        <v>388979</v>
      </c>
      <c r="U164" s="22">
        <v>803196</v>
      </c>
      <c r="V164" s="22">
        <v>0</v>
      </c>
      <c r="W164" s="22">
        <v>0</v>
      </c>
      <c r="X164" s="22">
        <v>0</v>
      </c>
      <c r="Y164" s="22">
        <v>0</v>
      </c>
      <c r="Z164" s="22">
        <v>79950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  <c r="AH164" s="22">
        <v>0</v>
      </c>
      <c r="AI164" s="22">
        <v>548734</v>
      </c>
      <c r="AJ164" s="22">
        <v>0</v>
      </c>
      <c r="AK164" s="22">
        <v>0</v>
      </c>
      <c r="AL164" s="22">
        <v>563796</v>
      </c>
      <c r="AM164" s="22">
        <v>0</v>
      </c>
      <c r="AN164" s="22">
        <v>0</v>
      </c>
      <c r="AO164" s="22">
        <v>0</v>
      </c>
      <c r="AP164" s="22">
        <v>3413184</v>
      </c>
    </row>
    <row r="165" spans="1:42" x14ac:dyDescent="0.35">
      <c r="A165" s="22" t="s">
        <v>114</v>
      </c>
      <c r="B165" s="22" t="s">
        <v>294</v>
      </c>
      <c r="C165" s="22" t="s">
        <v>441</v>
      </c>
      <c r="D165" s="22" t="s">
        <v>442</v>
      </c>
      <c r="E165" s="22">
        <v>0</v>
      </c>
      <c r="F165" s="22">
        <v>29509</v>
      </c>
      <c r="G165" s="22">
        <v>0</v>
      </c>
      <c r="H165" s="22">
        <v>0</v>
      </c>
      <c r="I165" s="22">
        <v>233440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507329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2">
        <v>223973</v>
      </c>
      <c r="V165" s="22">
        <v>0</v>
      </c>
      <c r="W165" s="22">
        <v>0</v>
      </c>
      <c r="X165" s="22"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0</v>
      </c>
      <c r="AG165" s="22">
        <v>0</v>
      </c>
      <c r="AH165" s="22">
        <v>0</v>
      </c>
      <c r="AI165" s="22">
        <v>320483</v>
      </c>
      <c r="AJ165" s="22">
        <v>0</v>
      </c>
      <c r="AK165" s="22">
        <v>0</v>
      </c>
      <c r="AL165" s="22">
        <v>0</v>
      </c>
      <c r="AM165" s="22">
        <v>72682</v>
      </c>
      <c r="AN165" s="22">
        <v>0</v>
      </c>
      <c r="AO165" s="22">
        <v>0</v>
      </c>
      <c r="AP165" s="22">
        <v>1387416</v>
      </c>
    </row>
    <row r="166" spans="1:42" x14ac:dyDescent="0.35">
      <c r="A166" s="22" t="s">
        <v>114</v>
      </c>
      <c r="B166" s="22" t="s">
        <v>294</v>
      </c>
      <c r="C166" s="22" t="s">
        <v>443</v>
      </c>
      <c r="D166" s="22" t="s">
        <v>444</v>
      </c>
      <c r="E166" s="22">
        <v>0</v>
      </c>
      <c r="F166" s="22">
        <v>174874</v>
      </c>
      <c r="G166" s="22">
        <v>0</v>
      </c>
      <c r="H166" s="22">
        <v>12097</v>
      </c>
      <c r="I166" s="22">
        <v>0</v>
      </c>
      <c r="J166" s="22">
        <v>0</v>
      </c>
      <c r="K166" s="22">
        <v>0</v>
      </c>
      <c r="L166" s="22">
        <v>0</v>
      </c>
      <c r="M166" s="22">
        <v>0</v>
      </c>
      <c r="N166" s="22">
        <v>0</v>
      </c>
      <c r="O166" s="22">
        <v>433279</v>
      </c>
      <c r="P166" s="22">
        <v>0</v>
      </c>
      <c r="Q166" s="22">
        <v>0</v>
      </c>
      <c r="R166" s="22">
        <v>0</v>
      </c>
      <c r="S166" s="22">
        <v>0</v>
      </c>
      <c r="T166" s="22">
        <v>594828</v>
      </c>
      <c r="U166" s="22">
        <v>0</v>
      </c>
      <c r="V166" s="22">
        <v>0</v>
      </c>
      <c r="W166" s="22">
        <v>0</v>
      </c>
      <c r="X166" s="22">
        <v>102970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v>0</v>
      </c>
      <c r="AI166" s="22">
        <v>18095</v>
      </c>
      <c r="AJ166" s="22">
        <v>0</v>
      </c>
      <c r="AK166" s="22">
        <v>0</v>
      </c>
      <c r="AL166" s="22">
        <v>0</v>
      </c>
      <c r="AM166" s="22">
        <v>0</v>
      </c>
      <c r="AN166" s="22">
        <v>0</v>
      </c>
      <c r="AO166" s="22">
        <v>0</v>
      </c>
      <c r="AP166" s="22">
        <v>1336143</v>
      </c>
    </row>
    <row r="167" spans="1:42" x14ac:dyDescent="0.35">
      <c r="A167" s="22" t="s">
        <v>114</v>
      </c>
      <c r="B167" s="22" t="s">
        <v>294</v>
      </c>
      <c r="C167" s="22" t="s">
        <v>445</v>
      </c>
      <c r="D167" s="22" t="s">
        <v>446</v>
      </c>
      <c r="E167" s="22">
        <v>0</v>
      </c>
      <c r="F167" s="22">
        <v>70587</v>
      </c>
      <c r="G167" s="22">
        <v>0</v>
      </c>
      <c r="H167" s="22">
        <v>24455</v>
      </c>
      <c r="I167" s="22">
        <v>0</v>
      </c>
      <c r="J167" s="22">
        <v>0</v>
      </c>
      <c r="K167" s="22">
        <v>0</v>
      </c>
      <c r="L167" s="22">
        <v>0</v>
      </c>
      <c r="M167" s="22">
        <v>0</v>
      </c>
      <c r="N167" s="22">
        <v>96573</v>
      </c>
      <c r="O167" s="22">
        <v>2697036</v>
      </c>
      <c r="P167" s="22">
        <v>62227</v>
      </c>
      <c r="Q167" s="22">
        <v>0</v>
      </c>
      <c r="R167" s="22">
        <v>0</v>
      </c>
      <c r="S167" s="22">
        <v>0</v>
      </c>
      <c r="T167" s="22">
        <v>345111</v>
      </c>
      <c r="U167" s="22">
        <v>781978</v>
      </c>
      <c r="V167" s="22">
        <v>10292</v>
      </c>
      <c r="W167" s="22">
        <v>0</v>
      </c>
      <c r="X167" s="22"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  <c r="AH167" s="22">
        <v>0</v>
      </c>
      <c r="AI167" s="22">
        <v>3925780</v>
      </c>
      <c r="AJ167" s="22">
        <v>0</v>
      </c>
      <c r="AK167" s="22">
        <v>0</v>
      </c>
      <c r="AL167" s="22">
        <v>0</v>
      </c>
      <c r="AM167" s="22">
        <v>0</v>
      </c>
      <c r="AN167" s="22">
        <v>0</v>
      </c>
      <c r="AO167" s="22">
        <v>0</v>
      </c>
      <c r="AP167" s="22">
        <v>8014039</v>
      </c>
    </row>
    <row r="168" spans="1:42" x14ac:dyDescent="0.35">
      <c r="A168" s="22" t="s">
        <v>114</v>
      </c>
      <c r="B168" s="22" t="s">
        <v>294</v>
      </c>
      <c r="C168" s="22" t="s">
        <v>447</v>
      </c>
      <c r="D168" s="22" t="s">
        <v>448</v>
      </c>
      <c r="E168" s="22">
        <v>0</v>
      </c>
      <c r="F168" s="22">
        <v>0</v>
      </c>
      <c r="G168" s="22">
        <v>0</v>
      </c>
      <c r="H168" s="22"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379590</v>
      </c>
      <c r="P168" s="22">
        <v>0</v>
      </c>
      <c r="Q168" s="22">
        <v>0</v>
      </c>
      <c r="R168" s="22">
        <v>0</v>
      </c>
      <c r="S168" s="22">
        <v>0</v>
      </c>
      <c r="T168" s="22">
        <v>117148</v>
      </c>
      <c r="U168" s="22">
        <v>13550</v>
      </c>
      <c r="V168" s="22">
        <v>0</v>
      </c>
      <c r="W168" s="22"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57303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v>0</v>
      </c>
      <c r="AJ168" s="22">
        <v>0</v>
      </c>
      <c r="AK168" s="22">
        <v>0</v>
      </c>
      <c r="AL168" s="22">
        <v>0</v>
      </c>
      <c r="AM168" s="22">
        <v>61247</v>
      </c>
      <c r="AN168" s="22">
        <v>0</v>
      </c>
      <c r="AO168" s="22">
        <v>0</v>
      </c>
      <c r="AP168" s="22">
        <v>628838</v>
      </c>
    </row>
    <row r="169" spans="1:42" x14ac:dyDescent="0.35">
      <c r="A169" s="22" t="s">
        <v>114</v>
      </c>
      <c r="B169" s="22" t="s">
        <v>294</v>
      </c>
      <c r="C169" s="22" t="s">
        <v>449</v>
      </c>
      <c r="D169" s="22" t="s">
        <v>450</v>
      </c>
      <c r="E169" s="22">
        <v>0</v>
      </c>
      <c r="F169" s="22">
        <v>0</v>
      </c>
      <c r="G169" s="22">
        <v>0</v>
      </c>
      <c r="H169" s="22"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v>0</v>
      </c>
      <c r="N169" s="22">
        <v>0</v>
      </c>
      <c r="O169" s="22">
        <v>1818890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0</v>
      </c>
      <c r="W169" s="22">
        <v>0</v>
      </c>
      <c r="X169" s="22"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v>0</v>
      </c>
      <c r="AI169" s="22">
        <v>0</v>
      </c>
      <c r="AJ169" s="22">
        <v>0</v>
      </c>
      <c r="AK169" s="22">
        <v>0</v>
      </c>
      <c r="AL169" s="22">
        <v>0</v>
      </c>
      <c r="AM169" s="22">
        <v>0</v>
      </c>
      <c r="AN169" s="22">
        <v>0</v>
      </c>
      <c r="AO169" s="22">
        <v>0</v>
      </c>
      <c r="AP169" s="22">
        <v>1818890</v>
      </c>
    </row>
    <row r="170" spans="1:42" x14ac:dyDescent="0.35">
      <c r="A170" s="22" t="s">
        <v>114</v>
      </c>
      <c r="B170" s="22" t="s">
        <v>294</v>
      </c>
      <c r="C170" s="22" t="s">
        <v>451</v>
      </c>
      <c r="D170" s="22" t="s">
        <v>452</v>
      </c>
      <c r="E170" s="22">
        <v>0</v>
      </c>
      <c r="F170" s="22">
        <v>49375</v>
      </c>
      <c r="G170" s="22">
        <v>0</v>
      </c>
      <c r="H170" s="22">
        <v>0</v>
      </c>
      <c r="I170" s="22">
        <v>12500</v>
      </c>
      <c r="J170" s="22">
        <v>150019</v>
      </c>
      <c r="K170" s="22">
        <v>0</v>
      </c>
      <c r="L170" s="22">
        <v>0</v>
      </c>
      <c r="M170" s="22">
        <v>0</v>
      </c>
      <c r="N170" s="22">
        <v>1092827</v>
      </c>
      <c r="O170" s="22">
        <v>449386</v>
      </c>
      <c r="P170" s="22">
        <v>0</v>
      </c>
      <c r="Q170" s="22">
        <v>0</v>
      </c>
      <c r="R170" s="22">
        <v>0</v>
      </c>
      <c r="S170" s="22">
        <v>0</v>
      </c>
      <c r="T170" s="22">
        <v>4219945</v>
      </c>
      <c r="U170" s="22">
        <v>16915595</v>
      </c>
      <c r="V170" s="22">
        <v>0</v>
      </c>
      <c r="W170" s="22">
        <v>0</v>
      </c>
      <c r="X170" s="22"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</v>
      </c>
      <c r="AH170" s="22">
        <v>0</v>
      </c>
      <c r="AI170" s="22">
        <v>349364</v>
      </c>
      <c r="AJ170" s="22">
        <v>0</v>
      </c>
      <c r="AK170" s="22">
        <v>0</v>
      </c>
      <c r="AL170" s="22">
        <v>0</v>
      </c>
      <c r="AM170" s="22">
        <v>0</v>
      </c>
      <c r="AN170" s="22">
        <v>0</v>
      </c>
      <c r="AO170" s="22">
        <v>0</v>
      </c>
      <c r="AP170" s="22">
        <v>23239011</v>
      </c>
    </row>
    <row r="171" spans="1:42" x14ac:dyDescent="0.35">
      <c r="A171" s="22" t="s">
        <v>114</v>
      </c>
      <c r="B171" s="22" t="s">
        <v>294</v>
      </c>
      <c r="C171" s="22" t="s">
        <v>453</v>
      </c>
      <c r="D171" s="22" t="s">
        <v>454</v>
      </c>
      <c r="E171" s="22">
        <v>0</v>
      </c>
      <c r="F171" s="22">
        <v>21504</v>
      </c>
      <c r="G171" s="22">
        <v>0</v>
      </c>
      <c r="H171" s="22"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605285</v>
      </c>
      <c r="P171" s="22">
        <v>0</v>
      </c>
      <c r="Q171" s="22">
        <v>0</v>
      </c>
      <c r="R171" s="22">
        <v>0</v>
      </c>
      <c r="S171" s="22">
        <v>10333</v>
      </c>
      <c r="T171" s="22">
        <v>999</v>
      </c>
      <c r="U171" s="22">
        <v>0</v>
      </c>
      <c r="V171" s="22">
        <v>0</v>
      </c>
      <c r="W171" s="22">
        <v>59382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v>0</v>
      </c>
      <c r="AI171" s="22">
        <v>0</v>
      </c>
      <c r="AJ171" s="22">
        <v>0</v>
      </c>
      <c r="AK171" s="22">
        <v>0</v>
      </c>
      <c r="AL171" s="22">
        <v>0</v>
      </c>
      <c r="AM171" s="22">
        <v>0</v>
      </c>
      <c r="AN171" s="22">
        <v>0</v>
      </c>
      <c r="AO171" s="22">
        <v>0</v>
      </c>
      <c r="AP171" s="22">
        <v>697503</v>
      </c>
    </row>
    <row r="172" spans="1:42" x14ac:dyDescent="0.35">
      <c r="A172" s="22" t="s">
        <v>114</v>
      </c>
      <c r="B172" s="22" t="s">
        <v>294</v>
      </c>
      <c r="C172" s="22" t="s">
        <v>455</v>
      </c>
      <c r="D172" s="22" t="s">
        <v>456</v>
      </c>
      <c r="E172" s="22">
        <v>0</v>
      </c>
      <c r="F172" s="22">
        <v>35425</v>
      </c>
      <c r="G172" s="22">
        <v>0</v>
      </c>
      <c r="H172" s="22"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1239625</v>
      </c>
      <c r="P172" s="22">
        <v>0</v>
      </c>
      <c r="Q172" s="22">
        <v>0</v>
      </c>
      <c r="R172" s="22">
        <v>0</v>
      </c>
      <c r="S172" s="22">
        <v>0</v>
      </c>
      <c r="T172" s="22">
        <v>2259</v>
      </c>
      <c r="U172" s="22">
        <v>376105</v>
      </c>
      <c r="V172" s="22">
        <v>0</v>
      </c>
      <c r="W172" s="22">
        <v>0</v>
      </c>
      <c r="X172" s="22">
        <v>0</v>
      </c>
      <c r="Y172" s="22">
        <v>0</v>
      </c>
      <c r="Z172" s="22">
        <v>0</v>
      </c>
      <c r="AA172" s="22">
        <v>3989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v>0</v>
      </c>
      <c r="AJ172" s="22">
        <v>0</v>
      </c>
      <c r="AK172" s="22">
        <v>0</v>
      </c>
      <c r="AL172" s="22">
        <v>0</v>
      </c>
      <c r="AM172" s="22">
        <v>0</v>
      </c>
      <c r="AN172" s="22">
        <v>0</v>
      </c>
      <c r="AO172" s="22">
        <v>0</v>
      </c>
      <c r="AP172" s="22">
        <v>1657403</v>
      </c>
    </row>
    <row r="173" spans="1:42" x14ac:dyDescent="0.35">
      <c r="A173" s="22" t="s">
        <v>114</v>
      </c>
      <c r="B173" s="22" t="s">
        <v>294</v>
      </c>
      <c r="C173" s="22" t="s">
        <v>457</v>
      </c>
      <c r="D173" s="22" t="s">
        <v>458</v>
      </c>
      <c r="E173" s="22">
        <v>0</v>
      </c>
      <c r="F173" s="22">
        <v>0</v>
      </c>
      <c r="G173" s="22">
        <v>0</v>
      </c>
      <c r="H173" s="22">
        <v>0</v>
      </c>
      <c r="I173" s="22">
        <v>37275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638230</v>
      </c>
      <c r="P173" s="22">
        <v>0</v>
      </c>
      <c r="Q173" s="22">
        <v>0</v>
      </c>
      <c r="R173" s="22">
        <v>0</v>
      </c>
      <c r="S173" s="22">
        <v>0</v>
      </c>
      <c r="T173" s="22">
        <v>146923</v>
      </c>
      <c r="U173" s="22">
        <v>12078551</v>
      </c>
      <c r="V173" s="22">
        <v>0</v>
      </c>
      <c r="W173" s="22">
        <v>0</v>
      </c>
      <c r="X173" s="22"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  <c r="AH173" s="22">
        <v>0</v>
      </c>
      <c r="AI173" s="22">
        <v>971340</v>
      </c>
      <c r="AJ173" s="22">
        <v>0</v>
      </c>
      <c r="AK173" s="22">
        <v>0</v>
      </c>
      <c r="AL173" s="22">
        <v>0</v>
      </c>
      <c r="AM173" s="22">
        <v>0</v>
      </c>
      <c r="AN173" s="22">
        <v>0</v>
      </c>
      <c r="AO173" s="22">
        <v>0</v>
      </c>
      <c r="AP173" s="22">
        <v>13872319</v>
      </c>
    </row>
    <row r="174" spans="1:42" x14ac:dyDescent="0.35">
      <c r="A174" s="22" t="s">
        <v>114</v>
      </c>
      <c r="B174" s="22" t="s">
        <v>294</v>
      </c>
      <c r="C174" s="22" t="s">
        <v>459</v>
      </c>
      <c r="D174" s="22" t="s">
        <v>460</v>
      </c>
      <c r="E174" s="22">
        <v>0</v>
      </c>
      <c r="F174" s="22">
        <v>5111</v>
      </c>
      <c r="G174" s="22">
        <v>0</v>
      </c>
      <c r="H174" s="22"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16371</v>
      </c>
      <c r="O174" s="22">
        <v>17715</v>
      </c>
      <c r="P174" s="22">
        <v>0</v>
      </c>
      <c r="Q174" s="22">
        <v>0</v>
      </c>
      <c r="R174" s="22">
        <v>0</v>
      </c>
      <c r="S174" s="22">
        <v>0</v>
      </c>
      <c r="T174" s="22">
        <v>15949</v>
      </c>
      <c r="U174" s="22">
        <v>4905</v>
      </c>
      <c r="V174" s="22">
        <v>0</v>
      </c>
      <c r="W174" s="22">
        <v>0</v>
      </c>
      <c r="X174" s="22">
        <v>0</v>
      </c>
      <c r="Y174" s="22">
        <v>0</v>
      </c>
      <c r="Z174" s="22">
        <v>0</v>
      </c>
      <c r="AA174" s="22">
        <v>0</v>
      </c>
      <c r="AB174" s="22">
        <v>9293</v>
      </c>
      <c r="AC174" s="22">
        <v>0</v>
      </c>
      <c r="AD174" s="22">
        <v>0</v>
      </c>
      <c r="AE174" s="22">
        <v>0</v>
      </c>
      <c r="AF174" s="22">
        <v>0</v>
      </c>
      <c r="AG174" s="22">
        <v>0</v>
      </c>
      <c r="AH174" s="22">
        <v>0</v>
      </c>
      <c r="AI174" s="22">
        <v>0</v>
      </c>
      <c r="AJ174" s="22">
        <v>0</v>
      </c>
      <c r="AK174" s="22">
        <v>0</v>
      </c>
      <c r="AL174" s="22">
        <v>0</v>
      </c>
      <c r="AM174" s="22">
        <v>0</v>
      </c>
      <c r="AN174" s="22">
        <v>0</v>
      </c>
      <c r="AO174" s="22">
        <v>0</v>
      </c>
      <c r="AP174" s="22">
        <v>69344</v>
      </c>
    </row>
    <row r="175" spans="1:42" x14ac:dyDescent="0.35">
      <c r="A175" s="22" t="s">
        <v>114</v>
      </c>
      <c r="B175" s="22" t="s">
        <v>294</v>
      </c>
      <c r="C175" s="22" t="s">
        <v>461</v>
      </c>
      <c r="D175" s="22" t="s">
        <v>462</v>
      </c>
      <c r="E175" s="22">
        <v>0</v>
      </c>
      <c r="F175" s="22">
        <v>77105</v>
      </c>
      <c r="G175" s="22">
        <v>0</v>
      </c>
      <c r="H175" s="22"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738751</v>
      </c>
      <c r="O175" s="22">
        <v>744043</v>
      </c>
      <c r="P175" s="22">
        <v>119430</v>
      </c>
      <c r="Q175" s="22">
        <v>0</v>
      </c>
      <c r="R175" s="22">
        <v>0</v>
      </c>
      <c r="S175" s="22">
        <v>0</v>
      </c>
      <c r="T175" s="22">
        <v>592278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v>0</v>
      </c>
      <c r="AI175" s="22">
        <v>8732</v>
      </c>
      <c r="AJ175" s="22">
        <v>46237</v>
      </c>
      <c r="AK175" s="22">
        <v>0</v>
      </c>
      <c r="AL175" s="22">
        <v>10000</v>
      </c>
      <c r="AM175" s="22">
        <v>0</v>
      </c>
      <c r="AN175" s="22">
        <v>0</v>
      </c>
      <c r="AO175" s="22">
        <v>0</v>
      </c>
      <c r="AP175" s="22">
        <v>2336576</v>
      </c>
    </row>
    <row r="176" spans="1:42" x14ac:dyDescent="0.35">
      <c r="A176" s="22" t="s">
        <v>114</v>
      </c>
      <c r="B176" s="22" t="s">
        <v>294</v>
      </c>
      <c r="C176" s="22" t="s">
        <v>463</v>
      </c>
      <c r="D176" s="22" t="s">
        <v>464</v>
      </c>
      <c r="E176" s="22">
        <v>0</v>
      </c>
      <c r="F176" s="22">
        <v>2030174</v>
      </c>
      <c r="G176" s="22">
        <v>0</v>
      </c>
      <c r="H176" s="22">
        <v>73904</v>
      </c>
      <c r="I176" s="22">
        <v>833402</v>
      </c>
      <c r="J176" s="22">
        <v>0</v>
      </c>
      <c r="K176" s="22">
        <v>0</v>
      </c>
      <c r="L176" s="22">
        <v>0</v>
      </c>
      <c r="M176" s="22">
        <v>0</v>
      </c>
      <c r="N176" s="22">
        <v>423254</v>
      </c>
      <c r="O176" s="22">
        <v>3521435</v>
      </c>
      <c r="P176" s="22">
        <v>0</v>
      </c>
      <c r="Q176" s="22">
        <v>656960</v>
      </c>
      <c r="R176" s="22">
        <v>1086544</v>
      </c>
      <c r="S176" s="22">
        <v>0</v>
      </c>
      <c r="T176" s="22">
        <v>622459</v>
      </c>
      <c r="U176" s="22">
        <v>278755</v>
      </c>
      <c r="V176" s="22">
        <v>0</v>
      </c>
      <c r="W176" s="22">
        <v>0</v>
      </c>
      <c r="X176" s="22"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v>0</v>
      </c>
      <c r="AI176" s="22">
        <v>525883</v>
      </c>
      <c r="AJ176" s="22">
        <v>1797254</v>
      </c>
      <c r="AK176" s="22">
        <v>0</v>
      </c>
      <c r="AL176" s="22">
        <v>0</v>
      </c>
      <c r="AM176" s="22">
        <v>0</v>
      </c>
      <c r="AN176" s="22">
        <v>0</v>
      </c>
      <c r="AO176" s="22">
        <v>0</v>
      </c>
      <c r="AP176" s="22">
        <v>11850024</v>
      </c>
    </row>
    <row r="177" spans="1:42" x14ac:dyDescent="0.35">
      <c r="A177" s="22" t="s">
        <v>114</v>
      </c>
      <c r="B177" s="22" t="s">
        <v>294</v>
      </c>
      <c r="C177" s="22" t="s">
        <v>465</v>
      </c>
      <c r="D177" s="22" t="s">
        <v>466</v>
      </c>
      <c r="E177" s="22">
        <v>0</v>
      </c>
      <c r="F177" s="22">
        <v>8686783</v>
      </c>
      <c r="G177" s="22">
        <v>0</v>
      </c>
      <c r="H177" s="22">
        <v>0</v>
      </c>
      <c r="I177" s="22">
        <v>809594</v>
      </c>
      <c r="J177" s="22">
        <v>0</v>
      </c>
      <c r="K177" s="22">
        <v>0</v>
      </c>
      <c r="L177" s="22">
        <v>75748</v>
      </c>
      <c r="M177" s="22">
        <v>0</v>
      </c>
      <c r="N177" s="22">
        <v>136258</v>
      </c>
      <c r="O177" s="22">
        <v>387467</v>
      </c>
      <c r="P177" s="22">
        <v>0</v>
      </c>
      <c r="Q177" s="22">
        <v>0</v>
      </c>
      <c r="R177" s="22">
        <v>665962</v>
      </c>
      <c r="S177" s="22">
        <v>0</v>
      </c>
      <c r="T177" s="22">
        <v>192478</v>
      </c>
      <c r="U177" s="22">
        <v>881689</v>
      </c>
      <c r="V177" s="22">
        <v>10000</v>
      </c>
      <c r="W177" s="22"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v>0</v>
      </c>
      <c r="AI177" s="22">
        <v>3805511</v>
      </c>
      <c r="AJ177" s="22">
        <v>58761</v>
      </c>
      <c r="AK177" s="22">
        <v>0</v>
      </c>
      <c r="AL177" s="22">
        <v>0</v>
      </c>
      <c r="AM177" s="22">
        <v>0</v>
      </c>
      <c r="AN177" s="22">
        <v>0</v>
      </c>
      <c r="AO177" s="22">
        <v>0</v>
      </c>
      <c r="AP177" s="22">
        <v>15710251</v>
      </c>
    </row>
    <row r="178" spans="1:42" x14ac:dyDescent="0.35">
      <c r="A178" s="22" t="s">
        <v>114</v>
      </c>
      <c r="B178" s="22" t="s">
        <v>294</v>
      </c>
      <c r="C178" s="22" t="s">
        <v>467</v>
      </c>
      <c r="D178" s="22" t="s">
        <v>468</v>
      </c>
      <c r="E178" s="22">
        <v>0</v>
      </c>
      <c r="F178" s="22">
        <v>14811</v>
      </c>
      <c r="G178" s="22">
        <v>0</v>
      </c>
      <c r="H178" s="22"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v>0</v>
      </c>
      <c r="N178" s="22">
        <v>184507</v>
      </c>
      <c r="O178" s="22">
        <v>134186</v>
      </c>
      <c r="P178" s="22">
        <v>0</v>
      </c>
      <c r="Q178" s="22">
        <v>0</v>
      </c>
      <c r="R178" s="22">
        <v>0</v>
      </c>
      <c r="S178" s="22">
        <v>0</v>
      </c>
      <c r="T178" s="22">
        <v>49601</v>
      </c>
      <c r="U178" s="22">
        <v>858769</v>
      </c>
      <c r="V178" s="22">
        <v>0</v>
      </c>
      <c r="W178" s="22"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v>0</v>
      </c>
      <c r="AI178" s="22">
        <v>1419445</v>
      </c>
      <c r="AJ178" s="22">
        <v>0</v>
      </c>
      <c r="AK178" s="22">
        <v>0</v>
      </c>
      <c r="AL178" s="22">
        <v>0</v>
      </c>
      <c r="AM178" s="22">
        <v>7126</v>
      </c>
      <c r="AN178" s="22">
        <v>0</v>
      </c>
      <c r="AO178" s="22">
        <v>0</v>
      </c>
      <c r="AP178" s="22">
        <v>2668445</v>
      </c>
    </row>
    <row r="179" spans="1:42" x14ac:dyDescent="0.35">
      <c r="A179" s="22" t="s">
        <v>114</v>
      </c>
      <c r="B179" s="22" t="s">
        <v>294</v>
      </c>
      <c r="C179" s="22" t="s">
        <v>469</v>
      </c>
      <c r="D179" s="22" t="s">
        <v>470</v>
      </c>
      <c r="E179" s="22">
        <v>0</v>
      </c>
      <c r="F179" s="22">
        <v>182420</v>
      </c>
      <c r="G179" s="22">
        <v>0</v>
      </c>
      <c r="H179" s="22">
        <v>0</v>
      </c>
      <c r="I179" s="22">
        <v>63072</v>
      </c>
      <c r="J179" s="22">
        <v>0</v>
      </c>
      <c r="K179" s="22">
        <v>0</v>
      </c>
      <c r="L179" s="22">
        <v>0</v>
      </c>
      <c r="M179" s="22">
        <v>0</v>
      </c>
      <c r="N179" s="22">
        <v>66059</v>
      </c>
      <c r="O179" s="22">
        <v>262717</v>
      </c>
      <c r="P179" s="22">
        <v>0</v>
      </c>
      <c r="Q179" s="22">
        <v>0</v>
      </c>
      <c r="R179" s="22">
        <v>71075</v>
      </c>
      <c r="S179" s="22">
        <v>0</v>
      </c>
      <c r="T179" s="22">
        <v>42560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v>0</v>
      </c>
      <c r="AI179" s="22">
        <v>90000</v>
      </c>
      <c r="AJ179" s="22">
        <v>0</v>
      </c>
      <c r="AK179" s="22">
        <v>0</v>
      </c>
      <c r="AL179" s="22">
        <v>0</v>
      </c>
      <c r="AM179" s="22">
        <v>0</v>
      </c>
      <c r="AN179" s="22">
        <v>0</v>
      </c>
      <c r="AO179" s="22">
        <v>0</v>
      </c>
      <c r="AP179" s="22">
        <v>777903</v>
      </c>
    </row>
    <row r="180" spans="1:42" x14ac:dyDescent="0.35">
      <c r="A180" s="22" t="s">
        <v>114</v>
      </c>
      <c r="B180" s="22" t="s">
        <v>294</v>
      </c>
      <c r="C180" s="22" t="s">
        <v>471</v>
      </c>
      <c r="D180" s="22" t="s">
        <v>472</v>
      </c>
      <c r="E180" s="22">
        <v>0</v>
      </c>
      <c r="F180" s="22">
        <v>0</v>
      </c>
      <c r="G180" s="22">
        <v>0</v>
      </c>
      <c r="H180" s="22">
        <v>0</v>
      </c>
      <c r="I180" s="22">
        <v>1074563</v>
      </c>
      <c r="J180" s="22">
        <v>0</v>
      </c>
      <c r="K180" s="22">
        <v>0</v>
      </c>
      <c r="L180" s="22">
        <v>43584</v>
      </c>
      <c r="M180" s="22">
        <v>0</v>
      </c>
      <c r="N180" s="22">
        <v>0</v>
      </c>
      <c r="O180" s="22">
        <v>18107859</v>
      </c>
      <c r="P180" s="22">
        <v>0</v>
      </c>
      <c r="Q180" s="22">
        <v>0</v>
      </c>
      <c r="R180" s="22">
        <v>100958</v>
      </c>
      <c r="S180" s="22">
        <v>0</v>
      </c>
      <c r="T180" s="22">
        <v>18549818</v>
      </c>
      <c r="U180" s="22">
        <v>559704</v>
      </c>
      <c r="V180" s="22">
        <v>288138</v>
      </c>
      <c r="W180" s="22"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v>0</v>
      </c>
      <c r="AI180" s="22">
        <v>5832542</v>
      </c>
      <c r="AJ180" s="22">
        <v>77891</v>
      </c>
      <c r="AK180" s="22">
        <v>0</v>
      </c>
      <c r="AL180" s="22">
        <v>0</v>
      </c>
      <c r="AM180" s="22">
        <v>0</v>
      </c>
      <c r="AN180" s="22">
        <v>0</v>
      </c>
      <c r="AO180" s="22">
        <v>0</v>
      </c>
      <c r="AP180" s="22">
        <v>44635057</v>
      </c>
    </row>
    <row r="181" spans="1:42" x14ac:dyDescent="0.35">
      <c r="A181" s="22" t="s">
        <v>114</v>
      </c>
      <c r="B181" s="22" t="s">
        <v>294</v>
      </c>
      <c r="C181" s="22" t="s">
        <v>473</v>
      </c>
      <c r="D181" s="22" t="s">
        <v>474</v>
      </c>
      <c r="E181" s="22">
        <v>0</v>
      </c>
      <c r="F181" s="22">
        <v>85187</v>
      </c>
      <c r="G181" s="22">
        <v>0</v>
      </c>
      <c r="H181" s="22">
        <v>71511</v>
      </c>
      <c r="I181" s="22">
        <v>3578931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3100868</v>
      </c>
      <c r="P181" s="22">
        <v>0</v>
      </c>
      <c r="Q181" s="22">
        <v>0</v>
      </c>
      <c r="R181" s="22">
        <v>120697</v>
      </c>
      <c r="S181" s="22">
        <v>0</v>
      </c>
      <c r="T181" s="22">
        <v>1789015</v>
      </c>
      <c r="U181" s="22">
        <v>247176</v>
      </c>
      <c r="V181" s="22">
        <v>330260</v>
      </c>
      <c r="W181" s="22">
        <v>0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1317769</v>
      </c>
      <c r="AE181" s="22">
        <v>0</v>
      </c>
      <c r="AF181" s="22">
        <v>0</v>
      </c>
      <c r="AG181" s="22">
        <v>0</v>
      </c>
      <c r="AH181" s="22">
        <v>0</v>
      </c>
      <c r="AI181" s="22">
        <v>363645</v>
      </c>
      <c r="AJ181" s="22">
        <v>0</v>
      </c>
      <c r="AK181" s="22">
        <v>0</v>
      </c>
      <c r="AL181" s="22">
        <v>0</v>
      </c>
      <c r="AM181" s="22">
        <v>0</v>
      </c>
      <c r="AN181" s="22">
        <v>0</v>
      </c>
      <c r="AO181" s="22">
        <v>0</v>
      </c>
      <c r="AP181" s="22">
        <v>11005059</v>
      </c>
    </row>
    <row r="182" spans="1:42" x14ac:dyDescent="0.35">
      <c r="A182" s="22" t="s">
        <v>114</v>
      </c>
      <c r="B182" s="22" t="s">
        <v>294</v>
      </c>
      <c r="C182" s="22" t="s">
        <v>475</v>
      </c>
      <c r="D182" s="22" t="s">
        <v>476</v>
      </c>
      <c r="E182" s="22">
        <v>0</v>
      </c>
      <c r="F182" s="22">
        <v>1998</v>
      </c>
      <c r="G182" s="22">
        <v>31873</v>
      </c>
      <c r="H182" s="22">
        <v>0</v>
      </c>
      <c r="I182" s="22">
        <v>0</v>
      </c>
      <c r="J182" s="22">
        <v>0</v>
      </c>
      <c r="K182" s="22">
        <v>0</v>
      </c>
      <c r="L182" s="22">
        <v>5500</v>
      </c>
      <c r="M182" s="22">
        <v>0</v>
      </c>
      <c r="N182" s="22">
        <v>0</v>
      </c>
      <c r="O182" s="22">
        <v>54428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2">
        <v>1574</v>
      </c>
      <c r="Y182" s="22">
        <v>0</v>
      </c>
      <c r="Z182" s="22">
        <v>0</v>
      </c>
      <c r="AA182" s="22">
        <v>4761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v>0</v>
      </c>
      <c r="AI182" s="22">
        <v>3004</v>
      </c>
      <c r="AJ182" s="22">
        <v>0</v>
      </c>
      <c r="AK182" s="22">
        <v>0</v>
      </c>
      <c r="AL182" s="22">
        <v>0</v>
      </c>
      <c r="AM182" s="22">
        <v>0</v>
      </c>
      <c r="AN182" s="22">
        <v>0</v>
      </c>
      <c r="AO182" s="22">
        <v>0</v>
      </c>
      <c r="AP182" s="22">
        <v>103138</v>
      </c>
    </row>
    <row r="183" spans="1:42" x14ac:dyDescent="0.35">
      <c r="A183" s="22" t="s">
        <v>114</v>
      </c>
      <c r="B183" s="22" t="s">
        <v>294</v>
      </c>
      <c r="C183" s="22" t="s">
        <v>477</v>
      </c>
      <c r="D183" s="22" t="s">
        <v>478</v>
      </c>
      <c r="E183" s="22">
        <v>0</v>
      </c>
      <c r="F183" s="22">
        <v>0</v>
      </c>
      <c r="G183" s="22">
        <v>0</v>
      </c>
      <c r="H183" s="22">
        <v>0</v>
      </c>
      <c r="I183" s="22">
        <v>154306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0</v>
      </c>
      <c r="P183" s="22">
        <v>117343</v>
      </c>
      <c r="Q183" s="22">
        <v>0</v>
      </c>
      <c r="R183" s="22">
        <v>0</v>
      </c>
      <c r="S183" s="22">
        <v>2007954</v>
      </c>
      <c r="T183" s="22">
        <v>10759</v>
      </c>
      <c r="U183" s="22">
        <v>48419</v>
      </c>
      <c r="V183" s="22">
        <v>10976275</v>
      </c>
      <c r="W183" s="22">
        <v>0</v>
      </c>
      <c r="X183" s="22"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v>0</v>
      </c>
      <c r="AI183" s="22">
        <v>0</v>
      </c>
      <c r="AJ183" s="22">
        <v>0</v>
      </c>
      <c r="AK183" s="22">
        <v>0</v>
      </c>
      <c r="AL183" s="22">
        <v>507432</v>
      </c>
      <c r="AM183" s="22">
        <v>0</v>
      </c>
      <c r="AN183" s="22">
        <v>0</v>
      </c>
      <c r="AO183" s="22">
        <v>90825</v>
      </c>
      <c r="AP183" s="22">
        <v>13913313</v>
      </c>
    </row>
    <row r="184" spans="1:42" x14ac:dyDescent="0.35">
      <c r="A184" s="22" t="s">
        <v>114</v>
      </c>
      <c r="B184" s="22" t="s">
        <v>294</v>
      </c>
      <c r="C184" s="22" t="s">
        <v>479</v>
      </c>
      <c r="D184" s="22" t="s">
        <v>480</v>
      </c>
      <c r="E184" s="22">
        <v>0</v>
      </c>
      <c r="F184" s="22">
        <v>0</v>
      </c>
      <c r="G184" s="22">
        <v>0</v>
      </c>
      <c r="H184" s="22"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181051</v>
      </c>
      <c r="O184" s="22">
        <v>221053</v>
      </c>
      <c r="P184" s="22">
        <v>0</v>
      </c>
      <c r="Q184" s="22">
        <v>0</v>
      </c>
      <c r="R184" s="22">
        <v>0</v>
      </c>
      <c r="S184" s="22">
        <v>0</v>
      </c>
      <c r="T184" s="22">
        <v>478396</v>
      </c>
      <c r="U184" s="22">
        <v>14949</v>
      </c>
      <c r="V184" s="22">
        <v>0</v>
      </c>
      <c r="W184" s="22"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v>0</v>
      </c>
      <c r="AI184" s="22">
        <v>99492</v>
      </c>
      <c r="AJ184" s="22">
        <v>0</v>
      </c>
      <c r="AK184" s="22">
        <v>0</v>
      </c>
      <c r="AL184" s="22">
        <v>0</v>
      </c>
      <c r="AM184" s="22">
        <v>0</v>
      </c>
      <c r="AN184" s="22">
        <v>0</v>
      </c>
      <c r="AO184" s="22">
        <v>0</v>
      </c>
      <c r="AP184" s="22">
        <v>994941</v>
      </c>
    </row>
    <row r="185" spans="1:42" x14ac:dyDescent="0.35">
      <c r="A185" s="22" t="s">
        <v>114</v>
      </c>
      <c r="B185" s="22" t="s">
        <v>294</v>
      </c>
      <c r="C185" s="22" t="s">
        <v>481</v>
      </c>
      <c r="D185" s="22" t="s">
        <v>482</v>
      </c>
      <c r="E185" s="22">
        <v>0</v>
      </c>
      <c r="F185" s="22">
        <v>7500</v>
      </c>
      <c r="G185" s="22">
        <v>0</v>
      </c>
      <c r="H185" s="22">
        <v>0</v>
      </c>
      <c r="I185" s="22">
        <v>157500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2649671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v>0</v>
      </c>
      <c r="AL185" s="22">
        <v>0</v>
      </c>
      <c r="AM185" s="22">
        <v>0</v>
      </c>
      <c r="AN185" s="22">
        <v>0</v>
      </c>
      <c r="AO185" s="22">
        <v>0</v>
      </c>
      <c r="AP185" s="22">
        <v>2814671</v>
      </c>
    </row>
    <row r="186" spans="1:42" x14ac:dyDescent="0.35">
      <c r="A186" s="22" t="s">
        <v>114</v>
      </c>
      <c r="B186" s="22" t="s">
        <v>294</v>
      </c>
      <c r="C186" s="22" t="s">
        <v>483</v>
      </c>
      <c r="D186" s="22" t="s">
        <v>484</v>
      </c>
      <c r="E186" s="22">
        <v>0</v>
      </c>
      <c r="F186" s="22">
        <v>0</v>
      </c>
      <c r="G186" s="22">
        <v>0</v>
      </c>
      <c r="H186" s="22"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181055</v>
      </c>
      <c r="P186" s="22">
        <v>0</v>
      </c>
      <c r="Q186" s="22">
        <v>0</v>
      </c>
      <c r="R186" s="22">
        <v>49580</v>
      </c>
      <c r="S186" s="22">
        <v>0</v>
      </c>
      <c r="T186" s="22">
        <v>27084</v>
      </c>
      <c r="U186" s="22">
        <v>12530</v>
      </c>
      <c r="V186" s="22">
        <v>0</v>
      </c>
      <c r="W186" s="22"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194775</v>
      </c>
      <c r="AE186" s="22">
        <v>0</v>
      </c>
      <c r="AF186" s="22">
        <v>0</v>
      </c>
      <c r="AG186" s="22">
        <v>0</v>
      </c>
      <c r="AH186" s="22">
        <v>0</v>
      </c>
      <c r="AI186" s="22">
        <v>150209</v>
      </c>
      <c r="AJ186" s="22">
        <v>0</v>
      </c>
      <c r="AK186" s="22">
        <v>0</v>
      </c>
      <c r="AL186" s="22">
        <v>0</v>
      </c>
      <c r="AM186" s="22">
        <v>0</v>
      </c>
      <c r="AN186" s="22">
        <v>0</v>
      </c>
      <c r="AO186" s="22">
        <v>0</v>
      </c>
      <c r="AP186" s="22">
        <v>615233</v>
      </c>
    </row>
    <row r="187" spans="1:42" x14ac:dyDescent="0.35">
      <c r="A187" s="22" t="s">
        <v>114</v>
      </c>
      <c r="B187" s="22" t="s">
        <v>294</v>
      </c>
      <c r="C187" s="22" t="s">
        <v>485</v>
      </c>
      <c r="D187" s="22" t="s">
        <v>486</v>
      </c>
      <c r="E187" s="22">
        <v>0</v>
      </c>
      <c r="F187" s="22">
        <v>86979</v>
      </c>
      <c r="G187" s="22">
        <v>0</v>
      </c>
      <c r="H187" s="22">
        <v>0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407541</v>
      </c>
      <c r="P187" s="22">
        <v>0</v>
      </c>
      <c r="Q187" s="22">
        <v>0</v>
      </c>
      <c r="R187" s="22">
        <v>0</v>
      </c>
      <c r="S187" s="22">
        <v>0</v>
      </c>
      <c r="T187" s="22">
        <v>33312</v>
      </c>
      <c r="U187" s="22">
        <v>0</v>
      </c>
      <c r="V187" s="22">
        <v>0</v>
      </c>
      <c r="W187" s="22"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v>0</v>
      </c>
      <c r="AI187" s="22">
        <v>948561</v>
      </c>
      <c r="AJ187" s="22">
        <v>3809</v>
      </c>
      <c r="AK187" s="22">
        <v>0</v>
      </c>
      <c r="AL187" s="22">
        <v>0</v>
      </c>
      <c r="AM187" s="22">
        <v>0</v>
      </c>
      <c r="AN187" s="22">
        <v>0</v>
      </c>
      <c r="AO187" s="22">
        <v>0</v>
      </c>
      <c r="AP187" s="22">
        <v>1480202</v>
      </c>
    </row>
    <row r="188" spans="1:42" x14ac:dyDescent="0.35">
      <c r="A188" s="22" t="s">
        <v>114</v>
      </c>
      <c r="B188" s="22" t="s">
        <v>294</v>
      </c>
      <c r="C188" s="22" t="s">
        <v>487</v>
      </c>
      <c r="D188" s="22" t="s">
        <v>488</v>
      </c>
      <c r="E188" s="22">
        <v>0</v>
      </c>
      <c r="F188" s="22">
        <v>0</v>
      </c>
      <c r="G188" s="22">
        <v>0</v>
      </c>
      <c r="H188" s="22"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183561</v>
      </c>
      <c r="P188" s="22">
        <v>0</v>
      </c>
      <c r="Q188" s="22">
        <v>0</v>
      </c>
      <c r="R188" s="22">
        <v>0</v>
      </c>
      <c r="S188" s="22">
        <v>0</v>
      </c>
      <c r="T188" s="22">
        <v>622859</v>
      </c>
      <c r="U188" s="22">
        <v>47140</v>
      </c>
      <c r="V188" s="22">
        <v>19076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v>0</v>
      </c>
      <c r="AI188" s="22">
        <v>87653</v>
      </c>
      <c r="AJ188" s="22">
        <v>0</v>
      </c>
      <c r="AK188" s="22">
        <v>0</v>
      </c>
      <c r="AL188" s="22">
        <v>0</v>
      </c>
      <c r="AM188" s="22">
        <v>0</v>
      </c>
      <c r="AN188" s="22">
        <v>0</v>
      </c>
      <c r="AO188" s="22">
        <v>0</v>
      </c>
      <c r="AP188" s="22">
        <v>960289</v>
      </c>
    </row>
    <row r="189" spans="1:42" x14ac:dyDescent="0.35">
      <c r="A189" s="22" t="s">
        <v>114</v>
      </c>
      <c r="B189" s="22" t="s">
        <v>294</v>
      </c>
      <c r="C189" s="22" t="s">
        <v>489</v>
      </c>
      <c r="D189" s="22" t="s">
        <v>490</v>
      </c>
      <c r="E189" s="22">
        <v>0</v>
      </c>
      <c r="F189" s="22">
        <v>0</v>
      </c>
      <c r="G189" s="22">
        <v>0</v>
      </c>
      <c r="H189" s="22">
        <v>0</v>
      </c>
      <c r="I189" s="22">
        <v>0</v>
      </c>
      <c r="J189" s="22">
        <v>0</v>
      </c>
      <c r="K189" s="22">
        <v>0</v>
      </c>
      <c r="L189" s="22">
        <v>0</v>
      </c>
      <c r="M189" s="22">
        <v>0</v>
      </c>
      <c r="N189" s="22">
        <v>0</v>
      </c>
      <c r="O189" s="22">
        <v>237413</v>
      </c>
      <c r="P189" s="22">
        <v>0</v>
      </c>
      <c r="Q189" s="22">
        <v>0</v>
      </c>
      <c r="R189" s="22">
        <v>0</v>
      </c>
      <c r="S189" s="22">
        <v>0</v>
      </c>
      <c r="T189" s="22">
        <v>0</v>
      </c>
      <c r="U189" s="22">
        <v>0</v>
      </c>
      <c r="V189" s="22">
        <v>75000</v>
      </c>
      <c r="W189" s="22">
        <v>6244</v>
      </c>
      <c r="X189" s="22"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v>0</v>
      </c>
      <c r="AI189" s="22">
        <v>39806</v>
      </c>
      <c r="AJ189" s="22">
        <v>0</v>
      </c>
      <c r="AK189" s="22">
        <v>0</v>
      </c>
      <c r="AL189" s="22">
        <v>85205</v>
      </c>
      <c r="AM189" s="22">
        <v>0</v>
      </c>
      <c r="AN189" s="22">
        <v>0</v>
      </c>
      <c r="AO189" s="22">
        <v>0</v>
      </c>
      <c r="AP189" s="22">
        <v>443668</v>
      </c>
    </row>
    <row r="190" spans="1:42" x14ac:dyDescent="0.35">
      <c r="A190" s="22" t="s">
        <v>114</v>
      </c>
      <c r="B190" s="22" t="s">
        <v>294</v>
      </c>
      <c r="C190" s="22" t="s">
        <v>491</v>
      </c>
      <c r="D190" s="22" t="s">
        <v>492</v>
      </c>
      <c r="E190" s="22">
        <v>0</v>
      </c>
      <c r="F190" s="22">
        <v>0</v>
      </c>
      <c r="G190" s="22">
        <v>0</v>
      </c>
      <c r="H190" s="22"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1229012</v>
      </c>
      <c r="P190" s="22">
        <v>0</v>
      </c>
      <c r="Q190" s="22">
        <v>0</v>
      </c>
      <c r="R190" s="22">
        <v>66598</v>
      </c>
      <c r="S190" s="22">
        <v>366071</v>
      </c>
      <c r="T190" s="22">
        <v>114787</v>
      </c>
      <c r="U190" s="22">
        <v>239813</v>
      </c>
      <c r="V190" s="22">
        <v>352600</v>
      </c>
      <c r="W190" s="22">
        <v>0</v>
      </c>
      <c r="X190" s="22">
        <v>0</v>
      </c>
      <c r="Y190" s="22">
        <v>0</v>
      </c>
      <c r="Z190" s="22">
        <v>121349</v>
      </c>
      <c r="AA190" s="22">
        <v>0</v>
      </c>
      <c r="AB190" s="22">
        <v>41240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188025</v>
      </c>
      <c r="AJ190" s="22">
        <v>0</v>
      </c>
      <c r="AK190" s="22">
        <v>0</v>
      </c>
      <c r="AL190" s="22">
        <v>0</v>
      </c>
      <c r="AM190" s="22">
        <v>0</v>
      </c>
      <c r="AN190" s="22">
        <v>0</v>
      </c>
      <c r="AO190" s="22">
        <v>0</v>
      </c>
      <c r="AP190" s="22">
        <v>2719495</v>
      </c>
    </row>
    <row r="191" spans="1:42" x14ac:dyDescent="0.35">
      <c r="A191" s="22" t="s">
        <v>114</v>
      </c>
      <c r="B191" s="22" t="s">
        <v>294</v>
      </c>
      <c r="C191" s="22" t="s">
        <v>493</v>
      </c>
      <c r="D191" s="22" t="s">
        <v>494</v>
      </c>
      <c r="E191" s="22">
        <v>0</v>
      </c>
      <c r="F191" s="22">
        <v>30454</v>
      </c>
      <c r="G191" s="22">
        <v>0</v>
      </c>
      <c r="H191" s="22">
        <v>0</v>
      </c>
      <c r="I191" s="22">
        <v>1292086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421241</v>
      </c>
      <c r="P191" s="22">
        <v>0</v>
      </c>
      <c r="Q191" s="22">
        <v>0</v>
      </c>
      <c r="R191" s="22">
        <v>0</v>
      </c>
      <c r="S191" s="22">
        <v>0</v>
      </c>
      <c r="T191" s="22">
        <v>428622</v>
      </c>
      <c r="U191" s="22">
        <v>10304703</v>
      </c>
      <c r="V191" s="22">
        <v>0</v>
      </c>
      <c r="W191" s="22">
        <v>0</v>
      </c>
      <c r="X191" s="22"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190867</v>
      </c>
      <c r="AD191" s="22">
        <v>0</v>
      </c>
      <c r="AE191" s="22">
        <v>0</v>
      </c>
      <c r="AF191" s="22">
        <v>0</v>
      </c>
      <c r="AG191" s="22">
        <v>0</v>
      </c>
      <c r="AH191" s="22">
        <v>0</v>
      </c>
      <c r="AI191" s="22">
        <v>138012</v>
      </c>
      <c r="AJ191" s="22">
        <v>0</v>
      </c>
      <c r="AK191" s="22">
        <v>0</v>
      </c>
      <c r="AL191" s="22">
        <v>0</v>
      </c>
      <c r="AM191" s="22">
        <v>0</v>
      </c>
      <c r="AN191" s="22">
        <v>0</v>
      </c>
      <c r="AO191" s="22">
        <v>0</v>
      </c>
      <c r="AP191" s="22">
        <v>12805985</v>
      </c>
    </row>
    <row r="192" spans="1:42" x14ac:dyDescent="0.35">
      <c r="A192" s="22" t="s">
        <v>114</v>
      </c>
      <c r="B192" s="22" t="s">
        <v>294</v>
      </c>
      <c r="C192" s="22" t="s">
        <v>495</v>
      </c>
      <c r="D192" s="22" t="s">
        <v>496</v>
      </c>
      <c r="E192" s="22">
        <v>0</v>
      </c>
      <c r="F192" s="22">
        <v>0</v>
      </c>
      <c r="G192" s="22">
        <v>0</v>
      </c>
      <c r="H192" s="22">
        <v>0</v>
      </c>
      <c r="I192" s="22">
        <v>0</v>
      </c>
      <c r="J192" s="22">
        <v>0</v>
      </c>
      <c r="K192" s="22">
        <v>0</v>
      </c>
      <c r="L192" s="22">
        <v>0</v>
      </c>
      <c r="M192" s="22">
        <v>0</v>
      </c>
      <c r="N192" s="22">
        <v>0</v>
      </c>
      <c r="O192" s="22">
        <v>90951</v>
      </c>
      <c r="P192" s="22">
        <v>0</v>
      </c>
      <c r="Q192" s="22">
        <v>0</v>
      </c>
      <c r="R192" s="22">
        <v>527541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2"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  <c r="AH192" s="22">
        <v>0</v>
      </c>
      <c r="AI192" s="22">
        <v>24844</v>
      </c>
      <c r="AJ192" s="22">
        <v>0</v>
      </c>
      <c r="AK192" s="22">
        <v>0</v>
      </c>
      <c r="AL192" s="22">
        <v>0</v>
      </c>
      <c r="AM192" s="22">
        <v>0</v>
      </c>
      <c r="AN192" s="22">
        <v>636153</v>
      </c>
      <c r="AO192" s="22">
        <v>0</v>
      </c>
      <c r="AP192" s="22">
        <v>1279489</v>
      </c>
    </row>
    <row r="193" spans="1:42" x14ac:dyDescent="0.35">
      <c r="A193" s="22" t="s">
        <v>114</v>
      </c>
      <c r="B193" s="22" t="s">
        <v>294</v>
      </c>
      <c r="C193" s="22" t="s">
        <v>497</v>
      </c>
      <c r="D193" s="22" t="s">
        <v>498</v>
      </c>
      <c r="E193" s="22">
        <v>0</v>
      </c>
      <c r="F193" s="22">
        <v>0</v>
      </c>
      <c r="G193" s="22">
        <v>0</v>
      </c>
      <c r="H193" s="22"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v>0</v>
      </c>
      <c r="N193" s="22">
        <v>135550</v>
      </c>
      <c r="O193" s="22">
        <v>934816</v>
      </c>
      <c r="P193" s="22">
        <v>0</v>
      </c>
      <c r="Q193" s="22">
        <v>0</v>
      </c>
      <c r="R193" s="22">
        <v>99901</v>
      </c>
      <c r="S193" s="22">
        <v>0</v>
      </c>
      <c r="T193" s="22">
        <v>222301</v>
      </c>
      <c r="U193" s="22">
        <v>122399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4201339</v>
      </c>
      <c r="AJ193" s="22">
        <v>0</v>
      </c>
      <c r="AK193" s="22">
        <v>0</v>
      </c>
      <c r="AL193" s="22">
        <v>0</v>
      </c>
      <c r="AM193" s="22">
        <v>0</v>
      </c>
      <c r="AN193" s="22">
        <v>0</v>
      </c>
      <c r="AO193" s="22">
        <v>0</v>
      </c>
      <c r="AP193" s="22">
        <v>5716306</v>
      </c>
    </row>
    <row r="194" spans="1:42" x14ac:dyDescent="0.35">
      <c r="A194" s="22" t="s">
        <v>114</v>
      </c>
      <c r="B194" s="22" t="s">
        <v>294</v>
      </c>
      <c r="C194" s="22" t="s">
        <v>499</v>
      </c>
      <c r="D194" s="22" t="s">
        <v>500</v>
      </c>
      <c r="E194" s="22">
        <v>0</v>
      </c>
      <c r="F194" s="22">
        <v>14295</v>
      </c>
      <c r="G194" s="22">
        <v>0</v>
      </c>
      <c r="H194" s="22"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v>0</v>
      </c>
      <c r="N194" s="22">
        <v>61173</v>
      </c>
      <c r="O194" s="22">
        <v>600035</v>
      </c>
      <c r="P194" s="22">
        <v>0</v>
      </c>
      <c r="Q194" s="22">
        <v>0</v>
      </c>
      <c r="R194" s="22">
        <v>0</v>
      </c>
      <c r="S194" s="22">
        <v>0</v>
      </c>
      <c r="T194" s="22">
        <v>21000</v>
      </c>
      <c r="U194" s="22">
        <v>1021855</v>
      </c>
      <c r="V194" s="22">
        <v>0</v>
      </c>
      <c r="W194" s="22">
        <v>0</v>
      </c>
      <c r="X194" s="22">
        <v>0</v>
      </c>
      <c r="Y194" s="22">
        <v>0</v>
      </c>
      <c r="Z194" s="22">
        <v>26150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646914</v>
      </c>
      <c r="AJ194" s="22">
        <v>0</v>
      </c>
      <c r="AK194" s="22">
        <v>0</v>
      </c>
      <c r="AL194" s="22">
        <v>0</v>
      </c>
      <c r="AM194" s="22">
        <v>0</v>
      </c>
      <c r="AN194" s="22">
        <v>0</v>
      </c>
      <c r="AO194" s="22">
        <v>0</v>
      </c>
      <c r="AP194" s="22">
        <v>2391422</v>
      </c>
    </row>
    <row r="195" spans="1:42" x14ac:dyDescent="0.35">
      <c r="A195" s="22" t="s">
        <v>114</v>
      </c>
      <c r="B195" s="22" t="s">
        <v>294</v>
      </c>
      <c r="C195" s="22" t="s">
        <v>501</v>
      </c>
      <c r="D195" s="22" t="s">
        <v>502</v>
      </c>
      <c r="E195" s="22">
        <v>0</v>
      </c>
      <c r="F195" s="22">
        <v>326081</v>
      </c>
      <c r="G195" s="22">
        <v>0</v>
      </c>
      <c r="H195" s="22">
        <v>0</v>
      </c>
      <c r="I195" s="22">
        <v>720874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46827</v>
      </c>
      <c r="P195" s="22">
        <v>0</v>
      </c>
      <c r="Q195" s="22">
        <v>0</v>
      </c>
      <c r="R195" s="22">
        <v>0</v>
      </c>
      <c r="S195" s="22">
        <v>0</v>
      </c>
      <c r="T195" s="22">
        <v>927868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7074</v>
      </c>
      <c r="AJ195" s="22">
        <v>0</v>
      </c>
      <c r="AK195" s="22">
        <v>0</v>
      </c>
      <c r="AL195" s="22">
        <v>0</v>
      </c>
      <c r="AM195" s="22">
        <v>0</v>
      </c>
      <c r="AN195" s="22">
        <v>0</v>
      </c>
      <c r="AO195" s="22">
        <v>0</v>
      </c>
      <c r="AP195" s="22">
        <v>2028724</v>
      </c>
    </row>
    <row r="196" spans="1:42" x14ac:dyDescent="0.35">
      <c r="A196" s="22" t="s">
        <v>114</v>
      </c>
      <c r="B196" s="22" t="s">
        <v>294</v>
      </c>
      <c r="C196" s="22" t="s">
        <v>503</v>
      </c>
      <c r="D196" s="22" t="s">
        <v>504</v>
      </c>
      <c r="E196" s="22">
        <v>0</v>
      </c>
      <c r="F196" s="22">
        <v>0</v>
      </c>
      <c r="G196" s="22">
        <v>0</v>
      </c>
      <c r="H196" s="22">
        <v>0</v>
      </c>
      <c r="I196" s="22">
        <v>1193760</v>
      </c>
      <c r="J196" s="22">
        <v>0</v>
      </c>
      <c r="K196" s="22">
        <v>0</v>
      </c>
      <c r="L196" s="22">
        <v>0</v>
      </c>
      <c r="M196" s="22">
        <v>0</v>
      </c>
      <c r="N196" s="22">
        <v>204767</v>
      </c>
      <c r="O196" s="22">
        <v>581083</v>
      </c>
      <c r="P196" s="22">
        <v>0</v>
      </c>
      <c r="Q196" s="22">
        <v>0</v>
      </c>
      <c r="R196" s="22">
        <v>101699</v>
      </c>
      <c r="S196" s="22">
        <v>0</v>
      </c>
      <c r="T196" s="22">
        <v>530314</v>
      </c>
      <c r="U196" s="22">
        <v>67075</v>
      </c>
      <c r="V196" s="22">
        <v>0</v>
      </c>
      <c r="W196" s="22"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2078848</v>
      </c>
      <c r="AJ196" s="22">
        <v>0</v>
      </c>
      <c r="AK196" s="22">
        <v>0</v>
      </c>
      <c r="AL196" s="22">
        <v>0</v>
      </c>
      <c r="AM196" s="22">
        <v>0</v>
      </c>
      <c r="AN196" s="22">
        <v>0</v>
      </c>
      <c r="AO196" s="22">
        <v>0</v>
      </c>
      <c r="AP196" s="22">
        <v>4757546</v>
      </c>
    </row>
    <row r="197" spans="1:42" x14ac:dyDescent="0.35">
      <c r="A197" s="22" t="s">
        <v>114</v>
      </c>
      <c r="B197" s="22" t="s">
        <v>294</v>
      </c>
      <c r="C197" s="22" t="s">
        <v>505</v>
      </c>
      <c r="D197" s="22" t="s">
        <v>506</v>
      </c>
      <c r="E197" s="22">
        <v>0</v>
      </c>
      <c r="F197" s="22">
        <v>3275</v>
      </c>
      <c r="G197" s="22">
        <v>0</v>
      </c>
      <c r="H197" s="22">
        <v>0</v>
      </c>
      <c r="I197" s="22">
        <v>1951202</v>
      </c>
      <c r="J197" s="22">
        <v>0</v>
      </c>
      <c r="K197" s="22">
        <v>0</v>
      </c>
      <c r="L197" s="22">
        <v>0</v>
      </c>
      <c r="M197" s="22">
        <v>0</v>
      </c>
      <c r="N197" s="22">
        <v>702766</v>
      </c>
      <c r="O197" s="22">
        <v>327037</v>
      </c>
      <c r="P197" s="22">
        <v>0</v>
      </c>
      <c r="Q197" s="22">
        <v>0</v>
      </c>
      <c r="R197" s="22">
        <v>80000</v>
      </c>
      <c r="S197" s="22">
        <v>0</v>
      </c>
      <c r="T197" s="22">
        <v>93194</v>
      </c>
      <c r="U197" s="22">
        <v>0</v>
      </c>
      <c r="V197" s="22">
        <v>62186</v>
      </c>
      <c r="W197" s="22">
        <v>0</v>
      </c>
      <c r="X197" s="22">
        <v>64148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v>0</v>
      </c>
      <c r="AI197" s="22">
        <v>853759</v>
      </c>
      <c r="AJ197" s="22">
        <v>0</v>
      </c>
      <c r="AK197" s="22">
        <v>0</v>
      </c>
      <c r="AL197" s="22">
        <v>0</v>
      </c>
      <c r="AM197" s="22">
        <v>0</v>
      </c>
      <c r="AN197" s="22">
        <v>0</v>
      </c>
      <c r="AO197" s="22">
        <v>0</v>
      </c>
      <c r="AP197" s="22">
        <v>4137567</v>
      </c>
    </row>
    <row r="198" spans="1:42" x14ac:dyDescent="0.35">
      <c r="A198" s="22" t="s">
        <v>114</v>
      </c>
      <c r="B198" s="22" t="s">
        <v>507</v>
      </c>
      <c r="C198" s="22" t="s">
        <v>508</v>
      </c>
      <c r="D198" s="22" t="s">
        <v>509</v>
      </c>
      <c r="E198" s="22">
        <v>0</v>
      </c>
      <c r="F198" s="22">
        <v>265336</v>
      </c>
      <c r="G198" s="22">
        <v>0</v>
      </c>
      <c r="H198" s="22">
        <v>0</v>
      </c>
      <c r="I198" s="22">
        <v>0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601581</v>
      </c>
      <c r="P198" s="22">
        <v>0</v>
      </c>
      <c r="Q198" s="22">
        <v>0</v>
      </c>
      <c r="R198" s="22">
        <v>0</v>
      </c>
      <c r="S198" s="22">
        <v>0</v>
      </c>
      <c r="T198" s="22">
        <v>93087</v>
      </c>
      <c r="U198" s="22">
        <v>94310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2">
        <v>0</v>
      </c>
      <c r="AL198" s="22">
        <v>0</v>
      </c>
      <c r="AM198" s="22">
        <v>0</v>
      </c>
      <c r="AN198" s="22">
        <v>0</v>
      </c>
      <c r="AO198" s="22">
        <v>0</v>
      </c>
      <c r="AP198" s="22">
        <v>1054314</v>
      </c>
    </row>
    <row r="199" spans="1:42" x14ac:dyDescent="0.35">
      <c r="A199" s="22" t="s">
        <v>114</v>
      </c>
      <c r="B199" s="22" t="s">
        <v>507</v>
      </c>
      <c r="C199" s="22" t="s">
        <v>510</v>
      </c>
      <c r="D199" s="22" t="s">
        <v>511</v>
      </c>
      <c r="E199" s="22">
        <v>0</v>
      </c>
      <c r="F199" s="22">
        <v>198720</v>
      </c>
      <c r="G199" s="22">
        <v>0</v>
      </c>
      <c r="H199" s="22">
        <v>4673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686336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2">
        <v>0</v>
      </c>
      <c r="AM199" s="22">
        <v>0</v>
      </c>
      <c r="AN199" s="22">
        <v>0</v>
      </c>
      <c r="AO199" s="22">
        <v>0</v>
      </c>
      <c r="AP199" s="22">
        <v>889729</v>
      </c>
    </row>
    <row r="200" spans="1:42" x14ac:dyDescent="0.35">
      <c r="A200" s="22" t="s">
        <v>114</v>
      </c>
      <c r="B200" s="22" t="s">
        <v>507</v>
      </c>
      <c r="C200" s="22" t="s">
        <v>512</v>
      </c>
      <c r="D200" s="22" t="s">
        <v>513</v>
      </c>
      <c r="E200" s="22">
        <v>0</v>
      </c>
      <c r="F200" s="22">
        <v>0</v>
      </c>
      <c r="G200" s="22">
        <v>30300</v>
      </c>
      <c r="H200" s="22">
        <v>0</v>
      </c>
      <c r="I200" s="22">
        <v>49244</v>
      </c>
      <c r="J200" s="22">
        <v>0</v>
      </c>
      <c r="K200" s="22">
        <v>0</v>
      </c>
      <c r="L200" s="22">
        <v>0</v>
      </c>
      <c r="M200" s="22">
        <v>0</v>
      </c>
      <c r="N200" s="22">
        <v>0</v>
      </c>
      <c r="O200" s="22">
        <v>268604</v>
      </c>
      <c r="P200" s="22">
        <v>0</v>
      </c>
      <c r="Q200" s="22">
        <v>0</v>
      </c>
      <c r="R200" s="22">
        <v>0</v>
      </c>
      <c r="S200" s="22">
        <v>14000</v>
      </c>
      <c r="T200" s="22">
        <v>0</v>
      </c>
      <c r="U200" s="22">
        <v>60261</v>
      </c>
      <c r="V200" s="22">
        <v>0</v>
      </c>
      <c r="W200" s="22">
        <v>0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2000</v>
      </c>
      <c r="AJ200" s="22">
        <v>0</v>
      </c>
      <c r="AK200" s="22">
        <v>0</v>
      </c>
      <c r="AL200" s="22">
        <v>0</v>
      </c>
      <c r="AM200" s="22">
        <v>0</v>
      </c>
      <c r="AN200" s="22">
        <v>0</v>
      </c>
      <c r="AO200" s="22">
        <v>0</v>
      </c>
      <c r="AP200" s="22">
        <v>424409</v>
      </c>
    </row>
    <row r="201" spans="1:42" x14ac:dyDescent="0.35">
      <c r="A201" s="22" t="s">
        <v>114</v>
      </c>
      <c r="B201" s="22" t="s">
        <v>507</v>
      </c>
      <c r="C201" s="22" t="s">
        <v>514</v>
      </c>
      <c r="D201" s="22" t="s">
        <v>515</v>
      </c>
      <c r="E201" s="22">
        <v>0</v>
      </c>
      <c r="F201" s="22">
        <v>0</v>
      </c>
      <c r="G201" s="22">
        <v>0</v>
      </c>
      <c r="H201" s="22">
        <v>0</v>
      </c>
      <c r="I201" s="22">
        <v>0</v>
      </c>
      <c r="J201" s="22">
        <v>0</v>
      </c>
      <c r="K201" s="22">
        <v>0</v>
      </c>
      <c r="L201" s="22">
        <v>0</v>
      </c>
      <c r="M201" s="22">
        <v>0</v>
      </c>
      <c r="N201" s="22">
        <v>3000</v>
      </c>
      <c r="O201" s="22">
        <v>68553</v>
      </c>
      <c r="P201" s="22">
        <v>0</v>
      </c>
      <c r="Q201" s="22">
        <v>0</v>
      </c>
      <c r="R201" s="22">
        <v>0</v>
      </c>
      <c r="S201" s="22">
        <v>0</v>
      </c>
      <c r="T201" s="22">
        <v>72188</v>
      </c>
      <c r="U201" s="22">
        <v>46815</v>
      </c>
      <c r="V201" s="22">
        <v>0</v>
      </c>
      <c r="W201" s="22">
        <v>0</v>
      </c>
      <c r="X201" s="22">
        <v>0</v>
      </c>
      <c r="Y201" s="22">
        <v>0</v>
      </c>
      <c r="Z201" s="22">
        <v>0</v>
      </c>
      <c r="AA201" s="22">
        <v>0</v>
      </c>
      <c r="AB201" s="22">
        <v>0</v>
      </c>
      <c r="AC201" s="22">
        <v>0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  <c r="AK201" s="22">
        <v>0</v>
      </c>
      <c r="AL201" s="22">
        <v>0</v>
      </c>
      <c r="AM201" s="22">
        <v>0</v>
      </c>
      <c r="AN201" s="22">
        <v>0</v>
      </c>
      <c r="AO201" s="22">
        <v>0</v>
      </c>
      <c r="AP201" s="22">
        <v>190556</v>
      </c>
    </row>
    <row r="202" spans="1:42" x14ac:dyDescent="0.35">
      <c r="A202" s="22" t="s">
        <v>114</v>
      </c>
      <c r="B202" s="22" t="s">
        <v>507</v>
      </c>
      <c r="C202" s="22" t="s">
        <v>516</v>
      </c>
      <c r="D202" s="22" t="s">
        <v>517</v>
      </c>
      <c r="E202" s="22">
        <v>0</v>
      </c>
      <c r="F202" s="22">
        <v>11873</v>
      </c>
      <c r="G202" s="22">
        <v>0</v>
      </c>
      <c r="H202" s="22">
        <v>0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306301</v>
      </c>
      <c r="P202" s="22">
        <v>0</v>
      </c>
      <c r="Q202" s="22">
        <v>0</v>
      </c>
      <c r="R202" s="22">
        <v>0</v>
      </c>
      <c r="S202" s="22">
        <v>0</v>
      </c>
      <c r="T202" s="22">
        <v>67607</v>
      </c>
      <c r="U202" s="22">
        <v>0</v>
      </c>
      <c r="V202" s="22">
        <v>0</v>
      </c>
      <c r="W202" s="22">
        <v>0</v>
      </c>
      <c r="X202" s="22">
        <v>0</v>
      </c>
      <c r="Y202" s="22">
        <v>0</v>
      </c>
      <c r="Z202" s="22">
        <v>0</v>
      </c>
      <c r="AA202" s="22">
        <v>0</v>
      </c>
      <c r="AB202" s="22">
        <v>0</v>
      </c>
      <c r="AC202" s="22">
        <v>0</v>
      </c>
      <c r="AD202" s="22">
        <v>0</v>
      </c>
      <c r="AE202" s="22">
        <v>0</v>
      </c>
      <c r="AF202" s="22">
        <v>0</v>
      </c>
      <c r="AG202" s="22">
        <v>0</v>
      </c>
      <c r="AH202" s="22">
        <v>0</v>
      </c>
      <c r="AI202" s="22">
        <v>0</v>
      </c>
      <c r="AJ202" s="22">
        <v>0</v>
      </c>
      <c r="AK202" s="22">
        <v>0</v>
      </c>
      <c r="AL202" s="22">
        <v>0</v>
      </c>
      <c r="AM202" s="22">
        <v>0</v>
      </c>
      <c r="AN202" s="22">
        <v>0</v>
      </c>
      <c r="AO202" s="22">
        <v>0</v>
      </c>
      <c r="AP202" s="22">
        <v>385781</v>
      </c>
    </row>
    <row r="203" spans="1:42" x14ac:dyDescent="0.35">
      <c r="A203" s="22" t="s">
        <v>114</v>
      </c>
      <c r="B203" s="22" t="s">
        <v>507</v>
      </c>
      <c r="C203" s="22" t="s">
        <v>518</v>
      </c>
      <c r="D203" s="22" t="s">
        <v>519</v>
      </c>
      <c r="E203" s="22">
        <v>0</v>
      </c>
      <c r="F203" s="22">
        <v>0</v>
      </c>
      <c r="G203" s="22">
        <v>0</v>
      </c>
      <c r="H203" s="22">
        <v>0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324350</v>
      </c>
      <c r="P203" s="22">
        <v>0</v>
      </c>
      <c r="Q203" s="22">
        <v>0</v>
      </c>
      <c r="R203" s="22">
        <v>0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2">
        <v>0</v>
      </c>
      <c r="Y203" s="22">
        <v>0</v>
      </c>
      <c r="Z203" s="22">
        <v>0</v>
      </c>
      <c r="AA203" s="22">
        <v>0</v>
      </c>
      <c r="AB203" s="22">
        <v>0</v>
      </c>
      <c r="AC203" s="22">
        <v>0</v>
      </c>
      <c r="AD203" s="22">
        <v>0</v>
      </c>
      <c r="AE203" s="22">
        <v>0</v>
      </c>
      <c r="AF203" s="22">
        <v>0</v>
      </c>
      <c r="AG203" s="22">
        <v>0</v>
      </c>
      <c r="AH203" s="22">
        <v>0</v>
      </c>
      <c r="AI203" s="22">
        <v>0</v>
      </c>
      <c r="AJ203" s="22">
        <v>0</v>
      </c>
      <c r="AK203" s="22">
        <v>0</v>
      </c>
      <c r="AL203" s="22">
        <v>0</v>
      </c>
      <c r="AM203" s="22">
        <v>0</v>
      </c>
      <c r="AN203" s="22">
        <v>0</v>
      </c>
      <c r="AO203" s="22">
        <v>0</v>
      </c>
      <c r="AP203" s="22">
        <v>324350</v>
      </c>
    </row>
    <row r="204" spans="1:42" x14ac:dyDescent="0.35">
      <c r="A204" s="22" t="s">
        <v>114</v>
      </c>
      <c r="B204" s="22" t="s">
        <v>507</v>
      </c>
      <c r="C204" s="22" t="s">
        <v>520</v>
      </c>
      <c r="D204" s="22" t="s">
        <v>521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76116</v>
      </c>
      <c r="O204" s="22">
        <v>186134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2590</v>
      </c>
      <c r="AJ204" s="22">
        <v>0</v>
      </c>
      <c r="AK204" s="22">
        <v>0</v>
      </c>
      <c r="AL204" s="22">
        <v>0</v>
      </c>
      <c r="AM204" s="22">
        <v>0</v>
      </c>
      <c r="AN204" s="22">
        <v>0</v>
      </c>
      <c r="AO204" s="22">
        <v>0</v>
      </c>
      <c r="AP204" s="22">
        <v>264840</v>
      </c>
    </row>
    <row r="205" spans="1:42" x14ac:dyDescent="0.35">
      <c r="A205" s="22" t="s">
        <v>114</v>
      </c>
      <c r="B205" s="22" t="s">
        <v>507</v>
      </c>
      <c r="C205" s="22" t="s">
        <v>522</v>
      </c>
      <c r="D205" s="22" t="s">
        <v>523</v>
      </c>
      <c r="E205" s="22">
        <v>0</v>
      </c>
      <c r="F205" s="22">
        <v>0</v>
      </c>
      <c r="G205" s="22">
        <v>0</v>
      </c>
      <c r="H205" s="22">
        <v>0</v>
      </c>
      <c r="I205" s="22">
        <v>41290</v>
      </c>
      <c r="J205" s="22">
        <v>0</v>
      </c>
      <c r="K205" s="22">
        <v>0</v>
      </c>
      <c r="L205" s="22">
        <v>0</v>
      </c>
      <c r="M205" s="22">
        <v>0</v>
      </c>
      <c r="N205" s="22">
        <v>52929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2"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v>0</v>
      </c>
      <c r="AI205" s="22">
        <v>7316</v>
      </c>
      <c r="AJ205" s="22">
        <v>0</v>
      </c>
      <c r="AK205" s="22">
        <v>0</v>
      </c>
      <c r="AL205" s="22">
        <v>0</v>
      </c>
      <c r="AM205" s="22">
        <v>0</v>
      </c>
      <c r="AN205" s="22">
        <v>0</v>
      </c>
      <c r="AO205" s="22">
        <v>0</v>
      </c>
      <c r="AP205" s="22">
        <v>101535</v>
      </c>
    </row>
    <row r="206" spans="1:42" x14ac:dyDescent="0.35">
      <c r="A206" s="22" t="s">
        <v>114</v>
      </c>
      <c r="B206" s="22" t="s">
        <v>507</v>
      </c>
      <c r="C206" s="22" t="s">
        <v>524</v>
      </c>
      <c r="D206" s="22" t="s">
        <v>525</v>
      </c>
      <c r="E206" s="22">
        <v>0</v>
      </c>
      <c r="F206" s="22">
        <v>0</v>
      </c>
      <c r="G206" s="22">
        <v>0</v>
      </c>
      <c r="H206" s="22"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19932</v>
      </c>
      <c r="O206" s="22">
        <v>93110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32230</v>
      </c>
      <c r="V206" s="22">
        <v>0</v>
      </c>
      <c r="W206" s="22">
        <v>0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v>0</v>
      </c>
      <c r="AI206" s="22">
        <v>0</v>
      </c>
      <c r="AJ206" s="22">
        <v>0</v>
      </c>
      <c r="AK206" s="22">
        <v>0</v>
      </c>
      <c r="AL206" s="22">
        <v>0</v>
      </c>
      <c r="AM206" s="22">
        <v>0</v>
      </c>
      <c r="AN206" s="22">
        <v>0</v>
      </c>
      <c r="AO206" s="22">
        <v>0</v>
      </c>
      <c r="AP206" s="22">
        <v>145272</v>
      </c>
    </row>
    <row r="207" spans="1:42" x14ac:dyDescent="0.35">
      <c r="A207" s="22" t="s">
        <v>114</v>
      </c>
      <c r="B207" s="22" t="s">
        <v>507</v>
      </c>
      <c r="C207" s="22" t="s">
        <v>526</v>
      </c>
      <c r="D207" s="22" t="s">
        <v>527</v>
      </c>
      <c r="E207" s="22">
        <v>0</v>
      </c>
      <c r="F207" s="22">
        <v>26900</v>
      </c>
      <c r="G207" s="22">
        <v>0</v>
      </c>
      <c r="H207" s="22"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2">
        <v>1538960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v>0</v>
      </c>
      <c r="V207" s="22">
        <v>0</v>
      </c>
      <c r="W207" s="22">
        <v>0</v>
      </c>
      <c r="X207" s="22"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v>0</v>
      </c>
      <c r="AI207" s="22">
        <v>90420</v>
      </c>
      <c r="AJ207" s="22">
        <v>0</v>
      </c>
      <c r="AK207" s="22">
        <v>0</v>
      </c>
      <c r="AL207" s="22">
        <v>0</v>
      </c>
      <c r="AM207" s="22">
        <v>0</v>
      </c>
      <c r="AN207" s="22">
        <v>0</v>
      </c>
      <c r="AO207" s="22">
        <v>0</v>
      </c>
      <c r="AP207" s="22">
        <v>1656280</v>
      </c>
    </row>
    <row r="208" spans="1:42" x14ac:dyDescent="0.35">
      <c r="A208" s="22" t="s">
        <v>114</v>
      </c>
      <c r="B208" s="22" t="s">
        <v>507</v>
      </c>
      <c r="C208" s="22" t="s">
        <v>528</v>
      </c>
      <c r="D208" s="22" t="s">
        <v>529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10789</v>
      </c>
      <c r="U208" s="22">
        <v>0</v>
      </c>
      <c r="V208" s="22">
        <v>0</v>
      </c>
      <c r="W208" s="22">
        <v>0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v>0</v>
      </c>
      <c r="AI208" s="22">
        <v>0</v>
      </c>
      <c r="AJ208" s="22">
        <v>0</v>
      </c>
      <c r="AK208" s="22">
        <v>0</v>
      </c>
      <c r="AL208" s="22">
        <v>0</v>
      </c>
      <c r="AM208" s="22">
        <v>0</v>
      </c>
      <c r="AN208" s="22">
        <v>0</v>
      </c>
      <c r="AO208" s="22">
        <v>0</v>
      </c>
      <c r="AP208" s="22">
        <v>10789</v>
      </c>
    </row>
    <row r="209" spans="1:42" x14ac:dyDescent="0.35">
      <c r="A209" s="22" t="s">
        <v>114</v>
      </c>
      <c r="B209" s="22" t="s">
        <v>507</v>
      </c>
      <c r="C209" s="22" t="s">
        <v>530</v>
      </c>
      <c r="D209" s="22" t="s">
        <v>531</v>
      </c>
      <c r="E209" s="22">
        <v>0</v>
      </c>
      <c r="F209" s="22">
        <v>35640</v>
      </c>
      <c r="G209" s="22">
        <v>0</v>
      </c>
      <c r="H209" s="22"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2128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v>0</v>
      </c>
      <c r="AJ209" s="22">
        <v>0</v>
      </c>
      <c r="AK209" s="22">
        <v>0</v>
      </c>
      <c r="AL209" s="22">
        <v>0</v>
      </c>
      <c r="AM209" s="22">
        <v>0</v>
      </c>
      <c r="AN209" s="22">
        <v>0</v>
      </c>
      <c r="AO209" s="22">
        <v>0</v>
      </c>
      <c r="AP209" s="22">
        <v>37768</v>
      </c>
    </row>
    <row r="210" spans="1:42" x14ac:dyDescent="0.35">
      <c r="A210" s="22" t="s">
        <v>114</v>
      </c>
      <c r="B210" s="22" t="s">
        <v>507</v>
      </c>
      <c r="C210" s="22" t="s">
        <v>532</v>
      </c>
      <c r="D210" s="22" t="s">
        <v>533</v>
      </c>
      <c r="E210" s="22">
        <v>0</v>
      </c>
      <c r="F210" s="22">
        <v>16791</v>
      </c>
      <c r="G210" s="22">
        <v>0</v>
      </c>
      <c r="H210" s="22"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48972</v>
      </c>
      <c r="U210" s="22">
        <v>0</v>
      </c>
      <c r="V210" s="22">
        <v>0</v>
      </c>
      <c r="W210" s="22"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v>41400</v>
      </c>
      <c r="AJ210" s="22">
        <v>0</v>
      </c>
      <c r="AK210" s="22">
        <v>0</v>
      </c>
      <c r="AL210" s="22">
        <v>0</v>
      </c>
      <c r="AM210" s="22">
        <v>0</v>
      </c>
      <c r="AN210" s="22">
        <v>0</v>
      </c>
      <c r="AO210" s="22">
        <v>0</v>
      </c>
      <c r="AP210" s="22">
        <v>107163</v>
      </c>
    </row>
    <row r="211" spans="1:42" x14ac:dyDescent="0.35">
      <c r="A211" s="22" t="s">
        <v>114</v>
      </c>
      <c r="B211" s="22" t="s">
        <v>507</v>
      </c>
      <c r="C211" s="22" t="s">
        <v>534</v>
      </c>
      <c r="D211" s="22" t="s">
        <v>535</v>
      </c>
      <c r="E211" s="22">
        <v>0</v>
      </c>
      <c r="F211" s="22">
        <v>0</v>
      </c>
      <c r="G211" s="22">
        <v>0</v>
      </c>
      <c r="H211" s="22">
        <v>0</v>
      </c>
      <c r="I211" s="22">
        <v>151807</v>
      </c>
      <c r="J211" s="22">
        <v>0</v>
      </c>
      <c r="K211" s="22">
        <v>0</v>
      </c>
      <c r="L211" s="22">
        <v>0</v>
      </c>
      <c r="M211" s="22">
        <v>0</v>
      </c>
      <c r="N211" s="22">
        <v>124032</v>
      </c>
      <c r="O211" s="22">
        <v>841423</v>
      </c>
      <c r="P211" s="22">
        <v>0</v>
      </c>
      <c r="Q211" s="22">
        <v>0</v>
      </c>
      <c r="R211" s="22">
        <v>0</v>
      </c>
      <c r="S211" s="22">
        <v>0</v>
      </c>
      <c r="T211" s="22">
        <v>355907</v>
      </c>
      <c r="U211" s="22">
        <v>39832</v>
      </c>
      <c r="V211" s="22">
        <v>0</v>
      </c>
      <c r="W211" s="22"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0</v>
      </c>
      <c r="AI211" s="22">
        <v>9240</v>
      </c>
      <c r="AJ211" s="22">
        <v>0</v>
      </c>
      <c r="AK211" s="22">
        <v>0</v>
      </c>
      <c r="AL211" s="22">
        <v>0</v>
      </c>
      <c r="AM211" s="22">
        <v>23928</v>
      </c>
      <c r="AN211" s="22">
        <v>0</v>
      </c>
      <c r="AO211" s="22">
        <v>0</v>
      </c>
      <c r="AP211" s="22">
        <v>1546169</v>
      </c>
    </row>
    <row r="212" spans="1:42" x14ac:dyDescent="0.35">
      <c r="A212" s="22" t="s">
        <v>114</v>
      </c>
      <c r="B212" s="22" t="s">
        <v>507</v>
      </c>
      <c r="C212" s="22" t="s">
        <v>536</v>
      </c>
      <c r="D212" s="22" t="s">
        <v>537</v>
      </c>
      <c r="E212" s="22">
        <v>0</v>
      </c>
      <c r="F212" s="22">
        <v>1939</v>
      </c>
      <c r="G212" s="22">
        <v>0</v>
      </c>
      <c r="H212" s="22"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41221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v>0</v>
      </c>
      <c r="AJ212" s="22">
        <v>2210276</v>
      </c>
      <c r="AK212" s="22">
        <v>0</v>
      </c>
      <c r="AL212" s="22">
        <v>0</v>
      </c>
      <c r="AM212" s="22">
        <v>0</v>
      </c>
      <c r="AN212" s="22">
        <v>0</v>
      </c>
      <c r="AO212" s="22">
        <v>0</v>
      </c>
      <c r="AP212" s="22">
        <v>2253436</v>
      </c>
    </row>
    <row r="213" spans="1:42" x14ac:dyDescent="0.35">
      <c r="A213" s="22" t="s">
        <v>114</v>
      </c>
      <c r="B213" s="22" t="s">
        <v>507</v>
      </c>
      <c r="C213" s="22" t="s">
        <v>538</v>
      </c>
      <c r="D213" s="22" t="s">
        <v>539</v>
      </c>
      <c r="E213" s="22">
        <v>0</v>
      </c>
      <c r="F213" s="22">
        <v>4456</v>
      </c>
      <c r="G213" s="22">
        <v>0</v>
      </c>
      <c r="H213" s="22">
        <v>0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3500</v>
      </c>
      <c r="O213" s="22">
        <v>114436</v>
      </c>
      <c r="P213" s="22">
        <v>0</v>
      </c>
      <c r="Q213" s="22">
        <v>0</v>
      </c>
      <c r="R213" s="22">
        <v>0</v>
      </c>
      <c r="S213" s="22">
        <v>0</v>
      </c>
      <c r="T213" s="22">
        <v>81517</v>
      </c>
      <c r="U213" s="22">
        <v>26286</v>
      </c>
      <c r="V213" s="22">
        <v>0</v>
      </c>
      <c r="W213" s="22">
        <v>11712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11668</v>
      </c>
      <c r="AG213" s="22">
        <v>0</v>
      </c>
      <c r="AH213" s="22">
        <v>0</v>
      </c>
      <c r="AI213" s="22">
        <v>0</v>
      </c>
      <c r="AJ213" s="22">
        <v>0</v>
      </c>
      <c r="AK213" s="22">
        <v>0</v>
      </c>
      <c r="AL213" s="22">
        <v>0</v>
      </c>
      <c r="AM213" s="22">
        <v>0</v>
      </c>
      <c r="AN213" s="22">
        <v>0</v>
      </c>
      <c r="AO213" s="22">
        <v>0</v>
      </c>
      <c r="AP213" s="22">
        <v>253575</v>
      </c>
    </row>
    <row r="214" spans="1:42" x14ac:dyDescent="0.35">
      <c r="A214" s="22" t="s">
        <v>114</v>
      </c>
      <c r="B214" s="22" t="s">
        <v>507</v>
      </c>
      <c r="C214" s="22" t="s">
        <v>540</v>
      </c>
      <c r="D214" s="22" t="s">
        <v>541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69000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v>125286</v>
      </c>
      <c r="U214" s="22">
        <v>105453</v>
      </c>
      <c r="V214" s="22">
        <v>0</v>
      </c>
      <c r="W214" s="22">
        <v>380000</v>
      </c>
      <c r="X214" s="22"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13943</v>
      </c>
      <c r="AK214" s="22">
        <v>0</v>
      </c>
      <c r="AL214" s="22">
        <v>0</v>
      </c>
      <c r="AM214" s="22">
        <v>0</v>
      </c>
      <c r="AN214" s="22">
        <v>0</v>
      </c>
      <c r="AO214" s="22">
        <v>0</v>
      </c>
      <c r="AP214" s="22">
        <v>693682</v>
      </c>
    </row>
    <row r="215" spans="1:42" x14ac:dyDescent="0.35">
      <c r="A215" s="22" t="s">
        <v>114</v>
      </c>
      <c r="B215" s="22" t="s">
        <v>507</v>
      </c>
      <c r="C215" s="22" t="s">
        <v>542</v>
      </c>
      <c r="D215" s="22" t="s">
        <v>543</v>
      </c>
      <c r="E215" s="22">
        <v>0</v>
      </c>
      <c r="F215" s="22">
        <v>3684</v>
      </c>
      <c r="G215" s="22">
        <v>0</v>
      </c>
      <c r="H215" s="22">
        <v>0</v>
      </c>
      <c r="I215" s="22">
        <v>0</v>
      </c>
      <c r="J215" s="22">
        <v>0</v>
      </c>
      <c r="K215" s="22">
        <v>0</v>
      </c>
      <c r="L215" s="22">
        <v>0</v>
      </c>
      <c r="M215" s="22">
        <v>0</v>
      </c>
      <c r="N215" s="22">
        <v>0</v>
      </c>
      <c r="O215" s="22">
        <v>960247</v>
      </c>
      <c r="P215" s="22">
        <v>0</v>
      </c>
      <c r="Q215" s="22">
        <v>0</v>
      </c>
      <c r="R215" s="22">
        <v>0</v>
      </c>
      <c r="S215" s="22">
        <v>0</v>
      </c>
      <c r="T215" s="22">
        <v>0</v>
      </c>
      <c r="U215" s="22">
        <v>95021</v>
      </c>
      <c r="V215" s="22">
        <v>0</v>
      </c>
      <c r="W215" s="22">
        <v>0</v>
      </c>
      <c r="X215" s="22"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v>0</v>
      </c>
      <c r="AI215" s="22">
        <v>0</v>
      </c>
      <c r="AJ215" s="22">
        <v>0</v>
      </c>
      <c r="AK215" s="22">
        <v>0</v>
      </c>
      <c r="AL215" s="22">
        <v>0</v>
      </c>
      <c r="AM215" s="22">
        <v>0</v>
      </c>
      <c r="AN215" s="22">
        <v>0</v>
      </c>
      <c r="AO215" s="22">
        <v>0</v>
      </c>
      <c r="AP215" s="22">
        <v>1058952</v>
      </c>
    </row>
    <row r="216" spans="1:42" x14ac:dyDescent="0.35">
      <c r="A216" s="22" t="s">
        <v>114</v>
      </c>
      <c r="B216" s="22" t="s">
        <v>507</v>
      </c>
      <c r="C216" s="22" t="s">
        <v>544</v>
      </c>
      <c r="D216" s="22" t="s">
        <v>545</v>
      </c>
      <c r="E216" s="22">
        <v>0</v>
      </c>
      <c r="F216" s="22">
        <v>0</v>
      </c>
      <c r="G216" s="22">
        <v>3297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133364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2943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 s="22">
        <v>0</v>
      </c>
      <c r="AL216" s="22">
        <v>0</v>
      </c>
      <c r="AM216" s="22">
        <v>0</v>
      </c>
      <c r="AN216" s="22">
        <v>0</v>
      </c>
      <c r="AO216" s="22">
        <v>0</v>
      </c>
      <c r="AP216" s="22">
        <v>139604</v>
      </c>
    </row>
    <row r="217" spans="1:42" x14ac:dyDescent="0.35">
      <c r="A217" s="22" t="s">
        <v>114</v>
      </c>
      <c r="B217" s="22" t="s">
        <v>507</v>
      </c>
      <c r="C217" s="22" t="s">
        <v>546</v>
      </c>
      <c r="D217" s="22" t="s">
        <v>547</v>
      </c>
      <c r="E217" s="22">
        <v>0</v>
      </c>
      <c r="F217" s="22">
        <v>0</v>
      </c>
      <c r="G217" s="22">
        <v>0</v>
      </c>
      <c r="H217" s="22">
        <v>0</v>
      </c>
      <c r="I217" s="22">
        <v>36615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49287</v>
      </c>
      <c r="P217" s="22">
        <v>0</v>
      </c>
      <c r="Q217" s="22">
        <v>0</v>
      </c>
      <c r="R217" s="22">
        <v>0</v>
      </c>
      <c r="S217" s="22">
        <v>0</v>
      </c>
      <c r="T217" s="22">
        <v>0</v>
      </c>
      <c r="U217" s="22">
        <v>0</v>
      </c>
      <c r="V217" s="22">
        <v>0</v>
      </c>
      <c r="W217" s="22">
        <v>0</v>
      </c>
      <c r="X217" s="22"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v>0</v>
      </c>
      <c r="AI217" s="22">
        <v>0</v>
      </c>
      <c r="AJ217" s="22">
        <v>0</v>
      </c>
      <c r="AK217" s="22">
        <v>0</v>
      </c>
      <c r="AL217" s="22">
        <v>0</v>
      </c>
      <c r="AM217" s="22">
        <v>0</v>
      </c>
      <c r="AN217" s="22">
        <v>0</v>
      </c>
      <c r="AO217" s="22">
        <v>0</v>
      </c>
      <c r="AP217" s="22">
        <v>85902</v>
      </c>
    </row>
    <row r="218" spans="1:42" x14ac:dyDescent="0.35">
      <c r="A218" s="22" t="s">
        <v>114</v>
      </c>
      <c r="B218" s="22" t="s">
        <v>507</v>
      </c>
      <c r="C218" s="22" t="s">
        <v>548</v>
      </c>
      <c r="D218" s="22" t="s">
        <v>549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7795</v>
      </c>
      <c r="T218" s="22">
        <v>0</v>
      </c>
      <c r="U218" s="22">
        <v>0</v>
      </c>
      <c r="V218" s="22">
        <v>73022</v>
      </c>
      <c r="W218" s="22"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v>0</v>
      </c>
      <c r="AL218" s="22">
        <v>0</v>
      </c>
      <c r="AM218" s="22">
        <v>0</v>
      </c>
      <c r="AN218" s="22">
        <v>0</v>
      </c>
      <c r="AO218" s="22">
        <v>0</v>
      </c>
      <c r="AP218" s="22">
        <v>80817</v>
      </c>
    </row>
    <row r="219" spans="1:42" x14ac:dyDescent="0.35">
      <c r="A219" s="22" t="s">
        <v>114</v>
      </c>
      <c r="B219" s="22" t="s">
        <v>507</v>
      </c>
      <c r="C219" s="22" t="s">
        <v>550</v>
      </c>
      <c r="D219" s="22" t="s">
        <v>551</v>
      </c>
      <c r="E219" s="22">
        <v>0</v>
      </c>
      <c r="F219" s="22">
        <v>0</v>
      </c>
      <c r="G219" s="22">
        <v>0</v>
      </c>
      <c r="H219" s="22">
        <v>0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20994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v>5670</v>
      </c>
      <c r="U219" s="22">
        <v>27351</v>
      </c>
      <c r="V219" s="22">
        <v>0</v>
      </c>
      <c r="W219" s="22">
        <v>0</v>
      </c>
      <c r="X219" s="22"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v>0</v>
      </c>
      <c r="AI219" s="22">
        <v>0</v>
      </c>
      <c r="AJ219" s="22">
        <v>7652</v>
      </c>
      <c r="AK219" s="22">
        <v>0</v>
      </c>
      <c r="AL219" s="22">
        <v>0</v>
      </c>
      <c r="AM219" s="22">
        <v>0</v>
      </c>
      <c r="AN219" s="22">
        <v>0</v>
      </c>
      <c r="AO219" s="22">
        <v>0</v>
      </c>
      <c r="AP219" s="22">
        <v>61667</v>
      </c>
    </row>
    <row r="220" spans="1:42" x14ac:dyDescent="0.35">
      <c r="A220" s="22" t="s">
        <v>114</v>
      </c>
      <c r="B220" s="22" t="s">
        <v>507</v>
      </c>
      <c r="C220" s="22" t="s">
        <v>552</v>
      </c>
      <c r="D220" s="22" t="s">
        <v>553</v>
      </c>
      <c r="E220" s="22">
        <v>0</v>
      </c>
      <c r="F220" s="22">
        <v>750</v>
      </c>
      <c r="G220" s="22">
        <v>0</v>
      </c>
      <c r="H220" s="22"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783360</v>
      </c>
      <c r="P220" s="22">
        <v>0</v>
      </c>
      <c r="Q220" s="22">
        <v>0</v>
      </c>
      <c r="R220" s="22">
        <v>0</v>
      </c>
      <c r="S220" s="22">
        <v>0</v>
      </c>
      <c r="T220" s="22">
        <v>33759</v>
      </c>
      <c r="U220" s="22">
        <v>18068</v>
      </c>
      <c r="V220" s="22">
        <v>0</v>
      </c>
      <c r="W220" s="22"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v>0</v>
      </c>
      <c r="AI220" s="22">
        <v>0</v>
      </c>
      <c r="AJ220" s="22">
        <v>0</v>
      </c>
      <c r="AK220" s="22">
        <v>0</v>
      </c>
      <c r="AL220" s="22">
        <v>0</v>
      </c>
      <c r="AM220" s="22">
        <v>0</v>
      </c>
      <c r="AN220" s="22">
        <v>0</v>
      </c>
      <c r="AO220" s="22">
        <v>0</v>
      </c>
      <c r="AP220" s="22">
        <v>835937</v>
      </c>
    </row>
    <row r="221" spans="1:42" x14ac:dyDescent="0.35">
      <c r="A221" s="22" t="s">
        <v>114</v>
      </c>
      <c r="B221" s="22" t="s">
        <v>507</v>
      </c>
      <c r="C221" s="22" t="s">
        <v>554</v>
      </c>
      <c r="D221" s="22" t="s">
        <v>555</v>
      </c>
      <c r="E221" s="22">
        <v>0</v>
      </c>
      <c r="F221" s="22">
        <v>0</v>
      </c>
      <c r="G221" s="22">
        <v>0</v>
      </c>
      <c r="H221" s="22"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v>0</v>
      </c>
      <c r="U221" s="22">
        <v>326650</v>
      </c>
      <c r="V221" s="22">
        <v>0</v>
      </c>
      <c r="W221" s="22">
        <v>0</v>
      </c>
      <c r="X221" s="22"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v>0</v>
      </c>
      <c r="AI221" s="22">
        <v>4000</v>
      </c>
      <c r="AJ221" s="22">
        <v>0</v>
      </c>
      <c r="AK221" s="22">
        <v>0</v>
      </c>
      <c r="AL221" s="22">
        <v>0</v>
      </c>
      <c r="AM221" s="22">
        <v>0</v>
      </c>
      <c r="AN221" s="22">
        <v>0</v>
      </c>
      <c r="AO221" s="22">
        <v>0</v>
      </c>
      <c r="AP221" s="22">
        <v>330650</v>
      </c>
    </row>
    <row r="222" spans="1:42" x14ac:dyDescent="0.35">
      <c r="A222" s="22" t="s">
        <v>114</v>
      </c>
      <c r="B222" s="22" t="s">
        <v>507</v>
      </c>
      <c r="C222" s="22" t="s">
        <v>556</v>
      </c>
      <c r="D222" s="22" t="s">
        <v>557</v>
      </c>
      <c r="E222" s="22">
        <v>0</v>
      </c>
      <c r="F222" s="22">
        <v>0</v>
      </c>
      <c r="G222" s="22">
        <v>0</v>
      </c>
      <c r="H222" s="22"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22">
        <v>55000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68153</v>
      </c>
      <c r="U222" s="22">
        <v>0</v>
      </c>
      <c r="V222" s="22">
        <v>0</v>
      </c>
      <c r="W222" s="22">
        <v>0</v>
      </c>
      <c r="X222" s="22"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v>0</v>
      </c>
      <c r="AI222" s="22">
        <v>0</v>
      </c>
      <c r="AJ222" s="22">
        <v>0</v>
      </c>
      <c r="AK222" s="22">
        <v>0</v>
      </c>
      <c r="AL222" s="22">
        <v>0</v>
      </c>
      <c r="AM222" s="22">
        <v>0</v>
      </c>
      <c r="AN222" s="22">
        <v>0</v>
      </c>
      <c r="AO222" s="22">
        <v>0</v>
      </c>
      <c r="AP222" s="22">
        <v>123153</v>
      </c>
    </row>
    <row r="223" spans="1:42" x14ac:dyDescent="0.35">
      <c r="A223" s="22" t="s">
        <v>114</v>
      </c>
      <c r="B223" s="22" t="s">
        <v>507</v>
      </c>
      <c r="C223" s="22" t="s">
        <v>558</v>
      </c>
      <c r="D223" s="22" t="s">
        <v>559</v>
      </c>
      <c r="E223" s="22">
        <v>0</v>
      </c>
      <c r="F223" s="22">
        <v>0</v>
      </c>
      <c r="G223" s="22">
        <v>0</v>
      </c>
      <c r="H223" s="22"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v>0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v>0</v>
      </c>
      <c r="AI223" s="22">
        <v>0</v>
      </c>
      <c r="AJ223" s="22">
        <v>0</v>
      </c>
      <c r="AK223" s="22">
        <v>0</v>
      </c>
      <c r="AL223" s="22">
        <v>0</v>
      </c>
      <c r="AM223" s="22">
        <v>0</v>
      </c>
      <c r="AN223" s="22">
        <v>0</v>
      </c>
      <c r="AO223" s="22">
        <v>0</v>
      </c>
      <c r="AP223" s="22">
        <v>0</v>
      </c>
    </row>
    <row r="224" spans="1:42" x14ac:dyDescent="0.35">
      <c r="A224" s="22" t="s">
        <v>114</v>
      </c>
      <c r="B224" s="22" t="s">
        <v>507</v>
      </c>
      <c r="C224" s="22" t="s">
        <v>560</v>
      </c>
      <c r="D224" s="22" t="s">
        <v>561</v>
      </c>
      <c r="E224" s="22">
        <v>0</v>
      </c>
      <c r="F224" s="22">
        <v>0</v>
      </c>
      <c r="G224" s="22">
        <v>0</v>
      </c>
      <c r="H224" s="22">
        <v>0</v>
      </c>
      <c r="I224" s="22">
        <v>9436</v>
      </c>
      <c r="J224" s="22">
        <v>0</v>
      </c>
      <c r="K224" s="22">
        <v>0</v>
      </c>
      <c r="L224" s="22">
        <v>0</v>
      </c>
      <c r="M224" s="22">
        <v>0</v>
      </c>
      <c r="N224" s="22">
        <v>26575</v>
      </c>
      <c r="O224" s="22">
        <v>503189</v>
      </c>
      <c r="P224" s="22">
        <v>0</v>
      </c>
      <c r="Q224" s="22">
        <v>0</v>
      </c>
      <c r="R224" s="22">
        <v>0</v>
      </c>
      <c r="S224" s="22">
        <v>0</v>
      </c>
      <c r="T224" s="22">
        <v>72665</v>
      </c>
      <c r="U224" s="22">
        <v>0</v>
      </c>
      <c r="V224" s="22">
        <v>0</v>
      </c>
      <c r="W224" s="22">
        <v>0</v>
      </c>
      <c r="X224" s="22">
        <v>13500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v>0</v>
      </c>
      <c r="AI224" s="22">
        <v>0</v>
      </c>
      <c r="AJ224" s="22">
        <v>0</v>
      </c>
      <c r="AK224" s="22">
        <v>0</v>
      </c>
      <c r="AL224" s="22">
        <v>0</v>
      </c>
      <c r="AM224" s="22">
        <v>0</v>
      </c>
      <c r="AN224" s="22">
        <v>0</v>
      </c>
      <c r="AO224" s="22">
        <v>0</v>
      </c>
      <c r="AP224" s="22">
        <v>625365</v>
      </c>
    </row>
    <row r="225" spans="1:42" x14ac:dyDescent="0.35">
      <c r="A225" s="22" t="s">
        <v>114</v>
      </c>
      <c r="B225" s="22" t="s">
        <v>507</v>
      </c>
      <c r="C225" s="22" t="s">
        <v>562</v>
      </c>
      <c r="D225" s="22" t="s">
        <v>563</v>
      </c>
      <c r="E225" s="22">
        <v>0</v>
      </c>
      <c r="F225" s="22">
        <v>0</v>
      </c>
      <c r="G225" s="22">
        <v>0</v>
      </c>
      <c r="H225" s="22"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83208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v>0</v>
      </c>
      <c r="V225" s="22">
        <v>0</v>
      </c>
      <c r="W225" s="22"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v>1000</v>
      </c>
      <c r="AJ225" s="22">
        <v>0</v>
      </c>
      <c r="AK225" s="22">
        <v>0</v>
      </c>
      <c r="AL225" s="22">
        <v>0</v>
      </c>
      <c r="AM225" s="22">
        <v>0</v>
      </c>
      <c r="AN225" s="22">
        <v>0</v>
      </c>
      <c r="AO225" s="22">
        <v>0</v>
      </c>
      <c r="AP225" s="22">
        <v>84208</v>
      </c>
    </row>
    <row r="226" spans="1:42" x14ac:dyDescent="0.35">
      <c r="A226" s="22" t="s">
        <v>114</v>
      </c>
      <c r="B226" s="22" t="s">
        <v>507</v>
      </c>
      <c r="C226" s="22" t="s">
        <v>564</v>
      </c>
      <c r="D226" s="22" t="s">
        <v>565</v>
      </c>
      <c r="E226" s="22">
        <v>0</v>
      </c>
      <c r="F226" s="22">
        <v>0</v>
      </c>
      <c r="G226" s="22">
        <v>0</v>
      </c>
      <c r="H226" s="22"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90302</v>
      </c>
      <c r="O226" s="22">
        <v>177997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v>6969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30057</v>
      </c>
      <c r="AJ226" s="22">
        <v>0</v>
      </c>
      <c r="AK226" s="22">
        <v>0</v>
      </c>
      <c r="AL226" s="22">
        <v>0</v>
      </c>
      <c r="AM226" s="22">
        <v>0</v>
      </c>
      <c r="AN226" s="22">
        <v>0</v>
      </c>
      <c r="AO226" s="22">
        <v>949226</v>
      </c>
      <c r="AP226" s="22">
        <v>1254551</v>
      </c>
    </row>
    <row r="227" spans="1:42" x14ac:dyDescent="0.35">
      <c r="A227" s="22" t="s">
        <v>114</v>
      </c>
      <c r="B227" s="22" t="s">
        <v>507</v>
      </c>
      <c r="C227" s="22" t="s">
        <v>566</v>
      </c>
      <c r="D227" s="22" t="s">
        <v>567</v>
      </c>
      <c r="E227" s="22">
        <v>0</v>
      </c>
      <c r="F227" s="22">
        <v>26705</v>
      </c>
      <c r="G227" s="22">
        <v>0</v>
      </c>
      <c r="H227" s="22"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170862</v>
      </c>
      <c r="P227" s="22">
        <v>0</v>
      </c>
      <c r="Q227" s="22">
        <v>0</v>
      </c>
      <c r="R227" s="22">
        <v>0</v>
      </c>
      <c r="S227" s="22">
        <v>0</v>
      </c>
      <c r="T227" s="22">
        <v>122840</v>
      </c>
      <c r="U227" s="22">
        <v>0</v>
      </c>
      <c r="V227" s="22">
        <v>0</v>
      </c>
      <c r="W227" s="22"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v>0</v>
      </c>
      <c r="AJ227" s="22">
        <v>0</v>
      </c>
      <c r="AK227" s="22">
        <v>0</v>
      </c>
      <c r="AL227" s="22">
        <v>0</v>
      </c>
      <c r="AM227" s="22">
        <v>0</v>
      </c>
      <c r="AN227" s="22">
        <v>0</v>
      </c>
      <c r="AO227" s="22">
        <v>0</v>
      </c>
      <c r="AP227" s="22">
        <v>320407</v>
      </c>
    </row>
    <row r="228" spans="1:42" x14ac:dyDescent="0.35">
      <c r="A228" s="22" t="s">
        <v>114</v>
      </c>
      <c r="B228" s="22" t="s">
        <v>507</v>
      </c>
      <c r="C228" s="22" t="s">
        <v>568</v>
      </c>
      <c r="D228" s="22" t="s">
        <v>569</v>
      </c>
      <c r="E228" s="22">
        <v>0</v>
      </c>
      <c r="F228" s="22">
        <v>0</v>
      </c>
      <c r="G228" s="22">
        <v>0</v>
      </c>
      <c r="H228" s="22"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v>0</v>
      </c>
      <c r="V228" s="22">
        <v>0</v>
      </c>
      <c r="W228" s="22"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v>0</v>
      </c>
      <c r="AJ228" s="22">
        <v>0</v>
      </c>
      <c r="AK228" s="22">
        <v>0</v>
      </c>
      <c r="AL228" s="22">
        <v>0</v>
      </c>
      <c r="AM228" s="22">
        <v>0</v>
      </c>
      <c r="AN228" s="22">
        <v>0</v>
      </c>
      <c r="AO228" s="22">
        <v>0</v>
      </c>
      <c r="AP228" s="22">
        <v>0</v>
      </c>
    </row>
    <row r="229" spans="1:42" x14ac:dyDescent="0.35">
      <c r="A229" s="22" t="s">
        <v>114</v>
      </c>
      <c r="B229" s="22" t="s">
        <v>507</v>
      </c>
      <c r="C229" s="22" t="s">
        <v>570</v>
      </c>
      <c r="D229" s="22" t="s">
        <v>571</v>
      </c>
      <c r="E229" s="22">
        <v>0</v>
      </c>
      <c r="F229" s="22">
        <v>0</v>
      </c>
      <c r="G229" s="22">
        <v>0</v>
      </c>
      <c r="H229" s="22">
        <v>0</v>
      </c>
      <c r="I229" s="22">
        <v>18368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582157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v>0</v>
      </c>
      <c r="V229" s="22">
        <v>281025</v>
      </c>
      <c r="W229" s="22"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v>0</v>
      </c>
      <c r="AI229" s="22">
        <v>23084</v>
      </c>
      <c r="AJ229" s="22">
        <v>0</v>
      </c>
      <c r="AK229" s="22">
        <v>0</v>
      </c>
      <c r="AL229" s="22">
        <v>0</v>
      </c>
      <c r="AM229" s="22">
        <v>0</v>
      </c>
      <c r="AN229" s="22">
        <v>0</v>
      </c>
      <c r="AO229" s="22">
        <v>0</v>
      </c>
      <c r="AP229" s="22">
        <v>904634</v>
      </c>
    </row>
    <row r="230" spans="1:42" x14ac:dyDescent="0.35">
      <c r="A230" s="22" t="s">
        <v>114</v>
      </c>
      <c r="B230" s="22" t="s">
        <v>507</v>
      </c>
      <c r="C230" s="22" t="s">
        <v>572</v>
      </c>
      <c r="D230" s="22" t="s">
        <v>573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196013</v>
      </c>
      <c r="P230" s="22">
        <v>0</v>
      </c>
      <c r="Q230" s="22">
        <v>0</v>
      </c>
      <c r="R230" s="22">
        <v>0</v>
      </c>
      <c r="S230" s="22">
        <v>0</v>
      </c>
      <c r="T230" s="22">
        <v>111051</v>
      </c>
      <c r="U230" s="22">
        <v>11085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v>0</v>
      </c>
      <c r="AJ230" s="22">
        <v>0</v>
      </c>
      <c r="AK230" s="22">
        <v>0</v>
      </c>
      <c r="AL230" s="22">
        <v>0</v>
      </c>
      <c r="AM230" s="22">
        <v>0</v>
      </c>
      <c r="AN230" s="22">
        <v>0</v>
      </c>
      <c r="AO230" s="22">
        <v>0</v>
      </c>
      <c r="AP230" s="22">
        <v>318149</v>
      </c>
    </row>
    <row r="231" spans="1:42" x14ac:dyDescent="0.35">
      <c r="A231" s="22" t="s">
        <v>114</v>
      </c>
      <c r="B231" s="22" t="s">
        <v>507</v>
      </c>
      <c r="C231" s="22" t="s">
        <v>574</v>
      </c>
      <c r="D231" s="22" t="s">
        <v>575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83380</v>
      </c>
      <c r="P231" s="22">
        <v>0</v>
      </c>
      <c r="Q231" s="22">
        <v>0</v>
      </c>
      <c r="R231" s="22">
        <v>0</v>
      </c>
      <c r="S231" s="22">
        <v>0</v>
      </c>
      <c r="T231" s="22">
        <v>171886</v>
      </c>
      <c r="U231" s="22">
        <v>166758</v>
      </c>
      <c r="V231" s="22">
        <v>3292</v>
      </c>
      <c r="W231" s="22">
        <v>0</v>
      </c>
      <c r="X231" s="22"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v>0</v>
      </c>
      <c r="AI231" s="22">
        <v>0</v>
      </c>
      <c r="AJ231" s="22">
        <v>0</v>
      </c>
      <c r="AK231" s="22">
        <v>0</v>
      </c>
      <c r="AL231" s="22">
        <v>0</v>
      </c>
      <c r="AM231" s="22">
        <v>0</v>
      </c>
      <c r="AN231" s="22">
        <v>0</v>
      </c>
      <c r="AO231" s="22">
        <v>0</v>
      </c>
      <c r="AP231" s="22">
        <v>425316</v>
      </c>
    </row>
    <row r="232" spans="1:42" x14ac:dyDescent="0.35">
      <c r="A232" s="22" t="s">
        <v>114</v>
      </c>
      <c r="B232" s="22" t="s">
        <v>507</v>
      </c>
      <c r="C232" s="22" t="s">
        <v>576</v>
      </c>
      <c r="D232" s="22" t="s">
        <v>577</v>
      </c>
      <c r="E232" s="22">
        <v>0</v>
      </c>
      <c r="F232" s="22">
        <v>0</v>
      </c>
      <c r="G232" s="22">
        <v>0</v>
      </c>
      <c r="H232" s="22">
        <v>0</v>
      </c>
      <c r="I232" s="22">
        <v>41994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v>0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v>0</v>
      </c>
      <c r="AI232" s="22">
        <v>0</v>
      </c>
      <c r="AJ232" s="22">
        <v>0</v>
      </c>
      <c r="AK232" s="22">
        <v>0</v>
      </c>
      <c r="AL232" s="22">
        <v>0</v>
      </c>
      <c r="AM232" s="22">
        <v>0</v>
      </c>
      <c r="AN232" s="22">
        <v>0</v>
      </c>
      <c r="AO232" s="22">
        <v>0</v>
      </c>
      <c r="AP232" s="22">
        <v>41994</v>
      </c>
    </row>
    <row r="233" spans="1:42" x14ac:dyDescent="0.35">
      <c r="A233" s="22" t="s">
        <v>114</v>
      </c>
      <c r="B233" s="22" t="s">
        <v>507</v>
      </c>
      <c r="C233" s="22" t="s">
        <v>578</v>
      </c>
      <c r="D233" s="22" t="s">
        <v>579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76900</v>
      </c>
      <c r="P233" s="22">
        <v>0</v>
      </c>
      <c r="Q233" s="22">
        <v>0</v>
      </c>
      <c r="R233" s="22">
        <v>0</v>
      </c>
      <c r="S233" s="22">
        <v>0</v>
      </c>
      <c r="T233" s="22">
        <v>21736</v>
      </c>
      <c r="U233" s="22"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0</v>
      </c>
      <c r="AJ233" s="22">
        <v>0</v>
      </c>
      <c r="AK233" s="22">
        <v>0</v>
      </c>
      <c r="AL233" s="22">
        <v>0</v>
      </c>
      <c r="AM233" s="22">
        <v>0</v>
      </c>
      <c r="AN233" s="22">
        <v>0</v>
      </c>
      <c r="AO233" s="22">
        <v>0</v>
      </c>
      <c r="AP233" s="22">
        <v>98636</v>
      </c>
    </row>
    <row r="234" spans="1:42" x14ac:dyDescent="0.35">
      <c r="A234" s="22" t="s">
        <v>114</v>
      </c>
      <c r="B234" s="22" t="s">
        <v>507</v>
      </c>
      <c r="C234" s="22" t="s">
        <v>580</v>
      </c>
      <c r="D234" s="22" t="s">
        <v>581</v>
      </c>
      <c r="E234" s="22">
        <v>0</v>
      </c>
      <c r="F234" s="22">
        <v>0</v>
      </c>
      <c r="G234" s="22">
        <v>0</v>
      </c>
      <c r="H234" s="22">
        <v>0</v>
      </c>
      <c r="I234" s="22">
        <v>32589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593511</v>
      </c>
      <c r="U234" s="22">
        <v>0</v>
      </c>
      <c r="V234" s="22">
        <v>0</v>
      </c>
      <c r="W234" s="22">
        <v>0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v>0</v>
      </c>
      <c r="AI234" s="22">
        <v>0</v>
      </c>
      <c r="AJ234" s="22">
        <v>0</v>
      </c>
      <c r="AK234" s="22">
        <v>0</v>
      </c>
      <c r="AL234" s="22">
        <v>0</v>
      </c>
      <c r="AM234" s="22">
        <v>0</v>
      </c>
      <c r="AN234" s="22">
        <v>0</v>
      </c>
      <c r="AO234" s="22">
        <v>0</v>
      </c>
      <c r="AP234" s="22">
        <v>626100</v>
      </c>
    </row>
    <row r="235" spans="1:42" x14ac:dyDescent="0.35">
      <c r="A235" s="22" t="s">
        <v>114</v>
      </c>
      <c r="B235" s="22" t="s">
        <v>507</v>
      </c>
      <c r="C235" s="22" t="s">
        <v>582</v>
      </c>
      <c r="D235" s="22" t="s">
        <v>583</v>
      </c>
      <c r="E235" s="22">
        <v>0</v>
      </c>
      <c r="F235" s="22">
        <v>4727</v>
      </c>
      <c r="G235" s="22">
        <v>0</v>
      </c>
      <c r="H235" s="22">
        <v>0</v>
      </c>
      <c r="I235" s="22">
        <v>18578</v>
      </c>
      <c r="J235" s="22">
        <v>0</v>
      </c>
      <c r="K235" s="22">
        <v>0</v>
      </c>
      <c r="L235" s="22">
        <v>0</v>
      </c>
      <c r="M235" s="22">
        <v>0</v>
      </c>
      <c r="N235" s="22">
        <v>58500</v>
      </c>
      <c r="O235" s="22">
        <v>0</v>
      </c>
      <c r="P235" s="22">
        <v>37516</v>
      </c>
      <c r="Q235" s="22">
        <v>0</v>
      </c>
      <c r="R235" s="22">
        <v>0</v>
      </c>
      <c r="S235" s="22">
        <v>18565</v>
      </c>
      <c r="T235" s="22">
        <v>0</v>
      </c>
      <c r="U235" s="22"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0</v>
      </c>
      <c r="AI235" s="22">
        <v>504700</v>
      </c>
      <c r="AJ235" s="22">
        <v>0</v>
      </c>
      <c r="AK235" s="22">
        <v>0</v>
      </c>
      <c r="AL235" s="22">
        <v>15500</v>
      </c>
      <c r="AM235" s="22">
        <v>0</v>
      </c>
      <c r="AN235" s="22">
        <v>0</v>
      </c>
      <c r="AO235" s="22">
        <v>0</v>
      </c>
      <c r="AP235" s="22">
        <v>658086</v>
      </c>
    </row>
    <row r="236" spans="1:42" x14ac:dyDescent="0.35">
      <c r="A236" s="22" t="s">
        <v>114</v>
      </c>
      <c r="B236" s="22" t="s">
        <v>507</v>
      </c>
      <c r="C236" s="22" t="s">
        <v>584</v>
      </c>
      <c r="D236" s="22" t="s">
        <v>585</v>
      </c>
      <c r="E236" s="22">
        <v>0</v>
      </c>
      <c r="F236" s="22">
        <v>25563</v>
      </c>
      <c r="G236" s="22">
        <v>0</v>
      </c>
      <c r="H236" s="22">
        <v>0</v>
      </c>
      <c r="I236" s="22">
        <v>43892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520716</v>
      </c>
      <c r="P236" s="22">
        <v>0</v>
      </c>
      <c r="Q236" s="22">
        <v>0</v>
      </c>
      <c r="R236" s="22">
        <v>0</v>
      </c>
      <c r="S236" s="22">
        <v>0</v>
      </c>
      <c r="T236" s="22">
        <v>311565</v>
      </c>
      <c r="U236" s="22">
        <v>311565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v>147214</v>
      </c>
      <c r="AJ236" s="22">
        <v>0</v>
      </c>
      <c r="AK236" s="22">
        <v>0</v>
      </c>
      <c r="AL236" s="22">
        <v>0</v>
      </c>
      <c r="AM236" s="22">
        <v>21691</v>
      </c>
      <c r="AN236" s="22">
        <v>0</v>
      </c>
      <c r="AO236" s="22">
        <v>0</v>
      </c>
      <c r="AP236" s="22">
        <v>1382206</v>
      </c>
    </row>
    <row r="237" spans="1:42" x14ac:dyDescent="0.35">
      <c r="A237" s="22" t="s">
        <v>114</v>
      </c>
      <c r="B237" s="22" t="s">
        <v>507</v>
      </c>
      <c r="C237" s="22" t="s">
        <v>586</v>
      </c>
      <c r="D237" s="22" t="s">
        <v>587</v>
      </c>
      <c r="E237" s="22">
        <v>0</v>
      </c>
      <c r="F237" s="22">
        <v>0</v>
      </c>
      <c r="G237" s="22">
        <v>0</v>
      </c>
      <c r="H237" s="22"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2">
        <v>1761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v>0</v>
      </c>
      <c r="V237" s="22">
        <v>0</v>
      </c>
      <c r="W237" s="22">
        <v>0</v>
      </c>
      <c r="X237" s="22"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v>10867</v>
      </c>
      <c r="AJ237" s="22">
        <v>0</v>
      </c>
      <c r="AK237" s="22">
        <v>0</v>
      </c>
      <c r="AL237" s="22">
        <v>0</v>
      </c>
      <c r="AM237" s="22">
        <v>0</v>
      </c>
      <c r="AN237" s="22">
        <v>0</v>
      </c>
      <c r="AO237" s="22">
        <v>0</v>
      </c>
      <c r="AP237" s="22">
        <v>12628</v>
      </c>
    </row>
    <row r="238" spans="1:42" x14ac:dyDescent="0.35">
      <c r="A238" s="22" t="s">
        <v>114</v>
      </c>
      <c r="B238" s="22" t="s">
        <v>507</v>
      </c>
      <c r="C238" s="22" t="s">
        <v>588</v>
      </c>
      <c r="D238" s="22" t="s">
        <v>589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513337</v>
      </c>
      <c r="P238" s="22">
        <v>0</v>
      </c>
      <c r="Q238" s="22">
        <v>0</v>
      </c>
      <c r="R238" s="22">
        <v>0</v>
      </c>
      <c r="S238" s="22">
        <v>0</v>
      </c>
      <c r="T238" s="22">
        <v>36371</v>
      </c>
      <c r="U238" s="22">
        <v>10683</v>
      </c>
      <c r="V238" s="22">
        <v>0</v>
      </c>
      <c r="W238" s="22">
        <v>0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v>0</v>
      </c>
      <c r="AI238" s="22">
        <v>140625</v>
      </c>
      <c r="AJ238" s="22">
        <v>0</v>
      </c>
      <c r="AK238" s="22">
        <v>0</v>
      </c>
      <c r="AL238" s="22">
        <v>0</v>
      </c>
      <c r="AM238" s="22">
        <v>0</v>
      </c>
      <c r="AN238" s="22">
        <v>0</v>
      </c>
      <c r="AO238" s="22">
        <v>0</v>
      </c>
      <c r="AP238" s="22">
        <v>701016</v>
      </c>
    </row>
    <row r="239" spans="1:42" x14ac:dyDescent="0.35">
      <c r="A239" s="22" t="s">
        <v>114</v>
      </c>
      <c r="B239" s="22" t="s">
        <v>507</v>
      </c>
      <c r="C239" s="22" t="s">
        <v>590</v>
      </c>
      <c r="D239" s="22" t="s">
        <v>591</v>
      </c>
      <c r="E239" s="22">
        <v>0</v>
      </c>
      <c r="F239" s="22">
        <v>10739</v>
      </c>
      <c r="G239" s="22">
        <v>0</v>
      </c>
      <c r="H239" s="22">
        <v>0</v>
      </c>
      <c r="I239" s="22">
        <v>3490</v>
      </c>
      <c r="J239" s="22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163908</v>
      </c>
      <c r="P239" s="22">
        <v>0</v>
      </c>
      <c r="Q239" s="22">
        <v>0</v>
      </c>
      <c r="R239" s="22">
        <v>0</v>
      </c>
      <c r="S239" s="22">
        <v>0</v>
      </c>
      <c r="T239" s="22">
        <v>93301</v>
      </c>
      <c r="U239" s="22">
        <v>25000</v>
      </c>
      <c r="V239" s="22">
        <v>0</v>
      </c>
      <c r="W239" s="22">
        <v>0</v>
      </c>
      <c r="X239" s="22"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v>0</v>
      </c>
      <c r="AI239" s="22">
        <v>0</v>
      </c>
      <c r="AJ239" s="22">
        <v>0</v>
      </c>
      <c r="AK239" s="22">
        <v>0</v>
      </c>
      <c r="AL239" s="22">
        <v>0</v>
      </c>
      <c r="AM239" s="22">
        <v>0</v>
      </c>
      <c r="AN239" s="22">
        <v>0</v>
      </c>
      <c r="AO239" s="22">
        <v>0</v>
      </c>
      <c r="AP239" s="22">
        <v>296438</v>
      </c>
    </row>
    <row r="240" spans="1:42" x14ac:dyDescent="0.35">
      <c r="A240" s="22" t="s">
        <v>114</v>
      </c>
      <c r="B240" s="22" t="s">
        <v>507</v>
      </c>
      <c r="C240" s="22" t="s">
        <v>592</v>
      </c>
      <c r="D240" s="22" t="s">
        <v>593</v>
      </c>
      <c r="E240" s="22">
        <v>0</v>
      </c>
      <c r="F240" s="22">
        <v>26330</v>
      </c>
      <c r="G240" s="22">
        <v>0</v>
      </c>
      <c r="H240" s="22">
        <v>0</v>
      </c>
      <c r="I240" s="22">
        <v>137727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237195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v>30672</v>
      </c>
      <c r="AJ240" s="22">
        <v>0</v>
      </c>
      <c r="AK240" s="22">
        <v>0</v>
      </c>
      <c r="AL240" s="22">
        <v>0</v>
      </c>
      <c r="AM240" s="22">
        <v>0</v>
      </c>
      <c r="AN240" s="22">
        <v>0</v>
      </c>
      <c r="AO240" s="22">
        <v>0</v>
      </c>
      <c r="AP240" s="22">
        <v>431924</v>
      </c>
    </row>
    <row r="241" spans="1:42" x14ac:dyDescent="0.35">
      <c r="A241" s="22" t="s">
        <v>114</v>
      </c>
      <c r="B241" s="22" t="s">
        <v>507</v>
      </c>
      <c r="C241" s="22" t="s">
        <v>594</v>
      </c>
      <c r="D241" s="22" t="s">
        <v>595</v>
      </c>
      <c r="E241" s="22">
        <v>0</v>
      </c>
      <c r="F241" s="22">
        <v>0</v>
      </c>
      <c r="G241" s="22">
        <v>0</v>
      </c>
      <c r="H241" s="22"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v>0</v>
      </c>
      <c r="U241" s="22">
        <v>746117</v>
      </c>
      <c r="V241" s="22">
        <v>0</v>
      </c>
      <c r="W241" s="22"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v>0</v>
      </c>
      <c r="AI241" s="22">
        <v>0</v>
      </c>
      <c r="AJ241" s="22">
        <v>0</v>
      </c>
      <c r="AK241" s="22">
        <v>0</v>
      </c>
      <c r="AL241" s="22">
        <v>0</v>
      </c>
      <c r="AM241" s="22">
        <v>0</v>
      </c>
      <c r="AN241" s="22">
        <v>0</v>
      </c>
      <c r="AO241" s="22">
        <v>0</v>
      </c>
      <c r="AP241" s="22">
        <v>746117</v>
      </c>
    </row>
    <row r="242" spans="1:42" x14ac:dyDescent="0.35">
      <c r="A242" s="22" t="s">
        <v>114</v>
      </c>
      <c r="B242" s="22" t="s">
        <v>507</v>
      </c>
      <c r="C242" s="22" t="s">
        <v>596</v>
      </c>
      <c r="D242" s="22" t="s">
        <v>597</v>
      </c>
      <c r="E242" s="22">
        <v>0</v>
      </c>
      <c r="F242" s="22">
        <v>0</v>
      </c>
      <c r="G242" s="22">
        <v>0</v>
      </c>
      <c r="H242" s="22"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52985</v>
      </c>
      <c r="P242" s="22">
        <v>0</v>
      </c>
      <c r="Q242" s="22">
        <v>0</v>
      </c>
      <c r="R242" s="22">
        <v>0</v>
      </c>
      <c r="S242" s="22">
        <v>0</v>
      </c>
      <c r="T242" s="22">
        <v>50346</v>
      </c>
      <c r="U242" s="22">
        <v>0</v>
      </c>
      <c r="V242" s="22">
        <v>0</v>
      </c>
      <c r="W242" s="22"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v>0</v>
      </c>
      <c r="AI242" s="22">
        <v>0</v>
      </c>
      <c r="AJ242" s="22">
        <v>0</v>
      </c>
      <c r="AK242" s="22">
        <v>0</v>
      </c>
      <c r="AL242" s="22">
        <v>0</v>
      </c>
      <c r="AM242" s="22">
        <v>0</v>
      </c>
      <c r="AN242" s="22">
        <v>0</v>
      </c>
      <c r="AO242" s="22">
        <v>0</v>
      </c>
      <c r="AP242" s="22">
        <v>103331</v>
      </c>
    </row>
    <row r="243" spans="1:42" x14ac:dyDescent="0.35">
      <c r="A243" s="22" t="s">
        <v>114</v>
      </c>
      <c r="B243" s="22" t="s">
        <v>507</v>
      </c>
      <c r="C243" s="22" t="s">
        <v>598</v>
      </c>
      <c r="D243" s="22" t="s">
        <v>599</v>
      </c>
      <c r="E243" s="22">
        <v>0</v>
      </c>
      <c r="F243" s="22">
        <v>294325</v>
      </c>
      <c r="G243" s="22">
        <v>0</v>
      </c>
      <c r="H243" s="22"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v>0</v>
      </c>
      <c r="N243" s="22">
        <v>0</v>
      </c>
      <c r="O243" s="22">
        <v>44200</v>
      </c>
      <c r="P243" s="22">
        <v>0</v>
      </c>
      <c r="Q243" s="22">
        <v>0</v>
      </c>
      <c r="R243" s="22">
        <v>0</v>
      </c>
      <c r="S243" s="22">
        <v>0</v>
      </c>
      <c r="T243" s="22">
        <v>156222</v>
      </c>
      <c r="U243" s="22">
        <v>137130</v>
      </c>
      <c r="V243" s="22">
        <v>0</v>
      </c>
      <c r="W243" s="22"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v>0</v>
      </c>
      <c r="AJ243" s="22">
        <v>0</v>
      </c>
      <c r="AK243" s="22">
        <v>0</v>
      </c>
      <c r="AL243" s="22">
        <v>0</v>
      </c>
      <c r="AM243" s="22">
        <v>0</v>
      </c>
      <c r="AN243" s="22">
        <v>0</v>
      </c>
      <c r="AO243" s="22">
        <v>0</v>
      </c>
      <c r="AP243" s="22">
        <v>631877</v>
      </c>
    </row>
    <row r="244" spans="1:42" x14ac:dyDescent="0.35">
      <c r="A244" s="22" t="s">
        <v>114</v>
      </c>
      <c r="B244" s="22" t="s">
        <v>507</v>
      </c>
      <c r="C244" s="22" t="s">
        <v>600</v>
      </c>
      <c r="D244" s="22" t="s">
        <v>601</v>
      </c>
      <c r="E244" s="22">
        <v>0</v>
      </c>
      <c r="F244" s="22">
        <v>0</v>
      </c>
      <c r="G244" s="22">
        <v>0</v>
      </c>
      <c r="H244" s="22"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48756</v>
      </c>
      <c r="T244" s="22">
        <v>0</v>
      </c>
      <c r="U244" s="22">
        <v>0</v>
      </c>
      <c r="V244" s="22">
        <v>0</v>
      </c>
      <c r="W244" s="22">
        <v>0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v>0</v>
      </c>
      <c r="AI244" s="22">
        <v>0</v>
      </c>
      <c r="AJ244" s="22">
        <v>0</v>
      </c>
      <c r="AK244" s="22">
        <v>0</v>
      </c>
      <c r="AL244" s="22">
        <v>0</v>
      </c>
      <c r="AM244" s="22">
        <v>0</v>
      </c>
      <c r="AN244" s="22">
        <v>0</v>
      </c>
      <c r="AO244" s="22">
        <v>0</v>
      </c>
      <c r="AP244" s="22">
        <v>48756</v>
      </c>
    </row>
    <row r="245" spans="1:42" x14ac:dyDescent="0.35">
      <c r="A245" s="22" t="s">
        <v>114</v>
      </c>
      <c r="B245" s="22" t="s">
        <v>507</v>
      </c>
      <c r="C245" s="22" t="s">
        <v>602</v>
      </c>
      <c r="D245" s="22" t="s">
        <v>603</v>
      </c>
      <c r="E245" s="22">
        <v>0</v>
      </c>
      <c r="F245" s="22">
        <v>0</v>
      </c>
      <c r="G245" s="22">
        <v>0</v>
      </c>
      <c r="H245" s="22"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v>0</v>
      </c>
      <c r="U245" s="22">
        <v>416638</v>
      </c>
      <c r="V245" s="22">
        <v>0</v>
      </c>
      <c r="W245" s="22"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v>0</v>
      </c>
      <c r="AI245" s="22">
        <v>0</v>
      </c>
      <c r="AJ245" s="22">
        <v>0</v>
      </c>
      <c r="AK245" s="22">
        <v>0</v>
      </c>
      <c r="AL245" s="22">
        <v>0</v>
      </c>
      <c r="AM245" s="22">
        <v>0</v>
      </c>
      <c r="AN245" s="22">
        <v>0</v>
      </c>
      <c r="AO245" s="22">
        <v>0</v>
      </c>
      <c r="AP245" s="22">
        <v>416638</v>
      </c>
    </row>
    <row r="246" spans="1:42" x14ac:dyDescent="0.35">
      <c r="A246" s="22" t="s">
        <v>114</v>
      </c>
      <c r="B246" s="22" t="s">
        <v>507</v>
      </c>
      <c r="C246" s="22" t="s">
        <v>604</v>
      </c>
      <c r="D246" s="22" t="s">
        <v>605</v>
      </c>
      <c r="E246" s="22">
        <v>0</v>
      </c>
      <c r="F246" s="22">
        <v>0</v>
      </c>
      <c r="G246" s="22">
        <v>0</v>
      </c>
      <c r="H246" s="22">
        <v>0</v>
      </c>
      <c r="I246" s="22">
        <v>30887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291853</v>
      </c>
      <c r="P246" s="22">
        <v>0</v>
      </c>
      <c r="Q246" s="22">
        <v>0</v>
      </c>
      <c r="R246" s="22">
        <v>0</v>
      </c>
      <c r="S246" s="22">
        <v>0</v>
      </c>
      <c r="T246" s="22">
        <v>190237</v>
      </c>
      <c r="U246" s="22">
        <v>0</v>
      </c>
      <c r="V246" s="22">
        <v>0</v>
      </c>
      <c r="W246" s="22">
        <v>0</v>
      </c>
      <c r="X246" s="22"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v>0</v>
      </c>
      <c r="AI246" s="22">
        <v>15937</v>
      </c>
      <c r="AJ246" s="22">
        <v>0</v>
      </c>
      <c r="AK246" s="22">
        <v>0</v>
      </c>
      <c r="AL246" s="22">
        <v>0</v>
      </c>
      <c r="AM246" s="22">
        <v>0</v>
      </c>
      <c r="AN246" s="22">
        <v>0</v>
      </c>
      <c r="AO246" s="22">
        <v>0</v>
      </c>
      <c r="AP246" s="22">
        <v>528914</v>
      </c>
    </row>
    <row r="247" spans="1:42" x14ac:dyDescent="0.35">
      <c r="A247" s="22" t="s">
        <v>114</v>
      </c>
      <c r="B247" s="22" t="s">
        <v>507</v>
      </c>
      <c r="C247" s="22" t="s">
        <v>606</v>
      </c>
      <c r="D247" s="22" t="s">
        <v>607</v>
      </c>
      <c r="E247" s="22">
        <v>0</v>
      </c>
      <c r="F247" s="22">
        <v>0</v>
      </c>
      <c r="G247" s="22">
        <v>0</v>
      </c>
      <c r="H247" s="22"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13442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0</v>
      </c>
      <c r="V247" s="22">
        <v>0</v>
      </c>
      <c r="W247" s="22"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0</v>
      </c>
      <c r="AI247" s="22">
        <v>0</v>
      </c>
      <c r="AJ247" s="22">
        <v>0</v>
      </c>
      <c r="AK247" s="22">
        <v>0</v>
      </c>
      <c r="AL247" s="22">
        <v>0</v>
      </c>
      <c r="AM247" s="22">
        <v>0</v>
      </c>
      <c r="AN247" s="22">
        <v>0</v>
      </c>
      <c r="AO247" s="22">
        <v>0</v>
      </c>
      <c r="AP247" s="22">
        <v>13442</v>
      </c>
    </row>
    <row r="248" spans="1:42" x14ac:dyDescent="0.35">
      <c r="A248" s="22" t="s">
        <v>114</v>
      </c>
      <c r="B248" s="22" t="s">
        <v>507</v>
      </c>
      <c r="C248" s="22" t="s">
        <v>608</v>
      </c>
      <c r="D248" s="22" t="s">
        <v>609</v>
      </c>
      <c r="E248" s="22">
        <v>0</v>
      </c>
      <c r="F248" s="22">
        <v>354517</v>
      </c>
      <c r="G248" s="22">
        <v>0</v>
      </c>
      <c r="H248" s="22"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577837</v>
      </c>
      <c r="P248" s="22">
        <v>0</v>
      </c>
      <c r="Q248" s="22">
        <v>0</v>
      </c>
      <c r="R248" s="22">
        <v>0</v>
      </c>
      <c r="S248" s="22">
        <v>0</v>
      </c>
      <c r="T248" s="22">
        <v>10300</v>
      </c>
      <c r="U248" s="22">
        <v>0</v>
      </c>
      <c r="V248" s="22">
        <v>0</v>
      </c>
      <c r="W248" s="22">
        <v>0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v>0</v>
      </c>
      <c r="AI248" s="22">
        <v>0</v>
      </c>
      <c r="AJ248" s="22">
        <v>0</v>
      </c>
      <c r="AK248" s="22">
        <v>0</v>
      </c>
      <c r="AL248" s="22">
        <v>20515</v>
      </c>
      <c r="AM248" s="22">
        <v>0</v>
      </c>
      <c r="AN248" s="22">
        <v>0</v>
      </c>
      <c r="AO248" s="22">
        <v>0</v>
      </c>
      <c r="AP248" s="22">
        <v>963169</v>
      </c>
    </row>
    <row r="249" spans="1:42" x14ac:dyDescent="0.35">
      <c r="A249" s="22" t="s">
        <v>114</v>
      </c>
      <c r="B249" s="22" t="s">
        <v>507</v>
      </c>
      <c r="C249" s="22" t="s">
        <v>610</v>
      </c>
      <c r="D249" s="22" t="s">
        <v>611</v>
      </c>
      <c r="E249" s="22">
        <v>0</v>
      </c>
      <c r="F249" s="22">
        <v>21175</v>
      </c>
      <c r="G249" s="22">
        <v>0</v>
      </c>
      <c r="H249" s="22">
        <v>0</v>
      </c>
      <c r="I249" s="22">
        <v>0</v>
      </c>
      <c r="J249" s="22">
        <v>0</v>
      </c>
      <c r="K249" s="22">
        <v>0</v>
      </c>
      <c r="L249" s="22">
        <v>0</v>
      </c>
      <c r="M249" s="22">
        <v>0</v>
      </c>
      <c r="N249" s="22">
        <v>4119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v>0</v>
      </c>
      <c r="U249" s="22">
        <v>29355</v>
      </c>
      <c r="V249" s="22">
        <v>0</v>
      </c>
      <c r="W249" s="22">
        <v>0</v>
      </c>
      <c r="X249" s="22"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v>0</v>
      </c>
      <c r="AI249" s="22">
        <v>0</v>
      </c>
      <c r="AJ249" s="22">
        <v>0</v>
      </c>
      <c r="AK249" s="22">
        <v>0</v>
      </c>
      <c r="AL249" s="22">
        <v>0</v>
      </c>
      <c r="AM249" s="22">
        <v>0</v>
      </c>
      <c r="AN249" s="22">
        <v>0</v>
      </c>
      <c r="AO249" s="22">
        <v>0</v>
      </c>
      <c r="AP249" s="22">
        <v>54649</v>
      </c>
    </row>
    <row r="250" spans="1:42" x14ac:dyDescent="0.35">
      <c r="A250" s="22" t="s">
        <v>114</v>
      </c>
      <c r="B250" s="22" t="s">
        <v>507</v>
      </c>
      <c r="C250" s="22" t="s">
        <v>612</v>
      </c>
      <c r="D250" s="22" t="s">
        <v>613</v>
      </c>
      <c r="E250" s="22">
        <v>0</v>
      </c>
      <c r="F250" s="22">
        <v>0</v>
      </c>
      <c r="G250" s="22">
        <v>0</v>
      </c>
      <c r="H250" s="22">
        <v>0</v>
      </c>
      <c r="I250" s="22">
        <v>47037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18924</v>
      </c>
      <c r="P250" s="22">
        <v>0</v>
      </c>
      <c r="Q250" s="22">
        <v>0</v>
      </c>
      <c r="R250" s="22">
        <v>60224</v>
      </c>
      <c r="S250" s="22">
        <v>0</v>
      </c>
      <c r="T250" s="22">
        <v>0</v>
      </c>
      <c r="U250" s="22">
        <v>0</v>
      </c>
      <c r="V250" s="22">
        <v>0</v>
      </c>
      <c r="W250" s="22"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v>0</v>
      </c>
      <c r="AJ250" s="22">
        <v>0</v>
      </c>
      <c r="AK250" s="22">
        <v>0</v>
      </c>
      <c r="AL250" s="22">
        <v>0</v>
      </c>
      <c r="AM250" s="22">
        <v>0</v>
      </c>
      <c r="AN250" s="22">
        <v>0</v>
      </c>
      <c r="AO250" s="22">
        <v>0</v>
      </c>
      <c r="AP250" s="22">
        <v>126185</v>
      </c>
    </row>
    <row r="251" spans="1:42" x14ac:dyDescent="0.35">
      <c r="A251" s="22" t="s">
        <v>114</v>
      </c>
      <c r="B251" s="22" t="s">
        <v>507</v>
      </c>
      <c r="C251" s="22" t="s">
        <v>614</v>
      </c>
      <c r="D251" s="22" t="s">
        <v>615</v>
      </c>
      <c r="E251" s="22">
        <v>0</v>
      </c>
      <c r="F251" s="22">
        <v>142391</v>
      </c>
      <c r="G251" s="22">
        <v>0</v>
      </c>
      <c r="H251" s="22"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22">
        <v>332072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v>98969</v>
      </c>
      <c r="V251" s="22">
        <v>0</v>
      </c>
      <c r="W251" s="22">
        <v>0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v>0</v>
      </c>
      <c r="AJ251" s="22">
        <v>0</v>
      </c>
      <c r="AK251" s="22">
        <v>0</v>
      </c>
      <c r="AL251" s="22">
        <v>0</v>
      </c>
      <c r="AM251" s="22">
        <v>0</v>
      </c>
      <c r="AN251" s="22">
        <v>0</v>
      </c>
      <c r="AO251" s="22">
        <v>0</v>
      </c>
      <c r="AP251" s="22">
        <v>573432</v>
      </c>
    </row>
    <row r="252" spans="1:42" x14ac:dyDescent="0.35">
      <c r="A252" s="22" t="s">
        <v>114</v>
      </c>
      <c r="B252" s="22" t="s">
        <v>507</v>
      </c>
      <c r="C252" s="22" t="s">
        <v>616</v>
      </c>
      <c r="D252" s="22" t="s">
        <v>617</v>
      </c>
      <c r="E252" s="22">
        <v>0</v>
      </c>
      <c r="F252" s="22">
        <v>0</v>
      </c>
      <c r="G252" s="22">
        <v>0</v>
      </c>
      <c r="H252" s="22"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112252</v>
      </c>
      <c r="T252" s="22">
        <v>13961</v>
      </c>
      <c r="U252" s="22">
        <v>0</v>
      </c>
      <c r="V252" s="22">
        <v>0</v>
      </c>
      <c r="W252" s="22">
        <v>7450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139881</v>
      </c>
      <c r="AH252" s="22">
        <v>0</v>
      </c>
      <c r="AI252" s="22">
        <v>8322</v>
      </c>
      <c r="AJ252" s="22">
        <v>0</v>
      </c>
      <c r="AK252" s="22">
        <v>0</v>
      </c>
      <c r="AL252" s="22">
        <v>5237</v>
      </c>
      <c r="AM252" s="22">
        <v>0</v>
      </c>
      <c r="AN252" s="22">
        <v>0</v>
      </c>
      <c r="AO252" s="22">
        <v>0</v>
      </c>
      <c r="AP252" s="22">
        <v>287103</v>
      </c>
    </row>
    <row r="253" spans="1:42" x14ac:dyDescent="0.35">
      <c r="A253" s="22" t="s">
        <v>114</v>
      </c>
      <c r="B253" s="22" t="s">
        <v>507</v>
      </c>
      <c r="C253" s="22" t="s">
        <v>618</v>
      </c>
      <c r="D253" s="22" t="s">
        <v>619</v>
      </c>
      <c r="E253" s="22">
        <v>0</v>
      </c>
      <c r="F253" s="22">
        <v>0</v>
      </c>
      <c r="G253" s="22">
        <v>5345</v>
      </c>
      <c r="H253" s="22"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33850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v>0</v>
      </c>
      <c r="AI253" s="22">
        <v>0</v>
      </c>
      <c r="AJ253" s="22">
        <v>0</v>
      </c>
      <c r="AK253" s="22">
        <v>0</v>
      </c>
      <c r="AL253" s="22">
        <v>0</v>
      </c>
      <c r="AM253" s="22">
        <v>0</v>
      </c>
      <c r="AN253" s="22">
        <v>0</v>
      </c>
      <c r="AO253" s="22">
        <v>0</v>
      </c>
      <c r="AP253" s="22">
        <v>39195</v>
      </c>
    </row>
    <row r="254" spans="1:42" x14ac:dyDescent="0.35">
      <c r="A254" s="22" t="s">
        <v>114</v>
      </c>
      <c r="B254" s="22" t="s">
        <v>507</v>
      </c>
      <c r="C254" s="22" t="s">
        <v>620</v>
      </c>
      <c r="D254" s="22" t="s">
        <v>621</v>
      </c>
      <c r="E254" s="22">
        <v>0</v>
      </c>
      <c r="F254" s="22">
        <v>23597</v>
      </c>
      <c r="G254" s="22">
        <v>0</v>
      </c>
      <c r="H254" s="22">
        <v>3961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418367</v>
      </c>
      <c r="P254" s="22">
        <v>0</v>
      </c>
      <c r="Q254" s="22">
        <v>0</v>
      </c>
      <c r="R254" s="22">
        <v>0</v>
      </c>
      <c r="S254" s="22">
        <v>0</v>
      </c>
      <c r="T254" s="22">
        <v>428567</v>
      </c>
      <c r="U254" s="22">
        <v>460395</v>
      </c>
      <c r="V254" s="22">
        <v>0</v>
      </c>
      <c r="W254" s="22">
        <v>0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v>0</v>
      </c>
      <c r="AI254" s="22">
        <v>32000</v>
      </c>
      <c r="AJ254" s="22">
        <v>0</v>
      </c>
      <c r="AK254" s="22">
        <v>0</v>
      </c>
      <c r="AL254" s="22">
        <v>0</v>
      </c>
      <c r="AM254" s="22">
        <v>0</v>
      </c>
      <c r="AN254" s="22">
        <v>0</v>
      </c>
      <c r="AO254" s="22">
        <v>0</v>
      </c>
      <c r="AP254" s="22">
        <v>1366887</v>
      </c>
    </row>
    <row r="255" spans="1:42" x14ac:dyDescent="0.35">
      <c r="A255" s="22" t="s">
        <v>114</v>
      </c>
      <c r="B255" s="22" t="s">
        <v>507</v>
      </c>
      <c r="C255" s="22" t="s">
        <v>622</v>
      </c>
      <c r="D255" s="22" t="s">
        <v>623</v>
      </c>
      <c r="E255" s="22">
        <v>0</v>
      </c>
      <c r="F255" s="22">
        <v>0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153513</v>
      </c>
      <c r="U255" s="22"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0</v>
      </c>
      <c r="AJ255" s="22">
        <v>0</v>
      </c>
      <c r="AK255" s="22">
        <v>0</v>
      </c>
      <c r="AL255" s="22">
        <v>0</v>
      </c>
      <c r="AM255" s="22">
        <v>0</v>
      </c>
      <c r="AN255" s="22">
        <v>0</v>
      </c>
      <c r="AO255" s="22">
        <v>0</v>
      </c>
      <c r="AP255" s="22">
        <v>153513</v>
      </c>
    </row>
    <row r="256" spans="1:42" x14ac:dyDescent="0.35">
      <c r="A256" s="22" t="s">
        <v>114</v>
      </c>
      <c r="B256" s="22" t="s">
        <v>507</v>
      </c>
      <c r="C256" s="22" t="s">
        <v>624</v>
      </c>
      <c r="D256" s="22" t="s">
        <v>625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v>0</v>
      </c>
      <c r="N256" s="22">
        <v>0</v>
      </c>
      <c r="O256" s="22">
        <v>117911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v>60827</v>
      </c>
      <c r="AJ256" s="22">
        <v>0</v>
      </c>
      <c r="AK256" s="22">
        <v>0</v>
      </c>
      <c r="AL256" s="22">
        <v>0</v>
      </c>
      <c r="AM256" s="22">
        <v>0</v>
      </c>
      <c r="AN256" s="22">
        <v>0</v>
      </c>
      <c r="AO256" s="22">
        <v>0</v>
      </c>
      <c r="AP256" s="22">
        <v>178738</v>
      </c>
    </row>
    <row r="257" spans="1:42" x14ac:dyDescent="0.35">
      <c r="A257" s="22" t="s">
        <v>114</v>
      </c>
      <c r="B257" s="22" t="s">
        <v>507</v>
      </c>
      <c r="C257" s="22" t="s">
        <v>626</v>
      </c>
      <c r="D257" s="22" t="s">
        <v>627</v>
      </c>
      <c r="E257" s="22">
        <v>0</v>
      </c>
      <c r="F257" s="22">
        <v>0</v>
      </c>
      <c r="G257" s="22">
        <v>0</v>
      </c>
      <c r="H257" s="22">
        <v>0</v>
      </c>
      <c r="I257" s="22">
        <v>11885</v>
      </c>
      <c r="J257" s="22">
        <v>0</v>
      </c>
      <c r="K257" s="22">
        <v>0</v>
      </c>
      <c r="L257" s="22">
        <v>0</v>
      </c>
      <c r="M257" s="22">
        <v>0</v>
      </c>
      <c r="N257" s="22">
        <v>28810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v>0</v>
      </c>
      <c r="U257" s="22">
        <v>129397</v>
      </c>
      <c r="V257" s="22">
        <v>0</v>
      </c>
      <c r="W257" s="22"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v>0</v>
      </c>
      <c r="AI257" s="22">
        <v>0</v>
      </c>
      <c r="AJ257" s="22">
        <v>0</v>
      </c>
      <c r="AK257" s="22">
        <v>0</v>
      </c>
      <c r="AL257" s="22">
        <v>0</v>
      </c>
      <c r="AM257" s="22">
        <v>0</v>
      </c>
      <c r="AN257" s="22">
        <v>0</v>
      </c>
      <c r="AO257" s="22">
        <v>0</v>
      </c>
      <c r="AP257" s="22">
        <v>170092</v>
      </c>
    </row>
    <row r="258" spans="1:42" x14ac:dyDescent="0.35">
      <c r="A258" s="22" t="s">
        <v>114</v>
      </c>
      <c r="B258" s="22" t="s">
        <v>507</v>
      </c>
      <c r="C258" s="22" t="s">
        <v>628</v>
      </c>
      <c r="D258" s="22" t="s">
        <v>629</v>
      </c>
      <c r="E258" s="22">
        <v>0</v>
      </c>
      <c r="F258" s="22">
        <v>11326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11500</v>
      </c>
      <c r="O258" s="22">
        <v>226245</v>
      </c>
      <c r="P258" s="22">
        <v>0</v>
      </c>
      <c r="Q258" s="22">
        <v>0</v>
      </c>
      <c r="R258" s="22">
        <v>0</v>
      </c>
      <c r="S258" s="22">
        <v>0</v>
      </c>
      <c r="T258" s="22">
        <v>147186</v>
      </c>
      <c r="U258" s="22">
        <v>53801</v>
      </c>
      <c r="V258" s="22">
        <v>0</v>
      </c>
      <c r="W258" s="22">
        <v>0</v>
      </c>
      <c r="X258" s="22"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v>0</v>
      </c>
      <c r="AI258" s="22">
        <v>0</v>
      </c>
      <c r="AJ258" s="22">
        <v>0</v>
      </c>
      <c r="AK258" s="22">
        <v>0</v>
      </c>
      <c r="AL258" s="22">
        <v>0</v>
      </c>
      <c r="AM258" s="22">
        <v>0</v>
      </c>
      <c r="AN258" s="22">
        <v>0</v>
      </c>
      <c r="AO258" s="22">
        <v>0</v>
      </c>
      <c r="AP258" s="22">
        <v>450058</v>
      </c>
    </row>
    <row r="259" spans="1:42" x14ac:dyDescent="0.35">
      <c r="A259" s="22" t="s">
        <v>114</v>
      </c>
      <c r="B259" s="22" t="s">
        <v>507</v>
      </c>
      <c r="C259" s="22" t="s">
        <v>630</v>
      </c>
      <c r="D259" s="22" t="s">
        <v>631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18689</v>
      </c>
      <c r="U259" s="22"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v>0</v>
      </c>
      <c r="AJ259" s="22">
        <v>0</v>
      </c>
      <c r="AK259" s="22">
        <v>0</v>
      </c>
      <c r="AL259" s="22">
        <v>0</v>
      </c>
      <c r="AM259" s="22">
        <v>0</v>
      </c>
      <c r="AN259" s="22">
        <v>0</v>
      </c>
      <c r="AO259" s="22">
        <v>0</v>
      </c>
      <c r="AP259" s="22">
        <v>18689</v>
      </c>
    </row>
    <row r="260" spans="1:42" x14ac:dyDescent="0.35">
      <c r="A260" s="22" t="s">
        <v>114</v>
      </c>
      <c r="B260" s="22" t="s">
        <v>507</v>
      </c>
      <c r="C260" s="22" t="s">
        <v>632</v>
      </c>
      <c r="D260" s="22" t="s">
        <v>633</v>
      </c>
      <c r="E260" s="22">
        <v>0</v>
      </c>
      <c r="F260" s="22">
        <v>0</v>
      </c>
      <c r="G260" s="22">
        <v>0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v>0</v>
      </c>
      <c r="AI260" s="22">
        <v>0</v>
      </c>
      <c r="AJ260" s="22">
        <v>0</v>
      </c>
      <c r="AK260" s="22">
        <v>0</v>
      </c>
      <c r="AL260" s="22">
        <v>0</v>
      </c>
      <c r="AM260" s="22">
        <v>0</v>
      </c>
      <c r="AN260" s="22">
        <v>0</v>
      </c>
      <c r="AO260" s="22">
        <v>0</v>
      </c>
      <c r="AP260" s="22">
        <v>0</v>
      </c>
    </row>
    <row r="261" spans="1:42" x14ac:dyDescent="0.35">
      <c r="A261" s="22" t="s">
        <v>114</v>
      </c>
      <c r="B261" s="22" t="s">
        <v>507</v>
      </c>
      <c r="C261" s="22" t="s">
        <v>634</v>
      </c>
      <c r="D261" s="22" t="s">
        <v>635</v>
      </c>
      <c r="E261" s="22">
        <v>0</v>
      </c>
      <c r="F261" s="22">
        <v>0</v>
      </c>
      <c r="G261" s="22">
        <v>0</v>
      </c>
      <c r="H261" s="22"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22528</v>
      </c>
      <c r="P261" s="22">
        <v>0</v>
      </c>
      <c r="Q261" s="22">
        <v>0</v>
      </c>
      <c r="R261" s="22">
        <v>0</v>
      </c>
      <c r="S261" s="22">
        <v>0</v>
      </c>
      <c r="T261" s="22">
        <v>55983</v>
      </c>
      <c r="U261" s="22">
        <v>0</v>
      </c>
      <c r="V261" s="22">
        <v>0</v>
      </c>
      <c r="W261" s="22"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v>0</v>
      </c>
      <c r="AI261" s="22">
        <v>0</v>
      </c>
      <c r="AJ261" s="22">
        <v>50543</v>
      </c>
      <c r="AK261" s="22">
        <v>0</v>
      </c>
      <c r="AL261" s="22">
        <v>0</v>
      </c>
      <c r="AM261" s="22">
        <v>0</v>
      </c>
      <c r="AN261" s="22">
        <v>0</v>
      </c>
      <c r="AO261" s="22">
        <v>0</v>
      </c>
      <c r="AP261" s="22">
        <v>129054</v>
      </c>
    </row>
    <row r="262" spans="1:42" x14ac:dyDescent="0.35">
      <c r="A262" s="22" t="s">
        <v>114</v>
      </c>
      <c r="B262" s="22" t="s">
        <v>507</v>
      </c>
      <c r="C262" s="22" t="s">
        <v>636</v>
      </c>
      <c r="D262" s="22" t="s">
        <v>637</v>
      </c>
      <c r="E262" s="22">
        <v>0</v>
      </c>
      <c r="F262" s="22">
        <v>0</v>
      </c>
      <c r="G262" s="22">
        <v>0</v>
      </c>
      <c r="H262" s="22">
        <v>0</v>
      </c>
      <c r="I262" s="22">
        <v>1082</v>
      </c>
      <c r="J262" s="22">
        <v>0</v>
      </c>
      <c r="K262" s="22">
        <v>0</v>
      </c>
      <c r="L262" s="22">
        <v>0</v>
      </c>
      <c r="M262" s="22">
        <v>0</v>
      </c>
      <c r="N262" s="22">
        <v>4250</v>
      </c>
      <c r="O262" s="22">
        <v>18018</v>
      </c>
      <c r="P262" s="22">
        <v>0</v>
      </c>
      <c r="Q262" s="22">
        <v>0</v>
      </c>
      <c r="R262" s="22">
        <v>0</v>
      </c>
      <c r="S262" s="22">
        <v>0</v>
      </c>
      <c r="T262" s="22">
        <v>34666</v>
      </c>
      <c r="U262" s="22">
        <v>0</v>
      </c>
      <c r="V262" s="22">
        <v>295549</v>
      </c>
      <c r="W262" s="22"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v>0</v>
      </c>
      <c r="AI262" s="22">
        <v>0</v>
      </c>
      <c r="AJ262" s="22">
        <v>0</v>
      </c>
      <c r="AK262" s="22">
        <v>0</v>
      </c>
      <c r="AL262" s="22">
        <v>0</v>
      </c>
      <c r="AM262" s="22">
        <v>0</v>
      </c>
      <c r="AN262" s="22">
        <v>0</v>
      </c>
      <c r="AO262" s="22">
        <v>0</v>
      </c>
      <c r="AP262" s="22">
        <v>353565</v>
      </c>
    </row>
    <row r="263" spans="1:42" x14ac:dyDescent="0.35">
      <c r="A263" s="22" t="s">
        <v>114</v>
      </c>
      <c r="B263" s="22" t="s">
        <v>507</v>
      </c>
      <c r="C263" s="22" t="s">
        <v>638</v>
      </c>
      <c r="D263" s="22" t="s">
        <v>639</v>
      </c>
      <c r="E263" s="22">
        <v>0</v>
      </c>
      <c r="F263" s="22">
        <v>0</v>
      </c>
      <c r="G263" s="22">
        <v>0</v>
      </c>
      <c r="H263" s="22">
        <v>0</v>
      </c>
      <c r="I263" s="22">
        <v>0</v>
      </c>
      <c r="J263" s="22">
        <v>0</v>
      </c>
      <c r="K263" s="22">
        <v>0</v>
      </c>
      <c r="L263" s="22">
        <v>0</v>
      </c>
      <c r="M263" s="22"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1871650</v>
      </c>
      <c r="U263" s="22">
        <v>76715</v>
      </c>
      <c r="V263" s="22">
        <v>0</v>
      </c>
      <c r="W263" s="22"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v>0</v>
      </c>
      <c r="AI263" s="22">
        <v>0</v>
      </c>
      <c r="AJ263" s="22">
        <v>0</v>
      </c>
      <c r="AK263" s="22">
        <v>0</v>
      </c>
      <c r="AL263" s="22">
        <v>0</v>
      </c>
      <c r="AM263" s="22">
        <v>0</v>
      </c>
      <c r="AN263" s="22">
        <v>0</v>
      </c>
      <c r="AO263" s="22">
        <v>0</v>
      </c>
      <c r="AP263" s="22">
        <v>1948365</v>
      </c>
    </row>
    <row r="264" spans="1:42" x14ac:dyDescent="0.35">
      <c r="A264" s="22" t="s">
        <v>114</v>
      </c>
      <c r="B264" s="22" t="s">
        <v>507</v>
      </c>
      <c r="C264" s="22" t="s">
        <v>640</v>
      </c>
      <c r="D264" s="22" t="s">
        <v>641</v>
      </c>
      <c r="E264" s="22">
        <v>0</v>
      </c>
      <c r="F264" s="22">
        <v>5369</v>
      </c>
      <c r="G264" s="22">
        <v>0</v>
      </c>
      <c r="H264" s="22"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v>0</v>
      </c>
      <c r="N264" s="22">
        <v>18000</v>
      </c>
      <c r="O264" s="22">
        <v>13383</v>
      </c>
      <c r="P264" s="22">
        <v>0</v>
      </c>
      <c r="Q264" s="22">
        <v>0</v>
      </c>
      <c r="R264" s="22">
        <v>0</v>
      </c>
      <c r="S264" s="22">
        <v>0</v>
      </c>
      <c r="T264" s="22">
        <v>3404127</v>
      </c>
      <c r="U264" s="22">
        <v>12294</v>
      </c>
      <c r="V264" s="22">
        <v>0</v>
      </c>
      <c r="W264" s="22">
        <v>0</v>
      </c>
      <c r="X264" s="22"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v>0</v>
      </c>
      <c r="AI264" s="22">
        <v>0</v>
      </c>
      <c r="AJ264" s="22">
        <v>0</v>
      </c>
      <c r="AK264" s="22">
        <v>0</v>
      </c>
      <c r="AL264" s="22">
        <v>0</v>
      </c>
      <c r="AM264" s="22">
        <v>0</v>
      </c>
      <c r="AN264" s="22">
        <v>0</v>
      </c>
      <c r="AO264" s="22">
        <v>0</v>
      </c>
      <c r="AP264" s="22">
        <v>3453173</v>
      </c>
    </row>
    <row r="265" spans="1:42" x14ac:dyDescent="0.35">
      <c r="A265" s="22" t="s">
        <v>114</v>
      </c>
      <c r="B265" s="22" t="s">
        <v>507</v>
      </c>
      <c r="C265" s="22" t="s">
        <v>642</v>
      </c>
      <c r="D265" s="22" t="s">
        <v>643</v>
      </c>
      <c r="E265" s="22">
        <v>0</v>
      </c>
      <c r="F265" s="22">
        <v>0</v>
      </c>
      <c r="G265" s="22">
        <v>0</v>
      </c>
      <c r="H265" s="22"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v>0</v>
      </c>
      <c r="V265" s="22">
        <v>0</v>
      </c>
      <c r="W265" s="22">
        <v>0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v>0</v>
      </c>
      <c r="AI265" s="22">
        <v>11069</v>
      </c>
      <c r="AJ265" s="22">
        <v>0</v>
      </c>
      <c r="AK265" s="22">
        <v>0</v>
      </c>
      <c r="AL265" s="22">
        <v>0</v>
      </c>
      <c r="AM265" s="22">
        <v>0</v>
      </c>
      <c r="AN265" s="22">
        <v>0</v>
      </c>
      <c r="AO265" s="22">
        <v>0</v>
      </c>
      <c r="AP265" s="22">
        <v>11069</v>
      </c>
    </row>
    <row r="266" spans="1:42" x14ac:dyDescent="0.35">
      <c r="A266" s="22" t="s">
        <v>114</v>
      </c>
      <c r="B266" s="22" t="s">
        <v>507</v>
      </c>
      <c r="C266" s="22" t="s">
        <v>644</v>
      </c>
      <c r="D266" s="22" t="s">
        <v>645</v>
      </c>
      <c r="E266" s="22">
        <v>0</v>
      </c>
      <c r="F266" s="22">
        <v>0</v>
      </c>
      <c r="G266" s="22">
        <v>0</v>
      </c>
      <c r="H266" s="22"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255867</v>
      </c>
      <c r="P266" s="22">
        <v>0</v>
      </c>
      <c r="Q266" s="22">
        <v>0</v>
      </c>
      <c r="R266" s="22">
        <v>0</v>
      </c>
      <c r="S266" s="22">
        <v>0</v>
      </c>
      <c r="T266" s="22">
        <v>40429</v>
      </c>
      <c r="U266" s="22">
        <v>18200</v>
      </c>
      <c r="V266" s="22">
        <v>0</v>
      </c>
      <c r="W266" s="22"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v>0</v>
      </c>
      <c r="AI266" s="22">
        <v>0</v>
      </c>
      <c r="AJ266" s="22">
        <v>0</v>
      </c>
      <c r="AK266" s="22">
        <v>0</v>
      </c>
      <c r="AL266" s="22">
        <v>0</v>
      </c>
      <c r="AM266" s="22">
        <v>0</v>
      </c>
      <c r="AN266" s="22">
        <v>0</v>
      </c>
      <c r="AO266" s="22">
        <v>0</v>
      </c>
      <c r="AP266" s="22">
        <v>314496</v>
      </c>
    </row>
    <row r="267" spans="1:42" x14ac:dyDescent="0.35">
      <c r="A267" s="22" t="s">
        <v>114</v>
      </c>
      <c r="B267" s="22" t="s">
        <v>507</v>
      </c>
      <c r="C267" s="22" t="s">
        <v>646</v>
      </c>
      <c r="D267" s="22" t="s">
        <v>647</v>
      </c>
      <c r="E267" s="22">
        <v>0</v>
      </c>
      <c r="F267" s="22">
        <v>0</v>
      </c>
      <c r="G267" s="22">
        <v>0</v>
      </c>
      <c r="H267" s="22"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42829</v>
      </c>
      <c r="T267" s="22">
        <v>0</v>
      </c>
      <c r="U267" s="22">
        <v>51545</v>
      </c>
      <c r="V267" s="22">
        <v>0</v>
      </c>
      <c r="W267" s="22">
        <v>0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0</v>
      </c>
      <c r="AI267" s="22">
        <v>0</v>
      </c>
      <c r="AJ267" s="22">
        <v>0</v>
      </c>
      <c r="AK267" s="22">
        <v>0</v>
      </c>
      <c r="AL267" s="22">
        <v>0</v>
      </c>
      <c r="AM267" s="22">
        <v>0</v>
      </c>
      <c r="AN267" s="22">
        <v>0</v>
      </c>
      <c r="AO267" s="22">
        <v>0</v>
      </c>
      <c r="AP267" s="22">
        <v>94374</v>
      </c>
    </row>
    <row r="268" spans="1:42" x14ac:dyDescent="0.35">
      <c r="A268" s="22" t="s">
        <v>114</v>
      </c>
      <c r="B268" s="22" t="s">
        <v>507</v>
      </c>
      <c r="C268" s="22" t="s">
        <v>648</v>
      </c>
      <c r="D268" s="22" t="s">
        <v>649</v>
      </c>
      <c r="E268" s="22">
        <v>0</v>
      </c>
      <c r="F268" s="22">
        <v>6391</v>
      </c>
      <c r="G268" s="22">
        <v>0</v>
      </c>
      <c r="H268" s="22"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373342</v>
      </c>
      <c r="P268" s="22">
        <v>0</v>
      </c>
      <c r="Q268" s="22">
        <v>0</v>
      </c>
      <c r="R268" s="22">
        <v>205148</v>
      </c>
      <c r="S268" s="22">
        <v>0</v>
      </c>
      <c r="T268" s="22">
        <v>0</v>
      </c>
      <c r="U268" s="22">
        <v>415819</v>
      </c>
      <c r="V268" s="22">
        <v>0</v>
      </c>
      <c r="W268" s="22">
        <v>339894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v>0</v>
      </c>
      <c r="AI268" s="22">
        <v>0</v>
      </c>
      <c r="AJ268" s="22">
        <v>0</v>
      </c>
      <c r="AK268" s="22">
        <v>0</v>
      </c>
      <c r="AL268" s="22">
        <v>0</v>
      </c>
      <c r="AM268" s="22">
        <v>0</v>
      </c>
      <c r="AN268" s="22">
        <v>0</v>
      </c>
      <c r="AO268" s="22">
        <v>0</v>
      </c>
      <c r="AP268" s="22">
        <v>1340594</v>
      </c>
    </row>
    <row r="269" spans="1:42" x14ac:dyDescent="0.35">
      <c r="A269" s="22" t="s">
        <v>114</v>
      </c>
      <c r="B269" s="22" t="s">
        <v>507</v>
      </c>
      <c r="C269" s="22" t="s">
        <v>650</v>
      </c>
      <c r="D269" s="22" t="s">
        <v>651</v>
      </c>
      <c r="E269" s="22">
        <v>0</v>
      </c>
      <c r="F269" s="22">
        <v>16525</v>
      </c>
      <c r="G269" s="22">
        <v>0</v>
      </c>
      <c r="H269" s="22"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v>0</v>
      </c>
      <c r="N269" s="22">
        <v>2275</v>
      </c>
      <c r="O269" s="22">
        <v>74754</v>
      </c>
      <c r="P269" s="22">
        <v>0</v>
      </c>
      <c r="Q269" s="22">
        <v>0</v>
      </c>
      <c r="R269" s="22">
        <v>81149</v>
      </c>
      <c r="S269" s="22">
        <v>0</v>
      </c>
      <c r="T269" s="22">
        <v>0</v>
      </c>
      <c r="U269" s="22">
        <v>0</v>
      </c>
      <c r="V269" s="22">
        <v>0</v>
      </c>
      <c r="W269" s="22">
        <v>0</v>
      </c>
      <c r="X269" s="22">
        <v>0</v>
      </c>
      <c r="Y269" s="22">
        <v>0</v>
      </c>
      <c r="Z269" s="22">
        <v>0</v>
      </c>
      <c r="AA269" s="22">
        <v>138019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v>24412</v>
      </c>
      <c r="AJ269" s="22">
        <v>0</v>
      </c>
      <c r="AK269" s="22">
        <v>0</v>
      </c>
      <c r="AL269" s="22">
        <v>0</v>
      </c>
      <c r="AM269" s="22">
        <v>0</v>
      </c>
      <c r="AN269" s="22">
        <v>0</v>
      </c>
      <c r="AO269" s="22">
        <v>0</v>
      </c>
      <c r="AP269" s="22">
        <v>337134</v>
      </c>
    </row>
    <row r="270" spans="1:42" x14ac:dyDescent="0.35">
      <c r="A270" s="22" t="s">
        <v>114</v>
      </c>
      <c r="B270" s="22" t="s">
        <v>507</v>
      </c>
      <c r="C270" s="22" t="s">
        <v>652</v>
      </c>
      <c r="D270" s="22" t="s">
        <v>653</v>
      </c>
      <c r="E270" s="22">
        <v>0</v>
      </c>
      <c r="F270" s="22">
        <v>0</v>
      </c>
      <c r="G270" s="22">
        <v>0</v>
      </c>
      <c r="H270" s="22"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13500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21725</v>
      </c>
      <c r="V270" s="22">
        <v>0</v>
      </c>
      <c r="W270" s="22"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v>0</v>
      </c>
      <c r="AI270" s="22">
        <v>0</v>
      </c>
      <c r="AJ270" s="22">
        <v>0</v>
      </c>
      <c r="AK270" s="22">
        <v>0</v>
      </c>
      <c r="AL270" s="22">
        <v>0</v>
      </c>
      <c r="AM270" s="22">
        <v>0</v>
      </c>
      <c r="AN270" s="22">
        <v>0</v>
      </c>
      <c r="AO270" s="22">
        <v>0</v>
      </c>
      <c r="AP270" s="22">
        <v>35225</v>
      </c>
    </row>
    <row r="271" spans="1:42" x14ac:dyDescent="0.35">
      <c r="A271" s="22" t="s">
        <v>114</v>
      </c>
      <c r="B271" s="22" t="s">
        <v>507</v>
      </c>
      <c r="C271" s="22" t="s">
        <v>654</v>
      </c>
      <c r="D271" s="22" t="s">
        <v>655</v>
      </c>
      <c r="E271" s="22">
        <v>0</v>
      </c>
      <c r="F271" s="22">
        <v>0</v>
      </c>
      <c r="G271" s="22">
        <v>0</v>
      </c>
      <c r="H271" s="22">
        <v>0</v>
      </c>
      <c r="I271" s="22">
        <v>138435</v>
      </c>
      <c r="J271" s="22">
        <v>0</v>
      </c>
      <c r="K271" s="22">
        <v>0</v>
      </c>
      <c r="L271" s="22">
        <v>0</v>
      </c>
      <c r="M271" s="22">
        <v>0</v>
      </c>
      <c r="N271" s="22">
        <v>0</v>
      </c>
      <c r="O271" s="22">
        <v>329037</v>
      </c>
      <c r="P271" s="22">
        <v>0</v>
      </c>
      <c r="Q271" s="22">
        <v>0</v>
      </c>
      <c r="R271" s="22">
        <v>41766</v>
      </c>
      <c r="S271" s="22">
        <v>0</v>
      </c>
      <c r="T271" s="22">
        <v>143762</v>
      </c>
      <c r="U271" s="22">
        <v>150193</v>
      </c>
      <c r="V271" s="22">
        <v>0</v>
      </c>
      <c r="W271" s="22">
        <v>0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v>0</v>
      </c>
      <c r="AI271" s="22">
        <v>0</v>
      </c>
      <c r="AJ271" s="22">
        <v>54813</v>
      </c>
      <c r="AK271" s="22">
        <v>0</v>
      </c>
      <c r="AL271" s="22">
        <v>0</v>
      </c>
      <c r="AM271" s="22">
        <v>0</v>
      </c>
      <c r="AN271" s="22">
        <v>0</v>
      </c>
      <c r="AO271" s="22">
        <v>0</v>
      </c>
      <c r="AP271" s="22">
        <v>858006</v>
      </c>
    </row>
    <row r="272" spans="1:42" x14ac:dyDescent="0.35">
      <c r="A272" s="22" t="s">
        <v>114</v>
      </c>
      <c r="B272" s="22" t="s">
        <v>507</v>
      </c>
      <c r="C272" s="22" t="s">
        <v>656</v>
      </c>
      <c r="D272" s="22" t="s">
        <v>657</v>
      </c>
      <c r="E272" s="22">
        <v>0</v>
      </c>
      <c r="F272" s="22">
        <v>0</v>
      </c>
      <c r="G272" s="22">
        <v>0</v>
      </c>
      <c r="H272" s="22">
        <v>0</v>
      </c>
      <c r="I272" s="22">
        <v>84241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27135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v>0</v>
      </c>
      <c r="AJ272" s="22">
        <v>0</v>
      </c>
      <c r="AK272" s="22">
        <v>0</v>
      </c>
      <c r="AL272" s="22">
        <v>0</v>
      </c>
      <c r="AM272" s="22">
        <v>0</v>
      </c>
      <c r="AN272" s="22">
        <v>0</v>
      </c>
      <c r="AO272" s="22">
        <v>0</v>
      </c>
      <c r="AP272" s="22">
        <v>111376</v>
      </c>
    </row>
    <row r="273" spans="1:42" x14ac:dyDescent="0.35">
      <c r="A273" s="22" t="s">
        <v>114</v>
      </c>
      <c r="B273" s="22" t="s">
        <v>507</v>
      </c>
      <c r="C273" s="22" t="s">
        <v>658</v>
      </c>
      <c r="D273" s="22" t="s">
        <v>659</v>
      </c>
      <c r="E273" s="22">
        <v>0</v>
      </c>
      <c r="F273" s="22">
        <v>5604</v>
      </c>
      <c r="G273" s="22">
        <v>0</v>
      </c>
      <c r="H273" s="22"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199200</v>
      </c>
      <c r="P273" s="22">
        <v>0</v>
      </c>
      <c r="Q273" s="22">
        <v>0</v>
      </c>
      <c r="R273" s="22">
        <v>0</v>
      </c>
      <c r="S273" s="22">
        <v>0</v>
      </c>
      <c r="T273" s="22">
        <v>221867</v>
      </c>
      <c r="U273" s="22">
        <v>196900</v>
      </c>
      <c r="V273" s="22">
        <v>0</v>
      </c>
      <c r="W273" s="22"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v>0</v>
      </c>
      <c r="AJ273" s="22">
        <v>0</v>
      </c>
      <c r="AK273" s="22">
        <v>0</v>
      </c>
      <c r="AL273" s="22">
        <v>0</v>
      </c>
      <c r="AM273" s="22">
        <v>0</v>
      </c>
      <c r="AN273" s="22">
        <v>0</v>
      </c>
      <c r="AO273" s="22">
        <v>0</v>
      </c>
      <c r="AP273" s="22">
        <v>623571</v>
      </c>
    </row>
    <row r="274" spans="1:42" x14ac:dyDescent="0.35">
      <c r="A274" s="22" t="s">
        <v>114</v>
      </c>
      <c r="B274" s="22" t="s">
        <v>507</v>
      </c>
      <c r="C274" s="22" t="s">
        <v>660</v>
      </c>
      <c r="D274" s="22" t="s">
        <v>661</v>
      </c>
      <c r="E274" s="22">
        <v>0</v>
      </c>
      <c r="F274" s="22">
        <v>1235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662909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1371</v>
      </c>
      <c r="AJ274" s="22">
        <v>0</v>
      </c>
      <c r="AK274" s="22">
        <v>0</v>
      </c>
      <c r="AL274" s="22">
        <v>0</v>
      </c>
      <c r="AM274" s="22">
        <v>0</v>
      </c>
      <c r="AN274" s="22">
        <v>0</v>
      </c>
      <c r="AO274" s="22">
        <v>0</v>
      </c>
      <c r="AP274" s="22">
        <v>665515</v>
      </c>
    </row>
    <row r="275" spans="1:42" x14ac:dyDescent="0.35">
      <c r="A275" s="22" t="s">
        <v>114</v>
      </c>
      <c r="B275" s="22" t="s">
        <v>507</v>
      </c>
      <c r="C275" s="22" t="s">
        <v>662</v>
      </c>
      <c r="D275" s="22" t="s">
        <v>663</v>
      </c>
      <c r="E275" s="22">
        <v>0</v>
      </c>
      <c r="F275" s="22">
        <v>0</v>
      </c>
      <c r="G275" s="22">
        <v>0</v>
      </c>
      <c r="H275" s="22"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22">
        <v>34773</v>
      </c>
      <c r="P275" s="22">
        <v>0</v>
      </c>
      <c r="Q275" s="22">
        <v>0</v>
      </c>
      <c r="R275" s="22">
        <v>0</v>
      </c>
      <c r="S275" s="22">
        <v>0</v>
      </c>
      <c r="T275" s="22">
        <v>115230</v>
      </c>
      <c r="U275" s="22">
        <v>49241</v>
      </c>
      <c r="V275" s="22">
        <v>0</v>
      </c>
      <c r="W275" s="22"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v>0</v>
      </c>
      <c r="AJ275" s="22">
        <v>0</v>
      </c>
      <c r="AK275" s="22">
        <v>0</v>
      </c>
      <c r="AL275" s="22">
        <v>0</v>
      </c>
      <c r="AM275" s="22">
        <v>0</v>
      </c>
      <c r="AN275" s="22">
        <v>0</v>
      </c>
      <c r="AO275" s="22">
        <v>0</v>
      </c>
      <c r="AP275" s="22">
        <v>199244</v>
      </c>
    </row>
    <row r="276" spans="1:42" x14ac:dyDescent="0.35">
      <c r="A276" s="22" t="s">
        <v>114</v>
      </c>
      <c r="B276" s="22" t="s">
        <v>507</v>
      </c>
      <c r="C276" s="22" t="s">
        <v>664</v>
      </c>
      <c r="D276" s="22" t="s">
        <v>665</v>
      </c>
      <c r="E276" s="22">
        <v>0</v>
      </c>
      <c r="F276" s="22">
        <v>0</v>
      </c>
      <c r="G276" s="22">
        <v>0</v>
      </c>
      <c r="H276" s="22">
        <v>0</v>
      </c>
      <c r="I276" s="22">
        <v>31570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10216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v>0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v>0</v>
      </c>
      <c r="AI276" s="22">
        <v>0</v>
      </c>
      <c r="AJ276" s="22">
        <v>0</v>
      </c>
      <c r="AK276" s="22">
        <v>0</v>
      </c>
      <c r="AL276" s="22">
        <v>0</v>
      </c>
      <c r="AM276" s="22">
        <v>0</v>
      </c>
      <c r="AN276" s="22">
        <v>0</v>
      </c>
      <c r="AO276" s="22">
        <v>0</v>
      </c>
      <c r="AP276" s="22">
        <v>41786</v>
      </c>
    </row>
    <row r="277" spans="1:42" x14ac:dyDescent="0.35">
      <c r="A277" s="22" t="s">
        <v>114</v>
      </c>
      <c r="B277" s="22" t="s">
        <v>507</v>
      </c>
      <c r="C277" s="22" t="s">
        <v>666</v>
      </c>
      <c r="D277" s="22" t="s">
        <v>667</v>
      </c>
      <c r="E277" s="22">
        <v>0</v>
      </c>
      <c r="F277" s="22">
        <v>12618</v>
      </c>
      <c r="G277" s="22">
        <v>0</v>
      </c>
      <c r="H277" s="22">
        <v>0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55544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v>0</v>
      </c>
      <c r="U277" s="22">
        <v>471912</v>
      </c>
      <c r="V277" s="22">
        <v>0</v>
      </c>
      <c r="W277" s="22">
        <v>0</v>
      </c>
      <c r="X277" s="22"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  <c r="AH277" s="22">
        <v>0</v>
      </c>
      <c r="AI277" s="22">
        <v>46000</v>
      </c>
      <c r="AJ277" s="22">
        <v>0</v>
      </c>
      <c r="AK277" s="22">
        <v>0</v>
      </c>
      <c r="AL277" s="22">
        <v>0</v>
      </c>
      <c r="AM277" s="22">
        <v>0</v>
      </c>
      <c r="AN277" s="22">
        <v>0</v>
      </c>
      <c r="AO277" s="22">
        <v>0</v>
      </c>
      <c r="AP277" s="22">
        <v>586074</v>
      </c>
    </row>
    <row r="278" spans="1:42" x14ac:dyDescent="0.35">
      <c r="A278" s="22" t="s">
        <v>114</v>
      </c>
      <c r="B278" s="22" t="s">
        <v>507</v>
      </c>
      <c r="C278" s="22" t="s">
        <v>668</v>
      </c>
      <c r="D278" s="22" t="s">
        <v>669</v>
      </c>
      <c r="E278" s="22">
        <v>0</v>
      </c>
      <c r="F278" s="22">
        <v>8733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48298</v>
      </c>
      <c r="P278" s="22">
        <v>0</v>
      </c>
      <c r="Q278" s="22">
        <v>0</v>
      </c>
      <c r="R278" s="22">
        <v>0</v>
      </c>
      <c r="S278" s="22">
        <v>0</v>
      </c>
      <c r="T278" s="22">
        <v>32547</v>
      </c>
      <c r="U278" s="22">
        <v>92004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28417</v>
      </c>
      <c r="AI278" s="22">
        <v>0</v>
      </c>
      <c r="AJ278" s="22">
        <v>0</v>
      </c>
      <c r="AK278" s="22">
        <v>0</v>
      </c>
      <c r="AL278" s="22">
        <v>0</v>
      </c>
      <c r="AM278" s="22">
        <v>0</v>
      </c>
      <c r="AN278" s="22">
        <v>0</v>
      </c>
      <c r="AO278" s="22">
        <v>0</v>
      </c>
      <c r="AP278" s="22">
        <v>209999</v>
      </c>
    </row>
    <row r="279" spans="1:42" x14ac:dyDescent="0.35">
      <c r="A279" s="22" t="s">
        <v>114</v>
      </c>
      <c r="B279" s="22" t="s">
        <v>670</v>
      </c>
      <c r="C279" s="22" t="s">
        <v>671</v>
      </c>
      <c r="D279" s="22" t="s">
        <v>672</v>
      </c>
      <c r="E279" s="22">
        <v>0</v>
      </c>
      <c r="F279" s="22">
        <v>3866</v>
      </c>
      <c r="G279" s="22">
        <v>0</v>
      </c>
      <c r="H279" s="22"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9017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v>0</v>
      </c>
      <c r="AI279" s="22">
        <v>0</v>
      </c>
      <c r="AJ279" s="22">
        <v>0</v>
      </c>
      <c r="AK279" s="22">
        <v>0</v>
      </c>
      <c r="AL279" s="22">
        <v>0</v>
      </c>
      <c r="AM279" s="22">
        <v>0</v>
      </c>
      <c r="AN279" s="22">
        <v>0</v>
      </c>
      <c r="AO279" s="22">
        <v>0</v>
      </c>
      <c r="AP279" s="22">
        <v>12883</v>
      </c>
    </row>
    <row r="280" spans="1:42" x14ac:dyDescent="0.35">
      <c r="A280" s="22" t="s">
        <v>114</v>
      </c>
      <c r="B280" s="22" t="s">
        <v>670</v>
      </c>
      <c r="C280" s="22" t="s">
        <v>673</v>
      </c>
      <c r="D280" s="22" t="s">
        <v>674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148730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v>0</v>
      </c>
      <c r="AI280" s="22">
        <v>6210</v>
      </c>
      <c r="AJ280" s="22">
        <v>0</v>
      </c>
      <c r="AK280" s="22">
        <v>0</v>
      </c>
      <c r="AL280" s="22">
        <v>0</v>
      </c>
      <c r="AM280" s="22">
        <v>0</v>
      </c>
      <c r="AN280" s="22">
        <v>0</v>
      </c>
      <c r="AO280" s="22">
        <v>0</v>
      </c>
      <c r="AP280" s="22">
        <v>154940</v>
      </c>
    </row>
    <row r="281" spans="1:42" x14ac:dyDescent="0.35">
      <c r="A281" s="22" t="s">
        <v>114</v>
      </c>
      <c r="B281" s="22" t="s">
        <v>670</v>
      </c>
      <c r="C281" s="22" t="s">
        <v>675</v>
      </c>
      <c r="D281" s="22" t="s">
        <v>676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v>0</v>
      </c>
      <c r="AI281" s="22">
        <v>66296</v>
      </c>
      <c r="AJ281" s="22">
        <v>0</v>
      </c>
      <c r="AK281" s="22">
        <v>0</v>
      </c>
      <c r="AL281" s="22">
        <v>0</v>
      </c>
      <c r="AM281" s="22">
        <v>0</v>
      </c>
      <c r="AN281" s="22">
        <v>0</v>
      </c>
      <c r="AO281" s="22">
        <v>0</v>
      </c>
      <c r="AP281" s="22">
        <v>66296</v>
      </c>
    </row>
    <row r="282" spans="1:42" x14ac:dyDescent="0.35">
      <c r="A282" s="22" t="s">
        <v>114</v>
      </c>
      <c r="B282" s="22" t="s">
        <v>670</v>
      </c>
      <c r="C282" s="22" t="s">
        <v>677</v>
      </c>
      <c r="D282" s="22" t="s">
        <v>678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8272</v>
      </c>
      <c r="P282" s="22">
        <v>0</v>
      </c>
      <c r="Q282" s="22">
        <v>0</v>
      </c>
      <c r="R282" s="22">
        <v>118136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v>265958</v>
      </c>
      <c r="AJ282" s="22">
        <v>0</v>
      </c>
      <c r="AK282" s="22">
        <v>0</v>
      </c>
      <c r="AL282" s="22">
        <v>0</v>
      </c>
      <c r="AM282" s="22">
        <v>0</v>
      </c>
      <c r="AN282" s="22">
        <v>0</v>
      </c>
      <c r="AO282" s="22">
        <v>0</v>
      </c>
      <c r="AP282" s="22">
        <v>392366</v>
      </c>
    </row>
    <row r="283" spans="1:42" x14ac:dyDescent="0.35">
      <c r="A283" s="22" t="s">
        <v>114</v>
      </c>
      <c r="B283" s="22" t="s">
        <v>670</v>
      </c>
      <c r="C283" s="22" t="s">
        <v>679</v>
      </c>
      <c r="D283" s="22" t="s">
        <v>680</v>
      </c>
      <c r="E283" s="22">
        <v>0</v>
      </c>
      <c r="F283" s="22">
        <v>0</v>
      </c>
      <c r="G283" s="22">
        <v>0</v>
      </c>
      <c r="H283" s="22"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143821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v>0</v>
      </c>
      <c r="X283" s="22"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  <c r="AH283" s="22">
        <v>0</v>
      </c>
      <c r="AI283" s="22">
        <v>0</v>
      </c>
      <c r="AJ283" s="22">
        <v>0</v>
      </c>
      <c r="AK283" s="22">
        <v>0</v>
      </c>
      <c r="AL283" s="22">
        <v>0</v>
      </c>
      <c r="AM283" s="22">
        <v>0</v>
      </c>
      <c r="AN283" s="22">
        <v>0</v>
      </c>
      <c r="AO283" s="22">
        <v>0</v>
      </c>
      <c r="AP283" s="22">
        <v>143821</v>
      </c>
    </row>
    <row r="284" spans="1:42" x14ac:dyDescent="0.35">
      <c r="A284" s="22" t="s">
        <v>114</v>
      </c>
      <c r="B284" s="22" t="s">
        <v>670</v>
      </c>
      <c r="C284" s="22" t="s">
        <v>681</v>
      </c>
      <c r="D284" s="22" t="s">
        <v>682</v>
      </c>
      <c r="E284" s="22">
        <v>0</v>
      </c>
      <c r="F284" s="22">
        <v>0</v>
      </c>
      <c r="G284" s="22">
        <v>0</v>
      </c>
      <c r="H284" s="22"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6600</v>
      </c>
      <c r="W284" s="22"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v>0</v>
      </c>
      <c r="AI284" s="22">
        <v>14200</v>
      </c>
      <c r="AJ284" s="22">
        <v>0</v>
      </c>
      <c r="AK284" s="22">
        <v>0</v>
      </c>
      <c r="AL284" s="22">
        <v>0</v>
      </c>
      <c r="AM284" s="22">
        <v>0</v>
      </c>
      <c r="AN284" s="22">
        <v>0</v>
      </c>
      <c r="AO284" s="22">
        <v>0</v>
      </c>
      <c r="AP284" s="22">
        <v>20800</v>
      </c>
    </row>
    <row r="285" spans="1:42" x14ac:dyDescent="0.35">
      <c r="A285" s="22" t="s">
        <v>114</v>
      </c>
      <c r="B285" s="22" t="s">
        <v>670</v>
      </c>
      <c r="C285" s="22" t="s">
        <v>683</v>
      </c>
      <c r="D285" s="22" t="s">
        <v>684</v>
      </c>
      <c r="E285" s="22">
        <v>0</v>
      </c>
      <c r="F285" s="22">
        <v>44872</v>
      </c>
      <c r="G285" s="22">
        <v>0</v>
      </c>
      <c r="H285" s="22">
        <v>0</v>
      </c>
      <c r="I285" s="22">
        <v>931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22538</v>
      </c>
      <c r="P285" s="22">
        <v>0</v>
      </c>
      <c r="Q285" s="22">
        <v>0</v>
      </c>
      <c r="R285" s="22">
        <v>1639</v>
      </c>
      <c r="S285" s="22">
        <v>0</v>
      </c>
      <c r="T285" s="22">
        <v>0</v>
      </c>
      <c r="U285" s="22">
        <v>0</v>
      </c>
      <c r="V285" s="22">
        <v>0</v>
      </c>
      <c r="W285" s="22"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v>0</v>
      </c>
      <c r="AI285" s="22">
        <v>0</v>
      </c>
      <c r="AJ285" s="22">
        <v>0</v>
      </c>
      <c r="AK285" s="22">
        <v>0</v>
      </c>
      <c r="AL285" s="22">
        <v>0</v>
      </c>
      <c r="AM285" s="22">
        <v>0</v>
      </c>
      <c r="AN285" s="22">
        <v>0</v>
      </c>
      <c r="AO285" s="22">
        <v>0</v>
      </c>
      <c r="AP285" s="22">
        <v>69980</v>
      </c>
    </row>
    <row r="286" spans="1:42" x14ac:dyDescent="0.35">
      <c r="A286" s="22" t="s">
        <v>114</v>
      </c>
      <c r="B286" s="22" t="s">
        <v>670</v>
      </c>
      <c r="C286" s="22" t="s">
        <v>685</v>
      </c>
      <c r="D286" s="22" t="s">
        <v>686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v>0</v>
      </c>
      <c r="N286" s="22">
        <v>0</v>
      </c>
      <c r="O286" s="22">
        <v>24194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2"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v>0</v>
      </c>
      <c r="AI286" s="22">
        <v>0</v>
      </c>
      <c r="AJ286" s="22">
        <v>0</v>
      </c>
      <c r="AK286" s="22">
        <v>0</v>
      </c>
      <c r="AL286" s="22">
        <v>0</v>
      </c>
      <c r="AM286" s="22">
        <v>0</v>
      </c>
      <c r="AN286" s="22">
        <v>0</v>
      </c>
      <c r="AO286" s="22">
        <v>0</v>
      </c>
      <c r="AP286" s="22">
        <v>24194</v>
      </c>
    </row>
    <row r="287" spans="1:42" x14ac:dyDescent="0.35">
      <c r="A287" s="22" t="s">
        <v>114</v>
      </c>
      <c r="B287" s="22" t="s">
        <v>670</v>
      </c>
      <c r="C287" s="22" t="s">
        <v>687</v>
      </c>
      <c r="D287" s="22" t="s">
        <v>688</v>
      </c>
      <c r="E287" s="22">
        <v>0</v>
      </c>
      <c r="F287" s="22">
        <v>6201</v>
      </c>
      <c r="G287" s="22">
        <v>0</v>
      </c>
      <c r="H287" s="22"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463826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v>69526</v>
      </c>
      <c r="V287" s="22">
        <v>0</v>
      </c>
      <c r="W287" s="22">
        <v>0</v>
      </c>
      <c r="X287" s="22"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v>0</v>
      </c>
      <c r="AI287" s="22">
        <v>94315</v>
      </c>
      <c r="AJ287" s="22">
        <v>0</v>
      </c>
      <c r="AK287" s="22">
        <v>0</v>
      </c>
      <c r="AL287" s="22">
        <v>0</v>
      </c>
      <c r="AM287" s="22">
        <v>0</v>
      </c>
      <c r="AN287" s="22">
        <v>0</v>
      </c>
      <c r="AO287" s="22">
        <v>0</v>
      </c>
      <c r="AP287" s="22">
        <v>633868</v>
      </c>
    </row>
    <row r="288" spans="1:42" x14ac:dyDescent="0.35">
      <c r="A288" s="22" t="s">
        <v>114</v>
      </c>
      <c r="B288" s="22" t="s">
        <v>670</v>
      </c>
      <c r="C288" s="22" t="s">
        <v>689</v>
      </c>
      <c r="D288" s="22" t="s">
        <v>690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2"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  <c r="AH288" s="22">
        <v>0</v>
      </c>
      <c r="AI288" s="22">
        <v>0</v>
      </c>
      <c r="AJ288" s="22">
        <v>0</v>
      </c>
      <c r="AK288" s="22">
        <v>0</v>
      </c>
      <c r="AL288" s="22">
        <v>0</v>
      </c>
      <c r="AM288" s="22">
        <v>0</v>
      </c>
      <c r="AN288" s="22">
        <v>0</v>
      </c>
      <c r="AO288" s="22">
        <v>0</v>
      </c>
      <c r="AP288" s="22">
        <v>0</v>
      </c>
    </row>
    <row r="289" spans="1:42" x14ac:dyDescent="0.35">
      <c r="A289" s="22" t="s">
        <v>114</v>
      </c>
      <c r="B289" s="22" t="s">
        <v>670</v>
      </c>
      <c r="C289" s="22" t="s">
        <v>691</v>
      </c>
      <c r="D289" s="22" t="s">
        <v>692</v>
      </c>
      <c r="E289" s="22">
        <v>0</v>
      </c>
      <c r="F289" s="22">
        <v>10120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563970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v>0</v>
      </c>
      <c r="X289" s="22"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  <c r="AH289" s="22">
        <v>0</v>
      </c>
      <c r="AI289" s="22">
        <v>3348</v>
      </c>
      <c r="AJ289" s="22">
        <v>0</v>
      </c>
      <c r="AK289" s="22">
        <v>0</v>
      </c>
      <c r="AL289" s="22">
        <v>0</v>
      </c>
      <c r="AM289" s="22">
        <v>0</v>
      </c>
      <c r="AN289" s="22">
        <v>0</v>
      </c>
      <c r="AO289" s="22">
        <v>0</v>
      </c>
      <c r="AP289" s="22">
        <v>577438</v>
      </c>
    </row>
    <row r="290" spans="1:42" x14ac:dyDescent="0.35">
      <c r="A290" s="22" t="s">
        <v>114</v>
      </c>
      <c r="B290" s="22" t="s">
        <v>670</v>
      </c>
      <c r="C290" s="22" t="s">
        <v>693</v>
      </c>
      <c r="D290" s="22" t="s">
        <v>694</v>
      </c>
      <c r="E290" s="22">
        <v>0</v>
      </c>
      <c r="F290" s="22">
        <v>7578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20633</v>
      </c>
      <c r="V290" s="22">
        <v>0</v>
      </c>
      <c r="W290" s="22"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v>0</v>
      </c>
      <c r="AI290" s="22">
        <v>0</v>
      </c>
      <c r="AJ290" s="22">
        <v>0</v>
      </c>
      <c r="AK290" s="22">
        <v>0</v>
      </c>
      <c r="AL290" s="22">
        <v>0</v>
      </c>
      <c r="AM290" s="22">
        <v>0</v>
      </c>
      <c r="AN290" s="22">
        <v>0</v>
      </c>
      <c r="AO290" s="22">
        <v>0</v>
      </c>
      <c r="AP290" s="22">
        <v>28211</v>
      </c>
    </row>
    <row r="291" spans="1:42" x14ac:dyDescent="0.35">
      <c r="A291" s="22" t="s">
        <v>114</v>
      </c>
      <c r="B291" s="22" t="s">
        <v>670</v>
      </c>
      <c r="C291" s="22" t="s">
        <v>695</v>
      </c>
      <c r="D291" s="22" t="s">
        <v>696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94061</v>
      </c>
      <c r="O291" s="22">
        <v>0</v>
      </c>
      <c r="P291" s="22">
        <v>0</v>
      </c>
      <c r="Q291" s="22">
        <v>0</v>
      </c>
      <c r="R291" s="22">
        <v>31231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v>0</v>
      </c>
      <c r="AJ291" s="22">
        <v>104158</v>
      </c>
      <c r="AK291" s="22">
        <v>0</v>
      </c>
      <c r="AL291" s="22">
        <v>15477</v>
      </c>
      <c r="AM291" s="22">
        <v>0</v>
      </c>
      <c r="AN291" s="22">
        <v>0</v>
      </c>
      <c r="AO291" s="22">
        <v>0</v>
      </c>
      <c r="AP291" s="22">
        <v>244927</v>
      </c>
    </row>
    <row r="292" spans="1:42" x14ac:dyDescent="0.35">
      <c r="A292" s="22" t="s">
        <v>114</v>
      </c>
      <c r="B292" s="22" t="s">
        <v>670</v>
      </c>
      <c r="C292" s="22" t="s">
        <v>697</v>
      </c>
      <c r="D292" s="22" t="s">
        <v>698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4476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77973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v>0</v>
      </c>
      <c r="AI292" s="22">
        <v>93783</v>
      </c>
      <c r="AJ292" s="22">
        <v>0</v>
      </c>
      <c r="AK292" s="22">
        <v>0</v>
      </c>
      <c r="AL292" s="22">
        <v>0</v>
      </c>
      <c r="AM292" s="22">
        <v>0</v>
      </c>
      <c r="AN292" s="22">
        <v>0</v>
      </c>
      <c r="AO292" s="22">
        <v>0</v>
      </c>
      <c r="AP292" s="22">
        <v>176232</v>
      </c>
    </row>
    <row r="293" spans="1:42" x14ac:dyDescent="0.35">
      <c r="A293" s="22" t="s">
        <v>114</v>
      </c>
      <c r="B293" s="22" t="s">
        <v>670</v>
      </c>
      <c r="C293" s="22" t="s">
        <v>699</v>
      </c>
      <c r="D293" s="22" t="s">
        <v>700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23927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v>0</v>
      </c>
      <c r="AI293" s="22">
        <v>23924</v>
      </c>
      <c r="AJ293" s="22">
        <v>0</v>
      </c>
      <c r="AK293" s="22">
        <v>0</v>
      </c>
      <c r="AL293" s="22">
        <v>0</v>
      </c>
      <c r="AM293" s="22">
        <v>0</v>
      </c>
      <c r="AN293" s="22">
        <v>0</v>
      </c>
      <c r="AO293" s="22">
        <v>0</v>
      </c>
      <c r="AP293" s="22">
        <v>47851</v>
      </c>
    </row>
    <row r="294" spans="1:42" x14ac:dyDescent="0.35">
      <c r="A294" s="22" t="s">
        <v>114</v>
      </c>
      <c r="B294" s="22" t="s">
        <v>670</v>
      </c>
      <c r="C294" s="22" t="s">
        <v>701</v>
      </c>
      <c r="D294" s="22" t="s">
        <v>702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v>0</v>
      </c>
      <c r="AI294" s="22">
        <v>79872</v>
      </c>
      <c r="AJ294" s="22">
        <v>0</v>
      </c>
      <c r="AK294" s="22">
        <v>0</v>
      </c>
      <c r="AL294" s="22">
        <v>0</v>
      </c>
      <c r="AM294" s="22">
        <v>0</v>
      </c>
      <c r="AN294" s="22">
        <v>0</v>
      </c>
      <c r="AO294" s="22">
        <v>0</v>
      </c>
      <c r="AP294" s="22">
        <v>79872</v>
      </c>
    </row>
    <row r="295" spans="1:42" x14ac:dyDescent="0.35">
      <c r="A295" s="22" t="s">
        <v>114</v>
      </c>
      <c r="B295" s="22" t="s">
        <v>670</v>
      </c>
      <c r="C295" s="22" t="s">
        <v>703</v>
      </c>
      <c r="D295" s="22" t="s">
        <v>704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v>0</v>
      </c>
      <c r="AI295" s="22">
        <v>9910</v>
      </c>
      <c r="AJ295" s="22">
        <v>0</v>
      </c>
      <c r="AK295" s="22">
        <v>0</v>
      </c>
      <c r="AL295" s="22">
        <v>0</v>
      </c>
      <c r="AM295" s="22">
        <v>0</v>
      </c>
      <c r="AN295" s="22">
        <v>0</v>
      </c>
      <c r="AO295" s="22">
        <v>0</v>
      </c>
      <c r="AP295" s="22">
        <v>9910</v>
      </c>
    </row>
    <row r="296" spans="1:42" x14ac:dyDescent="0.35">
      <c r="A296" s="22" t="s">
        <v>114</v>
      </c>
      <c r="B296" s="22" t="s">
        <v>670</v>
      </c>
      <c r="C296" s="22" t="s">
        <v>705</v>
      </c>
      <c r="D296" s="22" t="s">
        <v>706</v>
      </c>
      <c r="E296" s="22">
        <v>0</v>
      </c>
      <c r="F296" s="22">
        <v>9932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39794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v>0</v>
      </c>
      <c r="AI296" s="22">
        <v>0</v>
      </c>
      <c r="AJ296" s="22">
        <v>0</v>
      </c>
      <c r="AK296" s="22">
        <v>0</v>
      </c>
      <c r="AL296" s="22">
        <v>0</v>
      </c>
      <c r="AM296" s="22">
        <v>0</v>
      </c>
      <c r="AN296" s="22">
        <v>0</v>
      </c>
      <c r="AO296" s="22">
        <v>0</v>
      </c>
      <c r="AP296" s="22">
        <v>49726</v>
      </c>
    </row>
    <row r="297" spans="1:42" x14ac:dyDescent="0.35">
      <c r="A297" s="22" t="s">
        <v>114</v>
      </c>
      <c r="B297" s="22" t="s">
        <v>670</v>
      </c>
      <c r="C297" s="22" t="s">
        <v>707</v>
      </c>
      <c r="D297" s="22" t="s">
        <v>708</v>
      </c>
      <c r="E297" s="22">
        <v>0</v>
      </c>
      <c r="F297" s="22">
        <v>752613</v>
      </c>
      <c r="G297" s="22">
        <v>0</v>
      </c>
      <c r="H297" s="22"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9376</v>
      </c>
      <c r="S297" s="22">
        <v>0</v>
      </c>
      <c r="T297" s="22">
        <v>0</v>
      </c>
      <c r="U297" s="22">
        <v>0</v>
      </c>
      <c r="V297" s="22">
        <v>0</v>
      </c>
      <c r="W297" s="22">
        <v>0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v>0</v>
      </c>
      <c r="AI297" s="22">
        <v>20000</v>
      </c>
      <c r="AJ297" s="22">
        <v>0</v>
      </c>
      <c r="AK297" s="22">
        <v>0</v>
      </c>
      <c r="AL297" s="22">
        <v>0</v>
      </c>
      <c r="AM297" s="22">
        <v>0</v>
      </c>
      <c r="AN297" s="22">
        <v>0</v>
      </c>
      <c r="AO297" s="22">
        <v>0</v>
      </c>
      <c r="AP297" s="22">
        <v>781989</v>
      </c>
    </row>
    <row r="298" spans="1:42" x14ac:dyDescent="0.35">
      <c r="A298" s="22" t="s">
        <v>114</v>
      </c>
      <c r="B298" s="22" t="s">
        <v>670</v>
      </c>
      <c r="C298" s="22" t="s">
        <v>709</v>
      </c>
      <c r="D298" s="22" t="s">
        <v>710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50916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55275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v>0</v>
      </c>
      <c r="AI298" s="22">
        <v>0</v>
      </c>
      <c r="AJ298" s="22">
        <v>0</v>
      </c>
      <c r="AK298" s="22">
        <v>0</v>
      </c>
      <c r="AL298" s="22">
        <v>0</v>
      </c>
      <c r="AM298" s="22">
        <v>0</v>
      </c>
      <c r="AN298" s="22">
        <v>0</v>
      </c>
      <c r="AO298" s="22">
        <v>0</v>
      </c>
      <c r="AP298" s="22">
        <v>106191</v>
      </c>
    </row>
    <row r="299" spans="1:42" x14ac:dyDescent="0.35">
      <c r="A299" s="22" t="s">
        <v>114</v>
      </c>
      <c r="B299" s="22" t="s">
        <v>670</v>
      </c>
      <c r="C299" s="22" t="s">
        <v>711</v>
      </c>
      <c r="D299" s="22" t="s">
        <v>712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v>0</v>
      </c>
      <c r="AI299" s="22">
        <v>20115</v>
      </c>
      <c r="AJ299" s="22">
        <v>0</v>
      </c>
      <c r="AK299" s="22">
        <v>0</v>
      </c>
      <c r="AL299" s="22">
        <v>0</v>
      </c>
      <c r="AM299" s="22">
        <v>0</v>
      </c>
      <c r="AN299" s="22">
        <v>0</v>
      </c>
      <c r="AO299" s="22">
        <v>0</v>
      </c>
      <c r="AP299" s="22">
        <v>20115</v>
      </c>
    </row>
    <row r="300" spans="1:42" x14ac:dyDescent="0.35">
      <c r="A300" s="22" t="s">
        <v>114</v>
      </c>
      <c r="B300" s="22" t="s">
        <v>670</v>
      </c>
      <c r="C300" s="22" t="s">
        <v>713</v>
      </c>
      <c r="D300" s="22" t="s">
        <v>714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v>0</v>
      </c>
      <c r="AI300" s="22">
        <v>0</v>
      </c>
      <c r="AJ300" s="22">
        <v>0</v>
      </c>
      <c r="AK300" s="22">
        <v>0</v>
      </c>
      <c r="AL300" s="22">
        <v>0</v>
      </c>
      <c r="AM300" s="22">
        <v>0</v>
      </c>
      <c r="AN300" s="22">
        <v>0</v>
      </c>
      <c r="AO300" s="22">
        <v>0</v>
      </c>
      <c r="AP300" s="22">
        <v>0</v>
      </c>
    </row>
    <row r="301" spans="1:42" x14ac:dyDescent="0.35">
      <c r="A301" s="22" t="s">
        <v>114</v>
      </c>
      <c r="B301" s="22" t="s">
        <v>670</v>
      </c>
      <c r="C301" s="22" t="s">
        <v>715</v>
      </c>
      <c r="D301" s="22" t="s">
        <v>716</v>
      </c>
      <c r="E301" s="22">
        <v>0</v>
      </c>
      <c r="F301" s="22">
        <v>0</v>
      </c>
      <c r="G301" s="22">
        <v>0</v>
      </c>
      <c r="H301" s="22"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9230</v>
      </c>
      <c r="P301" s="22">
        <v>0</v>
      </c>
      <c r="Q301" s="22">
        <v>0</v>
      </c>
      <c r="R301" s="22">
        <v>0</v>
      </c>
      <c r="S301" s="22">
        <v>111382</v>
      </c>
      <c r="T301" s="22">
        <v>0</v>
      </c>
      <c r="U301" s="22">
        <v>16927</v>
      </c>
      <c r="V301" s="22">
        <v>0</v>
      </c>
      <c r="W301" s="22">
        <v>0</v>
      </c>
      <c r="X301" s="22">
        <v>0</v>
      </c>
      <c r="Y301" s="22">
        <v>0</v>
      </c>
      <c r="Z301" s="22">
        <v>0</v>
      </c>
      <c r="AA301" s="22">
        <v>0</v>
      </c>
      <c r="AB301" s="22">
        <v>22024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  <c r="AH301" s="22">
        <v>0</v>
      </c>
      <c r="AI301" s="22">
        <v>18711</v>
      </c>
      <c r="AJ301" s="22">
        <v>0</v>
      </c>
      <c r="AK301" s="22">
        <v>0</v>
      </c>
      <c r="AL301" s="22">
        <v>0</v>
      </c>
      <c r="AM301" s="22">
        <v>0</v>
      </c>
      <c r="AN301" s="22">
        <v>0</v>
      </c>
      <c r="AO301" s="22">
        <v>0</v>
      </c>
      <c r="AP301" s="22">
        <v>178274</v>
      </c>
    </row>
    <row r="302" spans="1:42" x14ac:dyDescent="0.35">
      <c r="A302" s="22" t="s">
        <v>114</v>
      </c>
      <c r="B302" s="22" t="s">
        <v>670</v>
      </c>
      <c r="C302" s="22" t="s">
        <v>717</v>
      </c>
      <c r="D302" s="22" t="s">
        <v>718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28500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v>0</v>
      </c>
      <c r="AI302" s="22">
        <v>27993</v>
      </c>
      <c r="AJ302" s="22">
        <v>0</v>
      </c>
      <c r="AK302" s="22">
        <v>0</v>
      </c>
      <c r="AL302" s="22">
        <v>0</v>
      </c>
      <c r="AM302" s="22">
        <v>0</v>
      </c>
      <c r="AN302" s="22">
        <v>0</v>
      </c>
      <c r="AO302" s="22">
        <v>0</v>
      </c>
      <c r="AP302" s="22">
        <v>56493</v>
      </c>
    </row>
    <row r="303" spans="1:42" x14ac:dyDescent="0.35">
      <c r="A303" s="22" t="s">
        <v>114</v>
      </c>
      <c r="B303" s="22" t="s">
        <v>670</v>
      </c>
      <c r="C303" s="22" t="s">
        <v>719</v>
      </c>
      <c r="D303" s="22" t="s">
        <v>720</v>
      </c>
      <c r="E303" s="22">
        <v>0</v>
      </c>
      <c r="F303" s="22">
        <v>1878</v>
      </c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4843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v>0</v>
      </c>
      <c r="AI303" s="22">
        <v>55262</v>
      </c>
      <c r="AJ303" s="22">
        <v>0</v>
      </c>
      <c r="AK303" s="22">
        <v>0</v>
      </c>
      <c r="AL303" s="22">
        <v>0</v>
      </c>
      <c r="AM303" s="22">
        <v>0</v>
      </c>
      <c r="AN303" s="22">
        <v>0</v>
      </c>
      <c r="AO303" s="22">
        <v>0</v>
      </c>
      <c r="AP303" s="22">
        <v>61983</v>
      </c>
    </row>
    <row r="304" spans="1:42" x14ac:dyDescent="0.35">
      <c r="A304" s="22" t="s">
        <v>114</v>
      </c>
      <c r="B304" s="22" t="s">
        <v>670</v>
      </c>
      <c r="C304" s="22" t="s">
        <v>721</v>
      </c>
      <c r="D304" s="22" t="s">
        <v>722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32588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v>0</v>
      </c>
      <c r="AI304" s="22">
        <v>3000</v>
      </c>
      <c r="AJ304" s="22">
        <v>0</v>
      </c>
      <c r="AK304" s="22">
        <v>0</v>
      </c>
      <c r="AL304" s="22">
        <v>0</v>
      </c>
      <c r="AM304" s="22">
        <v>0</v>
      </c>
      <c r="AN304" s="22">
        <v>0</v>
      </c>
      <c r="AO304" s="22">
        <v>0</v>
      </c>
      <c r="AP304" s="22">
        <v>35588</v>
      </c>
    </row>
    <row r="305" spans="1:42" x14ac:dyDescent="0.35">
      <c r="A305" s="22" t="s">
        <v>114</v>
      </c>
      <c r="B305" s="22" t="s">
        <v>670</v>
      </c>
      <c r="C305" s="22" t="s">
        <v>723</v>
      </c>
      <c r="D305" s="22" t="s">
        <v>724</v>
      </c>
      <c r="E305" s="22">
        <v>0</v>
      </c>
      <c r="F305" s="22">
        <v>4026</v>
      </c>
      <c r="G305" s="22">
        <v>0</v>
      </c>
      <c r="H305" s="22"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v>16733</v>
      </c>
      <c r="U305" s="22">
        <v>0</v>
      </c>
      <c r="V305" s="22">
        <v>0</v>
      </c>
      <c r="W305" s="22">
        <v>0</v>
      </c>
      <c r="X305" s="22"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0</v>
      </c>
      <c r="AG305" s="22">
        <v>0</v>
      </c>
      <c r="AH305" s="22">
        <v>0</v>
      </c>
      <c r="AI305" s="22">
        <v>53828</v>
      </c>
      <c r="AJ305" s="22">
        <v>0</v>
      </c>
      <c r="AK305" s="22">
        <v>0</v>
      </c>
      <c r="AL305" s="22">
        <v>0</v>
      </c>
      <c r="AM305" s="22">
        <v>0</v>
      </c>
      <c r="AN305" s="22">
        <v>0</v>
      </c>
      <c r="AO305" s="22">
        <v>0</v>
      </c>
      <c r="AP305" s="22">
        <v>74587</v>
      </c>
    </row>
    <row r="306" spans="1:42" x14ac:dyDescent="0.35">
      <c r="A306" s="22" t="s">
        <v>114</v>
      </c>
      <c r="B306" s="22" t="s">
        <v>670</v>
      </c>
      <c r="C306" s="22" t="s">
        <v>725</v>
      </c>
      <c r="D306" s="22" t="s">
        <v>726</v>
      </c>
      <c r="E306" s="22">
        <v>0</v>
      </c>
      <c r="F306" s="22">
        <v>11580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200520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v>0</v>
      </c>
      <c r="AI306" s="22">
        <v>0</v>
      </c>
      <c r="AJ306" s="22">
        <v>0</v>
      </c>
      <c r="AK306" s="22">
        <v>0</v>
      </c>
      <c r="AL306" s="22">
        <v>0</v>
      </c>
      <c r="AM306" s="22">
        <v>0</v>
      </c>
      <c r="AN306" s="22">
        <v>0</v>
      </c>
      <c r="AO306" s="22">
        <v>0</v>
      </c>
      <c r="AP306" s="22">
        <v>212100</v>
      </c>
    </row>
    <row r="307" spans="1:42" x14ac:dyDescent="0.35">
      <c r="A307" s="22" t="s">
        <v>114</v>
      </c>
      <c r="B307" s="22" t="s">
        <v>670</v>
      </c>
      <c r="C307" s="22" t="s">
        <v>727</v>
      </c>
      <c r="D307" s="22" t="s">
        <v>728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339500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  <c r="AH307" s="22">
        <v>0</v>
      </c>
      <c r="AI307" s="22">
        <v>0</v>
      </c>
      <c r="AJ307" s="22">
        <v>0</v>
      </c>
      <c r="AK307" s="22">
        <v>0</v>
      </c>
      <c r="AL307" s="22">
        <v>0</v>
      </c>
      <c r="AM307" s="22">
        <v>0</v>
      </c>
      <c r="AN307" s="22">
        <v>0</v>
      </c>
      <c r="AO307" s="22">
        <v>0</v>
      </c>
      <c r="AP307" s="22">
        <v>339500</v>
      </c>
    </row>
    <row r="308" spans="1:42" x14ac:dyDescent="0.35">
      <c r="A308" s="22" t="s">
        <v>114</v>
      </c>
      <c r="B308" s="22" t="s">
        <v>670</v>
      </c>
      <c r="C308" s="22" t="s">
        <v>729</v>
      </c>
      <c r="D308" s="22" t="s">
        <v>730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7007</v>
      </c>
      <c r="N308" s="22">
        <v>0</v>
      </c>
      <c r="O308" s="22">
        <v>49777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v>0</v>
      </c>
      <c r="AI308" s="22">
        <v>0</v>
      </c>
      <c r="AJ308" s="22">
        <v>0</v>
      </c>
      <c r="AK308" s="22">
        <v>0</v>
      </c>
      <c r="AL308" s="22">
        <v>0</v>
      </c>
      <c r="AM308" s="22">
        <v>0</v>
      </c>
      <c r="AN308" s="22">
        <v>0</v>
      </c>
      <c r="AO308" s="22">
        <v>0</v>
      </c>
      <c r="AP308" s="22">
        <v>56784</v>
      </c>
    </row>
    <row r="309" spans="1:42" x14ac:dyDescent="0.35">
      <c r="A309" s="22" t="s">
        <v>114</v>
      </c>
      <c r="B309" s="22" t="s">
        <v>670</v>
      </c>
      <c r="C309" s="22" t="s">
        <v>731</v>
      </c>
      <c r="D309" s="22" t="s">
        <v>732</v>
      </c>
      <c r="E309" s="22">
        <v>0</v>
      </c>
      <c r="F309" s="22">
        <v>6440</v>
      </c>
      <c r="G309" s="22">
        <v>0</v>
      </c>
      <c r="H309" s="22"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465578</v>
      </c>
      <c r="V309" s="22">
        <v>0</v>
      </c>
      <c r="W309" s="22">
        <v>0</v>
      </c>
      <c r="X309" s="22"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0</v>
      </c>
      <c r="AE309" s="22">
        <v>0</v>
      </c>
      <c r="AF309" s="22">
        <v>0</v>
      </c>
      <c r="AG309" s="22">
        <v>0</v>
      </c>
      <c r="AH309" s="22">
        <v>0</v>
      </c>
      <c r="AI309" s="22">
        <v>0</v>
      </c>
      <c r="AJ309" s="22">
        <v>0</v>
      </c>
      <c r="AK309" s="22">
        <v>0</v>
      </c>
      <c r="AL309" s="22">
        <v>0</v>
      </c>
      <c r="AM309" s="22">
        <v>0</v>
      </c>
      <c r="AN309" s="22">
        <v>0</v>
      </c>
      <c r="AO309" s="22">
        <v>0</v>
      </c>
      <c r="AP309" s="22">
        <v>472018</v>
      </c>
    </row>
    <row r="310" spans="1:42" x14ac:dyDescent="0.35">
      <c r="A310" s="22" t="s">
        <v>114</v>
      </c>
      <c r="B310" s="22" t="s">
        <v>670</v>
      </c>
      <c r="C310" s="22" t="s">
        <v>733</v>
      </c>
      <c r="D310" s="22" t="s">
        <v>734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18193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0</v>
      </c>
      <c r="V310" s="22">
        <v>8715</v>
      </c>
      <c r="W310" s="22">
        <v>0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v>0</v>
      </c>
      <c r="AI310" s="22">
        <v>79335</v>
      </c>
      <c r="AJ310" s="22">
        <v>0</v>
      </c>
      <c r="AK310" s="22">
        <v>0</v>
      </c>
      <c r="AL310" s="22">
        <v>0</v>
      </c>
      <c r="AM310" s="22">
        <v>0</v>
      </c>
      <c r="AN310" s="22">
        <v>0</v>
      </c>
      <c r="AO310" s="22">
        <v>0</v>
      </c>
      <c r="AP310" s="22">
        <v>106243</v>
      </c>
    </row>
    <row r="311" spans="1:42" x14ac:dyDescent="0.35">
      <c r="A311" s="22" t="s">
        <v>114</v>
      </c>
      <c r="B311" s="22" t="s">
        <v>670</v>
      </c>
      <c r="C311" s="22" t="s">
        <v>735</v>
      </c>
      <c r="D311" s="22" t="s">
        <v>736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399170</v>
      </c>
      <c r="U311" s="22">
        <v>0</v>
      </c>
      <c r="V311" s="22">
        <v>0</v>
      </c>
      <c r="W311" s="22"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v>0</v>
      </c>
      <c r="AI311" s="22">
        <v>0</v>
      </c>
      <c r="AJ311" s="22">
        <v>0</v>
      </c>
      <c r="AK311" s="22">
        <v>0</v>
      </c>
      <c r="AL311" s="22">
        <v>0</v>
      </c>
      <c r="AM311" s="22">
        <v>0</v>
      </c>
      <c r="AN311" s="22">
        <v>0</v>
      </c>
      <c r="AO311" s="22">
        <v>0</v>
      </c>
      <c r="AP311" s="22">
        <v>399170</v>
      </c>
    </row>
    <row r="312" spans="1:42" x14ac:dyDescent="0.35">
      <c r="A312" s="22" t="s">
        <v>114</v>
      </c>
      <c r="B312" s="22" t="s">
        <v>670</v>
      </c>
      <c r="C312" s="22" t="s">
        <v>737</v>
      </c>
      <c r="D312" s="22" t="s">
        <v>738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17213</v>
      </c>
      <c r="O312" s="22">
        <v>36138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v>0</v>
      </c>
      <c r="AI312" s="22">
        <v>0</v>
      </c>
      <c r="AJ312" s="22">
        <v>0</v>
      </c>
      <c r="AK312" s="22">
        <v>0</v>
      </c>
      <c r="AL312" s="22">
        <v>0</v>
      </c>
      <c r="AM312" s="22">
        <v>0</v>
      </c>
      <c r="AN312" s="22">
        <v>0</v>
      </c>
      <c r="AO312" s="22">
        <v>0</v>
      </c>
      <c r="AP312" s="22">
        <v>53351</v>
      </c>
    </row>
    <row r="313" spans="1:42" x14ac:dyDescent="0.35">
      <c r="A313" s="22" t="s">
        <v>114</v>
      </c>
      <c r="B313" s="22" t="s">
        <v>670</v>
      </c>
      <c r="C313" s="22" t="s">
        <v>739</v>
      </c>
      <c r="D313" s="22" t="s">
        <v>740</v>
      </c>
      <c r="E313" s="22">
        <v>0</v>
      </c>
      <c r="F313" s="22">
        <v>2079</v>
      </c>
      <c r="G313" s="22">
        <v>0</v>
      </c>
      <c r="H313" s="22"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145397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v>0</v>
      </c>
      <c r="AI313" s="22">
        <v>0</v>
      </c>
      <c r="AJ313" s="22">
        <v>0</v>
      </c>
      <c r="AK313" s="22">
        <v>864350</v>
      </c>
      <c r="AL313" s="22">
        <v>0</v>
      </c>
      <c r="AM313" s="22">
        <v>0</v>
      </c>
      <c r="AN313" s="22">
        <v>0</v>
      </c>
      <c r="AO313" s="22">
        <v>0</v>
      </c>
      <c r="AP313" s="22">
        <v>1011826</v>
      </c>
    </row>
    <row r="314" spans="1:42" x14ac:dyDescent="0.35">
      <c r="A314" s="22" t="s">
        <v>114</v>
      </c>
      <c r="B314" s="22" t="s">
        <v>670</v>
      </c>
      <c r="C314" s="22" t="s">
        <v>741</v>
      </c>
      <c r="D314" s="22" t="s">
        <v>742</v>
      </c>
      <c r="E314" s="22">
        <v>0</v>
      </c>
      <c r="F314" s="22">
        <v>0</v>
      </c>
      <c r="G314" s="22">
        <v>0</v>
      </c>
      <c r="H314" s="22">
        <v>9957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197609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v>0</v>
      </c>
      <c r="AI314" s="22">
        <v>7195</v>
      </c>
      <c r="AJ314" s="22">
        <v>0</v>
      </c>
      <c r="AK314" s="22">
        <v>0</v>
      </c>
      <c r="AL314" s="22">
        <v>0</v>
      </c>
      <c r="AM314" s="22">
        <v>0</v>
      </c>
      <c r="AN314" s="22">
        <v>0</v>
      </c>
      <c r="AO314" s="22">
        <v>0</v>
      </c>
      <c r="AP314" s="22">
        <v>214761</v>
      </c>
    </row>
    <row r="315" spans="1:42" x14ac:dyDescent="0.35">
      <c r="A315" s="22" t="s">
        <v>114</v>
      </c>
      <c r="B315" s="22" t="s">
        <v>670</v>
      </c>
      <c r="C315" s="22" t="s">
        <v>743</v>
      </c>
      <c r="D315" s="22" t="s">
        <v>744</v>
      </c>
      <c r="E315" s="22">
        <v>0</v>
      </c>
      <c r="F315" s="22">
        <v>0</v>
      </c>
      <c r="G315" s="22">
        <v>0</v>
      </c>
      <c r="H315" s="22"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175116</v>
      </c>
      <c r="S315" s="22">
        <v>0</v>
      </c>
      <c r="T315" s="22">
        <v>0</v>
      </c>
      <c r="U315" s="22">
        <v>0</v>
      </c>
      <c r="V315" s="22">
        <v>0</v>
      </c>
      <c r="W315" s="22">
        <v>0</v>
      </c>
      <c r="X315" s="22"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  <c r="AH315" s="22">
        <v>0</v>
      </c>
      <c r="AI315" s="22">
        <v>1115</v>
      </c>
      <c r="AJ315" s="22">
        <v>0</v>
      </c>
      <c r="AK315" s="22">
        <v>0</v>
      </c>
      <c r="AL315" s="22">
        <v>0</v>
      </c>
      <c r="AM315" s="22">
        <v>0</v>
      </c>
      <c r="AN315" s="22">
        <v>0</v>
      </c>
      <c r="AO315" s="22">
        <v>0</v>
      </c>
      <c r="AP315" s="22">
        <v>176231</v>
      </c>
    </row>
    <row r="316" spans="1:42" x14ac:dyDescent="0.35">
      <c r="A316" s="22" t="s">
        <v>114</v>
      </c>
      <c r="B316" s="22" t="s">
        <v>670</v>
      </c>
      <c r="C316" s="22" t="s">
        <v>745</v>
      </c>
      <c r="D316" s="22" t="s">
        <v>746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25382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v>0</v>
      </c>
      <c r="AI316" s="22">
        <v>0</v>
      </c>
      <c r="AJ316" s="22">
        <v>0</v>
      </c>
      <c r="AK316" s="22">
        <v>0</v>
      </c>
      <c r="AL316" s="22">
        <v>0</v>
      </c>
      <c r="AM316" s="22">
        <v>0</v>
      </c>
      <c r="AN316" s="22">
        <v>0</v>
      </c>
      <c r="AO316" s="22">
        <v>0</v>
      </c>
      <c r="AP316" s="22">
        <v>25382</v>
      </c>
    </row>
    <row r="317" spans="1:42" x14ac:dyDescent="0.35">
      <c r="A317" s="22" t="s">
        <v>114</v>
      </c>
      <c r="B317" s="22" t="s">
        <v>670</v>
      </c>
      <c r="C317" s="22" t="s">
        <v>747</v>
      </c>
      <c r="D317" s="22" t="s">
        <v>748</v>
      </c>
      <c r="E317" s="22">
        <v>0</v>
      </c>
      <c r="F317" s="22">
        <v>0</v>
      </c>
      <c r="G317" s="22">
        <v>0</v>
      </c>
      <c r="H317" s="22"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v>0</v>
      </c>
      <c r="N317" s="22">
        <v>0</v>
      </c>
      <c r="O317" s="22">
        <v>58697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v>0</v>
      </c>
      <c r="AI317" s="22">
        <v>15032</v>
      </c>
      <c r="AJ317" s="22">
        <v>0</v>
      </c>
      <c r="AK317" s="22">
        <v>0</v>
      </c>
      <c r="AL317" s="22">
        <v>0</v>
      </c>
      <c r="AM317" s="22">
        <v>0</v>
      </c>
      <c r="AN317" s="22">
        <v>0</v>
      </c>
      <c r="AO317" s="22">
        <v>0</v>
      </c>
      <c r="AP317" s="22">
        <v>73729</v>
      </c>
    </row>
    <row r="318" spans="1:42" x14ac:dyDescent="0.35">
      <c r="A318" s="22" t="s">
        <v>114</v>
      </c>
      <c r="B318" s="22" t="s">
        <v>670</v>
      </c>
      <c r="C318" s="22" t="s">
        <v>749</v>
      </c>
      <c r="D318" s="22" t="s">
        <v>750</v>
      </c>
      <c r="E318" s="22">
        <v>0</v>
      </c>
      <c r="F318" s="22">
        <v>0</v>
      </c>
      <c r="G318" s="22">
        <v>0</v>
      </c>
      <c r="H318" s="22"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13697</v>
      </c>
      <c r="V318" s="22">
        <v>0</v>
      </c>
      <c r="W318" s="22"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v>0</v>
      </c>
      <c r="AI318" s="22">
        <v>0</v>
      </c>
      <c r="AJ318" s="22">
        <v>0</v>
      </c>
      <c r="AK318" s="22">
        <v>0</v>
      </c>
      <c r="AL318" s="22">
        <v>0</v>
      </c>
      <c r="AM318" s="22">
        <v>0</v>
      </c>
      <c r="AN318" s="22">
        <v>0</v>
      </c>
      <c r="AO318" s="22">
        <v>0</v>
      </c>
      <c r="AP318" s="22">
        <v>13697</v>
      </c>
    </row>
    <row r="319" spans="1:42" x14ac:dyDescent="0.35">
      <c r="A319" s="22" t="s">
        <v>114</v>
      </c>
      <c r="B319" s="22" t="s">
        <v>670</v>
      </c>
      <c r="C319" s="22" t="s">
        <v>751</v>
      </c>
      <c r="D319" s="22" t="s">
        <v>752</v>
      </c>
      <c r="E319" s="22">
        <v>0</v>
      </c>
      <c r="F319" s="22">
        <v>16318</v>
      </c>
      <c r="G319" s="22">
        <v>0</v>
      </c>
      <c r="H319" s="22"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v>0</v>
      </c>
      <c r="N319" s="22">
        <v>0</v>
      </c>
      <c r="O319" s="22">
        <v>14927</v>
      </c>
      <c r="P319" s="22">
        <v>0</v>
      </c>
      <c r="Q319" s="22">
        <v>0</v>
      </c>
      <c r="R319" s="22">
        <v>0</v>
      </c>
      <c r="S319" s="22">
        <v>14346</v>
      </c>
      <c r="T319" s="22">
        <v>0</v>
      </c>
      <c r="U319" s="22">
        <v>0</v>
      </c>
      <c r="V319" s="22">
        <v>0</v>
      </c>
      <c r="W319" s="22"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v>0</v>
      </c>
      <c r="AI319" s="22">
        <v>0</v>
      </c>
      <c r="AJ319" s="22">
        <v>0</v>
      </c>
      <c r="AK319" s="22">
        <v>0</v>
      </c>
      <c r="AL319" s="22">
        <v>0</v>
      </c>
      <c r="AM319" s="22">
        <v>0</v>
      </c>
      <c r="AN319" s="22">
        <v>0</v>
      </c>
      <c r="AO319" s="22">
        <v>0</v>
      </c>
      <c r="AP319" s="22">
        <v>45591</v>
      </c>
    </row>
    <row r="320" spans="1:42" x14ac:dyDescent="0.35">
      <c r="A320" s="22" t="s">
        <v>114</v>
      </c>
      <c r="B320" s="22" t="s">
        <v>670</v>
      </c>
      <c r="C320" s="22" t="s">
        <v>753</v>
      </c>
      <c r="D320" s="22" t="s">
        <v>754</v>
      </c>
      <c r="E320" s="22">
        <v>0</v>
      </c>
      <c r="F320" s="22">
        <v>0</v>
      </c>
      <c r="G320" s="22">
        <v>0</v>
      </c>
      <c r="H320" s="22">
        <v>0</v>
      </c>
      <c r="I320" s="22">
        <v>0</v>
      </c>
      <c r="J320" s="22">
        <v>0</v>
      </c>
      <c r="K320" s="22">
        <v>0</v>
      </c>
      <c r="L320" s="22">
        <v>0</v>
      </c>
      <c r="M320" s="22">
        <v>0</v>
      </c>
      <c r="N320" s="22">
        <v>0</v>
      </c>
      <c r="O320" s="22">
        <v>316879</v>
      </c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v>0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  <c r="AH320" s="22">
        <v>0</v>
      </c>
      <c r="AI320" s="22">
        <v>0</v>
      </c>
      <c r="AJ320" s="22">
        <v>0</v>
      </c>
      <c r="AK320" s="22">
        <v>0</v>
      </c>
      <c r="AL320" s="22">
        <v>0</v>
      </c>
      <c r="AM320" s="22">
        <v>0</v>
      </c>
      <c r="AN320" s="22">
        <v>0</v>
      </c>
      <c r="AO320" s="22">
        <v>0</v>
      </c>
      <c r="AP320" s="22">
        <v>316879</v>
      </c>
    </row>
    <row r="321" spans="1:42" x14ac:dyDescent="0.35">
      <c r="A321" s="22" t="s">
        <v>114</v>
      </c>
      <c r="B321" s="22" t="s">
        <v>670</v>
      </c>
      <c r="C321" s="22" t="s">
        <v>755</v>
      </c>
      <c r="D321" s="22" t="s">
        <v>756</v>
      </c>
      <c r="E321" s="22">
        <v>0</v>
      </c>
      <c r="F321" s="22">
        <v>0</v>
      </c>
      <c r="G321" s="22">
        <v>0</v>
      </c>
      <c r="H321" s="22"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292359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v>0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0</v>
      </c>
      <c r="AI321" s="22">
        <v>0</v>
      </c>
      <c r="AJ321" s="22">
        <v>0</v>
      </c>
      <c r="AK321" s="22">
        <v>0</v>
      </c>
      <c r="AL321" s="22">
        <v>0</v>
      </c>
      <c r="AM321" s="22">
        <v>0</v>
      </c>
      <c r="AN321" s="22">
        <v>0</v>
      </c>
      <c r="AO321" s="22">
        <v>0</v>
      </c>
      <c r="AP321" s="22">
        <v>292359</v>
      </c>
    </row>
    <row r="322" spans="1:42" x14ac:dyDescent="0.35">
      <c r="A322" s="22" t="s">
        <v>114</v>
      </c>
      <c r="B322" s="22" t="s">
        <v>670</v>
      </c>
      <c r="C322" s="22" t="s">
        <v>757</v>
      </c>
      <c r="D322" s="22" t="s">
        <v>758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v>228317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v>0</v>
      </c>
      <c r="AI322" s="22">
        <v>0</v>
      </c>
      <c r="AJ322" s="22">
        <v>0</v>
      </c>
      <c r="AK322" s="22">
        <v>0</v>
      </c>
      <c r="AL322" s="22">
        <v>0</v>
      </c>
      <c r="AM322" s="22">
        <v>0</v>
      </c>
      <c r="AN322" s="22">
        <v>0</v>
      </c>
      <c r="AO322" s="22">
        <v>0</v>
      </c>
      <c r="AP322" s="22">
        <v>228317</v>
      </c>
    </row>
    <row r="323" spans="1:42" x14ac:dyDescent="0.35">
      <c r="A323" s="22" t="s">
        <v>114</v>
      </c>
      <c r="B323" s="22" t="s">
        <v>670</v>
      </c>
      <c r="C323" s="22" t="s">
        <v>759</v>
      </c>
      <c r="D323" s="22" t="s">
        <v>760</v>
      </c>
      <c r="E323" s="22">
        <v>0</v>
      </c>
      <c r="F323" s="22">
        <v>0</v>
      </c>
      <c r="G323" s="22">
        <v>0</v>
      </c>
      <c r="H323" s="22"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v>0</v>
      </c>
      <c r="N323" s="22">
        <v>0</v>
      </c>
      <c r="O323" s="22">
        <v>9391</v>
      </c>
      <c r="P323" s="22">
        <v>0</v>
      </c>
      <c r="Q323" s="22">
        <v>0</v>
      </c>
      <c r="R323" s="22">
        <v>0</v>
      </c>
      <c r="S323" s="22">
        <v>0</v>
      </c>
      <c r="T323" s="22">
        <v>0</v>
      </c>
      <c r="U323" s="22">
        <v>0</v>
      </c>
      <c r="V323" s="22">
        <v>0</v>
      </c>
      <c r="W323" s="22"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v>0</v>
      </c>
      <c r="AI323" s="22">
        <v>0</v>
      </c>
      <c r="AJ323" s="22">
        <v>0</v>
      </c>
      <c r="AK323" s="22">
        <v>0</v>
      </c>
      <c r="AL323" s="22">
        <v>0</v>
      </c>
      <c r="AM323" s="22">
        <v>0</v>
      </c>
      <c r="AN323" s="22">
        <v>0</v>
      </c>
      <c r="AO323" s="22">
        <v>0</v>
      </c>
      <c r="AP323" s="22">
        <v>9391</v>
      </c>
    </row>
    <row r="324" spans="1:42" x14ac:dyDescent="0.35">
      <c r="A324" s="22" t="s">
        <v>114</v>
      </c>
      <c r="B324" s="22" t="s">
        <v>670</v>
      </c>
      <c r="C324" s="22" t="s">
        <v>761</v>
      </c>
      <c r="D324" s="22" t="s">
        <v>762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v>0</v>
      </c>
      <c r="N324" s="22">
        <v>20464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v>0</v>
      </c>
      <c r="AJ324" s="22">
        <v>0</v>
      </c>
      <c r="AK324" s="22">
        <v>0</v>
      </c>
      <c r="AL324" s="22">
        <v>0</v>
      </c>
      <c r="AM324" s="22">
        <v>0</v>
      </c>
      <c r="AN324" s="22">
        <v>0</v>
      </c>
      <c r="AO324" s="22">
        <v>0</v>
      </c>
      <c r="AP324" s="22">
        <v>20464</v>
      </c>
    </row>
    <row r="325" spans="1:42" x14ac:dyDescent="0.35">
      <c r="A325" s="22" t="s">
        <v>114</v>
      </c>
      <c r="B325" s="22" t="s">
        <v>670</v>
      </c>
      <c r="C325" s="22" t="s">
        <v>763</v>
      </c>
      <c r="D325" s="22" t="s">
        <v>764</v>
      </c>
      <c r="E325" s="22">
        <v>0</v>
      </c>
      <c r="F325" s="22">
        <v>0</v>
      </c>
      <c r="G325" s="22">
        <v>0</v>
      </c>
      <c r="H325" s="22"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v>0</v>
      </c>
      <c r="N325" s="22">
        <v>0</v>
      </c>
      <c r="O325" s="22">
        <v>29216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v>0</v>
      </c>
      <c r="X325" s="22"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  <c r="AH325" s="22">
        <v>0</v>
      </c>
      <c r="AI325" s="22">
        <v>0</v>
      </c>
      <c r="AJ325" s="22">
        <v>0</v>
      </c>
      <c r="AK325" s="22">
        <v>0</v>
      </c>
      <c r="AL325" s="22">
        <v>0</v>
      </c>
      <c r="AM325" s="22">
        <v>0</v>
      </c>
      <c r="AN325" s="22">
        <v>0</v>
      </c>
      <c r="AO325" s="22">
        <v>0</v>
      </c>
      <c r="AP325" s="22">
        <v>29216</v>
      </c>
    </row>
    <row r="326" spans="1:42" x14ac:dyDescent="0.35">
      <c r="A326" s="22" t="s">
        <v>114</v>
      </c>
      <c r="B326" s="22" t="s">
        <v>670</v>
      </c>
      <c r="C326" s="22" t="s">
        <v>765</v>
      </c>
      <c r="D326" s="22" t="s">
        <v>766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33591</v>
      </c>
      <c r="S326" s="22">
        <v>0</v>
      </c>
      <c r="T326" s="22">
        <v>0</v>
      </c>
      <c r="U326" s="22">
        <v>0</v>
      </c>
      <c r="V326" s="22">
        <v>0</v>
      </c>
      <c r="W326" s="22">
        <v>0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v>0</v>
      </c>
      <c r="AI326" s="22">
        <v>0</v>
      </c>
      <c r="AJ326" s="22">
        <v>0</v>
      </c>
      <c r="AK326" s="22">
        <v>0</v>
      </c>
      <c r="AL326" s="22">
        <v>0</v>
      </c>
      <c r="AM326" s="22">
        <v>0</v>
      </c>
      <c r="AN326" s="22">
        <v>0</v>
      </c>
      <c r="AO326" s="22">
        <v>0</v>
      </c>
      <c r="AP326" s="22">
        <v>33591</v>
      </c>
    </row>
    <row r="327" spans="1:42" x14ac:dyDescent="0.35">
      <c r="A327" s="22" t="s">
        <v>114</v>
      </c>
      <c r="B327" s="22" t="s">
        <v>670</v>
      </c>
      <c r="C327" s="22" t="s">
        <v>767</v>
      </c>
      <c r="D327" s="22" t="s">
        <v>768</v>
      </c>
      <c r="E327" s="22">
        <v>0</v>
      </c>
      <c r="F327" s="22">
        <v>0</v>
      </c>
      <c r="G327" s="22">
        <v>0</v>
      </c>
      <c r="H327" s="22"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v>0</v>
      </c>
      <c r="N327" s="22">
        <v>0</v>
      </c>
      <c r="O327" s="22">
        <v>107472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v>0</v>
      </c>
      <c r="V327" s="22">
        <v>0</v>
      </c>
      <c r="W327" s="22"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v>5000</v>
      </c>
      <c r="AI327" s="22">
        <v>0</v>
      </c>
      <c r="AJ327" s="22">
        <v>0</v>
      </c>
      <c r="AK327" s="22">
        <v>0</v>
      </c>
      <c r="AL327" s="22">
        <v>0</v>
      </c>
      <c r="AM327" s="22">
        <v>0</v>
      </c>
      <c r="AN327" s="22">
        <v>0</v>
      </c>
      <c r="AO327" s="22">
        <v>0</v>
      </c>
      <c r="AP327" s="22">
        <v>112472</v>
      </c>
    </row>
    <row r="328" spans="1:42" x14ac:dyDescent="0.35">
      <c r="A328" s="22" t="s">
        <v>114</v>
      </c>
      <c r="B328" s="22" t="s">
        <v>670</v>
      </c>
      <c r="C328" s="22" t="s">
        <v>769</v>
      </c>
      <c r="D328" s="22" t="s">
        <v>770</v>
      </c>
      <c r="E328" s="22">
        <v>0</v>
      </c>
      <c r="F328" s="22">
        <v>0</v>
      </c>
      <c r="G328" s="22">
        <v>0</v>
      </c>
      <c r="H328" s="22">
        <v>0</v>
      </c>
      <c r="I328" s="22">
        <v>0</v>
      </c>
      <c r="J328" s="22">
        <v>0</v>
      </c>
      <c r="K328" s="22">
        <v>0</v>
      </c>
      <c r="L328" s="22">
        <v>0</v>
      </c>
      <c r="M328" s="22">
        <v>0</v>
      </c>
      <c r="N328" s="22">
        <v>51198</v>
      </c>
      <c r="O328" s="22">
        <v>43377</v>
      </c>
      <c r="P328" s="22">
        <v>0</v>
      </c>
      <c r="Q328" s="22">
        <v>0</v>
      </c>
      <c r="R328" s="22">
        <v>72981</v>
      </c>
      <c r="S328" s="22">
        <v>0</v>
      </c>
      <c r="T328" s="22">
        <v>0</v>
      </c>
      <c r="U328" s="22">
        <v>0</v>
      </c>
      <c r="V328" s="22">
        <v>0</v>
      </c>
      <c r="W328" s="22">
        <v>0</v>
      </c>
      <c r="X328" s="22"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v>0</v>
      </c>
      <c r="AI328" s="22">
        <v>10186</v>
      </c>
      <c r="AJ328" s="22">
        <v>0</v>
      </c>
      <c r="AK328" s="22">
        <v>0</v>
      </c>
      <c r="AL328" s="22">
        <v>0</v>
      </c>
      <c r="AM328" s="22">
        <v>0</v>
      </c>
      <c r="AN328" s="22">
        <v>0</v>
      </c>
      <c r="AO328" s="22">
        <v>0</v>
      </c>
      <c r="AP328" s="22">
        <v>177742</v>
      </c>
    </row>
    <row r="329" spans="1:42" x14ac:dyDescent="0.35">
      <c r="A329" s="22" t="s">
        <v>114</v>
      </c>
      <c r="B329" s="22" t="s">
        <v>670</v>
      </c>
      <c r="C329" s="22" t="s">
        <v>771</v>
      </c>
      <c r="D329" s="22" t="s">
        <v>772</v>
      </c>
      <c r="E329" s="22">
        <v>0</v>
      </c>
      <c r="F329" s="22">
        <v>5089</v>
      </c>
      <c r="G329" s="22">
        <v>0</v>
      </c>
      <c r="H329" s="22">
        <v>0</v>
      </c>
      <c r="I329" s="22">
        <v>0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11539</v>
      </c>
      <c r="P329" s="22">
        <v>0</v>
      </c>
      <c r="Q329" s="22">
        <v>0</v>
      </c>
      <c r="R329" s="22">
        <v>0</v>
      </c>
      <c r="S329" s="22">
        <v>0</v>
      </c>
      <c r="T329" s="22">
        <v>0</v>
      </c>
      <c r="U329" s="22">
        <v>0</v>
      </c>
      <c r="V329" s="22">
        <v>0</v>
      </c>
      <c r="W329" s="22">
        <v>0</v>
      </c>
      <c r="X329" s="22"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0</v>
      </c>
      <c r="AD329" s="22">
        <v>0</v>
      </c>
      <c r="AE329" s="22">
        <v>0</v>
      </c>
      <c r="AF329" s="22">
        <v>0</v>
      </c>
      <c r="AG329" s="22">
        <v>0</v>
      </c>
      <c r="AH329" s="22">
        <v>0</v>
      </c>
      <c r="AI329" s="22">
        <v>0</v>
      </c>
      <c r="AJ329" s="22">
        <v>0</v>
      </c>
      <c r="AK329" s="22">
        <v>0</v>
      </c>
      <c r="AL329" s="22">
        <v>0</v>
      </c>
      <c r="AM329" s="22">
        <v>0</v>
      </c>
      <c r="AN329" s="22">
        <v>0</v>
      </c>
      <c r="AO329" s="22">
        <v>0</v>
      </c>
      <c r="AP329" s="22">
        <v>16628</v>
      </c>
    </row>
    <row r="330" spans="1:42" x14ac:dyDescent="0.35">
      <c r="A330" s="22" t="s">
        <v>114</v>
      </c>
      <c r="B330" s="22" t="s">
        <v>773</v>
      </c>
      <c r="C330" s="22" t="s">
        <v>774</v>
      </c>
      <c r="D330" s="22" t="s">
        <v>775</v>
      </c>
      <c r="E330" s="22">
        <v>0</v>
      </c>
      <c r="F330" s="22">
        <v>0</v>
      </c>
      <c r="G330" s="22">
        <v>0</v>
      </c>
      <c r="H330" s="22">
        <v>0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v>0</v>
      </c>
      <c r="U330" s="22">
        <v>0</v>
      </c>
      <c r="V330" s="22">
        <v>0</v>
      </c>
      <c r="W330" s="22">
        <v>0</v>
      </c>
      <c r="X330" s="22">
        <v>0</v>
      </c>
      <c r="Y330" s="22">
        <v>0</v>
      </c>
      <c r="Z330" s="22">
        <v>0</v>
      </c>
      <c r="AA330" s="22">
        <v>0</v>
      </c>
      <c r="AB330" s="22">
        <v>0</v>
      </c>
      <c r="AC330" s="22">
        <v>0</v>
      </c>
      <c r="AD330" s="22">
        <v>0</v>
      </c>
      <c r="AE330" s="22">
        <v>0</v>
      </c>
      <c r="AF330" s="22">
        <v>0</v>
      </c>
      <c r="AG330" s="22">
        <v>0</v>
      </c>
      <c r="AH330" s="22">
        <v>0</v>
      </c>
      <c r="AI330" s="22">
        <v>0</v>
      </c>
      <c r="AJ330" s="22">
        <v>0</v>
      </c>
      <c r="AK330" s="22">
        <v>0</v>
      </c>
      <c r="AL330" s="22">
        <v>0</v>
      </c>
      <c r="AM330" s="22">
        <v>0</v>
      </c>
      <c r="AN330" s="22">
        <v>0</v>
      </c>
      <c r="AO330" s="22">
        <v>0</v>
      </c>
      <c r="AP330" s="22">
        <v>0</v>
      </c>
    </row>
    <row r="331" spans="1:42" x14ac:dyDescent="0.35">
      <c r="A331" s="22" t="s">
        <v>114</v>
      </c>
      <c r="B331" s="22" t="s">
        <v>773</v>
      </c>
      <c r="C331" s="22" t="s">
        <v>776</v>
      </c>
      <c r="D331" s="22" t="s">
        <v>777</v>
      </c>
      <c r="E331" s="22">
        <v>0</v>
      </c>
      <c r="F331" s="22">
        <v>0</v>
      </c>
      <c r="G331" s="22">
        <v>0</v>
      </c>
      <c r="H331" s="22">
        <v>0</v>
      </c>
      <c r="I331" s="22">
        <v>0</v>
      </c>
      <c r="J331" s="22">
        <v>0</v>
      </c>
      <c r="K331" s="22">
        <v>0</v>
      </c>
      <c r="L331" s="22">
        <v>0</v>
      </c>
      <c r="M331" s="22"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v>0</v>
      </c>
      <c r="U331" s="22">
        <v>0</v>
      </c>
      <c r="V331" s="22">
        <v>0</v>
      </c>
      <c r="W331" s="22">
        <v>0</v>
      </c>
      <c r="X331" s="22"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0</v>
      </c>
      <c r="AG331" s="22">
        <v>0</v>
      </c>
      <c r="AH331" s="22">
        <v>0</v>
      </c>
      <c r="AI331" s="22">
        <v>841567</v>
      </c>
      <c r="AJ331" s="22">
        <v>0</v>
      </c>
      <c r="AK331" s="22">
        <v>0</v>
      </c>
      <c r="AL331" s="22">
        <v>0</v>
      </c>
      <c r="AM331" s="22">
        <v>0</v>
      </c>
      <c r="AN331" s="22">
        <v>0</v>
      </c>
      <c r="AO331" s="22">
        <v>0</v>
      </c>
      <c r="AP331" s="22">
        <v>841567</v>
      </c>
    </row>
    <row r="332" spans="1:42" x14ac:dyDescent="0.35">
      <c r="A332" s="22" t="s">
        <v>114</v>
      </c>
      <c r="B332" s="22" t="s">
        <v>773</v>
      </c>
      <c r="C332" s="22" t="s">
        <v>778</v>
      </c>
      <c r="D332" s="22" t="s">
        <v>779</v>
      </c>
      <c r="E332" s="22">
        <v>0</v>
      </c>
      <c r="F332" s="22">
        <v>0</v>
      </c>
      <c r="G332" s="22">
        <v>0</v>
      </c>
      <c r="H332" s="22"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v>0</v>
      </c>
      <c r="V332" s="22">
        <v>0</v>
      </c>
      <c r="W332" s="22">
        <v>0</v>
      </c>
      <c r="X332" s="22"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  <c r="AH332" s="22">
        <v>0</v>
      </c>
      <c r="AI332" s="22">
        <v>0</v>
      </c>
      <c r="AJ332" s="22">
        <v>0</v>
      </c>
      <c r="AK332" s="22">
        <v>0</v>
      </c>
      <c r="AL332" s="22">
        <v>0</v>
      </c>
      <c r="AM332" s="22">
        <v>0</v>
      </c>
      <c r="AN332" s="22">
        <v>0</v>
      </c>
      <c r="AO332" s="22">
        <v>0</v>
      </c>
      <c r="AP332" s="22">
        <v>0</v>
      </c>
    </row>
    <row r="333" spans="1:42" x14ac:dyDescent="0.35">
      <c r="A333" s="22" t="s">
        <v>114</v>
      </c>
      <c r="B333" s="22" t="s">
        <v>773</v>
      </c>
      <c r="C333" s="22" t="s">
        <v>780</v>
      </c>
      <c r="D333" s="22" t="s">
        <v>781</v>
      </c>
      <c r="E333" s="22">
        <v>0</v>
      </c>
      <c r="F333" s="22">
        <v>0</v>
      </c>
      <c r="G333" s="22">
        <v>0</v>
      </c>
      <c r="H333" s="22">
        <v>0</v>
      </c>
      <c r="I333" s="22">
        <v>0</v>
      </c>
      <c r="J333" s="22">
        <v>0</v>
      </c>
      <c r="K333" s="22">
        <v>0</v>
      </c>
      <c r="L333" s="22">
        <v>0</v>
      </c>
      <c r="M333" s="22"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v>0</v>
      </c>
      <c r="U333" s="22">
        <v>0</v>
      </c>
      <c r="V333" s="22">
        <v>0</v>
      </c>
      <c r="W333" s="22">
        <v>0</v>
      </c>
      <c r="X333" s="22"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  <c r="AH333" s="22">
        <v>0</v>
      </c>
      <c r="AI333" s="22">
        <v>0</v>
      </c>
      <c r="AJ333" s="22">
        <v>0</v>
      </c>
      <c r="AK333" s="22">
        <v>0</v>
      </c>
      <c r="AL333" s="22">
        <v>0</v>
      </c>
      <c r="AM333" s="22">
        <v>0</v>
      </c>
      <c r="AN333" s="22">
        <v>0</v>
      </c>
      <c r="AO333" s="22">
        <v>0</v>
      </c>
      <c r="AP333" s="22">
        <v>0</v>
      </c>
    </row>
    <row r="334" spans="1:42" x14ac:dyDescent="0.35">
      <c r="A334" s="22" t="s">
        <v>114</v>
      </c>
      <c r="B334" s="22" t="s">
        <v>773</v>
      </c>
      <c r="C334" s="22" t="s">
        <v>782</v>
      </c>
      <c r="D334" s="22" t="s">
        <v>783</v>
      </c>
      <c r="E334" s="22">
        <v>0</v>
      </c>
      <c r="F334" s="22">
        <v>0</v>
      </c>
      <c r="G334" s="22">
        <v>0</v>
      </c>
      <c r="H334" s="22"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v>0</v>
      </c>
      <c r="X334" s="22">
        <v>0</v>
      </c>
      <c r="Y334" s="22">
        <v>0</v>
      </c>
      <c r="Z334" s="22">
        <v>0</v>
      </c>
      <c r="AA334" s="22">
        <v>0</v>
      </c>
      <c r="AB334" s="22">
        <v>0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  <c r="AH334" s="22">
        <v>0</v>
      </c>
      <c r="AI334" s="22">
        <v>0</v>
      </c>
      <c r="AJ334" s="22">
        <v>0</v>
      </c>
      <c r="AK334" s="22">
        <v>0</v>
      </c>
      <c r="AL334" s="22">
        <v>0</v>
      </c>
      <c r="AM334" s="22">
        <v>0</v>
      </c>
      <c r="AN334" s="22">
        <v>0</v>
      </c>
      <c r="AO334" s="22">
        <v>0</v>
      </c>
      <c r="AP334" s="22">
        <v>0</v>
      </c>
    </row>
    <row r="335" spans="1:42" x14ac:dyDescent="0.35">
      <c r="A335" s="22" t="s">
        <v>114</v>
      </c>
      <c r="B335" s="22" t="s">
        <v>773</v>
      </c>
      <c r="C335" s="22" t="s">
        <v>784</v>
      </c>
      <c r="D335" s="22" t="s">
        <v>785</v>
      </c>
      <c r="E335" s="22">
        <v>0</v>
      </c>
      <c r="F335" s="22">
        <v>0</v>
      </c>
      <c r="G335" s="22">
        <v>0</v>
      </c>
      <c r="H335" s="22"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v>0</v>
      </c>
      <c r="X335" s="22">
        <v>0</v>
      </c>
      <c r="Y335" s="22">
        <v>0</v>
      </c>
      <c r="Z335" s="22">
        <v>0</v>
      </c>
      <c r="AA335" s="22">
        <v>0</v>
      </c>
      <c r="AB335" s="22">
        <v>0</v>
      </c>
      <c r="AC335" s="22">
        <v>0</v>
      </c>
      <c r="AD335" s="22">
        <v>0</v>
      </c>
      <c r="AE335" s="22">
        <v>0</v>
      </c>
      <c r="AF335" s="22">
        <v>0</v>
      </c>
      <c r="AG335" s="22">
        <v>0</v>
      </c>
      <c r="AH335" s="22">
        <v>0</v>
      </c>
      <c r="AI335" s="22">
        <v>0</v>
      </c>
      <c r="AJ335" s="22">
        <v>0</v>
      </c>
      <c r="AK335" s="22">
        <v>0</v>
      </c>
      <c r="AL335" s="22">
        <v>0</v>
      </c>
      <c r="AM335" s="22">
        <v>0</v>
      </c>
      <c r="AN335" s="22">
        <v>0</v>
      </c>
      <c r="AO335" s="22">
        <v>0</v>
      </c>
      <c r="AP335" s="22">
        <v>0</v>
      </c>
    </row>
    <row r="336" spans="1:42" x14ac:dyDescent="0.35">
      <c r="A336" s="22" t="s">
        <v>114</v>
      </c>
      <c r="B336" s="22" t="s">
        <v>773</v>
      </c>
      <c r="C336" s="22" t="s">
        <v>786</v>
      </c>
      <c r="D336" s="22" t="s">
        <v>787</v>
      </c>
      <c r="E336" s="22">
        <v>0</v>
      </c>
      <c r="F336" s="22">
        <v>0</v>
      </c>
      <c r="G336" s="22">
        <v>0</v>
      </c>
      <c r="H336" s="22"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v>0</v>
      </c>
      <c r="V336" s="22">
        <v>0</v>
      </c>
      <c r="W336" s="22">
        <v>0</v>
      </c>
      <c r="X336" s="22"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  <c r="AH336" s="22">
        <v>0</v>
      </c>
      <c r="AI336" s="22">
        <v>0</v>
      </c>
      <c r="AJ336" s="22">
        <v>0</v>
      </c>
      <c r="AK336" s="22">
        <v>0</v>
      </c>
      <c r="AL336" s="22">
        <v>0</v>
      </c>
      <c r="AM336" s="22">
        <v>0</v>
      </c>
      <c r="AN336" s="22">
        <v>0</v>
      </c>
      <c r="AO336" s="22">
        <v>0</v>
      </c>
      <c r="AP336" s="22">
        <v>0</v>
      </c>
    </row>
    <row r="337" spans="1:42" x14ac:dyDescent="0.35">
      <c r="A337" s="22" t="s">
        <v>114</v>
      </c>
      <c r="B337" s="22" t="s">
        <v>773</v>
      </c>
      <c r="C337" s="22" t="s">
        <v>788</v>
      </c>
      <c r="D337" s="22" t="s">
        <v>789</v>
      </c>
      <c r="E337" s="22">
        <v>0</v>
      </c>
      <c r="F337" s="22">
        <v>0</v>
      </c>
      <c r="G337" s="22">
        <v>0</v>
      </c>
      <c r="H337" s="22">
        <v>0</v>
      </c>
      <c r="I337" s="22">
        <v>79779</v>
      </c>
      <c r="J337" s="22">
        <v>0</v>
      </c>
      <c r="K337" s="22">
        <v>0</v>
      </c>
      <c r="L337" s="22">
        <v>0</v>
      </c>
      <c r="M337" s="22"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  <c r="S337" s="22">
        <v>0</v>
      </c>
      <c r="T337" s="22">
        <v>0</v>
      </c>
      <c r="U337" s="22">
        <v>0</v>
      </c>
      <c r="V337" s="22">
        <v>0</v>
      </c>
      <c r="W337" s="22">
        <v>0</v>
      </c>
      <c r="X337" s="22">
        <v>0</v>
      </c>
      <c r="Y337" s="22">
        <v>0</v>
      </c>
      <c r="Z337" s="22">
        <v>0</v>
      </c>
      <c r="AA337" s="22">
        <v>0</v>
      </c>
      <c r="AB337" s="22">
        <v>0</v>
      </c>
      <c r="AC337" s="22">
        <v>0</v>
      </c>
      <c r="AD337" s="22">
        <v>0</v>
      </c>
      <c r="AE337" s="22">
        <v>0</v>
      </c>
      <c r="AF337" s="22">
        <v>0</v>
      </c>
      <c r="AG337" s="22">
        <v>0</v>
      </c>
      <c r="AH337" s="22">
        <v>0</v>
      </c>
      <c r="AI337" s="22">
        <v>0</v>
      </c>
      <c r="AJ337" s="22">
        <v>0</v>
      </c>
      <c r="AK337" s="22">
        <v>0</v>
      </c>
      <c r="AL337" s="22">
        <v>0</v>
      </c>
      <c r="AM337" s="22">
        <v>0</v>
      </c>
      <c r="AN337" s="22">
        <v>0</v>
      </c>
      <c r="AO337" s="22">
        <v>0</v>
      </c>
      <c r="AP337" s="22">
        <v>79779</v>
      </c>
    </row>
    <row r="338" spans="1:42" x14ac:dyDescent="0.35">
      <c r="A338" s="22" t="s">
        <v>114</v>
      </c>
      <c r="B338" s="22" t="s">
        <v>790</v>
      </c>
      <c r="C338" s="22" t="s">
        <v>791</v>
      </c>
      <c r="D338" s="22" t="s">
        <v>792</v>
      </c>
      <c r="E338" s="22">
        <v>0</v>
      </c>
      <c r="F338" s="22">
        <v>90807</v>
      </c>
      <c r="G338" s="22">
        <v>0</v>
      </c>
      <c r="H338" s="22">
        <v>0</v>
      </c>
      <c r="I338" s="22">
        <v>358333</v>
      </c>
      <c r="J338" s="22">
        <v>0</v>
      </c>
      <c r="K338" s="22">
        <v>0</v>
      </c>
      <c r="L338" s="22">
        <v>0</v>
      </c>
      <c r="M338" s="22">
        <v>0</v>
      </c>
      <c r="N338" s="22">
        <v>20667</v>
      </c>
      <c r="O338" s="22">
        <v>10419490</v>
      </c>
      <c r="P338" s="22">
        <v>0</v>
      </c>
      <c r="Q338" s="22">
        <v>0</v>
      </c>
      <c r="R338" s="22">
        <v>0</v>
      </c>
      <c r="S338" s="22">
        <v>0</v>
      </c>
      <c r="T338" s="22">
        <v>29043</v>
      </c>
      <c r="U338" s="22">
        <v>0</v>
      </c>
      <c r="V338" s="22">
        <v>0</v>
      </c>
      <c r="W338" s="22">
        <v>0</v>
      </c>
      <c r="X338" s="22"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139915</v>
      </c>
      <c r="AD338" s="22">
        <v>0</v>
      </c>
      <c r="AE338" s="22">
        <v>0</v>
      </c>
      <c r="AF338" s="22">
        <v>0</v>
      </c>
      <c r="AG338" s="22">
        <v>0</v>
      </c>
      <c r="AH338" s="22">
        <v>0</v>
      </c>
      <c r="AI338" s="22">
        <v>147381</v>
      </c>
      <c r="AJ338" s="22">
        <v>0</v>
      </c>
      <c r="AK338" s="22">
        <v>0</v>
      </c>
      <c r="AL338" s="22">
        <v>0</v>
      </c>
      <c r="AM338" s="22">
        <v>0</v>
      </c>
      <c r="AN338" s="22">
        <v>0</v>
      </c>
      <c r="AO338" s="22">
        <v>0</v>
      </c>
      <c r="AP338" s="22">
        <v>11205636</v>
      </c>
    </row>
    <row r="339" spans="1:42" x14ac:dyDescent="0.35">
      <c r="A339" s="22"/>
      <c r="B339" s="22"/>
      <c r="C339" s="22"/>
      <c r="D339" s="22" t="s">
        <v>793</v>
      </c>
      <c r="E339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8338A-2149-4ADC-8155-F85454B89CF5}">
  <dimension ref="A1:AP339"/>
  <sheetViews>
    <sheetView zoomScale="90" zoomScaleNormal="90" workbookViewId="0"/>
  </sheetViews>
  <sheetFormatPr defaultRowHeight="14.5" x14ac:dyDescent="0.35"/>
  <cols>
    <col min="2" max="2" width="23.7265625" customWidth="1"/>
    <col min="4" max="4" width="37.7265625" customWidth="1"/>
    <col min="5" max="42" width="15.7265625" customWidth="1"/>
  </cols>
  <sheetData>
    <row r="1" spans="1:42" ht="24" customHeight="1" x14ac:dyDescent="0.4">
      <c r="A1" s="4" t="str">
        <f>HYPERLINK("#'Index'!A1", "&lt;&lt; Index")</f>
        <v>&lt;&lt; Index</v>
      </c>
      <c r="B1" s="20" t="s">
        <v>1077</v>
      </c>
      <c r="D1" s="20" t="s">
        <v>1117</v>
      </c>
    </row>
    <row r="2" spans="1:42" ht="64" customHeight="1" x14ac:dyDescent="0.3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829</v>
      </c>
      <c r="F2" s="21" t="s">
        <v>830</v>
      </c>
      <c r="G2" s="21" t="s">
        <v>831</v>
      </c>
      <c r="H2" s="21" t="s">
        <v>832</v>
      </c>
      <c r="I2" s="21" t="s">
        <v>833</v>
      </c>
      <c r="J2" s="21" t="s">
        <v>834</v>
      </c>
      <c r="K2" s="21" t="s">
        <v>835</v>
      </c>
      <c r="L2" s="21" t="s">
        <v>836</v>
      </c>
      <c r="M2" s="21" t="s">
        <v>837</v>
      </c>
      <c r="N2" s="21" t="s">
        <v>1033</v>
      </c>
      <c r="O2" s="21" t="s">
        <v>839</v>
      </c>
      <c r="P2" s="21" t="s">
        <v>840</v>
      </c>
      <c r="Q2" s="21" t="s">
        <v>841</v>
      </c>
      <c r="R2" s="21" t="s">
        <v>842</v>
      </c>
      <c r="S2" s="21" t="s">
        <v>843</v>
      </c>
      <c r="T2" s="21" t="s">
        <v>844</v>
      </c>
      <c r="U2" s="21" t="s">
        <v>845</v>
      </c>
      <c r="V2" s="21" t="s">
        <v>846</v>
      </c>
      <c r="W2" s="21" t="s">
        <v>847</v>
      </c>
      <c r="X2" s="21" t="s">
        <v>848</v>
      </c>
      <c r="Y2" s="21" t="s">
        <v>849</v>
      </c>
      <c r="Z2" s="21" t="s">
        <v>850</v>
      </c>
      <c r="AA2" s="21" t="s">
        <v>851</v>
      </c>
      <c r="AB2" s="21" t="s">
        <v>852</v>
      </c>
      <c r="AC2" s="21" t="s">
        <v>853</v>
      </c>
      <c r="AD2" s="21" t="s">
        <v>854</v>
      </c>
      <c r="AE2" s="21" t="s">
        <v>855</v>
      </c>
      <c r="AF2" s="21" t="s">
        <v>856</v>
      </c>
      <c r="AG2" s="21" t="s">
        <v>857</v>
      </c>
      <c r="AH2" s="21" t="s">
        <v>858</v>
      </c>
      <c r="AI2" s="21" t="s">
        <v>859</v>
      </c>
      <c r="AJ2" s="21" t="s">
        <v>860</v>
      </c>
      <c r="AK2" s="21" t="s">
        <v>861</v>
      </c>
      <c r="AL2" s="21" t="s">
        <v>862</v>
      </c>
      <c r="AM2" s="21" t="s">
        <v>863</v>
      </c>
      <c r="AN2" s="21" t="s">
        <v>864</v>
      </c>
      <c r="AO2" s="21" t="s">
        <v>57</v>
      </c>
      <c r="AP2" s="21" t="s">
        <v>1035</v>
      </c>
    </row>
    <row r="3" spans="1:42" x14ac:dyDescent="0.35">
      <c r="A3" s="21"/>
      <c r="B3" s="21"/>
      <c r="C3" s="21"/>
      <c r="D3" s="21" t="s">
        <v>80</v>
      </c>
      <c r="E3" s="21" t="s">
        <v>1079</v>
      </c>
      <c r="F3" s="21" t="s">
        <v>1080</v>
      </c>
      <c r="G3" s="21" t="s">
        <v>1081</v>
      </c>
      <c r="H3" s="21" t="s">
        <v>1082</v>
      </c>
      <c r="I3" s="21" t="s">
        <v>1083</v>
      </c>
      <c r="J3" s="21" t="s">
        <v>1084</v>
      </c>
      <c r="K3" s="21" t="s">
        <v>1085</v>
      </c>
      <c r="L3" s="21" t="s">
        <v>1086</v>
      </c>
      <c r="M3" s="21" t="s">
        <v>1087</v>
      </c>
      <c r="N3" s="21" t="s">
        <v>1088</v>
      </c>
      <c r="O3" s="21" t="s">
        <v>1089</v>
      </c>
      <c r="P3" s="21" t="s">
        <v>1090</v>
      </c>
      <c r="Q3" s="21" t="s">
        <v>1091</v>
      </c>
      <c r="R3" s="21" t="s">
        <v>1092</v>
      </c>
      <c r="S3" s="21" t="s">
        <v>1093</v>
      </c>
      <c r="T3" s="21" t="s">
        <v>1094</v>
      </c>
      <c r="U3" s="21" t="s">
        <v>1095</v>
      </c>
      <c r="V3" s="21" t="s">
        <v>1096</v>
      </c>
      <c r="W3" s="21" t="s">
        <v>1097</v>
      </c>
      <c r="X3" s="21" t="s">
        <v>1098</v>
      </c>
      <c r="Y3" s="21" t="s">
        <v>1099</v>
      </c>
      <c r="Z3" s="21" t="s">
        <v>1100</v>
      </c>
      <c r="AA3" s="21" t="s">
        <v>1101</v>
      </c>
      <c r="AB3" s="21" t="s">
        <v>1102</v>
      </c>
      <c r="AC3" s="21" t="s">
        <v>1103</v>
      </c>
      <c r="AD3" s="21" t="s">
        <v>1104</v>
      </c>
      <c r="AE3" s="21" t="s">
        <v>1105</v>
      </c>
      <c r="AF3" s="21" t="s">
        <v>1106</v>
      </c>
      <c r="AG3" s="21" t="s">
        <v>1107</v>
      </c>
      <c r="AH3" s="21" t="s">
        <v>1108</v>
      </c>
      <c r="AI3" s="21" t="s">
        <v>1109</v>
      </c>
      <c r="AJ3" s="21" t="s">
        <v>1110</v>
      </c>
      <c r="AK3" s="21" t="s">
        <v>1111</v>
      </c>
      <c r="AL3" s="21" t="s">
        <v>1112</v>
      </c>
      <c r="AM3" s="21" t="s">
        <v>1113</v>
      </c>
      <c r="AN3" s="21" t="s">
        <v>1114</v>
      </c>
      <c r="AO3" s="21" t="s">
        <v>1115</v>
      </c>
      <c r="AP3" s="21" t="s">
        <v>1116</v>
      </c>
    </row>
    <row r="4" spans="1:42" x14ac:dyDescent="0.35">
      <c r="A4" s="22" t="s">
        <v>114</v>
      </c>
      <c r="B4" s="22" t="s">
        <v>115</v>
      </c>
      <c r="C4" s="22" t="s">
        <v>116</v>
      </c>
      <c r="D4" s="22" t="s">
        <v>117</v>
      </c>
      <c r="E4" s="22">
        <v>0</v>
      </c>
      <c r="F4" s="22">
        <v>0</v>
      </c>
      <c r="G4" s="22">
        <v>0</v>
      </c>
      <c r="H4" s="22">
        <v>0</v>
      </c>
      <c r="I4" s="22"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2">
        <v>13574131</v>
      </c>
      <c r="P4" s="22">
        <v>0</v>
      </c>
      <c r="Q4" s="22">
        <v>0</v>
      </c>
      <c r="R4" s="22">
        <v>5679916</v>
      </c>
      <c r="S4" s="22">
        <v>0</v>
      </c>
      <c r="T4" s="22">
        <v>1947530</v>
      </c>
      <c r="U4" s="22">
        <v>2627604</v>
      </c>
      <c r="V4" s="22">
        <v>0</v>
      </c>
      <c r="W4" s="22">
        <v>0</v>
      </c>
      <c r="X4" s="22">
        <v>0</v>
      </c>
      <c r="Y4" s="22">
        <v>0</v>
      </c>
      <c r="Z4" s="22">
        <v>0</v>
      </c>
      <c r="AA4" s="22">
        <v>0</v>
      </c>
      <c r="AB4" s="22">
        <v>12088</v>
      </c>
      <c r="AC4" s="22">
        <v>0</v>
      </c>
      <c r="AD4" s="22">
        <v>0</v>
      </c>
      <c r="AE4" s="22">
        <v>0</v>
      </c>
      <c r="AF4" s="22">
        <v>0</v>
      </c>
      <c r="AG4" s="22">
        <v>0</v>
      </c>
      <c r="AH4" s="22">
        <v>0</v>
      </c>
      <c r="AI4" s="22">
        <v>2041964</v>
      </c>
      <c r="AJ4" s="22">
        <v>0</v>
      </c>
      <c r="AK4" s="22">
        <v>0</v>
      </c>
      <c r="AL4" s="22">
        <v>0</v>
      </c>
      <c r="AM4" s="22">
        <v>0</v>
      </c>
      <c r="AN4" s="22">
        <v>0</v>
      </c>
      <c r="AO4" s="22">
        <v>0</v>
      </c>
      <c r="AP4" s="22">
        <v>25883233</v>
      </c>
    </row>
    <row r="5" spans="1:42" x14ac:dyDescent="0.35">
      <c r="A5" s="22" t="s">
        <v>114</v>
      </c>
      <c r="B5" s="22" t="s">
        <v>115</v>
      </c>
      <c r="C5" s="22" t="s">
        <v>118</v>
      </c>
      <c r="D5" s="22" t="s">
        <v>119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3042932</v>
      </c>
      <c r="P5" s="22">
        <v>0</v>
      </c>
      <c r="Q5" s="22">
        <v>0</v>
      </c>
      <c r="R5" s="22">
        <v>232296</v>
      </c>
      <c r="S5" s="22">
        <v>0</v>
      </c>
      <c r="T5" s="22">
        <v>186330</v>
      </c>
      <c r="U5" s="22">
        <v>159726</v>
      </c>
      <c r="V5" s="22">
        <v>0</v>
      </c>
      <c r="W5" s="22">
        <v>0</v>
      </c>
      <c r="X5" s="22">
        <v>0</v>
      </c>
      <c r="Y5" s="22">
        <v>0</v>
      </c>
      <c r="Z5" s="22">
        <v>0</v>
      </c>
      <c r="AA5" s="22">
        <v>0</v>
      </c>
      <c r="AB5" s="22">
        <v>0</v>
      </c>
      <c r="AC5" s="22">
        <v>0</v>
      </c>
      <c r="AD5" s="22">
        <v>0</v>
      </c>
      <c r="AE5" s="22">
        <v>0</v>
      </c>
      <c r="AF5" s="22">
        <v>0</v>
      </c>
      <c r="AG5" s="22">
        <v>0</v>
      </c>
      <c r="AH5" s="22">
        <v>0</v>
      </c>
      <c r="AI5" s="22">
        <v>3885713</v>
      </c>
      <c r="AJ5" s="22">
        <v>0</v>
      </c>
      <c r="AK5" s="22">
        <v>0</v>
      </c>
      <c r="AL5" s="22">
        <v>0</v>
      </c>
      <c r="AM5" s="22">
        <v>0</v>
      </c>
      <c r="AN5" s="22">
        <v>0</v>
      </c>
      <c r="AO5" s="22">
        <v>0</v>
      </c>
      <c r="AP5" s="22">
        <v>7506997</v>
      </c>
    </row>
    <row r="6" spans="1:42" x14ac:dyDescent="0.35">
      <c r="A6" s="22" t="s">
        <v>114</v>
      </c>
      <c r="B6" s="22" t="s">
        <v>115</v>
      </c>
      <c r="C6" s="22" t="s">
        <v>120</v>
      </c>
      <c r="D6" s="22" t="s">
        <v>121</v>
      </c>
      <c r="E6" s="22">
        <v>0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0</v>
      </c>
      <c r="X6" s="22">
        <v>0</v>
      </c>
      <c r="Y6" s="22">
        <v>0</v>
      </c>
      <c r="Z6" s="22">
        <v>0</v>
      </c>
      <c r="AA6" s="22">
        <v>0</v>
      </c>
      <c r="AB6" s="22">
        <v>0</v>
      </c>
      <c r="AC6" s="22">
        <v>0</v>
      </c>
      <c r="AD6" s="22">
        <v>0</v>
      </c>
      <c r="AE6" s="22">
        <v>0</v>
      </c>
      <c r="AF6" s="22">
        <v>0</v>
      </c>
      <c r="AG6" s="22">
        <v>0</v>
      </c>
      <c r="AH6" s="22">
        <v>0</v>
      </c>
      <c r="AI6" s="22">
        <v>0</v>
      </c>
      <c r="AJ6" s="22">
        <v>0</v>
      </c>
      <c r="AK6" s="22">
        <v>0</v>
      </c>
      <c r="AL6" s="22">
        <v>0</v>
      </c>
      <c r="AM6" s="22">
        <v>0</v>
      </c>
      <c r="AN6" s="22">
        <v>0</v>
      </c>
      <c r="AO6" s="22">
        <v>0</v>
      </c>
      <c r="AP6" s="22">
        <v>0</v>
      </c>
    </row>
    <row r="7" spans="1:42" x14ac:dyDescent="0.35">
      <c r="A7" s="22" t="s">
        <v>114</v>
      </c>
      <c r="B7" s="22" t="s">
        <v>115</v>
      </c>
      <c r="C7" s="22" t="s">
        <v>122</v>
      </c>
      <c r="D7" s="22" t="s">
        <v>123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54233000</v>
      </c>
      <c r="P7" s="22">
        <v>0</v>
      </c>
      <c r="Q7" s="22">
        <v>0</v>
      </c>
      <c r="R7" s="22">
        <v>43964000</v>
      </c>
      <c r="S7" s="22">
        <v>0</v>
      </c>
      <c r="T7" s="22">
        <v>26749000</v>
      </c>
      <c r="U7" s="22">
        <v>19669000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0</v>
      </c>
      <c r="AC7" s="22">
        <v>0</v>
      </c>
      <c r="AD7" s="22">
        <v>0</v>
      </c>
      <c r="AE7" s="22">
        <v>0</v>
      </c>
      <c r="AF7" s="22">
        <v>2876000</v>
      </c>
      <c r="AG7" s="22">
        <v>0</v>
      </c>
      <c r="AH7" s="22">
        <v>0</v>
      </c>
      <c r="AI7" s="22">
        <v>21183000</v>
      </c>
      <c r="AJ7" s="22">
        <v>0</v>
      </c>
      <c r="AK7" s="22">
        <v>0</v>
      </c>
      <c r="AL7" s="22">
        <v>0</v>
      </c>
      <c r="AM7" s="22">
        <v>0</v>
      </c>
      <c r="AN7" s="22">
        <v>0</v>
      </c>
      <c r="AO7" s="22">
        <v>0</v>
      </c>
      <c r="AP7" s="22">
        <v>168674000</v>
      </c>
    </row>
    <row r="8" spans="1:42" x14ac:dyDescent="0.35">
      <c r="A8" s="22" t="s">
        <v>114</v>
      </c>
      <c r="B8" s="22" t="s">
        <v>115</v>
      </c>
      <c r="C8" s="22" t="s">
        <v>124</v>
      </c>
      <c r="D8" s="22" t="s">
        <v>125</v>
      </c>
      <c r="E8" s="22">
        <v>0</v>
      </c>
      <c r="F8" s="22">
        <v>0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0</v>
      </c>
    </row>
    <row r="9" spans="1:42" x14ac:dyDescent="0.35">
      <c r="A9" s="22" t="s">
        <v>114</v>
      </c>
      <c r="B9" s="22" t="s">
        <v>115</v>
      </c>
      <c r="C9" s="22" t="s">
        <v>126</v>
      </c>
      <c r="D9" s="22" t="s">
        <v>127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7500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1780280</v>
      </c>
      <c r="AJ9" s="22">
        <v>0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1787780</v>
      </c>
    </row>
    <row r="10" spans="1:42" x14ac:dyDescent="0.35">
      <c r="A10" s="22" t="s">
        <v>114</v>
      </c>
      <c r="B10" s="22" t="s">
        <v>115</v>
      </c>
      <c r="C10" s="22" t="s">
        <v>128</v>
      </c>
      <c r="D10" s="22" t="s">
        <v>129</v>
      </c>
      <c r="E10" s="22">
        <v>0</v>
      </c>
      <c r="F10" s="22">
        <v>0</v>
      </c>
      <c r="G10" s="22">
        <v>0</v>
      </c>
      <c r="H10" s="22">
        <v>0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0</v>
      </c>
      <c r="AG10" s="22">
        <v>0</v>
      </c>
      <c r="AH10" s="22">
        <v>0</v>
      </c>
      <c r="AI10" s="22">
        <v>0</v>
      </c>
      <c r="AJ10" s="22">
        <v>0</v>
      </c>
      <c r="AK10" s="22">
        <v>0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</row>
    <row r="11" spans="1:42" x14ac:dyDescent="0.35">
      <c r="A11" s="22" t="s">
        <v>114</v>
      </c>
      <c r="B11" s="22" t="s">
        <v>115</v>
      </c>
      <c r="C11" s="22" t="s">
        <v>130</v>
      </c>
      <c r="D11" s="22" t="s">
        <v>131</v>
      </c>
      <c r="E11" s="22">
        <v>0</v>
      </c>
      <c r="F11" s="22">
        <v>0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77779000</v>
      </c>
      <c r="P11" s="22">
        <v>0</v>
      </c>
      <c r="Q11" s="22">
        <v>381000</v>
      </c>
      <c r="R11" s="22">
        <v>0</v>
      </c>
      <c r="S11" s="22">
        <v>0</v>
      </c>
      <c r="T11" s="22">
        <v>0</v>
      </c>
      <c r="U11" s="22">
        <v>0</v>
      </c>
      <c r="V11" s="22">
        <v>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129000</v>
      </c>
      <c r="AF11" s="22">
        <v>10181000</v>
      </c>
      <c r="AG11" s="22">
        <v>0</v>
      </c>
      <c r="AH11" s="22">
        <v>0</v>
      </c>
      <c r="AI11" s="22">
        <v>29775000</v>
      </c>
      <c r="AJ11" s="22">
        <v>0</v>
      </c>
      <c r="AK11" s="22">
        <v>0</v>
      </c>
      <c r="AL11" s="22">
        <v>0</v>
      </c>
      <c r="AM11" s="22">
        <v>0</v>
      </c>
      <c r="AN11" s="22">
        <v>0</v>
      </c>
      <c r="AO11" s="22">
        <v>0</v>
      </c>
      <c r="AP11" s="22">
        <v>118245000</v>
      </c>
    </row>
    <row r="12" spans="1:42" x14ac:dyDescent="0.35">
      <c r="A12" s="22" t="s">
        <v>114</v>
      </c>
      <c r="B12" s="22" t="s">
        <v>115</v>
      </c>
      <c r="C12" s="22" t="s">
        <v>132</v>
      </c>
      <c r="D12" s="22" t="s">
        <v>133</v>
      </c>
      <c r="E12" s="22">
        <v>0</v>
      </c>
      <c r="F12" s="22">
        <v>270000</v>
      </c>
      <c r="G12" s="22">
        <v>0</v>
      </c>
      <c r="H12" s="22">
        <v>0</v>
      </c>
      <c r="I12" s="22"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2">
        <v>929000</v>
      </c>
      <c r="P12" s="22">
        <v>0</v>
      </c>
      <c r="Q12" s="22">
        <v>0</v>
      </c>
      <c r="R12" s="22">
        <v>944000</v>
      </c>
      <c r="S12" s="22">
        <v>0</v>
      </c>
      <c r="T12" s="22">
        <v>313000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0</v>
      </c>
      <c r="AG12" s="22">
        <v>0</v>
      </c>
      <c r="AH12" s="22">
        <v>0</v>
      </c>
      <c r="AI12" s="22">
        <v>0</v>
      </c>
      <c r="AJ12" s="22">
        <v>0</v>
      </c>
      <c r="AK12" s="22">
        <v>0</v>
      </c>
      <c r="AL12" s="22">
        <v>0</v>
      </c>
      <c r="AM12" s="22">
        <v>0</v>
      </c>
      <c r="AN12" s="22">
        <v>0</v>
      </c>
      <c r="AO12" s="22">
        <v>0</v>
      </c>
      <c r="AP12" s="22">
        <v>2456000</v>
      </c>
    </row>
    <row r="13" spans="1:42" x14ac:dyDescent="0.35">
      <c r="A13" s="22" t="s">
        <v>114</v>
      </c>
      <c r="B13" s="22" t="s">
        <v>115</v>
      </c>
      <c r="C13" s="22" t="s">
        <v>134</v>
      </c>
      <c r="D13" s="22" t="s">
        <v>135</v>
      </c>
      <c r="E13" s="22">
        <v>0</v>
      </c>
      <c r="F13" s="22">
        <v>0</v>
      </c>
      <c r="G13" s="22">
        <v>0</v>
      </c>
      <c r="H13" s="22">
        <v>0</v>
      </c>
      <c r="I13" s="22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6701900</v>
      </c>
      <c r="P13" s="22">
        <v>0</v>
      </c>
      <c r="Q13" s="22">
        <v>0</v>
      </c>
      <c r="R13" s="22">
        <v>1952661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0</v>
      </c>
      <c r="AL13" s="22">
        <v>0</v>
      </c>
      <c r="AM13" s="22">
        <v>0</v>
      </c>
      <c r="AN13" s="22">
        <v>0</v>
      </c>
      <c r="AO13" s="22">
        <v>0</v>
      </c>
      <c r="AP13" s="22">
        <v>8654561</v>
      </c>
    </row>
    <row r="14" spans="1:42" x14ac:dyDescent="0.35">
      <c r="A14" s="22" t="s">
        <v>114</v>
      </c>
      <c r="B14" s="22" t="s">
        <v>115</v>
      </c>
      <c r="C14" s="22" t="s">
        <v>136</v>
      </c>
      <c r="D14" s="22" t="s">
        <v>137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1515171</v>
      </c>
      <c r="P14" s="22">
        <v>0</v>
      </c>
      <c r="Q14" s="22">
        <v>0</v>
      </c>
      <c r="R14" s="22">
        <v>718658</v>
      </c>
      <c r="S14" s="22">
        <v>0</v>
      </c>
      <c r="T14" s="22">
        <v>299249</v>
      </c>
      <c r="U14" s="22">
        <v>665130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187250</v>
      </c>
      <c r="AK14" s="22">
        <v>0</v>
      </c>
      <c r="AL14" s="22">
        <v>0</v>
      </c>
      <c r="AM14" s="22">
        <v>0</v>
      </c>
      <c r="AN14" s="22">
        <v>0</v>
      </c>
      <c r="AO14" s="22">
        <v>0</v>
      </c>
      <c r="AP14" s="22">
        <v>3385458</v>
      </c>
    </row>
    <row r="15" spans="1:42" x14ac:dyDescent="0.35">
      <c r="A15" s="22" t="s">
        <v>114</v>
      </c>
      <c r="B15" s="22" t="s">
        <v>115</v>
      </c>
      <c r="C15" s="22" t="s">
        <v>138</v>
      </c>
      <c r="D15" s="22" t="s">
        <v>139</v>
      </c>
      <c r="E15" s="22">
        <v>0</v>
      </c>
      <c r="F15" s="22">
        <v>5869000</v>
      </c>
      <c r="G15" s="22">
        <v>0</v>
      </c>
      <c r="H15" s="22">
        <v>0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2049059</v>
      </c>
      <c r="P15" s="22">
        <v>0</v>
      </c>
      <c r="Q15" s="22">
        <v>0</v>
      </c>
      <c r="R15" s="22">
        <v>524772</v>
      </c>
      <c r="S15" s="22">
        <v>0</v>
      </c>
      <c r="T15" s="22">
        <v>1425182</v>
      </c>
      <c r="U15" s="22">
        <v>1443411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 s="22">
        <v>0</v>
      </c>
      <c r="AK15" s="22">
        <v>0</v>
      </c>
      <c r="AL15" s="22">
        <v>0</v>
      </c>
      <c r="AM15" s="22">
        <v>0</v>
      </c>
      <c r="AN15" s="22">
        <v>0</v>
      </c>
      <c r="AO15" s="22">
        <v>0</v>
      </c>
      <c r="AP15" s="22">
        <v>11311424</v>
      </c>
    </row>
    <row r="16" spans="1:42" x14ac:dyDescent="0.35">
      <c r="A16" s="22" t="s">
        <v>114</v>
      </c>
      <c r="B16" s="22" t="s">
        <v>115</v>
      </c>
      <c r="C16" s="22" t="s">
        <v>140</v>
      </c>
      <c r="D16" s="22" t="s">
        <v>141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3011000</v>
      </c>
      <c r="P16" s="22">
        <v>0</v>
      </c>
      <c r="Q16" s="22">
        <v>0</v>
      </c>
      <c r="R16" s="22">
        <v>1496000</v>
      </c>
      <c r="S16" s="22">
        <v>0</v>
      </c>
      <c r="T16" s="22">
        <v>734000</v>
      </c>
      <c r="U16" s="22">
        <v>1907000</v>
      </c>
      <c r="V16" s="22">
        <v>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0</v>
      </c>
      <c r="AI16" s="22">
        <v>508000</v>
      </c>
      <c r="AJ16" s="22">
        <v>69000</v>
      </c>
      <c r="AK16" s="22">
        <v>0</v>
      </c>
      <c r="AL16" s="22">
        <v>0</v>
      </c>
      <c r="AM16" s="22">
        <v>0</v>
      </c>
      <c r="AN16" s="22">
        <v>0</v>
      </c>
      <c r="AO16" s="22">
        <v>0</v>
      </c>
      <c r="AP16" s="22">
        <v>7725000</v>
      </c>
    </row>
    <row r="17" spans="1:42" x14ac:dyDescent="0.35">
      <c r="A17" s="22" t="s">
        <v>114</v>
      </c>
      <c r="B17" s="22" t="s">
        <v>115</v>
      </c>
      <c r="C17" s="22" t="s">
        <v>142</v>
      </c>
      <c r="D17" s="22" t="s">
        <v>143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0</v>
      </c>
      <c r="AL17" s="22">
        <v>0</v>
      </c>
      <c r="AM17" s="22">
        <v>0</v>
      </c>
      <c r="AN17" s="22">
        <v>0</v>
      </c>
      <c r="AO17" s="22">
        <v>0</v>
      </c>
      <c r="AP17" s="22">
        <v>0</v>
      </c>
    </row>
    <row r="18" spans="1:42" x14ac:dyDescent="0.35">
      <c r="A18" s="22" t="s">
        <v>114</v>
      </c>
      <c r="B18" s="22" t="s">
        <v>115</v>
      </c>
      <c r="C18" s="22" t="s">
        <v>144</v>
      </c>
      <c r="D18" s="22" t="s">
        <v>145</v>
      </c>
      <c r="E18" s="22">
        <v>0</v>
      </c>
      <c r="F18" s="22">
        <v>143000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0</v>
      </c>
      <c r="U18" s="22">
        <v>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v>0</v>
      </c>
      <c r="AI18" s="22">
        <v>100000</v>
      </c>
      <c r="AJ18" s="22">
        <v>0</v>
      </c>
      <c r="AK18" s="22">
        <v>0</v>
      </c>
      <c r="AL18" s="22">
        <v>0</v>
      </c>
      <c r="AM18" s="22">
        <v>0</v>
      </c>
      <c r="AN18" s="22">
        <v>0</v>
      </c>
      <c r="AO18" s="22">
        <v>0</v>
      </c>
      <c r="AP18" s="22">
        <v>243000</v>
      </c>
    </row>
    <row r="19" spans="1:42" x14ac:dyDescent="0.35">
      <c r="A19" s="22" t="s">
        <v>114</v>
      </c>
      <c r="B19" s="22" t="s">
        <v>115</v>
      </c>
      <c r="C19" s="22" t="s">
        <v>146</v>
      </c>
      <c r="D19" s="22" t="s">
        <v>147</v>
      </c>
      <c r="E19" s="22">
        <v>0</v>
      </c>
      <c r="F19" s="22">
        <v>0</v>
      </c>
      <c r="G19" s="22">
        <v>0</v>
      </c>
      <c r="H19" s="22">
        <v>0</v>
      </c>
      <c r="I19" s="22">
        <v>101170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1241042</v>
      </c>
      <c r="P19" s="22">
        <v>0</v>
      </c>
      <c r="Q19" s="22">
        <v>0</v>
      </c>
      <c r="R19" s="22">
        <v>770436</v>
      </c>
      <c r="S19" s="22">
        <v>0</v>
      </c>
      <c r="T19" s="22">
        <v>482138</v>
      </c>
      <c r="U19" s="22">
        <v>534061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891147</v>
      </c>
      <c r="AJ19" s="22">
        <v>0</v>
      </c>
      <c r="AK19" s="22">
        <v>0</v>
      </c>
      <c r="AL19" s="22">
        <v>0</v>
      </c>
      <c r="AM19" s="22">
        <v>0</v>
      </c>
      <c r="AN19" s="22">
        <v>0</v>
      </c>
      <c r="AO19" s="22">
        <v>0</v>
      </c>
      <c r="AP19" s="22">
        <v>4019994</v>
      </c>
    </row>
    <row r="20" spans="1:42" x14ac:dyDescent="0.35">
      <c r="A20" s="22" t="s">
        <v>114</v>
      </c>
      <c r="B20" s="22" t="s">
        <v>115</v>
      </c>
      <c r="C20" s="22" t="s">
        <v>148</v>
      </c>
      <c r="D20" s="22" t="s">
        <v>149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0</v>
      </c>
      <c r="L20" s="22">
        <v>0</v>
      </c>
      <c r="M20" s="22">
        <v>0</v>
      </c>
      <c r="N20" s="22">
        <v>6530</v>
      </c>
      <c r="O20" s="22">
        <v>4372843</v>
      </c>
      <c r="P20" s="22">
        <v>0</v>
      </c>
      <c r="Q20" s="22">
        <v>0</v>
      </c>
      <c r="R20" s="22">
        <v>539135</v>
      </c>
      <c r="S20" s="22">
        <v>0</v>
      </c>
      <c r="T20" s="22">
        <v>56590</v>
      </c>
      <c r="U20" s="22">
        <v>58495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8634690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13668283</v>
      </c>
    </row>
    <row r="21" spans="1:42" x14ac:dyDescent="0.35">
      <c r="A21" s="22" t="s">
        <v>114</v>
      </c>
      <c r="B21" s="22" t="s">
        <v>115</v>
      </c>
      <c r="C21" s="22" t="s">
        <v>150</v>
      </c>
      <c r="D21" s="22" t="s">
        <v>151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15502751</v>
      </c>
      <c r="P21" s="22">
        <v>0</v>
      </c>
      <c r="Q21" s="22">
        <v>0</v>
      </c>
      <c r="R21" s="22">
        <v>5409309</v>
      </c>
      <c r="S21" s="22">
        <v>0</v>
      </c>
      <c r="T21" s="22">
        <v>3554033</v>
      </c>
      <c r="U21" s="22">
        <v>9395805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1958000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0</v>
      </c>
      <c r="AL21" s="22">
        <v>0</v>
      </c>
      <c r="AM21" s="22">
        <v>0</v>
      </c>
      <c r="AN21" s="22">
        <v>0</v>
      </c>
      <c r="AO21" s="22">
        <v>0</v>
      </c>
      <c r="AP21" s="22">
        <v>35819898</v>
      </c>
    </row>
    <row r="22" spans="1:42" x14ac:dyDescent="0.35">
      <c r="A22" s="22" t="s">
        <v>114</v>
      </c>
      <c r="B22" s="22" t="s">
        <v>115</v>
      </c>
      <c r="C22" s="22" t="s">
        <v>152</v>
      </c>
      <c r="D22" s="22" t="s">
        <v>153</v>
      </c>
      <c r="E22" s="22">
        <v>0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22">
        <v>0</v>
      </c>
      <c r="AL22" s="22">
        <v>0</v>
      </c>
      <c r="AM22" s="22">
        <v>0</v>
      </c>
      <c r="AN22" s="22">
        <v>0</v>
      </c>
      <c r="AO22" s="22">
        <v>0</v>
      </c>
      <c r="AP22" s="22">
        <v>0</v>
      </c>
    </row>
    <row r="23" spans="1:42" x14ac:dyDescent="0.35">
      <c r="A23" s="22" t="s">
        <v>114</v>
      </c>
      <c r="B23" s="22" t="s">
        <v>154</v>
      </c>
      <c r="C23" s="22" t="s">
        <v>155</v>
      </c>
      <c r="D23" s="22" t="s">
        <v>156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0</v>
      </c>
      <c r="AM23" s="22">
        <v>0</v>
      </c>
      <c r="AN23" s="22">
        <v>0</v>
      </c>
      <c r="AO23" s="22">
        <v>0</v>
      </c>
      <c r="AP23" s="22">
        <v>0</v>
      </c>
    </row>
    <row r="24" spans="1:42" x14ac:dyDescent="0.35">
      <c r="A24" s="22" t="s">
        <v>114</v>
      </c>
      <c r="B24" s="22" t="s">
        <v>154</v>
      </c>
      <c r="C24" s="22" t="s">
        <v>157</v>
      </c>
      <c r="D24" s="22" t="s">
        <v>158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v>0</v>
      </c>
      <c r="AI24" s="22">
        <v>0</v>
      </c>
      <c r="AJ24" s="22">
        <v>0</v>
      </c>
      <c r="AK24" s="22">
        <v>0</v>
      </c>
      <c r="AL24" s="22">
        <v>0</v>
      </c>
      <c r="AM24" s="22">
        <v>0</v>
      </c>
      <c r="AN24" s="22">
        <v>0</v>
      </c>
      <c r="AO24" s="22">
        <v>0</v>
      </c>
      <c r="AP24" s="22">
        <v>0</v>
      </c>
    </row>
    <row r="25" spans="1:42" x14ac:dyDescent="0.35">
      <c r="A25" s="22" t="s">
        <v>114</v>
      </c>
      <c r="B25" s="22" t="s">
        <v>154</v>
      </c>
      <c r="C25" s="22" t="s">
        <v>159</v>
      </c>
      <c r="D25" s="22" t="s">
        <v>160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J25" s="22">
        <v>0</v>
      </c>
      <c r="AK25" s="22">
        <v>0</v>
      </c>
      <c r="AL25" s="22">
        <v>0</v>
      </c>
      <c r="AM25" s="22">
        <v>0</v>
      </c>
      <c r="AN25" s="22">
        <v>0</v>
      </c>
      <c r="AO25" s="22">
        <v>0</v>
      </c>
      <c r="AP25" s="22">
        <v>0</v>
      </c>
    </row>
    <row r="26" spans="1:42" x14ac:dyDescent="0.35">
      <c r="A26" s="22" t="s">
        <v>114</v>
      </c>
      <c r="B26" s="22" t="s">
        <v>154</v>
      </c>
      <c r="C26" s="22" t="s">
        <v>161</v>
      </c>
      <c r="D26" s="22" t="s">
        <v>162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v>0</v>
      </c>
      <c r="AL26" s="22">
        <v>0</v>
      </c>
      <c r="AM26" s="22">
        <v>0</v>
      </c>
      <c r="AN26" s="22">
        <v>0</v>
      </c>
      <c r="AO26" s="22">
        <v>0</v>
      </c>
      <c r="AP26" s="22">
        <v>0</v>
      </c>
    </row>
    <row r="27" spans="1:42" x14ac:dyDescent="0.35">
      <c r="A27" s="22" t="s">
        <v>114</v>
      </c>
      <c r="B27" s="22" t="s">
        <v>154</v>
      </c>
      <c r="C27" s="22" t="s">
        <v>163</v>
      </c>
      <c r="D27" s="22" t="s">
        <v>164</v>
      </c>
      <c r="E27" s="22">
        <v>0</v>
      </c>
      <c r="F27" s="22">
        <v>0</v>
      </c>
      <c r="G27" s="22">
        <v>0</v>
      </c>
      <c r="H27" s="22">
        <v>0</v>
      </c>
      <c r="I27" s="22"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3166589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70281</v>
      </c>
      <c r="AE27" s="22">
        <v>0</v>
      </c>
      <c r="AF27" s="22">
        <v>0</v>
      </c>
      <c r="AG27" s="22">
        <v>0</v>
      </c>
      <c r="AH27" s="22">
        <v>0</v>
      </c>
      <c r="AI27" s="22">
        <v>411041</v>
      </c>
      <c r="AJ27" s="22">
        <v>0</v>
      </c>
      <c r="AK27" s="22">
        <v>0</v>
      </c>
      <c r="AL27" s="22">
        <v>0</v>
      </c>
      <c r="AM27" s="22">
        <v>0</v>
      </c>
      <c r="AN27" s="22">
        <v>0</v>
      </c>
      <c r="AO27" s="22">
        <v>0</v>
      </c>
      <c r="AP27" s="22">
        <v>3647911</v>
      </c>
    </row>
    <row r="28" spans="1:42" x14ac:dyDescent="0.35">
      <c r="A28" s="22" t="s">
        <v>114</v>
      </c>
      <c r="B28" s="22" t="s">
        <v>154</v>
      </c>
      <c r="C28" s="22" t="s">
        <v>165</v>
      </c>
      <c r="D28" s="22" t="s">
        <v>166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786615</v>
      </c>
      <c r="P28" s="22">
        <v>0</v>
      </c>
      <c r="Q28" s="22">
        <v>0</v>
      </c>
      <c r="R28" s="22">
        <v>640932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96900</v>
      </c>
      <c r="AJ28" s="22">
        <v>0</v>
      </c>
      <c r="AK28" s="22">
        <v>0</v>
      </c>
      <c r="AL28" s="22">
        <v>0</v>
      </c>
      <c r="AM28" s="22">
        <v>0</v>
      </c>
      <c r="AN28" s="22">
        <v>0</v>
      </c>
      <c r="AO28" s="22">
        <v>0</v>
      </c>
      <c r="AP28" s="22">
        <v>1524447</v>
      </c>
    </row>
    <row r="29" spans="1:42" x14ac:dyDescent="0.35">
      <c r="A29" s="22" t="s">
        <v>114</v>
      </c>
      <c r="B29" s="22" t="s">
        <v>167</v>
      </c>
      <c r="C29" s="22" t="s">
        <v>168</v>
      </c>
      <c r="D29" s="22" t="s">
        <v>169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0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</row>
    <row r="30" spans="1:42" x14ac:dyDescent="0.35">
      <c r="A30" s="22" t="s">
        <v>114</v>
      </c>
      <c r="B30" s="22" t="s">
        <v>167</v>
      </c>
      <c r="C30" s="22" t="s">
        <v>170</v>
      </c>
      <c r="D30" s="22" t="s">
        <v>171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0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</row>
    <row r="31" spans="1:42" x14ac:dyDescent="0.35">
      <c r="A31" s="22" t="s">
        <v>114</v>
      </c>
      <c r="B31" s="22" t="s">
        <v>167</v>
      </c>
      <c r="C31" s="22" t="s">
        <v>172</v>
      </c>
      <c r="D31" s="22" t="s">
        <v>173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0</v>
      </c>
    </row>
    <row r="32" spans="1:42" x14ac:dyDescent="0.35">
      <c r="A32" s="22" t="s">
        <v>114</v>
      </c>
      <c r="B32" s="22" t="s">
        <v>167</v>
      </c>
      <c r="C32" s="22" t="s">
        <v>174</v>
      </c>
      <c r="D32" s="22" t="s">
        <v>175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v>0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</row>
    <row r="33" spans="1:42" x14ac:dyDescent="0.35">
      <c r="A33" s="22" t="s">
        <v>114</v>
      </c>
      <c r="B33" s="22" t="s">
        <v>167</v>
      </c>
      <c r="C33" s="22" t="s">
        <v>176</v>
      </c>
      <c r="D33" s="22" t="s">
        <v>177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0</v>
      </c>
      <c r="AL33" s="22">
        <v>0</v>
      </c>
      <c r="AM33" s="22">
        <v>0</v>
      </c>
      <c r="AN33" s="22">
        <v>0</v>
      </c>
      <c r="AO33" s="22">
        <v>0</v>
      </c>
      <c r="AP33" s="22">
        <v>0</v>
      </c>
    </row>
    <row r="34" spans="1:42" x14ac:dyDescent="0.35">
      <c r="A34" s="22" t="s">
        <v>114</v>
      </c>
      <c r="B34" s="22" t="s">
        <v>167</v>
      </c>
      <c r="C34" s="22" t="s">
        <v>178</v>
      </c>
      <c r="D34" s="22" t="s">
        <v>179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3968385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123912</v>
      </c>
      <c r="AJ34" s="22">
        <v>0</v>
      </c>
      <c r="AK34" s="22">
        <v>0</v>
      </c>
      <c r="AL34" s="22">
        <v>0</v>
      </c>
      <c r="AM34" s="22">
        <v>0</v>
      </c>
      <c r="AN34" s="22">
        <v>0</v>
      </c>
      <c r="AO34" s="22">
        <v>0</v>
      </c>
      <c r="AP34" s="22">
        <v>4092297</v>
      </c>
    </row>
    <row r="35" spans="1:42" x14ac:dyDescent="0.35">
      <c r="A35" s="22" t="s">
        <v>114</v>
      </c>
      <c r="B35" s="22" t="s">
        <v>167</v>
      </c>
      <c r="C35" s="22" t="s">
        <v>180</v>
      </c>
      <c r="D35" s="22" t="s">
        <v>181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v>0</v>
      </c>
      <c r="AJ35" s="22">
        <v>0</v>
      </c>
      <c r="AK35" s="22">
        <v>0</v>
      </c>
      <c r="AL35" s="22">
        <v>0</v>
      </c>
      <c r="AM35" s="22">
        <v>0</v>
      </c>
      <c r="AN35" s="22">
        <v>0</v>
      </c>
      <c r="AO35" s="22">
        <v>0</v>
      </c>
      <c r="AP35" s="22">
        <v>0</v>
      </c>
    </row>
    <row r="36" spans="1:42" x14ac:dyDescent="0.35">
      <c r="A36" s="22" t="s">
        <v>114</v>
      </c>
      <c r="B36" s="22" t="s">
        <v>167</v>
      </c>
      <c r="C36" s="22" t="s">
        <v>182</v>
      </c>
      <c r="D36" s="22" t="s">
        <v>183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15892</v>
      </c>
      <c r="P36" s="22">
        <v>1370419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33611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1419922</v>
      </c>
    </row>
    <row r="37" spans="1:42" x14ac:dyDescent="0.35">
      <c r="A37" s="22" t="s">
        <v>114</v>
      </c>
      <c r="B37" s="22" t="s">
        <v>167</v>
      </c>
      <c r="C37" s="22" t="s">
        <v>184</v>
      </c>
      <c r="D37" s="22" t="s">
        <v>185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0</v>
      </c>
    </row>
    <row r="38" spans="1:42" x14ac:dyDescent="0.35">
      <c r="A38" s="22" t="s">
        <v>114</v>
      </c>
      <c r="B38" s="22" t="s">
        <v>167</v>
      </c>
      <c r="C38" s="22" t="s">
        <v>186</v>
      </c>
      <c r="D38" s="22" t="s">
        <v>187</v>
      </c>
      <c r="E38" s="22">
        <v>0</v>
      </c>
      <c r="F38" s="22">
        <v>89349</v>
      </c>
      <c r="G38" s="22">
        <v>0</v>
      </c>
      <c r="H38" s="22">
        <v>0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432200</v>
      </c>
      <c r="P38" s="22">
        <v>0</v>
      </c>
      <c r="Q38" s="22">
        <v>0</v>
      </c>
      <c r="R38" s="22">
        <v>0</v>
      </c>
      <c r="S38" s="22">
        <v>0</v>
      </c>
      <c r="T38" s="22">
        <v>1027087</v>
      </c>
      <c r="U38" s="22">
        <v>1249681</v>
      </c>
      <c r="V38" s="22">
        <v>399587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v>101551</v>
      </c>
      <c r="AJ38" s="22">
        <v>0</v>
      </c>
      <c r="AK38" s="22">
        <v>0</v>
      </c>
      <c r="AL38" s="22">
        <v>0</v>
      </c>
      <c r="AM38" s="22">
        <v>0</v>
      </c>
      <c r="AN38" s="22">
        <v>0</v>
      </c>
      <c r="AO38" s="22">
        <v>0</v>
      </c>
      <c r="AP38" s="22">
        <v>3299455</v>
      </c>
    </row>
    <row r="39" spans="1:42" x14ac:dyDescent="0.35">
      <c r="A39" s="22" t="s">
        <v>114</v>
      </c>
      <c r="B39" s="22" t="s">
        <v>167</v>
      </c>
      <c r="C39" s="22" t="s">
        <v>188</v>
      </c>
      <c r="D39" s="22" t="s">
        <v>189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v>0</v>
      </c>
      <c r="AL39" s="22">
        <v>0</v>
      </c>
      <c r="AM39" s="22">
        <v>0</v>
      </c>
      <c r="AN39" s="22">
        <v>0</v>
      </c>
      <c r="AO39" s="22">
        <v>0</v>
      </c>
      <c r="AP39" s="22">
        <v>0</v>
      </c>
    </row>
    <row r="40" spans="1:42" x14ac:dyDescent="0.35">
      <c r="A40" s="22" t="s">
        <v>114</v>
      </c>
      <c r="B40" s="22" t="s">
        <v>167</v>
      </c>
      <c r="C40" s="22" t="s">
        <v>190</v>
      </c>
      <c r="D40" s="22" t="s">
        <v>191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 s="22">
        <v>0</v>
      </c>
      <c r="AL40" s="22">
        <v>0</v>
      </c>
      <c r="AM40" s="22">
        <v>0</v>
      </c>
      <c r="AN40" s="22">
        <v>0</v>
      </c>
      <c r="AO40" s="22">
        <v>0</v>
      </c>
      <c r="AP40" s="22">
        <v>0</v>
      </c>
    </row>
    <row r="41" spans="1:42" x14ac:dyDescent="0.35">
      <c r="A41" s="22" t="s">
        <v>114</v>
      </c>
      <c r="B41" s="22" t="s">
        <v>167</v>
      </c>
      <c r="C41" s="22" t="s">
        <v>192</v>
      </c>
      <c r="D41" s="22" t="s">
        <v>193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</row>
    <row r="42" spans="1:42" x14ac:dyDescent="0.35">
      <c r="A42" s="22" t="s">
        <v>114</v>
      </c>
      <c r="B42" s="22" t="s">
        <v>167</v>
      </c>
      <c r="C42" s="22" t="s">
        <v>194</v>
      </c>
      <c r="D42" s="22" t="s">
        <v>195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0</v>
      </c>
      <c r="AL42" s="22">
        <v>0</v>
      </c>
      <c r="AM42" s="22">
        <v>0</v>
      </c>
      <c r="AN42" s="22">
        <v>0</v>
      </c>
      <c r="AO42" s="22">
        <v>0</v>
      </c>
      <c r="AP42" s="22">
        <v>0</v>
      </c>
    </row>
    <row r="43" spans="1:42" x14ac:dyDescent="0.35">
      <c r="A43" s="22" t="s">
        <v>114</v>
      </c>
      <c r="B43" s="22" t="s">
        <v>167</v>
      </c>
      <c r="C43" s="22" t="s">
        <v>196</v>
      </c>
      <c r="D43" s="22" t="s">
        <v>197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v>0</v>
      </c>
      <c r="AL43" s="22">
        <v>0</v>
      </c>
      <c r="AM43" s="22">
        <v>0</v>
      </c>
      <c r="AN43" s="22">
        <v>0</v>
      </c>
      <c r="AO43" s="22">
        <v>0</v>
      </c>
      <c r="AP43" s="22">
        <v>0</v>
      </c>
    </row>
    <row r="44" spans="1:42" x14ac:dyDescent="0.35">
      <c r="A44" s="22" t="s">
        <v>114</v>
      </c>
      <c r="B44" s="22" t="s">
        <v>167</v>
      </c>
      <c r="C44" s="22" t="s">
        <v>198</v>
      </c>
      <c r="D44" s="22" t="s">
        <v>199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0</v>
      </c>
      <c r="AN44" s="22">
        <v>0</v>
      </c>
      <c r="AO44" s="22">
        <v>0</v>
      </c>
      <c r="AP44" s="22">
        <v>0</v>
      </c>
    </row>
    <row r="45" spans="1:42" x14ac:dyDescent="0.35">
      <c r="A45" s="22" t="s">
        <v>114</v>
      </c>
      <c r="B45" s="22" t="s">
        <v>167</v>
      </c>
      <c r="C45" s="22" t="s">
        <v>200</v>
      </c>
      <c r="D45" s="22" t="s">
        <v>201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385986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0</v>
      </c>
      <c r="AP45" s="22">
        <v>385986</v>
      </c>
    </row>
    <row r="46" spans="1:42" x14ac:dyDescent="0.35">
      <c r="A46" s="22" t="s">
        <v>114</v>
      </c>
      <c r="B46" s="22" t="s">
        <v>167</v>
      </c>
      <c r="C46" s="22" t="s">
        <v>202</v>
      </c>
      <c r="D46" s="22" t="s">
        <v>203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0</v>
      </c>
      <c r="AL46" s="22">
        <v>0</v>
      </c>
      <c r="AM46" s="22">
        <v>0</v>
      </c>
      <c r="AN46" s="22">
        <v>0</v>
      </c>
      <c r="AO46" s="22">
        <v>0</v>
      </c>
      <c r="AP46" s="22">
        <v>0</v>
      </c>
    </row>
    <row r="47" spans="1:42" x14ac:dyDescent="0.35">
      <c r="A47" s="22" t="s">
        <v>114</v>
      </c>
      <c r="B47" s="22" t="s">
        <v>167</v>
      </c>
      <c r="C47" s="22" t="s">
        <v>204</v>
      </c>
      <c r="D47" s="22" t="s">
        <v>205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8083167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19999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243030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8346196</v>
      </c>
    </row>
    <row r="48" spans="1:42" x14ac:dyDescent="0.35">
      <c r="A48" s="22" t="s">
        <v>114</v>
      </c>
      <c r="B48" s="22" t="s">
        <v>167</v>
      </c>
      <c r="C48" s="22" t="s">
        <v>206</v>
      </c>
      <c r="D48" s="22" t="s">
        <v>207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2752710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2752710</v>
      </c>
    </row>
    <row r="49" spans="1:42" x14ac:dyDescent="0.35">
      <c r="A49" s="22" t="s">
        <v>114</v>
      </c>
      <c r="B49" s="22" t="s">
        <v>167</v>
      </c>
      <c r="C49" s="22" t="s">
        <v>208</v>
      </c>
      <c r="D49" s="22" t="s">
        <v>209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0</v>
      </c>
      <c r="AM49" s="22">
        <v>0</v>
      </c>
      <c r="AN49" s="22">
        <v>0</v>
      </c>
      <c r="AO49" s="22">
        <v>0</v>
      </c>
      <c r="AP49" s="22">
        <v>0</v>
      </c>
    </row>
    <row r="50" spans="1:42" x14ac:dyDescent="0.35">
      <c r="A50" s="22" t="s">
        <v>114</v>
      </c>
      <c r="B50" s="22" t="s">
        <v>167</v>
      </c>
      <c r="C50" s="22" t="s">
        <v>210</v>
      </c>
      <c r="D50" s="22" t="s">
        <v>211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400</v>
      </c>
      <c r="AJ50" s="22">
        <v>0</v>
      </c>
      <c r="AK50" s="22">
        <v>0</v>
      </c>
      <c r="AL50" s="22">
        <v>0</v>
      </c>
      <c r="AM50" s="22">
        <v>0</v>
      </c>
      <c r="AN50" s="22">
        <v>0</v>
      </c>
      <c r="AO50" s="22">
        <v>0</v>
      </c>
      <c r="AP50" s="22">
        <v>400</v>
      </c>
    </row>
    <row r="51" spans="1:42" x14ac:dyDescent="0.35">
      <c r="A51" s="22" t="s">
        <v>114</v>
      </c>
      <c r="B51" s="22" t="s">
        <v>167</v>
      </c>
      <c r="C51" s="22" t="s">
        <v>212</v>
      </c>
      <c r="D51" s="22" t="s">
        <v>213</v>
      </c>
      <c r="E51" s="22">
        <v>0</v>
      </c>
      <c r="F51" s="22">
        <v>0</v>
      </c>
      <c r="G51" s="22">
        <v>0</v>
      </c>
      <c r="H51" s="22">
        <v>0</v>
      </c>
      <c r="I51" s="22">
        <v>204441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99000</v>
      </c>
      <c r="P51" s="22">
        <v>0</v>
      </c>
      <c r="Q51" s="22">
        <v>0</v>
      </c>
      <c r="R51" s="22">
        <v>0</v>
      </c>
      <c r="S51" s="22">
        <v>0</v>
      </c>
      <c r="T51" s="22">
        <v>29250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166220</v>
      </c>
      <c r="AJ51" s="22">
        <v>0</v>
      </c>
      <c r="AK51" s="22">
        <v>0</v>
      </c>
      <c r="AL51" s="22">
        <v>0</v>
      </c>
      <c r="AM51" s="22">
        <v>0</v>
      </c>
      <c r="AN51" s="22">
        <v>0</v>
      </c>
      <c r="AO51" s="22">
        <v>0</v>
      </c>
      <c r="AP51" s="22">
        <v>498911</v>
      </c>
    </row>
    <row r="52" spans="1:42" x14ac:dyDescent="0.35">
      <c r="A52" s="22" t="s">
        <v>114</v>
      </c>
      <c r="B52" s="22" t="s">
        <v>167</v>
      </c>
      <c r="C52" s="22" t="s">
        <v>214</v>
      </c>
      <c r="D52" s="22" t="s">
        <v>215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0</v>
      </c>
    </row>
    <row r="53" spans="1:42" x14ac:dyDescent="0.35">
      <c r="A53" s="22" t="s">
        <v>114</v>
      </c>
      <c r="B53" s="22" t="s">
        <v>167</v>
      </c>
      <c r="C53" s="22" t="s">
        <v>216</v>
      </c>
      <c r="D53" s="22" t="s">
        <v>217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6369934</v>
      </c>
      <c r="P53" s="22">
        <v>0</v>
      </c>
      <c r="Q53" s="22">
        <v>0</v>
      </c>
      <c r="R53" s="22">
        <v>0</v>
      </c>
      <c r="S53" s="22">
        <v>0</v>
      </c>
      <c r="T53" s="22">
        <v>246601</v>
      </c>
      <c r="U53" s="22">
        <v>111508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6728043</v>
      </c>
    </row>
    <row r="54" spans="1:42" x14ac:dyDescent="0.35">
      <c r="A54" s="22" t="s">
        <v>114</v>
      </c>
      <c r="B54" s="22" t="s">
        <v>167</v>
      </c>
      <c r="C54" s="22" t="s">
        <v>218</v>
      </c>
      <c r="D54" s="22" t="s">
        <v>219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0</v>
      </c>
      <c r="AL54" s="22">
        <v>0</v>
      </c>
      <c r="AM54" s="22">
        <v>0</v>
      </c>
      <c r="AN54" s="22">
        <v>0</v>
      </c>
      <c r="AO54" s="22">
        <v>0</v>
      </c>
      <c r="AP54" s="22">
        <v>0</v>
      </c>
    </row>
    <row r="55" spans="1:42" x14ac:dyDescent="0.35">
      <c r="A55" s="22" t="s">
        <v>114</v>
      </c>
      <c r="B55" s="22" t="s">
        <v>167</v>
      </c>
      <c r="C55" s="22" t="s">
        <v>220</v>
      </c>
      <c r="D55" s="22" t="s">
        <v>221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</row>
    <row r="56" spans="1:42" x14ac:dyDescent="0.35">
      <c r="A56" s="22" t="s">
        <v>114</v>
      </c>
      <c r="B56" s="22" t="s">
        <v>167</v>
      </c>
      <c r="C56" s="22" t="s">
        <v>222</v>
      </c>
      <c r="D56" s="22" t="s">
        <v>223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</row>
    <row r="57" spans="1:42" x14ac:dyDescent="0.35">
      <c r="A57" s="22" t="s">
        <v>114</v>
      </c>
      <c r="B57" s="22" t="s">
        <v>167</v>
      </c>
      <c r="C57" s="22" t="s">
        <v>224</v>
      </c>
      <c r="D57" s="22" t="s">
        <v>225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0</v>
      </c>
    </row>
    <row r="58" spans="1:42" x14ac:dyDescent="0.35">
      <c r="A58" s="22" t="s">
        <v>114</v>
      </c>
      <c r="B58" s="22" t="s">
        <v>167</v>
      </c>
      <c r="C58" s="22" t="s">
        <v>226</v>
      </c>
      <c r="D58" s="22" t="s">
        <v>227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</row>
    <row r="59" spans="1:42" x14ac:dyDescent="0.35">
      <c r="A59" s="22" t="s">
        <v>114</v>
      </c>
      <c r="B59" s="22" t="s">
        <v>167</v>
      </c>
      <c r="C59" s="22" t="s">
        <v>228</v>
      </c>
      <c r="D59" s="22" t="s">
        <v>229</v>
      </c>
      <c r="E59" s="22">
        <v>0</v>
      </c>
      <c r="F59" s="22">
        <v>0</v>
      </c>
      <c r="G59" s="22">
        <v>0</v>
      </c>
      <c r="H59" s="22">
        <v>0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v>0</v>
      </c>
      <c r="AJ59" s="22">
        <v>0</v>
      </c>
      <c r="AK59" s="22">
        <v>0</v>
      </c>
      <c r="AL59" s="22">
        <v>0</v>
      </c>
      <c r="AM59" s="22">
        <v>0</v>
      </c>
      <c r="AN59" s="22">
        <v>0</v>
      </c>
      <c r="AO59" s="22">
        <v>0</v>
      </c>
      <c r="AP59" s="22">
        <v>0</v>
      </c>
    </row>
    <row r="60" spans="1:42" x14ac:dyDescent="0.35">
      <c r="A60" s="22" t="s">
        <v>114</v>
      </c>
      <c r="B60" s="22" t="s">
        <v>167</v>
      </c>
      <c r="C60" s="22" t="s">
        <v>230</v>
      </c>
      <c r="D60" s="22" t="s">
        <v>231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</row>
    <row r="61" spans="1:42" x14ac:dyDescent="0.35">
      <c r="A61" s="22" t="s">
        <v>114</v>
      </c>
      <c r="B61" s="22" t="s">
        <v>167</v>
      </c>
      <c r="C61" s="22" t="s">
        <v>232</v>
      </c>
      <c r="D61" s="22" t="s">
        <v>233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v>0</v>
      </c>
      <c r="AL61" s="22">
        <v>0</v>
      </c>
      <c r="AM61" s="22">
        <v>0</v>
      </c>
      <c r="AN61" s="22">
        <v>0</v>
      </c>
      <c r="AO61" s="22">
        <v>0</v>
      </c>
      <c r="AP61" s="22">
        <v>0</v>
      </c>
    </row>
    <row r="62" spans="1:42" x14ac:dyDescent="0.35">
      <c r="A62" s="22" t="s">
        <v>114</v>
      </c>
      <c r="B62" s="22" t="s">
        <v>167</v>
      </c>
      <c r="C62" s="22" t="s">
        <v>234</v>
      </c>
      <c r="D62" s="22" t="s">
        <v>235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v>0</v>
      </c>
      <c r="AL62" s="22">
        <v>0</v>
      </c>
      <c r="AM62" s="22">
        <v>0</v>
      </c>
      <c r="AN62" s="22">
        <v>0</v>
      </c>
      <c r="AO62" s="22">
        <v>0</v>
      </c>
      <c r="AP62" s="22">
        <v>0</v>
      </c>
    </row>
    <row r="63" spans="1:42" x14ac:dyDescent="0.35">
      <c r="A63" s="22" t="s">
        <v>114</v>
      </c>
      <c r="B63" s="22" t="s">
        <v>167</v>
      </c>
      <c r="C63" s="22" t="s">
        <v>236</v>
      </c>
      <c r="D63" s="22" t="s">
        <v>237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4610520</v>
      </c>
      <c r="P63" s="22">
        <v>0</v>
      </c>
      <c r="Q63" s="22">
        <v>0</v>
      </c>
      <c r="R63" s="22">
        <v>239720</v>
      </c>
      <c r="S63" s="22">
        <v>0</v>
      </c>
      <c r="T63" s="22">
        <v>608863</v>
      </c>
      <c r="U63" s="22">
        <v>372015</v>
      </c>
      <c r="V63" s="22">
        <v>0</v>
      </c>
      <c r="W63" s="22"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v>0</v>
      </c>
      <c r="AL63" s="22">
        <v>0</v>
      </c>
      <c r="AM63" s="22">
        <v>0</v>
      </c>
      <c r="AN63" s="22">
        <v>0</v>
      </c>
      <c r="AO63" s="22">
        <v>0</v>
      </c>
      <c r="AP63" s="22">
        <v>5831118</v>
      </c>
    </row>
    <row r="64" spans="1:42" x14ac:dyDescent="0.35">
      <c r="A64" s="22" t="s">
        <v>114</v>
      </c>
      <c r="B64" s="22" t="s">
        <v>167</v>
      </c>
      <c r="C64" s="22" t="s">
        <v>238</v>
      </c>
      <c r="D64" s="22" t="s">
        <v>239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0</v>
      </c>
      <c r="AL64" s="22">
        <v>0</v>
      </c>
      <c r="AM64" s="22">
        <v>0</v>
      </c>
      <c r="AN64" s="22">
        <v>0</v>
      </c>
      <c r="AO64" s="22">
        <v>0</v>
      </c>
      <c r="AP64" s="22">
        <v>0</v>
      </c>
    </row>
    <row r="65" spans="1:42" x14ac:dyDescent="0.35">
      <c r="A65" s="22" t="s">
        <v>114</v>
      </c>
      <c r="B65" s="22" t="s">
        <v>167</v>
      </c>
      <c r="C65" s="22" t="s">
        <v>240</v>
      </c>
      <c r="D65" s="22" t="s">
        <v>241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0</v>
      </c>
      <c r="AL65" s="22">
        <v>0</v>
      </c>
      <c r="AM65" s="22">
        <v>0</v>
      </c>
      <c r="AN65" s="22">
        <v>0</v>
      </c>
      <c r="AO65" s="22">
        <v>0</v>
      </c>
      <c r="AP65" s="22">
        <v>0</v>
      </c>
    </row>
    <row r="66" spans="1:42" x14ac:dyDescent="0.35">
      <c r="A66" s="22" t="s">
        <v>114</v>
      </c>
      <c r="B66" s="22" t="s">
        <v>167</v>
      </c>
      <c r="C66" s="22" t="s">
        <v>242</v>
      </c>
      <c r="D66" s="22" t="s">
        <v>243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</row>
    <row r="67" spans="1:42" x14ac:dyDescent="0.35">
      <c r="A67" s="22" t="s">
        <v>114</v>
      </c>
      <c r="B67" s="22" t="s">
        <v>167</v>
      </c>
      <c r="C67" s="22" t="s">
        <v>244</v>
      </c>
      <c r="D67" s="22" t="s">
        <v>245</v>
      </c>
      <c r="E67" s="22">
        <v>0</v>
      </c>
      <c r="F67" s="22">
        <v>0</v>
      </c>
      <c r="G67" s="22">
        <v>152000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v>0</v>
      </c>
      <c r="AL67" s="22">
        <v>0</v>
      </c>
      <c r="AM67" s="22">
        <v>0</v>
      </c>
      <c r="AN67" s="22">
        <v>0</v>
      </c>
      <c r="AO67" s="22">
        <v>0</v>
      </c>
      <c r="AP67" s="22">
        <v>152000</v>
      </c>
    </row>
    <row r="68" spans="1:42" x14ac:dyDescent="0.35">
      <c r="A68" s="22" t="s">
        <v>114</v>
      </c>
      <c r="B68" s="22" t="s">
        <v>167</v>
      </c>
      <c r="C68" s="22" t="s">
        <v>246</v>
      </c>
      <c r="D68" s="22" t="s">
        <v>247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v>0</v>
      </c>
      <c r="AO68" s="22">
        <v>0</v>
      </c>
      <c r="AP68" s="22">
        <v>0</v>
      </c>
    </row>
    <row r="69" spans="1:42" x14ac:dyDescent="0.35">
      <c r="A69" s="22" t="s">
        <v>114</v>
      </c>
      <c r="B69" s="22" t="s">
        <v>167</v>
      </c>
      <c r="C69" s="22" t="s">
        <v>248</v>
      </c>
      <c r="D69" s="22" t="s">
        <v>249</v>
      </c>
      <c r="E69" s="22">
        <v>0</v>
      </c>
      <c r="F69" s="22">
        <v>627170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1945121</v>
      </c>
      <c r="P69" s="22">
        <v>0</v>
      </c>
      <c r="Q69" s="22">
        <v>0</v>
      </c>
      <c r="R69" s="22">
        <v>438000</v>
      </c>
      <c r="S69" s="22">
        <v>394422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0</v>
      </c>
      <c r="AN69" s="22">
        <v>0</v>
      </c>
      <c r="AO69" s="22">
        <v>0</v>
      </c>
      <c r="AP69" s="22">
        <v>3404713</v>
      </c>
    </row>
    <row r="70" spans="1:42" x14ac:dyDescent="0.35">
      <c r="A70" s="22" t="s">
        <v>114</v>
      </c>
      <c r="B70" s="22" t="s">
        <v>167</v>
      </c>
      <c r="C70" s="22" t="s">
        <v>250</v>
      </c>
      <c r="D70" s="22" t="s">
        <v>251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3898746</v>
      </c>
      <c r="P70" s="22">
        <v>0</v>
      </c>
      <c r="Q70" s="22">
        <v>0</v>
      </c>
      <c r="R70" s="22">
        <v>706801</v>
      </c>
      <c r="S70" s="22">
        <v>0</v>
      </c>
      <c r="T70" s="22">
        <v>3392300</v>
      </c>
      <c r="U70" s="22">
        <v>293376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800500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9091723</v>
      </c>
    </row>
    <row r="71" spans="1:42" x14ac:dyDescent="0.35">
      <c r="A71" s="22" t="s">
        <v>114</v>
      </c>
      <c r="B71" s="22" t="s">
        <v>167</v>
      </c>
      <c r="C71" s="22" t="s">
        <v>252</v>
      </c>
      <c r="D71" s="22" t="s">
        <v>253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0</v>
      </c>
      <c r="AM71" s="22">
        <v>0</v>
      </c>
      <c r="AN71" s="22">
        <v>0</v>
      </c>
      <c r="AO71" s="22">
        <v>0</v>
      </c>
      <c r="AP71" s="22">
        <v>0</v>
      </c>
    </row>
    <row r="72" spans="1:42" x14ac:dyDescent="0.35">
      <c r="A72" s="22" t="s">
        <v>114</v>
      </c>
      <c r="B72" s="22" t="s">
        <v>167</v>
      </c>
      <c r="C72" s="22" t="s">
        <v>254</v>
      </c>
      <c r="D72" s="22" t="s">
        <v>255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0</v>
      </c>
      <c r="AL72" s="22">
        <v>0</v>
      </c>
      <c r="AM72" s="22">
        <v>0</v>
      </c>
      <c r="AN72" s="22">
        <v>0</v>
      </c>
      <c r="AO72" s="22">
        <v>0</v>
      </c>
      <c r="AP72" s="22">
        <v>0</v>
      </c>
    </row>
    <row r="73" spans="1:42" x14ac:dyDescent="0.35">
      <c r="A73" s="22" t="s">
        <v>114</v>
      </c>
      <c r="B73" s="22" t="s">
        <v>167</v>
      </c>
      <c r="C73" s="22" t="s">
        <v>256</v>
      </c>
      <c r="D73" s="22" t="s">
        <v>257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0</v>
      </c>
    </row>
    <row r="74" spans="1:42" x14ac:dyDescent="0.35">
      <c r="A74" s="22" t="s">
        <v>114</v>
      </c>
      <c r="B74" s="22" t="s">
        <v>167</v>
      </c>
      <c r="C74" s="22" t="s">
        <v>258</v>
      </c>
      <c r="D74" s="22" t="s">
        <v>259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0</v>
      </c>
      <c r="AP74" s="22">
        <v>0</v>
      </c>
    </row>
    <row r="75" spans="1:42" x14ac:dyDescent="0.35">
      <c r="A75" s="22" t="s">
        <v>114</v>
      </c>
      <c r="B75" s="22" t="s">
        <v>167</v>
      </c>
      <c r="C75" s="22" t="s">
        <v>260</v>
      </c>
      <c r="D75" s="22" t="s">
        <v>261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v>0</v>
      </c>
      <c r="AO75" s="22">
        <v>0</v>
      </c>
      <c r="AP75" s="22">
        <v>0</v>
      </c>
    </row>
    <row r="76" spans="1:42" x14ac:dyDescent="0.35">
      <c r="A76" s="22" t="s">
        <v>114</v>
      </c>
      <c r="B76" s="22" t="s">
        <v>167</v>
      </c>
      <c r="C76" s="22" t="s">
        <v>262</v>
      </c>
      <c r="D76" s="22" t="s">
        <v>263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</row>
    <row r="77" spans="1:42" x14ac:dyDescent="0.35">
      <c r="A77" s="22" t="s">
        <v>114</v>
      </c>
      <c r="B77" s="22" t="s">
        <v>167</v>
      </c>
      <c r="C77" s="22" t="s">
        <v>264</v>
      </c>
      <c r="D77" s="22" t="s">
        <v>265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v>0</v>
      </c>
    </row>
    <row r="78" spans="1:42" x14ac:dyDescent="0.35">
      <c r="A78" s="22" t="s">
        <v>114</v>
      </c>
      <c r="B78" s="22" t="s">
        <v>167</v>
      </c>
      <c r="C78" s="22" t="s">
        <v>266</v>
      </c>
      <c r="D78" s="22" t="s">
        <v>267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1348708</v>
      </c>
      <c r="P78" s="22">
        <v>0</v>
      </c>
      <c r="Q78" s="22">
        <v>0</v>
      </c>
      <c r="R78" s="22">
        <v>681831</v>
      </c>
      <c r="S78" s="22">
        <v>0</v>
      </c>
      <c r="T78" s="22">
        <v>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268000</v>
      </c>
      <c r="AJ78" s="22">
        <v>0</v>
      </c>
      <c r="AK78" s="22">
        <v>0</v>
      </c>
      <c r="AL78" s="22">
        <v>0</v>
      </c>
      <c r="AM78" s="22">
        <v>0</v>
      </c>
      <c r="AN78" s="22">
        <v>0</v>
      </c>
      <c r="AO78" s="22">
        <v>0</v>
      </c>
      <c r="AP78" s="22">
        <v>2298539</v>
      </c>
    </row>
    <row r="79" spans="1:42" x14ac:dyDescent="0.35">
      <c r="A79" s="22" t="s">
        <v>114</v>
      </c>
      <c r="B79" s="22" t="s">
        <v>167</v>
      </c>
      <c r="C79" s="22" t="s">
        <v>268</v>
      </c>
      <c r="D79" s="22" t="s">
        <v>269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0</v>
      </c>
    </row>
    <row r="80" spans="1:42" x14ac:dyDescent="0.35">
      <c r="A80" s="22" t="s">
        <v>114</v>
      </c>
      <c r="B80" s="22" t="s">
        <v>167</v>
      </c>
      <c r="C80" s="22" t="s">
        <v>270</v>
      </c>
      <c r="D80" s="22" t="s">
        <v>271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0</v>
      </c>
      <c r="AN80" s="22">
        <v>0</v>
      </c>
      <c r="AO80" s="22">
        <v>0</v>
      </c>
      <c r="AP80" s="22">
        <v>0</v>
      </c>
    </row>
    <row r="81" spans="1:42" x14ac:dyDescent="0.35">
      <c r="A81" s="22" t="s">
        <v>114</v>
      </c>
      <c r="B81" s="22" t="s">
        <v>167</v>
      </c>
      <c r="C81" s="22" t="s">
        <v>272</v>
      </c>
      <c r="D81" s="22" t="s">
        <v>273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v>0</v>
      </c>
    </row>
    <row r="82" spans="1:42" x14ac:dyDescent="0.35">
      <c r="A82" s="22" t="s">
        <v>114</v>
      </c>
      <c r="B82" s="22" t="s">
        <v>167</v>
      </c>
      <c r="C82" s="22" t="s">
        <v>274</v>
      </c>
      <c r="D82" s="22" t="s">
        <v>275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0</v>
      </c>
      <c r="AL82" s="22">
        <v>0</v>
      </c>
      <c r="AM82" s="22">
        <v>0</v>
      </c>
      <c r="AN82" s="22">
        <v>0</v>
      </c>
      <c r="AO82" s="22">
        <v>0</v>
      </c>
      <c r="AP82" s="22">
        <v>0</v>
      </c>
    </row>
    <row r="83" spans="1:42" x14ac:dyDescent="0.35">
      <c r="A83" s="22" t="s">
        <v>114</v>
      </c>
      <c r="B83" s="22" t="s">
        <v>167</v>
      </c>
      <c r="C83" s="22" t="s">
        <v>276</v>
      </c>
      <c r="D83" s="22" t="s">
        <v>277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0</v>
      </c>
    </row>
    <row r="84" spans="1:42" x14ac:dyDescent="0.35">
      <c r="A84" s="22" t="s">
        <v>114</v>
      </c>
      <c r="B84" s="22" t="s">
        <v>167</v>
      </c>
      <c r="C84" s="22" t="s">
        <v>278</v>
      </c>
      <c r="D84" s="22" t="s">
        <v>279</v>
      </c>
      <c r="E84" s="22">
        <v>0</v>
      </c>
      <c r="F84" s="22">
        <v>0</v>
      </c>
      <c r="G84" s="22">
        <v>0</v>
      </c>
      <c r="H84" s="22">
        <v>0</v>
      </c>
      <c r="I84" s="22">
        <v>87966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87966</v>
      </c>
    </row>
    <row r="85" spans="1:42" x14ac:dyDescent="0.35">
      <c r="A85" s="22" t="s">
        <v>114</v>
      </c>
      <c r="B85" s="22" t="s">
        <v>167</v>
      </c>
      <c r="C85" s="22" t="s">
        <v>280</v>
      </c>
      <c r="D85" s="22" t="s">
        <v>281</v>
      </c>
      <c r="E85" s="22">
        <v>0</v>
      </c>
      <c r="F85" s="22">
        <v>0</v>
      </c>
      <c r="G85" s="22">
        <v>0</v>
      </c>
      <c r="H85" s="22">
        <v>0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22">
        <v>0</v>
      </c>
      <c r="AI85" s="22">
        <v>0</v>
      </c>
      <c r="AJ85" s="22">
        <v>0</v>
      </c>
      <c r="AK85" s="22">
        <v>0</v>
      </c>
      <c r="AL85" s="22">
        <v>0</v>
      </c>
      <c r="AM85" s="22">
        <v>0</v>
      </c>
      <c r="AN85" s="22">
        <v>0</v>
      </c>
      <c r="AO85" s="22">
        <v>0</v>
      </c>
      <c r="AP85" s="22">
        <v>0</v>
      </c>
    </row>
    <row r="86" spans="1:42" x14ac:dyDescent="0.35">
      <c r="A86" s="22" t="s">
        <v>114</v>
      </c>
      <c r="B86" s="22" t="s">
        <v>167</v>
      </c>
      <c r="C86" s="22" t="s">
        <v>282</v>
      </c>
      <c r="D86" s="22" t="s">
        <v>283</v>
      </c>
      <c r="E86" s="22">
        <v>0</v>
      </c>
      <c r="F86" s="22">
        <v>0</v>
      </c>
      <c r="G86" s="22">
        <v>0</v>
      </c>
      <c r="H86" s="22">
        <v>0</v>
      </c>
      <c r="I86" s="22">
        <v>45732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45732</v>
      </c>
    </row>
    <row r="87" spans="1:42" x14ac:dyDescent="0.35">
      <c r="A87" s="22" t="s">
        <v>114</v>
      </c>
      <c r="B87" s="22" t="s">
        <v>167</v>
      </c>
      <c r="C87" s="22" t="s">
        <v>284</v>
      </c>
      <c r="D87" s="22" t="s">
        <v>285</v>
      </c>
      <c r="E87" s="22">
        <v>0</v>
      </c>
      <c r="F87" s="22">
        <v>0</v>
      </c>
      <c r="G87" s="22">
        <v>0</v>
      </c>
      <c r="H87" s="22">
        <v>0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  <c r="T87" s="22">
        <v>0</v>
      </c>
      <c r="U87" s="22">
        <v>0</v>
      </c>
      <c r="V87" s="22">
        <v>0</v>
      </c>
      <c r="W87" s="22"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v>0</v>
      </c>
      <c r="AI87" s="22">
        <v>0</v>
      </c>
      <c r="AJ87" s="22">
        <v>0</v>
      </c>
      <c r="AK87" s="22">
        <v>0</v>
      </c>
      <c r="AL87" s="22">
        <v>0</v>
      </c>
      <c r="AM87" s="22">
        <v>0</v>
      </c>
      <c r="AN87" s="22">
        <v>0</v>
      </c>
      <c r="AO87" s="22">
        <v>0</v>
      </c>
      <c r="AP87" s="22">
        <v>0</v>
      </c>
    </row>
    <row r="88" spans="1:42" x14ac:dyDescent="0.35">
      <c r="A88" s="22" t="s">
        <v>114</v>
      </c>
      <c r="B88" s="22" t="s">
        <v>167</v>
      </c>
      <c r="C88" s="22" t="s">
        <v>286</v>
      </c>
      <c r="D88" s="22" t="s">
        <v>287</v>
      </c>
      <c r="E88" s="22">
        <v>0</v>
      </c>
      <c r="F88" s="22">
        <v>0</v>
      </c>
      <c r="G88" s="22">
        <v>0</v>
      </c>
      <c r="H88" s="22">
        <v>0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1972044</v>
      </c>
      <c r="P88" s="22">
        <v>0</v>
      </c>
      <c r="Q88" s="22">
        <v>0</v>
      </c>
      <c r="R88" s="22">
        <v>0</v>
      </c>
      <c r="S88" s="22">
        <v>0</v>
      </c>
      <c r="T88" s="22">
        <v>4337030</v>
      </c>
      <c r="U88" s="22">
        <v>2664101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v>0</v>
      </c>
      <c r="AI88" s="22">
        <v>2586770</v>
      </c>
      <c r="AJ88" s="22">
        <v>0</v>
      </c>
      <c r="AK88" s="22">
        <v>0</v>
      </c>
      <c r="AL88" s="22">
        <v>0</v>
      </c>
      <c r="AM88" s="22">
        <v>0</v>
      </c>
      <c r="AN88" s="22">
        <v>0</v>
      </c>
      <c r="AO88" s="22">
        <v>0</v>
      </c>
      <c r="AP88" s="22">
        <v>11559945</v>
      </c>
    </row>
    <row r="89" spans="1:42" x14ac:dyDescent="0.35">
      <c r="A89" s="22" t="s">
        <v>114</v>
      </c>
      <c r="B89" s="22" t="s">
        <v>167</v>
      </c>
      <c r="C89" s="22" t="s">
        <v>288</v>
      </c>
      <c r="D89" s="22" t="s">
        <v>289</v>
      </c>
      <c r="E89" s="22">
        <v>0</v>
      </c>
      <c r="F89" s="22">
        <v>23</v>
      </c>
      <c r="G89" s="22">
        <v>0</v>
      </c>
      <c r="H89" s="22">
        <v>0</v>
      </c>
      <c r="I89" s="22">
        <v>191660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>
        <v>210518</v>
      </c>
      <c r="Q89" s="22">
        <v>0</v>
      </c>
      <c r="R89" s="22">
        <v>0</v>
      </c>
      <c r="S89" s="22">
        <v>235330</v>
      </c>
      <c r="T89" s="22">
        <v>554477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v>0</v>
      </c>
      <c r="AL89" s="22">
        <v>0</v>
      </c>
      <c r="AM89" s="22">
        <v>0</v>
      </c>
      <c r="AN89" s="22">
        <v>0</v>
      </c>
      <c r="AO89" s="22">
        <v>0</v>
      </c>
      <c r="AP89" s="22">
        <v>1192008</v>
      </c>
    </row>
    <row r="90" spans="1:42" x14ac:dyDescent="0.35">
      <c r="A90" s="22" t="s">
        <v>114</v>
      </c>
      <c r="B90" s="22" t="s">
        <v>167</v>
      </c>
      <c r="C90" s="22" t="s">
        <v>290</v>
      </c>
      <c r="D90" s="22" t="s">
        <v>291</v>
      </c>
      <c r="E90" s="22">
        <v>0</v>
      </c>
      <c r="F90" s="22">
        <v>0</v>
      </c>
      <c r="G90" s="22">
        <v>0</v>
      </c>
      <c r="H90" s="22">
        <v>0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22">
        <v>0</v>
      </c>
      <c r="AL90" s="22">
        <v>0</v>
      </c>
      <c r="AM90" s="22">
        <v>0</v>
      </c>
      <c r="AN90" s="22">
        <v>0</v>
      </c>
      <c r="AO90" s="22">
        <v>0</v>
      </c>
      <c r="AP90" s="22">
        <v>0</v>
      </c>
    </row>
    <row r="91" spans="1:42" x14ac:dyDescent="0.35">
      <c r="A91" s="22" t="s">
        <v>114</v>
      </c>
      <c r="B91" s="22" t="s">
        <v>167</v>
      </c>
      <c r="C91" s="22" t="s">
        <v>292</v>
      </c>
      <c r="D91" s="22" t="s">
        <v>293</v>
      </c>
      <c r="E91" s="22">
        <v>0</v>
      </c>
      <c r="F91" s="22">
        <v>0</v>
      </c>
      <c r="G91" s="22">
        <v>0</v>
      </c>
      <c r="H91" s="22">
        <v>0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v>0</v>
      </c>
      <c r="U91" s="22">
        <v>0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v>0</v>
      </c>
      <c r="AJ91" s="22">
        <v>1309848</v>
      </c>
      <c r="AK91" s="22">
        <v>0</v>
      </c>
      <c r="AL91" s="22">
        <v>0</v>
      </c>
      <c r="AM91" s="22">
        <v>0</v>
      </c>
      <c r="AN91" s="22">
        <v>0</v>
      </c>
      <c r="AO91" s="22">
        <v>0</v>
      </c>
      <c r="AP91" s="22">
        <v>1309848</v>
      </c>
    </row>
    <row r="92" spans="1:42" x14ac:dyDescent="0.35">
      <c r="A92" s="22" t="s">
        <v>114</v>
      </c>
      <c r="B92" s="22" t="s">
        <v>294</v>
      </c>
      <c r="C92" s="22" t="s">
        <v>295</v>
      </c>
      <c r="D92" s="22" t="s">
        <v>296</v>
      </c>
      <c r="E92" s="22">
        <v>0</v>
      </c>
      <c r="F92" s="22">
        <v>0</v>
      </c>
      <c r="G92" s="22">
        <v>0</v>
      </c>
      <c r="H92" s="22">
        <v>0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995400</v>
      </c>
      <c r="AJ92" s="22">
        <v>0</v>
      </c>
      <c r="AK92" s="22">
        <v>0</v>
      </c>
      <c r="AL92" s="22">
        <v>0</v>
      </c>
      <c r="AM92" s="22">
        <v>0</v>
      </c>
      <c r="AN92" s="22">
        <v>0</v>
      </c>
      <c r="AO92" s="22">
        <v>0</v>
      </c>
      <c r="AP92" s="22">
        <v>995400</v>
      </c>
    </row>
    <row r="93" spans="1:42" x14ac:dyDescent="0.35">
      <c r="A93" s="22" t="s">
        <v>114</v>
      </c>
      <c r="B93" s="22" t="s">
        <v>294</v>
      </c>
      <c r="C93" s="22" t="s">
        <v>297</v>
      </c>
      <c r="D93" s="22" t="s">
        <v>298</v>
      </c>
      <c r="E93" s="22">
        <v>0</v>
      </c>
      <c r="F93" s="22">
        <v>0</v>
      </c>
      <c r="G93" s="22">
        <v>0</v>
      </c>
      <c r="H93" s="22">
        <v>0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  <c r="T93" s="22">
        <v>0</v>
      </c>
      <c r="U93" s="22">
        <v>0</v>
      </c>
      <c r="V93" s="22">
        <v>18186</v>
      </c>
      <c r="W93" s="22"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0</v>
      </c>
      <c r="AF93" s="22">
        <v>0</v>
      </c>
      <c r="AG93" s="22">
        <v>0</v>
      </c>
      <c r="AH93" s="22">
        <v>0</v>
      </c>
      <c r="AI93" s="22">
        <v>0</v>
      </c>
      <c r="AJ93" s="22">
        <v>0</v>
      </c>
      <c r="AK93" s="22">
        <v>0</v>
      </c>
      <c r="AL93" s="22">
        <v>0</v>
      </c>
      <c r="AM93" s="22">
        <v>0</v>
      </c>
      <c r="AN93" s="22">
        <v>0</v>
      </c>
      <c r="AO93" s="22">
        <v>0</v>
      </c>
      <c r="AP93" s="22">
        <v>18186</v>
      </c>
    </row>
    <row r="94" spans="1:42" x14ac:dyDescent="0.35">
      <c r="A94" s="22" t="s">
        <v>114</v>
      </c>
      <c r="B94" s="22" t="s">
        <v>294</v>
      </c>
      <c r="C94" s="22" t="s">
        <v>299</v>
      </c>
      <c r="D94" s="22" t="s">
        <v>300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v>0</v>
      </c>
      <c r="AO94" s="22">
        <v>0</v>
      </c>
      <c r="AP94" s="22">
        <v>0</v>
      </c>
    </row>
    <row r="95" spans="1:42" x14ac:dyDescent="0.35">
      <c r="A95" s="22" t="s">
        <v>114</v>
      </c>
      <c r="B95" s="22" t="s">
        <v>294</v>
      </c>
      <c r="C95" s="22" t="s">
        <v>301</v>
      </c>
      <c r="D95" s="22" t="s">
        <v>302</v>
      </c>
      <c r="E95" s="22">
        <v>0</v>
      </c>
      <c r="F95" s="22">
        <v>0</v>
      </c>
      <c r="G95" s="22">
        <v>0</v>
      </c>
      <c r="H95" s="22">
        <v>0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v>0</v>
      </c>
      <c r="AL95" s="22">
        <v>0</v>
      </c>
      <c r="AM95" s="22">
        <v>0</v>
      </c>
      <c r="AN95" s="22">
        <v>0</v>
      </c>
      <c r="AO95" s="22">
        <v>0</v>
      </c>
      <c r="AP95" s="22">
        <v>0</v>
      </c>
    </row>
    <row r="96" spans="1:42" x14ac:dyDescent="0.35">
      <c r="A96" s="22" t="s">
        <v>114</v>
      </c>
      <c r="B96" s="22" t="s">
        <v>294</v>
      </c>
      <c r="C96" s="22" t="s">
        <v>303</v>
      </c>
      <c r="D96" s="22" t="s">
        <v>304</v>
      </c>
      <c r="E96" s="22">
        <v>0</v>
      </c>
      <c r="F96" s="22">
        <v>0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0</v>
      </c>
      <c r="AL96" s="22">
        <v>0</v>
      </c>
      <c r="AM96" s="22">
        <v>0</v>
      </c>
      <c r="AN96" s="22">
        <v>0</v>
      </c>
      <c r="AO96" s="22">
        <v>0</v>
      </c>
      <c r="AP96" s="22">
        <v>0</v>
      </c>
    </row>
    <row r="97" spans="1:42" x14ac:dyDescent="0.35">
      <c r="A97" s="22" t="s">
        <v>114</v>
      </c>
      <c r="B97" s="22" t="s">
        <v>294</v>
      </c>
      <c r="C97" s="22" t="s">
        <v>305</v>
      </c>
      <c r="D97" s="22" t="s">
        <v>306</v>
      </c>
      <c r="E97" s="22">
        <v>0</v>
      </c>
      <c r="F97" s="22">
        <v>0</v>
      </c>
      <c r="G97" s="22">
        <v>0</v>
      </c>
      <c r="H97" s="22">
        <v>0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2">
        <v>0</v>
      </c>
      <c r="AL97" s="22">
        <v>0</v>
      </c>
      <c r="AM97" s="22">
        <v>0</v>
      </c>
      <c r="AN97" s="22">
        <v>0</v>
      </c>
      <c r="AO97" s="22">
        <v>0</v>
      </c>
      <c r="AP97" s="22">
        <v>0</v>
      </c>
    </row>
    <row r="98" spans="1:42" x14ac:dyDescent="0.35">
      <c r="A98" s="22" t="s">
        <v>114</v>
      </c>
      <c r="B98" s="22" t="s">
        <v>294</v>
      </c>
      <c r="C98" s="22" t="s">
        <v>307</v>
      </c>
      <c r="D98" s="22" t="s">
        <v>308</v>
      </c>
      <c r="E98" s="22">
        <v>0</v>
      </c>
      <c r="F98" s="22">
        <v>0</v>
      </c>
      <c r="G98" s="22">
        <v>0</v>
      </c>
      <c r="H98" s="22">
        <v>0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2">
        <v>0</v>
      </c>
      <c r="AM98" s="22">
        <v>0</v>
      </c>
      <c r="AN98" s="22">
        <v>0</v>
      </c>
      <c r="AO98" s="22">
        <v>0</v>
      </c>
      <c r="AP98" s="22">
        <v>0</v>
      </c>
    </row>
    <row r="99" spans="1:42" x14ac:dyDescent="0.35">
      <c r="A99" s="22" t="s">
        <v>114</v>
      </c>
      <c r="B99" s="22" t="s">
        <v>294</v>
      </c>
      <c r="C99" s="22" t="s">
        <v>309</v>
      </c>
      <c r="D99" s="22" t="s">
        <v>310</v>
      </c>
      <c r="E99" s="22">
        <v>0</v>
      </c>
      <c r="F99" s="22">
        <v>0</v>
      </c>
      <c r="G99" s="22">
        <v>0</v>
      </c>
      <c r="H99" s="22">
        <v>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v>0</v>
      </c>
      <c r="U99" s="22">
        <v>0</v>
      </c>
      <c r="V99" s="22">
        <v>0</v>
      </c>
      <c r="W99" s="22"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v>0</v>
      </c>
      <c r="AJ99" s="22">
        <v>0</v>
      </c>
      <c r="AK99" s="22">
        <v>0</v>
      </c>
      <c r="AL99" s="22">
        <v>0</v>
      </c>
      <c r="AM99" s="22">
        <v>0</v>
      </c>
      <c r="AN99" s="22">
        <v>0</v>
      </c>
      <c r="AO99" s="22">
        <v>0</v>
      </c>
      <c r="AP99" s="22">
        <v>0</v>
      </c>
    </row>
    <row r="100" spans="1:42" x14ac:dyDescent="0.35">
      <c r="A100" s="22" t="s">
        <v>114</v>
      </c>
      <c r="B100" s="22" t="s">
        <v>294</v>
      </c>
      <c r="C100" s="22" t="s">
        <v>311</v>
      </c>
      <c r="D100" s="22" t="s">
        <v>312</v>
      </c>
      <c r="E100" s="22">
        <v>0</v>
      </c>
      <c r="F100" s="22">
        <v>0</v>
      </c>
      <c r="G100" s="22">
        <v>0</v>
      </c>
      <c r="H100" s="22">
        <v>0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2523352</v>
      </c>
      <c r="P100" s="22">
        <v>0</v>
      </c>
      <c r="Q100" s="22">
        <v>0</v>
      </c>
      <c r="R100" s="22">
        <v>341922</v>
      </c>
      <c r="S100" s="22">
        <v>0</v>
      </c>
      <c r="T100" s="22">
        <v>359582</v>
      </c>
      <c r="U100" s="22">
        <v>53000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v>0</v>
      </c>
      <c r="AJ100" s="22">
        <v>0</v>
      </c>
      <c r="AK100" s="22">
        <v>0</v>
      </c>
      <c r="AL100" s="22">
        <v>0</v>
      </c>
      <c r="AM100" s="22">
        <v>0</v>
      </c>
      <c r="AN100" s="22">
        <v>0</v>
      </c>
      <c r="AO100" s="22">
        <v>0</v>
      </c>
      <c r="AP100" s="22">
        <v>3277856</v>
      </c>
    </row>
    <row r="101" spans="1:42" x14ac:dyDescent="0.35">
      <c r="A101" s="22" t="s">
        <v>114</v>
      </c>
      <c r="B101" s="22" t="s">
        <v>294</v>
      </c>
      <c r="C101" s="22" t="s">
        <v>313</v>
      </c>
      <c r="D101" s="22" t="s">
        <v>314</v>
      </c>
      <c r="E101" s="22">
        <v>0</v>
      </c>
      <c r="F101" s="22">
        <v>0</v>
      </c>
      <c r="G101" s="22">
        <v>0</v>
      </c>
      <c r="H101" s="22"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22">
        <v>0</v>
      </c>
      <c r="AL101" s="22">
        <v>0</v>
      </c>
      <c r="AM101" s="22">
        <v>0</v>
      </c>
      <c r="AN101" s="22">
        <v>0</v>
      </c>
      <c r="AO101" s="22">
        <v>0</v>
      </c>
      <c r="AP101" s="22">
        <v>0</v>
      </c>
    </row>
    <row r="102" spans="1:42" x14ac:dyDescent="0.35">
      <c r="A102" s="22" t="s">
        <v>114</v>
      </c>
      <c r="B102" s="22" t="s">
        <v>294</v>
      </c>
      <c r="C102" s="22" t="s">
        <v>315</v>
      </c>
      <c r="D102" s="22" t="s">
        <v>316</v>
      </c>
      <c r="E102" s="22">
        <v>0</v>
      </c>
      <c r="F102" s="22">
        <v>0</v>
      </c>
      <c r="G102" s="22">
        <v>0</v>
      </c>
      <c r="H102" s="22"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v>0</v>
      </c>
      <c r="AI102" s="22">
        <v>33611</v>
      </c>
      <c r="AJ102" s="22">
        <v>0</v>
      </c>
      <c r="AK102" s="22">
        <v>0</v>
      </c>
      <c r="AL102" s="22">
        <v>0</v>
      </c>
      <c r="AM102" s="22">
        <v>0</v>
      </c>
      <c r="AN102" s="22">
        <v>0</v>
      </c>
      <c r="AO102" s="22">
        <v>0</v>
      </c>
      <c r="AP102" s="22">
        <v>33611</v>
      </c>
    </row>
    <row r="103" spans="1:42" x14ac:dyDescent="0.35">
      <c r="A103" s="22" t="s">
        <v>114</v>
      </c>
      <c r="B103" s="22" t="s">
        <v>294</v>
      </c>
      <c r="C103" s="22" t="s">
        <v>317</v>
      </c>
      <c r="D103" s="22" t="s">
        <v>318</v>
      </c>
      <c r="E103" s="22">
        <v>0</v>
      </c>
      <c r="F103" s="22">
        <v>0</v>
      </c>
      <c r="G103" s="22">
        <v>0</v>
      </c>
      <c r="H103" s="22"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v>0</v>
      </c>
      <c r="AI103" s="22">
        <v>0</v>
      </c>
      <c r="AJ103" s="22">
        <v>0</v>
      </c>
      <c r="AK103" s="22">
        <v>0</v>
      </c>
      <c r="AL103" s="22">
        <v>0</v>
      </c>
      <c r="AM103" s="22">
        <v>0</v>
      </c>
      <c r="AN103" s="22">
        <v>0</v>
      </c>
      <c r="AO103" s="22">
        <v>0</v>
      </c>
      <c r="AP103" s="22">
        <v>0</v>
      </c>
    </row>
    <row r="104" spans="1:42" x14ac:dyDescent="0.35">
      <c r="A104" s="22" t="s">
        <v>114</v>
      </c>
      <c r="B104" s="22" t="s">
        <v>294</v>
      </c>
      <c r="C104" s="22" t="s">
        <v>319</v>
      </c>
      <c r="D104" s="22" t="s">
        <v>320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v>0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v>0</v>
      </c>
      <c r="AI104" s="22">
        <v>0</v>
      </c>
      <c r="AJ104" s="22">
        <v>0</v>
      </c>
      <c r="AK104" s="22">
        <v>0</v>
      </c>
      <c r="AL104" s="22">
        <v>0</v>
      </c>
      <c r="AM104" s="22">
        <v>0</v>
      </c>
      <c r="AN104" s="22">
        <v>0</v>
      </c>
      <c r="AO104" s="22">
        <v>0</v>
      </c>
      <c r="AP104" s="22">
        <v>0</v>
      </c>
    </row>
    <row r="105" spans="1:42" x14ac:dyDescent="0.35">
      <c r="A105" s="22" t="s">
        <v>114</v>
      </c>
      <c r="B105" s="22" t="s">
        <v>294</v>
      </c>
      <c r="C105" s="22" t="s">
        <v>321</v>
      </c>
      <c r="D105" s="22" t="s">
        <v>322</v>
      </c>
      <c r="E105" s="22">
        <v>0</v>
      </c>
      <c r="F105" s="22">
        <v>0</v>
      </c>
      <c r="G105" s="22">
        <v>0</v>
      </c>
      <c r="H105" s="22"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v>0</v>
      </c>
      <c r="AI105" s="22">
        <v>0</v>
      </c>
      <c r="AJ105" s="22">
        <v>0</v>
      </c>
      <c r="AK105" s="22">
        <v>0</v>
      </c>
      <c r="AL105" s="22">
        <v>0</v>
      </c>
      <c r="AM105" s="22">
        <v>0</v>
      </c>
      <c r="AN105" s="22">
        <v>0</v>
      </c>
      <c r="AO105" s="22">
        <v>0</v>
      </c>
      <c r="AP105" s="22">
        <v>0</v>
      </c>
    </row>
    <row r="106" spans="1:42" x14ac:dyDescent="0.35">
      <c r="A106" s="22" t="s">
        <v>114</v>
      </c>
      <c r="B106" s="22" t="s">
        <v>294</v>
      </c>
      <c r="C106" s="22" t="s">
        <v>323</v>
      </c>
      <c r="D106" s="22" t="s">
        <v>324</v>
      </c>
      <c r="E106" s="22">
        <v>0</v>
      </c>
      <c r="F106" s="22">
        <v>0</v>
      </c>
      <c r="G106" s="22">
        <v>0</v>
      </c>
      <c r="H106" s="22">
        <v>0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v>0</v>
      </c>
      <c r="U106" s="22">
        <v>0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22">
        <v>0</v>
      </c>
      <c r="AL106" s="22">
        <v>0</v>
      </c>
      <c r="AM106" s="22">
        <v>0</v>
      </c>
      <c r="AN106" s="22">
        <v>0</v>
      </c>
      <c r="AO106" s="22">
        <v>0</v>
      </c>
      <c r="AP106" s="22">
        <v>0</v>
      </c>
    </row>
    <row r="107" spans="1:42" x14ac:dyDescent="0.35">
      <c r="A107" s="22" t="s">
        <v>114</v>
      </c>
      <c r="B107" s="22" t="s">
        <v>294</v>
      </c>
      <c r="C107" s="22" t="s">
        <v>325</v>
      </c>
      <c r="D107" s="22" t="s">
        <v>326</v>
      </c>
      <c r="E107" s="22">
        <v>0</v>
      </c>
      <c r="F107" s="22">
        <v>0</v>
      </c>
      <c r="G107" s="22">
        <v>0</v>
      </c>
      <c r="H107" s="22"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2056544</v>
      </c>
      <c r="P107" s="22">
        <v>0</v>
      </c>
      <c r="Q107" s="22">
        <v>0</v>
      </c>
      <c r="R107" s="22">
        <v>1334666</v>
      </c>
      <c r="S107" s="22">
        <v>0</v>
      </c>
      <c r="T107" s="22">
        <v>579464</v>
      </c>
      <c r="U107" s="22">
        <v>2539713</v>
      </c>
      <c r="V107" s="22">
        <v>0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4600</v>
      </c>
      <c r="AG107" s="22">
        <v>0</v>
      </c>
      <c r="AH107" s="22">
        <v>0</v>
      </c>
      <c r="AI107" s="22">
        <v>46283</v>
      </c>
      <c r="AJ107" s="22">
        <v>0</v>
      </c>
      <c r="AK107" s="22">
        <v>0</v>
      </c>
      <c r="AL107" s="22">
        <v>0</v>
      </c>
      <c r="AM107" s="22">
        <v>0</v>
      </c>
      <c r="AN107" s="22">
        <v>0</v>
      </c>
      <c r="AO107" s="22">
        <v>0</v>
      </c>
      <c r="AP107" s="22">
        <v>6561270</v>
      </c>
    </row>
    <row r="108" spans="1:42" x14ac:dyDescent="0.35">
      <c r="A108" s="22" t="s">
        <v>114</v>
      </c>
      <c r="B108" s="22" t="s">
        <v>294</v>
      </c>
      <c r="C108" s="22" t="s">
        <v>327</v>
      </c>
      <c r="D108" s="22" t="s">
        <v>328</v>
      </c>
      <c r="E108" s="22">
        <v>0</v>
      </c>
      <c r="F108" s="22">
        <v>0</v>
      </c>
      <c r="G108" s="22">
        <v>0</v>
      </c>
      <c r="H108" s="22"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v>0</v>
      </c>
      <c r="AI108" s="22">
        <v>316333</v>
      </c>
      <c r="AJ108" s="22">
        <v>0</v>
      </c>
      <c r="AK108" s="22">
        <v>0</v>
      </c>
      <c r="AL108" s="22">
        <v>0</v>
      </c>
      <c r="AM108" s="22">
        <v>0</v>
      </c>
      <c r="AN108" s="22">
        <v>0</v>
      </c>
      <c r="AO108" s="22">
        <v>0</v>
      </c>
      <c r="AP108" s="22">
        <v>316333</v>
      </c>
    </row>
    <row r="109" spans="1:42" x14ac:dyDescent="0.35">
      <c r="A109" s="22" t="s">
        <v>114</v>
      </c>
      <c r="B109" s="22" t="s">
        <v>294</v>
      </c>
      <c r="C109" s="22" t="s">
        <v>329</v>
      </c>
      <c r="D109" s="22" t="s">
        <v>330</v>
      </c>
      <c r="E109" s="22">
        <v>0</v>
      </c>
      <c r="F109" s="22">
        <v>0</v>
      </c>
      <c r="G109" s="22">
        <v>0</v>
      </c>
      <c r="H109" s="22"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418431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v>0</v>
      </c>
      <c r="AI109" s="22">
        <v>0</v>
      </c>
      <c r="AJ109" s="22">
        <v>0</v>
      </c>
      <c r="AK109" s="22">
        <v>0</v>
      </c>
      <c r="AL109" s="22">
        <v>0</v>
      </c>
      <c r="AM109" s="22">
        <v>0</v>
      </c>
      <c r="AN109" s="22">
        <v>0</v>
      </c>
      <c r="AO109" s="22">
        <v>0</v>
      </c>
      <c r="AP109" s="22">
        <v>418431</v>
      </c>
    </row>
    <row r="110" spans="1:42" x14ac:dyDescent="0.35">
      <c r="A110" s="22" t="s">
        <v>114</v>
      </c>
      <c r="B110" s="22" t="s">
        <v>294</v>
      </c>
      <c r="C110" s="22" t="s">
        <v>331</v>
      </c>
      <c r="D110" s="22" t="s">
        <v>332</v>
      </c>
      <c r="E110" s="22">
        <v>0</v>
      </c>
      <c r="F110" s="22">
        <v>0</v>
      </c>
      <c r="G110" s="22">
        <v>0</v>
      </c>
      <c r="H110" s="22"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0</v>
      </c>
      <c r="AK110" s="22">
        <v>0</v>
      </c>
      <c r="AL110" s="22">
        <v>0</v>
      </c>
      <c r="AM110" s="22">
        <v>0</v>
      </c>
      <c r="AN110" s="22">
        <v>0</v>
      </c>
      <c r="AO110" s="22">
        <v>0</v>
      </c>
      <c r="AP110" s="22">
        <v>0</v>
      </c>
    </row>
    <row r="111" spans="1:42" x14ac:dyDescent="0.35">
      <c r="A111" s="22" t="s">
        <v>114</v>
      </c>
      <c r="B111" s="22" t="s">
        <v>294</v>
      </c>
      <c r="C111" s="22" t="s">
        <v>333</v>
      </c>
      <c r="D111" s="22" t="s">
        <v>334</v>
      </c>
      <c r="E111" s="22">
        <v>0</v>
      </c>
      <c r="F111" s="22">
        <v>219001</v>
      </c>
      <c r="G111" s="22">
        <v>0</v>
      </c>
      <c r="H111" s="22"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v>0</v>
      </c>
      <c r="AI111" s="22">
        <v>0</v>
      </c>
      <c r="AJ111" s="22">
        <v>0</v>
      </c>
      <c r="AK111" s="22">
        <v>0</v>
      </c>
      <c r="AL111" s="22">
        <v>0</v>
      </c>
      <c r="AM111" s="22">
        <v>0</v>
      </c>
      <c r="AN111" s="22">
        <v>0</v>
      </c>
      <c r="AO111" s="22">
        <v>0</v>
      </c>
      <c r="AP111" s="22">
        <v>219001</v>
      </c>
    </row>
    <row r="112" spans="1:42" x14ac:dyDescent="0.35">
      <c r="A112" s="22" t="s">
        <v>114</v>
      </c>
      <c r="B112" s="22" t="s">
        <v>294</v>
      </c>
      <c r="C112" s="22" t="s">
        <v>335</v>
      </c>
      <c r="D112" s="22" t="s">
        <v>336</v>
      </c>
      <c r="E112" s="22">
        <v>0</v>
      </c>
      <c r="F112" s="22">
        <v>0</v>
      </c>
      <c r="G112" s="22">
        <v>0</v>
      </c>
      <c r="H112" s="22">
        <v>0</v>
      </c>
      <c r="I112" s="22">
        <v>116938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v>0</v>
      </c>
      <c r="AI112" s="22">
        <v>171659</v>
      </c>
      <c r="AJ112" s="22">
        <v>0</v>
      </c>
      <c r="AK112" s="22">
        <v>0</v>
      </c>
      <c r="AL112" s="22">
        <v>0</v>
      </c>
      <c r="AM112" s="22">
        <v>0</v>
      </c>
      <c r="AN112" s="22">
        <v>0</v>
      </c>
      <c r="AO112" s="22">
        <v>0</v>
      </c>
      <c r="AP112" s="22">
        <v>288597</v>
      </c>
    </row>
    <row r="113" spans="1:42" x14ac:dyDescent="0.35">
      <c r="A113" s="22" t="s">
        <v>114</v>
      </c>
      <c r="B113" s="22" t="s">
        <v>294</v>
      </c>
      <c r="C113" s="22" t="s">
        <v>337</v>
      </c>
      <c r="D113" s="22" t="s">
        <v>338</v>
      </c>
      <c r="E113" s="22">
        <v>0</v>
      </c>
      <c r="F113" s="22">
        <v>0</v>
      </c>
      <c r="G113" s="22">
        <v>0</v>
      </c>
      <c r="H113" s="22">
        <v>0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526824</v>
      </c>
      <c r="P113" s="22">
        <v>0</v>
      </c>
      <c r="Q113" s="22">
        <v>0</v>
      </c>
      <c r="R113" s="22">
        <v>421119</v>
      </c>
      <c r="S113" s="22">
        <v>0</v>
      </c>
      <c r="T113" s="22">
        <v>159067</v>
      </c>
      <c r="U113" s="22">
        <v>131212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v>0</v>
      </c>
      <c r="AI113" s="22">
        <v>0</v>
      </c>
      <c r="AJ113" s="22">
        <v>0</v>
      </c>
      <c r="AK113" s="22">
        <v>0</v>
      </c>
      <c r="AL113" s="22">
        <v>0</v>
      </c>
      <c r="AM113" s="22">
        <v>0</v>
      </c>
      <c r="AN113" s="22">
        <v>0</v>
      </c>
      <c r="AO113" s="22">
        <v>0</v>
      </c>
      <c r="AP113" s="22">
        <v>1238222</v>
      </c>
    </row>
    <row r="114" spans="1:42" x14ac:dyDescent="0.35">
      <c r="A114" s="22" t="s">
        <v>114</v>
      </c>
      <c r="B114" s="22" t="s">
        <v>294</v>
      </c>
      <c r="C114" s="22" t="s">
        <v>339</v>
      </c>
      <c r="D114" s="22" t="s">
        <v>340</v>
      </c>
      <c r="E114" s="22">
        <v>0</v>
      </c>
      <c r="F114" s="22">
        <v>0</v>
      </c>
      <c r="G114" s="22">
        <v>0</v>
      </c>
      <c r="H114" s="22">
        <v>0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3538557</v>
      </c>
      <c r="P114" s="22">
        <v>0</v>
      </c>
      <c r="Q114" s="22">
        <v>0</v>
      </c>
      <c r="R114" s="22">
        <v>2885410</v>
      </c>
      <c r="S114" s="22">
        <v>0</v>
      </c>
      <c r="T114" s="22">
        <v>3442972</v>
      </c>
      <c r="U114" s="22">
        <v>1914486</v>
      </c>
      <c r="V114" s="22">
        <v>0</v>
      </c>
      <c r="W114" s="22"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0</v>
      </c>
      <c r="AF114" s="22">
        <v>0</v>
      </c>
      <c r="AG114" s="22">
        <v>0</v>
      </c>
      <c r="AH114" s="22">
        <v>0</v>
      </c>
      <c r="AI114" s="22">
        <v>15737</v>
      </c>
      <c r="AJ114" s="22">
        <v>0</v>
      </c>
      <c r="AK114" s="22">
        <v>0</v>
      </c>
      <c r="AL114" s="22">
        <v>0</v>
      </c>
      <c r="AM114" s="22">
        <v>0</v>
      </c>
      <c r="AN114" s="22">
        <v>0</v>
      </c>
      <c r="AO114" s="22">
        <v>0</v>
      </c>
      <c r="AP114" s="22">
        <v>11797162</v>
      </c>
    </row>
    <row r="115" spans="1:42" x14ac:dyDescent="0.35">
      <c r="A115" s="22" t="s">
        <v>114</v>
      </c>
      <c r="B115" s="22" t="s">
        <v>294</v>
      </c>
      <c r="C115" s="22" t="s">
        <v>341</v>
      </c>
      <c r="D115" s="22" t="s">
        <v>342</v>
      </c>
      <c r="E115" s="22">
        <v>0</v>
      </c>
      <c r="F115" s="22">
        <v>0</v>
      </c>
      <c r="G115" s="22">
        <v>0</v>
      </c>
      <c r="H115" s="22">
        <v>0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  <c r="AH115" s="22">
        <v>0</v>
      </c>
      <c r="AI115" s="22">
        <v>0</v>
      </c>
      <c r="AJ115" s="22">
        <v>0</v>
      </c>
      <c r="AK115" s="22">
        <v>0</v>
      </c>
      <c r="AL115" s="22">
        <v>0</v>
      </c>
      <c r="AM115" s="22">
        <v>0</v>
      </c>
      <c r="AN115" s="22">
        <v>0</v>
      </c>
      <c r="AO115" s="22">
        <v>0</v>
      </c>
      <c r="AP115" s="22">
        <v>0</v>
      </c>
    </row>
    <row r="116" spans="1:42" x14ac:dyDescent="0.35">
      <c r="A116" s="22" t="s">
        <v>114</v>
      </c>
      <c r="B116" s="22" t="s">
        <v>294</v>
      </c>
      <c r="C116" s="22" t="s">
        <v>343</v>
      </c>
      <c r="D116" s="22" t="s">
        <v>344</v>
      </c>
      <c r="E116" s="22">
        <v>0</v>
      </c>
      <c r="F116" s="22">
        <v>366670</v>
      </c>
      <c r="G116" s="22">
        <v>0</v>
      </c>
      <c r="H116" s="22"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v>0</v>
      </c>
      <c r="AI116" s="22">
        <v>0</v>
      </c>
      <c r="AJ116" s="22">
        <v>0</v>
      </c>
      <c r="AK116" s="22">
        <v>0</v>
      </c>
      <c r="AL116" s="22">
        <v>0</v>
      </c>
      <c r="AM116" s="22">
        <v>0</v>
      </c>
      <c r="AN116" s="22">
        <v>0</v>
      </c>
      <c r="AO116" s="22">
        <v>0</v>
      </c>
      <c r="AP116" s="22">
        <v>366670</v>
      </c>
    </row>
    <row r="117" spans="1:42" x14ac:dyDescent="0.35">
      <c r="A117" s="22" t="s">
        <v>114</v>
      </c>
      <c r="B117" s="22" t="s">
        <v>294</v>
      </c>
      <c r="C117" s="22" t="s">
        <v>345</v>
      </c>
      <c r="D117" s="22" t="s">
        <v>346</v>
      </c>
      <c r="E117" s="22">
        <v>0</v>
      </c>
      <c r="F117" s="22">
        <v>0</v>
      </c>
      <c r="G117" s="22">
        <v>0</v>
      </c>
      <c r="H117" s="22">
        <v>0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24300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v>0</v>
      </c>
      <c r="AI117" s="22">
        <v>0</v>
      </c>
      <c r="AJ117" s="22">
        <v>0</v>
      </c>
      <c r="AK117" s="22">
        <v>0</v>
      </c>
      <c r="AL117" s="22">
        <v>0</v>
      </c>
      <c r="AM117" s="22">
        <v>0</v>
      </c>
      <c r="AN117" s="22">
        <v>0</v>
      </c>
      <c r="AO117" s="22">
        <v>0</v>
      </c>
      <c r="AP117" s="22">
        <v>24300</v>
      </c>
    </row>
    <row r="118" spans="1:42" x14ac:dyDescent="0.35">
      <c r="A118" s="22" t="s">
        <v>114</v>
      </c>
      <c r="B118" s="22" t="s">
        <v>294</v>
      </c>
      <c r="C118" s="22" t="s">
        <v>347</v>
      </c>
      <c r="D118" s="22" t="s">
        <v>348</v>
      </c>
      <c r="E118" s="22">
        <v>0</v>
      </c>
      <c r="F118" s="22">
        <v>0</v>
      </c>
      <c r="G118" s="22">
        <v>0</v>
      </c>
      <c r="H118" s="22">
        <v>0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  <c r="AH118" s="22">
        <v>0</v>
      </c>
      <c r="AI118" s="22">
        <v>0</v>
      </c>
      <c r="AJ118" s="22">
        <v>0</v>
      </c>
      <c r="AK118" s="22">
        <v>0</v>
      </c>
      <c r="AL118" s="22">
        <v>0</v>
      </c>
      <c r="AM118" s="22">
        <v>0</v>
      </c>
      <c r="AN118" s="22">
        <v>0</v>
      </c>
      <c r="AO118" s="22">
        <v>0</v>
      </c>
      <c r="AP118" s="22">
        <v>0</v>
      </c>
    </row>
    <row r="119" spans="1:42" x14ac:dyDescent="0.35">
      <c r="A119" s="22" t="s">
        <v>114</v>
      </c>
      <c r="B119" s="22" t="s">
        <v>294</v>
      </c>
      <c r="C119" s="22" t="s">
        <v>349</v>
      </c>
      <c r="D119" s="22" t="s">
        <v>350</v>
      </c>
      <c r="E119" s="22">
        <v>0</v>
      </c>
      <c r="F119" s="22">
        <v>0</v>
      </c>
      <c r="G119" s="22">
        <v>0</v>
      </c>
      <c r="H119" s="22">
        <v>0</v>
      </c>
      <c r="I119" s="22">
        <v>432153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v>0</v>
      </c>
      <c r="AI119" s="22">
        <v>205000</v>
      </c>
      <c r="AJ119" s="22">
        <v>0</v>
      </c>
      <c r="AK119" s="22">
        <v>0</v>
      </c>
      <c r="AL119" s="22">
        <v>0</v>
      </c>
      <c r="AM119" s="22">
        <v>0</v>
      </c>
      <c r="AN119" s="22">
        <v>0</v>
      </c>
      <c r="AO119" s="22">
        <v>0</v>
      </c>
      <c r="AP119" s="22">
        <v>637153</v>
      </c>
    </row>
    <row r="120" spans="1:42" x14ac:dyDescent="0.35">
      <c r="A120" s="22" t="s">
        <v>114</v>
      </c>
      <c r="B120" s="22" t="s">
        <v>294</v>
      </c>
      <c r="C120" s="22" t="s">
        <v>351</v>
      </c>
      <c r="D120" s="22" t="s">
        <v>352</v>
      </c>
      <c r="E120" s="22">
        <v>0</v>
      </c>
      <c r="F120" s="22">
        <v>0</v>
      </c>
      <c r="G120" s="22">
        <v>0</v>
      </c>
      <c r="H120" s="22">
        <v>0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  <c r="AH120" s="22">
        <v>0</v>
      </c>
      <c r="AI120" s="22">
        <v>0</v>
      </c>
      <c r="AJ120" s="22">
        <v>0</v>
      </c>
      <c r="AK120" s="22">
        <v>0</v>
      </c>
      <c r="AL120" s="22">
        <v>0</v>
      </c>
      <c r="AM120" s="22">
        <v>0</v>
      </c>
      <c r="AN120" s="22">
        <v>0</v>
      </c>
      <c r="AO120" s="22">
        <v>0</v>
      </c>
      <c r="AP120" s="22">
        <v>0</v>
      </c>
    </row>
    <row r="121" spans="1:42" x14ac:dyDescent="0.35">
      <c r="A121" s="22" t="s">
        <v>114</v>
      </c>
      <c r="B121" s="22" t="s">
        <v>294</v>
      </c>
      <c r="C121" s="22" t="s">
        <v>353</v>
      </c>
      <c r="D121" s="22" t="s">
        <v>354</v>
      </c>
      <c r="E121" s="22">
        <v>0</v>
      </c>
      <c r="F121" s="22">
        <v>0</v>
      </c>
      <c r="G121" s="22">
        <v>0</v>
      </c>
      <c r="H121" s="22">
        <v>0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  <c r="AH121" s="22">
        <v>0</v>
      </c>
      <c r="AI121" s="22">
        <v>0</v>
      </c>
      <c r="AJ121" s="22">
        <v>0</v>
      </c>
      <c r="AK121" s="22">
        <v>0</v>
      </c>
      <c r="AL121" s="22">
        <v>0</v>
      </c>
      <c r="AM121" s="22">
        <v>0</v>
      </c>
      <c r="AN121" s="22">
        <v>0</v>
      </c>
      <c r="AO121" s="22">
        <v>0</v>
      </c>
      <c r="AP121" s="22">
        <v>0</v>
      </c>
    </row>
    <row r="122" spans="1:42" x14ac:dyDescent="0.35">
      <c r="A122" s="22" t="s">
        <v>114</v>
      </c>
      <c r="B122" s="22" t="s">
        <v>294</v>
      </c>
      <c r="C122" s="22" t="s">
        <v>355</v>
      </c>
      <c r="D122" s="22" t="s">
        <v>356</v>
      </c>
      <c r="E122" s="22">
        <v>0</v>
      </c>
      <c r="F122" s="22">
        <v>0</v>
      </c>
      <c r="G122" s="22">
        <v>0</v>
      </c>
      <c r="H122" s="22">
        <v>0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v>0</v>
      </c>
      <c r="V122" s="22">
        <v>0</v>
      </c>
      <c r="W122" s="22">
        <v>0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v>0</v>
      </c>
      <c r="AI122" s="22">
        <v>0</v>
      </c>
      <c r="AJ122" s="22">
        <v>0</v>
      </c>
      <c r="AK122" s="22">
        <v>0</v>
      </c>
      <c r="AL122" s="22">
        <v>0</v>
      </c>
      <c r="AM122" s="22">
        <v>0</v>
      </c>
      <c r="AN122" s="22">
        <v>0</v>
      </c>
      <c r="AO122" s="22">
        <v>0</v>
      </c>
      <c r="AP122" s="22">
        <v>0</v>
      </c>
    </row>
    <row r="123" spans="1:42" x14ac:dyDescent="0.35">
      <c r="A123" s="22" t="s">
        <v>114</v>
      </c>
      <c r="B123" s="22" t="s">
        <v>294</v>
      </c>
      <c r="C123" s="22" t="s">
        <v>357</v>
      </c>
      <c r="D123" s="22" t="s">
        <v>358</v>
      </c>
      <c r="E123" s="22">
        <v>0</v>
      </c>
      <c r="F123" s="22">
        <v>0</v>
      </c>
      <c r="G123" s="22">
        <v>0</v>
      </c>
      <c r="H123" s="22"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0</v>
      </c>
      <c r="U123" s="22">
        <v>0</v>
      </c>
      <c r="V123" s="22">
        <v>0</v>
      </c>
      <c r="W123" s="22">
        <v>0</v>
      </c>
      <c r="X123" s="22"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v>0</v>
      </c>
      <c r="AI123" s="22">
        <v>812211</v>
      </c>
      <c r="AJ123" s="22">
        <v>0</v>
      </c>
      <c r="AK123" s="22">
        <v>0</v>
      </c>
      <c r="AL123" s="22">
        <v>0</v>
      </c>
      <c r="AM123" s="22">
        <v>0</v>
      </c>
      <c r="AN123" s="22">
        <v>0</v>
      </c>
      <c r="AO123" s="22">
        <v>0</v>
      </c>
      <c r="AP123" s="22">
        <v>812211</v>
      </c>
    </row>
    <row r="124" spans="1:42" x14ac:dyDescent="0.35">
      <c r="A124" s="22" t="s">
        <v>114</v>
      </c>
      <c r="B124" s="22" t="s">
        <v>294</v>
      </c>
      <c r="C124" s="22" t="s">
        <v>359</v>
      </c>
      <c r="D124" s="22" t="s">
        <v>360</v>
      </c>
      <c r="E124" s="22">
        <v>0</v>
      </c>
      <c r="F124" s="22">
        <v>0</v>
      </c>
      <c r="G124" s="22">
        <v>0</v>
      </c>
      <c r="H124" s="22">
        <v>0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v>0</v>
      </c>
      <c r="U124" s="22">
        <v>0</v>
      </c>
      <c r="V124" s="22">
        <v>0</v>
      </c>
      <c r="W124" s="22">
        <v>0</v>
      </c>
      <c r="X124" s="22">
        <v>0</v>
      </c>
      <c r="Y124" s="22">
        <v>0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0</v>
      </c>
      <c r="AF124" s="22">
        <v>0</v>
      </c>
      <c r="AG124" s="22">
        <v>0</v>
      </c>
      <c r="AH124" s="22">
        <v>0</v>
      </c>
      <c r="AI124" s="22">
        <v>0</v>
      </c>
      <c r="AJ124" s="22">
        <v>0</v>
      </c>
      <c r="AK124" s="22">
        <v>0</v>
      </c>
      <c r="AL124" s="22">
        <v>0</v>
      </c>
      <c r="AM124" s="22">
        <v>0</v>
      </c>
      <c r="AN124" s="22">
        <v>0</v>
      </c>
      <c r="AO124" s="22">
        <v>0</v>
      </c>
      <c r="AP124" s="22">
        <v>0</v>
      </c>
    </row>
    <row r="125" spans="1:42" x14ac:dyDescent="0.35">
      <c r="A125" s="22" t="s">
        <v>114</v>
      </c>
      <c r="B125" s="22" t="s">
        <v>294</v>
      </c>
      <c r="C125" s="22" t="s">
        <v>361</v>
      </c>
      <c r="D125" s="22" t="s">
        <v>362</v>
      </c>
      <c r="E125" s="22">
        <v>0</v>
      </c>
      <c r="F125" s="22">
        <v>0</v>
      </c>
      <c r="G125" s="22">
        <v>0</v>
      </c>
      <c r="H125" s="22"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v>0</v>
      </c>
      <c r="V125" s="22">
        <v>0</v>
      </c>
      <c r="W125" s="22">
        <v>0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v>0</v>
      </c>
      <c r="AI125" s="22">
        <v>0</v>
      </c>
      <c r="AJ125" s="22">
        <v>0</v>
      </c>
      <c r="AK125" s="22">
        <v>0</v>
      </c>
      <c r="AL125" s="22">
        <v>0</v>
      </c>
      <c r="AM125" s="22">
        <v>0</v>
      </c>
      <c r="AN125" s="22">
        <v>0</v>
      </c>
      <c r="AO125" s="22">
        <v>0</v>
      </c>
      <c r="AP125" s="22">
        <v>0</v>
      </c>
    </row>
    <row r="126" spans="1:42" x14ac:dyDescent="0.35">
      <c r="A126" s="22" t="s">
        <v>114</v>
      </c>
      <c r="B126" s="22" t="s">
        <v>294</v>
      </c>
      <c r="C126" s="22" t="s">
        <v>363</v>
      </c>
      <c r="D126" s="22" t="s">
        <v>364</v>
      </c>
      <c r="E126" s="22">
        <v>0</v>
      </c>
      <c r="F126" s="22">
        <v>0</v>
      </c>
      <c r="G126" s="22">
        <v>0</v>
      </c>
      <c r="H126" s="22"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2"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v>0</v>
      </c>
      <c r="AI126" s="22">
        <v>0</v>
      </c>
      <c r="AJ126" s="22">
        <v>0</v>
      </c>
      <c r="AK126" s="22">
        <v>0</v>
      </c>
      <c r="AL126" s="22">
        <v>0</v>
      </c>
      <c r="AM126" s="22">
        <v>0</v>
      </c>
      <c r="AN126" s="22">
        <v>0</v>
      </c>
      <c r="AO126" s="22">
        <v>0</v>
      </c>
      <c r="AP126" s="22">
        <v>0</v>
      </c>
    </row>
    <row r="127" spans="1:42" x14ac:dyDescent="0.35">
      <c r="A127" s="22" t="s">
        <v>114</v>
      </c>
      <c r="B127" s="22" t="s">
        <v>294</v>
      </c>
      <c r="C127" s="22" t="s">
        <v>365</v>
      </c>
      <c r="D127" s="22" t="s">
        <v>366</v>
      </c>
      <c r="E127" s="22">
        <v>0</v>
      </c>
      <c r="F127" s="22">
        <v>0</v>
      </c>
      <c r="G127" s="22">
        <v>0</v>
      </c>
      <c r="H127" s="22"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355080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2">
        <v>0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v>0</v>
      </c>
      <c r="AI127" s="22">
        <v>0</v>
      </c>
      <c r="AJ127" s="22">
        <v>0</v>
      </c>
      <c r="AK127" s="22">
        <v>0</v>
      </c>
      <c r="AL127" s="22">
        <v>0</v>
      </c>
      <c r="AM127" s="22">
        <v>0</v>
      </c>
      <c r="AN127" s="22">
        <v>0</v>
      </c>
      <c r="AO127" s="22">
        <v>0</v>
      </c>
      <c r="AP127" s="22">
        <v>355080</v>
      </c>
    </row>
    <row r="128" spans="1:42" x14ac:dyDescent="0.35">
      <c r="A128" s="22" t="s">
        <v>114</v>
      </c>
      <c r="B128" s="22" t="s">
        <v>294</v>
      </c>
      <c r="C128" s="22" t="s">
        <v>367</v>
      </c>
      <c r="D128" s="22" t="s">
        <v>368</v>
      </c>
      <c r="E128" s="22">
        <v>0</v>
      </c>
      <c r="F128" s="22">
        <v>58280</v>
      </c>
      <c r="G128" s="22">
        <v>0</v>
      </c>
      <c r="H128" s="22"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0</v>
      </c>
      <c r="AJ128" s="22">
        <v>0</v>
      </c>
      <c r="AK128" s="22">
        <v>0</v>
      </c>
      <c r="AL128" s="22">
        <v>0</v>
      </c>
      <c r="AM128" s="22">
        <v>0</v>
      </c>
      <c r="AN128" s="22">
        <v>0</v>
      </c>
      <c r="AO128" s="22">
        <v>0</v>
      </c>
      <c r="AP128" s="22">
        <v>58280</v>
      </c>
    </row>
    <row r="129" spans="1:42" x14ac:dyDescent="0.35">
      <c r="A129" s="22" t="s">
        <v>114</v>
      </c>
      <c r="B129" s="22" t="s">
        <v>294</v>
      </c>
      <c r="C129" s="22" t="s">
        <v>369</v>
      </c>
      <c r="D129" s="22" t="s">
        <v>370</v>
      </c>
      <c r="E129" s="22">
        <v>0</v>
      </c>
      <c r="F129" s="22">
        <v>0</v>
      </c>
      <c r="G129" s="22">
        <v>0</v>
      </c>
      <c r="H129" s="22">
        <v>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</v>
      </c>
      <c r="W129" s="22">
        <v>0</v>
      </c>
      <c r="X129" s="22"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  <c r="AH129" s="22">
        <v>0</v>
      </c>
      <c r="AI129" s="22">
        <v>0</v>
      </c>
      <c r="AJ129" s="22">
        <v>0</v>
      </c>
      <c r="AK129" s="22">
        <v>0</v>
      </c>
      <c r="AL129" s="22">
        <v>0</v>
      </c>
      <c r="AM129" s="22">
        <v>0</v>
      </c>
      <c r="AN129" s="22">
        <v>0</v>
      </c>
      <c r="AO129" s="22">
        <v>0</v>
      </c>
      <c r="AP129" s="22">
        <v>0</v>
      </c>
    </row>
    <row r="130" spans="1:42" x14ac:dyDescent="0.35">
      <c r="A130" s="22" t="s">
        <v>114</v>
      </c>
      <c r="B130" s="22" t="s">
        <v>294</v>
      </c>
      <c r="C130" s="22" t="s">
        <v>371</v>
      </c>
      <c r="D130" s="22" t="s">
        <v>372</v>
      </c>
      <c r="E130" s="22">
        <v>0</v>
      </c>
      <c r="F130" s="22">
        <v>0</v>
      </c>
      <c r="G130" s="22">
        <v>0</v>
      </c>
      <c r="H130" s="22"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0</v>
      </c>
      <c r="AK130" s="22">
        <v>0</v>
      </c>
      <c r="AL130" s="22">
        <v>0</v>
      </c>
      <c r="AM130" s="22">
        <v>0</v>
      </c>
      <c r="AN130" s="22">
        <v>0</v>
      </c>
      <c r="AO130" s="22">
        <v>0</v>
      </c>
      <c r="AP130" s="22">
        <v>0</v>
      </c>
    </row>
    <row r="131" spans="1:42" x14ac:dyDescent="0.35">
      <c r="A131" s="22" t="s">
        <v>114</v>
      </c>
      <c r="B131" s="22" t="s">
        <v>294</v>
      </c>
      <c r="C131" s="22" t="s">
        <v>373</v>
      </c>
      <c r="D131" s="22" t="s">
        <v>374</v>
      </c>
      <c r="E131" s="22">
        <v>0</v>
      </c>
      <c r="F131" s="22">
        <v>0</v>
      </c>
      <c r="G131" s="22">
        <v>0</v>
      </c>
      <c r="H131" s="22"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v>0</v>
      </c>
      <c r="V131" s="22">
        <v>0</v>
      </c>
      <c r="W131" s="22"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2">
        <v>0</v>
      </c>
      <c r="AL131" s="22">
        <v>0</v>
      </c>
      <c r="AM131" s="22">
        <v>0</v>
      </c>
      <c r="AN131" s="22">
        <v>0</v>
      </c>
      <c r="AO131" s="22">
        <v>0</v>
      </c>
      <c r="AP131" s="22">
        <v>0</v>
      </c>
    </row>
    <row r="132" spans="1:42" x14ac:dyDescent="0.35">
      <c r="A132" s="22" t="s">
        <v>114</v>
      </c>
      <c r="B132" s="22" t="s">
        <v>294</v>
      </c>
      <c r="C132" s="22" t="s">
        <v>375</v>
      </c>
      <c r="D132" s="22" t="s">
        <v>376</v>
      </c>
      <c r="E132" s="22">
        <v>0</v>
      </c>
      <c r="F132" s="22">
        <v>0</v>
      </c>
      <c r="G132" s="22">
        <v>0</v>
      </c>
      <c r="H132" s="22"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2">
        <v>0</v>
      </c>
      <c r="W132" s="22"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v>0</v>
      </c>
      <c r="AJ132" s="22">
        <v>0</v>
      </c>
      <c r="AK132" s="22">
        <v>0</v>
      </c>
      <c r="AL132" s="22">
        <v>0</v>
      </c>
      <c r="AM132" s="22">
        <v>0</v>
      </c>
      <c r="AN132" s="22">
        <v>0</v>
      </c>
      <c r="AO132" s="22">
        <v>0</v>
      </c>
      <c r="AP132" s="22">
        <v>0</v>
      </c>
    </row>
    <row r="133" spans="1:42" x14ac:dyDescent="0.35">
      <c r="A133" s="22" t="s">
        <v>114</v>
      </c>
      <c r="B133" s="22" t="s">
        <v>294</v>
      </c>
      <c r="C133" s="22" t="s">
        <v>377</v>
      </c>
      <c r="D133" s="22" t="s">
        <v>378</v>
      </c>
      <c r="E133" s="22">
        <v>0</v>
      </c>
      <c r="F133" s="22">
        <v>0</v>
      </c>
      <c r="G133" s="22">
        <v>0</v>
      </c>
      <c r="H133" s="22">
        <v>0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v>0</v>
      </c>
      <c r="AJ133" s="22">
        <v>0</v>
      </c>
      <c r="AK133" s="22">
        <v>0</v>
      </c>
      <c r="AL133" s="22">
        <v>0</v>
      </c>
      <c r="AM133" s="22">
        <v>0</v>
      </c>
      <c r="AN133" s="22">
        <v>0</v>
      </c>
      <c r="AO133" s="22">
        <v>0</v>
      </c>
      <c r="AP133" s="22">
        <v>0</v>
      </c>
    </row>
    <row r="134" spans="1:42" x14ac:dyDescent="0.35">
      <c r="A134" s="22" t="s">
        <v>114</v>
      </c>
      <c r="B134" s="22" t="s">
        <v>294</v>
      </c>
      <c r="C134" s="22" t="s">
        <v>379</v>
      </c>
      <c r="D134" s="22" t="s">
        <v>380</v>
      </c>
      <c r="E134" s="22">
        <v>0</v>
      </c>
      <c r="F134" s="22">
        <v>0</v>
      </c>
      <c r="G134" s="22">
        <v>0</v>
      </c>
      <c r="H134" s="22">
        <v>0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2">
        <v>0</v>
      </c>
      <c r="V134" s="22">
        <v>0</v>
      </c>
      <c r="W134" s="22">
        <v>0</v>
      </c>
      <c r="X134" s="22">
        <v>0</v>
      </c>
      <c r="Y134" s="22">
        <v>0</v>
      </c>
      <c r="Z134" s="22">
        <v>0</v>
      </c>
      <c r="AA134" s="22">
        <v>0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v>0</v>
      </c>
      <c r="AI134" s="22">
        <v>0</v>
      </c>
      <c r="AJ134" s="22">
        <v>0</v>
      </c>
      <c r="AK134" s="22">
        <v>0</v>
      </c>
      <c r="AL134" s="22">
        <v>0</v>
      </c>
      <c r="AM134" s="22">
        <v>0</v>
      </c>
      <c r="AN134" s="22">
        <v>0</v>
      </c>
      <c r="AO134" s="22">
        <v>0</v>
      </c>
      <c r="AP134" s="22">
        <v>0</v>
      </c>
    </row>
    <row r="135" spans="1:42" x14ac:dyDescent="0.35">
      <c r="A135" s="22" t="s">
        <v>114</v>
      </c>
      <c r="B135" s="22" t="s">
        <v>294</v>
      </c>
      <c r="C135" s="22" t="s">
        <v>381</v>
      </c>
      <c r="D135" s="22" t="s">
        <v>382</v>
      </c>
      <c r="E135" s="22">
        <v>0</v>
      </c>
      <c r="F135" s="22">
        <v>0</v>
      </c>
      <c r="G135" s="22">
        <v>0</v>
      </c>
      <c r="H135" s="22"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>
        <v>0</v>
      </c>
      <c r="V135" s="22">
        <v>0</v>
      </c>
      <c r="W135" s="22"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v>0</v>
      </c>
      <c r="AI135" s="22">
        <v>0</v>
      </c>
      <c r="AJ135" s="22">
        <v>0</v>
      </c>
      <c r="AK135" s="22">
        <v>0</v>
      </c>
      <c r="AL135" s="22">
        <v>0</v>
      </c>
      <c r="AM135" s="22">
        <v>0</v>
      </c>
      <c r="AN135" s="22">
        <v>0</v>
      </c>
      <c r="AO135" s="22">
        <v>0</v>
      </c>
      <c r="AP135" s="22">
        <v>0</v>
      </c>
    </row>
    <row r="136" spans="1:42" x14ac:dyDescent="0.35">
      <c r="A136" s="22" t="s">
        <v>114</v>
      </c>
      <c r="B136" s="22" t="s">
        <v>294</v>
      </c>
      <c r="C136" s="22" t="s">
        <v>383</v>
      </c>
      <c r="D136" s="22" t="s">
        <v>384</v>
      </c>
      <c r="E136" s="22">
        <v>0</v>
      </c>
      <c r="F136" s="22">
        <v>0</v>
      </c>
      <c r="G136" s="22">
        <v>0</v>
      </c>
      <c r="H136" s="22"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v>0</v>
      </c>
      <c r="AI136" s="22">
        <v>0</v>
      </c>
      <c r="AJ136" s="22">
        <v>0</v>
      </c>
      <c r="AK136" s="22">
        <v>0</v>
      </c>
      <c r="AL136" s="22">
        <v>0</v>
      </c>
      <c r="AM136" s="22">
        <v>0</v>
      </c>
      <c r="AN136" s="22">
        <v>0</v>
      </c>
      <c r="AO136" s="22">
        <v>0</v>
      </c>
      <c r="AP136" s="22">
        <v>0</v>
      </c>
    </row>
    <row r="137" spans="1:42" x14ac:dyDescent="0.35">
      <c r="A137" s="22" t="s">
        <v>114</v>
      </c>
      <c r="B137" s="22" t="s">
        <v>294</v>
      </c>
      <c r="C137" s="22" t="s">
        <v>385</v>
      </c>
      <c r="D137" s="22" t="s">
        <v>386</v>
      </c>
      <c r="E137" s="22">
        <v>0</v>
      </c>
      <c r="F137" s="22">
        <v>0</v>
      </c>
      <c r="G137" s="22">
        <v>0</v>
      </c>
      <c r="H137" s="22">
        <v>0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v>0</v>
      </c>
      <c r="AI137" s="22">
        <v>0</v>
      </c>
      <c r="AJ137" s="22">
        <v>0</v>
      </c>
      <c r="AK137" s="22">
        <v>0</v>
      </c>
      <c r="AL137" s="22">
        <v>0</v>
      </c>
      <c r="AM137" s="22">
        <v>0</v>
      </c>
      <c r="AN137" s="22">
        <v>0</v>
      </c>
      <c r="AO137" s="22">
        <v>0</v>
      </c>
      <c r="AP137" s="22">
        <v>0</v>
      </c>
    </row>
    <row r="138" spans="1:42" x14ac:dyDescent="0.35">
      <c r="A138" s="22" t="s">
        <v>114</v>
      </c>
      <c r="B138" s="22" t="s">
        <v>294</v>
      </c>
      <c r="C138" s="22" t="s">
        <v>387</v>
      </c>
      <c r="D138" s="22" t="s">
        <v>388</v>
      </c>
      <c r="E138" s="22">
        <v>0</v>
      </c>
      <c r="F138" s="22">
        <v>0</v>
      </c>
      <c r="G138" s="22">
        <v>0</v>
      </c>
      <c r="H138" s="22"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v>0</v>
      </c>
      <c r="AL138" s="22">
        <v>0</v>
      </c>
      <c r="AM138" s="22">
        <v>0</v>
      </c>
      <c r="AN138" s="22">
        <v>0</v>
      </c>
      <c r="AO138" s="22">
        <v>0</v>
      </c>
      <c r="AP138" s="22">
        <v>0</v>
      </c>
    </row>
    <row r="139" spans="1:42" x14ac:dyDescent="0.35">
      <c r="A139" s="22" t="s">
        <v>114</v>
      </c>
      <c r="B139" s="22" t="s">
        <v>294</v>
      </c>
      <c r="C139" s="22" t="s">
        <v>389</v>
      </c>
      <c r="D139" s="22" t="s">
        <v>390</v>
      </c>
      <c r="E139" s="22">
        <v>0</v>
      </c>
      <c r="F139" s="22">
        <v>0</v>
      </c>
      <c r="G139" s="22">
        <v>0</v>
      </c>
      <c r="H139" s="22">
        <v>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v>0</v>
      </c>
      <c r="AI139" s="22">
        <v>0</v>
      </c>
      <c r="AJ139" s="22">
        <v>0</v>
      </c>
      <c r="AK139" s="22">
        <v>0</v>
      </c>
      <c r="AL139" s="22">
        <v>0</v>
      </c>
      <c r="AM139" s="22">
        <v>0</v>
      </c>
      <c r="AN139" s="22">
        <v>0</v>
      </c>
      <c r="AO139" s="22">
        <v>0</v>
      </c>
      <c r="AP139" s="22">
        <v>0</v>
      </c>
    </row>
    <row r="140" spans="1:42" x14ac:dyDescent="0.35">
      <c r="A140" s="22" t="s">
        <v>114</v>
      </c>
      <c r="B140" s="22" t="s">
        <v>294</v>
      </c>
      <c r="C140" s="22" t="s">
        <v>391</v>
      </c>
      <c r="D140" s="22" t="s">
        <v>392</v>
      </c>
      <c r="E140" s="22">
        <v>0</v>
      </c>
      <c r="F140" s="22">
        <v>0</v>
      </c>
      <c r="G140" s="22">
        <v>0</v>
      </c>
      <c r="H140" s="22">
        <v>0</v>
      </c>
      <c r="I140" s="22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0</v>
      </c>
      <c r="V140" s="22">
        <v>0</v>
      </c>
      <c r="W140" s="22">
        <v>0</v>
      </c>
      <c r="X140" s="22"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2">
        <v>0</v>
      </c>
      <c r="AL140" s="22">
        <v>0</v>
      </c>
      <c r="AM140" s="22">
        <v>0</v>
      </c>
      <c r="AN140" s="22">
        <v>0</v>
      </c>
      <c r="AO140" s="22">
        <v>0</v>
      </c>
      <c r="AP140" s="22">
        <v>0</v>
      </c>
    </row>
    <row r="141" spans="1:42" x14ac:dyDescent="0.35">
      <c r="A141" s="22" t="s">
        <v>114</v>
      </c>
      <c r="B141" s="22" t="s">
        <v>294</v>
      </c>
      <c r="C141" s="22" t="s">
        <v>393</v>
      </c>
      <c r="D141" s="22" t="s">
        <v>394</v>
      </c>
      <c r="E141" s="22">
        <v>0</v>
      </c>
      <c r="F141" s="22">
        <v>0</v>
      </c>
      <c r="G141" s="22">
        <v>0</v>
      </c>
      <c r="H141" s="22">
        <v>0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v>0</v>
      </c>
      <c r="U141" s="22">
        <v>0</v>
      </c>
      <c r="V141" s="22">
        <v>0</v>
      </c>
      <c r="W141" s="22">
        <v>0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v>0</v>
      </c>
      <c r="AI141" s="22">
        <v>0</v>
      </c>
      <c r="AJ141" s="22">
        <v>0</v>
      </c>
      <c r="AK141" s="22">
        <v>0</v>
      </c>
      <c r="AL141" s="22">
        <v>0</v>
      </c>
      <c r="AM141" s="22">
        <v>0</v>
      </c>
      <c r="AN141" s="22">
        <v>0</v>
      </c>
      <c r="AO141" s="22">
        <v>0</v>
      </c>
      <c r="AP141" s="22">
        <v>0</v>
      </c>
    </row>
    <row r="142" spans="1:42" x14ac:dyDescent="0.35">
      <c r="A142" s="22" t="s">
        <v>114</v>
      </c>
      <c r="B142" s="22" t="s">
        <v>294</v>
      </c>
      <c r="C142" s="22" t="s">
        <v>395</v>
      </c>
      <c r="D142" s="22" t="s">
        <v>396</v>
      </c>
      <c r="E142" s="22">
        <v>0</v>
      </c>
      <c r="F142" s="22">
        <v>0</v>
      </c>
      <c r="G142" s="22">
        <v>0</v>
      </c>
      <c r="H142" s="22"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v>0</v>
      </c>
      <c r="X142" s="22"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v>0</v>
      </c>
      <c r="AJ142" s="22">
        <v>0</v>
      </c>
      <c r="AK142" s="22">
        <v>0</v>
      </c>
      <c r="AL142" s="22">
        <v>0</v>
      </c>
      <c r="AM142" s="22">
        <v>0</v>
      </c>
      <c r="AN142" s="22">
        <v>0</v>
      </c>
      <c r="AO142" s="22">
        <v>0</v>
      </c>
      <c r="AP142" s="22">
        <v>0</v>
      </c>
    </row>
    <row r="143" spans="1:42" x14ac:dyDescent="0.35">
      <c r="A143" s="22" t="s">
        <v>114</v>
      </c>
      <c r="B143" s="22" t="s">
        <v>294</v>
      </c>
      <c r="C143" s="22" t="s">
        <v>397</v>
      </c>
      <c r="D143" s="22" t="s">
        <v>398</v>
      </c>
      <c r="E143" s="22">
        <v>0</v>
      </c>
      <c r="F143" s="22">
        <v>0</v>
      </c>
      <c r="G143" s="22">
        <v>0</v>
      </c>
      <c r="H143" s="22">
        <v>0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v>0</v>
      </c>
      <c r="V143" s="22">
        <v>0</v>
      </c>
      <c r="W143" s="22">
        <v>0</v>
      </c>
      <c r="X143" s="22"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v>0</v>
      </c>
      <c r="AI143" s="22">
        <v>0</v>
      </c>
      <c r="AJ143" s="22">
        <v>0</v>
      </c>
      <c r="AK143" s="22">
        <v>0</v>
      </c>
      <c r="AL143" s="22">
        <v>0</v>
      </c>
      <c r="AM143" s="22">
        <v>0</v>
      </c>
      <c r="AN143" s="22">
        <v>0</v>
      </c>
      <c r="AO143" s="22">
        <v>0</v>
      </c>
      <c r="AP143" s="22">
        <v>0</v>
      </c>
    </row>
    <row r="144" spans="1:42" x14ac:dyDescent="0.35">
      <c r="A144" s="22" t="s">
        <v>114</v>
      </c>
      <c r="B144" s="22" t="s">
        <v>294</v>
      </c>
      <c r="C144" s="22" t="s">
        <v>399</v>
      </c>
      <c r="D144" s="22" t="s">
        <v>400</v>
      </c>
      <c r="E144" s="22">
        <v>0</v>
      </c>
      <c r="F144" s="22">
        <v>0</v>
      </c>
      <c r="G144" s="22">
        <v>0</v>
      </c>
      <c r="H144" s="22">
        <v>0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v>0</v>
      </c>
      <c r="X144" s="22"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  <c r="AH144" s="22">
        <v>0</v>
      </c>
      <c r="AI144" s="22">
        <v>0</v>
      </c>
      <c r="AJ144" s="22">
        <v>1626171</v>
      </c>
      <c r="AK144" s="22">
        <v>0</v>
      </c>
      <c r="AL144" s="22">
        <v>0</v>
      </c>
      <c r="AM144" s="22">
        <v>0</v>
      </c>
      <c r="AN144" s="22">
        <v>0</v>
      </c>
      <c r="AO144" s="22">
        <v>0</v>
      </c>
      <c r="AP144" s="22">
        <v>1626171</v>
      </c>
    </row>
    <row r="145" spans="1:42" x14ac:dyDescent="0.35">
      <c r="A145" s="22" t="s">
        <v>114</v>
      </c>
      <c r="B145" s="22" t="s">
        <v>294</v>
      </c>
      <c r="C145" s="22" t="s">
        <v>401</v>
      </c>
      <c r="D145" s="22" t="s">
        <v>402</v>
      </c>
      <c r="E145" s="22">
        <v>0</v>
      </c>
      <c r="F145" s="22">
        <v>0</v>
      </c>
      <c r="G145" s="22">
        <v>0</v>
      </c>
      <c r="H145" s="22"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v>0</v>
      </c>
      <c r="U145" s="22">
        <v>0</v>
      </c>
      <c r="V145" s="22">
        <v>0</v>
      </c>
      <c r="W145" s="22">
        <v>0</v>
      </c>
      <c r="X145" s="22"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v>0</v>
      </c>
      <c r="AI145" s="22">
        <v>0</v>
      </c>
      <c r="AJ145" s="22">
        <v>0</v>
      </c>
      <c r="AK145" s="22">
        <v>0</v>
      </c>
      <c r="AL145" s="22">
        <v>0</v>
      </c>
      <c r="AM145" s="22">
        <v>0</v>
      </c>
      <c r="AN145" s="22">
        <v>0</v>
      </c>
      <c r="AO145" s="22">
        <v>0</v>
      </c>
      <c r="AP145" s="22">
        <v>0</v>
      </c>
    </row>
    <row r="146" spans="1:42" x14ac:dyDescent="0.35">
      <c r="A146" s="22" t="s">
        <v>114</v>
      </c>
      <c r="B146" s="22" t="s">
        <v>294</v>
      </c>
      <c r="C146" s="22" t="s">
        <v>403</v>
      </c>
      <c r="D146" s="22" t="s">
        <v>404</v>
      </c>
      <c r="E146" s="22">
        <v>0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v>0</v>
      </c>
      <c r="AI146" s="22">
        <v>0</v>
      </c>
      <c r="AJ146" s="22">
        <v>0</v>
      </c>
      <c r="AK146" s="22">
        <v>0</v>
      </c>
      <c r="AL146" s="22">
        <v>0</v>
      </c>
      <c r="AM146" s="22">
        <v>0</v>
      </c>
      <c r="AN146" s="22">
        <v>0</v>
      </c>
      <c r="AO146" s="22">
        <v>0</v>
      </c>
      <c r="AP146" s="22">
        <v>0</v>
      </c>
    </row>
    <row r="147" spans="1:42" x14ac:dyDescent="0.35">
      <c r="A147" s="22" t="s">
        <v>114</v>
      </c>
      <c r="B147" s="22" t="s">
        <v>294</v>
      </c>
      <c r="C147" s="22" t="s">
        <v>405</v>
      </c>
      <c r="D147" s="22" t="s">
        <v>406</v>
      </c>
      <c r="E147" s="22">
        <v>0</v>
      </c>
      <c r="F147" s="22">
        <v>0</v>
      </c>
      <c r="G147" s="22">
        <v>0</v>
      </c>
      <c r="H147" s="22">
        <v>0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v>0</v>
      </c>
      <c r="U147" s="22">
        <v>0</v>
      </c>
      <c r="V147" s="22">
        <v>0</v>
      </c>
      <c r="W147" s="22">
        <v>0</v>
      </c>
      <c r="X147" s="22"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v>0</v>
      </c>
      <c r="AJ147" s="22">
        <v>0</v>
      </c>
      <c r="AK147" s="22">
        <v>0</v>
      </c>
      <c r="AL147" s="22">
        <v>0</v>
      </c>
      <c r="AM147" s="22">
        <v>0</v>
      </c>
      <c r="AN147" s="22">
        <v>0</v>
      </c>
      <c r="AO147" s="22">
        <v>0</v>
      </c>
      <c r="AP147" s="22">
        <v>0</v>
      </c>
    </row>
    <row r="148" spans="1:42" x14ac:dyDescent="0.35">
      <c r="A148" s="22" t="s">
        <v>114</v>
      </c>
      <c r="B148" s="22" t="s">
        <v>294</v>
      </c>
      <c r="C148" s="22" t="s">
        <v>407</v>
      </c>
      <c r="D148" s="22" t="s">
        <v>408</v>
      </c>
      <c r="E148" s="22">
        <v>0</v>
      </c>
      <c r="F148" s="22">
        <v>0</v>
      </c>
      <c r="G148" s="22">
        <v>0</v>
      </c>
      <c r="H148" s="22"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198418</v>
      </c>
      <c r="U148" s="22">
        <v>254991</v>
      </c>
      <c r="V148" s="22">
        <v>221332</v>
      </c>
      <c r="W148" s="22"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v>0</v>
      </c>
      <c r="AJ148" s="22">
        <v>0</v>
      </c>
      <c r="AK148" s="22">
        <v>0</v>
      </c>
      <c r="AL148" s="22">
        <v>0</v>
      </c>
      <c r="AM148" s="22">
        <v>0</v>
      </c>
      <c r="AN148" s="22">
        <v>0</v>
      </c>
      <c r="AO148" s="22">
        <v>0</v>
      </c>
      <c r="AP148" s="22">
        <v>674741</v>
      </c>
    </row>
    <row r="149" spans="1:42" x14ac:dyDescent="0.35">
      <c r="A149" s="22" t="s">
        <v>114</v>
      </c>
      <c r="B149" s="22" t="s">
        <v>294</v>
      </c>
      <c r="C149" s="22" t="s">
        <v>409</v>
      </c>
      <c r="D149" s="22" t="s">
        <v>410</v>
      </c>
      <c r="E149" s="22">
        <v>0</v>
      </c>
      <c r="F149" s="22">
        <v>0</v>
      </c>
      <c r="G149" s="22">
        <v>0</v>
      </c>
      <c r="H149" s="22"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v>0</v>
      </c>
      <c r="V149" s="22">
        <v>0</v>
      </c>
      <c r="W149" s="22"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v>0</v>
      </c>
      <c r="AJ149" s="22">
        <v>0</v>
      </c>
      <c r="AK149" s="22">
        <v>0</v>
      </c>
      <c r="AL149" s="22">
        <v>0</v>
      </c>
      <c r="AM149" s="22">
        <v>0</v>
      </c>
      <c r="AN149" s="22">
        <v>0</v>
      </c>
      <c r="AO149" s="22">
        <v>0</v>
      </c>
      <c r="AP149" s="22">
        <v>0</v>
      </c>
    </row>
    <row r="150" spans="1:42" x14ac:dyDescent="0.35">
      <c r="A150" s="22" t="s">
        <v>114</v>
      </c>
      <c r="B150" s="22" t="s">
        <v>294</v>
      </c>
      <c r="C150" s="22" t="s">
        <v>411</v>
      </c>
      <c r="D150" s="22" t="s">
        <v>412</v>
      </c>
      <c r="E150" s="22">
        <v>0</v>
      </c>
      <c r="F150" s="22">
        <v>0</v>
      </c>
      <c r="G150" s="22">
        <v>0</v>
      </c>
      <c r="H150" s="22">
        <v>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v>0</v>
      </c>
      <c r="V150" s="22">
        <v>0</v>
      </c>
      <c r="W150" s="22">
        <v>0</v>
      </c>
      <c r="X150" s="22"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v>0</v>
      </c>
      <c r="AJ150" s="22">
        <v>0</v>
      </c>
      <c r="AK150" s="22">
        <v>0</v>
      </c>
      <c r="AL150" s="22">
        <v>0</v>
      </c>
      <c r="AM150" s="22">
        <v>0</v>
      </c>
      <c r="AN150" s="22">
        <v>0</v>
      </c>
      <c r="AO150" s="22">
        <v>0</v>
      </c>
      <c r="AP150" s="22">
        <v>0</v>
      </c>
    </row>
    <row r="151" spans="1:42" x14ac:dyDescent="0.35">
      <c r="A151" s="22" t="s">
        <v>114</v>
      </c>
      <c r="B151" s="22" t="s">
        <v>294</v>
      </c>
      <c r="C151" s="22" t="s">
        <v>413</v>
      </c>
      <c r="D151" s="22" t="s">
        <v>414</v>
      </c>
      <c r="E151" s="22">
        <v>0</v>
      </c>
      <c r="F151" s="22">
        <v>0</v>
      </c>
      <c r="G151" s="22">
        <v>0</v>
      </c>
      <c r="H151" s="22"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v>0</v>
      </c>
      <c r="AI151" s="22">
        <v>0</v>
      </c>
      <c r="AJ151" s="22">
        <v>0</v>
      </c>
      <c r="AK151" s="22">
        <v>0</v>
      </c>
      <c r="AL151" s="22">
        <v>0</v>
      </c>
      <c r="AM151" s="22">
        <v>0</v>
      </c>
      <c r="AN151" s="22">
        <v>0</v>
      </c>
      <c r="AO151" s="22">
        <v>0</v>
      </c>
      <c r="AP151" s="22">
        <v>0</v>
      </c>
    </row>
    <row r="152" spans="1:42" x14ac:dyDescent="0.35">
      <c r="A152" s="22" t="s">
        <v>114</v>
      </c>
      <c r="B152" s="22" t="s">
        <v>294</v>
      </c>
      <c r="C152" s="22" t="s">
        <v>415</v>
      </c>
      <c r="D152" s="22" t="s">
        <v>416</v>
      </c>
      <c r="E152" s="22">
        <v>0</v>
      </c>
      <c r="F152" s="22">
        <v>0</v>
      </c>
      <c r="G152" s="22">
        <v>0</v>
      </c>
      <c r="H152" s="22"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893808</v>
      </c>
      <c r="S152" s="22">
        <v>0</v>
      </c>
      <c r="T152" s="22">
        <v>459448</v>
      </c>
      <c r="U152" s="22">
        <v>533900</v>
      </c>
      <c r="V152" s="22">
        <v>0</v>
      </c>
      <c r="W152" s="22"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v>0</v>
      </c>
      <c r="AJ152" s="22">
        <v>0</v>
      </c>
      <c r="AK152" s="22">
        <v>0</v>
      </c>
      <c r="AL152" s="22">
        <v>0</v>
      </c>
      <c r="AM152" s="22">
        <v>0</v>
      </c>
      <c r="AN152" s="22">
        <v>0</v>
      </c>
      <c r="AO152" s="22">
        <v>0</v>
      </c>
      <c r="AP152" s="22">
        <v>1887156</v>
      </c>
    </row>
    <row r="153" spans="1:42" x14ac:dyDescent="0.35">
      <c r="A153" s="22" t="s">
        <v>114</v>
      </c>
      <c r="B153" s="22" t="s">
        <v>294</v>
      </c>
      <c r="C153" s="22" t="s">
        <v>417</v>
      </c>
      <c r="D153" s="22" t="s">
        <v>418</v>
      </c>
      <c r="E153" s="22">
        <v>0</v>
      </c>
      <c r="F153" s="22">
        <v>0</v>
      </c>
      <c r="G153" s="22">
        <v>0</v>
      </c>
      <c r="H153" s="22">
        <v>0</v>
      </c>
      <c r="I153" s="22">
        <v>467000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v>0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v>0</v>
      </c>
      <c r="AI153" s="22">
        <v>0</v>
      </c>
      <c r="AJ153" s="22">
        <v>0</v>
      </c>
      <c r="AK153" s="22">
        <v>0</v>
      </c>
      <c r="AL153" s="22">
        <v>0</v>
      </c>
      <c r="AM153" s="22">
        <v>0</v>
      </c>
      <c r="AN153" s="22">
        <v>0</v>
      </c>
      <c r="AO153" s="22">
        <v>0</v>
      </c>
      <c r="AP153" s="22">
        <v>467000</v>
      </c>
    </row>
    <row r="154" spans="1:42" x14ac:dyDescent="0.35">
      <c r="A154" s="22" t="s">
        <v>114</v>
      </c>
      <c r="B154" s="22" t="s">
        <v>294</v>
      </c>
      <c r="C154" s="22" t="s">
        <v>419</v>
      </c>
      <c r="D154" s="22" t="s">
        <v>420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v>0</v>
      </c>
      <c r="AJ154" s="22">
        <v>0</v>
      </c>
      <c r="AK154" s="22">
        <v>0</v>
      </c>
      <c r="AL154" s="22">
        <v>0</v>
      </c>
      <c r="AM154" s="22">
        <v>0</v>
      </c>
      <c r="AN154" s="22">
        <v>0</v>
      </c>
      <c r="AO154" s="22">
        <v>0</v>
      </c>
      <c r="AP154" s="22">
        <v>0</v>
      </c>
    </row>
    <row r="155" spans="1:42" x14ac:dyDescent="0.35">
      <c r="A155" s="22" t="s">
        <v>114</v>
      </c>
      <c r="B155" s="22" t="s">
        <v>294</v>
      </c>
      <c r="C155" s="22" t="s">
        <v>421</v>
      </c>
      <c r="D155" s="22" t="s">
        <v>422</v>
      </c>
      <c r="E155" s="22">
        <v>0</v>
      </c>
      <c r="F155" s="22">
        <v>0</v>
      </c>
      <c r="G155" s="22">
        <v>0</v>
      </c>
      <c r="H155" s="22"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v>0</v>
      </c>
      <c r="AI155" s="22">
        <v>0</v>
      </c>
      <c r="AJ155" s="22">
        <v>0</v>
      </c>
      <c r="AK155" s="22">
        <v>0</v>
      </c>
      <c r="AL155" s="22">
        <v>0</v>
      </c>
      <c r="AM155" s="22">
        <v>0</v>
      </c>
      <c r="AN155" s="22">
        <v>0</v>
      </c>
      <c r="AO155" s="22">
        <v>0</v>
      </c>
      <c r="AP155" s="22">
        <v>0</v>
      </c>
    </row>
    <row r="156" spans="1:42" x14ac:dyDescent="0.35">
      <c r="A156" s="22" t="s">
        <v>114</v>
      </c>
      <c r="B156" s="22" t="s">
        <v>294</v>
      </c>
      <c r="C156" s="22" t="s">
        <v>423</v>
      </c>
      <c r="D156" s="22" t="s">
        <v>424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0</v>
      </c>
      <c r="U156" s="22">
        <v>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v>0</v>
      </c>
      <c r="AJ156" s="22">
        <v>0</v>
      </c>
      <c r="AK156" s="22">
        <v>0</v>
      </c>
      <c r="AL156" s="22">
        <v>0</v>
      </c>
      <c r="AM156" s="22">
        <v>0</v>
      </c>
      <c r="AN156" s="22">
        <v>0</v>
      </c>
      <c r="AO156" s="22">
        <v>0</v>
      </c>
      <c r="AP156" s="22">
        <v>0</v>
      </c>
    </row>
    <row r="157" spans="1:42" x14ac:dyDescent="0.35">
      <c r="A157" s="22" t="s">
        <v>114</v>
      </c>
      <c r="B157" s="22" t="s">
        <v>294</v>
      </c>
      <c r="C157" s="22" t="s">
        <v>425</v>
      </c>
      <c r="D157" s="22" t="s">
        <v>426</v>
      </c>
      <c r="E157" s="22">
        <v>0</v>
      </c>
      <c r="F157" s="22">
        <v>0</v>
      </c>
      <c r="G157" s="22">
        <v>0</v>
      </c>
      <c r="H157" s="22"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v>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v>0</v>
      </c>
      <c r="AJ157" s="22">
        <v>0</v>
      </c>
      <c r="AK157" s="22">
        <v>0</v>
      </c>
      <c r="AL157" s="22">
        <v>0</v>
      </c>
      <c r="AM157" s="22">
        <v>0</v>
      </c>
      <c r="AN157" s="22">
        <v>0</v>
      </c>
      <c r="AO157" s="22">
        <v>0</v>
      </c>
      <c r="AP157" s="22">
        <v>0</v>
      </c>
    </row>
    <row r="158" spans="1:42" x14ac:dyDescent="0.35">
      <c r="A158" s="22" t="s">
        <v>114</v>
      </c>
      <c r="B158" s="22" t="s">
        <v>294</v>
      </c>
      <c r="C158" s="22" t="s">
        <v>427</v>
      </c>
      <c r="D158" s="22" t="s">
        <v>428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0</v>
      </c>
      <c r="AJ158" s="22">
        <v>0</v>
      </c>
      <c r="AK158" s="22">
        <v>0</v>
      </c>
      <c r="AL158" s="22">
        <v>0</v>
      </c>
      <c r="AM158" s="22">
        <v>0</v>
      </c>
      <c r="AN158" s="22">
        <v>0</v>
      </c>
      <c r="AO158" s="22">
        <v>0</v>
      </c>
      <c r="AP158" s="22">
        <v>0</v>
      </c>
    </row>
    <row r="159" spans="1:42" x14ac:dyDescent="0.35">
      <c r="A159" s="22" t="s">
        <v>114</v>
      </c>
      <c r="B159" s="22" t="s">
        <v>294</v>
      </c>
      <c r="C159" s="22" t="s">
        <v>429</v>
      </c>
      <c r="D159" s="22" t="s">
        <v>430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 s="22">
        <v>0</v>
      </c>
      <c r="AL159" s="22">
        <v>0</v>
      </c>
      <c r="AM159" s="22">
        <v>0</v>
      </c>
      <c r="AN159" s="22">
        <v>0</v>
      </c>
      <c r="AO159" s="22">
        <v>0</v>
      </c>
      <c r="AP159" s="22">
        <v>0</v>
      </c>
    </row>
    <row r="160" spans="1:42" x14ac:dyDescent="0.35">
      <c r="A160" s="22" t="s">
        <v>114</v>
      </c>
      <c r="B160" s="22" t="s">
        <v>294</v>
      </c>
      <c r="C160" s="22" t="s">
        <v>431</v>
      </c>
      <c r="D160" s="22" t="s">
        <v>432</v>
      </c>
      <c r="E160" s="22">
        <v>0</v>
      </c>
      <c r="F160" s="22">
        <v>120440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150700</v>
      </c>
      <c r="P160" s="22">
        <v>0</v>
      </c>
      <c r="Q160" s="22">
        <v>0</v>
      </c>
      <c r="R160" s="22">
        <v>49500</v>
      </c>
      <c r="S160" s="22">
        <v>0</v>
      </c>
      <c r="T160" s="22">
        <v>16500</v>
      </c>
      <c r="U160" s="22">
        <v>49500</v>
      </c>
      <c r="V160" s="22">
        <v>0</v>
      </c>
      <c r="W160" s="22">
        <v>0</v>
      </c>
      <c r="X160" s="22">
        <v>0</v>
      </c>
      <c r="Y160" s="22">
        <v>0</v>
      </c>
      <c r="Z160" s="22">
        <v>0</v>
      </c>
      <c r="AA160" s="22">
        <v>0</v>
      </c>
      <c r="AB160" s="22">
        <v>150000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204980</v>
      </c>
      <c r="AJ160" s="22">
        <v>0</v>
      </c>
      <c r="AK160" s="22">
        <v>0</v>
      </c>
      <c r="AL160" s="22">
        <v>0</v>
      </c>
      <c r="AM160" s="22">
        <v>0</v>
      </c>
      <c r="AN160" s="22">
        <v>0</v>
      </c>
      <c r="AO160" s="22">
        <v>0</v>
      </c>
      <c r="AP160" s="22">
        <v>741620</v>
      </c>
    </row>
    <row r="161" spans="1:42" x14ac:dyDescent="0.35">
      <c r="A161" s="22" t="s">
        <v>114</v>
      </c>
      <c r="B161" s="22" t="s">
        <v>294</v>
      </c>
      <c r="C161" s="22" t="s">
        <v>433</v>
      </c>
      <c r="D161" s="22" t="s">
        <v>434</v>
      </c>
      <c r="E161" s="22">
        <v>0</v>
      </c>
      <c r="F161" s="22">
        <v>0</v>
      </c>
      <c r="G161" s="22">
        <v>0</v>
      </c>
      <c r="H161" s="22">
        <v>0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22">
        <v>0</v>
      </c>
      <c r="W161" s="22">
        <v>0</v>
      </c>
      <c r="X161" s="22">
        <v>0</v>
      </c>
      <c r="Y161" s="22">
        <v>0</v>
      </c>
      <c r="Z161" s="22">
        <v>0</v>
      </c>
      <c r="AA161" s="22">
        <v>0</v>
      </c>
      <c r="AB161" s="22">
        <v>0</v>
      </c>
      <c r="AC161" s="22">
        <v>0</v>
      </c>
      <c r="AD161" s="22">
        <v>0</v>
      </c>
      <c r="AE161" s="22">
        <v>0</v>
      </c>
      <c r="AF161" s="22">
        <v>0</v>
      </c>
      <c r="AG161" s="22">
        <v>0</v>
      </c>
      <c r="AH161" s="22">
        <v>0</v>
      </c>
      <c r="AI161" s="22">
        <v>0</v>
      </c>
      <c r="AJ161" s="22">
        <v>0</v>
      </c>
      <c r="AK161" s="22">
        <v>0</v>
      </c>
      <c r="AL161" s="22">
        <v>0</v>
      </c>
      <c r="AM161" s="22">
        <v>0</v>
      </c>
      <c r="AN161" s="22">
        <v>0</v>
      </c>
      <c r="AO161" s="22">
        <v>0</v>
      </c>
      <c r="AP161" s="22">
        <v>0</v>
      </c>
    </row>
    <row r="162" spans="1:42" x14ac:dyDescent="0.35">
      <c r="A162" s="22" t="s">
        <v>114</v>
      </c>
      <c r="B162" s="22" t="s">
        <v>294</v>
      </c>
      <c r="C162" s="22" t="s">
        <v>435</v>
      </c>
      <c r="D162" s="22" t="s">
        <v>436</v>
      </c>
      <c r="E162" s="22">
        <v>0</v>
      </c>
      <c r="F162" s="22">
        <v>0</v>
      </c>
      <c r="G162" s="22">
        <v>0</v>
      </c>
      <c r="H162" s="22">
        <v>0</v>
      </c>
      <c r="I162" s="22">
        <v>0</v>
      </c>
      <c r="J162" s="22">
        <v>0</v>
      </c>
      <c r="K162" s="22">
        <v>0</v>
      </c>
      <c r="L162" s="22">
        <v>0</v>
      </c>
      <c r="M162" s="22"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v>0</v>
      </c>
      <c r="X162" s="22"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v>0</v>
      </c>
      <c r="AI162" s="22">
        <v>0</v>
      </c>
      <c r="AJ162" s="22">
        <v>0</v>
      </c>
      <c r="AK162" s="22">
        <v>0</v>
      </c>
      <c r="AL162" s="22">
        <v>0</v>
      </c>
      <c r="AM162" s="22">
        <v>0</v>
      </c>
      <c r="AN162" s="22">
        <v>0</v>
      </c>
      <c r="AO162" s="22">
        <v>0</v>
      </c>
      <c r="AP162" s="22">
        <v>0</v>
      </c>
    </row>
    <row r="163" spans="1:42" x14ac:dyDescent="0.35">
      <c r="A163" s="22" t="s">
        <v>114</v>
      </c>
      <c r="B163" s="22" t="s">
        <v>294</v>
      </c>
      <c r="C163" s="22" t="s">
        <v>437</v>
      </c>
      <c r="D163" s="22" t="s">
        <v>438</v>
      </c>
      <c r="E163" s="22">
        <v>0</v>
      </c>
      <c r="F163" s="22">
        <v>0</v>
      </c>
      <c r="G163" s="22">
        <v>0</v>
      </c>
      <c r="H163" s="22"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v>0</v>
      </c>
      <c r="AJ163" s="22">
        <v>0</v>
      </c>
      <c r="AK163" s="22">
        <v>0</v>
      </c>
      <c r="AL163" s="22">
        <v>0</v>
      </c>
      <c r="AM163" s="22">
        <v>0</v>
      </c>
      <c r="AN163" s="22">
        <v>0</v>
      </c>
      <c r="AO163" s="22">
        <v>0</v>
      </c>
      <c r="AP163" s="22">
        <v>0</v>
      </c>
    </row>
    <row r="164" spans="1:42" x14ac:dyDescent="0.35">
      <c r="A164" s="22" t="s">
        <v>114</v>
      </c>
      <c r="B164" s="22" t="s">
        <v>294</v>
      </c>
      <c r="C164" s="22" t="s">
        <v>439</v>
      </c>
      <c r="D164" s="22" t="s">
        <v>440</v>
      </c>
      <c r="E164" s="22">
        <v>0</v>
      </c>
      <c r="F164" s="22">
        <v>0</v>
      </c>
      <c r="G164" s="22">
        <v>0</v>
      </c>
      <c r="H164" s="22">
        <v>0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v>0</v>
      </c>
      <c r="U164" s="22">
        <v>0</v>
      </c>
      <c r="V164" s="22">
        <v>0</v>
      </c>
      <c r="W164" s="22">
        <v>0</v>
      </c>
      <c r="X164" s="22">
        <v>0</v>
      </c>
      <c r="Y164" s="22">
        <v>0</v>
      </c>
      <c r="Z164" s="22">
        <v>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  <c r="AH164" s="22">
        <v>0</v>
      </c>
      <c r="AI164" s="22">
        <v>0</v>
      </c>
      <c r="AJ164" s="22">
        <v>0</v>
      </c>
      <c r="AK164" s="22">
        <v>0</v>
      </c>
      <c r="AL164" s="22">
        <v>0</v>
      </c>
      <c r="AM164" s="22">
        <v>0</v>
      </c>
      <c r="AN164" s="22">
        <v>0</v>
      </c>
      <c r="AO164" s="22">
        <v>0</v>
      </c>
      <c r="AP164" s="22">
        <v>0</v>
      </c>
    </row>
    <row r="165" spans="1:42" x14ac:dyDescent="0.35">
      <c r="A165" s="22" t="s">
        <v>114</v>
      </c>
      <c r="B165" s="22" t="s">
        <v>294</v>
      </c>
      <c r="C165" s="22" t="s">
        <v>441</v>
      </c>
      <c r="D165" s="22" t="s">
        <v>442</v>
      </c>
      <c r="E165" s="22">
        <v>0</v>
      </c>
      <c r="F165" s="22">
        <v>0</v>
      </c>
      <c r="G165" s="22">
        <v>0</v>
      </c>
      <c r="H165" s="22"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2">
        <v>0</v>
      </c>
      <c r="V165" s="22">
        <v>0</v>
      </c>
      <c r="W165" s="22">
        <v>0</v>
      </c>
      <c r="X165" s="22"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0</v>
      </c>
      <c r="AG165" s="22">
        <v>0</v>
      </c>
      <c r="AH165" s="22">
        <v>0</v>
      </c>
      <c r="AI165" s="22">
        <v>0</v>
      </c>
      <c r="AJ165" s="22">
        <v>0</v>
      </c>
      <c r="AK165" s="22">
        <v>0</v>
      </c>
      <c r="AL165" s="22">
        <v>0</v>
      </c>
      <c r="AM165" s="22">
        <v>0</v>
      </c>
      <c r="AN165" s="22">
        <v>0</v>
      </c>
      <c r="AO165" s="22">
        <v>0</v>
      </c>
      <c r="AP165" s="22">
        <v>0</v>
      </c>
    </row>
    <row r="166" spans="1:42" x14ac:dyDescent="0.35">
      <c r="A166" s="22" t="s">
        <v>114</v>
      </c>
      <c r="B166" s="22" t="s">
        <v>294</v>
      </c>
      <c r="C166" s="22" t="s">
        <v>443</v>
      </c>
      <c r="D166" s="22" t="s">
        <v>444</v>
      </c>
      <c r="E166" s="22">
        <v>0</v>
      </c>
      <c r="F166" s="22">
        <v>0</v>
      </c>
      <c r="G166" s="22">
        <v>0</v>
      </c>
      <c r="H166" s="22"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0</v>
      </c>
      <c r="W166" s="22">
        <v>0</v>
      </c>
      <c r="X166" s="22"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v>0</v>
      </c>
      <c r="AI166" s="22">
        <v>0</v>
      </c>
      <c r="AJ166" s="22">
        <v>0</v>
      </c>
      <c r="AK166" s="22">
        <v>0</v>
      </c>
      <c r="AL166" s="22">
        <v>0</v>
      </c>
      <c r="AM166" s="22">
        <v>0</v>
      </c>
      <c r="AN166" s="22">
        <v>0</v>
      </c>
      <c r="AO166" s="22">
        <v>0</v>
      </c>
      <c r="AP166" s="22">
        <v>0</v>
      </c>
    </row>
    <row r="167" spans="1:42" x14ac:dyDescent="0.35">
      <c r="A167" s="22" t="s">
        <v>114</v>
      </c>
      <c r="B167" s="22" t="s">
        <v>294</v>
      </c>
      <c r="C167" s="22" t="s">
        <v>445</v>
      </c>
      <c r="D167" s="22" t="s">
        <v>446</v>
      </c>
      <c r="E167" s="22">
        <v>0</v>
      </c>
      <c r="F167" s="22">
        <v>0</v>
      </c>
      <c r="G167" s="22">
        <v>0</v>
      </c>
      <c r="H167" s="22">
        <v>0</v>
      </c>
      <c r="I167" s="22">
        <v>0</v>
      </c>
      <c r="J167" s="22">
        <v>0</v>
      </c>
      <c r="K167" s="22">
        <v>0</v>
      </c>
      <c r="L167" s="22">
        <v>0</v>
      </c>
      <c r="M167" s="22"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v>0</v>
      </c>
      <c r="V167" s="22">
        <v>0</v>
      </c>
      <c r="W167" s="22">
        <v>0</v>
      </c>
      <c r="X167" s="22"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  <c r="AH167" s="22">
        <v>0</v>
      </c>
      <c r="AI167" s="22">
        <v>0</v>
      </c>
      <c r="AJ167" s="22">
        <v>0</v>
      </c>
      <c r="AK167" s="22">
        <v>0</v>
      </c>
      <c r="AL167" s="22">
        <v>0</v>
      </c>
      <c r="AM167" s="22">
        <v>0</v>
      </c>
      <c r="AN167" s="22">
        <v>0</v>
      </c>
      <c r="AO167" s="22">
        <v>0</v>
      </c>
      <c r="AP167" s="22">
        <v>0</v>
      </c>
    </row>
    <row r="168" spans="1:42" x14ac:dyDescent="0.35">
      <c r="A168" s="22" t="s">
        <v>114</v>
      </c>
      <c r="B168" s="22" t="s">
        <v>294</v>
      </c>
      <c r="C168" s="22" t="s">
        <v>447</v>
      </c>
      <c r="D168" s="22" t="s">
        <v>448</v>
      </c>
      <c r="E168" s="22">
        <v>0</v>
      </c>
      <c r="F168" s="22">
        <v>0</v>
      </c>
      <c r="G168" s="22">
        <v>0</v>
      </c>
      <c r="H168" s="22"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v>0</v>
      </c>
      <c r="AJ168" s="22">
        <v>0</v>
      </c>
      <c r="AK168" s="22">
        <v>0</v>
      </c>
      <c r="AL168" s="22">
        <v>0</v>
      </c>
      <c r="AM168" s="22">
        <v>0</v>
      </c>
      <c r="AN168" s="22">
        <v>0</v>
      </c>
      <c r="AO168" s="22">
        <v>0</v>
      </c>
      <c r="AP168" s="22">
        <v>0</v>
      </c>
    </row>
    <row r="169" spans="1:42" x14ac:dyDescent="0.35">
      <c r="A169" s="22" t="s">
        <v>114</v>
      </c>
      <c r="B169" s="22" t="s">
        <v>294</v>
      </c>
      <c r="C169" s="22" t="s">
        <v>449</v>
      </c>
      <c r="D169" s="22" t="s">
        <v>450</v>
      </c>
      <c r="E169" s="22">
        <v>0</v>
      </c>
      <c r="F169" s="22">
        <v>0</v>
      </c>
      <c r="G169" s="22">
        <v>0</v>
      </c>
      <c r="H169" s="22"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0</v>
      </c>
      <c r="W169" s="22">
        <v>0</v>
      </c>
      <c r="X169" s="22"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v>0</v>
      </c>
      <c r="AI169" s="22">
        <v>0</v>
      </c>
      <c r="AJ169" s="22">
        <v>0</v>
      </c>
      <c r="AK169" s="22">
        <v>0</v>
      </c>
      <c r="AL169" s="22">
        <v>0</v>
      </c>
      <c r="AM169" s="22">
        <v>0</v>
      </c>
      <c r="AN169" s="22">
        <v>0</v>
      </c>
      <c r="AO169" s="22">
        <v>0</v>
      </c>
      <c r="AP169" s="22">
        <v>0</v>
      </c>
    </row>
    <row r="170" spans="1:42" x14ac:dyDescent="0.35">
      <c r="A170" s="22" t="s">
        <v>114</v>
      </c>
      <c r="B170" s="22" t="s">
        <v>294</v>
      </c>
      <c r="C170" s="22" t="s">
        <v>451</v>
      </c>
      <c r="D170" s="22" t="s">
        <v>452</v>
      </c>
      <c r="E170" s="22">
        <v>0</v>
      </c>
      <c r="F170" s="22">
        <v>0</v>
      </c>
      <c r="G170" s="22">
        <v>0</v>
      </c>
      <c r="H170" s="22"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0</v>
      </c>
      <c r="V170" s="22">
        <v>0</v>
      </c>
      <c r="W170" s="22">
        <v>0</v>
      </c>
      <c r="X170" s="22"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</v>
      </c>
      <c r="AH170" s="22">
        <v>0</v>
      </c>
      <c r="AI170" s="22">
        <v>0</v>
      </c>
      <c r="AJ170" s="22">
        <v>0</v>
      </c>
      <c r="AK170" s="22">
        <v>0</v>
      </c>
      <c r="AL170" s="22">
        <v>0</v>
      </c>
      <c r="AM170" s="22">
        <v>0</v>
      </c>
      <c r="AN170" s="22">
        <v>0</v>
      </c>
      <c r="AO170" s="22">
        <v>0</v>
      </c>
      <c r="AP170" s="22">
        <v>0</v>
      </c>
    </row>
    <row r="171" spans="1:42" x14ac:dyDescent="0.35">
      <c r="A171" s="22" t="s">
        <v>114</v>
      </c>
      <c r="B171" s="22" t="s">
        <v>294</v>
      </c>
      <c r="C171" s="22" t="s">
        <v>453</v>
      </c>
      <c r="D171" s="22" t="s">
        <v>454</v>
      </c>
      <c r="E171" s="22">
        <v>0</v>
      </c>
      <c r="F171" s="22">
        <v>0</v>
      </c>
      <c r="G171" s="22">
        <v>0</v>
      </c>
      <c r="H171" s="22"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v>0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v>0</v>
      </c>
      <c r="AI171" s="22">
        <v>0</v>
      </c>
      <c r="AJ171" s="22">
        <v>0</v>
      </c>
      <c r="AK171" s="22">
        <v>0</v>
      </c>
      <c r="AL171" s="22">
        <v>0</v>
      </c>
      <c r="AM171" s="22">
        <v>0</v>
      </c>
      <c r="AN171" s="22">
        <v>0</v>
      </c>
      <c r="AO171" s="22">
        <v>0</v>
      </c>
      <c r="AP171" s="22">
        <v>0</v>
      </c>
    </row>
    <row r="172" spans="1:42" x14ac:dyDescent="0.35">
      <c r="A172" s="22" t="s">
        <v>114</v>
      </c>
      <c r="B172" s="22" t="s">
        <v>294</v>
      </c>
      <c r="C172" s="22" t="s">
        <v>455</v>
      </c>
      <c r="D172" s="22" t="s">
        <v>456</v>
      </c>
      <c r="E172" s="22">
        <v>0</v>
      </c>
      <c r="F172" s="22">
        <v>0</v>
      </c>
      <c r="G172" s="22">
        <v>0</v>
      </c>
      <c r="H172" s="22"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2"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v>0</v>
      </c>
      <c r="AJ172" s="22">
        <v>0</v>
      </c>
      <c r="AK172" s="22">
        <v>0</v>
      </c>
      <c r="AL172" s="22">
        <v>0</v>
      </c>
      <c r="AM172" s="22">
        <v>0</v>
      </c>
      <c r="AN172" s="22">
        <v>0</v>
      </c>
      <c r="AO172" s="22">
        <v>0</v>
      </c>
      <c r="AP172" s="22">
        <v>0</v>
      </c>
    </row>
    <row r="173" spans="1:42" x14ac:dyDescent="0.35">
      <c r="A173" s="22" t="s">
        <v>114</v>
      </c>
      <c r="B173" s="22" t="s">
        <v>294</v>
      </c>
      <c r="C173" s="22" t="s">
        <v>457</v>
      </c>
      <c r="D173" s="22" t="s">
        <v>458</v>
      </c>
      <c r="E173" s="22">
        <v>0</v>
      </c>
      <c r="F173" s="22">
        <v>0</v>
      </c>
      <c r="G173" s="22">
        <v>0</v>
      </c>
      <c r="H173" s="22">
        <v>0</v>
      </c>
      <c r="I173" s="22">
        <v>0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v>0</v>
      </c>
      <c r="X173" s="22"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  <c r="AH173" s="22">
        <v>0</v>
      </c>
      <c r="AI173" s="22">
        <v>0</v>
      </c>
      <c r="AJ173" s="22">
        <v>0</v>
      </c>
      <c r="AK173" s="22">
        <v>0</v>
      </c>
      <c r="AL173" s="22">
        <v>0</v>
      </c>
      <c r="AM173" s="22">
        <v>0</v>
      </c>
      <c r="AN173" s="22">
        <v>0</v>
      </c>
      <c r="AO173" s="22">
        <v>0</v>
      </c>
      <c r="AP173" s="22">
        <v>0</v>
      </c>
    </row>
    <row r="174" spans="1:42" x14ac:dyDescent="0.35">
      <c r="A174" s="22" t="s">
        <v>114</v>
      </c>
      <c r="B174" s="22" t="s">
        <v>294</v>
      </c>
      <c r="C174" s="22" t="s">
        <v>459</v>
      </c>
      <c r="D174" s="22" t="s">
        <v>460</v>
      </c>
      <c r="E174" s="22">
        <v>0</v>
      </c>
      <c r="F174" s="22">
        <v>0</v>
      </c>
      <c r="G174" s="22">
        <v>0</v>
      </c>
      <c r="H174" s="22"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v>0</v>
      </c>
      <c r="X174" s="22">
        <v>0</v>
      </c>
      <c r="Y174" s="22">
        <v>0</v>
      </c>
      <c r="Z174" s="22">
        <v>0</v>
      </c>
      <c r="AA174" s="22">
        <v>0</v>
      </c>
      <c r="AB174" s="22">
        <v>0</v>
      </c>
      <c r="AC174" s="22">
        <v>0</v>
      </c>
      <c r="AD174" s="22">
        <v>0</v>
      </c>
      <c r="AE174" s="22">
        <v>0</v>
      </c>
      <c r="AF174" s="22">
        <v>0</v>
      </c>
      <c r="AG174" s="22">
        <v>0</v>
      </c>
      <c r="AH174" s="22">
        <v>0</v>
      </c>
      <c r="AI174" s="22">
        <v>0</v>
      </c>
      <c r="AJ174" s="22">
        <v>0</v>
      </c>
      <c r="AK174" s="22">
        <v>0</v>
      </c>
      <c r="AL174" s="22">
        <v>0</v>
      </c>
      <c r="AM174" s="22">
        <v>0</v>
      </c>
      <c r="AN174" s="22">
        <v>0</v>
      </c>
      <c r="AO174" s="22">
        <v>0</v>
      </c>
      <c r="AP174" s="22">
        <v>0</v>
      </c>
    </row>
    <row r="175" spans="1:42" x14ac:dyDescent="0.35">
      <c r="A175" s="22" t="s">
        <v>114</v>
      </c>
      <c r="B175" s="22" t="s">
        <v>294</v>
      </c>
      <c r="C175" s="22" t="s">
        <v>461</v>
      </c>
      <c r="D175" s="22" t="s">
        <v>462</v>
      </c>
      <c r="E175" s="22">
        <v>0</v>
      </c>
      <c r="F175" s="22">
        <v>0</v>
      </c>
      <c r="G175" s="22">
        <v>0</v>
      </c>
      <c r="H175" s="22"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v>0</v>
      </c>
      <c r="AI175" s="22">
        <v>0</v>
      </c>
      <c r="AJ175" s="22">
        <v>0</v>
      </c>
      <c r="AK175" s="22">
        <v>0</v>
      </c>
      <c r="AL175" s="22">
        <v>0</v>
      </c>
      <c r="AM175" s="22">
        <v>0</v>
      </c>
      <c r="AN175" s="22">
        <v>0</v>
      </c>
      <c r="AO175" s="22">
        <v>0</v>
      </c>
      <c r="AP175" s="22">
        <v>0</v>
      </c>
    </row>
    <row r="176" spans="1:42" x14ac:dyDescent="0.35">
      <c r="A176" s="22" t="s">
        <v>114</v>
      </c>
      <c r="B176" s="22" t="s">
        <v>294</v>
      </c>
      <c r="C176" s="22" t="s">
        <v>463</v>
      </c>
      <c r="D176" s="22" t="s">
        <v>464</v>
      </c>
      <c r="E176" s="22">
        <v>0</v>
      </c>
      <c r="F176" s="22">
        <v>874900</v>
      </c>
      <c r="G176" s="22">
        <v>0</v>
      </c>
      <c r="H176" s="22">
        <v>0</v>
      </c>
      <c r="I176" s="22">
        <v>465000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791142</v>
      </c>
      <c r="P176" s="22">
        <v>0</v>
      </c>
      <c r="Q176" s="22">
        <v>0</v>
      </c>
      <c r="R176" s="22">
        <v>169398</v>
      </c>
      <c r="S176" s="22">
        <v>0</v>
      </c>
      <c r="T176" s="22">
        <v>180218</v>
      </c>
      <c r="U176" s="22">
        <v>195956</v>
      </c>
      <c r="V176" s="22">
        <v>0</v>
      </c>
      <c r="W176" s="22">
        <v>0</v>
      </c>
      <c r="X176" s="22"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v>0</v>
      </c>
      <c r="AI176" s="22">
        <v>55348</v>
      </c>
      <c r="AJ176" s="22">
        <v>0</v>
      </c>
      <c r="AK176" s="22">
        <v>0</v>
      </c>
      <c r="AL176" s="22">
        <v>0</v>
      </c>
      <c r="AM176" s="22">
        <v>0</v>
      </c>
      <c r="AN176" s="22">
        <v>0</v>
      </c>
      <c r="AO176" s="22">
        <v>0</v>
      </c>
      <c r="AP176" s="22">
        <v>2731962</v>
      </c>
    </row>
    <row r="177" spans="1:42" x14ac:dyDescent="0.35">
      <c r="A177" s="22" t="s">
        <v>114</v>
      </c>
      <c r="B177" s="22" t="s">
        <v>294</v>
      </c>
      <c r="C177" s="22" t="s">
        <v>465</v>
      </c>
      <c r="D177" s="22" t="s">
        <v>466</v>
      </c>
      <c r="E177" s="22">
        <v>0</v>
      </c>
      <c r="F177" s="22">
        <v>0</v>
      </c>
      <c r="G177" s="22">
        <v>0</v>
      </c>
      <c r="H177" s="22">
        <v>0</v>
      </c>
      <c r="I177" s="22">
        <v>0</v>
      </c>
      <c r="J177" s="22">
        <v>0</v>
      </c>
      <c r="K177" s="22">
        <v>0</v>
      </c>
      <c r="L177" s="22">
        <v>0</v>
      </c>
      <c r="M177" s="22">
        <v>0</v>
      </c>
      <c r="N177" s="22">
        <v>0</v>
      </c>
      <c r="O177" s="22">
        <v>368812</v>
      </c>
      <c r="P177" s="22">
        <v>0</v>
      </c>
      <c r="Q177" s="22">
        <v>0</v>
      </c>
      <c r="R177" s="22">
        <v>622599</v>
      </c>
      <c r="S177" s="22">
        <v>0</v>
      </c>
      <c r="T177" s="22">
        <v>425039</v>
      </c>
      <c r="U177" s="22">
        <v>106032</v>
      </c>
      <c r="V177" s="22">
        <v>0</v>
      </c>
      <c r="W177" s="22"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v>0</v>
      </c>
      <c r="AI177" s="22">
        <v>0</v>
      </c>
      <c r="AJ177" s="22">
        <v>0</v>
      </c>
      <c r="AK177" s="22">
        <v>0</v>
      </c>
      <c r="AL177" s="22">
        <v>0</v>
      </c>
      <c r="AM177" s="22">
        <v>0</v>
      </c>
      <c r="AN177" s="22">
        <v>0</v>
      </c>
      <c r="AO177" s="22">
        <v>0</v>
      </c>
      <c r="AP177" s="22">
        <v>1522482</v>
      </c>
    </row>
    <row r="178" spans="1:42" x14ac:dyDescent="0.35">
      <c r="A178" s="22" t="s">
        <v>114</v>
      </c>
      <c r="B178" s="22" t="s">
        <v>294</v>
      </c>
      <c r="C178" s="22" t="s">
        <v>467</v>
      </c>
      <c r="D178" s="22" t="s">
        <v>468</v>
      </c>
      <c r="E178" s="22">
        <v>0</v>
      </c>
      <c r="F178" s="22">
        <v>0</v>
      </c>
      <c r="G178" s="22">
        <v>0</v>
      </c>
      <c r="H178" s="22"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v>0</v>
      </c>
      <c r="AI178" s="22">
        <v>316600</v>
      </c>
      <c r="AJ178" s="22">
        <v>0</v>
      </c>
      <c r="AK178" s="22">
        <v>0</v>
      </c>
      <c r="AL178" s="22">
        <v>0</v>
      </c>
      <c r="AM178" s="22">
        <v>0</v>
      </c>
      <c r="AN178" s="22">
        <v>0</v>
      </c>
      <c r="AO178" s="22">
        <v>0</v>
      </c>
      <c r="AP178" s="22">
        <v>316600</v>
      </c>
    </row>
    <row r="179" spans="1:42" x14ac:dyDescent="0.35">
      <c r="A179" s="22" t="s">
        <v>114</v>
      </c>
      <c r="B179" s="22" t="s">
        <v>294</v>
      </c>
      <c r="C179" s="22" t="s">
        <v>469</v>
      </c>
      <c r="D179" s="22" t="s">
        <v>470</v>
      </c>
      <c r="E179" s="22">
        <v>0</v>
      </c>
      <c r="F179" s="22">
        <v>0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v>0</v>
      </c>
      <c r="AI179" s="22">
        <v>0</v>
      </c>
      <c r="AJ179" s="22">
        <v>0</v>
      </c>
      <c r="AK179" s="22">
        <v>0</v>
      </c>
      <c r="AL179" s="22">
        <v>0</v>
      </c>
      <c r="AM179" s="22">
        <v>0</v>
      </c>
      <c r="AN179" s="22">
        <v>0</v>
      </c>
      <c r="AO179" s="22">
        <v>0</v>
      </c>
      <c r="AP179" s="22">
        <v>0</v>
      </c>
    </row>
    <row r="180" spans="1:42" x14ac:dyDescent="0.35">
      <c r="A180" s="22" t="s">
        <v>114</v>
      </c>
      <c r="B180" s="22" t="s">
        <v>294</v>
      </c>
      <c r="C180" s="22" t="s">
        <v>471</v>
      </c>
      <c r="D180" s="22" t="s">
        <v>472</v>
      </c>
      <c r="E180" s="22">
        <v>0</v>
      </c>
      <c r="F180" s="22">
        <v>0</v>
      </c>
      <c r="G180" s="22">
        <v>0</v>
      </c>
      <c r="H180" s="22"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v>0</v>
      </c>
      <c r="AI180" s="22">
        <v>0</v>
      </c>
      <c r="AJ180" s="22">
        <v>0</v>
      </c>
      <c r="AK180" s="22">
        <v>0</v>
      </c>
      <c r="AL180" s="22">
        <v>0</v>
      </c>
      <c r="AM180" s="22">
        <v>0</v>
      </c>
      <c r="AN180" s="22">
        <v>0</v>
      </c>
      <c r="AO180" s="22">
        <v>0</v>
      </c>
      <c r="AP180" s="22">
        <v>0</v>
      </c>
    </row>
    <row r="181" spans="1:42" x14ac:dyDescent="0.35">
      <c r="A181" s="22" t="s">
        <v>114</v>
      </c>
      <c r="B181" s="22" t="s">
        <v>294</v>
      </c>
      <c r="C181" s="22" t="s">
        <v>473</v>
      </c>
      <c r="D181" s="22" t="s">
        <v>474</v>
      </c>
      <c r="E181" s="22">
        <v>0</v>
      </c>
      <c r="F181" s="22">
        <v>0</v>
      </c>
      <c r="G181" s="22">
        <v>0</v>
      </c>
      <c r="H181" s="22"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443520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0</v>
      </c>
      <c r="V181" s="22">
        <v>0</v>
      </c>
      <c r="W181" s="22">
        <v>0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1348698</v>
      </c>
      <c r="AE181" s="22">
        <v>0</v>
      </c>
      <c r="AF181" s="22">
        <v>0</v>
      </c>
      <c r="AG181" s="22">
        <v>0</v>
      </c>
      <c r="AH181" s="22">
        <v>0</v>
      </c>
      <c r="AI181" s="22">
        <v>0</v>
      </c>
      <c r="AJ181" s="22">
        <v>0</v>
      </c>
      <c r="AK181" s="22">
        <v>0</v>
      </c>
      <c r="AL181" s="22">
        <v>0</v>
      </c>
      <c r="AM181" s="22">
        <v>0</v>
      </c>
      <c r="AN181" s="22">
        <v>0</v>
      </c>
      <c r="AO181" s="22">
        <v>0</v>
      </c>
      <c r="AP181" s="22">
        <v>1792218</v>
      </c>
    </row>
    <row r="182" spans="1:42" x14ac:dyDescent="0.35">
      <c r="A182" s="22" t="s">
        <v>114</v>
      </c>
      <c r="B182" s="22" t="s">
        <v>294</v>
      </c>
      <c r="C182" s="22" t="s">
        <v>475</v>
      </c>
      <c r="D182" s="22" t="s">
        <v>476</v>
      </c>
      <c r="E182" s="22">
        <v>0</v>
      </c>
      <c r="F182" s="22">
        <v>0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v>0</v>
      </c>
      <c r="AI182" s="22">
        <v>0</v>
      </c>
      <c r="AJ182" s="22">
        <v>0</v>
      </c>
      <c r="AK182" s="22">
        <v>0</v>
      </c>
      <c r="AL182" s="22">
        <v>0</v>
      </c>
      <c r="AM182" s="22">
        <v>0</v>
      </c>
      <c r="AN182" s="22">
        <v>0</v>
      </c>
      <c r="AO182" s="22">
        <v>0</v>
      </c>
      <c r="AP182" s="22">
        <v>0</v>
      </c>
    </row>
    <row r="183" spans="1:42" x14ac:dyDescent="0.35">
      <c r="A183" s="22" t="s">
        <v>114</v>
      </c>
      <c r="B183" s="22" t="s">
        <v>294</v>
      </c>
      <c r="C183" s="22" t="s">
        <v>477</v>
      </c>
      <c r="D183" s="22" t="s">
        <v>478</v>
      </c>
      <c r="E183" s="22">
        <v>0</v>
      </c>
      <c r="F183" s="22">
        <v>0</v>
      </c>
      <c r="G183" s="22">
        <v>0</v>
      </c>
      <c r="H183" s="22"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v>0</v>
      </c>
      <c r="X183" s="22"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v>0</v>
      </c>
      <c r="AI183" s="22">
        <v>0</v>
      </c>
      <c r="AJ183" s="22">
        <v>0</v>
      </c>
      <c r="AK183" s="22">
        <v>0</v>
      </c>
      <c r="AL183" s="22">
        <v>0</v>
      </c>
      <c r="AM183" s="22">
        <v>0</v>
      </c>
      <c r="AN183" s="22">
        <v>0</v>
      </c>
      <c r="AO183" s="22">
        <v>0</v>
      </c>
      <c r="AP183" s="22">
        <v>0</v>
      </c>
    </row>
    <row r="184" spans="1:42" x14ac:dyDescent="0.35">
      <c r="A184" s="22" t="s">
        <v>114</v>
      </c>
      <c r="B184" s="22" t="s">
        <v>294</v>
      </c>
      <c r="C184" s="22" t="s">
        <v>479</v>
      </c>
      <c r="D184" s="22" t="s">
        <v>480</v>
      </c>
      <c r="E184" s="22">
        <v>0</v>
      </c>
      <c r="F184" s="22">
        <v>0</v>
      </c>
      <c r="G184" s="22">
        <v>0</v>
      </c>
      <c r="H184" s="22"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2">
        <v>0</v>
      </c>
      <c r="W184" s="22"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v>0</v>
      </c>
      <c r="AI184" s="22">
        <v>0</v>
      </c>
      <c r="AJ184" s="22">
        <v>0</v>
      </c>
      <c r="AK184" s="22">
        <v>0</v>
      </c>
      <c r="AL184" s="22">
        <v>0</v>
      </c>
      <c r="AM184" s="22">
        <v>0</v>
      </c>
      <c r="AN184" s="22">
        <v>0</v>
      </c>
      <c r="AO184" s="22">
        <v>0</v>
      </c>
      <c r="AP184" s="22">
        <v>0</v>
      </c>
    </row>
    <row r="185" spans="1:42" x14ac:dyDescent="0.35">
      <c r="A185" s="22" t="s">
        <v>114</v>
      </c>
      <c r="B185" s="22" t="s">
        <v>294</v>
      </c>
      <c r="C185" s="22" t="s">
        <v>481</v>
      </c>
      <c r="D185" s="22" t="s">
        <v>482</v>
      </c>
      <c r="E185" s="22">
        <v>0</v>
      </c>
      <c r="F185" s="22">
        <v>0</v>
      </c>
      <c r="G185" s="22">
        <v>0</v>
      </c>
      <c r="H185" s="22"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v>0</v>
      </c>
      <c r="AL185" s="22">
        <v>0</v>
      </c>
      <c r="AM185" s="22">
        <v>0</v>
      </c>
      <c r="AN185" s="22">
        <v>0</v>
      </c>
      <c r="AO185" s="22">
        <v>0</v>
      </c>
      <c r="AP185" s="22">
        <v>0</v>
      </c>
    </row>
    <row r="186" spans="1:42" x14ac:dyDescent="0.35">
      <c r="A186" s="22" t="s">
        <v>114</v>
      </c>
      <c r="B186" s="22" t="s">
        <v>294</v>
      </c>
      <c r="C186" s="22" t="s">
        <v>483</v>
      </c>
      <c r="D186" s="22" t="s">
        <v>484</v>
      </c>
      <c r="E186" s="22">
        <v>0</v>
      </c>
      <c r="F186" s="22">
        <v>0</v>
      </c>
      <c r="G186" s="22">
        <v>0</v>
      </c>
      <c r="H186" s="22"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v>0</v>
      </c>
      <c r="AI186" s="22">
        <v>0</v>
      </c>
      <c r="AJ186" s="22">
        <v>0</v>
      </c>
      <c r="AK186" s="22">
        <v>0</v>
      </c>
      <c r="AL186" s="22">
        <v>0</v>
      </c>
      <c r="AM186" s="22">
        <v>0</v>
      </c>
      <c r="AN186" s="22">
        <v>0</v>
      </c>
      <c r="AO186" s="22">
        <v>0</v>
      </c>
      <c r="AP186" s="22">
        <v>0</v>
      </c>
    </row>
    <row r="187" spans="1:42" x14ac:dyDescent="0.35">
      <c r="A187" s="22" t="s">
        <v>114</v>
      </c>
      <c r="B187" s="22" t="s">
        <v>294</v>
      </c>
      <c r="C187" s="22" t="s">
        <v>485</v>
      </c>
      <c r="D187" s="22" t="s">
        <v>486</v>
      </c>
      <c r="E187" s="22">
        <v>0</v>
      </c>
      <c r="F187" s="22">
        <v>0</v>
      </c>
      <c r="G187" s="22">
        <v>0</v>
      </c>
      <c r="H187" s="22">
        <v>0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v>0</v>
      </c>
      <c r="V187" s="22">
        <v>0</v>
      </c>
      <c r="W187" s="22"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v>0</v>
      </c>
      <c r="AI187" s="22">
        <v>0</v>
      </c>
      <c r="AJ187" s="22">
        <v>0</v>
      </c>
      <c r="AK187" s="22">
        <v>0</v>
      </c>
      <c r="AL187" s="22">
        <v>0</v>
      </c>
      <c r="AM187" s="22">
        <v>0</v>
      </c>
      <c r="AN187" s="22">
        <v>0</v>
      </c>
      <c r="AO187" s="22">
        <v>0</v>
      </c>
      <c r="AP187" s="22">
        <v>0</v>
      </c>
    </row>
    <row r="188" spans="1:42" x14ac:dyDescent="0.35">
      <c r="A188" s="22" t="s">
        <v>114</v>
      </c>
      <c r="B188" s="22" t="s">
        <v>294</v>
      </c>
      <c r="C188" s="22" t="s">
        <v>487</v>
      </c>
      <c r="D188" s="22" t="s">
        <v>488</v>
      </c>
      <c r="E188" s="22">
        <v>0</v>
      </c>
      <c r="F188" s="22">
        <v>0</v>
      </c>
      <c r="G188" s="22">
        <v>0</v>
      </c>
      <c r="H188" s="22"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v>0</v>
      </c>
      <c r="AI188" s="22">
        <v>0</v>
      </c>
      <c r="AJ188" s="22">
        <v>0</v>
      </c>
      <c r="AK188" s="22">
        <v>0</v>
      </c>
      <c r="AL188" s="22">
        <v>0</v>
      </c>
      <c r="AM188" s="22">
        <v>0</v>
      </c>
      <c r="AN188" s="22">
        <v>0</v>
      </c>
      <c r="AO188" s="22">
        <v>0</v>
      </c>
      <c r="AP188" s="22">
        <v>0</v>
      </c>
    </row>
    <row r="189" spans="1:42" x14ac:dyDescent="0.35">
      <c r="A189" s="22" t="s">
        <v>114</v>
      </c>
      <c r="B189" s="22" t="s">
        <v>294</v>
      </c>
      <c r="C189" s="22" t="s">
        <v>489</v>
      </c>
      <c r="D189" s="22" t="s">
        <v>490</v>
      </c>
      <c r="E189" s="22">
        <v>0</v>
      </c>
      <c r="F189" s="22">
        <v>0</v>
      </c>
      <c r="G189" s="22">
        <v>0</v>
      </c>
      <c r="H189" s="22">
        <v>0</v>
      </c>
      <c r="I189" s="22">
        <v>0</v>
      </c>
      <c r="J189" s="22">
        <v>0</v>
      </c>
      <c r="K189" s="22">
        <v>0</v>
      </c>
      <c r="L189" s="22">
        <v>0</v>
      </c>
      <c r="M189" s="22"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v>0</v>
      </c>
      <c r="U189" s="22">
        <v>0</v>
      </c>
      <c r="V189" s="22">
        <v>0</v>
      </c>
      <c r="W189" s="22">
        <v>0</v>
      </c>
      <c r="X189" s="22"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v>0</v>
      </c>
      <c r="AI189" s="22">
        <v>0</v>
      </c>
      <c r="AJ189" s="22">
        <v>0</v>
      </c>
      <c r="AK189" s="22">
        <v>0</v>
      </c>
      <c r="AL189" s="22">
        <v>0</v>
      </c>
      <c r="AM189" s="22">
        <v>0</v>
      </c>
      <c r="AN189" s="22">
        <v>0</v>
      </c>
      <c r="AO189" s="22">
        <v>0</v>
      </c>
      <c r="AP189" s="22">
        <v>0</v>
      </c>
    </row>
    <row r="190" spans="1:42" x14ac:dyDescent="0.35">
      <c r="A190" s="22" t="s">
        <v>114</v>
      </c>
      <c r="B190" s="22" t="s">
        <v>294</v>
      </c>
      <c r="C190" s="22" t="s">
        <v>491</v>
      </c>
      <c r="D190" s="22" t="s">
        <v>492</v>
      </c>
      <c r="E190" s="22">
        <v>0</v>
      </c>
      <c r="F190" s="22">
        <v>0</v>
      </c>
      <c r="G190" s="22">
        <v>0</v>
      </c>
      <c r="H190" s="22"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22">
        <v>0</v>
      </c>
      <c r="AL190" s="22">
        <v>0</v>
      </c>
      <c r="AM190" s="22">
        <v>0</v>
      </c>
      <c r="AN190" s="22">
        <v>0</v>
      </c>
      <c r="AO190" s="22">
        <v>0</v>
      </c>
      <c r="AP190" s="22">
        <v>0</v>
      </c>
    </row>
    <row r="191" spans="1:42" x14ac:dyDescent="0.35">
      <c r="A191" s="22" t="s">
        <v>114</v>
      </c>
      <c r="B191" s="22" t="s">
        <v>294</v>
      </c>
      <c r="C191" s="22" t="s">
        <v>493</v>
      </c>
      <c r="D191" s="22" t="s">
        <v>494</v>
      </c>
      <c r="E191" s="22">
        <v>0</v>
      </c>
      <c r="F191" s="22">
        <v>0</v>
      </c>
      <c r="G191" s="22">
        <v>0</v>
      </c>
      <c r="H191" s="22">
        <v>0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v>0</v>
      </c>
      <c r="U191" s="22">
        <v>0</v>
      </c>
      <c r="V191" s="22">
        <v>0</v>
      </c>
      <c r="W191" s="22">
        <v>0</v>
      </c>
      <c r="X191" s="22"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v>0</v>
      </c>
      <c r="AI191" s="22">
        <v>0</v>
      </c>
      <c r="AJ191" s="22">
        <v>9518</v>
      </c>
      <c r="AK191" s="22">
        <v>0</v>
      </c>
      <c r="AL191" s="22">
        <v>0</v>
      </c>
      <c r="AM191" s="22">
        <v>0</v>
      </c>
      <c r="AN191" s="22">
        <v>0</v>
      </c>
      <c r="AO191" s="22">
        <v>0</v>
      </c>
      <c r="AP191" s="22">
        <v>9518</v>
      </c>
    </row>
    <row r="192" spans="1:42" x14ac:dyDescent="0.35">
      <c r="A192" s="22" t="s">
        <v>114</v>
      </c>
      <c r="B192" s="22" t="s">
        <v>294</v>
      </c>
      <c r="C192" s="22" t="s">
        <v>495</v>
      </c>
      <c r="D192" s="22" t="s">
        <v>496</v>
      </c>
      <c r="E192" s="22">
        <v>0</v>
      </c>
      <c r="F192" s="22">
        <v>0</v>
      </c>
      <c r="G192" s="22">
        <v>0</v>
      </c>
      <c r="H192" s="22">
        <v>0</v>
      </c>
      <c r="I192" s="22">
        <v>0</v>
      </c>
      <c r="J192" s="22">
        <v>0</v>
      </c>
      <c r="K192" s="22">
        <v>0</v>
      </c>
      <c r="L192" s="22">
        <v>0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2"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  <c r="AH192" s="22">
        <v>0</v>
      </c>
      <c r="AI192" s="22">
        <v>0</v>
      </c>
      <c r="AJ192" s="22">
        <v>0</v>
      </c>
      <c r="AK192" s="22">
        <v>0</v>
      </c>
      <c r="AL192" s="22">
        <v>0</v>
      </c>
      <c r="AM192" s="22">
        <v>0</v>
      </c>
      <c r="AN192" s="22">
        <v>0</v>
      </c>
      <c r="AO192" s="22">
        <v>0</v>
      </c>
      <c r="AP192" s="22">
        <v>0</v>
      </c>
    </row>
    <row r="193" spans="1:42" x14ac:dyDescent="0.35">
      <c r="A193" s="22" t="s">
        <v>114</v>
      </c>
      <c r="B193" s="22" t="s">
        <v>294</v>
      </c>
      <c r="C193" s="22" t="s">
        <v>497</v>
      </c>
      <c r="D193" s="22" t="s">
        <v>498</v>
      </c>
      <c r="E193" s="22">
        <v>0</v>
      </c>
      <c r="F193" s="22">
        <v>0</v>
      </c>
      <c r="G193" s="22">
        <v>0</v>
      </c>
      <c r="H193" s="22"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v>0</v>
      </c>
      <c r="AL193" s="22">
        <v>0</v>
      </c>
      <c r="AM193" s="22">
        <v>0</v>
      </c>
      <c r="AN193" s="22">
        <v>0</v>
      </c>
      <c r="AO193" s="22">
        <v>0</v>
      </c>
      <c r="AP193" s="22">
        <v>0</v>
      </c>
    </row>
    <row r="194" spans="1:42" x14ac:dyDescent="0.35">
      <c r="A194" s="22" t="s">
        <v>114</v>
      </c>
      <c r="B194" s="22" t="s">
        <v>294</v>
      </c>
      <c r="C194" s="22" t="s">
        <v>499</v>
      </c>
      <c r="D194" s="22" t="s">
        <v>500</v>
      </c>
      <c r="E194" s="22">
        <v>0</v>
      </c>
      <c r="F194" s="22">
        <v>0</v>
      </c>
      <c r="G194" s="22">
        <v>0</v>
      </c>
      <c r="H194" s="22"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2">
        <v>0</v>
      </c>
      <c r="AL194" s="22">
        <v>0</v>
      </c>
      <c r="AM194" s="22">
        <v>0</v>
      </c>
      <c r="AN194" s="22">
        <v>0</v>
      </c>
      <c r="AO194" s="22">
        <v>0</v>
      </c>
      <c r="AP194" s="22">
        <v>0</v>
      </c>
    </row>
    <row r="195" spans="1:42" x14ac:dyDescent="0.35">
      <c r="A195" s="22" t="s">
        <v>114</v>
      </c>
      <c r="B195" s="22" t="s">
        <v>294</v>
      </c>
      <c r="C195" s="22" t="s">
        <v>501</v>
      </c>
      <c r="D195" s="22" t="s">
        <v>502</v>
      </c>
      <c r="E195" s="22">
        <v>0</v>
      </c>
      <c r="F195" s="22">
        <v>0</v>
      </c>
      <c r="G195" s="22">
        <v>0</v>
      </c>
      <c r="H195" s="22"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v>0</v>
      </c>
      <c r="AL195" s="22">
        <v>0</v>
      </c>
      <c r="AM195" s="22">
        <v>0</v>
      </c>
      <c r="AN195" s="22">
        <v>0</v>
      </c>
      <c r="AO195" s="22">
        <v>0</v>
      </c>
      <c r="AP195" s="22">
        <v>0</v>
      </c>
    </row>
    <row r="196" spans="1:42" x14ac:dyDescent="0.35">
      <c r="A196" s="22" t="s">
        <v>114</v>
      </c>
      <c r="B196" s="22" t="s">
        <v>294</v>
      </c>
      <c r="C196" s="22" t="s">
        <v>503</v>
      </c>
      <c r="D196" s="22" t="s">
        <v>504</v>
      </c>
      <c r="E196" s="22">
        <v>0</v>
      </c>
      <c r="F196" s="22">
        <v>0</v>
      </c>
      <c r="G196" s="22">
        <v>0</v>
      </c>
      <c r="H196" s="22">
        <v>0</v>
      </c>
      <c r="I196" s="22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0</v>
      </c>
      <c r="AJ196" s="22">
        <v>0</v>
      </c>
      <c r="AK196" s="22">
        <v>0</v>
      </c>
      <c r="AL196" s="22">
        <v>0</v>
      </c>
      <c r="AM196" s="22">
        <v>0</v>
      </c>
      <c r="AN196" s="22">
        <v>0</v>
      </c>
      <c r="AO196" s="22">
        <v>0</v>
      </c>
      <c r="AP196" s="22">
        <v>0</v>
      </c>
    </row>
    <row r="197" spans="1:42" x14ac:dyDescent="0.35">
      <c r="A197" s="22" t="s">
        <v>114</v>
      </c>
      <c r="B197" s="22" t="s">
        <v>294</v>
      </c>
      <c r="C197" s="22" t="s">
        <v>505</v>
      </c>
      <c r="D197" s="22" t="s">
        <v>506</v>
      </c>
      <c r="E197" s="22">
        <v>0</v>
      </c>
      <c r="F197" s="22">
        <v>0</v>
      </c>
      <c r="G197" s="22">
        <v>0</v>
      </c>
      <c r="H197" s="22">
        <v>0</v>
      </c>
      <c r="I197" s="22">
        <v>0</v>
      </c>
      <c r="J197" s="22">
        <v>0</v>
      </c>
      <c r="K197" s="22">
        <v>0</v>
      </c>
      <c r="L197" s="22">
        <v>0</v>
      </c>
      <c r="M197" s="22">
        <v>0</v>
      </c>
      <c r="N197" s="22">
        <v>0</v>
      </c>
      <c r="O197" s="22">
        <v>758818</v>
      </c>
      <c r="P197" s="22">
        <v>0</v>
      </c>
      <c r="Q197" s="22">
        <v>0</v>
      </c>
      <c r="R197" s="22">
        <v>0</v>
      </c>
      <c r="S197" s="22">
        <v>0</v>
      </c>
      <c r="T197" s="22">
        <v>124887</v>
      </c>
      <c r="U197" s="22">
        <v>106462</v>
      </c>
      <c r="V197" s="22">
        <v>0</v>
      </c>
      <c r="W197" s="22">
        <v>0</v>
      </c>
      <c r="X197" s="22"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v>0</v>
      </c>
      <c r="AI197" s="22">
        <v>37248</v>
      </c>
      <c r="AJ197" s="22">
        <v>0</v>
      </c>
      <c r="AK197" s="22">
        <v>0</v>
      </c>
      <c r="AL197" s="22">
        <v>0</v>
      </c>
      <c r="AM197" s="22">
        <v>0</v>
      </c>
      <c r="AN197" s="22">
        <v>0</v>
      </c>
      <c r="AO197" s="22">
        <v>0</v>
      </c>
      <c r="AP197" s="22">
        <v>1027415</v>
      </c>
    </row>
    <row r="198" spans="1:42" x14ac:dyDescent="0.35">
      <c r="A198" s="22" t="s">
        <v>114</v>
      </c>
      <c r="B198" s="22" t="s">
        <v>507</v>
      </c>
      <c r="C198" s="22" t="s">
        <v>508</v>
      </c>
      <c r="D198" s="22" t="s">
        <v>509</v>
      </c>
      <c r="E198" s="22">
        <v>0</v>
      </c>
      <c r="F198" s="22">
        <v>0</v>
      </c>
      <c r="G198" s="22">
        <v>0</v>
      </c>
      <c r="H198" s="22">
        <v>0</v>
      </c>
      <c r="I198" s="22">
        <v>0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2">
        <v>0</v>
      </c>
      <c r="AL198" s="22">
        <v>0</v>
      </c>
      <c r="AM198" s="22">
        <v>0</v>
      </c>
      <c r="AN198" s="22">
        <v>0</v>
      </c>
      <c r="AO198" s="22">
        <v>0</v>
      </c>
      <c r="AP198" s="22">
        <v>0</v>
      </c>
    </row>
    <row r="199" spans="1:42" x14ac:dyDescent="0.35">
      <c r="A199" s="22" t="s">
        <v>114</v>
      </c>
      <c r="B199" s="22" t="s">
        <v>507</v>
      </c>
      <c r="C199" s="22" t="s">
        <v>510</v>
      </c>
      <c r="D199" s="22" t="s">
        <v>511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2">
        <v>0</v>
      </c>
      <c r="AM199" s="22">
        <v>0</v>
      </c>
      <c r="AN199" s="22">
        <v>0</v>
      </c>
      <c r="AO199" s="22">
        <v>0</v>
      </c>
      <c r="AP199" s="22">
        <v>0</v>
      </c>
    </row>
    <row r="200" spans="1:42" x14ac:dyDescent="0.35">
      <c r="A200" s="22" t="s">
        <v>114</v>
      </c>
      <c r="B200" s="22" t="s">
        <v>507</v>
      </c>
      <c r="C200" s="22" t="s">
        <v>512</v>
      </c>
      <c r="D200" s="22" t="s">
        <v>513</v>
      </c>
      <c r="E200" s="22">
        <v>0</v>
      </c>
      <c r="F200" s="22">
        <v>0</v>
      </c>
      <c r="G200" s="22">
        <v>0</v>
      </c>
      <c r="H200" s="22">
        <v>0</v>
      </c>
      <c r="I200" s="22">
        <v>0</v>
      </c>
      <c r="J200" s="22">
        <v>0</v>
      </c>
      <c r="K200" s="22">
        <v>0</v>
      </c>
      <c r="L200" s="22">
        <v>0</v>
      </c>
      <c r="M200" s="22"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v>0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2">
        <v>0</v>
      </c>
      <c r="AL200" s="22">
        <v>0</v>
      </c>
      <c r="AM200" s="22">
        <v>0</v>
      </c>
      <c r="AN200" s="22">
        <v>0</v>
      </c>
      <c r="AO200" s="22">
        <v>0</v>
      </c>
      <c r="AP200" s="22">
        <v>0</v>
      </c>
    </row>
    <row r="201" spans="1:42" x14ac:dyDescent="0.35">
      <c r="A201" s="22" t="s">
        <v>114</v>
      </c>
      <c r="B201" s="22" t="s">
        <v>507</v>
      </c>
      <c r="C201" s="22" t="s">
        <v>514</v>
      </c>
      <c r="D201" s="22" t="s">
        <v>515</v>
      </c>
      <c r="E201" s="22">
        <v>0</v>
      </c>
      <c r="F201" s="22">
        <v>0</v>
      </c>
      <c r="G201" s="22">
        <v>0</v>
      </c>
      <c r="H201" s="22">
        <v>0</v>
      </c>
      <c r="I201" s="22">
        <v>0</v>
      </c>
      <c r="J201" s="22">
        <v>0</v>
      </c>
      <c r="K201" s="22">
        <v>0</v>
      </c>
      <c r="L201" s="22">
        <v>0</v>
      </c>
      <c r="M201" s="22">
        <v>0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2">
        <v>0</v>
      </c>
      <c r="T201" s="22">
        <v>0</v>
      </c>
      <c r="U201" s="22">
        <v>0</v>
      </c>
      <c r="V201" s="22">
        <v>0</v>
      </c>
      <c r="W201" s="22">
        <v>0</v>
      </c>
      <c r="X201" s="22">
        <v>0</v>
      </c>
      <c r="Y201" s="22">
        <v>0</v>
      </c>
      <c r="Z201" s="22">
        <v>0</v>
      </c>
      <c r="AA201" s="22">
        <v>0</v>
      </c>
      <c r="AB201" s="22">
        <v>0</v>
      </c>
      <c r="AC201" s="22">
        <v>0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  <c r="AK201" s="22">
        <v>0</v>
      </c>
      <c r="AL201" s="22">
        <v>0</v>
      </c>
      <c r="AM201" s="22">
        <v>0</v>
      </c>
      <c r="AN201" s="22">
        <v>0</v>
      </c>
      <c r="AO201" s="22">
        <v>0</v>
      </c>
      <c r="AP201" s="22">
        <v>0</v>
      </c>
    </row>
    <row r="202" spans="1:42" x14ac:dyDescent="0.35">
      <c r="A202" s="22" t="s">
        <v>114</v>
      </c>
      <c r="B202" s="22" t="s">
        <v>507</v>
      </c>
      <c r="C202" s="22" t="s">
        <v>516</v>
      </c>
      <c r="D202" s="22" t="s">
        <v>517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0</v>
      </c>
      <c r="V202" s="22">
        <v>0</v>
      </c>
      <c r="W202" s="22">
        <v>0</v>
      </c>
      <c r="X202" s="22">
        <v>0</v>
      </c>
      <c r="Y202" s="22">
        <v>0</v>
      </c>
      <c r="Z202" s="22">
        <v>0</v>
      </c>
      <c r="AA202" s="22">
        <v>0</v>
      </c>
      <c r="AB202" s="22">
        <v>0</v>
      </c>
      <c r="AC202" s="22">
        <v>0</v>
      </c>
      <c r="AD202" s="22">
        <v>0</v>
      </c>
      <c r="AE202" s="22">
        <v>0</v>
      </c>
      <c r="AF202" s="22">
        <v>0</v>
      </c>
      <c r="AG202" s="22">
        <v>0</v>
      </c>
      <c r="AH202" s="22">
        <v>0</v>
      </c>
      <c r="AI202" s="22">
        <v>0</v>
      </c>
      <c r="AJ202" s="22">
        <v>0</v>
      </c>
      <c r="AK202" s="22">
        <v>0</v>
      </c>
      <c r="AL202" s="22">
        <v>0</v>
      </c>
      <c r="AM202" s="22">
        <v>0</v>
      </c>
      <c r="AN202" s="22">
        <v>0</v>
      </c>
      <c r="AO202" s="22">
        <v>0</v>
      </c>
      <c r="AP202" s="22">
        <v>0</v>
      </c>
    </row>
    <row r="203" spans="1:42" x14ac:dyDescent="0.35">
      <c r="A203" s="22" t="s">
        <v>114</v>
      </c>
      <c r="B203" s="22" t="s">
        <v>507</v>
      </c>
      <c r="C203" s="22" t="s">
        <v>518</v>
      </c>
      <c r="D203" s="22" t="s">
        <v>519</v>
      </c>
      <c r="E203" s="22">
        <v>0</v>
      </c>
      <c r="F203" s="22">
        <v>0</v>
      </c>
      <c r="G203" s="22">
        <v>0</v>
      </c>
      <c r="H203" s="22">
        <v>0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2">
        <v>0</v>
      </c>
      <c r="Y203" s="22">
        <v>0</v>
      </c>
      <c r="Z203" s="22">
        <v>0</v>
      </c>
      <c r="AA203" s="22">
        <v>0</v>
      </c>
      <c r="AB203" s="22">
        <v>0</v>
      </c>
      <c r="AC203" s="22">
        <v>0</v>
      </c>
      <c r="AD203" s="22">
        <v>0</v>
      </c>
      <c r="AE203" s="22">
        <v>0</v>
      </c>
      <c r="AF203" s="22">
        <v>0</v>
      </c>
      <c r="AG203" s="22">
        <v>0</v>
      </c>
      <c r="AH203" s="22">
        <v>0</v>
      </c>
      <c r="AI203" s="22">
        <v>0</v>
      </c>
      <c r="AJ203" s="22">
        <v>0</v>
      </c>
      <c r="AK203" s="22">
        <v>0</v>
      </c>
      <c r="AL203" s="22">
        <v>0</v>
      </c>
      <c r="AM203" s="22">
        <v>0</v>
      </c>
      <c r="AN203" s="22">
        <v>0</v>
      </c>
      <c r="AO203" s="22">
        <v>0</v>
      </c>
      <c r="AP203" s="22">
        <v>0</v>
      </c>
    </row>
    <row r="204" spans="1:42" x14ac:dyDescent="0.35">
      <c r="A204" s="22" t="s">
        <v>114</v>
      </c>
      <c r="B204" s="22" t="s">
        <v>507</v>
      </c>
      <c r="C204" s="22" t="s">
        <v>520</v>
      </c>
      <c r="D204" s="22" t="s">
        <v>521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2">
        <v>0</v>
      </c>
      <c r="AL204" s="22">
        <v>0</v>
      </c>
      <c r="AM204" s="22">
        <v>0</v>
      </c>
      <c r="AN204" s="22">
        <v>0</v>
      </c>
      <c r="AO204" s="22">
        <v>0</v>
      </c>
      <c r="AP204" s="22">
        <v>0</v>
      </c>
    </row>
    <row r="205" spans="1:42" x14ac:dyDescent="0.35">
      <c r="A205" s="22" t="s">
        <v>114</v>
      </c>
      <c r="B205" s="22" t="s">
        <v>507</v>
      </c>
      <c r="C205" s="22" t="s">
        <v>522</v>
      </c>
      <c r="D205" s="22" t="s">
        <v>523</v>
      </c>
      <c r="E205" s="22">
        <v>0</v>
      </c>
      <c r="F205" s="22">
        <v>0</v>
      </c>
      <c r="G205" s="22">
        <v>0</v>
      </c>
      <c r="H205" s="22"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2"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v>0</v>
      </c>
      <c r="AI205" s="22">
        <v>0</v>
      </c>
      <c r="AJ205" s="22">
        <v>0</v>
      </c>
      <c r="AK205" s="22">
        <v>0</v>
      </c>
      <c r="AL205" s="22">
        <v>0</v>
      </c>
      <c r="AM205" s="22">
        <v>0</v>
      </c>
      <c r="AN205" s="22">
        <v>0</v>
      </c>
      <c r="AO205" s="22">
        <v>0</v>
      </c>
      <c r="AP205" s="22">
        <v>0</v>
      </c>
    </row>
    <row r="206" spans="1:42" x14ac:dyDescent="0.35">
      <c r="A206" s="22" t="s">
        <v>114</v>
      </c>
      <c r="B206" s="22" t="s">
        <v>507</v>
      </c>
      <c r="C206" s="22" t="s">
        <v>524</v>
      </c>
      <c r="D206" s="22" t="s">
        <v>525</v>
      </c>
      <c r="E206" s="22">
        <v>0</v>
      </c>
      <c r="F206" s="22">
        <v>0</v>
      </c>
      <c r="G206" s="22">
        <v>0</v>
      </c>
      <c r="H206" s="22"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v>0</v>
      </c>
      <c r="AI206" s="22">
        <v>0</v>
      </c>
      <c r="AJ206" s="22">
        <v>0</v>
      </c>
      <c r="AK206" s="22">
        <v>0</v>
      </c>
      <c r="AL206" s="22">
        <v>0</v>
      </c>
      <c r="AM206" s="22">
        <v>0</v>
      </c>
      <c r="AN206" s="22">
        <v>0</v>
      </c>
      <c r="AO206" s="22">
        <v>0</v>
      </c>
      <c r="AP206" s="22">
        <v>0</v>
      </c>
    </row>
    <row r="207" spans="1:42" x14ac:dyDescent="0.35">
      <c r="A207" s="22" t="s">
        <v>114</v>
      </c>
      <c r="B207" s="22" t="s">
        <v>507</v>
      </c>
      <c r="C207" s="22" t="s">
        <v>526</v>
      </c>
      <c r="D207" s="22" t="s">
        <v>527</v>
      </c>
      <c r="E207" s="22">
        <v>0</v>
      </c>
      <c r="F207" s="22">
        <v>0</v>
      </c>
      <c r="G207" s="22">
        <v>0</v>
      </c>
      <c r="H207" s="22"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v>0</v>
      </c>
      <c r="V207" s="22">
        <v>0</v>
      </c>
      <c r="W207" s="22">
        <v>0</v>
      </c>
      <c r="X207" s="22"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v>0</v>
      </c>
      <c r="AI207" s="22">
        <v>0</v>
      </c>
      <c r="AJ207" s="22">
        <v>0</v>
      </c>
      <c r="AK207" s="22">
        <v>0</v>
      </c>
      <c r="AL207" s="22">
        <v>0</v>
      </c>
      <c r="AM207" s="22">
        <v>0</v>
      </c>
      <c r="AN207" s="22">
        <v>0</v>
      </c>
      <c r="AO207" s="22">
        <v>0</v>
      </c>
      <c r="AP207" s="22">
        <v>0</v>
      </c>
    </row>
    <row r="208" spans="1:42" x14ac:dyDescent="0.35">
      <c r="A208" s="22" t="s">
        <v>114</v>
      </c>
      <c r="B208" s="22" t="s">
        <v>507</v>
      </c>
      <c r="C208" s="22" t="s">
        <v>528</v>
      </c>
      <c r="D208" s="22" t="s">
        <v>529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v>0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v>0</v>
      </c>
      <c r="AI208" s="22">
        <v>0</v>
      </c>
      <c r="AJ208" s="22">
        <v>0</v>
      </c>
      <c r="AK208" s="22">
        <v>0</v>
      </c>
      <c r="AL208" s="22">
        <v>0</v>
      </c>
      <c r="AM208" s="22">
        <v>0</v>
      </c>
      <c r="AN208" s="22">
        <v>0</v>
      </c>
      <c r="AO208" s="22">
        <v>0</v>
      </c>
      <c r="AP208" s="22">
        <v>0</v>
      </c>
    </row>
    <row r="209" spans="1:42" x14ac:dyDescent="0.35">
      <c r="A209" s="22" t="s">
        <v>114</v>
      </c>
      <c r="B209" s="22" t="s">
        <v>507</v>
      </c>
      <c r="C209" s="22" t="s">
        <v>530</v>
      </c>
      <c r="D209" s="22" t="s">
        <v>531</v>
      </c>
      <c r="E209" s="22">
        <v>0</v>
      </c>
      <c r="F209" s="22">
        <v>0</v>
      </c>
      <c r="G209" s="22">
        <v>0</v>
      </c>
      <c r="H209" s="22"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v>0</v>
      </c>
      <c r="AJ209" s="22">
        <v>0</v>
      </c>
      <c r="AK209" s="22">
        <v>0</v>
      </c>
      <c r="AL209" s="22">
        <v>0</v>
      </c>
      <c r="AM209" s="22">
        <v>0</v>
      </c>
      <c r="AN209" s="22">
        <v>0</v>
      </c>
      <c r="AO209" s="22">
        <v>0</v>
      </c>
      <c r="AP209" s="22">
        <v>0</v>
      </c>
    </row>
    <row r="210" spans="1:42" x14ac:dyDescent="0.35">
      <c r="A210" s="22" t="s">
        <v>114</v>
      </c>
      <c r="B210" s="22" t="s">
        <v>507</v>
      </c>
      <c r="C210" s="22" t="s">
        <v>532</v>
      </c>
      <c r="D210" s="22" t="s">
        <v>533</v>
      </c>
      <c r="E210" s="22">
        <v>0</v>
      </c>
      <c r="F210" s="22">
        <v>0</v>
      </c>
      <c r="G210" s="22">
        <v>0</v>
      </c>
      <c r="H210" s="22"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v>0</v>
      </c>
      <c r="AJ210" s="22">
        <v>0</v>
      </c>
      <c r="AK210" s="22">
        <v>0</v>
      </c>
      <c r="AL210" s="22">
        <v>0</v>
      </c>
      <c r="AM210" s="22">
        <v>0</v>
      </c>
      <c r="AN210" s="22">
        <v>0</v>
      </c>
      <c r="AO210" s="22">
        <v>0</v>
      </c>
      <c r="AP210" s="22">
        <v>0</v>
      </c>
    </row>
    <row r="211" spans="1:42" x14ac:dyDescent="0.35">
      <c r="A211" s="22" t="s">
        <v>114</v>
      </c>
      <c r="B211" s="22" t="s">
        <v>507</v>
      </c>
      <c r="C211" s="22" t="s">
        <v>534</v>
      </c>
      <c r="D211" s="22" t="s">
        <v>535</v>
      </c>
      <c r="E211" s="22">
        <v>0</v>
      </c>
      <c r="F211" s="22">
        <v>0</v>
      </c>
      <c r="G211" s="22">
        <v>0</v>
      </c>
      <c r="H211" s="22"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v>0</v>
      </c>
      <c r="U211" s="22">
        <v>0</v>
      </c>
      <c r="V211" s="22">
        <v>0</v>
      </c>
      <c r="W211" s="22"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0</v>
      </c>
      <c r="AI211" s="22">
        <v>0</v>
      </c>
      <c r="AJ211" s="22">
        <v>0</v>
      </c>
      <c r="AK211" s="22">
        <v>0</v>
      </c>
      <c r="AL211" s="22">
        <v>0</v>
      </c>
      <c r="AM211" s="22">
        <v>0</v>
      </c>
      <c r="AN211" s="22">
        <v>0</v>
      </c>
      <c r="AO211" s="22">
        <v>0</v>
      </c>
      <c r="AP211" s="22">
        <v>0</v>
      </c>
    </row>
    <row r="212" spans="1:42" x14ac:dyDescent="0.35">
      <c r="A212" s="22" t="s">
        <v>114</v>
      </c>
      <c r="B212" s="22" t="s">
        <v>507</v>
      </c>
      <c r="C212" s="22" t="s">
        <v>536</v>
      </c>
      <c r="D212" s="22" t="s">
        <v>537</v>
      </c>
      <c r="E212" s="22">
        <v>0</v>
      </c>
      <c r="F212" s="22">
        <v>0</v>
      </c>
      <c r="G212" s="22">
        <v>0</v>
      </c>
      <c r="H212" s="22"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v>0</v>
      </c>
      <c r="AJ212" s="22">
        <v>0</v>
      </c>
      <c r="AK212" s="22">
        <v>0</v>
      </c>
      <c r="AL212" s="22">
        <v>0</v>
      </c>
      <c r="AM212" s="22">
        <v>0</v>
      </c>
      <c r="AN212" s="22">
        <v>0</v>
      </c>
      <c r="AO212" s="22">
        <v>0</v>
      </c>
      <c r="AP212" s="22">
        <v>0</v>
      </c>
    </row>
    <row r="213" spans="1:42" x14ac:dyDescent="0.35">
      <c r="A213" s="22" t="s">
        <v>114</v>
      </c>
      <c r="B213" s="22" t="s">
        <v>507</v>
      </c>
      <c r="C213" s="22" t="s">
        <v>538</v>
      </c>
      <c r="D213" s="22" t="s">
        <v>539</v>
      </c>
      <c r="E213" s="22">
        <v>0</v>
      </c>
      <c r="F213" s="22">
        <v>0</v>
      </c>
      <c r="G213" s="22">
        <v>0</v>
      </c>
      <c r="H213" s="22">
        <v>0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0</v>
      </c>
      <c r="AI213" s="22">
        <v>0</v>
      </c>
      <c r="AJ213" s="22">
        <v>0</v>
      </c>
      <c r="AK213" s="22">
        <v>0</v>
      </c>
      <c r="AL213" s="22">
        <v>0</v>
      </c>
      <c r="AM213" s="22">
        <v>0</v>
      </c>
      <c r="AN213" s="22">
        <v>0</v>
      </c>
      <c r="AO213" s="22">
        <v>0</v>
      </c>
      <c r="AP213" s="22">
        <v>0</v>
      </c>
    </row>
    <row r="214" spans="1:42" x14ac:dyDescent="0.35">
      <c r="A214" s="22" t="s">
        <v>114</v>
      </c>
      <c r="B214" s="22" t="s">
        <v>507</v>
      </c>
      <c r="C214" s="22" t="s">
        <v>540</v>
      </c>
      <c r="D214" s="22" t="s">
        <v>541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0</v>
      </c>
      <c r="AK214" s="22">
        <v>0</v>
      </c>
      <c r="AL214" s="22">
        <v>0</v>
      </c>
      <c r="AM214" s="22">
        <v>0</v>
      </c>
      <c r="AN214" s="22">
        <v>0</v>
      </c>
      <c r="AO214" s="22">
        <v>0</v>
      </c>
      <c r="AP214" s="22">
        <v>0</v>
      </c>
    </row>
    <row r="215" spans="1:42" x14ac:dyDescent="0.35">
      <c r="A215" s="22" t="s">
        <v>114</v>
      </c>
      <c r="B215" s="22" t="s">
        <v>507</v>
      </c>
      <c r="C215" s="22" t="s">
        <v>542</v>
      </c>
      <c r="D215" s="22" t="s">
        <v>543</v>
      </c>
      <c r="E215" s="22">
        <v>0</v>
      </c>
      <c r="F215" s="22">
        <v>0</v>
      </c>
      <c r="G215" s="22">
        <v>0</v>
      </c>
      <c r="H215" s="22">
        <v>0</v>
      </c>
      <c r="I215" s="22">
        <v>0</v>
      </c>
      <c r="J215" s="22">
        <v>0</v>
      </c>
      <c r="K215" s="22">
        <v>0</v>
      </c>
      <c r="L215" s="22">
        <v>0</v>
      </c>
      <c r="M215" s="22"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v>0</v>
      </c>
      <c r="U215" s="22">
        <v>0</v>
      </c>
      <c r="V215" s="22">
        <v>0</v>
      </c>
      <c r="W215" s="22">
        <v>0</v>
      </c>
      <c r="X215" s="22"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v>0</v>
      </c>
      <c r="AI215" s="22">
        <v>0</v>
      </c>
      <c r="AJ215" s="22">
        <v>0</v>
      </c>
      <c r="AK215" s="22">
        <v>0</v>
      </c>
      <c r="AL215" s="22">
        <v>0</v>
      </c>
      <c r="AM215" s="22">
        <v>0</v>
      </c>
      <c r="AN215" s="22">
        <v>0</v>
      </c>
      <c r="AO215" s="22">
        <v>0</v>
      </c>
      <c r="AP215" s="22">
        <v>0</v>
      </c>
    </row>
    <row r="216" spans="1:42" x14ac:dyDescent="0.35">
      <c r="A216" s="22" t="s">
        <v>114</v>
      </c>
      <c r="B216" s="22" t="s">
        <v>507</v>
      </c>
      <c r="C216" s="22" t="s">
        <v>544</v>
      </c>
      <c r="D216" s="22" t="s">
        <v>545</v>
      </c>
      <c r="E216" s="22">
        <v>0</v>
      </c>
      <c r="F216" s="22">
        <v>0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 s="22">
        <v>0</v>
      </c>
      <c r="AL216" s="22">
        <v>0</v>
      </c>
      <c r="AM216" s="22">
        <v>0</v>
      </c>
      <c r="AN216" s="22">
        <v>0</v>
      </c>
      <c r="AO216" s="22">
        <v>0</v>
      </c>
      <c r="AP216" s="22">
        <v>0</v>
      </c>
    </row>
    <row r="217" spans="1:42" x14ac:dyDescent="0.35">
      <c r="A217" s="22" t="s">
        <v>114</v>
      </c>
      <c r="B217" s="22" t="s">
        <v>507</v>
      </c>
      <c r="C217" s="22" t="s">
        <v>546</v>
      </c>
      <c r="D217" s="22" t="s">
        <v>547</v>
      </c>
      <c r="E217" s="22">
        <v>0</v>
      </c>
      <c r="F217" s="22">
        <v>0</v>
      </c>
      <c r="G217" s="22">
        <v>0</v>
      </c>
      <c r="H217" s="22"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v>0</v>
      </c>
      <c r="U217" s="22">
        <v>0</v>
      </c>
      <c r="V217" s="22">
        <v>0</v>
      </c>
      <c r="W217" s="22">
        <v>0</v>
      </c>
      <c r="X217" s="22"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v>0</v>
      </c>
      <c r="AI217" s="22">
        <v>0</v>
      </c>
      <c r="AJ217" s="22">
        <v>0</v>
      </c>
      <c r="AK217" s="22">
        <v>0</v>
      </c>
      <c r="AL217" s="22">
        <v>0</v>
      </c>
      <c r="AM217" s="22">
        <v>0</v>
      </c>
      <c r="AN217" s="22">
        <v>0</v>
      </c>
      <c r="AO217" s="22">
        <v>0</v>
      </c>
      <c r="AP217" s="22">
        <v>0</v>
      </c>
    </row>
    <row r="218" spans="1:42" x14ac:dyDescent="0.35">
      <c r="A218" s="22" t="s">
        <v>114</v>
      </c>
      <c r="B218" s="22" t="s">
        <v>507</v>
      </c>
      <c r="C218" s="22" t="s">
        <v>548</v>
      </c>
      <c r="D218" s="22" t="s">
        <v>549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v>0</v>
      </c>
      <c r="AL218" s="22">
        <v>0</v>
      </c>
      <c r="AM218" s="22">
        <v>0</v>
      </c>
      <c r="AN218" s="22">
        <v>0</v>
      </c>
      <c r="AO218" s="22">
        <v>0</v>
      </c>
      <c r="AP218" s="22">
        <v>0</v>
      </c>
    </row>
    <row r="219" spans="1:42" x14ac:dyDescent="0.35">
      <c r="A219" s="22" t="s">
        <v>114</v>
      </c>
      <c r="B219" s="22" t="s">
        <v>507</v>
      </c>
      <c r="C219" s="22" t="s">
        <v>550</v>
      </c>
      <c r="D219" s="22" t="s">
        <v>551</v>
      </c>
      <c r="E219" s="22">
        <v>0</v>
      </c>
      <c r="F219" s="22">
        <v>0</v>
      </c>
      <c r="G219" s="22">
        <v>0</v>
      </c>
      <c r="H219" s="22">
        <v>0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v>0</v>
      </c>
      <c r="U219" s="22">
        <v>0</v>
      </c>
      <c r="V219" s="22">
        <v>0</v>
      </c>
      <c r="W219" s="22">
        <v>0</v>
      </c>
      <c r="X219" s="22"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v>0</v>
      </c>
      <c r="AI219" s="22">
        <v>0</v>
      </c>
      <c r="AJ219" s="22">
        <v>0</v>
      </c>
      <c r="AK219" s="22">
        <v>0</v>
      </c>
      <c r="AL219" s="22">
        <v>0</v>
      </c>
      <c r="AM219" s="22">
        <v>0</v>
      </c>
      <c r="AN219" s="22">
        <v>0</v>
      </c>
      <c r="AO219" s="22">
        <v>0</v>
      </c>
      <c r="AP219" s="22">
        <v>0</v>
      </c>
    </row>
    <row r="220" spans="1:42" x14ac:dyDescent="0.35">
      <c r="A220" s="22" t="s">
        <v>114</v>
      </c>
      <c r="B220" s="22" t="s">
        <v>507</v>
      </c>
      <c r="C220" s="22" t="s">
        <v>552</v>
      </c>
      <c r="D220" s="22" t="s">
        <v>553</v>
      </c>
      <c r="E220" s="22">
        <v>0</v>
      </c>
      <c r="F220" s="22">
        <v>0</v>
      </c>
      <c r="G220" s="22">
        <v>0</v>
      </c>
      <c r="H220" s="22"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v>0</v>
      </c>
      <c r="V220" s="22">
        <v>0</v>
      </c>
      <c r="W220" s="22"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v>0</v>
      </c>
      <c r="AI220" s="22">
        <v>0</v>
      </c>
      <c r="AJ220" s="22">
        <v>0</v>
      </c>
      <c r="AK220" s="22">
        <v>0</v>
      </c>
      <c r="AL220" s="22">
        <v>0</v>
      </c>
      <c r="AM220" s="22">
        <v>0</v>
      </c>
      <c r="AN220" s="22">
        <v>0</v>
      </c>
      <c r="AO220" s="22">
        <v>0</v>
      </c>
      <c r="AP220" s="22">
        <v>0</v>
      </c>
    </row>
    <row r="221" spans="1:42" x14ac:dyDescent="0.35">
      <c r="A221" s="22" t="s">
        <v>114</v>
      </c>
      <c r="B221" s="22" t="s">
        <v>507</v>
      </c>
      <c r="C221" s="22" t="s">
        <v>554</v>
      </c>
      <c r="D221" s="22" t="s">
        <v>555</v>
      </c>
      <c r="E221" s="22">
        <v>0</v>
      </c>
      <c r="F221" s="22">
        <v>0</v>
      </c>
      <c r="G221" s="22">
        <v>0</v>
      </c>
      <c r="H221" s="22"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v>0</v>
      </c>
      <c r="U221" s="22">
        <v>0</v>
      </c>
      <c r="V221" s="22">
        <v>0</v>
      </c>
      <c r="W221" s="22">
        <v>0</v>
      </c>
      <c r="X221" s="22"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v>0</v>
      </c>
      <c r="AI221" s="22">
        <v>0</v>
      </c>
      <c r="AJ221" s="22">
        <v>0</v>
      </c>
      <c r="AK221" s="22">
        <v>0</v>
      </c>
      <c r="AL221" s="22">
        <v>0</v>
      </c>
      <c r="AM221" s="22">
        <v>0</v>
      </c>
      <c r="AN221" s="22">
        <v>0</v>
      </c>
      <c r="AO221" s="22">
        <v>0</v>
      </c>
      <c r="AP221" s="22">
        <v>0</v>
      </c>
    </row>
    <row r="222" spans="1:42" x14ac:dyDescent="0.35">
      <c r="A222" s="22" t="s">
        <v>114</v>
      </c>
      <c r="B222" s="22" t="s">
        <v>507</v>
      </c>
      <c r="C222" s="22" t="s">
        <v>556</v>
      </c>
      <c r="D222" s="22" t="s">
        <v>557</v>
      </c>
      <c r="E222" s="22">
        <v>0</v>
      </c>
      <c r="F222" s="22">
        <v>0</v>
      </c>
      <c r="G222" s="22">
        <v>0</v>
      </c>
      <c r="H222" s="22"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v>0</v>
      </c>
      <c r="V222" s="22">
        <v>0</v>
      </c>
      <c r="W222" s="22">
        <v>0</v>
      </c>
      <c r="X222" s="22"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v>0</v>
      </c>
      <c r="AI222" s="22">
        <v>0</v>
      </c>
      <c r="AJ222" s="22">
        <v>0</v>
      </c>
      <c r="AK222" s="22">
        <v>0</v>
      </c>
      <c r="AL222" s="22">
        <v>0</v>
      </c>
      <c r="AM222" s="22">
        <v>0</v>
      </c>
      <c r="AN222" s="22">
        <v>0</v>
      </c>
      <c r="AO222" s="22">
        <v>0</v>
      </c>
      <c r="AP222" s="22">
        <v>0</v>
      </c>
    </row>
    <row r="223" spans="1:42" x14ac:dyDescent="0.35">
      <c r="A223" s="22" t="s">
        <v>114</v>
      </c>
      <c r="B223" s="22" t="s">
        <v>507</v>
      </c>
      <c r="C223" s="22" t="s">
        <v>558</v>
      </c>
      <c r="D223" s="22" t="s">
        <v>559</v>
      </c>
      <c r="E223" s="22">
        <v>0</v>
      </c>
      <c r="F223" s="22">
        <v>0</v>
      </c>
      <c r="G223" s="22">
        <v>0</v>
      </c>
      <c r="H223" s="22"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v>0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v>0</v>
      </c>
      <c r="AI223" s="22">
        <v>0</v>
      </c>
      <c r="AJ223" s="22">
        <v>0</v>
      </c>
      <c r="AK223" s="22">
        <v>0</v>
      </c>
      <c r="AL223" s="22">
        <v>0</v>
      </c>
      <c r="AM223" s="22">
        <v>0</v>
      </c>
      <c r="AN223" s="22">
        <v>0</v>
      </c>
      <c r="AO223" s="22">
        <v>0</v>
      </c>
      <c r="AP223" s="22">
        <v>0</v>
      </c>
    </row>
    <row r="224" spans="1:42" x14ac:dyDescent="0.35">
      <c r="A224" s="22" t="s">
        <v>114</v>
      </c>
      <c r="B224" s="22" t="s">
        <v>507</v>
      </c>
      <c r="C224" s="22" t="s">
        <v>560</v>
      </c>
      <c r="D224" s="22" t="s">
        <v>561</v>
      </c>
      <c r="E224" s="22">
        <v>0</v>
      </c>
      <c r="F224" s="22">
        <v>0</v>
      </c>
      <c r="G224" s="22">
        <v>0</v>
      </c>
      <c r="H224" s="22">
        <v>0</v>
      </c>
      <c r="I224" s="22">
        <v>12786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v>0</v>
      </c>
      <c r="V224" s="22">
        <v>0</v>
      </c>
      <c r="W224" s="22">
        <v>0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v>0</v>
      </c>
      <c r="AI224" s="22">
        <v>0</v>
      </c>
      <c r="AJ224" s="22">
        <v>0</v>
      </c>
      <c r="AK224" s="22">
        <v>0</v>
      </c>
      <c r="AL224" s="22">
        <v>0</v>
      </c>
      <c r="AM224" s="22">
        <v>0</v>
      </c>
      <c r="AN224" s="22">
        <v>0</v>
      </c>
      <c r="AO224" s="22">
        <v>0</v>
      </c>
      <c r="AP224" s="22">
        <v>12786</v>
      </c>
    </row>
    <row r="225" spans="1:42" x14ac:dyDescent="0.35">
      <c r="A225" s="22" t="s">
        <v>114</v>
      </c>
      <c r="B225" s="22" t="s">
        <v>507</v>
      </c>
      <c r="C225" s="22" t="s">
        <v>562</v>
      </c>
      <c r="D225" s="22" t="s">
        <v>563</v>
      </c>
      <c r="E225" s="22">
        <v>0</v>
      </c>
      <c r="F225" s="22">
        <v>0</v>
      </c>
      <c r="G225" s="22">
        <v>0</v>
      </c>
      <c r="H225" s="22"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v>0</v>
      </c>
      <c r="V225" s="22">
        <v>0</v>
      </c>
      <c r="W225" s="22"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v>0</v>
      </c>
      <c r="AJ225" s="22">
        <v>0</v>
      </c>
      <c r="AK225" s="22">
        <v>0</v>
      </c>
      <c r="AL225" s="22">
        <v>0</v>
      </c>
      <c r="AM225" s="22">
        <v>0</v>
      </c>
      <c r="AN225" s="22">
        <v>0</v>
      </c>
      <c r="AO225" s="22">
        <v>0</v>
      </c>
      <c r="AP225" s="22">
        <v>0</v>
      </c>
    </row>
    <row r="226" spans="1:42" x14ac:dyDescent="0.35">
      <c r="A226" s="22" t="s">
        <v>114</v>
      </c>
      <c r="B226" s="22" t="s">
        <v>507</v>
      </c>
      <c r="C226" s="22" t="s">
        <v>564</v>
      </c>
      <c r="D226" s="22" t="s">
        <v>565</v>
      </c>
      <c r="E226" s="22">
        <v>0</v>
      </c>
      <c r="F226" s="22">
        <v>0</v>
      </c>
      <c r="G226" s="22">
        <v>0</v>
      </c>
      <c r="H226" s="22"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2">
        <v>0</v>
      </c>
      <c r="AL226" s="22">
        <v>0</v>
      </c>
      <c r="AM226" s="22">
        <v>0</v>
      </c>
      <c r="AN226" s="22">
        <v>0</v>
      </c>
      <c r="AO226" s="22">
        <v>0</v>
      </c>
      <c r="AP226" s="22">
        <v>0</v>
      </c>
    </row>
    <row r="227" spans="1:42" x14ac:dyDescent="0.35">
      <c r="A227" s="22" t="s">
        <v>114</v>
      </c>
      <c r="B227" s="22" t="s">
        <v>507</v>
      </c>
      <c r="C227" s="22" t="s">
        <v>566</v>
      </c>
      <c r="D227" s="22" t="s">
        <v>567</v>
      </c>
      <c r="E227" s="22">
        <v>0</v>
      </c>
      <c r="F227" s="22">
        <v>0</v>
      </c>
      <c r="G227" s="22">
        <v>0</v>
      </c>
      <c r="H227" s="22"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v>0</v>
      </c>
      <c r="U227" s="22">
        <v>0</v>
      </c>
      <c r="V227" s="22">
        <v>0</v>
      </c>
      <c r="W227" s="22"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v>0</v>
      </c>
      <c r="AJ227" s="22">
        <v>0</v>
      </c>
      <c r="AK227" s="22">
        <v>0</v>
      </c>
      <c r="AL227" s="22">
        <v>0</v>
      </c>
      <c r="AM227" s="22">
        <v>0</v>
      </c>
      <c r="AN227" s="22">
        <v>0</v>
      </c>
      <c r="AO227" s="22">
        <v>0</v>
      </c>
      <c r="AP227" s="22">
        <v>0</v>
      </c>
    </row>
    <row r="228" spans="1:42" x14ac:dyDescent="0.35">
      <c r="A228" s="22" t="s">
        <v>114</v>
      </c>
      <c r="B228" s="22" t="s">
        <v>507</v>
      </c>
      <c r="C228" s="22" t="s">
        <v>568</v>
      </c>
      <c r="D228" s="22" t="s">
        <v>569</v>
      </c>
      <c r="E228" s="22">
        <v>0</v>
      </c>
      <c r="F228" s="22">
        <v>0</v>
      </c>
      <c r="G228" s="22">
        <v>0</v>
      </c>
      <c r="H228" s="22"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v>0</v>
      </c>
      <c r="V228" s="22">
        <v>0</v>
      </c>
      <c r="W228" s="22"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v>0</v>
      </c>
      <c r="AJ228" s="22">
        <v>0</v>
      </c>
      <c r="AK228" s="22">
        <v>0</v>
      </c>
      <c r="AL228" s="22">
        <v>0</v>
      </c>
      <c r="AM228" s="22">
        <v>0</v>
      </c>
      <c r="AN228" s="22">
        <v>0</v>
      </c>
      <c r="AO228" s="22">
        <v>0</v>
      </c>
      <c r="AP228" s="22">
        <v>0</v>
      </c>
    </row>
    <row r="229" spans="1:42" x14ac:dyDescent="0.35">
      <c r="A229" s="22" t="s">
        <v>114</v>
      </c>
      <c r="B229" s="22" t="s">
        <v>507</v>
      </c>
      <c r="C229" s="22" t="s">
        <v>570</v>
      </c>
      <c r="D229" s="22" t="s">
        <v>571</v>
      </c>
      <c r="E229" s="22">
        <v>0</v>
      </c>
      <c r="F229" s="22">
        <v>0</v>
      </c>
      <c r="G229" s="22">
        <v>0</v>
      </c>
      <c r="H229" s="22"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v>0</v>
      </c>
      <c r="V229" s="22">
        <v>0</v>
      </c>
      <c r="W229" s="22"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v>0</v>
      </c>
      <c r="AI229" s="22">
        <v>0</v>
      </c>
      <c r="AJ229" s="22">
        <v>0</v>
      </c>
      <c r="AK229" s="22">
        <v>0</v>
      </c>
      <c r="AL229" s="22">
        <v>0</v>
      </c>
      <c r="AM229" s="22">
        <v>0</v>
      </c>
      <c r="AN229" s="22">
        <v>0</v>
      </c>
      <c r="AO229" s="22">
        <v>0</v>
      </c>
      <c r="AP229" s="22">
        <v>0</v>
      </c>
    </row>
    <row r="230" spans="1:42" x14ac:dyDescent="0.35">
      <c r="A230" s="22" t="s">
        <v>114</v>
      </c>
      <c r="B230" s="22" t="s">
        <v>507</v>
      </c>
      <c r="C230" s="22" t="s">
        <v>572</v>
      </c>
      <c r="D230" s="22" t="s">
        <v>573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v>0</v>
      </c>
      <c r="AJ230" s="22">
        <v>0</v>
      </c>
      <c r="AK230" s="22">
        <v>0</v>
      </c>
      <c r="AL230" s="22">
        <v>0</v>
      </c>
      <c r="AM230" s="22">
        <v>0</v>
      </c>
      <c r="AN230" s="22">
        <v>0</v>
      </c>
      <c r="AO230" s="22">
        <v>0</v>
      </c>
      <c r="AP230" s="22">
        <v>0</v>
      </c>
    </row>
    <row r="231" spans="1:42" x14ac:dyDescent="0.35">
      <c r="A231" s="22" t="s">
        <v>114</v>
      </c>
      <c r="B231" s="22" t="s">
        <v>507</v>
      </c>
      <c r="C231" s="22" t="s">
        <v>574</v>
      </c>
      <c r="D231" s="22" t="s">
        <v>575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v>0</v>
      </c>
      <c r="U231" s="22">
        <v>0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v>0</v>
      </c>
      <c r="AI231" s="22">
        <v>0</v>
      </c>
      <c r="AJ231" s="22">
        <v>0</v>
      </c>
      <c r="AK231" s="22">
        <v>0</v>
      </c>
      <c r="AL231" s="22">
        <v>0</v>
      </c>
      <c r="AM231" s="22">
        <v>0</v>
      </c>
      <c r="AN231" s="22">
        <v>0</v>
      </c>
      <c r="AO231" s="22">
        <v>0</v>
      </c>
      <c r="AP231" s="22">
        <v>0</v>
      </c>
    </row>
    <row r="232" spans="1:42" x14ac:dyDescent="0.35">
      <c r="A232" s="22" t="s">
        <v>114</v>
      </c>
      <c r="B232" s="22" t="s">
        <v>507</v>
      </c>
      <c r="C232" s="22" t="s">
        <v>576</v>
      </c>
      <c r="D232" s="22" t="s">
        <v>577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v>0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v>0</v>
      </c>
      <c r="AI232" s="22">
        <v>0</v>
      </c>
      <c r="AJ232" s="22">
        <v>0</v>
      </c>
      <c r="AK232" s="22">
        <v>0</v>
      </c>
      <c r="AL232" s="22">
        <v>0</v>
      </c>
      <c r="AM232" s="22">
        <v>0</v>
      </c>
      <c r="AN232" s="22">
        <v>0</v>
      </c>
      <c r="AO232" s="22">
        <v>0</v>
      </c>
      <c r="AP232" s="22">
        <v>0</v>
      </c>
    </row>
    <row r="233" spans="1:42" x14ac:dyDescent="0.35">
      <c r="A233" s="22" t="s">
        <v>114</v>
      </c>
      <c r="B233" s="22" t="s">
        <v>507</v>
      </c>
      <c r="C233" s="22" t="s">
        <v>578</v>
      </c>
      <c r="D233" s="22" t="s">
        <v>579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0</v>
      </c>
      <c r="AJ233" s="22">
        <v>0</v>
      </c>
      <c r="AK233" s="22">
        <v>0</v>
      </c>
      <c r="AL233" s="22">
        <v>0</v>
      </c>
      <c r="AM233" s="22">
        <v>0</v>
      </c>
      <c r="AN233" s="22">
        <v>0</v>
      </c>
      <c r="AO233" s="22">
        <v>0</v>
      </c>
      <c r="AP233" s="22">
        <v>0</v>
      </c>
    </row>
    <row r="234" spans="1:42" x14ac:dyDescent="0.35">
      <c r="A234" s="22" t="s">
        <v>114</v>
      </c>
      <c r="B234" s="22" t="s">
        <v>507</v>
      </c>
      <c r="C234" s="22" t="s">
        <v>580</v>
      </c>
      <c r="D234" s="22" t="s">
        <v>581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v>0</v>
      </c>
      <c r="V234" s="22">
        <v>0</v>
      </c>
      <c r="W234" s="22">
        <v>0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v>0</v>
      </c>
      <c r="AI234" s="22">
        <v>0</v>
      </c>
      <c r="AJ234" s="22">
        <v>0</v>
      </c>
      <c r="AK234" s="22">
        <v>0</v>
      </c>
      <c r="AL234" s="22">
        <v>0</v>
      </c>
      <c r="AM234" s="22">
        <v>0</v>
      </c>
      <c r="AN234" s="22">
        <v>0</v>
      </c>
      <c r="AO234" s="22">
        <v>0</v>
      </c>
      <c r="AP234" s="22">
        <v>0</v>
      </c>
    </row>
    <row r="235" spans="1:42" x14ac:dyDescent="0.35">
      <c r="A235" s="22" t="s">
        <v>114</v>
      </c>
      <c r="B235" s="22" t="s">
        <v>507</v>
      </c>
      <c r="C235" s="22" t="s">
        <v>582</v>
      </c>
      <c r="D235" s="22" t="s">
        <v>583</v>
      </c>
      <c r="E235" s="22">
        <v>0</v>
      </c>
      <c r="F235" s="22">
        <v>0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0</v>
      </c>
      <c r="AI235" s="22">
        <v>0</v>
      </c>
      <c r="AJ235" s="22">
        <v>0</v>
      </c>
      <c r="AK235" s="22">
        <v>0</v>
      </c>
      <c r="AL235" s="22">
        <v>0</v>
      </c>
      <c r="AM235" s="22">
        <v>0</v>
      </c>
      <c r="AN235" s="22">
        <v>0</v>
      </c>
      <c r="AO235" s="22">
        <v>0</v>
      </c>
      <c r="AP235" s="22">
        <v>0</v>
      </c>
    </row>
    <row r="236" spans="1:42" x14ac:dyDescent="0.35">
      <c r="A236" s="22" t="s">
        <v>114</v>
      </c>
      <c r="B236" s="22" t="s">
        <v>507</v>
      </c>
      <c r="C236" s="22" t="s">
        <v>584</v>
      </c>
      <c r="D236" s="22" t="s">
        <v>585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v>0</v>
      </c>
      <c r="AJ236" s="22">
        <v>0</v>
      </c>
      <c r="AK236" s="22">
        <v>0</v>
      </c>
      <c r="AL236" s="22">
        <v>0</v>
      </c>
      <c r="AM236" s="22">
        <v>0</v>
      </c>
      <c r="AN236" s="22">
        <v>0</v>
      </c>
      <c r="AO236" s="22">
        <v>0</v>
      </c>
      <c r="AP236" s="22">
        <v>0</v>
      </c>
    </row>
    <row r="237" spans="1:42" x14ac:dyDescent="0.35">
      <c r="A237" s="22" t="s">
        <v>114</v>
      </c>
      <c r="B237" s="22" t="s">
        <v>507</v>
      </c>
      <c r="C237" s="22" t="s">
        <v>586</v>
      </c>
      <c r="D237" s="22" t="s">
        <v>587</v>
      </c>
      <c r="E237" s="22">
        <v>0</v>
      </c>
      <c r="F237" s="22">
        <v>0</v>
      </c>
      <c r="G237" s="22">
        <v>0</v>
      </c>
      <c r="H237" s="22"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v>0</v>
      </c>
      <c r="V237" s="22">
        <v>0</v>
      </c>
      <c r="W237" s="22">
        <v>0</v>
      </c>
      <c r="X237" s="22"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v>0</v>
      </c>
      <c r="AJ237" s="22">
        <v>0</v>
      </c>
      <c r="AK237" s="22">
        <v>0</v>
      </c>
      <c r="AL237" s="22">
        <v>0</v>
      </c>
      <c r="AM237" s="22">
        <v>0</v>
      </c>
      <c r="AN237" s="22">
        <v>0</v>
      </c>
      <c r="AO237" s="22">
        <v>0</v>
      </c>
      <c r="AP237" s="22">
        <v>0</v>
      </c>
    </row>
    <row r="238" spans="1:42" x14ac:dyDescent="0.35">
      <c r="A238" s="22" t="s">
        <v>114</v>
      </c>
      <c r="B238" s="22" t="s">
        <v>507</v>
      </c>
      <c r="C238" s="22" t="s">
        <v>588</v>
      </c>
      <c r="D238" s="22" t="s">
        <v>589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v>0</v>
      </c>
      <c r="AI238" s="22">
        <v>0</v>
      </c>
      <c r="AJ238" s="22">
        <v>0</v>
      </c>
      <c r="AK238" s="22">
        <v>0</v>
      </c>
      <c r="AL238" s="22">
        <v>0</v>
      </c>
      <c r="AM238" s="22">
        <v>0</v>
      </c>
      <c r="AN238" s="22">
        <v>0</v>
      </c>
      <c r="AO238" s="22">
        <v>0</v>
      </c>
      <c r="AP238" s="22">
        <v>0</v>
      </c>
    </row>
    <row r="239" spans="1:42" x14ac:dyDescent="0.35">
      <c r="A239" s="22" t="s">
        <v>114</v>
      </c>
      <c r="B239" s="22" t="s">
        <v>507</v>
      </c>
      <c r="C239" s="22" t="s">
        <v>590</v>
      </c>
      <c r="D239" s="22" t="s">
        <v>591</v>
      </c>
      <c r="E239" s="22">
        <v>0</v>
      </c>
      <c r="F239" s="22">
        <v>0</v>
      </c>
      <c r="G239" s="22">
        <v>0</v>
      </c>
      <c r="H239" s="22"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0</v>
      </c>
      <c r="V239" s="22">
        <v>0</v>
      </c>
      <c r="W239" s="22">
        <v>0</v>
      </c>
      <c r="X239" s="22"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v>0</v>
      </c>
      <c r="AI239" s="22">
        <v>0</v>
      </c>
      <c r="AJ239" s="22">
        <v>0</v>
      </c>
      <c r="AK239" s="22">
        <v>0</v>
      </c>
      <c r="AL239" s="22">
        <v>0</v>
      </c>
      <c r="AM239" s="22">
        <v>0</v>
      </c>
      <c r="AN239" s="22">
        <v>0</v>
      </c>
      <c r="AO239" s="22">
        <v>0</v>
      </c>
      <c r="AP239" s="22">
        <v>0</v>
      </c>
    </row>
    <row r="240" spans="1:42" x14ac:dyDescent="0.35">
      <c r="A240" s="22" t="s">
        <v>114</v>
      </c>
      <c r="B240" s="22" t="s">
        <v>507</v>
      </c>
      <c r="C240" s="22" t="s">
        <v>592</v>
      </c>
      <c r="D240" s="22" t="s">
        <v>593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v>0</v>
      </c>
      <c r="AJ240" s="22">
        <v>0</v>
      </c>
      <c r="AK240" s="22">
        <v>0</v>
      </c>
      <c r="AL240" s="22">
        <v>0</v>
      </c>
      <c r="AM240" s="22">
        <v>0</v>
      </c>
      <c r="AN240" s="22">
        <v>0</v>
      </c>
      <c r="AO240" s="22">
        <v>0</v>
      </c>
      <c r="AP240" s="22">
        <v>0</v>
      </c>
    </row>
    <row r="241" spans="1:42" x14ac:dyDescent="0.35">
      <c r="A241" s="22" t="s">
        <v>114</v>
      </c>
      <c r="B241" s="22" t="s">
        <v>507</v>
      </c>
      <c r="C241" s="22" t="s">
        <v>594</v>
      </c>
      <c r="D241" s="22" t="s">
        <v>595</v>
      </c>
      <c r="E241" s="22">
        <v>0</v>
      </c>
      <c r="F241" s="22">
        <v>0</v>
      </c>
      <c r="G241" s="22">
        <v>0</v>
      </c>
      <c r="H241" s="22"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v>0</v>
      </c>
      <c r="U241" s="22">
        <v>0</v>
      </c>
      <c r="V241" s="22">
        <v>0</v>
      </c>
      <c r="W241" s="22"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v>0</v>
      </c>
      <c r="AI241" s="22">
        <v>0</v>
      </c>
      <c r="AJ241" s="22">
        <v>0</v>
      </c>
      <c r="AK241" s="22">
        <v>0</v>
      </c>
      <c r="AL241" s="22">
        <v>0</v>
      </c>
      <c r="AM241" s="22">
        <v>0</v>
      </c>
      <c r="AN241" s="22">
        <v>0</v>
      </c>
      <c r="AO241" s="22">
        <v>0</v>
      </c>
      <c r="AP241" s="22">
        <v>0</v>
      </c>
    </row>
    <row r="242" spans="1:42" x14ac:dyDescent="0.35">
      <c r="A242" s="22" t="s">
        <v>114</v>
      </c>
      <c r="B242" s="22" t="s">
        <v>507</v>
      </c>
      <c r="C242" s="22" t="s">
        <v>596</v>
      </c>
      <c r="D242" s="22" t="s">
        <v>597</v>
      </c>
      <c r="E242" s="22">
        <v>0</v>
      </c>
      <c r="F242" s="22">
        <v>0</v>
      </c>
      <c r="G242" s="22">
        <v>0</v>
      </c>
      <c r="H242" s="22"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v>0</v>
      </c>
      <c r="U242" s="22">
        <v>0</v>
      </c>
      <c r="V242" s="22">
        <v>0</v>
      </c>
      <c r="W242" s="22"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v>0</v>
      </c>
      <c r="AI242" s="22">
        <v>0</v>
      </c>
      <c r="AJ242" s="22">
        <v>0</v>
      </c>
      <c r="AK242" s="22">
        <v>0</v>
      </c>
      <c r="AL242" s="22">
        <v>0</v>
      </c>
      <c r="AM242" s="22">
        <v>0</v>
      </c>
      <c r="AN242" s="22">
        <v>0</v>
      </c>
      <c r="AO242" s="22">
        <v>0</v>
      </c>
      <c r="AP242" s="22">
        <v>0</v>
      </c>
    </row>
    <row r="243" spans="1:42" x14ac:dyDescent="0.35">
      <c r="A243" s="22" t="s">
        <v>114</v>
      </c>
      <c r="B243" s="22" t="s">
        <v>507</v>
      </c>
      <c r="C243" s="22" t="s">
        <v>598</v>
      </c>
      <c r="D243" s="22" t="s">
        <v>599</v>
      </c>
      <c r="E243" s="22">
        <v>0</v>
      </c>
      <c r="F243" s="22">
        <v>0</v>
      </c>
      <c r="G243" s="22">
        <v>0</v>
      </c>
      <c r="H243" s="22"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v>0</v>
      </c>
      <c r="V243" s="22">
        <v>0</v>
      </c>
      <c r="W243" s="22"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v>0</v>
      </c>
      <c r="AJ243" s="22">
        <v>0</v>
      </c>
      <c r="AK243" s="22">
        <v>0</v>
      </c>
      <c r="AL243" s="22">
        <v>0</v>
      </c>
      <c r="AM243" s="22">
        <v>0</v>
      </c>
      <c r="AN243" s="22">
        <v>0</v>
      </c>
      <c r="AO243" s="22">
        <v>0</v>
      </c>
      <c r="AP243" s="22">
        <v>0</v>
      </c>
    </row>
    <row r="244" spans="1:42" x14ac:dyDescent="0.35">
      <c r="A244" s="22" t="s">
        <v>114</v>
      </c>
      <c r="B244" s="22" t="s">
        <v>507</v>
      </c>
      <c r="C244" s="22" t="s">
        <v>600</v>
      </c>
      <c r="D244" s="22" t="s">
        <v>601</v>
      </c>
      <c r="E244" s="22">
        <v>0</v>
      </c>
      <c r="F244" s="22">
        <v>0</v>
      </c>
      <c r="G244" s="22">
        <v>0</v>
      </c>
      <c r="H244" s="22"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v>0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v>0</v>
      </c>
      <c r="AI244" s="22">
        <v>0</v>
      </c>
      <c r="AJ244" s="22">
        <v>0</v>
      </c>
      <c r="AK244" s="22">
        <v>0</v>
      </c>
      <c r="AL244" s="22">
        <v>0</v>
      </c>
      <c r="AM244" s="22">
        <v>0</v>
      </c>
      <c r="AN244" s="22">
        <v>0</v>
      </c>
      <c r="AO244" s="22">
        <v>0</v>
      </c>
      <c r="AP244" s="22">
        <v>0</v>
      </c>
    </row>
    <row r="245" spans="1:42" x14ac:dyDescent="0.35">
      <c r="A245" s="22" t="s">
        <v>114</v>
      </c>
      <c r="B245" s="22" t="s">
        <v>507</v>
      </c>
      <c r="C245" s="22" t="s">
        <v>602</v>
      </c>
      <c r="D245" s="22" t="s">
        <v>603</v>
      </c>
      <c r="E245" s="22">
        <v>0</v>
      </c>
      <c r="F245" s="22">
        <v>0</v>
      </c>
      <c r="G245" s="22">
        <v>0</v>
      </c>
      <c r="H245" s="22"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v>0</v>
      </c>
      <c r="U245" s="22">
        <v>0</v>
      </c>
      <c r="V245" s="22">
        <v>0</v>
      </c>
      <c r="W245" s="22"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v>0</v>
      </c>
      <c r="AI245" s="22">
        <v>0</v>
      </c>
      <c r="AJ245" s="22">
        <v>0</v>
      </c>
      <c r="AK245" s="22">
        <v>0</v>
      </c>
      <c r="AL245" s="22">
        <v>0</v>
      </c>
      <c r="AM245" s="22">
        <v>0</v>
      </c>
      <c r="AN245" s="22">
        <v>0</v>
      </c>
      <c r="AO245" s="22">
        <v>0</v>
      </c>
      <c r="AP245" s="22">
        <v>0</v>
      </c>
    </row>
    <row r="246" spans="1:42" x14ac:dyDescent="0.35">
      <c r="A246" s="22" t="s">
        <v>114</v>
      </c>
      <c r="B246" s="22" t="s">
        <v>507</v>
      </c>
      <c r="C246" s="22" t="s">
        <v>604</v>
      </c>
      <c r="D246" s="22" t="s">
        <v>605</v>
      </c>
      <c r="E246" s="22">
        <v>0</v>
      </c>
      <c r="F246" s="22">
        <v>0</v>
      </c>
      <c r="G246" s="22">
        <v>0</v>
      </c>
      <c r="H246" s="22"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v>0</v>
      </c>
      <c r="X246" s="22"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v>0</v>
      </c>
      <c r="AI246" s="22">
        <v>0</v>
      </c>
      <c r="AJ246" s="22">
        <v>0</v>
      </c>
      <c r="AK246" s="22">
        <v>0</v>
      </c>
      <c r="AL246" s="22">
        <v>0</v>
      </c>
      <c r="AM246" s="22">
        <v>0</v>
      </c>
      <c r="AN246" s="22">
        <v>0</v>
      </c>
      <c r="AO246" s="22">
        <v>0</v>
      </c>
      <c r="AP246" s="22">
        <v>0</v>
      </c>
    </row>
    <row r="247" spans="1:42" x14ac:dyDescent="0.35">
      <c r="A247" s="22" t="s">
        <v>114</v>
      </c>
      <c r="B247" s="22" t="s">
        <v>507</v>
      </c>
      <c r="C247" s="22" t="s">
        <v>606</v>
      </c>
      <c r="D247" s="22" t="s">
        <v>607</v>
      </c>
      <c r="E247" s="22">
        <v>0</v>
      </c>
      <c r="F247" s="22">
        <v>0</v>
      </c>
      <c r="G247" s="22">
        <v>0</v>
      </c>
      <c r="H247" s="22"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0</v>
      </c>
      <c r="V247" s="22">
        <v>0</v>
      </c>
      <c r="W247" s="22"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0</v>
      </c>
      <c r="AI247" s="22">
        <v>0</v>
      </c>
      <c r="AJ247" s="22">
        <v>0</v>
      </c>
      <c r="AK247" s="22">
        <v>0</v>
      </c>
      <c r="AL247" s="22">
        <v>0</v>
      </c>
      <c r="AM247" s="22">
        <v>0</v>
      </c>
      <c r="AN247" s="22">
        <v>0</v>
      </c>
      <c r="AO247" s="22">
        <v>0</v>
      </c>
      <c r="AP247" s="22">
        <v>0</v>
      </c>
    </row>
    <row r="248" spans="1:42" x14ac:dyDescent="0.35">
      <c r="A248" s="22" t="s">
        <v>114</v>
      </c>
      <c r="B248" s="22" t="s">
        <v>507</v>
      </c>
      <c r="C248" s="22" t="s">
        <v>608</v>
      </c>
      <c r="D248" s="22" t="s">
        <v>609</v>
      </c>
      <c r="E248" s="22">
        <v>0</v>
      </c>
      <c r="F248" s="22">
        <v>0</v>
      </c>
      <c r="G248" s="22">
        <v>0</v>
      </c>
      <c r="H248" s="22"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v>0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v>0</v>
      </c>
      <c r="AI248" s="22">
        <v>0</v>
      </c>
      <c r="AJ248" s="22">
        <v>0</v>
      </c>
      <c r="AK248" s="22">
        <v>0</v>
      </c>
      <c r="AL248" s="22">
        <v>0</v>
      </c>
      <c r="AM248" s="22">
        <v>0</v>
      </c>
      <c r="AN248" s="22">
        <v>0</v>
      </c>
      <c r="AO248" s="22">
        <v>0</v>
      </c>
      <c r="AP248" s="22">
        <v>0</v>
      </c>
    </row>
    <row r="249" spans="1:42" x14ac:dyDescent="0.35">
      <c r="A249" s="22" t="s">
        <v>114</v>
      </c>
      <c r="B249" s="22" t="s">
        <v>507</v>
      </c>
      <c r="C249" s="22" t="s">
        <v>610</v>
      </c>
      <c r="D249" s="22" t="s">
        <v>611</v>
      </c>
      <c r="E249" s="22">
        <v>0</v>
      </c>
      <c r="F249" s="22">
        <v>0</v>
      </c>
      <c r="G249" s="22">
        <v>0</v>
      </c>
      <c r="H249" s="22">
        <v>0</v>
      </c>
      <c r="I249" s="22">
        <v>0</v>
      </c>
      <c r="J249" s="22">
        <v>0</v>
      </c>
      <c r="K249" s="22">
        <v>0</v>
      </c>
      <c r="L249" s="22">
        <v>0</v>
      </c>
      <c r="M249" s="22"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v>0</v>
      </c>
      <c r="U249" s="22">
        <v>0</v>
      </c>
      <c r="V249" s="22">
        <v>0</v>
      </c>
      <c r="W249" s="22">
        <v>0</v>
      </c>
      <c r="X249" s="22"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v>0</v>
      </c>
      <c r="AI249" s="22">
        <v>0</v>
      </c>
      <c r="AJ249" s="22">
        <v>0</v>
      </c>
      <c r="AK249" s="22">
        <v>0</v>
      </c>
      <c r="AL249" s="22">
        <v>0</v>
      </c>
      <c r="AM249" s="22">
        <v>0</v>
      </c>
      <c r="AN249" s="22">
        <v>0</v>
      </c>
      <c r="AO249" s="22">
        <v>0</v>
      </c>
      <c r="AP249" s="22">
        <v>0</v>
      </c>
    </row>
    <row r="250" spans="1:42" x14ac:dyDescent="0.35">
      <c r="A250" s="22" t="s">
        <v>114</v>
      </c>
      <c r="B250" s="22" t="s">
        <v>507</v>
      </c>
      <c r="C250" s="22" t="s">
        <v>612</v>
      </c>
      <c r="D250" s="22" t="s">
        <v>613</v>
      </c>
      <c r="E250" s="22">
        <v>0</v>
      </c>
      <c r="F250" s="22">
        <v>0</v>
      </c>
      <c r="G250" s="22">
        <v>0</v>
      </c>
      <c r="H250" s="22"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v>0</v>
      </c>
      <c r="AJ250" s="22">
        <v>0</v>
      </c>
      <c r="AK250" s="22">
        <v>0</v>
      </c>
      <c r="AL250" s="22">
        <v>0</v>
      </c>
      <c r="AM250" s="22">
        <v>0</v>
      </c>
      <c r="AN250" s="22">
        <v>0</v>
      </c>
      <c r="AO250" s="22">
        <v>0</v>
      </c>
      <c r="AP250" s="22">
        <v>0</v>
      </c>
    </row>
    <row r="251" spans="1:42" x14ac:dyDescent="0.35">
      <c r="A251" s="22" t="s">
        <v>114</v>
      </c>
      <c r="B251" s="22" t="s">
        <v>507</v>
      </c>
      <c r="C251" s="22" t="s">
        <v>614</v>
      </c>
      <c r="D251" s="22" t="s">
        <v>615</v>
      </c>
      <c r="E251" s="22">
        <v>0</v>
      </c>
      <c r="F251" s="22">
        <v>0</v>
      </c>
      <c r="G251" s="22">
        <v>0</v>
      </c>
      <c r="H251" s="22"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v>0</v>
      </c>
      <c r="V251" s="22">
        <v>0</v>
      </c>
      <c r="W251" s="22">
        <v>0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v>0</v>
      </c>
      <c r="AJ251" s="22">
        <v>0</v>
      </c>
      <c r="AK251" s="22">
        <v>0</v>
      </c>
      <c r="AL251" s="22">
        <v>0</v>
      </c>
      <c r="AM251" s="22">
        <v>0</v>
      </c>
      <c r="AN251" s="22">
        <v>0</v>
      </c>
      <c r="AO251" s="22">
        <v>0</v>
      </c>
      <c r="AP251" s="22">
        <v>0</v>
      </c>
    </row>
    <row r="252" spans="1:42" x14ac:dyDescent="0.35">
      <c r="A252" s="22" t="s">
        <v>114</v>
      </c>
      <c r="B252" s="22" t="s">
        <v>507</v>
      </c>
      <c r="C252" s="22" t="s">
        <v>616</v>
      </c>
      <c r="D252" s="22" t="s">
        <v>617</v>
      </c>
      <c r="E252" s="22">
        <v>0</v>
      </c>
      <c r="F252" s="22">
        <v>0</v>
      </c>
      <c r="G252" s="22">
        <v>0</v>
      </c>
      <c r="H252" s="22"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v>0</v>
      </c>
      <c r="AI252" s="22">
        <v>0</v>
      </c>
      <c r="AJ252" s="22">
        <v>0</v>
      </c>
      <c r="AK252" s="22">
        <v>0</v>
      </c>
      <c r="AL252" s="22">
        <v>0</v>
      </c>
      <c r="AM252" s="22">
        <v>0</v>
      </c>
      <c r="AN252" s="22">
        <v>0</v>
      </c>
      <c r="AO252" s="22">
        <v>0</v>
      </c>
      <c r="AP252" s="22">
        <v>0</v>
      </c>
    </row>
    <row r="253" spans="1:42" x14ac:dyDescent="0.35">
      <c r="A253" s="22" t="s">
        <v>114</v>
      </c>
      <c r="B253" s="22" t="s">
        <v>507</v>
      </c>
      <c r="C253" s="22" t="s">
        <v>618</v>
      </c>
      <c r="D253" s="22" t="s">
        <v>619</v>
      </c>
      <c r="E253" s="22">
        <v>0</v>
      </c>
      <c r="F253" s="22">
        <v>0</v>
      </c>
      <c r="G253" s="22">
        <v>0</v>
      </c>
      <c r="H253" s="22"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v>0</v>
      </c>
      <c r="AI253" s="22">
        <v>0</v>
      </c>
      <c r="AJ253" s="22">
        <v>0</v>
      </c>
      <c r="AK253" s="22">
        <v>0</v>
      </c>
      <c r="AL253" s="22">
        <v>0</v>
      </c>
      <c r="AM253" s="22">
        <v>0</v>
      </c>
      <c r="AN253" s="22">
        <v>0</v>
      </c>
      <c r="AO253" s="22">
        <v>0</v>
      </c>
      <c r="AP253" s="22">
        <v>0</v>
      </c>
    </row>
    <row r="254" spans="1:42" x14ac:dyDescent="0.35">
      <c r="A254" s="22" t="s">
        <v>114</v>
      </c>
      <c r="B254" s="22" t="s">
        <v>507</v>
      </c>
      <c r="C254" s="22" t="s">
        <v>620</v>
      </c>
      <c r="D254" s="22" t="s">
        <v>621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v>0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v>0</v>
      </c>
      <c r="AI254" s="22">
        <v>0</v>
      </c>
      <c r="AJ254" s="22">
        <v>29684</v>
      </c>
      <c r="AK254" s="22">
        <v>0</v>
      </c>
      <c r="AL254" s="22">
        <v>0</v>
      </c>
      <c r="AM254" s="22">
        <v>0</v>
      </c>
      <c r="AN254" s="22">
        <v>0</v>
      </c>
      <c r="AO254" s="22">
        <v>0</v>
      </c>
      <c r="AP254" s="22">
        <v>29684</v>
      </c>
    </row>
    <row r="255" spans="1:42" x14ac:dyDescent="0.35">
      <c r="A255" s="22" t="s">
        <v>114</v>
      </c>
      <c r="B255" s="22" t="s">
        <v>507</v>
      </c>
      <c r="C255" s="22" t="s">
        <v>622</v>
      </c>
      <c r="D255" s="22" t="s">
        <v>623</v>
      </c>
      <c r="E255" s="22">
        <v>0</v>
      </c>
      <c r="F255" s="22">
        <v>0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0</v>
      </c>
      <c r="AJ255" s="22">
        <v>0</v>
      </c>
      <c r="AK255" s="22">
        <v>0</v>
      </c>
      <c r="AL255" s="22">
        <v>0</v>
      </c>
      <c r="AM255" s="22">
        <v>0</v>
      </c>
      <c r="AN255" s="22">
        <v>0</v>
      </c>
      <c r="AO255" s="22">
        <v>0</v>
      </c>
      <c r="AP255" s="22">
        <v>0</v>
      </c>
    </row>
    <row r="256" spans="1:42" x14ac:dyDescent="0.35">
      <c r="A256" s="22" t="s">
        <v>114</v>
      </c>
      <c r="B256" s="22" t="s">
        <v>507</v>
      </c>
      <c r="C256" s="22" t="s">
        <v>624</v>
      </c>
      <c r="D256" s="22" t="s">
        <v>625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v>0</v>
      </c>
      <c r="AJ256" s="22">
        <v>0</v>
      </c>
      <c r="AK256" s="22">
        <v>0</v>
      </c>
      <c r="AL256" s="22">
        <v>0</v>
      </c>
      <c r="AM256" s="22">
        <v>0</v>
      </c>
      <c r="AN256" s="22">
        <v>0</v>
      </c>
      <c r="AO256" s="22">
        <v>0</v>
      </c>
      <c r="AP256" s="22">
        <v>0</v>
      </c>
    </row>
    <row r="257" spans="1:42" x14ac:dyDescent="0.35">
      <c r="A257" s="22" t="s">
        <v>114</v>
      </c>
      <c r="B257" s="22" t="s">
        <v>507</v>
      </c>
      <c r="C257" s="22" t="s">
        <v>626</v>
      </c>
      <c r="D257" s="22" t="s">
        <v>627</v>
      </c>
      <c r="E257" s="22">
        <v>0</v>
      </c>
      <c r="F257" s="22">
        <v>0</v>
      </c>
      <c r="G257" s="22">
        <v>0</v>
      </c>
      <c r="H257" s="22">
        <v>0</v>
      </c>
      <c r="I257" s="22">
        <v>0</v>
      </c>
      <c r="J257" s="22">
        <v>0</v>
      </c>
      <c r="K257" s="22">
        <v>0</v>
      </c>
      <c r="L257" s="22">
        <v>0</v>
      </c>
      <c r="M257" s="22"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v>0</v>
      </c>
      <c r="U257" s="22">
        <v>0</v>
      </c>
      <c r="V257" s="22">
        <v>0</v>
      </c>
      <c r="W257" s="22"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v>0</v>
      </c>
      <c r="AI257" s="22">
        <v>0</v>
      </c>
      <c r="AJ257" s="22">
        <v>0</v>
      </c>
      <c r="AK257" s="22">
        <v>0</v>
      </c>
      <c r="AL257" s="22">
        <v>0</v>
      </c>
      <c r="AM257" s="22">
        <v>0</v>
      </c>
      <c r="AN257" s="22">
        <v>0</v>
      </c>
      <c r="AO257" s="22">
        <v>0</v>
      </c>
      <c r="AP257" s="22">
        <v>0</v>
      </c>
    </row>
    <row r="258" spans="1:42" x14ac:dyDescent="0.35">
      <c r="A258" s="22" t="s">
        <v>114</v>
      </c>
      <c r="B258" s="22" t="s">
        <v>507</v>
      </c>
      <c r="C258" s="22" t="s">
        <v>628</v>
      </c>
      <c r="D258" s="22" t="s">
        <v>629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0</v>
      </c>
      <c r="X258" s="22"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v>0</v>
      </c>
      <c r="AI258" s="22">
        <v>0</v>
      </c>
      <c r="AJ258" s="22">
        <v>0</v>
      </c>
      <c r="AK258" s="22">
        <v>0</v>
      </c>
      <c r="AL258" s="22">
        <v>0</v>
      </c>
      <c r="AM258" s="22">
        <v>0</v>
      </c>
      <c r="AN258" s="22">
        <v>0</v>
      </c>
      <c r="AO258" s="22">
        <v>0</v>
      </c>
      <c r="AP258" s="22">
        <v>0</v>
      </c>
    </row>
    <row r="259" spans="1:42" x14ac:dyDescent="0.35">
      <c r="A259" s="22" t="s">
        <v>114</v>
      </c>
      <c r="B259" s="22" t="s">
        <v>507</v>
      </c>
      <c r="C259" s="22" t="s">
        <v>630</v>
      </c>
      <c r="D259" s="22" t="s">
        <v>631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v>0</v>
      </c>
      <c r="AJ259" s="22">
        <v>0</v>
      </c>
      <c r="AK259" s="22">
        <v>0</v>
      </c>
      <c r="AL259" s="22">
        <v>0</v>
      </c>
      <c r="AM259" s="22">
        <v>0</v>
      </c>
      <c r="AN259" s="22">
        <v>0</v>
      </c>
      <c r="AO259" s="22">
        <v>0</v>
      </c>
      <c r="AP259" s="22">
        <v>0</v>
      </c>
    </row>
    <row r="260" spans="1:42" x14ac:dyDescent="0.35">
      <c r="A260" s="22" t="s">
        <v>114</v>
      </c>
      <c r="B260" s="22" t="s">
        <v>507</v>
      </c>
      <c r="C260" s="22" t="s">
        <v>632</v>
      </c>
      <c r="D260" s="22" t="s">
        <v>633</v>
      </c>
      <c r="E260" s="22">
        <v>0</v>
      </c>
      <c r="F260" s="22">
        <v>0</v>
      </c>
      <c r="G260" s="22">
        <v>0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v>0</v>
      </c>
      <c r="AI260" s="22">
        <v>0</v>
      </c>
      <c r="AJ260" s="22">
        <v>0</v>
      </c>
      <c r="AK260" s="22">
        <v>0</v>
      </c>
      <c r="AL260" s="22">
        <v>0</v>
      </c>
      <c r="AM260" s="22">
        <v>0</v>
      </c>
      <c r="AN260" s="22">
        <v>0</v>
      </c>
      <c r="AO260" s="22">
        <v>0</v>
      </c>
      <c r="AP260" s="22">
        <v>0</v>
      </c>
    </row>
    <row r="261" spans="1:42" x14ac:dyDescent="0.35">
      <c r="A261" s="22" t="s">
        <v>114</v>
      </c>
      <c r="B261" s="22" t="s">
        <v>507</v>
      </c>
      <c r="C261" s="22" t="s">
        <v>634</v>
      </c>
      <c r="D261" s="22" t="s">
        <v>635</v>
      </c>
      <c r="E261" s="22">
        <v>0</v>
      </c>
      <c r="F261" s="22">
        <v>0</v>
      </c>
      <c r="G261" s="22">
        <v>0</v>
      </c>
      <c r="H261" s="22"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v>0</v>
      </c>
      <c r="V261" s="22">
        <v>0</v>
      </c>
      <c r="W261" s="22"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v>0</v>
      </c>
      <c r="AI261" s="22">
        <v>0</v>
      </c>
      <c r="AJ261" s="22">
        <v>0</v>
      </c>
      <c r="AK261" s="22">
        <v>0</v>
      </c>
      <c r="AL261" s="22">
        <v>0</v>
      </c>
      <c r="AM261" s="22">
        <v>0</v>
      </c>
      <c r="AN261" s="22">
        <v>0</v>
      </c>
      <c r="AO261" s="22">
        <v>0</v>
      </c>
      <c r="AP261" s="22">
        <v>0</v>
      </c>
    </row>
    <row r="262" spans="1:42" x14ac:dyDescent="0.35">
      <c r="A262" s="22" t="s">
        <v>114</v>
      </c>
      <c r="B262" s="22" t="s">
        <v>507</v>
      </c>
      <c r="C262" s="22" t="s">
        <v>636</v>
      </c>
      <c r="D262" s="22" t="s">
        <v>637</v>
      </c>
      <c r="E262" s="22">
        <v>0</v>
      </c>
      <c r="F262" s="22">
        <v>0</v>
      </c>
      <c r="G262" s="22">
        <v>0</v>
      </c>
      <c r="H262" s="22"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v>0</v>
      </c>
      <c r="U262" s="22">
        <v>0</v>
      </c>
      <c r="V262" s="22">
        <v>0</v>
      </c>
      <c r="W262" s="22"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v>0</v>
      </c>
      <c r="AI262" s="22">
        <v>0</v>
      </c>
      <c r="AJ262" s="22">
        <v>0</v>
      </c>
      <c r="AK262" s="22">
        <v>0</v>
      </c>
      <c r="AL262" s="22">
        <v>0</v>
      </c>
      <c r="AM262" s="22">
        <v>0</v>
      </c>
      <c r="AN262" s="22">
        <v>0</v>
      </c>
      <c r="AO262" s="22">
        <v>0</v>
      </c>
      <c r="AP262" s="22">
        <v>0</v>
      </c>
    </row>
    <row r="263" spans="1:42" x14ac:dyDescent="0.35">
      <c r="A263" s="22" t="s">
        <v>114</v>
      </c>
      <c r="B263" s="22" t="s">
        <v>507</v>
      </c>
      <c r="C263" s="22" t="s">
        <v>638</v>
      </c>
      <c r="D263" s="22" t="s">
        <v>639</v>
      </c>
      <c r="E263" s="22">
        <v>0</v>
      </c>
      <c r="F263" s="22">
        <v>0</v>
      </c>
      <c r="G263" s="22">
        <v>0</v>
      </c>
      <c r="H263" s="22">
        <v>0</v>
      </c>
      <c r="I263" s="22">
        <v>0</v>
      </c>
      <c r="J263" s="22">
        <v>0</v>
      </c>
      <c r="K263" s="22">
        <v>0</v>
      </c>
      <c r="L263" s="22">
        <v>0</v>
      </c>
      <c r="M263" s="22"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v>0</v>
      </c>
      <c r="V263" s="22">
        <v>0</v>
      </c>
      <c r="W263" s="22"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v>0</v>
      </c>
      <c r="AI263" s="22">
        <v>0</v>
      </c>
      <c r="AJ263" s="22">
        <v>0</v>
      </c>
      <c r="AK263" s="22">
        <v>0</v>
      </c>
      <c r="AL263" s="22">
        <v>0</v>
      </c>
      <c r="AM263" s="22">
        <v>0</v>
      </c>
      <c r="AN263" s="22">
        <v>0</v>
      </c>
      <c r="AO263" s="22">
        <v>0</v>
      </c>
      <c r="AP263" s="22">
        <v>0</v>
      </c>
    </row>
    <row r="264" spans="1:42" x14ac:dyDescent="0.35">
      <c r="A264" s="22" t="s">
        <v>114</v>
      </c>
      <c r="B264" s="22" t="s">
        <v>507</v>
      </c>
      <c r="C264" s="22" t="s">
        <v>640</v>
      </c>
      <c r="D264" s="22" t="s">
        <v>641</v>
      </c>
      <c r="E264" s="22">
        <v>0</v>
      </c>
      <c r="F264" s="22">
        <v>0</v>
      </c>
      <c r="G264" s="22">
        <v>0</v>
      </c>
      <c r="H264" s="22"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  <c r="T264" s="22">
        <v>0</v>
      </c>
      <c r="U264" s="22">
        <v>0</v>
      </c>
      <c r="V264" s="22">
        <v>0</v>
      </c>
      <c r="W264" s="22">
        <v>0</v>
      </c>
      <c r="X264" s="22"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v>0</v>
      </c>
      <c r="AI264" s="22">
        <v>0</v>
      </c>
      <c r="AJ264" s="22">
        <v>0</v>
      </c>
      <c r="AK264" s="22">
        <v>0</v>
      </c>
      <c r="AL264" s="22">
        <v>0</v>
      </c>
      <c r="AM264" s="22">
        <v>0</v>
      </c>
      <c r="AN264" s="22">
        <v>0</v>
      </c>
      <c r="AO264" s="22">
        <v>0</v>
      </c>
      <c r="AP264" s="22">
        <v>0</v>
      </c>
    </row>
    <row r="265" spans="1:42" x14ac:dyDescent="0.35">
      <c r="A265" s="22" t="s">
        <v>114</v>
      </c>
      <c r="B265" s="22" t="s">
        <v>507</v>
      </c>
      <c r="C265" s="22" t="s">
        <v>642</v>
      </c>
      <c r="D265" s="22" t="s">
        <v>643</v>
      </c>
      <c r="E265" s="22">
        <v>0</v>
      </c>
      <c r="F265" s="22">
        <v>0</v>
      </c>
      <c r="G265" s="22">
        <v>0</v>
      </c>
      <c r="H265" s="22"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v>0</v>
      </c>
      <c r="V265" s="22">
        <v>0</v>
      </c>
      <c r="W265" s="22">
        <v>0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v>0</v>
      </c>
      <c r="AI265" s="22">
        <v>0</v>
      </c>
      <c r="AJ265" s="22">
        <v>0</v>
      </c>
      <c r="AK265" s="22">
        <v>0</v>
      </c>
      <c r="AL265" s="22">
        <v>0</v>
      </c>
      <c r="AM265" s="22">
        <v>0</v>
      </c>
      <c r="AN265" s="22">
        <v>0</v>
      </c>
      <c r="AO265" s="22">
        <v>0</v>
      </c>
      <c r="AP265" s="22">
        <v>0</v>
      </c>
    </row>
    <row r="266" spans="1:42" x14ac:dyDescent="0.35">
      <c r="A266" s="22" t="s">
        <v>114</v>
      </c>
      <c r="B266" s="22" t="s">
        <v>507</v>
      </c>
      <c r="C266" s="22" t="s">
        <v>644</v>
      </c>
      <c r="D266" s="22" t="s">
        <v>645</v>
      </c>
      <c r="E266" s="22">
        <v>0</v>
      </c>
      <c r="F266" s="22">
        <v>0</v>
      </c>
      <c r="G266" s="22">
        <v>0</v>
      </c>
      <c r="H266" s="22"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v>0</v>
      </c>
      <c r="AI266" s="22">
        <v>0</v>
      </c>
      <c r="AJ266" s="22">
        <v>0</v>
      </c>
      <c r="AK266" s="22">
        <v>0</v>
      </c>
      <c r="AL266" s="22">
        <v>0</v>
      </c>
      <c r="AM266" s="22">
        <v>0</v>
      </c>
      <c r="AN266" s="22">
        <v>0</v>
      </c>
      <c r="AO266" s="22">
        <v>0</v>
      </c>
      <c r="AP266" s="22">
        <v>0</v>
      </c>
    </row>
    <row r="267" spans="1:42" x14ac:dyDescent="0.35">
      <c r="A267" s="22" t="s">
        <v>114</v>
      </c>
      <c r="B267" s="22" t="s">
        <v>507</v>
      </c>
      <c r="C267" s="22" t="s">
        <v>646</v>
      </c>
      <c r="D267" s="22" t="s">
        <v>647</v>
      </c>
      <c r="E267" s="22">
        <v>0</v>
      </c>
      <c r="F267" s="22">
        <v>0</v>
      </c>
      <c r="G267" s="22">
        <v>0</v>
      </c>
      <c r="H267" s="22"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v>0</v>
      </c>
      <c r="V267" s="22">
        <v>0</v>
      </c>
      <c r="W267" s="22">
        <v>0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0</v>
      </c>
      <c r="AI267" s="22">
        <v>0</v>
      </c>
      <c r="AJ267" s="22">
        <v>0</v>
      </c>
      <c r="AK267" s="22">
        <v>0</v>
      </c>
      <c r="AL267" s="22">
        <v>0</v>
      </c>
      <c r="AM267" s="22">
        <v>0</v>
      </c>
      <c r="AN267" s="22">
        <v>0</v>
      </c>
      <c r="AO267" s="22">
        <v>0</v>
      </c>
      <c r="AP267" s="22">
        <v>0</v>
      </c>
    </row>
    <row r="268" spans="1:42" x14ac:dyDescent="0.35">
      <c r="A268" s="22" t="s">
        <v>114</v>
      </c>
      <c r="B268" s="22" t="s">
        <v>507</v>
      </c>
      <c r="C268" s="22" t="s">
        <v>648</v>
      </c>
      <c r="D268" s="22" t="s">
        <v>649</v>
      </c>
      <c r="E268" s="22">
        <v>0</v>
      </c>
      <c r="F268" s="22">
        <v>0</v>
      </c>
      <c r="G268" s="22">
        <v>0</v>
      </c>
      <c r="H268" s="22"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v>0</v>
      </c>
      <c r="U268" s="22">
        <v>0</v>
      </c>
      <c r="V268" s="22">
        <v>0</v>
      </c>
      <c r="W268" s="22">
        <v>0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v>0</v>
      </c>
      <c r="AI268" s="22">
        <v>0</v>
      </c>
      <c r="AJ268" s="22">
        <v>0</v>
      </c>
      <c r="AK268" s="22">
        <v>0</v>
      </c>
      <c r="AL268" s="22">
        <v>0</v>
      </c>
      <c r="AM268" s="22">
        <v>0</v>
      </c>
      <c r="AN268" s="22">
        <v>0</v>
      </c>
      <c r="AO268" s="22">
        <v>0</v>
      </c>
      <c r="AP268" s="22">
        <v>0</v>
      </c>
    </row>
    <row r="269" spans="1:42" x14ac:dyDescent="0.35">
      <c r="A269" s="22" t="s">
        <v>114</v>
      </c>
      <c r="B269" s="22" t="s">
        <v>507</v>
      </c>
      <c r="C269" s="22" t="s">
        <v>650</v>
      </c>
      <c r="D269" s="22" t="s">
        <v>651</v>
      </c>
      <c r="E269" s="22">
        <v>0</v>
      </c>
      <c r="F269" s="22">
        <v>0</v>
      </c>
      <c r="G269" s="22">
        <v>0</v>
      </c>
      <c r="H269" s="22"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0</v>
      </c>
      <c r="V269" s="22">
        <v>0</v>
      </c>
      <c r="W269" s="22"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v>0</v>
      </c>
      <c r="AJ269" s="22">
        <v>0</v>
      </c>
      <c r="AK269" s="22">
        <v>0</v>
      </c>
      <c r="AL269" s="22">
        <v>0</v>
      </c>
      <c r="AM269" s="22">
        <v>0</v>
      </c>
      <c r="AN269" s="22">
        <v>0</v>
      </c>
      <c r="AO269" s="22">
        <v>0</v>
      </c>
      <c r="AP269" s="22">
        <v>0</v>
      </c>
    </row>
    <row r="270" spans="1:42" x14ac:dyDescent="0.35">
      <c r="A270" s="22" t="s">
        <v>114</v>
      </c>
      <c r="B270" s="22" t="s">
        <v>507</v>
      </c>
      <c r="C270" s="22" t="s">
        <v>652</v>
      </c>
      <c r="D270" s="22" t="s">
        <v>653</v>
      </c>
      <c r="E270" s="22">
        <v>0</v>
      </c>
      <c r="F270" s="22">
        <v>0</v>
      </c>
      <c r="G270" s="22">
        <v>0</v>
      </c>
      <c r="H270" s="22"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62500</v>
      </c>
      <c r="V270" s="22">
        <v>0</v>
      </c>
      <c r="W270" s="22"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v>0</v>
      </c>
      <c r="AI270" s="22">
        <v>0</v>
      </c>
      <c r="AJ270" s="22">
        <v>0</v>
      </c>
      <c r="AK270" s="22">
        <v>0</v>
      </c>
      <c r="AL270" s="22">
        <v>0</v>
      </c>
      <c r="AM270" s="22">
        <v>0</v>
      </c>
      <c r="AN270" s="22">
        <v>0</v>
      </c>
      <c r="AO270" s="22">
        <v>0</v>
      </c>
      <c r="AP270" s="22">
        <v>62500</v>
      </c>
    </row>
    <row r="271" spans="1:42" x14ac:dyDescent="0.35">
      <c r="A271" s="22" t="s">
        <v>114</v>
      </c>
      <c r="B271" s="22" t="s">
        <v>507</v>
      </c>
      <c r="C271" s="22" t="s">
        <v>654</v>
      </c>
      <c r="D271" s="22" t="s">
        <v>655</v>
      </c>
      <c r="E271" s="22">
        <v>0</v>
      </c>
      <c r="F271" s="22">
        <v>0</v>
      </c>
      <c r="G271" s="22">
        <v>0</v>
      </c>
      <c r="H271" s="22">
        <v>0</v>
      </c>
      <c r="I271" s="22">
        <v>0</v>
      </c>
      <c r="J271" s="22">
        <v>0</v>
      </c>
      <c r="K271" s="22">
        <v>0</v>
      </c>
      <c r="L271" s="22">
        <v>0</v>
      </c>
      <c r="M271" s="22"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v>0</v>
      </c>
      <c r="U271" s="22">
        <v>0</v>
      </c>
      <c r="V271" s="22">
        <v>0</v>
      </c>
      <c r="W271" s="22">
        <v>0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v>0</v>
      </c>
      <c r="AI271" s="22">
        <v>0</v>
      </c>
      <c r="AJ271" s="22">
        <v>0</v>
      </c>
      <c r="AK271" s="22">
        <v>0</v>
      </c>
      <c r="AL271" s="22">
        <v>0</v>
      </c>
      <c r="AM271" s="22">
        <v>0</v>
      </c>
      <c r="AN271" s="22">
        <v>0</v>
      </c>
      <c r="AO271" s="22">
        <v>0</v>
      </c>
      <c r="AP271" s="22">
        <v>0</v>
      </c>
    </row>
    <row r="272" spans="1:42" x14ac:dyDescent="0.35">
      <c r="A272" s="22" t="s">
        <v>114</v>
      </c>
      <c r="B272" s="22" t="s">
        <v>507</v>
      </c>
      <c r="C272" s="22" t="s">
        <v>656</v>
      </c>
      <c r="D272" s="22" t="s">
        <v>657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v>0</v>
      </c>
      <c r="AJ272" s="22">
        <v>0</v>
      </c>
      <c r="AK272" s="22">
        <v>0</v>
      </c>
      <c r="AL272" s="22">
        <v>0</v>
      </c>
      <c r="AM272" s="22">
        <v>0</v>
      </c>
      <c r="AN272" s="22">
        <v>0</v>
      </c>
      <c r="AO272" s="22">
        <v>0</v>
      </c>
      <c r="AP272" s="22">
        <v>0</v>
      </c>
    </row>
    <row r="273" spans="1:42" x14ac:dyDescent="0.35">
      <c r="A273" s="22" t="s">
        <v>114</v>
      </c>
      <c r="B273" s="22" t="s">
        <v>507</v>
      </c>
      <c r="C273" s="22" t="s">
        <v>658</v>
      </c>
      <c r="D273" s="22" t="s">
        <v>659</v>
      </c>
      <c r="E273" s="22">
        <v>0</v>
      </c>
      <c r="F273" s="22">
        <v>0</v>
      </c>
      <c r="G273" s="22">
        <v>0</v>
      </c>
      <c r="H273" s="22"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</v>
      </c>
      <c r="W273" s="22"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v>0</v>
      </c>
      <c r="AJ273" s="22">
        <v>0</v>
      </c>
      <c r="AK273" s="22">
        <v>0</v>
      </c>
      <c r="AL273" s="22">
        <v>0</v>
      </c>
      <c r="AM273" s="22">
        <v>0</v>
      </c>
      <c r="AN273" s="22">
        <v>0</v>
      </c>
      <c r="AO273" s="22">
        <v>0</v>
      </c>
      <c r="AP273" s="22">
        <v>0</v>
      </c>
    </row>
    <row r="274" spans="1:42" x14ac:dyDescent="0.35">
      <c r="A274" s="22" t="s">
        <v>114</v>
      </c>
      <c r="B274" s="22" t="s">
        <v>507</v>
      </c>
      <c r="C274" s="22" t="s">
        <v>660</v>
      </c>
      <c r="D274" s="22" t="s">
        <v>661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0</v>
      </c>
      <c r="AK274" s="22">
        <v>0</v>
      </c>
      <c r="AL274" s="22">
        <v>0</v>
      </c>
      <c r="AM274" s="22">
        <v>0</v>
      </c>
      <c r="AN274" s="22">
        <v>0</v>
      </c>
      <c r="AO274" s="22">
        <v>0</v>
      </c>
      <c r="AP274" s="22">
        <v>0</v>
      </c>
    </row>
    <row r="275" spans="1:42" x14ac:dyDescent="0.35">
      <c r="A275" s="22" t="s">
        <v>114</v>
      </c>
      <c r="B275" s="22" t="s">
        <v>507</v>
      </c>
      <c r="C275" s="22" t="s">
        <v>662</v>
      </c>
      <c r="D275" s="22" t="s">
        <v>663</v>
      </c>
      <c r="E275" s="22">
        <v>0</v>
      </c>
      <c r="F275" s="22">
        <v>0</v>
      </c>
      <c r="G275" s="22">
        <v>0</v>
      </c>
      <c r="H275" s="22"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v>0</v>
      </c>
      <c r="U275" s="22">
        <v>0</v>
      </c>
      <c r="V275" s="22">
        <v>0</v>
      </c>
      <c r="W275" s="22"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v>0</v>
      </c>
      <c r="AJ275" s="22">
        <v>0</v>
      </c>
      <c r="AK275" s="22">
        <v>0</v>
      </c>
      <c r="AL275" s="22">
        <v>0</v>
      </c>
      <c r="AM275" s="22">
        <v>0</v>
      </c>
      <c r="AN275" s="22">
        <v>0</v>
      </c>
      <c r="AO275" s="22">
        <v>0</v>
      </c>
      <c r="AP275" s="22">
        <v>0</v>
      </c>
    </row>
    <row r="276" spans="1:42" x14ac:dyDescent="0.35">
      <c r="A276" s="22" t="s">
        <v>114</v>
      </c>
      <c r="B276" s="22" t="s">
        <v>507</v>
      </c>
      <c r="C276" s="22" t="s">
        <v>664</v>
      </c>
      <c r="D276" s="22" t="s">
        <v>665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v>0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v>0</v>
      </c>
      <c r="AI276" s="22">
        <v>0</v>
      </c>
      <c r="AJ276" s="22">
        <v>0</v>
      </c>
      <c r="AK276" s="22">
        <v>0</v>
      </c>
      <c r="AL276" s="22">
        <v>0</v>
      </c>
      <c r="AM276" s="22">
        <v>0</v>
      </c>
      <c r="AN276" s="22">
        <v>0</v>
      </c>
      <c r="AO276" s="22">
        <v>0</v>
      </c>
      <c r="AP276" s="22">
        <v>0</v>
      </c>
    </row>
    <row r="277" spans="1:42" x14ac:dyDescent="0.35">
      <c r="A277" s="22" t="s">
        <v>114</v>
      </c>
      <c r="B277" s="22" t="s">
        <v>507</v>
      </c>
      <c r="C277" s="22" t="s">
        <v>666</v>
      </c>
      <c r="D277" s="22" t="s">
        <v>667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v>0</v>
      </c>
      <c r="U277" s="22">
        <v>0</v>
      </c>
      <c r="V277" s="22">
        <v>0</v>
      </c>
      <c r="W277" s="22">
        <v>0</v>
      </c>
      <c r="X277" s="22"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  <c r="AH277" s="22">
        <v>0</v>
      </c>
      <c r="AI277" s="22">
        <v>0</v>
      </c>
      <c r="AJ277" s="22">
        <v>0</v>
      </c>
      <c r="AK277" s="22">
        <v>0</v>
      </c>
      <c r="AL277" s="22">
        <v>0</v>
      </c>
      <c r="AM277" s="22">
        <v>0</v>
      </c>
      <c r="AN277" s="22">
        <v>0</v>
      </c>
      <c r="AO277" s="22">
        <v>0</v>
      </c>
      <c r="AP277" s="22">
        <v>0</v>
      </c>
    </row>
    <row r="278" spans="1:42" x14ac:dyDescent="0.35">
      <c r="A278" s="22" t="s">
        <v>114</v>
      </c>
      <c r="B278" s="22" t="s">
        <v>507</v>
      </c>
      <c r="C278" s="22" t="s">
        <v>668</v>
      </c>
      <c r="D278" s="22" t="s">
        <v>669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v>0</v>
      </c>
      <c r="AJ278" s="22">
        <v>0</v>
      </c>
      <c r="AK278" s="22">
        <v>0</v>
      </c>
      <c r="AL278" s="22">
        <v>0</v>
      </c>
      <c r="AM278" s="22">
        <v>0</v>
      </c>
      <c r="AN278" s="22">
        <v>0</v>
      </c>
      <c r="AO278" s="22">
        <v>0</v>
      </c>
      <c r="AP278" s="22">
        <v>0</v>
      </c>
    </row>
    <row r="279" spans="1:42" x14ac:dyDescent="0.35">
      <c r="A279" s="22" t="s">
        <v>114</v>
      </c>
      <c r="B279" s="22" t="s">
        <v>670</v>
      </c>
      <c r="C279" s="22" t="s">
        <v>671</v>
      </c>
      <c r="D279" s="22" t="s">
        <v>672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0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v>0</v>
      </c>
      <c r="AI279" s="22">
        <v>0</v>
      </c>
      <c r="AJ279" s="22">
        <v>0</v>
      </c>
      <c r="AK279" s="22">
        <v>0</v>
      </c>
      <c r="AL279" s="22">
        <v>0</v>
      </c>
      <c r="AM279" s="22">
        <v>0</v>
      </c>
      <c r="AN279" s="22">
        <v>0</v>
      </c>
      <c r="AO279" s="22">
        <v>0</v>
      </c>
      <c r="AP279" s="22">
        <v>0</v>
      </c>
    </row>
    <row r="280" spans="1:42" x14ac:dyDescent="0.35">
      <c r="A280" s="22" t="s">
        <v>114</v>
      </c>
      <c r="B280" s="22" t="s">
        <v>670</v>
      </c>
      <c r="C280" s="22" t="s">
        <v>673</v>
      </c>
      <c r="D280" s="22" t="s">
        <v>674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v>0</v>
      </c>
      <c r="AI280" s="22">
        <v>0</v>
      </c>
      <c r="AJ280" s="22">
        <v>0</v>
      </c>
      <c r="AK280" s="22">
        <v>0</v>
      </c>
      <c r="AL280" s="22">
        <v>0</v>
      </c>
      <c r="AM280" s="22">
        <v>0</v>
      </c>
      <c r="AN280" s="22">
        <v>0</v>
      </c>
      <c r="AO280" s="22">
        <v>0</v>
      </c>
      <c r="AP280" s="22">
        <v>0</v>
      </c>
    </row>
    <row r="281" spans="1:42" x14ac:dyDescent="0.35">
      <c r="A281" s="22" t="s">
        <v>114</v>
      </c>
      <c r="B281" s="22" t="s">
        <v>670</v>
      </c>
      <c r="C281" s="22" t="s">
        <v>675</v>
      </c>
      <c r="D281" s="22" t="s">
        <v>676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v>0</v>
      </c>
      <c r="AI281" s="22">
        <v>0</v>
      </c>
      <c r="AJ281" s="22">
        <v>0</v>
      </c>
      <c r="AK281" s="22">
        <v>0</v>
      </c>
      <c r="AL281" s="22">
        <v>0</v>
      </c>
      <c r="AM281" s="22">
        <v>0</v>
      </c>
      <c r="AN281" s="22">
        <v>0</v>
      </c>
      <c r="AO281" s="22">
        <v>0</v>
      </c>
      <c r="AP281" s="22">
        <v>0</v>
      </c>
    </row>
    <row r="282" spans="1:42" x14ac:dyDescent="0.35">
      <c r="A282" s="22" t="s">
        <v>114</v>
      </c>
      <c r="B282" s="22" t="s">
        <v>670</v>
      </c>
      <c r="C282" s="22" t="s">
        <v>677</v>
      </c>
      <c r="D282" s="22" t="s">
        <v>678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v>0</v>
      </c>
      <c r="AJ282" s="22">
        <v>0</v>
      </c>
      <c r="AK282" s="22">
        <v>0</v>
      </c>
      <c r="AL282" s="22">
        <v>0</v>
      </c>
      <c r="AM282" s="22">
        <v>0</v>
      </c>
      <c r="AN282" s="22">
        <v>0</v>
      </c>
      <c r="AO282" s="22">
        <v>0</v>
      </c>
      <c r="AP282" s="22">
        <v>0</v>
      </c>
    </row>
    <row r="283" spans="1:42" x14ac:dyDescent="0.35">
      <c r="A283" s="22" t="s">
        <v>114</v>
      </c>
      <c r="B283" s="22" t="s">
        <v>670</v>
      </c>
      <c r="C283" s="22" t="s">
        <v>679</v>
      </c>
      <c r="D283" s="22" t="s">
        <v>680</v>
      </c>
      <c r="E283" s="22">
        <v>0</v>
      </c>
      <c r="F283" s="22">
        <v>0</v>
      </c>
      <c r="G283" s="22">
        <v>0</v>
      </c>
      <c r="H283" s="22"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v>0</v>
      </c>
      <c r="X283" s="22"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  <c r="AH283" s="22">
        <v>0</v>
      </c>
      <c r="AI283" s="22">
        <v>0</v>
      </c>
      <c r="AJ283" s="22">
        <v>0</v>
      </c>
      <c r="AK283" s="22">
        <v>0</v>
      </c>
      <c r="AL283" s="22">
        <v>0</v>
      </c>
      <c r="AM283" s="22">
        <v>0</v>
      </c>
      <c r="AN283" s="22">
        <v>0</v>
      </c>
      <c r="AO283" s="22">
        <v>0</v>
      </c>
      <c r="AP283" s="22">
        <v>0</v>
      </c>
    </row>
    <row r="284" spans="1:42" x14ac:dyDescent="0.35">
      <c r="A284" s="22" t="s">
        <v>114</v>
      </c>
      <c r="B284" s="22" t="s">
        <v>670</v>
      </c>
      <c r="C284" s="22" t="s">
        <v>681</v>
      </c>
      <c r="D284" s="22" t="s">
        <v>682</v>
      </c>
      <c r="E284" s="22">
        <v>0</v>
      </c>
      <c r="F284" s="22">
        <v>0</v>
      </c>
      <c r="G284" s="22">
        <v>0</v>
      </c>
      <c r="H284" s="22"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v>0</v>
      </c>
      <c r="AI284" s="22">
        <v>0</v>
      </c>
      <c r="AJ284" s="22">
        <v>0</v>
      </c>
      <c r="AK284" s="22">
        <v>0</v>
      </c>
      <c r="AL284" s="22">
        <v>0</v>
      </c>
      <c r="AM284" s="22">
        <v>0</v>
      </c>
      <c r="AN284" s="22">
        <v>0</v>
      </c>
      <c r="AO284" s="22">
        <v>0</v>
      </c>
      <c r="AP284" s="22">
        <v>0</v>
      </c>
    </row>
    <row r="285" spans="1:42" x14ac:dyDescent="0.35">
      <c r="A285" s="22" t="s">
        <v>114</v>
      </c>
      <c r="B285" s="22" t="s">
        <v>670</v>
      </c>
      <c r="C285" s="22" t="s">
        <v>683</v>
      </c>
      <c r="D285" s="22" t="s">
        <v>684</v>
      </c>
      <c r="E285" s="22">
        <v>0</v>
      </c>
      <c r="F285" s="22">
        <v>0</v>
      </c>
      <c r="G285" s="22">
        <v>0</v>
      </c>
      <c r="H285" s="22"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0</v>
      </c>
      <c r="V285" s="22">
        <v>0</v>
      </c>
      <c r="W285" s="22"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v>0</v>
      </c>
      <c r="AI285" s="22">
        <v>0</v>
      </c>
      <c r="AJ285" s="22">
        <v>0</v>
      </c>
      <c r="AK285" s="22">
        <v>0</v>
      </c>
      <c r="AL285" s="22">
        <v>0</v>
      </c>
      <c r="AM285" s="22">
        <v>0</v>
      </c>
      <c r="AN285" s="22">
        <v>0</v>
      </c>
      <c r="AO285" s="22">
        <v>0</v>
      </c>
      <c r="AP285" s="22">
        <v>0</v>
      </c>
    </row>
    <row r="286" spans="1:42" x14ac:dyDescent="0.35">
      <c r="A286" s="22" t="s">
        <v>114</v>
      </c>
      <c r="B286" s="22" t="s">
        <v>670</v>
      </c>
      <c r="C286" s="22" t="s">
        <v>685</v>
      </c>
      <c r="D286" s="22" t="s">
        <v>686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2"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v>0</v>
      </c>
      <c r="AI286" s="22">
        <v>0</v>
      </c>
      <c r="AJ286" s="22">
        <v>0</v>
      </c>
      <c r="AK286" s="22">
        <v>0</v>
      </c>
      <c r="AL286" s="22">
        <v>0</v>
      </c>
      <c r="AM286" s="22">
        <v>0</v>
      </c>
      <c r="AN286" s="22">
        <v>0</v>
      </c>
      <c r="AO286" s="22">
        <v>0</v>
      </c>
      <c r="AP286" s="22">
        <v>0</v>
      </c>
    </row>
    <row r="287" spans="1:42" x14ac:dyDescent="0.35">
      <c r="A287" s="22" t="s">
        <v>114</v>
      </c>
      <c r="B287" s="22" t="s">
        <v>670</v>
      </c>
      <c r="C287" s="22" t="s">
        <v>687</v>
      </c>
      <c r="D287" s="22" t="s">
        <v>688</v>
      </c>
      <c r="E287" s="22">
        <v>0</v>
      </c>
      <c r="F287" s="22">
        <v>0</v>
      </c>
      <c r="G287" s="22">
        <v>0</v>
      </c>
      <c r="H287" s="22"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v>0</v>
      </c>
      <c r="V287" s="22">
        <v>0</v>
      </c>
      <c r="W287" s="22">
        <v>0</v>
      </c>
      <c r="X287" s="22"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v>0</v>
      </c>
      <c r="AI287" s="22">
        <v>0</v>
      </c>
      <c r="AJ287" s="22">
        <v>0</v>
      </c>
      <c r="AK287" s="22">
        <v>0</v>
      </c>
      <c r="AL287" s="22">
        <v>0</v>
      </c>
      <c r="AM287" s="22">
        <v>0</v>
      </c>
      <c r="AN287" s="22">
        <v>0</v>
      </c>
      <c r="AO287" s="22">
        <v>0</v>
      </c>
      <c r="AP287" s="22">
        <v>0</v>
      </c>
    </row>
    <row r="288" spans="1:42" x14ac:dyDescent="0.35">
      <c r="A288" s="22" t="s">
        <v>114</v>
      </c>
      <c r="B288" s="22" t="s">
        <v>670</v>
      </c>
      <c r="C288" s="22" t="s">
        <v>689</v>
      </c>
      <c r="D288" s="22" t="s">
        <v>690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2"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  <c r="AH288" s="22">
        <v>0</v>
      </c>
      <c r="AI288" s="22">
        <v>0</v>
      </c>
      <c r="AJ288" s="22">
        <v>0</v>
      </c>
      <c r="AK288" s="22">
        <v>0</v>
      </c>
      <c r="AL288" s="22">
        <v>0</v>
      </c>
      <c r="AM288" s="22">
        <v>0</v>
      </c>
      <c r="AN288" s="22">
        <v>0</v>
      </c>
      <c r="AO288" s="22">
        <v>0</v>
      </c>
      <c r="AP288" s="22">
        <v>0</v>
      </c>
    </row>
    <row r="289" spans="1:42" x14ac:dyDescent="0.35">
      <c r="A289" s="22" t="s">
        <v>114</v>
      </c>
      <c r="B289" s="22" t="s">
        <v>670</v>
      </c>
      <c r="C289" s="22" t="s">
        <v>691</v>
      </c>
      <c r="D289" s="22" t="s">
        <v>692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v>0</v>
      </c>
      <c r="X289" s="22"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  <c r="AH289" s="22">
        <v>0</v>
      </c>
      <c r="AI289" s="22">
        <v>0</v>
      </c>
      <c r="AJ289" s="22">
        <v>0</v>
      </c>
      <c r="AK289" s="22">
        <v>0</v>
      </c>
      <c r="AL289" s="22">
        <v>0</v>
      </c>
      <c r="AM289" s="22">
        <v>0</v>
      </c>
      <c r="AN289" s="22">
        <v>0</v>
      </c>
      <c r="AO289" s="22">
        <v>0</v>
      </c>
      <c r="AP289" s="22">
        <v>0</v>
      </c>
    </row>
    <row r="290" spans="1:42" x14ac:dyDescent="0.35">
      <c r="A290" s="22" t="s">
        <v>114</v>
      </c>
      <c r="B290" s="22" t="s">
        <v>670</v>
      </c>
      <c r="C290" s="22" t="s">
        <v>693</v>
      </c>
      <c r="D290" s="22" t="s">
        <v>694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v>0</v>
      </c>
      <c r="AI290" s="22">
        <v>0</v>
      </c>
      <c r="AJ290" s="22">
        <v>0</v>
      </c>
      <c r="AK290" s="22">
        <v>0</v>
      </c>
      <c r="AL290" s="22">
        <v>0</v>
      </c>
      <c r="AM290" s="22">
        <v>0</v>
      </c>
      <c r="AN290" s="22">
        <v>0</v>
      </c>
      <c r="AO290" s="22">
        <v>0</v>
      </c>
      <c r="AP290" s="22">
        <v>0</v>
      </c>
    </row>
    <row r="291" spans="1:42" x14ac:dyDescent="0.35">
      <c r="A291" s="22" t="s">
        <v>114</v>
      </c>
      <c r="B291" s="22" t="s">
        <v>670</v>
      </c>
      <c r="C291" s="22" t="s">
        <v>695</v>
      </c>
      <c r="D291" s="22" t="s">
        <v>696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v>0</v>
      </c>
      <c r="AJ291" s="22">
        <v>0</v>
      </c>
      <c r="AK291" s="22">
        <v>0</v>
      </c>
      <c r="AL291" s="22">
        <v>0</v>
      </c>
      <c r="AM291" s="22">
        <v>0</v>
      </c>
      <c r="AN291" s="22">
        <v>0</v>
      </c>
      <c r="AO291" s="22">
        <v>0</v>
      </c>
      <c r="AP291" s="22">
        <v>0</v>
      </c>
    </row>
    <row r="292" spans="1:42" x14ac:dyDescent="0.35">
      <c r="A292" s="22" t="s">
        <v>114</v>
      </c>
      <c r="B292" s="22" t="s">
        <v>670</v>
      </c>
      <c r="C292" s="22" t="s">
        <v>697</v>
      </c>
      <c r="D292" s="22" t="s">
        <v>698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v>0</v>
      </c>
      <c r="AI292" s="22">
        <v>0</v>
      </c>
      <c r="AJ292" s="22">
        <v>0</v>
      </c>
      <c r="AK292" s="22">
        <v>0</v>
      </c>
      <c r="AL292" s="22">
        <v>0</v>
      </c>
      <c r="AM292" s="22">
        <v>0</v>
      </c>
      <c r="AN292" s="22">
        <v>0</v>
      </c>
      <c r="AO292" s="22">
        <v>0</v>
      </c>
      <c r="AP292" s="22">
        <v>0</v>
      </c>
    </row>
    <row r="293" spans="1:42" x14ac:dyDescent="0.35">
      <c r="A293" s="22" t="s">
        <v>114</v>
      </c>
      <c r="B293" s="22" t="s">
        <v>670</v>
      </c>
      <c r="C293" s="22" t="s">
        <v>699</v>
      </c>
      <c r="D293" s="22" t="s">
        <v>700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v>0</v>
      </c>
      <c r="AI293" s="22">
        <v>0</v>
      </c>
      <c r="AJ293" s="22">
        <v>0</v>
      </c>
      <c r="AK293" s="22">
        <v>0</v>
      </c>
      <c r="AL293" s="22">
        <v>0</v>
      </c>
      <c r="AM293" s="22">
        <v>0</v>
      </c>
      <c r="AN293" s="22">
        <v>0</v>
      </c>
      <c r="AO293" s="22">
        <v>0</v>
      </c>
      <c r="AP293" s="22">
        <v>0</v>
      </c>
    </row>
    <row r="294" spans="1:42" x14ac:dyDescent="0.35">
      <c r="A294" s="22" t="s">
        <v>114</v>
      </c>
      <c r="B294" s="22" t="s">
        <v>670</v>
      </c>
      <c r="C294" s="22" t="s">
        <v>701</v>
      </c>
      <c r="D294" s="22" t="s">
        <v>702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v>0</v>
      </c>
      <c r="AI294" s="22">
        <v>55170</v>
      </c>
      <c r="AJ294" s="22">
        <v>0</v>
      </c>
      <c r="AK294" s="22">
        <v>0</v>
      </c>
      <c r="AL294" s="22">
        <v>0</v>
      </c>
      <c r="AM294" s="22">
        <v>0</v>
      </c>
      <c r="AN294" s="22">
        <v>0</v>
      </c>
      <c r="AO294" s="22">
        <v>0</v>
      </c>
      <c r="AP294" s="22">
        <v>55170</v>
      </c>
    </row>
    <row r="295" spans="1:42" x14ac:dyDescent="0.35">
      <c r="A295" s="22" t="s">
        <v>114</v>
      </c>
      <c r="B295" s="22" t="s">
        <v>670</v>
      </c>
      <c r="C295" s="22" t="s">
        <v>703</v>
      </c>
      <c r="D295" s="22" t="s">
        <v>704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v>0</v>
      </c>
      <c r="AI295" s="22">
        <v>0</v>
      </c>
      <c r="AJ295" s="22">
        <v>0</v>
      </c>
      <c r="AK295" s="22">
        <v>0</v>
      </c>
      <c r="AL295" s="22">
        <v>0</v>
      </c>
      <c r="AM295" s="22">
        <v>0</v>
      </c>
      <c r="AN295" s="22">
        <v>0</v>
      </c>
      <c r="AO295" s="22">
        <v>0</v>
      </c>
      <c r="AP295" s="22">
        <v>0</v>
      </c>
    </row>
    <row r="296" spans="1:42" x14ac:dyDescent="0.35">
      <c r="A296" s="22" t="s">
        <v>114</v>
      </c>
      <c r="B296" s="22" t="s">
        <v>670</v>
      </c>
      <c r="C296" s="22" t="s">
        <v>705</v>
      </c>
      <c r="D296" s="22" t="s">
        <v>706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v>0</v>
      </c>
      <c r="AI296" s="22">
        <v>0</v>
      </c>
      <c r="AJ296" s="22">
        <v>0</v>
      </c>
      <c r="AK296" s="22">
        <v>0</v>
      </c>
      <c r="AL296" s="22">
        <v>0</v>
      </c>
      <c r="AM296" s="22">
        <v>0</v>
      </c>
      <c r="AN296" s="22">
        <v>0</v>
      </c>
      <c r="AO296" s="22">
        <v>0</v>
      </c>
      <c r="AP296" s="22">
        <v>0</v>
      </c>
    </row>
    <row r="297" spans="1:42" x14ac:dyDescent="0.35">
      <c r="A297" s="22" t="s">
        <v>114</v>
      </c>
      <c r="B297" s="22" t="s">
        <v>670</v>
      </c>
      <c r="C297" s="22" t="s">
        <v>707</v>
      </c>
      <c r="D297" s="22" t="s">
        <v>708</v>
      </c>
      <c r="E297" s="22">
        <v>0</v>
      </c>
      <c r="F297" s="22">
        <v>0</v>
      </c>
      <c r="G297" s="22">
        <v>0</v>
      </c>
      <c r="H297" s="22"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v>0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v>0</v>
      </c>
      <c r="AI297" s="22">
        <v>0</v>
      </c>
      <c r="AJ297" s="22">
        <v>0</v>
      </c>
      <c r="AK297" s="22">
        <v>0</v>
      </c>
      <c r="AL297" s="22">
        <v>0</v>
      </c>
      <c r="AM297" s="22">
        <v>0</v>
      </c>
      <c r="AN297" s="22">
        <v>0</v>
      </c>
      <c r="AO297" s="22">
        <v>0</v>
      </c>
      <c r="AP297" s="22">
        <v>0</v>
      </c>
    </row>
    <row r="298" spans="1:42" x14ac:dyDescent="0.35">
      <c r="A298" s="22" t="s">
        <v>114</v>
      </c>
      <c r="B298" s="22" t="s">
        <v>670</v>
      </c>
      <c r="C298" s="22" t="s">
        <v>709</v>
      </c>
      <c r="D298" s="22" t="s">
        <v>710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v>0</v>
      </c>
      <c r="AI298" s="22">
        <v>0</v>
      </c>
      <c r="AJ298" s="22">
        <v>0</v>
      </c>
      <c r="AK298" s="22">
        <v>0</v>
      </c>
      <c r="AL298" s="22">
        <v>0</v>
      </c>
      <c r="AM298" s="22">
        <v>0</v>
      </c>
      <c r="AN298" s="22">
        <v>0</v>
      </c>
      <c r="AO298" s="22">
        <v>0</v>
      </c>
      <c r="AP298" s="22">
        <v>0</v>
      </c>
    </row>
    <row r="299" spans="1:42" x14ac:dyDescent="0.35">
      <c r="A299" s="22" t="s">
        <v>114</v>
      </c>
      <c r="B299" s="22" t="s">
        <v>670</v>
      </c>
      <c r="C299" s="22" t="s">
        <v>711</v>
      </c>
      <c r="D299" s="22" t="s">
        <v>712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v>0</v>
      </c>
      <c r="AI299" s="22">
        <v>0</v>
      </c>
      <c r="AJ299" s="22">
        <v>0</v>
      </c>
      <c r="AK299" s="22">
        <v>0</v>
      </c>
      <c r="AL299" s="22">
        <v>0</v>
      </c>
      <c r="AM299" s="22">
        <v>0</v>
      </c>
      <c r="AN299" s="22">
        <v>0</v>
      </c>
      <c r="AO299" s="22">
        <v>0</v>
      </c>
      <c r="AP299" s="22">
        <v>0</v>
      </c>
    </row>
    <row r="300" spans="1:42" x14ac:dyDescent="0.35">
      <c r="A300" s="22" t="s">
        <v>114</v>
      </c>
      <c r="B300" s="22" t="s">
        <v>670</v>
      </c>
      <c r="C300" s="22" t="s">
        <v>713</v>
      </c>
      <c r="D300" s="22" t="s">
        <v>714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v>0</v>
      </c>
      <c r="AI300" s="22">
        <v>0</v>
      </c>
      <c r="AJ300" s="22">
        <v>0</v>
      </c>
      <c r="AK300" s="22">
        <v>0</v>
      </c>
      <c r="AL300" s="22">
        <v>0</v>
      </c>
      <c r="AM300" s="22">
        <v>0</v>
      </c>
      <c r="AN300" s="22">
        <v>0</v>
      </c>
      <c r="AO300" s="22">
        <v>0</v>
      </c>
      <c r="AP300" s="22">
        <v>0</v>
      </c>
    </row>
    <row r="301" spans="1:42" x14ac:dyDescent="0.35">
      <c r="A301" s="22" t="s">
        <v>114</v>
      </c>
      <c r="B301" s="22" t="s">
        <v>670</v>
      </c>
      <c r="C301" s="22" t="s">
        <v>715</v>
      </c>
      <c r="D301" s="22" t="s">
        <v>716</v>
      </c>
      <c r="E301" s="22">
        <v>0</v>
      </c>
      <c r="F301" s="22">
        <v>0</v>
      </c>
      <c r="G301" s="22">
        <v>0</v>
      </c>
      <c r="H301" s="22"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0</v>
      </c>
      <c r="V301" s="22">
        <v>0</v>
      </c>
      <c r="W301" s="22">
        <v>0</v>
      </c>
      <c r="X301" s="22"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  <c r="AH301" s="22">
        <v>0</v>
      </c>
      <c r="AI301" s="22">
        <v>0</v>
      </c>
      <c r="AJ301" s="22">
        <v>0</v>
      </c>
      <c r="AK301" s="22">
        <v>0</v>
      </c>
      <c r="AL301" s="22">
        <v>0</v>
      </c>
      <c r="AM301" s="22">
        <v>0</v>
      </c>
      <c r="AN301" s="22">
        <v>0</v>
      </c>
      <c r="AO301" s="22">
        <v>0</v>
      </c>
      <c r="AP301" s="22">
        <v>0</v>
      </c>
    </row>
    <row r="302" spans="1:42" x14ac:dyDescent="0.35">
      <c r="A302" s="22" t="s">
        <v>114</v>
      </c>
      <c r="B302" s="22" t="s">
        <v>670</v>
      </c>
      <c r="C302" s="22" t="s">
        <v>717</v>
      </c>
      <c r="D302" s="22" t="s">
        <v>718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v>0</v>
      </c>
      <c r="AI302" s="22">
        <v>0</v>
      </c>
      <c r="AJ302" s="22">
        <v>0</v>
      </c>
      <c r="AK302" s="22">
        <v>0</v>
      </c>
      <c r="AL302" s="22">
        <v>0</v>
      </c>
      <c r="AM302" s="22">
        <v>0</v>
      </c>
      <c r="AN302" s="22">
        <v>0</v>
      </c>
      <c r="AO302" s="22">
        <v>0</v>
      </c>
      <c r="AP302" s="22">
        <v>0</v>
      </c>
    </row>
    <row r="303" spans="1:42" x14ac:dyDescent="0.35">
      <c r="A303" s="22" t="s">
        <v>114</v>
      </c>
      <c r="B303" s="22" t="s">
        <v>670</v>
      </c>
      <c r="C303" s="22" t="s">
        <v>719</v>
      </c>
      <c r="D303" s="22" t="s">
        <v>720</v>
      </c>
      <c r="E303" s="22">
        <v>0</v>
      </c>
      <c r="F303" s="22">
        <v>0</v>
      </c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v>0</v>
      </c>
      <c r="AI303" s="22">
        <v>0</v>
      </c>
      <c r="AJ303" s="22">
        <v>0</v>
      </c>
      <c r="AK303" s="22">
        <v>0</v>
      </c>
      <c r="AL303" s="22">
        <v>0</v>
      </c>
      <c r="AM303" s="22">
        <v>0</v>
      </c>
      <c r="AN303" s="22">
        <v>0</v>
      </c>
      <c r="AO303" s="22">
        <v>0</v>
      </c>
      <c r="AP303" s="22">
        <v>0</v>
      </c>
    </row>
    <row r="304" spans="1:42" x14ac:dyDescent="0.35">
      <c r="A304" s="22" t="s">
        <v>114</v>
      </c>
      <c r="B304" s="22" t="s">
        <v>670</v>
      </c>
      <c r="C304" s="22" t="s">
        <v>721</v>
      </c>
      <c r="D304" s="22" t="s">
        <v>722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v>0</v>
      </c>
      <c r="AI304" s="22">
        <v>0</v>
      </c>
      <c r="AJ304" s="22">
        <v>0</v>
      </c>
      <c r="AK304" s="22">
        <v>0</v>
      </c>
      <c r="AL304" s="22">
        <v>0</v>
      </c>
      <c r="AM304" s="22">
        <v>0</v>
      </c>
      <c r="AN304" s="22">
        <v>0</v>
      </c>
      <c r="AO304" s="22">
        <v>0</v>
      </c>
      <c r="AP304" s="22">
        <v>0</v>
      </c>
    </row>
    <row r="305" spans="1:42" x14ac:dyDescent="0.35">
      <c r="A305" s="22" t="s">
        <v>114</v>
      </c>
      <c r="B305" s="22" t="s">
        <v>670</v>
      </c>
      <c r="C305" s="22" t="s">
        <v>723</v>
      </c>
      <c r="D305" s="22" t="s">
        <v>724</v>
      </c>
      <c r="E305" s="22">
        <v>0</v>
      </c>
      <c r="F305" s="22">
        <v>0</v>
      </c>
      <c r="G305" s="22">
        <v>0</v>
      </c>
      <c r="H305" s="22"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v>0</v>
      </c>
      <c r="U305" s="22">
        <v>0</v>
      </c>
      <c r="V305" s="22">
        <v>0</v>
      </c>
      <c r="W305" s="22">
        <v>0</v>
      </c>
      <c r="X305" s="22"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0</v>
      </c>
      <c r="AG305" s="22">
        <v>0</v>
      </c>
      <c r="AH305" s="22">
        <v>0</v>
      </c>
      <c r="AI305" s="22">
        <v>0</v>
      </c>
      <c r="AJ305" s="22">
        <v>0</v>
      </c>
      <c r="AK305" s="22">
        <v>0</v>
      </c>
      <c r="AL305" s="22">
        <v>0</v>
      </c>
      <c r="AM305" s="22">
        <v>0</v>
      </c>
      <c r="AN305" s="22">
        <v>0</v>
      </c>
      <c r="AO305" s="22">
        <v>0</v>
      </c>
      <c r="AP305" s="22">
        <v>0</v>
      </c>
    </row>
    <row r="306" spans="1:42" x14ac:dyDescent="0.35">
      <c r="A306" s="22" t="s">
        <v>114</v>
      </c>
      <c r="B306" s="22" t="s">
        <v>670</v>
      </c>
      <c r="C306" s="22" t="s">
        <v>725</v>
      </c>
      <c r="D306" s="22" t="s">
        <v>726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v>0</v>
      </c>
      <c r="AI306" s="22">
        <v>0</v>
      </c>
      <c r="AJ306" s="22">
        <v>0</v>
      </c>
      <c r="AK306" s="22">
        <v>0</v>
      </c>
      <c r="AL306" s="22">
        <v>0</v>
      </c>
      <c r="AM306" s="22">
        <v>0</v>
      </c>
      <c r="AN306" s="22">
        <v>0</v>
      </c>
      <c r="AO306" s="22">
        <v>0</v>
      </c>
      <c r="AP306" s="22">
        <v>0</v>
      </c>
    </row>
    <row r="307" spans="1:42" x14ac:dyDescent="0.35">
      <c r="A307" s="22" t="s">
        <v>114</v>
      </c>
      <c r="B307" s="22" t="s">
        <v>670</v>
      </c>
      <c r="C307" s="22" t="s">
        <v>727</v>
      </c>
      <c r="D307" s="22" t="s">
        <v>728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  <c r="AH307" s="22">
        <v>0</v>
      </c>
      <c r="AI307" s="22">
        <v>0</v>
      </c>
      <c r="AJ307" s="22">
        <v>0</v>
      </c>
      <c r="AK307" s="22">
        <v>0</v>
      </c>
      <c r="AL307" s="22">
        <v>0</v>
      </c>
      <c r="AM307" s="22">
        <v>0</v>
      </c>
      <c r="AN307" s="22">
        <v>0</v>
      </c>
      <c r="AO307" s="22">
        <v>0</v>
      </c>
      <c r="AP307" s="22">
        <v>0</v>
      </c>
    </row>
    <row r="308" spans="1:42" x14ac:dyDescent="0.35">
      <c r="A308" s="22" t="s">
        <v>114</v>
      </c>
      <c r="B308" s="22" t="s">
        <v>670</v>
      </c>
      <c r="C308" s="22" t="s">
        <v>729</v>
      </c>
      <c r="D308" s="22" t="s">
        <v>730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v>0</v>
      </c>
      <c r="AI308" s="22">
        <v>0</v>
      </c>
      <c r="AJ308" s="22">
        <v>0</v>
      </c>
      <c r="AK308" s="22">
        <v>0</v>
      </c>
      <c r="AL308" s="22">
        <v>0</v>
      </c>
      <c r="AM308" s="22">
        <v>0</v>
      </c>
      <c r="AN308" s="22">
        <v>0</v>
      </c>
      <c r="AO308" s="22">
        <v>0</v>
      </c>
      <c r="AP308" s="22">
        <v>0</v>
      </c>
    </row>
    <row r="309" spans="1:42" x14ac:dyDescent="0.35">
      <c r="A309" s="22" t="s">
        <v>114</v>
      </c>
      <c r="B309" s="22" t="s">
        <v>670</v>
      </c>
      <c r="C309" s="22" t="s">
        <v>731</v>
      </c>
      <c r="D309" s="22" t="s">
        <v>732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v>0</v>
      </c>
      <c r="X309" s="22"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0</v>
      </c>
      <c r="AE309" s="22">
        <v>0</v>
      </c>
      <c r="AF309" s="22">
        <v>0</v>
      </c>
      <c r="AG309" s="22">
        <v>0</v>
      </c>
      <c r="AH309" s="22">
        <v>0</v>
      </c>
      <c r="AI309" s="22">
        <v>0</v>
      </c>
      <c r="AJ309" s="22">
        <v>0</v>
      </c>
      <c r="AK309" s="22">
        <v>0</v>
      </c>
      <c r="AL309" s="22">
        <v>0</v>
      </c>
      <c r="AM309" s="22">
        <v>0</v>
      </c>
      <c r="AN309" s="22">
        <v>0</v>
      </c>
      <c r="AO309" s="22">
        <v>0</v>
      </c>
      <c r="AP309" s="22">
        <v>0</v>
      </c>
    </row>
    <row r="310" spans="1:42" x14ac:dyDescent="0.35">
      <c r="A310" s="22" t="s">
        <v>114</v>
      </c>
      <c r="B310" s="22" t="s">
        <v>670</v>
      </c>
      <c r="C310" s="22" t="s">
        <v>733</v>
      </c>
      <c r="D310" s="22" t="s">
        <v>734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v>0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v>0</v>
      </c>
      <c r="AI310" s="22">
        <v>0</v>
      </c>
      <c r="AJ310" s="22">
        <v>0</v>
      </c>
      <c r="AK310" s="22">
        <v>0</v>
      </c>
      <c r="AL310" s="22">
        <v>0</v>
      </c>
      <c r="AM310" s="22">
        <v>0</v>
      </c>
      <c r="AN310" s="22">
        <v>0</v>
      </c>
      <c r="AO310" s="22">
        <v>0</v>
      </c>
      <c r="AP310" s="22">
        <v>0</v>
      </c>
    </row>
    <row r="311" spans="1:42" x14ac:dyDescent="0.35">
      <c r="A311" s="22" t="s">
        <v>114</v>
      </c>
      <c r="B311" s="22" t="s">
        <v>670</v>
      </c>
      <c r="C311" s="22" t="s">
        <v>735</v>
      </c>
      <c r="D311" s="22" t="s">
        <v>736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v>0</v>
      </c>
      <c r="AI311" s="22">
        <v>0</v>
      </c>
      <c r="AJ311" s="22">
        <v>0</v>
      </c>
      <c r="AK311" s="22">
        <v>0</v>
      </c>
      <c r="AL311" s="22">
        <v>0</v>
      </c>
      <c r="AM311" s="22">
        <v>0</v>
      </c>
      <c r="AN311" s="22">
        <v>0</v>
      </c>
      <c r="AO311" s="22">
        <v>0</v>
      </c>
      <c r="AP311" s="22">
        <v>0</v>
      </c>
    </row>
    <row r="312" spans="1:42" x14ac:dyDescent="0.35">
      <c r="A312" s="22" t="s">
        <v>114</v>
      </c>
      <c r="B312" s="22" t="s">
        <v>670</v>
      </c>
      <c r="C312" s="22" t="s">
        <v>737</v>
      </c>
      <c r="D312" s="22" t="s">
        <v>738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v>0</v>
      </c>
      <c r="AI312" s="22">
        <v>0</v>
      </c>
      <c r="AJ312" s="22">
        <v>0</v>
      </c>
      <c r="AK312" s="22">
        <v>0</v>
      </c>
      <c r="AL312" s="22">
        <v>0</v>
      </c>
      <c r="AM312" s="22">
        <v>0</v>
      </c>
      <c r="AN312" s="22">
        <v>0</v>
      </c>
      <c r="AO312" s="22">
        <v>0</v>
      </c>
      <c r="AP312" s="22">
        <v>0</v>
      </c>
    </row>
    <row r="313" spans="1:42" x14ac:dyDescent="0.35">
      <c r="A313" s="22" t="s">
        <v>114</v>
      </c>
      <c r="B313" s="22" t="s">
        <v>670</v>
      </c>
      <c r="C313" s="22" t="s">
        <v>739</v>
      </c>
      <c r="D313" s="22" t="s">
        <v>740</v>
      </c>
      <c r="E313" s="22">
        <v>0</v>
      </c>
      <c r="F313" s="22">
        <v>0</v>
      </c>
      <c r="G313" s="22">
        <v>0</v>
      </c>
      <c r="H313" s="22"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v>0</v>
      </c>
      <c r="AI313" s="22">
        <v>0</v>
      </c>
      <c r="AJ313" s="22">
        <v>0</v>
      </c>
      <c r="AK313" s="22">
        <v>5000</v>
      </c>
      <c r="AL313" s="22">
        <v>0</v>
      </c>
      <c r="AM313" s="22">
        <v>0</v>
      </c>
      <c r="AN313" s="22">
        <v>0</v>
      </c>
      <c r="AO313" s="22">
        <v>0</v>
      </c>
      <c r="AP313" s="22">
        <v>5000</v>
      </c>
    </row>
    <row r="314" spans="1:42" x14ac:dyDescent="0.35">
      <c r="A314" s="22" t="s">
        <v>114</v>
      </c>
      <c r="B314" s="22" t="s">
        <v>670</v>
      </c>
      <c r="C314" s="22" t="s">
        <v>741</v>
      </c>
      <c r="D314" s="22" t="s">
        <v>742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v>0</v>
      </c>
      <c r="AI314" s="22">
        <v>0</v>
      </c>
      <c r="AJ314" s="22">
        <v>0</v>
      </c>
      <c r="AK314" s="22">
        <v>0</v>
      </c>
      <c r="AL314" s="22">
        <v>0</v>
      </c>
      <c r="AM314" s="22">
        <v>0</v>
      </c>
      <c r="AN314" s="22">
        <v>0</v>
      </c>
      <c r="AO314" s="22">
        <v>0</v>
      </c>
      <c r="AP314" s="22">
        <v>0</v>
      </c>
    </row>
    <row r="315" spans="1:42" x14ac:dyDescent="0.35">
      <c r="A315" s="22" t="s">
        <v>114</v>
      </c>
      <c r="B315" s="22" t="s">
        <v>670</v>
      </c>
      <c r="C315" s="22" t="s">
        <v>743</v>
      </c>
      <c r="D315" s="22" t="s">
        <v>744</v>
      </c>
      <c r="E315" s="22">
        <v>0</v>
      </c>
      <c r="F315" s="22">
        <v>0</v>
      </c>
      <c r="G315" s="22">
        <v>0</v>
      </c>
      <c r="H315" s="22"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v>0</v>
      </c>
      <c r="U315" s="22">
        <v>0</v>
      </c>
      <c r="V315" s="22">
        <v>0</v>
      </c>
      <c r="W315" s="22">
        <v>0</v>
      </c>
      <c r="X315" s="22"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  <c r="AH315" s="22">
        <v>0</v>
      </c>
      <c r="AI315" s="22">
        <v>0</v>
      </c>
      <c r="AJ315" s="22">
        <v>0</v>
      </c>
      <c r="AK315" s="22">
        <v>0</v>
      </c>
      <c r="AL315" s="22">
        <v>0</v>
      </c>
      <c r="AM315" s="22">
        <v>0</v>
      </c>
      <c r="AN315" s="22">
        <v>0</v>
      </c>
      <c r="AO315" s="22">
        <v>0</v>
      </c>
      <c r="AP315" s="22">
        <v>0</v>
      </c>
    </row>
    <row r="316" spans="1:42" x14ac:dyDescent="0.35">
      <c r="A316" s="22" t="s">
        <v>114</v>
      </c>
      <c r="B316" s="22" t="s">
        <v>670</v>
      </c>
      <c r="C316" s="22" t="s">
        <v>745</v>
      </c>
      <c r="D316" s="22" t="s">
        <v>746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v>0</v>
      </c>
      <c r="AI316" s="22">
        <v>0</v>
      </c>
      <c r="AJ316" s="22">
        <v>0</v>
      </c>
      <c r="AK316" s="22">
        <v>0</v>
      </c>
      <c r="AL316" s="22">
        <v>0</v>
      </c>
      <c r="AM316" s="22">
        <v>0</v>
      </c>
      <c r="AN316" s="22">
        <v>0</v>
      </c>
      <c r="AO316" s="22">
        <v>0</v>
      </c>
      <c r="AP316" s="22">
        <v>0</v>
      </c>
    </row>
    <row r="317" spans="1:42" x14ac:dyDescent="0.35">
      <c r="A317" s="22" t="s">
        <v>114</v>
      </c>
      <c r="B317" s="22" t="s">
        <v>670</v>
      </c>
      <c r="C317" s="22" t="s">
        <v>747</v>
      </c>
      <c r="D317" s="22" t="s">
        <v>748</v>
      </c>
      <c r="E317" s="22">
        <v>0</v>
      </c>
      <c r="F317" s="22">
        <v>0</v>
      </c>
      <c r="G317" s="22">
        <v>0</v>
      </c>
      <c r="H317" s="22"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v>0</v>
      </c>
      <c r="AI317" s="22">
        <v>0</v>
      </c>
      <c r="AJ317" s="22">
        <v>0</v>
      </c>
      <c r="AK317" s="22">
        <v>0</v>
      </c>
      <c r="AL317" s="22">
        <v>0</v>
      </c>
      <c r="AM317" s="22">
        <v>0</v>
      </c>
      <c r="AN317" s="22">
        <v>0</v>
      </c>
      <c r="AO317" s="22">
        <v>0</v>
      </c>
      <c r="AP317" s="22">
        <v>0</v>
      </c>
    </row>
    <row r="318" spans="1:42" x14ac:dyDescent="0.35">
      <c r="A318" s="22" t="s">
        <v>114</v>
      </c>
      <c r="B318" s="22" t="s">
        <v>670</v>
      </c>
      <c r="C318" s="22" t="s">
        <v>749</v>
      </c>
      <c r="D318" s="22" t="s">
        <v>750</v>
      </c>
      <c r="E318" s="22">
        <v>0</v>
      </c>
      <c r="F318" s="22">
        <v>0</v>
      </c>
      <c r="G318" s="22">
        <v>0</v>
      </c>
      <c r="H318" s="22"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v>0</v>
      </c>
      <c r="AI318" s="22">
        <v>0</v>
      </c>
      <c r="AJ318" s="22">
        <v>0</v>
      </c>
      <c r="AK318" s="22">
        <v>0</v>
      </c>
      <c r="AL318" s="22">
        <v>0</v>
      </c>
      <c r="AM318" s="22">
        <v>0</v>
      </c>
      <c r="AN318" s="22">
        <v>0</v>
      </c>
      <c r="AO318" s="22">
        <v>0</v>
      </c>
      <c r="AP318" s="22">
        <v>0</v>
      </c>
    </row>
    <row r="319" spans="1:42" x14ac:dyDescent="0.35">
      <c r="A319" s="22" t="s">
        <v>114</v>
      </c>
      <c r="B319" s="22" t="s">
        <v>670</v>
      </c>
      <c r="C319" s="22" t="s">
        <v>751</v>
      </c>
      <c r="D319" s="22" t="s">
        <v>752</v>
      </c>
      <c r="E319" s="22">
        <v>0</v>
      </c>
      <c r="F319" s="22">
        <v>0</v>
      </c>
      <c r="G319" s="22">
        <v>0</v>
      </c>
      <c r="H319" s="22"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v>0</v>
      </c>
      <c r="V319" s="22">
        <v>0</v>
      </c>
      <c r="W319" s="22"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v>0</v>
      </c>
      <c r="AI319" s="22">
        <v>0</v>
      </c>
      <c r="AJ319" s="22">
        <v>0</v>
      </c>
      <c r="AK319" s="22">
        <v>0</v>
      </c>
      <c r="AL319" s="22">
        <v>0</v>
      </c>
      <c r="AM319" s="22">
        <v>0</v>
      </c>
      <c r="AN319" s="22">
        <v>0</v>
      </c>
      <c r="AO319" s="22">
        <v>0</v>
      </c>
      <c r="AP319" s="22">
        <v>0</v>
      </c>
    </row>
    <row r="320" spans="1:42" x14ac:dyDescent="0.35">
      <c r="A320" s="22" t="s">
        <v>114</v>
      </c>
      <c r="B320" s="22" t="s">
        <v>670</v>
      </c>
      <c r="C320" s="22" t="s">
        <v>753</v>
      </c>
      <c r="D320" s="22" t="s">
        <v>754</v>
      </c>
      <c r="E320" s="22">
        <v>0</v>
      </c>
      <c r="F320" s="22">
        <v>0</v>
      </c>
      <c r="G320" s="22">
        <v>0</v>
      </c>
      <c r="H320" s="22">
        <v>0</v>
      </c>
      <c r="I320" s="22">
        <v>0</v>
      </c>
      <c r="J320" s="22">
        <v>0</v>
      </c>
      <c r="K320" s="22">
        <v>0</v>
      </c>
      <c r="L320" s="22">
        <v>0</v>
      </c>
      <c r="M320" s="22"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v>0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  <c r="AH320" s="22">
        <v>0</v>
      </c>
      <c r="AI320" s="22">
        <v>0</v>
      </c>
      <c r="AJ320" s="22">
        <v>0</v>
      </c>
      <c r="AK320" s="22">
        <v>0</v>
      </c>
      <c r="AL320" s="22">
        <v>0</v>
      </c>
      <c r="AM320" s="22">
        <v>0</v>
      </c>
      <c r="AN320" s="22">
        <v>0</v>
      </c>
      <c r="AO320" s="22">
        <v>0</v>
      </c>
      <c r="AP320" s="22">
        <v>0</v>
      </c>
    </row>
    <row r="321" spans="1:42" x14ac:dyDescent="0.35">
      <c r="A321" s="22" t="s">
        <v>114</v>
      </c>
      <c r="B321" s="22" t="s">
        <v>670</v>
      </c>
      <c r="C321" s="22" t="s">
        <v>755</v>
      </c>
      <c r="D321" s="22" t="s">
        <v>756</v>
      </c>
      <c r="E321" s="22">
        <v>0</v>
      </c>
      <c r="F321" s="22">
        <v>0</v>
      </c>
      <c r="G321" s="22">
        <v>0</v>
      </c>
      <c r="H321" s="22"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v>0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0</v>
      </c>
      <c r="AI321" s="22">
        <v>0</v>
      </c>
      <c r="AJ321" s="22">
        <v>0</v>
      </c>
      <c r="AK321" s="22">
        <v>0</v>
      </c>
      <c r="AL321" s="22">
        <v>0</v>
      </c>
      <c r="AM321" s="22">
        <v>0</v>
      </c>
      <c r="AN321" s="22">
        <v>0</v>
      </c>
      <c r="AO321" s="22">
        <v>0</v>
      </c>
      <c r="AP321" s="22">
        <v>0</v>
      </c>
    </row>
    <row r="322" spans="1:42" x14ac:dyDescent="0.35">
      <c r="A322" s="22" t="s">
        <v>114</v>
      </c>
      <c r="B322" s="22" t="s">
        <v>670</v>
      </c>
      <c r="C322" s="22" t="s">
        <v>757</v>
      </c>
      <c r="D322" s="22" t="s">
        <v>758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v>0</v>
      </c>
      <c r="AI322" s="22">
        <v>0</v>
      </c>
      <c r="AJ322" s="22">
        <v>0</v>
      </c>
      <c r="AK322" s="22">
        <v>0</v>
      </c>
      <c r="AL322" s="22">
        <v>0</v>
      </c>
      <c r="AM322" s="22">
        <v>0</v>
      </c>
      <c r="AN322" s="22">
        <v>0</v>
      </c>
      <c r="AO322" s="22">
        <v>0</v>
      </c>
      <c r="AP322" s="22">
        <v>0</v>
      </c>
    </row>
    <row r="323" spans="1:42" x14ac:dyDescent="0.35">
      <c r="A323" s="22" t="s">
        <v>114</v>
      </c>
      <c r="B323" s="22" t="s">
        <v>670</v>
      </c>
      <c r="C323" s="22" t="s">
        <v>759</v>
      </c>
      <c r="D323" s="22" t="s">
        <v>760</v>
      </c>
      <c r="E323" s="22">
        <v>0</v>
      </c>
      <c r="F323" s="22">
        <v>0</v>
      </c>
      <c r="G323" s="22">
        <v>0</v>
      </c>
      <c r="H323" s="22"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v>0</v>
      </c>
      <c r="U323" s="22">
        <v>0</v>
      </c>
      <c r="V323" s="22">
        <v>0</v>
      </c>
      <c r="W323" s="22"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v>0</v>
      </c>
      <c r="AI323" s="22">
        <v>0</v>
      </c>
      <c r="AJ323" s="22">
        <v>0</v>
      </c>
      <c r="AK323" s="22">
        <v>0</v>
      </c>
      <c r="AL323" s="22">
        <v>0</v>
      </c>
      <c r="AM323" s="22">
        <v>0</v>
      </c>
      <c r="AN323" s="22">
        <v>0</v>
      </c>
      <c r="AO323" s="22">
        <v>0</v>
      </c>
      <c r="AP323" s="22">
        <v>0</v>
      </c>
    </row>
    <row r="324" spans="1:42" x14ac:dyDescent="0.35">
      <c r="A324" s="22" t="s">
        <v>114</v>
      </c>
      <c r="B324" s="22" t="s">
        <v>670</v>
      </c>
      <c r="C324" s="22" t="s">
        <v>761</v>
      </c>
      <c r="D324" s="22" t="s">
        <v>762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v>0</v>
      </c>
      <c r="AJ324" s="22">
        <v>0</v>
      </c>
      <c r="AK324" s="22">
        <v>0</v>
      </c>
      <c r="AL324" s="22">
        <v>0</v>
      </c>
      <c r="AM324" s="22">
        <v>0</v>
      </c>
      <c r="AN324" s="22">
        <v>0</v>
      </c>
      <c r="AO324" s="22">
        <v>0</v>
      </c>
      <c r="AP324" s="22">
        <v>0</v>
      </c>
    </row>
    <row r="325" spans="1:42" x14ac:dyDescent="0.35">
      <c r="A325" s="22" t="s">
        <v>114</v>
      </c>
      <c r="B325" s="22" t="s">
        <v>670</v>
      </c>
      <c r="C325" s="22" t="s">
        <v>763</v>
      </c>
      <c r="D325" s="22" t="s">
        <v>764</v>
      </c>
      <c r="E325" s="22">
        <v>0</v>
      </c>
      <c r="F325" s="22">
        <v>0</v>
      </c>
      <c r="G325" s="22">
        <v>0</v>
      </c>
      <c r="H325" s="22"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v>0</v>
      </c>
      <c r="X325" s="22"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  <c r="AH325" s="22">
        <v>0</v>
      </c>
      <c r="AI325" s="22">
        <v>0</v>
      </c>
      <c r="AJ325" s="22">
        <v>0</v>
      </c>
      <c r="AK325" s="22">
        <v>0</v>
      </c>
      <c r="AL325" s="22">
        <v>0</v>
      </c>
      <c r="AM325" s="22">
        <v>0</v>
      </c>
      <c r="AN325" s="22">
        <v>0</v>
      </c>
      <c r="AO325" s="22">
        <v>0</v>
      </c>
      <c r="AP325" s="22">
        <v>0</v>
      </c>
    </row>
    <row r="326" spans="1:42" x14ac:dyDescent="0.35">
      <c r="A326" s="22" t="s">
        <v>114</v>
      </c>
      <c r="B326" s="22" t="s">
        <v>670</v>
      </c>
      <c r="C326" s="22" t="s">
        <v>765</v>
      </c>
      <c r="D326" s="22" t="s">
        <v>766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v>0</v>
      </c>
      <c r="V326" s="22">
        <v>0</v>
      </c>
      <c r="W326" s="22">
        <v>0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v>0</v>
      </c>
      <c r="AI326" s="22">
        <v>0</v>
      </c>
      <c r="AJ326" s="22">
        <v>0</v>
      </c>
      <c r="AK326" s="22">
        <v>0</v>
      </c>
      <c r="AL326" s="22">
        <v>0</v>
      </c>
      <c r="AM326" s="22">
        <v>0</v>
      </c>
      <c r="AN326" s="22">
        <v>0</v>
      </c>
      <c r="AO326" s="22">
        <v>0</v>
      </c>
      <c r="AP326" s="22">
        <v>0</v>
      </c>
    </row>
    <row r="327" spans="1:42" x14ac:dyDescent="0.35">
      <c r="A327" s="22" t="s">
        <v>114</v>
      </c>
      <c r="B327" s="22" t="s">
        <v>670</v>
      </c>
      <c r="C327" s="22" t="s">
        <v>767</v>
      </c>
      <c r="D327" s="22" t="s">
        <v>768</v>
      </c>
      <c r="E327" s="22">
        <v>0</v>
      </c>
      <c r="F327" s="22">
        <v>0</v>
      </c>
      <c r="G327" s="22">
        <v>0</v>
      </c>
      <c r="H327" s="22"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v>0</v>
      </c>
      <c r="V327" s="22">
        <v>0</v>
      </c>
      <c r="W327" s="22"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v>0</v>
      </c>
      <c r="AI327" s="22">
        <v>0</v>
      </c>
      <c r="AJ327" s="22">
        <v>0</v>
      </c>
      <c r="AK327" s="22">
        <v>0</v>
      </c>
      <c r="AL327" s="22">
        <v>0</v>
      </c>
      <c r="AM327" s="22">
        <v>0</v>
      </c>
      <c r="AN327" s="22">
        <v>0</v>
      </c>
      <c r="AO327" s="22">
        <v>0</v>
      </c>
      <c r="AP327" s="22">
        <v>0</v>
      </c>
    </row>
    <row r="328" spans="1:42" x14ac:dyDescent="0.35">
      <c r="A328" s="22" t="s">
        <v>114</v>
      </c>
      <c r="B328" s="22" t="s">
        <v>670</v>
      </c>
      <c r="C328" s="22" t="s">
        <v>769</v>
      </c>
      <c r="D328" s="22" t="s">
        <v>770</v>
      </c>
      <c r="E328" s="22">
        <v>0</v>
      </c>
      <c r="F328" s="22">
        <v>0</v>
      </c>
      <c r="G328" s="22">
        <v>0</v>
      </c>
      <c r="H328" s="22">
        <v>0</v>
      </c>
      <c r="I328" s="22">
        <v>0</v>
      </c>
      <c r="J328" s="22">
        <v>0</v>
      </c>
      <c r="K328" s="22">
        <v>0</v>
      </c>
      <c r="L328" s="22">
        <v>0</v>
      </c>
      <c r="M328" s="22"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v>0</v>
      </c>
      <c r="U328" s="22">
        <v>0</v>
      </c>
      <c r="V328" s="22">
        <v>0</v>
      </c>
      <c r="W328" s="22">
        <v>0</v>
      </c>
      <c r="X328" s="22"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v>0</v>
      </c>
      <c r="AI328" s="22">
        <v>0</v>
      </c>
      <c r="AJ328" s="22">
        <v>0</v>
      </c>
      <c r="AK328" s="22">
        <v>0</v>
      </c>
      <c r="AL328" s="22">
        <v>0</v>
      </c>
      <c r="AM328" s="22">
        <v>0</v>
      </c>
      <c r="AN328" s="22">
        <v>0</v>
      </c>
      <c r="AO328" s="22">
        <v>0</v>
      </c>
      <c r="AP328" s="22">
        <v>0</v>
      </c>
    </row>
    <row r="329" spans="1:42" x14ac:dyDescent="0.35">
      <c r="A329" s="22" t="s">
        <v>114</v>
      </c>
      <c r="B329" s="22" t="s">
        <v>670</v>
      </c>
      <c r="C329" s="22" t="s">
        <v>771</v>
      </c>
      <c r="D329" s="22" t="s">
        <v>772</v>
      </c>
      <c r="E329" s="22">
        <v>0</v>
      </c>
      <c r="F329" s="22">
        <v>0</v>
      </c>
      <c r="G329" s="22">
        <v>0</v>
      </c>
      <c r="H329" s="22">
        <v>0</v>
      </c>
      <c r="I329" s="22">
        <v>0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  <c r="T329" s="22">
        <v>0</v>
      </c>
      <c r="U329" s="22">
        <v>0</v>
      </c>
      <c r="V329" s="22">
        <v>0</v>
      </c>
      <c r="W329" s="22">
        <v>0</v>
      </c>
      <c r="X329" s="22"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0</v>
      </c>
      <c r="AD329" s="22">
        <v>0</v>
      </c>
      <c r="AE329" s="22">
        <v>0</v>
      </c>
      <c r="AF329" s="22">
        <v>0</v>
      </c>
      <c r="AG329" s="22">
        <v>0</v>
      </c>
      <c r="AH329" s="22">
        <v>0</v>
      </c>
      <c r="AI329" s="22">
        <v>0</v>
      </c>
      <c r="AJ329" s="22">
        <v>0</v>
      </c>
      <c r="AK329" s="22">
        <v>0</v>
      </c>
      <c r="AL329" s="22">
        <v>0</v>
      </c>
      <c r="AM329" s="22">
        <v>0</v>
      </c>
      <c r="AN329" s="22">
        <v>0</v>
      </c>
      <c r="AO329" s="22">
        <v>0</v>
      </c>
      <c r="AP329" s="22">
        <v>0</v>
      </c>
    </row>
    <row r="330" spans="1:42" x14ac:dyDescent="0.35">
      <c r="A330" s="22" t="s">
        <v>114</v>
      </c>
      <c r="B330" s="22" t="s">
        <v>773</v>
      </c>
      <c r="C330" s="22" t="s">
        <v>774</v>
      </c>
      <c r="D330" s="22" t="s">
        <v>775</v>
      </c>
      <c r="E330" s="22">
        <v>0</v>
      </c>
      <c r="F330" s="22">
        <v>0</v>
      </c>
      <c r="G330" s="22">
        <v>0</v>
      </c>
      <c r="H330" s="22">
        <v>0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v>0</v>
      </c>
      <c r="U330" s="22">
        <v>0</v>
      </c>
      <c r="V330" s="22">
        <v>0</v>
      </c>
      <c r="W330" s="22">
        <v>0</v>
      </c>
      <c r="X330" s="22">
        <v>0</v>
      </c>
      <c r="Y330" s="22">
        <v>0</v>
      </c>
      <c r="Z330" s="22">
        <v>0</v>
      </c>
      <c r="AA330" s="22">
        <v>0</v>
      </c>
      <c r="AB330" s="22">
        <v>0</v>
      </c>
      <c r="AC330" s="22">
        <v>0</v>
      </c>
      <c r="AD330" s="22">
        <v>0</v>
      </c>
      <c r="AE330" s="22">
        <v>0</v>
      </c>
      <c r="AF330" s="22">
        <v>0</v>
      </c>
      <c r="AG330" s="22">
        <v>0</v>
      </c>
      <c r="AH330" s="22">
        <v>0</v>
      </c>
      <c r="AI330" s="22">
        <v>0</v>
      </c>
      <c r="AJ330" s="22">
        <v>0</v>
      </c>
      <c r="AK330" s="22">
        <v>0</v>
      </c>
      <c r="AL330" s="22">
        <v>0</v>
      </c>
      <c r="AM330" s="22">
        <v>0</v>
      </c>
      <c r="AN330" s="22">
        <v>0</v>
      </c>
      <c r="AO330" s="22">
        <v>0</v>
      </c>
      <c r="AP330" s="22">
        <v>0</v>
      </c>
    </row>
    <row r="331" spans="1:42" x14ac:dyDescent="0.35">
      <c r="A331" s="22" t="s">
        <v>114</v>
      </c>
      <c r="B331" s="22" t="s">
        <v>773</v>
      </c>
      <c r="C331" s="22" t="s">
        <v>776</v>
      </c>
      <c r="D331" s="22" t="s">
        <v>777</v>
      </c>
      <c r="E331" s="22">
        <v>0</v>
      </c>
      <c r="F331" s="22">
        <v>0</v>
      </c>
      <c r="G331" s="22">
        <v>0</v>
      </c>
      <c r="H331" s="22">
        <v>0</v>
      </c>
      <c r="I331" s="22">
        <v>0</v>
      </c>
      <c r="J331" s="22">
        <v>0</v>
      </c>
      <c r="K331" s="22">
        <v>0</v>
      </c>
      <c r="L331" s="22">
        <v>0</v>
      </c>
      <c r="M331" s="22"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v>0</v>
      </c>
      <c r="U331" s="22">
        <v>0</v>
      </c>
      <c r="V331" s="22">
        <v>0</v>
      </c>
      <c r="W331" s="22">
        <v>0</v>
      </c>
      <c r="X331" s="22"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0</v>
      </c>
      <c r="AG331" s="22">
        <v>0</v>
      </c>
      <c r="AH331" s="22">
        <v>0</v>
      </c>
      <c r="AI331" s="22">
        <v>0</v>
      </c>
      <c r="AJ331" s="22">
        <v>0</v>
      </c>
      <c r="AK331" s="22">
        <v>0</v>
      </c>
      <c r="AL331" s="22">
        <v>0</v>
      </c>
      <c r="AM331" s="22">
        <v>0</v>
      </c>
      <c r="AN331" s="22">
        <v>0</v>
      </c>
      <c r="AO331" s="22">
        <v>0</v>
      </c>
      <c r="AP331" s="22">
        <v>0</v>
      </c>
    </row>
    <row r="332" spans="1:42" x14ac:dyDescent="0.35">
      <c r="A332" s="22" t="s">
        <v>114</v>
      </c>
      <c r="B332" s="22" t="s">
        <v>773</v>
      </c>
      <c r="C332" s="22" t="s">
        <v>778</v>
      </c>
      <c r="D332" s="22" t="s">
        <v>779</v>
      </c>
      <c r="E332" s="22">
        <v>0</v>
      </c>
      <c r="F332" s="22">
        <v>0</v>
      </c>
      <c r="G332" s="22">
        <v>0</v>
      </c>
      <c r="H332" s="22"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v>0</v>
      </c>
      <c r="V332" s="22">
        <v>0</v>
      </c>
      <c r="W332" s="22">
        <v>0</v>
      </c>
      <c r="X332" s="22"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  <c r="AH332" s="22">
        <v>0</v>
      </c>
      <c r="AI332" s="22">
        <v>0</v>
      </c>
      <c r="AJ332" s="22">
        <v>0</v>
      </c>
      <c r="AK332" s="22">
        <v>0</v>
      </c>
      <c r="AL332" s="22">
        <v>0</v>
      </c>
      <c r="AM332" s="22">
        <v>0</v>
      </c>
      <c r="AN332" s="22">
        <v>0</v>
      </c>
      <c r="AO332" s="22">
        <v>0</v>
      </c>
      <c r="AP332" s="22">
        <v>0</v>
      </c>
    </row>
    <row r="333" spans="1:42" x14ac:dyDescent="0.35">
      <c r="A333" s="22" t="s">
        <v>114</v>
      </c>
      <c r="B333" s="22" t="s">
        <v>773</v>
      </c>
      <c r="C333" s="22" t="s">
        <v>780</v>
      </c>
      <c r="D333" s="22" t="s">
        <v>781</v>
      </c>
      <c r="E333" s="22">
        <v>0</v>
      </c>
      <c r="F333" s="22">
        <v>0</v>
      </c>
      <c r="G333" s="22">
        <v>0</v>
      </c>
      <c r="H333" s="22">
        <v>0</v>
      </c>
      <c r="I333" s="22">
        <v>0</v>
      </c>
      <c r="J333" s="22">
        <v>0</v>
      </c>
      <c r="K333" s="22">
        <v>0</v>
      </c>
      <c r="L333" s="22">
        <v>0</v>
      </c>
      <c r="M333" s="22"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v>0</v>
      </c>
      <c r="U333" s="22">
        <v>0</v>
      </c>
      <c r="V333" s="22">
        <v>0</v>
      </c>
      <c r="W333" s="22">
        <v>0</v>
      </c>
      <c r="X333" s="22"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  <c r="AH333" s="22">
        <v>0</v>
      </c>
      <c r="AI333" s="22">
        <v>0</v>
      </c>
      <c r="AJ333" s="22">
        <v>0</v>
      </c>
      <c r="AK333" s="22">
        <v>0</v>
      </c>
      <c r="AL333" s="22">
        <v>0</v>
      </c>
      <c r="AM333" s="22">
        <v>0</v>
      </c>
      <c r="AN333" s="22">
        <v>0</v>
      </c>
      <c r="AO333" s="22">
        <v>0</v>
      </c>
      <c r="AP333" s="22">
        <v>0</v>
      </c>
    </row>
    <row r="334" spans="1:42" x14ac:dyDescent="0.35">
      <c r="A334" s="22" t="s">
        <v>114</v>
      </c>
      <c r="B334" s="22" t="s">
        <v>773</v>
      </c>
      <c r="C334" s="22" t="s">
        <v>782</v>
      </c>
      <c r="D334" s="22" t="s">
        <v>783</v>
      </c>
      <c r="E334" s="22">
        <v>0</v>
      </c>
      <c r="F334" s="22">
        <v>0</v>
      </c>
      <c r="G334" s="22">
        <v>0</v>
      </c>
      <c r="H334" s="22"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v>0</v>
      </c>
      <c r="X334" s="22">
        <v>0</v>
      </c>
      <c r="Y334" s="22">
        <v>0</v>
      </c>
      <c r="Z334" s="22">
        <v>0</v>
      </c>
      <c r="AA334" s="22">
        <v>0</v>
      </c>
      <c r="AB334" s="22">
        <v>0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  <c r="AH334" s="22">
        <v>0</v>
      </c>
      <c r="AI334" s="22">
        <v>0</v>
      </c>
      <c r="AJ334" s="22">
        <v>0</v>
      </c>
      <c r="AK334" s="22">
        <v>0</v>
      </c>
      <c r="AL334" s="22">
        <v>0</v>
      </c>
      <c r="AM334" s="22">
        <v>0</v>
      </c>
      <c r="AN334" s="22">
        <v>0</v>
      </c>
      <c r="AO334" s="22">
        <v>0</v>
      </c>
      <c r="AP334" s="22">
        <v>0</v>
      </c>
    </row>
    <row r="335" spans="1:42" x14ac:dyDescent="0.35">
      <c r="A335" s="22" t="s">
        <v>114</v>
      </c>
      <c r="B335" s="22" t="s">
        <v>773</v>
      </c>
      <c r="C335" s="22" t="s">
        <v>784</v>
      </c>
      <c r="D335" s="22" t="s">
        <v>785</v>
      </c>
      <c r="E335" s="22">
        <v>0</v>
      </c>
      <c r="F335" s="22">
        <v>0</v>
      </c>
      <c r="G335" s="22">
        <v>0</v>
      </c>
      <c r="H335" s="22"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v>0</v>
      </c>
      <c r="X335" s="22">
        <v>0</v>
      </c>
      <c r="Y335" s="22">
        <v>0</v>
      </c>
      <c r="Z335" s="22">
        <v>0</v>
      </c>
      <c r="AA335" s="22">
        <v>0</v>
      </c>
      <c r="AB335" s="22">
        <v>0</v>
      </c>
      <c r="AC335" s="22">
        <v>0</v>
      </c>
      <c r="AD335" s="22">
        <v>0</v>
      </c>
      <c r="AE335" s="22">
        <v>0</v>
      </c>
      <c r="AF335" s="22">
        <v>0</v>
      </c>
      <c r="AG335" s="22">
        <v>0</v>
      </c>
      <c r="AH335" s="22">
        <v>0</v>
      </c>
      <c r="AI335" s="22">
        <v>0</v>
      </c>
      <c r="AJ335" s="22">
        <v>0</v>
      </c>
      <c r="AK335" s="22">
        <v>0</v>
      </c>
      <c r="AL335" s="22">
        <v>0</v>
      </c>
      <c r="AM335" s="22">
        <v>0</v>
      </c>
      <c r="AN335" s="22">
        <v>0</v>
      </c>
      <c r="AO335" s="22">
        <v>0</v>
      </c>
      <c r="AP335" s="22">
        <v>0</v>
      </c>
    </row>
    <row r="336" spans="1:42" x14ac:dyDescent="0.35">
      <c r="A336" s="22" t="s">
        <v>114</v>
      </c>
      <c r="B336" s="22" t="s">
        <v>773</v>
      </c>
      <c r="C336" s="22" t="s">
        <v>786</v>
      </c>
      <c r="D336" s="22" t="s">
        <v>787</v>
      </c>
      <c r="E336" s="22">
        <v>0</v>
      </c>
      <c r="F336" s="22">
        <v>0</v>
      </c>
      <c r="G336" s="22">
        <v>0</v>
      </c>
      <c r="H336" s="22"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v>0</v>
      </c>
      <c r="V336" s="22">
        <v>0</v>
      </c>
      <c r="W336" s="22">
        <v>0</v>
      </c>
      <c r="X336" s="22"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  <c r="AH336" s="22">
        <v>0</v>
      </c>
      <c r="AI336" s="22">
        <v>0</v>
      </c>
      <c r="AJ336" s="22">
        <v>0</v>
      </c>
      <c r="AK336" s="22">
        <v>0</v>
      </c>
      <c r="AL336" s="22">
        <v>0</v>
      </c>
      <c r="AM336" s="22">
        <v>0</v>
      </c>
      <c r="AN336" s="22">
        <v>0</v>
      </c>
      <c r="AO336" s="22">
        <v>0</v>
      </c>
      <c r="AP336" s="22">
        <v>0</v>
      </c>
    </row>
    <row r="337" spans="1:42" x14ac:dyDescent="0.35">
      <c r="A337" s="22" t="s">
        <v>114</v>
      </c>
      <c r="B337" s="22" t="s">
        <v>773</v>
      </c>
      <c r="C337" s="22" t="s">
        <v>788</v>
      </c>
      <c r="D337" s="22" t="s">
        <v>789</v>
      </c>
      <c r="E337" s="22">
        <v>0</v>
      </c>
      <c r="F337" s="22">
        <v>0</v>
      </c>
      <c r="G337" s="22">
        <v>0</v>
      </c>
      <c r="H337" s="22">
        <v>0</v>
      </c>
      <c r="I337" s="22">
        <v>0</v>
      </c>
      <c r="J337" s="22">
        <v>0</v>
      </c>
      <c r="K337" s="22">
        <v>0</v>
      </c>
      <c r="L337" s="22">
        <v>0</v>
      </c>
      <c r="M337" s="22"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  <c r="S337" s="22">
        <v>0</v>
      </c>
      <c r="T337" s="22">
        <v>0</v>
      </c>
      <c r="U337" s="22">
        <v>0</v>
      </c>
      <c r="V337" s="22">
        <v>0</v>
      </c>
      <c r="W337" s="22">
        <v>0</v>
      </c>
      <c r="X337" s="22">
        <v>0</v>
      </c>
      <c r="Y337" s="22">
        <v>0</v>
      </c>
      <c r="Z337" s="22">
        <v>0</v>
      </c>
      <c r="AA337" s="22">
        <v>0</v>
      </c>
      <c r="AB337" s="22">
        <v>0</v>
      </c>
      <c r="AC337" s="22">
        <v>0</v>
      </c>
      <c r="AD337" s="22">
        <v>0</v>
      </c>
      <c r="AE337" s="22">
        <v>0</v>
      </c>
      <c r="AF337" s="22">
        <v>0</v>
      </c>
      <c r="AG337" s="22">
        <v>0</v>
      </c>
      <c r="AH337" s="22">
        <v>0</v>
      </c>
      <c r="AI337" s="22">
        <v>0</v>
      </c>
      <c r="AJ337" s="22">
        <v>0</v>
      </c>
      <c r="AK337" s="22">
        <v>0</v>
      </c>
      <c r="AL337" s="22">
        <v>0</v>
      </c>
      <c r="AM337" s="22">
        <v>0</v>
      </c>
      <c r="AN337" s="22">
        <v>0</v>
      </c>
      <c r="AO337" s="22">
        <v>0</v>
      </c>
      <c r="AP337" s="22">
        <v>0</v>
      </c>
    </row>
    <row r="338" spans="1:42" x14ac:dyDescent="0.35">
      <c r="A338" s="22" t="s">
        <v>114</v>
      </c>
      <c r="B338" s="22" t="s">
        <v>790</v>
      </c>
      <c r="C338" s="22" t="s">
        <v>791</v>
      </c>
      <c r="D338" s="22" t="s">
        <v>792</v>
      </c>
      <c r="E338" s="22">
        <v>0</v>
      </c>
      <c r="F338" s="22">
        <v>0</v>
      </c>
      <c r="G338" s="22">
        <v>0</v>
      </c>
      <c r="H338" s="22">
        <v>0</v>
      </c>
      <c r="I338" s="22">
        <v>0</v>
      </c>
      <c r="J338" s="22">
        <v>0</v>
      </c>
      <c r="K338" s="22">
        <v>0</v>
      </c>
      <c r="L338" s="22">
        <v>0</v>
      </c>
      <c r="M338" s="22"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v>0</v>
      </c>
      <c r="U338" s="22">
        <v>0</v>
      </c>
      <c r="V338" s="22">
        <v>0</v>
      </c>
      <c r="W338" s="22">
        <v>0</v>
      </c>
      <c r="X338" s="22"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0</v>
      </c>
      <c r="AF338" s="22">
        <v>0</v>
      </c>
      <c r="AG338" s="22">
        <v>0</v>
      </c>
      <c r="AH338" s="22">
        <v>0</v>
      </c>
      <c r="AI338" s="22">
        <v>0</v>
      </c>
      <c r="AJ338" s="22">
        <v>0</v>
      </c>
      <c r="AK338" s="22">
        <v>0</v>
      </c>
      <c r="AL338" s="22">
        <v>0</v>
      </c>
      <c r="AM338" s="22">
        <v>0</v>
      </c>
      <c r="AN338" s="22">
        <v>0</v>
      </c>
      <c r="AO338" s="22">
        <v>0</v>
      </c>
      <c r="AP338" s="22">
        <v>0</v>
      </c>
    </row>
    <row r="339" spans="1:42" x14ac:dyDescent="0.35">
      <c r="A339" s="22"/>
      <c r="B339" s="22"/>
      <c r="C339" s="22"/>
      <c r="D339" s="22" t="s">
        <v>793</v>
      </c>
      <c r="E339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DB531-96B1-4136-9196-423A175F9976}">
  <dimension ref="A1:AP339"/>
  <sheetViews>
    <sheetView zoomScale="90" zoomScaleNormal="90" workbookViewId="0"/>
  </sheetViews>
  <sheetFormatPr defaultRowHeight="14.5" x14ac:dyDescent="0.35"/>
  <cols>
    <col min="2" max="2" width="23.7265625" customWidth="1"/>
    <col min="4" max="4" width="37.7265625" customWidth="1"/>
    <col min="5" max="42" width="15.7265625" customWidth="1"/>
  </cols>
  <sheetData>
    <row r="1" spans="1:42" ht="24" customHeight="1" x14ac:dyDescent="0.4">
      <c r="A1" s="4" t="str">
        <f>HYPERLINK("#'Index'!A1", "&lt;&lt; Index")</f>
        <v>&lt;&lt; Index</v>
      </c>
      <c r="B1" s="20" t="s">
        <v>1077</v>
      </c>
      <c r="D1" s="20" t="s">
        <v>1118</v>
      </c>
    </row>
    <row r="2" spans="1:42" ht="64" customHeight="1" x14ac:dyDescent="0.3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829</v>
      </c>
      <c r="F2" s="21" t="s">
        <v>830</v>
      </c>
      <c r="G2" s="21" t="s">
        <v>831</v>
      </c>
      <c r="H2" s="21" t="s">
        <v>832</v>
      </c>
      <c r="I2" s="21" t="s">
        <v>833</v>
      </c>
      <c r="J2" s="21" t="s">
        <v>834</v>
      </c>
      <c r="K2" s="21" t="s">
        <v>835</v>
      </c>
      <c r="L2" s="21" t="s">
        <v>836</v>
      </c>
      <c r="M2" s="21" t="s">
        <v>837</v>
      </c>
      <c r="N2" s="21" t="s">
        <v>1033</v>
      </c>
      <c r="O2" s="21" t="s">
        <v>839</v>
      </c>
      <c r="P2" s="21" t="s">
        <v>840</v>
      </c>
      <c r="Q2" s="21" t="s">
        <v>841</v>
      </c>
      <c r="R2" s="21" t="s">
        <v>842</v>
      </c>
      <c r="S2" s="21" t="s">
        <v>843</v>
      </c>
      <c r="T2" s="21" t="s">
        <v>844</v>
      </c>
      <c r="U2" s="21" t="s">
        <v>845</v>
      </c>
      <c r="V2" s="21" t="s">
        <v>846</v>
      </c>
      <c r="W2" s="21" t="s">
        <v>847</v>
      </c>
      <c r="X2" s="21" t="s">
        <v>848</v>
      </c>
      <c r="Y2" s="21" t="s">
        <v>849</v>
      </c>
      <c r="Z2" s="21" t="s">
        <v>850</v>
      </c>
      <c r="AA2" s="21" t="s">
        <v>851</v>
      </c>
      <c r="AB2" s="21" t="s">
        <v>852</v>
      </c>
      <c r="AC2" s="21" t="s">
        <v>853</v>
      </c>
      <c r="AD2" s="21" t="s">
        <v>854</v>
      </c>
      <c r="AE2" s="21" t="s">
        <v>855</v>
      </c>
      <c r="AF2" s="21" t="s">
        <v>856</v>
      </c>
      <c r="AG2" s="21" t="s">
        <v>857</v>
      </c>
      <c r="AH2" s="21" t="s">
        <v>858</v>
      </c>
      <c r="AI2" s="21" t="s">
        <v>859</v>
      </c>
      <c r="AJ2" s="21" t="s">
        <v>860</v>
      </c>
      <c r="AK2" s="21" t="s">
        <v>861</v>
      </c>
      <c r="AL2" s="21" t="s">
        <v>862</v>
      </c>
      <c r="AM2" s="21" t="s">
        <v>863</v>
      </c>
      <c r="AN2" s="21" t="s">
        <v>864</v>
      </c>
      <c r="AO2" s="21" t="s">
        <v>57</v>
      </c>
      <c r="AP2" s="21" t="s">
        <v>1035</v>
      </c>
    </row>
    <row r="3" spans="1:42" x14ac:dyDescent="0.35">
      <c r="A3" s="21"/>
      <c r="B3" s="21"/>
      <c r="C3" s="21"/>
      <c r="D3" s="21" t="s">
        <v>80</v>
      </c>
      <c r="E3" s="21" t="s">
        <v>1079</v>
      </c>
      <c r="F3" s="21" t="s">
        <v>1080</v>
      </c>
      <c r="G3" s="21" t="s">
        <v>1081</v>
      </c>
      <c r="H3" s="21" t="s">
        <v>1082</v>
      </c>
      <c r="I3" s="21" t="s">
        <v>1083</v>
      </c>
      <c r="J3" s="21" t="s">
        <v>1084</v>
      </c>
      <c r="K3" s="21" t="s">
        <v>1085</v>
      </c>
      <c r="L3" s="21" t="s">
        <v>1086</v>
      </c>
      <c r="M3" s="21" t="s">
        <v>1087</v>
      </c>
      <c r="N3" s="21" t="s">
        <v>1088</v>
      </c>
      <c r="O3" s="21" t="s">
        <v>1089</v>
      </c>
      <c r="P3" s="21" t="s">
        <v>1090</v>
      </c>
      <c r="Q3" s="21" t="s">
        <v>1091</v>
      </c>
      <c r="R3" s="21" t="s">
        <v>1092</v>
      </c>
      <c r="S3" s="21" t="s">
        <v>1093</v>
      </c>
      <c r="T3" s="21" t="s">
        <v>1094</v>
      </c>
      <c r="U3" s="21" t="s">
        <v>1095</v>
      </c>
      <c r="V3" s="21" t="s">
        <v>1096</v>
      </c>
      <c r="W3" s="21" t="s">
        <v>1097</v>
      </c>
      <c r="X3" s="21" t="s">
        <v>1098</v>
      </c>
      <c r="Y3" s="21" t="s">
        <v>1099</v>
      </c>
      <c r="Z3" s="21" t="s">
        <v>1100</v>
      </c>
      <c r="AA3" s="21" t="s">
        <v>1101</v>
      </c>
      <c r="AB3" s="21" t="s">
        <v>1102</v>
      </c>
      <c r="AC3" s="21" t="s">
        <v>1103</v>
      </c>
      <c r="AD3" s="21" t="s">
        <v>1104</v>
      </c>
      <c r="AE3" s="21" t="s">
        <v>1105</v>
      </c>
      <c r="AF3" s="21" t="s">
        <v>1106</v>
      </c>
      <c r="AG3" s="21" t="s">
        <v>1107</v>
      </c>
      <c r="AH3" s="21" t="s">
        <v>1108</v>
      </c>
      <c r="AI3" s="21" t="s">
        <v>1109</v>
      </c>
      <c r="AJ3" s="21" t="s">
        <v>1110</v>
      </c>
      <c r="AK3" s="21" t="s">
        <v>1111</v>
      </c>
      <c r="AL3" s="21" t="s">
        <v>1112</v>
      </c>
      <c r="AM3" s="21" t="s">
        <v>1113</v>
      </c>
      <c r="AN3" s="21" t="s">
        <v>1114</v>
      </c>
      <c r="AO3" s="21" t="s">
        <v>1115</v>
      </c>
      <c r="AP3" s="21" t="s">
        <v>1116</v>
      </c>
    </row>
    <row r="4" spans="1:42" x14ac:dyDescent="0.35">
      <c r="A4" s="22" t="s">
        <v>114</v>
      </c>
      <c r="B4" s="22" t="s">
        <v>115</v>
      </c>
      <c r="C4" s="22" t="s">
        <v>116</v>
      </c>
      <c r="D4" s="22" t="s">
        <v>117</v>
      </c>
      <c r="E4" s="22">
        <v>0</v>
      </c>
      <c r="F4" s="22">
        <v>0</v>
      </c>
      <c r="G4" s="22">
        <v>0</v>
      </c>
      <c r="H4" s="22">
        <v>0</v>
      </c>
      <c r="I4" s="22"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2">
        <v>0</v>
      </c>
      <c r="P4" s="22">
        <v>0</v>
      </c>
      <c r="Q4" s="22">
        <v>0</v>
      </c>
      <c r="R4" s="22">
        <v>0</v>
      </c>
      <c r="S4" s="22">
        <v>0</v>
      </c>
      <c r="T4" s="22">
        <v>0</v>
      </c>
      <c r="U4" s="22">
        <v>0</v>
      </c>
      <c r="V4" s="22">
        <v>0</v>
      </c>
      <c r="W4" s="22">
        <v>0</v>
      </c>
      <c r="X4" s="22">
        <v>0</v>
      </c>
      <c r="Y4" s="22">
        <v>0</v>
      </c>
      <c r="Z4" s="22">
        <v>0</v>
      </c>
      <c r="AA4" s="22">
        <v>0</v>
      </c>
      <c r="AB4" s="22">
        <v>0</v>
      </c>
      <c r="AC4" s="22">
        <v>0</v>
      </c>
      <c r="AD4" s="22">
        <v>0</v>
      </c>
      <c r="AE4" s="22">
        <v>0</v>
      </c>
      <c r="AF4" s="22">
        <v>0</v>
      </c>
      <c r="AG4" s="22">
        <v>0</v>
      </c>
      <c r="AH4" s="22">
        <v>0</v>
      </c>
      <c r="AI4" s="22">
        <v>0</v>
      </c>
      <c r="AJ4" s="22">
        <v>0</v>
      </c>
      <c r="AK4" s="22">
        <v>0</v>
      </c>
      <c r="AL4" s="22">
        <v>0</v>
      </c>
      <c r="AM4" s="22">
        <v>0</v>
      </c>
      <c r="AN4" s="22">
        <v>0</v>
      </c>
      <c r="AO4" s="22">
        <v>0</v>
      </c>
      <c r="AP4" s="22">
        <v>0</v>
      </c>
    </row>
    <row r="5" spans="1:42" x14ac:dyDescent="0.35">
      <c r="A5" s="22" t="s">
        <v>114</v>
      </c>
      <c r="B5" s="22" t="s">
        <v>115</v>
      </c>
      <c r="C5" s="22" t="s">
        <v>118</v>
      </c>
      <c r="D5" s="22" t="s">
        <v>119</v>
      </c>
      <c r="E5" s="22">
        <v>0</v>
      </c>
      <c r="F5" s="22">
        <v>8423410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2">
        <v>0</v>
      </c>
      <c r="W5" s="22">
        <v>0</v>
      </c>
      <c r="X5" s="22">
        <v>0</v>
      </c>
      <c r="Y5" s="22">
        <v>0</v>
      </c>
      <c r="Z5" s="22">
        <v>0</v>
      </c>
      <c r="AA5" s="22">
        <v>0</v>
      </c>
      <c r="AB5" s="22">
        <v>0</v>
      </c>
      <c r="AC5" s="22">
        <v>0</v>
      </c>
      <c r="AD5" s="22">
        <v>0</v>
      </c>
      <c r="AE5" s="22">
        <v>0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2">
        <v>0</v>
      </c>
      <c r="AL5" s="22">
        <v>0</v>
      </c>
      <c r="AM5" s="22">
        <v>0</v>
      </c>
      <c r="AN5" s="22">
        <v>0</v>
      </c>
      <c r="AO5" s="22">
        <v>0</v>
      </c>
      <c r="AP5" s="22">
        <v>8423410</v>
      </c>
    </row>
    <row r="6" spans="1:42" x14ac:dyDescent="0.35">
      <c r="A6" s="22" t="s">
        <v>114</v>
      </c>
      <c r="B6" s="22" t="s">
        <v>115</v>
      </c>
      <c r="C6" s="22" t="s">
        <v>120</v>
      </c>
      <c r="D6" s="22" t="s">
        <v>121</v>
      </c>
      <c r="E6" s="22">
        <v>0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0</v>
      </c>
      <c r="V6" s="22">
        <v>0</v>
      </c>
      <c r="W6" s="22">
        <v>0</v>
      </c>
      <c r="X6" s="22">
        <v>0</v>
      </c>
      <c r="Y6" s="22">
        <v>0</v>
      </c>
      <c r="Z6" s="22">
        <v>0</v>
      </c>
      <c r="AA6" s="22">
        <v>0</v>
      </c>
      <c r="AB6" s="22">
        <v>0</v>
      </c>
      <c r="AC6" s="22">
        <v>0</v>
      </c>
      <c r="AD6" s="22">
        <v>0</v>
      </c>
      <c r="AE6" s="22">
        <v>0</v>
      </c>
      <c r="AF6" s="22">
        <v>0</v>
      </c>
      <c r="AG6" s="22">
        <v>0</v>
      </c>
      <c r="AH6" s="22">
        <v>0</v>
      </c>
      <c r="AI6" s="22">
        <v>0</v>
      </c>
      <c r="AJ6" s="22">
        <v>0</v>
      </c>
      <c r="AK6" s="22">
        <v>0</v>
      </c>
      <c r="AL6" s="22">
        <v>0</v>
      </c>
      <c r="AM6" s="22">
        <v>0</v>
      </c>
      <c r="AN6" s="22">
        <v>0</v>
      </c>
      <c r="AO6" s="22">
        <v>0</v>
      </c>
      <c r="AP6" s="22">
        <v>0</v>
      </c>
    </row>
    <row r="7" spans="1:42" x14ac:dyDescent="0.35">
      <c r="A7" s="22" t="s">
        <v>114</v>
      </c>
      <c r="B7" s="22" t="s">
        <v>115</v>
      </c>
      <c r="C7" s="22" t="s">
        <v>122</v>
      </c>
      <c r="D7" s="22" t="s">
        <v>123</v>
      </c>
      <c r="E7" s="22">
        <v>0</v>
      </c>
      <c r="F7" s="22">
        <v>29000000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36898000</v>
      </c>
      <c r="O7" s="22">
        <v>10482000</v>
      </c>
      <c r="P7" s="22">
        <v>0</v>
      </c>
      <c r="Q7" s="22">
        <v>0</v>
      </c>
      <c r="R7" s="22">
        <v>1215000</v>
      </c>
      <c r="S7" s="22">
        <v>0</v>
      </c>
      <c r="T7" s="22">
        <v>20165000</v>
      </c>
      <c r="U7" s="22">
        <v>122575000</v>
      </c>
      <c r="V7" s="22">
        <v>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0</v>
      </c>
      <c r="AC7" s="22">
        <v>0</v>
      </c>
      <c r="AD7" s="22">
        <v>0</v>
      </c>
      <c r="AE7" s="22">
        <v>0</v>
      </c>
      <c r="AF7" s="22">
        <v>0</v>
      </c>
      <c r="AG7" s="22">
        <v>0</v>
      </c>
      <c r="AH7" s="22">
        <v>0</v>
      </c>
      <c r="AI7" s="22">
        <v>1448000</v>
      </c>
      <c r="AJ7" s="22">
        <v>0</v>
      </c>
      <c r="AK7" s="22">
        <v>0</v>
      </c>
      <c r="AL7" s="22">
        <v>1142000</v>
      </c>
      <c r="AM7" s="22">
        <v>0</v>
      </c>
      <c r="AN7" s="22">
        <v>0</v>
      </c>
      <c r="AO7" s="22">
        <v>0</v>
      </c>
      <c r="AP7" s="22">
        <v>222925000</v>
      </c>
    </row>
    <row r="8" spans="1:42" x14ac:dyDescent="0.35">
      <c r="A8" s="22" t="s">
        <v>114</v>
      </c>
      <c r="B8" s="22" t="s">
        <v>115</v>
      </c>
      <c r="C8" s="22" t="s">
        <v>124</v>
      </c>
      <c r="D8" s="22" t="s">
        <v>125</v>
      </c>
      <c r="E8" s="22">
        <v>0</v>
      </c>
      <c r="F8" s="22">
        <v>0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0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0</v>
      </c>
    </row>
    <row r="9" spans="1:42" x14ac:dyDescent="0.35">
      <c r="A9" s="22" t="s">
        <v>114</v>
      </c>
      <c r="B9" s="22" t="s">
        <v>115</v>
      </c>
      <c r="C9" s="22" t="s">
        <v>126</v>
      </c>
      <c r="D9" s="22" t="s">
        <v>127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0</v>
      </c>
      <c r="AJ9" s="22">
        <v>0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0</v>
      </c>
    </row>
    <row r="10" spans="1:42" x14ac:dyDescent="0.35">
      <c r="A10" s="22" t="s">
        <v>114</v>
      </c>
      <c r="B10" s="22" t="s">
        <v>115</v>
      </c>
      <c r="C10" s="22" t="s">
        <v>128</v>
      </c>
      <c r="D10" s="22" t="s">
        <v>129</v>
      </c>
      <c r="E10" s="22">
        <v>0</v>
      </c>
      <c r="F10" s="22">
        <v>0</v>
      </c>
      <c r="G10" s="22">
        <v>0</v>
      </c>
      <c r="H10" s="22">
        <v>0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  <c r="T10" s="22">
        <v>0</v>
      </c>
      <c r="U10" s="22">
        <v>0</v>
      </c>
      <c r="V10" s="22">
        <v>0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0</v>
      </c>
      <c r="AG10" s="22">
        <v>0</v>
      </c>
      <c r="AH10" s="22">
        <v>0</v>
      </c>
      <c r="AI10" s="22">
        <v>0</v>
      </c>
      <c r="AJ10" s="22">
        <v>0</v>
      </c>
      <c r="AK10" s="22">
        <v>0</v>
      </c>
      <c r="AL10" s="22">
        <v>0</v>
      </c>
      <c r="AM10" s="22">
        <v>0</v>
      </c>
      <c r="AN10" s="22">
        <v>0</v>
      </c>
      <c r="AO10" s="22">
        <v>0</v>
      </c>
      <c r="AP10" s="22">
        <v>0</v>
      </c>
    </row>
    <row r="11" spans="1:42" x14ac:dyDescent="0.35">
      <c r="A11" s="22" t="s">
        <v>114</v>
      </c>
      <c r="B11" s="22" t="s">
        <v>115</v>
      </c>
      <c r="C11" s="22" t="s">
        <v>130</v>
      </c>
      <c r="D11" s="22" t="s">
        <v>131</v>
      </c>
      <c r="E11" s="22">
        <v>0</v>
      </c>
      <c r="F11" s="22">
        <v>0</v>
      </c>
      <c r="G11" s="22">
        <v>0</v>
      </c>
      <c r="H11" s="22">
        <v>5273000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51013000</v>
      </c>
      <c r="P11" s="22">
        <v>0</v>
      </c>
      <c r="Q11" s="22">
        <v>234428000</v>
      </c>
      <c r="R11" s="22">
        <v>0</v>
      </c>
      <c r="S11" s="22">
        <v>0</v>
      </c>
      <c r="T11" s="22">
        <v>0</v>
      </c>
      <c r="U11" s="22">
        <v>0</v>
      </c>
      <c r="V11" s="22">
        <v>14346000</v>
      </c>
      <c r="W11" s="22">
        <v>0</v>
      </c>
      <c r="X11" s="22">
        <v>10176000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30466000</v>
      </c>
      <c r="AF11" s="22">
        <v>356000</v>
      </c>
      <c r="AG11" s="22">
        <v>0</v>
      </c>
      <c r="AH11" s="22">
        <v>0</v>
      </c>
      <c r="AI11" s="22">
        <v>20292000</v>
      </c>
      <c r="AJ11" s="22">
        <v>2650000</v>
      </c>
      <c r="AK11" s="22">
        <v>0</v>
      </c>
      <c r="AL11" s="22">
        <v>0</v>
      </c>
      <c r="AM11" s="22">
        <v>0</v>
      </c>
      <c r="AN11" s="22">
        <v>0</v>
      </c>
      <c r="AO11" s="22">
        <v>0</v>
      </c>
      <c r="AP11" s="22">
        <v>369000000</v>
      </c>
    </row>
    <row r="12" spans="1:42" x14ac:dyDescent="0.35">
      <c r="A12" s="22" t="s">
        <v>114</v>
      </c>
      <c r="B12" s="22" t="s">
        <v>115</v>
      </c>
      <c r="C12" s="22" t="s">
        <v>132</v>
      </c>
      <c r="D12" s="22" t="s">
        <v>133</v>
      </c>
      <c r="E12" s="22">
        <v>0</v>
      </c>
      <c r="F12" s="22">
        <v>46000</v>
      </c>
      <c r="G12" s="22">
        <v>0</v>
      </c>
      <c r="H12" s="22">
        <v>0</v>
      </c>
      <c r="I12" s="22"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  <c r="T12" s="22">
        <v>0</v>
      </c>
      <c r="U12" s="22">
        <v>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0</v>
      </c>
      <c r="AG12" s="22">
        <v>0</v>
      </c>
      <c r="AH12" s="22">
        <v>0</v>
      </c>
      <c r="AI12" s="22">
        <v>0</v>
      </c>
      <c r="AJ12" s="22">
        <v>0</v>
      </c>
      <c r="AK12" s="22">
        <v>0</v>
      </c>
      <c r="AL12" s="22">
        <v>0</v>
      </c>
      <c r="AM12" s="22">
        <v>0</v>
      </c>
      <c r="AN12" s="22">
        <v>0</v>
      </c>
      <c r="AO12" s="22">
        <v>0</v>
      </c>
      <c r="AP12" s="22">
        <v>46000</v>
      </c>
    </row>
    <row r="13" spans="1:42" x14ac:dyDescent="0.35">
      <c r="A13" s="22" t="s">
        <v>114</v>
      </c>
      <c r="B13" s="22" t="s">
        <v>115</v>
      </c>
      <c r="C13" s="22" t="s">
        <v>134</v>
      </c>
      <c r="D13" s="22" t="s">
        <v>135</v>
      </c>
      <c r="E13" s="22">
        <v>0</v>
      </c>
      <c r="F13" s="22">
        <v>0</v>
      </c>
      <c r="G13" s="22">
        <v>0</v>
      </c>
      <c r="H13" s="22">
        <v>0</v>
      </c>
      <c r="I13" s="22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0</v>
      </c>
      <c r="AI13" s="22">
        <v>0</v>
      </c>
      <c r="AJ13" s="22">
        <v>0</v>
      </c>
      <c r="AK13" s="22">
        <v>0</v>
      </c>
      <c r="AL13" s="22">
        <v>0</v>
      </c>
      <c r="AM13" s="22">
        <v>0</v>
      </c>
      <c r="AN13" s="22">
        <v>0</v>
      </c>
      <c r="AO13" s="22">
        <v>0</v>
      </c>
      <c r="AP13" s="22">
        <v>0</v>
      </c>
    </row>
    <row r="14" spans="1:42" x14ac:dyDescent="0.35">
      <c r="A14" s="22" t="s">
        <v>114</v>
      </c>
      <c r="B14" s="22" t="s">
        <v>115</v>
      </c>
      <c r="C14" s="22" t="s">
        <v>136</v>
      </c>
      <c r="D14" s="22" t="s">
        <v>137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1235000</v>
      </c>
      <c r="P14" s="22">
        <v>0</v>
      </c>
      <c r="Q14" s="22">
        <v>0</v>
      </c>
      <c r="R14" s="22">
        <v>0</v>
      </c>
      <c r="S14" s="22">
        <v>0</v>
      </c>
      <c r="T14" s="22">
        <v>0</v>
      </c>
      <c r="U14" s="22">
        <v>0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0</v>
      </c>
      <c r="AF14" s="22">
        <v>0</v>
      </c>
      <c r="AG14" s="22">
        <v>0</v>
      </c>
      <c r="AH14" s="22">
        <v>0</v>
      </c>
      <c r="AI14" s="22">
        <v>0</v>
      </c>
      <c r="AJ14" s="22">
        <v>0</v>
      </c>
      <c r="AK14" s="22">
        <v>0</v>
      </c>
      <c r="AL14" s="22">
        <v>0</v>
      </c>
      <c r="AM14" s="22">
        <v>0</v>
      </c>
      <c r="AN14" s="22">
        <v>0</v>
      </c>
      <c r="AO14" s="22">
        <v>0</v>
      </c>
      <c r="AP14" s="22">
        <v>1235000</v>
      </c>
    </row>
    <row r="15" spans="1:42" x14ac:dyDescent="0.35">
      <c r="A15" s="22" t="s">
        <v>114</v>
      </c>
      <c r="B15" s="22" t="s">
        <v>115</v>
      </c>
      <c r="C15" s="22" t="s">
        <v>138</v>
      </c>
      <c r="D15" s="22" t="s">
        <v>139</v>
      </c>
      <c r="E15" s="22">
        <v>0</v>
      </c>
      <c r="F15" s="22">
        <v>0</v>
      </c>
      <c r="G15" s="22">
        <v>107884</v>
      </c>
      <c r="H15" s="22">
        <v>1750000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4000000</v>
      </c>
      <c r="P15" s="22">
        <v>0</v>
      </c>
      <c r="Q15" s="22">
        <v>0</v>
      </c>
      <c r="R15" s="22">
        <v>0</v>
      </c>
      <c r="S15" s="22">
        <v>0</v>
      </c>
      <c r="T15" s="22">
        <v>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0</v>
      </c>
      <c r="AJ15" s="22">
        <v>0</v>
      </c>
      <c r="AK15" s="22">
        <v>0</v>
      </c>
      <c r="AL15" s="22">
        <v>3500000</v>
      </c>
      <c r="AM15" s="22">
        <v>0</v>
      </c>
      <c r="AN15" s="22">
        <v>0</v>
      </c>
      <c r="AO15" s="22">
        <v>0</v>
      </c>
      <c r="AP15" s="22">
        <v>9357884</v>
      </c>
    </row>
    <row r="16" spans="1:42" x14ac:dyDescent="0.35">
      <c r="A16" s="22" t="s">
        <v>114</v>
      </c>
      <c r="B16" s="22" t="s">
        <v>115</v>
      </c>
      <c r="C16" s="22" t="s">
        <v>140</v>
      </c>
      <c r="D16" s="22" t="s">
        <v>141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5394000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1000000</v>
      </c>
      <c r="U16" s="22">
        <v>3100000</v>
      </c>
      <c r="V16" s="22">
        <v>1570000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1900000</v>
      </c>
      <c r="AE16" s="22">
        <v>0</v>
      </c>
      <c r="AF16" s="22">
        <v>0</v>
      </c>
      <c r="AG16" s="22">
        <v>0</v>
      </c>
      <c r="AH16" s="22">
        <v>0</v>
      </c>
      <c r="AI16" s="22">
        <v>0</v>
      </c>
      <c r="AJ16" s="22">
        <v>0</v>
      </c>
      <c r="AK16" s="22">
        <v>0</v>
      </c>
      <c r="AL16" s="22">
        <v>0</v>
      </c>
      <c r="AM16" s="22">
        <v>0</v>
      </c>
      <c r="AN16" s="22">
        <v>4000000</v>
      </c>
      <c r="AO16" s="22">
        <v>0</v>
      </c>
      <c r="AP16" s="22">
        <v>16964000</v>
      </c>
    </row>
    <row r="17" spans="1:42" x14ac:dyDescent="0.35">
      <c r="A17" s="22" t="s">
        <v>114</v>
      </c>
      <c r="B17" s="22" t="s">
        <v>115</v>
      </c>
      <c r="C17" s="22" t="s">
        <v>142</v>
      </c>
      <c r="D17" s="22" t="s">
        <v>143</v>
      </c>
      <c r="E17" s="22">
        <v>0</v>
      </c>
      <c r="F17" s="22">
        <v>0</v>
      </c>
      <c r="G17" s="22">
        <v>0</v>
      </c>
      <c r="H17" s="22">
        <v>0</v>
      </c>
      <c r="I17" s="22">
        <v>1500000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  <c r="T17" s="22">
        <v>0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0</v>
      </c>
      <c r="AJ17" s="22">
        <v>0</v>
      </c>
      <c r="AK17" s="22">
        <v>0</v>
      </c>
      <c r="AL17" s="22">
        <v>0</v>
      </c>
      <c r="AM17" s="22">
        <v>0</v>
      </c>
      <c r="AN17" s="22">
        <v>0</v>
      </c>
      <c r="AO17" s="22">
        <v>0</v>
      </c>
      <c r="AP17" s="22">
        <v>1500000</v>
      </c>
    </row>
    <row r="18" spans="1:42" x14ac:dyDescent="0.35">
      <c r="A18" s="22" t="s">
        <v>114</v>
      </c>
      <c r="B18" s="22" t="s">
        <v>115</v>
      </c>
      <c r="C18" s="22" t="s">
        <v>144</v>
      </c>
      <c r="D18" s="22" t="s">
        <v>145</v>
      </c>
      <c r="E18" s="22">
        <v>0</v>
      </c>
      <c r="F18" s="22">
        <v>1400000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  <c r="T18" s="22">
        <v>10122000</v>
      </c>
      <c r="U18" s="22">
        <v>10760000</v>
      </c>
      <c r="V18" s="22">
        <v>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v>0</v>
      </c>
      <c r="AI18" s="22">
        <v>1582000</v>
      </c>
      <c r="AJ18" s="22">
        <v>0</v>
      </c>
      <c r="AK18" s="22">
        <v>0</v>
      </c>
      <c r="AL18" s="22">
        <v>0</v>
      </c>
      <c r="AM18" s="22">
        <v>0</v>
      </c>
      <c r="AN18" s="22">
        <v>24500000</v>
      </c>
      <c r="AO18" s="22">
        <v>0</v>
      </c>
      <c r="AP18" s="22">
        <v>48364000</v>
      </c>
    </row>
    <row r="19" spans="1:42" x14ac:dyDescent="0.35">
      <c r="A19" s="22" t="s">
        <v>114</v>
      </c>
      <c r="B19" s="22" t="s">
        <v>115</v>
      </c>
      <c r="C19" s="22" t="s">
        <v>146</v>
      </c>
      <c r="D19" s="22" t="s">
        <v>147</v>
      </c>
      <c r="E19" s="22">
        <v>0</v>
      </c>
      <c r="F19" s="22">
        <v>661700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509500</v>
      </c>
      <c r="P19" s="22">
        <v>0</v>
      </c>
      <c r="Q19" s="22">
        <v>1182000</v>
      </c>
      <c r="R19" s="22">
        <v>2750000</v>
      </c>
      <c r="S19" s="22">
        <v>0</v>
      </c>
      <c r="T19" s="22">
        <v>16000000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2248500</v>
      </c>
      <c r="AJ19" s="22">
        <v>0</v>
      </c>
      <c r="AK19" s="22">
        <v>0</v>
      </c>
      <c r="AL19" s="22">
        <v>0</v>
      </c>
      <c r="AM19" s="22">
        <v>0</v>
      </c>
      <c r="AN19" s="22">
        <v>0</v>
      </c>
      <c r="AO19" s="22">
        <v>0</v>
      </c>
      <c r="AP19" s="22">
        <v>23351700</v>
      </c>
    </row>
    <row r="20" spans="1:42" x14ac:dyDescent="0.35">
      <c r="A20" s="22" t="s">
        <v>114</v>
      </c>
      <c r="B20" s="22" t="s">
        <v>115</v>
      </c>
      <c r="C20" s="22" t="s">
        <v>148</v>
      </c>
      <c r="D20" s="22" t="s">
        <v>149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0</v>
      </c>
      <c r="L20" s="22">
        <v>0</v>
      </c>
      <c r="M20" s="22">
        <v>0</v>
      </c>
      <c r="N20" s="22">
        <v>396399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  <c r="T20" s="22">
        <v>2160000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2556399</v>
      </c>
    </row>
    <row r="21" spans="1:42" x14ac:dyDescent="0.35">
      <c r="A21" s="22" t="s">
        <v>114</v>
      </c>
      <c r="B21" s="22" t="s">
        <v>115</v>
      </c>
      <c r="C21" s="22" t="s">
        <v>150</v>
      </c>
      <c r="D21" s="22" t="s">
        <v>151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11500000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0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0</v>
      </c>
      <c r="AJ21" s="22">
        <v>0</v>
      </c>
      <c r="AK21" s="22">
        <v>0</v>
      </c>
      <c r="AL21" s="22">
        <v>0</v>
      </c>
      <c r="AM21" s="22">
        <v>0</v>
      </c>
      <c r="AN21" s="22">
        <v>0</v>
      </c>
      <c r="AO21" s="22">
        <v>0</v>
      </c>
      <c r="AP21" s="22">
        <v>11500000</v>
      </c>
    </row>
    <row r="22" spans="1:42" x14ac:dyDescent="0.35">
      <c r="A22" s="22" t="s">
        <v>114</v>
      </c>
      <c r="B22" s="22" t="s">
        <v>115</v>
      </c>
      <c r="C22" s="22" t="s">
        <v>152</v>
      </c>
      <c r="D22" s="22" t="s">
        <v>153</v>
      </c>
      <c r="E22" s="22">
        <v>0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22">
        <v>0</v>
      </c>
      <c r="AL22" s="22">
        <v>0</v>
      </c>
      <c r="AM22" s="22">
        <v>0</v>
      </c>
      <c r="AN22" s="22">
        <v>0</v>
      </c>
      <c r="AO22" s="22">
        <v>0</v>
      </c>
      <c r="AP22" s="22">
        <v>0</v>
      </c>
    </row>
    <row r="23" spans="1:42" x14ac:dyDescent="0.35">
      <c r="A23" s="22" t="s">
        <v>114</v>
      </c>
      <c r="B23" s="22" t="s">
        <v>154</v>
      </c>
      <c r="C23" s="22" t="s">
        <v>155</v>
      </c>
      <c r="D23" s="22" t="s">
        <v>156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0</v>
      </c>
      <c r="AK23" s="22">
        <v>0</v>
      </c>
      <c r="AL23" s="22">
        <v>0</v>
      </c>
      <c r="AM23" s="22">
        <v>0</v>
      </c>
      <c r="AN23" s="22">
        <v>0</v>
      </c>
      <c r="AO23" s="22">
        <v>0</v>
      </c>
      <c r="AP23" s="22">
        <v>0</v>
      </c>
    </row>
    <row r="24" spans="1:42" x14ac:dyDescent="0.35">
      <c r="A24" s="22" t="s">
        <v>114</v>
      </c>
      <c r="B24" s="22" t="s">
        <v>154</v>
      </c>
      <c r="C24" s="22" t="s">
        <v>157</v>
      </c>
      <c r="D24" s="22" t="s">
        <v>158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0</v>
      </c>
      <c r="V24" s="22">
        <v>0</v>
      </c>
      <c r="W24" s="22"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v>0</v>
      </c>
      <c r="AI24" s="22">
        <v>0</v>
      </c>
      <c r="AJ24" s="22">
        <v>0</v>
      </c>
      <c r="AK24" s="22">
        <v>0</v>
      </c>
      <c r="AL24" s="22">
        <v>0</v>
      </c>
      <c r="AM24" s="22">
        <v>0</v>
      </c>
      <c r="AN24" s="22">
        <v>0</v>
      </c>
      <c r="AO24" s="22">
        <v>0</v>
      </c>
      <c r="AP24" s="22">
        <v>0</v>
      </c>
    </row>
    <row r="25" spans="1:42" x14ac:dyDescent="0.35">
      <c r="A25" s="22" t="s">
        <v>114</v>
      </c>
      <c r="B25" s="22" t="s">
        <v>154</v>
      </c>
      <c r="C25" s="22" t="s">
        <v>159</v>
      </c>
      <c r="D25" s="22" t="s">
        <v>160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  <c r="T25" s="22">
        <v>0</v>
      </c>
      <c r="U25" s="22">
        <v>0</v>
      </c>
      <c r="V25" s="22">
        <v>0</v>
      </c>
      <c r="W25" s="22"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0</v>
      </c>
      <c r="AI25" s="22">
        <v>0</v>
      </c>
      <c r="AJ25" s="22">
        <v>0</v>
      </c>
      <c r="AK25" s="22">
        <v>0</v>
      </c>
      <c r="AL25" s="22">
        <v>0</v>
      </c>
      <c r="AM25" s="22">
        <v>0</v>
      </c>
      <c r="AN25" s="22">
        <v>0</v>
      </c>
      <c r="AO25" s="22">
        <v>0</v>
      </c>
      <c r="AP25" s="22">
        <v>0</v>
      </c>
    </row>
    <row r="26" spans="1:42" x14ac:dyDescent="0.35">
      <c r="A26" s="22" t="s">
        <v>114</v>
      </c>
      <c r="B26" s="22" t="s">
        <v>154</v>
      </c>
      <c r="C26" s="22" t="s">
        <v>161</v>
      </c>
      <c r="D26" s="22" t="s">
        <v>162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0</v>
      </c>
      <c r="AI26" s="22">
        <v>0</v>
      </c>
      <c r="AJ26" s="22">
        <v>0</v>
      </c>
      <c r="AK26" s="22">
        <v>0</v>
      </c>
      <c r="AL26" s="22">
        <v>0</v>
      </c>
      <c r="AM26" s="22">
        <v>0</v>
      </c>
      <c r="AN26" s="22">
        <v>0</v>
      </c>
      <c r="AO26" s="22">
        <v>0</v>
      </c>
      <c r="AP26" s="22">
        <v>0</v>
      </c>
    </row>
    <row r="27" spans="1:42" x14ac:dyDescent="0.35">
      <c r="A27" s="22" t="s">
        <v>114</v>
      </c>
      <c r="B27" s="22" t="s">
        <v>154</v>
      </c>
      <c r="C27" s="22" t="s">
        <v>163</v>
      </c>
      <c r="D27" s="22" t="s">
        <v>164</v>
      </c>
      <c r="E27" s="22">
        <v>0</v>
      </c>
      <c r="F27" s="22">
        <v>0</v>
      </c>
      <c r="G27" s="22">
        <v>0</v>
      </c>
      <c r="H27" s="22">
        <v>0</v>
      </c>
      <c r="I27" s="22"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  <c r="T27" s="22">
        <v>0</v>
      </c>
      <c r="U27" s="22">
        <v>0</v>
      </c>
      <c r="V27" s="22">
        <v>0</v>
      </c>
      <c r="W27" s="22">
        <v>0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v>0</v>
      </c>
      <c r="AJ27" s="22">
        <v>0</v>
      </c>
      <c r="AK27" s="22">
        <v>0</v>
      </c>
      <c r="AL27" s="22">
        <v>0</v>
      </c>
      <c r="AM27" s="22">
        <v>0</v>
      </c>
      <c r="AN27" s="22">
        <v>0</v>
      </c>
      <c r="AO27" s="22">
        <v>0</v>
      </c>
      <c r="AP27" s="22">
        <v>0</v>
      </c>
    </row>
    <row r="28" spans="1:42" x14ac:dyDescent="0.35">
      <c r="A28" s="22" t="s">
        <v>114</v>
      </c>
      <c r="B28" s="22" t="s">
        <v>154</v>
      </c>
      <c r="C28" s="22" t="s">
        <v>165</v>
      </c>
      <c r="D28" s="22" t="s">
        <v>166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0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v>0</v>
      </c>
      <c r="AL28" s="22">
        <v>0</v>
      </c>
      <c r="AM28" s="22">
        <v>0</v>
      </c>
      <c r="AN28" s="22">
        <v>0</v>
      </c>
      <c r="AO28" s="22">
        <v>0</v>
      </c>
      <c r="AP28" s="22">
        <v>0</v>
      </c>
    </row>
    <row r="29" spans="1:42" x14ac:dyDescent="0.35">
      <c r="A29" s="22" t="s">
        <v>114</v>
      </c>
      <c r="B29" s="22" t="s">
        <v>167</v>
      </c>
      <c r="C29" s="22" t="s">
        <v>168</v>
      </c>
      <c r="D29" s="22" t="s">
        <v>169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0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</row>
    <row r="30" spans="1:42" x14ac:dyDescent="0.35">
      <c r="A30" s="22" t="s">
        <v>114</v>
      </c>
      <c r="B30" s="22" t="s">
        <v>167</v>
      </c>
      <c r="C30" s="22" t="s">
        <v>170</v>
      </c>
      <c r="D30" s="22" t="s">
        <v>171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0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</row>
    <row r="31" spans="1:42" x14ac:dyDescent="0.35">
      <c r="A31" s="22" t="s">
        <v>114</v>
      </c>
      <c r="B31" s="22" t="s">
        <v>167</v>
      </c>
      <c r="C31" s="22" t="s">
        <v>172</v>
      </c>
      <c r="D31" s="22" t="s">
        <v>173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0</v>
      </c>
    </row>
    <row r="32" spans="1:42" x14ac:dyDescent="0.35">
      <c r="A32" s="22" t="s">
        <v>114</v>
      </c>
      <c r="B32" s="22" t="s">
        <v>167</v>
      </c>
      <c r="C32" s="22" t="s">
        <v>174</v>
      </c>
      <c r="D32" s="22" t="s">
        <v>175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v>0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</row>
    <row r="33" spans="1:42" x14ac:dyDescent="0.35">
      <c r="A33" s="22" t="s">
        <v>114</v>
      </c>
      <c r="B33" s="22" t="s">
        <v>167</v>
      </c>
      <c r="C33" s="22" t="s">
        <v>176</v>
      </c>
      <c r="D33" s="22" t="s">
        <v>177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  <c r="T33" s="22">
        <v>0</v>
      </c>
      <c r="U33" s="22">
        <v>0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0</v>
      </c>
      <c r="AL33" s="22">
        <v>0</v>
      </c>
      <c r="AM33" s="22">
        <v>0</v>
      </c>
      <c r="AN33" s="22">
        <v>0</v>
      </c>
      <c r="AO33" s="22">
        <v>0</v>
      </c>
      <c r="AP33" s="22">
        <v>0</v>
      </c>
    </row>
    <row r="34" spans="1:42" x14ac:dyDescent="0.35">
      <c r="A34" s="22" t="s">
        <v>114</v>
      </c>
      <c r="B34" s="22" t="s">
        <v>167</v>
      </c>
      <c r="C34" s="22" t="s">
        <v>178</v>
      </c>
      <c r="D34" s="22" t="s">
        <v>179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0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0</v>
      </c>
      <c r="AL34" s="22">
        <v>0</v>
      </c>
      <c r="AM34" s="22">
        <v>0</v>
      </c>
      <c r="AN34" s="22">
        <v>0</v>
      </c>
      <c r="AO34" s="22">
        <v>0</v>
      </c>
      <c r="AP34" s="22">
        <v>0</v>
      </c>
    </row>
    <row r="35" spans="1:42" x14ac:dyDescent="0.35">
      <c r="A35" s="22" t="s">
        <v>114</v>
      </c>
      <c r="B35" s="22" t="s">
        <v>167</v>
      </c>
      <c r="C35" s="22" t="s">
        <v>180</v>
      </c>
      <c r="D35" s="22" t="s">
        <v>181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v>0</v>
      </c>
      <c r="AJ35" s="22">
        <v>0</v>
      </c>
      <c r="AK35" s="22">
        <v>0</v>
      </c>
      <c r="AL35" s="22">
        <v>0</v>
      </c>
      <c r="AM35" s="22">
        <v>0</v>
      </c>
      <c r="AN35" s="22">
        <v>0</v>
      </c>
      <c r="AO35" s="22">
        <v>0</v>
      </c>
      <c r="AP35" s="22">
        <v>0</v>
      </c>
    </row>
    <row r="36" spans="1:42" x14ac:dyDescent="0.35">
      <c r="A36" s="22" t="s">
        <v>114</v>
      </c>
      <c r="B36" s="22" t="s">
        <v>167</v>
      </c>
      <c r="C36" s="22" t="s">
        <v>182</v>
      </c>
      <c r="D36" s="22" t="s">
        <v>183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0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0</v>
      </c>
    </row>
    <row r="37" spans="1:42" x14ac:dyDescent="0.35">
      <c r="A37" s="22" t="s">
        <v>114</v>
      </c>
      <c r="B37" s="22" t="s">
        <v>167</v>
      </c>
      <c r="C37" s="22" t="s">
        <v>184</v>
      </c>
      <c r="D37" s="22" t="s">
        <v>185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0</v>
      </c>
    </row>
    <row r="38" spans="1:42" x14ac:dyDescent="0.35">
      <c r="A38" s="22" t="s">
        <v>114</v>
      </c>
      <c r="B38" s="22" t="s">
        <v>167</v>
      </c>
      <c r="C38" s="22" t="s">
        <v>186</v>
      </c>
      <c r="D38" s="22" t="s">
        <v>187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  <c r="T38" s="22">
        <v>3593566</v>
      </c>
      <c r="U38" s="22">
        <v>0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v>0</v>
      </c>
      <c r="AJ38" s="22">
        <v>0</v>
      </c>
      <c r="AK38" s="22">
        <v>0</v>
      </c>
      <c r="AL38" s="22">
        <v>0</v>
      </c>
      <c r="AM38" s="22">
        <v>0</v>
      </c>
      <c r="AN38" s="22">
        <v>0</v>
      </c>
      <c r="AO38" s="22">
        <v>0</v>
      </c>
      <c r="AP38" s="22">
        <v>3593566</v>
      </c>
    </row>
    <row r="39" spans="1:42" x14ac:dyDescent="0.35">
      <c r="A39" s="22" t="s">
        <v>114</v>
      </c>
      <c r="B39" s="22" t="s">
        <v>167</v>
      </c>
      <c r="C39" s="22" t="s">
        <v>188</v>
      </c>
      <c r="D39" s="22" t="s">
        <v>189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v>0</v>
      </c>
      <c r="AL39" s="22">
        <v>0</v>
      </c>
      <c r="AM39" s="22">
        <v>0</v>
      </c>
      <c r="AN39" s="22">
        <v>0</v>
      </c>
      <c r="AO39" s="22">
        <v>0</v>
      </c>
      <c r="AP39" s="22">
        <v>0</v>
      </c>
    </row>
    <row r="40" spans="1:42" x14ac:dyDescent="0.35">
      <c r="A40" s="22" t="s">
        <v>114</v>
      </c>
      <c r="B40" s="22" t="s">
        <v>167</v>
      </c>
      <c r="C40" s="22" t="s">
        <v>190</v>
      </c>
      <c r="D40" s="22" t="s">
        <v>191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 s="22">
        <v>0</v>
      </c>
      <c r="AL40" s="22">
        <v>0</v>
      </c>
      <c r="AM40" s="22">
        <v>0</v>
      </c>
      <c r="AN40" s="22">
        <v>0</v>
      </c>
      <c r="AO40" s="22">
        <v>0</v>
      </c>
      <c r="AP40" s="22">
        <v>0</v>
      </c>
    </row>
    <row r="41" spans="1:42" x14ac:dyDescent="0.35">
      <c r="A41" s="22" t="s">
        <v>114</v>
      </c>
      <c r="B41" s="22" t="s">
        <v>167</v>
      </c>
      <c r="C41" s="22" t="s">
        <v>192</v>
      </c>
      <c r="D41" s="22" t="s">
        <v>193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</row>
    <row r="42" spans="1:42" x14ac:dyDescent="0.35">
      <c r="A42" s="22" t="s">
        <v>114</v>
      </c>
      <c r="B42" s="22" t="s">
        <v>167</v>
      </c>
      <c r="C42" s="22" t="s">
        <v>194</v>
      </c>
      <c r="D42" s="22" t="s">
        <v>195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0</v>
      </c>
      <c r="AL42" s="22">
        <v>0</v>
      </c>
      <c r="AM42" s="22">
        <v>0</v>
      </c>
      <c r="AN42" s="22">
        <v>0</v>
      </c>
      <c r="AO42" s="22">
        <v>0</v>
      </c>
      <c r="AP42" s="22">
        <v>0</v>
      </c>
    </row>
    <row r="43" spans="1:42" x14ac:dyDescent="0.35">
      <c r="A43" s="22" t="s">
        <v>114</v>
      </c>
      <c r="B43" s="22" t="s">
        <v>167</v>
      </c>
      <c r="C43" s="22" t="s">
        <v>196</v>
      </c>
      <c r="D43" s="22" t="s">
        <v>197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v>0</v>
      </c>
      <c r="AL43" s="22">
        <v>0</v>
      </c>
      <c r="AM43" s="22">
        <v>0</v>
      </c>
      <c r="AN43" s="22">
        <v>0</v>
      </c>
      <c r="AO43" s="22">
        <v>0</v>
      </c>
      <c r="AP43" s="22">
        <v>0</v>
      </c>
    </row>
    <row r="44" spans="1:42" x14ac:dyDescent="0.35">
      <c r="A44" s="22" t="s">
        <v>114</v>
      </c>
      <c r="B44" s="22" t="s">
        <v>167</v>
      </c>
      <c r="C44" s="22" t="s">
        <v>198</v>
      </c>
      <c r="D44" s="22" t="s">
        <v>199</v>
      </c>
      <c r="E44" s="22">
        <v>0</v>
      </c>
      <c r="F44" s="22">
        <v>67233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0</v>
      </c>
      <c r="AN44" s="22">
        <v>0</v>
      </c>
      <c r="AO44" s="22">
        <v>0</v>
      </c>
      <c r="AP44" s="22">
        <v>67233</v>
      </c>
    </row>
    <row r="45" spans="1:42" x14ac:dyDescent="0.35">
      <c r="A45" s="22" t="s">
        <v>114</v>
      </c>
      <c r="B45" s="22" t="s">
        <v>167</v>
      </c>
      <c r="C45" s="22" t="s">
        <v>200</v>
      </c>
      <c r="D45" s="22" t="s">
        <v>201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1447400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0</v>
      </c>
      <c r="AP45" s="22">
        <v>1447400</v>
      </c>
    </row>
    <row r="46" spans="1:42" x14ac:dyDescent="0.35">
      <c r="A46" s="22" t="s">
        <v>114</v>
      </c>
      <c r="B46" s="22" t="s">
        <v>167</v>
      </c>
      <c r="C46" s="22" t="s">
        <v>202</v>
      </c>
      <c r="D46" s="22" t="s">
        <v>203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0</v>
      </c>
      <c r="AL46" s="22">
        <v>0</v>
      </c>
      <c r="AM46" s="22">
        <v>0</v>
      </c>
      <c r="AN46" s="22">
        <v>0</v>
      </c>
      <c r="AO46" s="22">
        <v>0</v>
      </c>
      <c r="AP46" s="22">
        <v>0</v>
      </c>
    </row>
    <row r="47" spans="1:42" x14ac:dyDescent="0.35">
      <c r="A47" s="22" t="s">
        <v>114</v>
      </c>
      <c r="B47" s="22" t="s">
        <v>167</v>
      </c>
      <c r="C47" s="22" t="s">
        <v>204</v>
      </c>
      <c r="D47" s="22" t="s">
        <v>205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  <c r="T47" s="22">
        <v>0</v>
      </c>
      <c r="U47" s="22">
        <v>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0</v>
      </c>
      <c r="AH47" s="22">
        <v>0</v>
      </c>
      <c r="AI47" s="22">
        <v>0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0</v>
      </c>
    </row>
    <row r="48" spans="1:42" x14ac:dyDescent="0.35">
      <c r="A48" s="22" t="s">
        <v>114</v>
      </c>
      <c r="B48" s="22" t="s">
        <v>167</v>
      </c>
      <c r="C48" s="22" t="s">
        <v>206</v>
      </c>
      <c r="D48" s="22" t="s">
        <v>207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0</v>
      </c>
    </row>
    <row r="49" spans="1:42" x14ac:dyDescent="0.35">
      <c r="A49" s="22" t="s">
        <v>114</v>
      </c>
      <c r="B49" s="22" t="s">
        <v>167</v>
      </c>
      <c r="C49" s="22" t="s">
        <v>208</v>
      </c>
      <c r="D49" s="22" t="s">
        <v>209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0</v>
      </c>
      <c r="AM49" s="22">
        <v>0</v>
      </c>
      <c r="AN49" s="22">
        <v>0</v>
      </c>
      <c r="AO49" s="22">
        <v>0</v>
      </c>
      <c r="AP49" s="22">
        <v>0</v>
      </c>
    </row>
    <row r="50" spans="1:42" x14ac:dyDescent="0.35">
      <c r="A50" s="22" t="s">
        <v>114</v>
      </c>
      <c r="B50" s="22" t="s">
        <v>167</v>
      </c>
      <c r="C50" s="22" t="s">
        <v>210</v>
      </c>
      <c r="D50" s="22" t="s">
        <v>211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1455250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0</v>
      </c>
      <c r="AL50" s="22">
        <v>0</v>
      </c>
      <c r="AM50" s="22">
        <v>0</v>
      </c>
      <c r="AN50" s="22">
        <v>0</v>
      </c>
      <c r="AO50" s="22">
        <v>0</v>
      </c>
      <c r="AP50" s="22">
        <v>1455250</v>
      </c>
    </row>
    <row r="51" spans="1:42" x14ac:dyDescent="0.35">
      <c r="A51" s="22" t="s">
        <v>114</v>
      </c>
      <c r="B51" s="22" t="s">
        <v>167</v>
      </c>
      <c r="C51" s="22" t="s">
        <v>212</v>
      </c>
      <c r="D51" s="22" t="s">
        <v>213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0</v>
      </c>
      <c r="AL51" s="22">
        <v>0</v>
      </c>
      <c r="AM51" s="22">
        <v>0</v>
      </c>
      <c r="AN51" s="22">
        <v>0</v>
      </c>
      <c r="AO51" s="22">
        <v>0</v>
      </c>
      <c r="AP51" s="22">
        <v>0</v>
      </c>
    </row>
    <row r="52" spans="1:42" x14ac:dyDescent="0.35">
      <c r="A52" s="22" t="s">
        <v>114</v>
      </c>
      <c r="B52" s="22" t="s">
        <v>167</v>
      </c>
      <c r="C52" s="22" t="s">
        <v>214</v>
      </c>
      <c r="D52" s="22" t="s">
        <v>215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0</v>
      </c>
    </row>
    <row r="53" spans="1:42" x14ac:dyDescent="0.35">
      <c r="A53" s="22" t="s">
        <v>114</v>
      </c>
      <c r="B53" s="22" t="s">
        <v>167</v>
      </c>
      <c r="C53" s="22" t="s">
        <v>216</v>
      </c>
      <c r="D53" s="22" t="s">
        <v>217</v>
      </c>
      <c r="E53" s="22">
        <v>0</v>
      </c>
      <c r="F53" s="22">
        <v>0</v>
      </c>
      <c r="G53" s="22">
        <v>0</v>
      </c>
      <c r="H53" s="22">
        <v>0</v>
      </c>
      <c r="I53" s="22">
        <v>1700000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  <c r="T53" s="22">
        <v>0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1700000</v>
      </c>
    </row>
    <row r="54" spans="1:42" x14ac:dyDescent="0.35">
      <c r="A54" s="22" t="s">
        <v>114</v>
      </c>
      <c r="B54" s="22" t="s">
        <v>167</v>
      </c>
      <c r="C54" s="22" t="s">
        <v>218</v>
      </c>
      <c r="D54" s="22" t="s">
        <v>219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0</v>
      </c>
      <c r="AL54" s="22">
        <v>0</v>
      </c>
      <c r="AM54" s="22">
        <v>0</v>
      </c>
      <c r="AN54" s="22">
        <v>0</v>
      </c>
      <c r="AO54" s="22">
        <v>0</v>
      </c>
      <c r="AP54" s="22">
        <v>0</v>
      </c>
    </row>
    <row r="55" spans="1:42" x14ac:dyDescent="0.35">
      <c r="A55" s="22" t="s">
        <v>114</v>
      </c>
      <c r="B55" s="22" t="s">
        <v>167</v>
      </c>
      <c r="C55" s="22" t="s">
        <v>220</v>
      </c>
      <c r="D55" s="22" t="s">
        <v>221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</row>
    <row r="56" spans="1:42" x14ac:dyDescent="0.35">
      <c r="A56" s="22" t="s">
        <v>114</v>
      </c>
      <c r="B56" s="22" t="s">
        <v>167</v>
      </c>
      <c r="C56" s="22" t="s">
        <v>222</v>
      </c>
      <c r="D56" s="22" t="s">
        <v>223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</row>
    <row r="57" spans="1:42" x14ac:dyDescent="0.35">
      <c r="A57" s="22" t="s">
        <v>114</v>
      </c>
      <c r="B57" s="22" t="s">
        <v>167</v>
      </c>
      <c r="C57" s="22" t="s">
        <v>224</v>
      </c>
      <c r="D57" s="22" t="s">
        <v>225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5000000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5000000</v>
      </c>
    </row>
    <row r="58" spans="1:42" x14ac:dyDescent="0.35">
      <c r="A58" s="22" t="s">
        <v>114</v>
      </c>
      <c r="B58" s="22" t="s">
        <v>167</v>
      </c>
      <c r="C58" s="22" t="s">
        <v>226</v>
      </c>
      <c r="D58" s="22" t="s">
        <v>227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0</v>
      </c>
      <c r="U58" s="22">
        <v>0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</row>
    <row r="59" spans="1:42" x14ac:dyDescent="0.35">
      <c r="A59" s="22" t="s">
        <v>114</v>
      </c>
      <c r="B59" s="22" t="s">
        <v>167</v>
      </c>
      <c r="C59" s="22" t="s">
        <v>228</v>
      </c>
      <c r="D59" s="22" t="s">
        <v>229</v>
      </c>
      <c r="E59" s="22">
        <v>0</v>
      </c>
      <c r="F59" s="22">
        <v>0</v>
      </c>
      <c r="G59" s="22">
        <v>0</v>
      </c>
      <c r="H59" s="22">
        <v>0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v>0</v>
      </c>
      <c r="AJ59" s="22">
        <v>0</v>
      </c>
      <c r="AK59" s="22">
        <v>0</v>
      </c>
      <c r="AL59" s="22">
        <v>0</v>
      </c>
      <c r="AM59" s="22">
        <v>0</v>
      </c>
      <c r="AN59" s="22">
        <v>0</v>
      </c>
      <c r="AO59" s="22">
        <v>0</v>
      </c>
      <c r="AP59" s="22">
        <v>0</v>
      </c>
    </row>
    <row r="60" spans="1:42" x14ac:dyDescent="0.35">
      <c r="A60" s="22" t="s">
        <v>114</v>
      </c>
      <c r="B60" s="22" t="s">
        <v>167</v>
      </c>
      <c r="C60" s="22" t="s">
        <v>230</v>
      </c>
      <c r="D60" s="22" t="s">
        <v>231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</row>
    <row r="61" spans="1:42" x14ac:dyDescent="0.35">
      <c r="A61" s="22" t="s">
        <v>114</v>
      </c>
      <c r="B61" s="22" t="s">
        <v>167</v>
      </c>
      <c r="C61" s="22" t="s">
        <v>232</v>
      </c>
      <c r="D61" s="22" t="s">
        <v>233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v>0</v>
      </c>
      <c r="AL61" s="22">
        <v>0</v>
      </c>
      <c r="AM61" s="22">
        <v>0</v>
      </c>
      <c r="AN61" s="22">
        <v>0</v>
      </c>
      <c r="AO61" s="22">
        <v>0</v>
      </c>
      <c r="AP61" s="22">
        <v>0</v>
      </c>
    </row>
    <row r="62" spans="1:42" x14ac:dyDescent="0.35">
      <c r="A62" s="22" t="s">
        <v>114</v>
      </c>
      <c r="B62" s="22" t="s">
        <v>167</v>
      </c>
      <c r="C62" s="22" t="s">
        <v>234</v>
      </c>
      <c r="D62" s="22" t="s">
        <v>235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v>0</v>
      </c>
      <c r="AL62" s="22">
        <v>0</v>
      </c>
      <c r="AM62" s="22">
        <v>0</v>
      </c>
      <c r="AN62" s="22">
        <v>0</v>
      </c>
      <c r="AO62" s="22">
        <v>0</v>
      </c>
      <c r="AP62" s="22">
        <v>0</v>
      </c>
    </row>
    <row r="63" spans="1:42" x14ac:dyDescent="0.35">
      <c r="A63" s="22" t="s">
        <v>114</v>
      </c>
      <c r="B63" s="22" t="s">
        <v>167</v>
      </c>
      <c r="C63" s="22" t="s">
        <v>236</v>
      </c>
      <c r="D63" s="22" t="s">
        <v>237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  <c r="T63" s="22">
        <v>2996205</v>
      </c>
      <c r="U63" s="22">
        <v>0</v>
      </c>
      <c r="V63" s="22">
        <v>0</v>
      </c>
      <c r="W63" s="22"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2106717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  <c r="AI63" s="22">
        <v>0</v>
      </c>
      <c r="AJ63" s="22">
        <v>0</v>
      </c>
      <c r="AK63" s="22">
        <v>0</v>
      </c>
      <c r="AL63" s="22">
        <v>0</v>
      </c>
      <c r="AM63" s="22">
        <v>0</v>
      </c>
      <c r="AN63" s="22">
        <v>0</v>
      </c>
      <c r="AO63" s="22">
        <v>0</v>
      </c>
      <c r="AP63" s="22">
        <v>5102922</v>
      </c>
    </row>
    <row r="64" spans="1:42" x14ac:dyDescent="0.35">
      <c r="A64" s="22" t="s">
        <v>114</v>
      </c>
      <c r="B64" s="22" t="s">
        <v>167</v>
      </c>
      <c r="C64" s="22" t="s">
        <v>238</v>
      </c>
      <c r="D64" s="22" t="s">
        <v>239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0</v>
      </c>
      <c r="AL64" s="22">
        <v>0</v>
      </c>
      <c r="AM64" s="22">
        <v>0</v>
      </c>
      <c r="AN64" s="22">
        <v>0</v>
      </c>
      <c r="AO64" s="22">
        <v>0</v>
      </c>
      <c r="AP64" s="22">
        <v>0</v>
      </c>
    </row>
    <row r="65" spans="1:42" x14ac:dyDescent="0.35">
      <c r="A65" s="22" t="s">
        <v>114</v>
      </c>
      <c r="B65" s="22" t="s">
        <v>167</v>
      </c>
      <c r="C65" s="22" t="s">
        <v>240</v>
      </c>
      <c r="D65" s="22" t="s">
        <v>241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  <c r="T65" s="22">
        <v>0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0</v>
      </c>
      <c r="AL65" s="22">
        <v>0</v>
      </c>
      <c r="AM65" s="22">
        <v>0</v>
      </c>
      <c r="AN65" s="22">
        <v>0</v>
      </c>
      <c r="AO65" s="22">
        <v>0</v>
      </c>
      <c r="AP65" s="22">
        <v>0</v>
      </c>
    </row>
    <row r="66" spans="1:42" x14ac:dyDescent="0.35">
      <c r="A66" s="22" t="s">
        <v>114</v>
      </c>
      <c r="B66" s="22" t="s">
        <v>167</v>
      </c>
      <c r="C66" s="22" t="s">
        <v>242</v>
      </c>
      <c r="D66" s="22" t="s">
        <v>243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</row>
    <row r="67" spans="1:42" x14ac:dyDescent="0.35">
      <c r="A67" s="22" t="s">
        <v>114</v>
      </c>
      <c r="B67" s="22" t="s">
        <v>167</v>
      </c>
      <c r="C67" s="22" t="s">
        <v>244</v>
      </c>
      <c r="D67" s="22" t="s">
        <v>245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v>0</v>
      </c>
      <c r="AL67" s="22">
        <v>0</v>
      </c>
      <c r="AM67" s="22">
        <v>0</v>
      </c>
      <c r="AN67" s="22">
        <v>0</v>
      </c>
      <c r="AO67" s="22">
        <v>0</v>
      </c>
      <c r="AP67" s="22">
        <v>0</v>
      </c>
    </row>
    <row r="68" spans="1:42" x14ac:dyDescent="0.35">
      <c r="A68" s="22" t="s">
        <v>114</v>
      </c>
      <c r="B68" s="22" t="s">
        <v>167</v>
      </c>
      <c r="C68" s="22" t="s">
        <v>246</v>
      </c>
      <c r="D68" s="22" t="s">
        <v>247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v>0</v>
      </c>
      <c r="AO68" s="22">
        <v>0</v>
      </c>
      <c r="AP68" s="22">
        <v>0</v>
      </c>
    </row>
    <row r="69" spans="1:42" x14ac:dyDescent="0.35">
      <c r="A69" s="22" t="s">
        <v>114</v>
      </c>
      <c r="B69" s="22" t="s">
        <v>167</v>
      </c>
      <c r="C69" s="22" t="s">
        <v>248</v>
      </c>
      <c r="D69" s="22" t="s">
        <v>249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0</v>
      </c>
      <c r="AN69" s="22">
        <v>0</v>
      </c>
      <c r="AO69" s="22">
        <v>0</v>
      </c>
      <c r="AP69" s="22">
        <v>0</v>
      </c>
    </row>
    <row r="70" spans="1:42" x14ac:dyDescent="0.35">
      <c r="A70" s="22" t="s">
        <v>114</v>
      </c>
      <c r="B70" s="22" t="s">
        <v>167</v>
      </c>
      <c r="C70" s="22" t="s">
        <v>250</v>
      </c>
      <c r="D70" s="22" t="s">
        <v>251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1860634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1860634</v>
      </c>
    </row>
    <row r="71" spans="1:42" x14ac:dyDescent="0.35">
      <c r="A71" s="22" t="s">
        <v>114</v>
      </c>
      <c r="B71" s="22" t="s">
        <v>167</v>
      </c>
      <c r="C71" s="22" t="s">
        <v>252</v>
      </c>
      <c r="D71" s="22" t="s">
        <v>253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0</v>
      </c>
      <c r="AM71" s="22">
        <v>0</v>
      </c>
      <c r="AN71" s="22">
        <v>0</v>
      </c>
      <c r="AO71" s="22">
        <v>0</v>
      </c>
      <c r="AP71" s="22">
        <v>0</v>
      </c>
    </row>
    <row r="72" spans="1:42" x14ac:dyDescent="0.35">
      <c r="A72" s="22" t="s">
        <v>114</v>
      </c>
      <c r="B72" s="22" t="s">
        <v>167</v>
      </c>
      <c r="C72" s="22" t="s">
        <v>254</v>
      </c>
      <c r="D72" s="22" t="s">
        <v>255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0</v>
      </c>
      <c r="AL72" s="22">
        <v>0</v>
      </c>
      <c r="AM72" s="22">
        <v>0</v>
      </c>
      <c r="AN72" s="22">
        <v>0</v>
      </c>
      <c r="AO72" s="22">
        <v>0</v>
      </c>
      <c r="AP72" s="22">
        <v>0</v>
      </c>
    </row>
    <row r="73" spans="1:42" x14ac:dyDescent="0.35">
      <c r="A73" s="22" t="s">
        <v>114</v>
      </c>
      <c r="B73" s="22" t="s">
        <v>167</v>
      </c>
      <c r="C73" s="22" t="s">
        <v>256</v>
      </c>
      <c r="D73" s="22" t="s">
        <v>257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0</v>
      </c>
    </row>
    <row r="74" spans="1:42" x14ac:dyDescent="0.35">
      <c r="A74" s="22" t="s">
        <v>114</v>
      </c>
      <c r="B74" s="22" t="s">
        <v>167</v>
      </c>
      <c r="C74" s="22" t="s">
        <v>258</v>
      </c>
      <c r="D74" s="22" t="s">
        <v>259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0</v>
      </c>
      <c r="AP74" s="22">
        <v>0</v>
      </c>
    </row>
    <row r="75" spans="1:42" x14ac:dyDescent="0.35">
      <c r="A75" s="22" t="s">
        <v>114</v>
      </c>
      <c r="B75" s="22" t="s">
        <v>167</v>
      </c>
      <c r="C75" s="22" t="s">
        <v>260</v>
      </c>
      <c r="D75" s="22" t="s">
        <v>261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  <c r="T75" s="22">
        <v>0</v>
      </c>
      <c r="U75" s="22">
        <v>0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v>0</v>
      </c>
      <c r="AO75" s="22">
        <v>0</v>
      </c>
      <c r="AP75" s="22">
        <v>0</v>
      </c>
    </row>
    <row r="76" spans="1:42" x14ac:dyDescent="0.35">
      <c r="A76" s="22" t="s">
        <v>114</v>
      </c>
      <c r="B76" s="22" t="s">
        <v>167</v>
      </c>
      <c r="C76" s="22" t="s">
        <v>262</v>
      </c>
      <c r="D76" s="22" t="s">
        <v>263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</row>
    <row r="77" spans="1:42" x14ac:dyDescent="0.35">
      <c r="A77" s="22" t="s">
        <v>114</v>
      </c>
      <c r="B77" s="22" t="s">
        <v>167</v>
      </c>
      <c r="C77" s="22" t="s">
        <v>264</v>
      </c>
      <c r="D77" s="22" t="s">
        <v>265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1980000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v>1980000</v>
      </c>
    </row>
    <row r="78" spans="1:42" x14ac:dyDescent="0.35">
      <c r="A78" s="22" t="s">
        <v>114</v>
      </c>
      <c r="B78" s="22" t="s">
        <v>167</v>
      </c>
      <c r="C78" s="22" t="s">
        <v>266</v>
      </c>
      <c r="D78" s="22" t="s">
        <v>267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  <c r="T78" s="22">
        <v>10000000</v>
      </c>
      <c r="U78" s="22">
        <v>0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0</v>
      </c>
      <c r="AN78" s="22">
        <v>0</v>
      </c>
      <c r="AO78" s="22">
        <v>0</v>
      </c>
      <c r="AP78" s="22">
        <v>10000000</v>
      </c>
    </row>
    <row r="79" spans="1:42" x14ac:dyDescent="0.35">
      <c r="A79" s="22" t="s">
        <v>114</v>
      </c>
      <c r="B79" s="22" t="s">
        <v>167</v>
      </c>
      <c r="C79" s="22" t="s">
        <v>268</v>
      </c>
      <c r="D79" s="22" t="s">
        <v>269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0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0</v>
      </c>
    </row>
    <row r="80" spans="1:42" x14ac:dyDescent="0.35">
      <c r="A80" s="22" t="s">
        <v>114</v>
      </c>
      <c r="B80" s="22" t="s">
        <v>167</v>
      </c>
      <c r="C80" s="22" t="s">
        <v>270</v>
      </c>
      <c r="D80" s="22" t="s">
        <v>271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0</v>
      </c>
      <c r="AN80" s="22">
        <v>0</v>
      </c>
      <c r="AO80" s="22">
        <v>0</v>
      </c>
      <c r="AP80" s="22">
        <v>0</v>
      </c>
    </row>
    <row r="81" spans="1:42" x14ac:dyDescent="0.35">
      <c r="A81" s="22" t="s">
        <v>114</v>
      </c>
      <c r="B81" s="22" t="s">
        <v>167</v>
      </c>
      <c r="C81" s="22" t="s">
        <v>272</v>
      </c>
      <c r="D81" s="22" t="s">
        <v>273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v>0</v>
      </c>
    </row>
    <row r="82" spans="1:42" x14ac:dyDescent="0.35">
      <c r="A82" s="22" t="s">
        <v>114</v>
      </c>
      <c r="B82" s="22" t="s">
        <v>167</v>
      </c>
      <c r="C82" s="22" t="s">
        <v>274</v>
      </c>
      <c r="D82" s="22" t="s">
        <v>275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7100642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0</v>
      </c>
      <c r="AL82" s="22">
        <v>0</v>
      </c>
      <c r="AM82" s="22">
        <v>0</v>
      </c>
      <c r="AN82" s="22">
        <v>0</v>
      </c>
      <c r="AO82" s="22">
        <v>0</v>
      </c>
      <c r="AP82" s="22">
        <v>7100642</v>
      </c>
    </row>
    <row r="83" spans="1:42" x14ac:dyDescent="0.35">
      <c r="A83" s="22" t="s">
        <v>114</v>
      </c>
      <c r="B83" s="22" t="s">
        <v>167</v>
      </c>
      <c r="C83" s="22" t="s">
        <v>276</v>
      </c>
      <c r="D83" s="22" t="s">
        <v>277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0</v>
      </c>
    </row>
    <row r="84" spans="1:42" x14ac:dyDescent="0.35">
      <c r="A84" s="22" t="s">
        <v>114</v>
      </c>
      <c r="B84" s="22" t="s">
        <v>167</v>
      </c>
      <c r="C84" s="22" t="s">
        <v>278</v>
      </c>
      <c r="D84" s="22" t="s">
        <v>279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0</v>
      </c>
    </row>
    <row r="85" spans="1:42" x14ac:dyDescent="0.35">
      <c r="A85" s="22" t="s">
        <v>114</v>
      </c>
      <c r="B85" s="22" t="s">
        <v>167</v>
      </c>
      <c r="C85" s="22" t="s">
        <v>280</v>
      </c>
      <c r="D85" s="22" t="s">
        <v>281</v>
      </c>
      <c r="E85" s="22">
        <v>0</v>
      </c>
      <c r="F85" s="22">
        <v>0</v>
      </c>
      <c r="G85" s="22">
        <v>0</v>
      </c>
      <c r="H85" s="22">
        <v>0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0</v>
      </c>
      <c r="AE85" s="22">
        <v>0</v>
      </c>
      <c r="AF85" s="22">
        <v>0</v>
      </c>
      <c r="AG85" s="22">
        <v>0</v>
      </c>
      <c r="AH85" s="22">
        <v>0</v>
      </c>
      <c r="AI85" s="22">
        <v>0</v>
      </c>
      <c r="AJ85" s="22">
        <v>0</v>
      </c>
      <c r="AK85" s="22">
        <v>0</v>
      </c>
      <c r="AL85" s="22">
        <v>0</v>
      </c>
      <c r="AM85" s="22">
        <v>0</v>
      </c>
      <c r="AN85" s="22">
        <v>0</v>
      </c>
      <c r="AO85" s="22">
        <v>0</v>
      </c>
      <c r="AP85" s="22">
        <v>0</v>
      </c>
    </row>
    <row r="86" spans="1:42" x14ac:dyDescent="0.35">
      <c r="A86" s="22" t="s">
        <v>114</v>
      </c>
      <c r="B86" s="22" t="s">
        <v>167</v>
      </c>
      <c r="C86" s="22" t="s">
        <v>282</v>
      </c>
      <c r="D86" s="22" t="s">
        <v>283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0</v>
      </c>
    </row>
    <row r="87" spans="1:42" x14ac:dyDescent="0.35">
      <c r="A87" s="22" t="s">
        <v>114</v>
      </c>
      <c r="B87" s="22" t="s">
        <v>167</v>
      </c>
      <c r="C87" s="22" t="s">
        <v>284</v>
      </c>
      <c r="D87" s="22" t="s">
        <v>285</v>
      </c>
      <c r="E87" s="22">
        <v>0</v>
      </c>
      <c r="F87" s="22">
        <v>0</v>
      </c>
      <c r="G87" s="22">
        <v>0</v>
      </c>
      <c r="H87" s="22">
        <v>0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>
        <v>0</v>
      </c>
      <c r="Q87" s="22">
        <v>0</v>
      </c>
      <c r="R87" s="22">
        <v>589477</v>
      </c>
      <c r="S87" s="22">
        <v>0</v>
      </c>
      <c r="T87" s="22">
        <v>0</v>
      </c>
      <c r="U87" s="22">
        <v>0</v>
      </c>
      <c r="V87" s="22">
        <v>0</v>
      </c>
      <c r="W87" s="22"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v>0</v>
      </c>
      <c r="AI87" s="22">
        <v>0</v>
      </c>
      <c r="AJ87" s="22">
        <v>0</v>
      </c>
      <c r="AK87" s="22">
        <v>0</v>
      </c>
      <c r="AL87" s="22">
        <v>0</v>
      </c>
      <c r="AM87" s="22">
        <v>0</v>
      </c>
      <c r="AN87" s="22">
        <v>0</v>
      </c>
      <c r="AO87" s="22">
        <v>0</v>
      </c>
      <c r="AP87" s="22">
        <v>589477</v>
      </c>
    </row>
    <row r="88" spans="1:42" x14ac:dyDescent="0.35">
      <c r="A88" s="22" t="s">
        <v>114</v>
      </c>
      <c r="B88" s="22" t="s">
        <v>167</v>
      </c>
      <c r="C88" s="22" t="s">
        <v>286</v>
      </c>
      <c r="D88" s="22" t="s">
        <v>287</v>
      </c>
      <c r="E88" s="22">
        <v>0</v>
      </c>
      <c r="F88" s="22">
        <v>0</v>
      </c>
      <c r="G88" s="22">
        <v>0</v>
      </c>
      <c r="H88" s="22">
        <v>0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0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v>0</v>
      </c>
      <c r="AI88" s="22">
        <v>0</v>
      </c>
      <c r="AJ88" s="22">
        <v>0</v>
      </c>
      <c r="AK88" s="22">
        <v>0</v>
      </c>
      <c r="AL88" s="22">
        <v>0</v>
      </c>
      <c r="AM88" s="22">
        <v>0</v>
      </c>
      <c r="AN88" s="22">
        <v>0</v>
      </c>
      <c r="AO88" s="22">
        <v>0</v>
      </c>
      <c r="AP88" s="22">
        <v>0</v>
      </c>
    </row>
    <row r="89" spans="1:42" x14ac:dyDescent="0.35">
      <c r="A89" s="22" t="s">
        <v>114</v>
      </c>
      <c r="B89" s="22" t="s">
        <v>167</v>
      </c>
      <c r="C89" s="22" t="s">
        <v>288</v>
      </c>
      <c r="D89" s="22" t="s">
        <v>289</v>
      </c>
      <c r="E89" s="22">
        <v>0</v>
      </c>
      <c r="F89" s="22">
        <v>0</v>
      </c>
      <c r="G89" s="22">
        <v>0</v>
      </c>
      <c r="H89" s="22">
        <v>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v>0</v>
      </c>
      <c r="AL89" s="22">
        <v>0</v>
      </c>
      <c r="AM89" s="22">
        <v>0</v>
      </c>
      <c r="AN89" s="22">
        <v>0</v>
      </c>
      <c r="AO89" s="22">
        <v>0</v>
      </c>
      <c r="AP89" s="22">
        <v>0</v>
      </c>
    </row>
    <row r="90" spans="1:42" x14ac:dyDescent="0.35">
      <c r="A90" s="22" t="s">
        <v>114</v>
      </c>
      <c r="B90" s="22" t="s">
        <v>167</v>
      </c>
      <c r="C90" s="22" t="s">
        <v>290</v>
      </c>
      <c r="D90" s="22" t="s">
        <v>291</v>
      </c>
      <c r="E90" s="22">
        <v>0</v>
      </c>
      <c r="F90" s="22">
        <v>0</v>
      </c>
      <c r="G90" s="22">
        <v>0</v>
      </c>
      <c r="H90" s="22">
        <v>0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22">
        <v>0</v>
      </c>
      <c r="AL90" s="22">
        <v>0</v>
      </c>
      <c r="AM90" s="22">
        <v>0</v>
      </c>
      <c r="AN90" s="22">
        <v>0</v>
      </c>
      <c r="AO90" s="22">
        <v>0</v>
      </c>
      <c r="AP90" s="22">
        <v>0</v>
      </c>
    </row>
    <row r="91" spans="1:42" x14ac:dyDescent="0.35">
      <c r="A91" s="22" t="s">
        <v>114</v>
      </c>
      <c r="B91" s="22" t="s">
        <v>167</v>
      </c>
      <c r="C91" s="22" t="s">
        <v>292</v>
      </c>
      <c r="D91" s="22" t="s">
        <v>293</v>
      </c>
      <c r="E91" s="22">
        <v>0</v>
      </c>
      <c r="F91" s="22">
        <v>0</v>
      </c>
      <c r="G91" s="22">
        <v>0</v>
      </c>
      <c r="H91" s="22">
        <v>0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v>0</v>
      </c>
      <c r="U91" s="22">
        <v>0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v>0</v>
      </c>
      <c r="AJ91" s="22">
        <v>0</v>
      </c>
      <c r="AK91" s="22">
        <v>0</v>
      </c>
      <c r="AL91" s="22">
        <v>0</v>
      </c>
      <c r="AM91" s="22">
        <v>0</v>
      </c>
      <c r="AN91" s="22">
        <v>0</v>
      </c>
      <c r="AO91" s="22">
        <v>0</v>
      </c>
      <c r="AP91" s="22">
        <v>0</v>
      </c>
    </row>
    <row r="92" spans="1:42" x14ac:dyDescent="0.35">
      <c r="A92" s="22" t="s">
        <v>114</v>
      </c>
      <c r="B92" s="22" t="s">
        <v>294</v>
      </c>
      <c r="C92" s="22" t="s">
        <v>295</v>
      </c>
      <c r="D92" s="22" t="s">
        <v>296</v>
      </c>
      <c r="E92" s="22">
        <v>0</v>
      </c>
      <c r="F92" s="22">
        <v>0</v>
      </c>
      <c r="G92" s="22">
        <v>0</v>
      </c>
      <c r="H92" s="22">
        <v>0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v>0</v>
      </c>
      <c r="AL92" s="22">
        <v>0</v>
      </c>
      <c r="AM92" s="22">
        <v>0</v>
      </c>
      <c r="AN92" s="22">
        <v>0</v>
      </c>
      <c r="AO92" s="22">
        <v>0</v>
      </c>
      <c r="AP92" s="22">
        <v>0</v>
      </c>
    </row>
    <row r="93" spans="1:42" x14ac:dyDescent="0.35">
      <c r="A93" s="22" t="s">
        <v>114</v>
      </c>
      <c r="B93" s="22" t="s">
        <v>294</v>
      </c>
      <c r="C93" s="22" t="s">
        <v>297</v>
      </c>
      <c r="D93" s="22" t="s">
        <v>298</v>
      </c>
      <c r="E93" s="22">
        <v>0</v>
      </c>
      <c r="F93" s="22">
        <v>0</v>
      </c>
      <c r="G93" s="22">
        <v>0</v>
      </c>
      <c r="H93" s="22">
        <v>0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8000000</v>
      </c>
      <c r="O93" s="22">
        <v>0</v>
      </c>
      <c r="P93" s="22">
        <v>0</v>
      </c>
      <c r="Q93" s="22">
        <v>2000000</v>
      </c>
      <c r="R93" s="22">
        <v>0</v>
      </c>
      <c r="S93" s="22">
        <v>0</v>
      </c>
      <c r="T93" s="22">
        <v>0</v>
      </c>
      <c r="U93" s="22">
        <v>1150000</v>
      </c>
      <c r="V93" s="22">
        <v>0</v>
      </c>
      <c r="W93" s="22"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11300000</v>
      </c>
      <c r="AF93" s="22">
        <v>0</v>
      </c>
      <c r="AG93" s="22">
        <v>0</v>
      </c>
      <c r="AH93" s="22">
        <v>0</v>
      </c>
      <c r="AI93" s="22">
        <v>0</v>
      </c>
      <c r="AJ93" s="22">
        <v>0</v>
      </c>
      <c r="AK93" s="22">
        <v>0</v>
      </c>
      <c r="AL93" s="22">
        <v>0</v>
      </c>
      <c r="AM93" s="22">
        <v>0</v>
      </c>
      <c r="AN93" s="22">
        <v>0</v>
      </c>
      <c r="AO93" s="22">
        <v>0</v>
      </c>
      <c r="AP93" s="22">
        <v>22450000</v>
      </c>
    </row>
    <row r="94" spans="1:42" x14ac:dyDescent="0.35">
      <c r="A94" s="22" t="s">
        <v>114</v>
      </c>
      <c r="B94" s="22" t="s">
        <v>294</v>
      </c>
      <c r="C94" s="22" t="s">
        <v>299</v>
      </c>
      <c r="D94" s="22" t="s">
        <v>300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0</v>
      </c>
      <c r="AJ94" s="22">
        <v>0</v>
      </c>
      <c r="AK94" s="22">
        <v>0</v>
      </c>
      <c r="AL94" s="22">
        <v>0</v>
      </c>
      <c r="AM94" s="22">
        <v>0</v>
      </c>
      <c r="AN94" s="22">
        <v>0</v>
      </c>
      <c r="AO94" s="22">
        <v>0</v>
      </c>
      <c r="AP94" s="22">
        <v>0</v>
      </c>
    </row>
    <row r="95" spans="1:42" x14ac:dyDescent="0.35">
      <c r="A95" s="22" t="s">
        <v>114</v>
      </c>
      <c r="B95" s="22" t="s">
        <v>294</v>
      </c>
      <c r="C95" s="22" t="s">
        <v>301</v>
      </c>
      <c r="D95" s="22" t="s">
        <v>302</v>
      </c>
      <c r="E95" s="22">
        <v>0</v>
      </c>
      <c r="F95" s="22">
        <v>0</v>
      </c>
      <c r="G95" s="22">
        <v>0</v>
      </c>
      <c r="H95" s="22">
        <v>0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v>0</v>
      </c>
      <c r="AL95" s="22">
        <v>0</v>
      </c>
      <c r="AM95" s="22">
        <v>0</v>
      </c>
      <c r="AN95" s="22">
        <v>0</v>
      </c>
      <c r="AO95" s="22">
        <v>0</v>
      </c>
      <c r="AP95" s="22">
        <v>0</v>
      </c>
    </row>
    <row r="96" spans="1:42" x14ac:dyDescent="0.35">
      <c r="A96" s="22" t="s">
        <v>114</v>
      </c>
      <c r="B96" s="22" t="s">
        <v>294</v>
      </c>
      <c r="C96" s="22" t="s">
        <v>303</v>
      </c>
      <c r="D96" s="22" t="s">
        <v>304</v>
      </c>
      <c r="E96" s="22">
        <v>0</v>
      </c>
      <c r="F96" s="22">
        <v>0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0</v>
      </c>
      <c r="AL96" s="22">
        <v>0</v>
      </c>
      <c r="AM96" s="22">
        <v>0</v>
      </c>
      <c r="AN96" s="22">
        <v>0</v>
      </c>
      <c r="AO96" s="22">
        <v>0</v>
      </c>
      <c r="AP96" s="22">
        <v>0</v>
      </c>
    </row>
    <row r="97" spans="1:42" x14ac:dyDescent="0.35">
      <c r="A97" s="22" t="s">
        <v>114</v>
      </c>
      <c r="B97" s="22" t="s">
        <v>294</v>
      </c>
      <c r="C97" s="22" t="s">
        <v>305</v>
      </c>
      <c r="D97" s="22" t="s">
        <v>306</v>
      </c>
      <c r="E97" s="22">
        <v>0</v>
      </c>
      <c r="F97" s="22">
        <v>0</v>
      </c>
      <c r="G97" s="22">
        <v>0</v>
      </c>
      <c r="H97" s="22">
        <v>0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0</v>
      </c>
      <c r="AJ97" s="22">
        <v>0</v>
      </c>
      <c r="AK97" s="22">
        <v>0</v>
      </c>
      <c r="AL97" s="22">
        <v>0</v>
      </c>
      <c r="AM97" s="22">
        <v>0</v>
      </c>
      <c r="AN97" s="22">
        <v>0</v>
      </c>
      <c r="AO97" s="22">
        <v>0</v>
      </c>
      <c r="AP97" s="22">
        <v>0</v>
      </c>
    </row>
    <row r="98" spans="1:42" x14ac:dyDescent="0.35">
      <c r="A98" s="22" t="s">
        <v>114</v>
      </c>
      <c r="B98" s="22" t="s">
        <v>294</v>
      </c>
      <c r="C98" s="22" t="s">
        <v>307</v>
      </c>
      <c r="D98" s="22" t="s">
        <v>308</v>
      </c>
      <c r="E98" s="22">
        <v>0</v>
      </c>
      <c r="F98" s="22">
        <v>0</v>
      </c>
      <c r="G98" s="22">
        <v>0</v>
      </c>
      <c r="H98" s="22">
        <v>0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2">
        <v>0</v>
      </c>
      <c r="AM98" s="22">
        <v>0</v>
      </c>
      <c r="AN98" s="22">
        <v>0</v>
      </c>
      <c r="AO98" s="22">
        <v>0</v>
      </c>
      <c r="AP98" s="22">
        <v>0</v>
      </c>
    </row>
    <row r="99" spans="1:42" x14ac:dyDescent="0.35">
      <c r="A99" s="22" t="s">
        <v>114</v>
      </c>
      <c r="B99" s="22" t="s">
        <v>294</v>
      </c>
      <c r="C99" s="22" t="s">
        <v>309</v>
      </c>
      <c r="D99" s="22" t="s">
        <v>310</v>
      </c>
      <c r="E99" s="22">
        <v>0</v>
      </c>
      <c r="F99" s="22">
        <v>0</v>
      </c>
      <c r="G99" s="22">
        <v>0</v>
      </c>
      <c r="H99" s="22">
        <v>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v>0</v>
      </c>
      <c r="U99" s="22">
        <v>0</v>
      </c>
      <c r="V99" s="22">
        <v>0</v>
      </c>
      <c r="W99" s="22"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v>0</v>
      </c>
      <c r="AJ99" s="22">
        <v>0</v>
      </c>
      <c r="AK99" s="22">
        <v>0</v>
      </c>
      <c r="AL99" s="22">
        <v>0</v>
      </c>
      <c r="AM99" s="22">
        <v>0</v>
      </c>
      <c r="AN99" s="22">
        <v>0</v>
      </c>
      <c r="AO99" s="22">
        <v>0</v>
      </c>
      <c r="AP99" s="22">
        <v>0</v>
      </c>
    </row>
    <row r="100" spans="1:42" x14ac:dyDescent="0.35">
      <c r="A100" s="22" t="s">
        <v>114</v>
      </c>
      <c r="B100" s="22" t="s">
        <v>294</v>
      </c>
      <c r="C100" s="22" t="s">
        <v>311</v>
      </c>
      <c r="D100" s="22" t="s">
        <v>312</v>
      </c>
      <c r="E100" s="22">
        <v>0</v>
      </c>
      <c r="F100" s="22">
        <v>0</v>
      </c>
      <c r="G100" s="22">
        <v>0</v>
      </c>
      <c r="H100" s="22">
        <v>0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v>9000000</v>
      </c>
      <c r="AJ100" s="22">
        <v>0</v>
      </c>
      <c r="AK100" s="22">
        <v>0</v>
      </c>
      <c r="AL100" s="22">
        <v>0</v>
      </c>
      <c r="AM100" s="22">
        <v>0</v>
      </c>
      <c r="AN100" s="22">
        <v>0</v>
      </c>
      <c r="AO100" s="22">
        <v>0</v>
      </c>
      <c r="AP100" s="22">
        <v>9000000</v>
      </c>
    </row>
    <row r="101" spans="1:42" x14ac:dyDescent="0.35">
      <c r="A101" s="22" t="s">
        <v>114</v>
      </c>
      <c r="B101" s="22" t="s">
        <v>294</v>
      </c>
      <c r="C101" s="22" t="s">
        <v>313</v>
      </c>
      <c r="D101" s="22" t="s">
        <v>314</v>
      </c>
      <c r="E101" s="22">
        <v>0</v>
      </c>
      <c r="F101" s="22">
        <v>0</v>
      </c>
      <c r="G101" s="22">
        <v>0</v>
      </c>
      <c r="H101" s="22"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22">
        <v>0</v>
      </c>
      <c r="AL101" s="22">
        <v>0</v>
      </c>
      <c r="AM101" s="22">
        <v>0</v>
      </c>
      <c r="AN101" s="22">
        <v>691065</v>
      </c>
      <c r="AO101" s="22">
        <v>0</v>
      </c>
      <c r="AP101" s="22">
        <v>691065</v>
      </c>
    </row>
    <row r="102" spans="1:42" x14ac:dyDescent="0.35">
      <c r="A102" s="22" t="s">
        <v>114</v>
      </c>
      <c r="B102" s="22" t="s">
        <v>294</v>
      </c>
      <c r="C102" s="22" t="s">
        <v>315</v>
      </c>
      <c r="D102" s="22" t="s">
        <v>316</v>
      </c>
      <c r="E102" s="22">
        <v>0</v>
      </c>
      <c r="F102" s="22">
        <v>0</v>
      </c>
      <c r="G102" s="22">
        <v>0</v>
      </c>
      <c r="H102" s="22"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0</v>
      </c>
      <c r="V102" s="22">
        <v>0</v>
      </c>
      <c r="W102" s="22"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v>0</v>
      </c>
      <c r="AI102" s="22">
        <v>0</v>
      </c>
      <c r="AJ102" s="22">
        <v>0</v>
      </c>
      <c r="AK102" s="22">
        <v>0</v>
      </c>
      <c r="AL102" s="22">
        <v>0</v>
      </c>
      <c r="AM102" s="22">
        <v>0</v>
      </c>
      <c r="AN102" s="22">
        <v>0</v>
      </c>
      <c r="AO102" s="22">
        <v>0</v>
      </c>
      <c r="AP102" s="22">
        <v>0</v>
      </c>
    </row>
    <row r="103" spans="1:42" x14ac:dyDescent="0.35">
      <c r="A103" s="22" t="s">
        <v>114</v>
      </c>
      <c r="B103" s="22" t="s">
        <v>294</v>
      </c>
      <c r="C103" s="22" t="s">
        <v>317</v>
      </c>
      <c r="D103" s="22" t="s">
        <v>318</v>
      </c>
      <c r="E103" s="22">
        <v>0</v>
      </c>
      <c r="F103" s="22">
        <v>0</v>
      </c>
      <c r="G103" s="22">
        <v>0</v>
      </c>
      <c r="H103" s="22"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v>0</v>
      </c>
      <c r="AI103" s="22">
        <v>0</v>
      </c>
      <c r="AJ103" s="22">
        <v>0</v>
      </c>
      <c r="AK103" s="22">
        <v>0</v>
      </c>
      <c r="AL103" s="22">
        <v>0</v>
      </c>
      <c r="AM103" s="22">
        <v>0</v>
      </c>
      <c r="AN103" s="22">
        <v>0</v>
      </c>
      <c r="AO103" s="22">
        <v>0</v>
      </c>
      <c r="AP103" s="22">
        <v>0</v>
      </c>
    </row>
    <row r="104" spans="1:42" x14ac:dyDescent="0.35">
      <c r="A104" s="22" t="s">
        <v>114</v>
      </c>
      <c r="B104" s="22" t="s">
        <v>294</v>
      </c>
      <c r="C104" s="22" t="s">
        <v>319</v>
      </c>
      <c r="D104" s="22" t="s">
        <v>320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v>0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v>0</v>
      </c>
      <c r="AI104" s="22">
        <v>0</v>
      </c>
      <c r="AJ104" s="22">
        <v>0</v>
      </c>
      <c r="AK104" s="22">
        <v>0</v>
      </c>
      <c r="AL104" s="22">
        <v>0</v>
      </c>
      <c r="AM104" s="22">
        <v>0</v>
      </c>
      <c r="AN104" s="22">
        <v>0</v>
      </c>
      <c r="AO104" s="22">
        <v>0</v>
      </c>
      <c r="AP104" s="22">
        <v>0</v>
      </c>
    </row>
    <row r="105" spans="1:42" x14ac:dyDescent="0.35">
      <c r="A105" s="22" t="s">
        <v>114</v>
      </c>
      <c r="B105" s="22" t="s">
        <v>294</v>
      </c>
      <c r="C105" s="22" t="s">
        <v>321</v>
      </c>
      <c r="D105" s="22" t="s">
        <v>322</v>
      </c>
      <c r="E105" s="22">
        <v>0</v>
      </c>
      <c r="F105" s="22">
        <v>0</v>
      </c>
      <c r="G105" s="22">
        <v>0</v>
      </c>
      <c r="H105" s="22"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v>0</v>
      </c>
      <c r="AI105" s="22">
        <v>0</v>
      </c>
      <c r="AJ105" s="22">
        <v>0</v>
      </c>
      <c r="AK105" s="22">
        <v>0</v>
      </c>
      <c r="AL105" s="22">
        <v>0</v>
      </c>
      <c r="AM105" s="22">
        <v>0</v>
      </c>
      <c r="AN105" s="22">
        <v>0</v>
      </c>
      <c r="AO105" s="22">
        <v>0</v>
      </c>
      <c r="AP105" s="22">
        <v>0</v>
      </c>
    </row>
    <row r="106" spans="1:42" x14ac:dyDescent="0.35">
      <c r="A106" s="22" t="s">
        <v>114</v>
      </c>
      <c r="B106" s="22" t="s">
        <v>294</v>
      </c>
      <c r="C106" s="22" t="s">
        <v>323</v>
      </c>
      <c r="D106" s="22" t="s">
        <v>324</v>
      </c>
      <c r="E106" s="22">
        <v>0</v>
      </c>
      <c r="F106" s="22">
        <v>0</v>
      </c>
      <c r="G106" s="22">
        <v>0</v>
      </c>
      <c r="H106" s="22">
        <v>0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  <c r="T106" s="22">
        <v>0</v>
      </c>
      <c r="U106" s="22">
        <v>0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22">
        <v>0</v>
      </c>
      <c r="AL106" s="22">
        <v>0</v>
      </c>
      <c r="AM106" s="22">
        <v>0</v>
      </c>
      <c r="AN106" s="22">
        <v>0</v>
      </c>
      <c r="AO106" s="22">
        <v>0</v>
      </c>
      <c r="AP106" s="22">
        <v>0</v>
      </c>
    </row>
    <row r="107" spans="1:42" x14ac:dyDescent="0.35">
      <c r="A107" s="22" t="s">
        <v>114</v>
      </c>
      <c r="B107" s="22" t="s">
        <v>294</v>
      </c>
      <c r="C107" s="22" t="s">
        <v>325</v>
      </c>
      <c r="D107" s="22" t="s">
        <v>326</v>
      </c>
      <c r="E107" s="22">
        <v>0</v>
      </c>
      <c r="F107" s="22">
        <v>0</v>
      </c>
      <c r="G107" s="22">
        <v>0</v>
      </c>
      <c r="H107" s="22"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3500000</v>
      </c>
      <c r="S107" s="22">
        <v>0</v>
      </c>
      <c r="T107" s="22">
        <v>3470000</v>
      </c>
      <c r="U107" s="22">
        <v>2500000</v>
      </c>
      <c r="V107" s="22">
        <v>1835000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0</v>
      </c>
      <c r="AF107" s="22">
        <v>0</v>
      </c>
      <c r="AG107" s="22">
        <v>0</v>
      </c>
      <c r="AH107" s="22">
        <v>0</v>
      </c>
      <c r="AI107" s="22">
        <v>0</v>
      </c>
      <c r="AJ107" s="22">
        <v>0</v>
      </c>
      <c r="AK107" s="22">
        <v>0</v>
      </c>
      <c r="AL107" s="22">
        <v>0</v>
      </c>
      <c r="AM107" s="22">
        <v>0</v>
      </c>
      <c r="AN107" s="22">
        <v>0</v>
      </c>
      <c r="AO107" s="22">
        <v>0</v>
      </c>
      <c r="AP107" s="22">
        <v>11305000</v>
      </c>
    </row>
    <row r="108" spans="1:42" x14ac:dyDescent="0.35">
      <c r="A108" s="22" t="s">
        <v>114</v>
      </c>
      <c r="B108" s="22" t="s">
        <v>294</v>
      </c>
      <c r="C108" s="22" t="s">
        <v>327</v>
      </c>
      <c r="D108" s="22" t="s">
        <v>328</v>
      </c>
      <c r="E108" s="22">
        <v>0</v>
      </c>
      <c r="F108" s="22">
        <v>0</v>
      </c>
      <c r="G108" s="22">
        <v>0</v>
      </c>
      <c r="H108" s="22"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0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v>0</v>
      </c>
      <c r="AI108" s="22">
        <v>0</v>
      </c>
      <c r="AJ108" s="22">
        <v>0</v>
      </c>
      <c r="AK108" s="22">
        <v>0</v>
      </c>
      <c r="AL108" s="22">
        <v>0</v>
      </c>
      <c r="AM108" s="22">
        <v>0</v>
      </c>
      <c r="AN108" s="22">
        <v>2692120</v>
      </c>
      <c r="AO108" s="22">
        <v>0</v>
      </c>
      <c r="AP108" s="22">
        <v>2692120</v>
      </c>
    </row>
    <row r="109" spans="1:42" x14ac:dyDescent="0.35">
      <c r="A109" s="22" t="s">
        <v>114</v>
      </c>
      <c r="B109" s="22" t="s">
        <v>294</v>
      </c>
      <c r="C109" s="22" t="s">
        <v>329</v>
      </c>
      <c r="D109" s="22" t="s">
        <v>330</v>
      </c>
      <c r="E109" s="22">
        <v>0</v>
      </c>
      <c r="F109" s="22">
        <v>0</v>
      </c>
      <c r="G109" s="22">
        <v>0</v>
      </c>
      <c r="H109" s="22">
        <v>0</v>
      </c>
      <c r="I109" s="22">
        <v>209912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v>0</v>
      </c>
      <c r="AI109" s="22">
        <v>0</v>
      </c>
      <c r="AJ109" s="22">
        <v>0</v>
      </c>
      <c r="AK109" s="22">
        <v>0</v>
      </c>
      <c r="AL109" s="22">
        <v>0</v>
      </c>
      <c r="AM109" s="22">
        <v>0</v>
      </c>
      <c r="AN109" s="22">
        <v>0</v>
      </c>
      <c r="AO109" s="22">
        <v>0</v>
      </c>
      <c r="AP109" s="22">
        <v>209912</v>
      </c>
    </row>
    <row r="110" spans="1:42" x14ac:dyDescent="0.35">
      <c r="A110" s="22" t="s">
        <v>114</v>
      </c>
      <c r="B110" s="22" t="s">
        <v>294</v>
      </c>
      <c r="C110" s="22" t="s">
        <v>331</v>
      </c>
      <c r="D110" s="22" t="s">
        <v>332</v>
      </c>
      <c r="E110" s="22">
        <v>0</v>
      </c>
      <c r="F110" s="22">
        <v>0</v>
      </c>
      <c r="G110" s="22">
        <v>0</v>
      </c>
      <c r="H110" s="22"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0</v>
      </c>
      <c r="AK110" s="22">
        <v>0</v>
      </c>
      <c r="AL110" s="22">
        <v>0</v>
      </c>
      <c r="AM110" s="22">
        <v>0</v>
      </c>
      <c r="AN110" s="22">
        <v>0</v>
      </c>
      <c r="AO110" s="22">
        <v>0</v>
      </c>
      <c r="AP110" s="22">
        <v>0</v>
      </c>
    </row>
    <row r="111" spans="1:42" x14ac:dyDescent="0.35">
      <c r="A111" s="22" t="s">
        <v>114</v>
      </c>
      <c r="B111" s="22" t="s">
        <v>294</v>
      </c>
      <c r="C111" s="22" t="s">
        <v>333</v>
      </c>
      <c r="D111" s="22" t="s">
        <v>334</v>
      </c>
      <c r="E111" s="22">
        <v>0</v>
      </c>
      <c r="F111" s="22">
        <v>2800000</v>
      </c>
      <c r="G111" s="22">
        <v>0</v>
      </c>
      <c r="H111" s="22"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0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v>0</v>
      </c>
      <c r="AI111" s="22">
        <v>0</v>
      </c>
      <c r="AJ111" s="22">
        <v>0</v>
      </c>
      <c r="AK111" s="22">
        <v>0</v>
      </c>
      <c r="AL111" s="22">
        <v>0</v>
      </c>
      <c r="AM111" s="22">
        <v>0</v>
      </c>
      <c r="AN111" s="22">
        <v>0</v>
      </c>
      <c r="AO111" s="22">
        <v>0</v>
      </c>
      <c r="AP111" s="22">
        <v>2800000</v>
      </c>
    </row>
    <row r="112" spans="1:42" x14ac:dyDescent="0.35">
      <c r="A112" s="22" t="s">
        <v>114</v>
      </c>
      <c r="B112" s="22" t="s">
        <v>294</v>
      </c>
      <c r="C112" s="22" t="s">
        <v>335</v>
      </c>
      <c r="D112" s="22" t="s">
        <v>336</v>
      </c>
      <c r="E112" s="22">
        <v>0</v>
      </c>
      <c r="F112" s="22">
        <v>0</v>
      </c>
      <c r="G112" s="22">
        <v>0</v>
      </c>
      <c r="H112" s="22">
        <v>0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v>0</v>
      </c>
      <c r="V112" s="22">
        <v>0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v>0</v>
      </c>
      <c r="AI112" s="22">
        <v>0</v>
      </c>
      <c r="AJ112" s="22">
        <v>0</v>
      </c>
      <c r="AK112" s="22">
        <v>0</v>
      </c>
      <c r="AL112" s="22">
        <v>0</v>
      </c>
      <c r="AM112" s="22">
        <v>0</v>
      </c>
      <c r="AN112" s="22">
        <v>0</v>
      </c>
      <c r="AO112" s="22">
        <v>0</v>
      </c>
      <c r="AP112" s="22">
        <v>0</v>
      </c>
    </row>
    <row r="113" spans="1:42" x14ac:dyDescent="0.35">
      <c r="A113" s="22" t="s">
        <v>114</v>
      </c>
      <c r="B113" s="22" t="s">
        <v>294</v>
      </c>
      <c r="C113" s="22" t="s">
        <v>337</v>
      </c>
      <c r="D113" s="22" t="s">
        <v>338</v>
      </c>
      <c r="E113" s="22">
        <v>0</v>
      </c>
      <c r="F113" s="22">
        <v>0</v>
      </c>
      <c r="G113" s="22">
        <v>0</v>
      </c>
      <c r="H113" s="22">
        <v>0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0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0</v>
      </c>
      <c r="AE113" s="22">
        <v>0</v>
      </c>
      <c r="AF113" s="22">
        <v>0</v>
      </c>
      <c r="AG113" s="22">
        <v>0</v>
      </c>
      <c r="AH113" s="22">
        <v>0</v>
      </c>
      <c r="AI113" s="22">
        <v>0</v>
      </c>
      <c r="AJ113" s="22">
        <v>0</v>
      </c>
      <c r="AK113" s="22">
        <v>0</v>
      </c>
      <c r="AL113" s="22">
        <v>0</v>
      </c>
      <c r="AM113" s="22">
        <v>0</v>
      </c>
      <c r="AN113" s="22">
        <v>0</v>
      </c>
      <c r="AO113" s="22">
        <v>0</v>
      </c>
      <c r="AP113" s="22">
        <v>0</v>
      </c>
    </row>
    <row r="114" spans="1:42" x14ac:dyDescent="0.35">
      <c r="A114" s="22" t="s">
        <v>114</v>
      </c>
      <c r="B114" s="22" t="s">
        <v>294</v>
      </c>
      <c r="C114" s="22" t="s">
        <v>339</v>
      </c>
      <c r="D114" s="22" t="s">
        <v>340</v>
      </c>
      <c r="E114" s="22">
        <v>0</v>
      </c>
      <c r="F114" s="22">
        <v>0</v>
      </c>
      <c r="G114" s="22">
        <v>0</v>
      </c>
      <c r="H114" s="22">
        <v>0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  <c r="T114" s="22">
        <v>0</v>
      </c>
      <c r="U114" s="22">
        <v>0</v>
      </c>
      <c r="V114" s="22">
        <v>0</v>
      </c>
      <c r="W114" s="22"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0</v>
      </c>
      <c r="AF114" s="22">
        <v>0</v>
      </c>
      <c r="AG114" s="22">
        <v>0</v>
      </c>
      <c r="AH114" s="22">
        <v>0</v>
      </c>
      <c r="AI114" s="22">
        <v>0</v>
      </c>
      <c r="AJ114" s="22">
        <v>0</v>
      </c>
      <c r="AK114" s="22">
        <v>0</v>
      </c>
      <c r="AL114" s="22">
        <v>0</v>
      </c>
      <c r="AM114" s="22">
        <v>0</v>
      </c>
      <c r="AN114" s="22">
        <v>0</v>
      </c>
      <c r="AO114" s="22">
        <v>0</v>
      </c>
      <c r="AP114" s="22">
        <v>0</v>
      </c>
    </row>
    <row r="115" spans="1:42" x14ac:dyDescent="0.35">
      <c r="A115" s="22" t="s">
        <v>114</v>
      </c>
      <c r="B115" s="22" t="s">
        <v>294</v>
      </c>
      <c r="C115" s="22" t="s">
        <v>341</v>
      </c>
      <c r="D115" s="22" t="s">
        <v>342</v>
      </c>
      <c r="E115" s="22">
        <v>0</v>
      </c>
      <c r="F115" s="22">
        <v>0</v>
      </c>
      <c r="G115" s="22">
        <v>0</v>
      </c>
      <c r="H115" s="22">
        <v>0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v>0</v>
      </c>
      <c r="V115" s="22">
        <v>0</v>
      </c>
      <c r="W115" s="22"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  <c r="AH115" s="22">
        <v>0</v>
      </c>
      <c r="AI115" s="22">
        <v>0</v>
      </c>
      <c r="AJ115" s="22">
        <v>0</v>
      </c>
      <c r="AK115" s="22">
        <v>0</v>
      </c>
      <c r="AL115" s="22">
        <v>0</v>
      </c>
      <c r="AM115" s="22">
        <v>0</v>
      </c>
      <c r="AN115" s="22">
        <v>0</v>
      </c>
      <c r="AO115" s="22">
        <v>0</v>
      </c>
      <c r="AP115" s="22">
        <v>0</v>
      </c>
    </row>
    <row r="116" spans="1:42" x14ac:dyDescent="0.35">
      <c r="A116" s="22" t="s">
        <v>114</v>
      </c>
      <c r="B116" s="22" t="s">
        <v>294</v>
      </c>
      <c r="C116" s="22" t="s">
        <v>343</v>
      </c>
      <c r="D116" s="22" t="s">
        <v>344</v>
      </c>
      <c r="E116" s="22">
        <v>0</v>
      </c>
      <c r="F116" s="22">
        <v>0</v>
      </c>
      <c r="G116" s="22">
        <v>0</v>
      </c>
      <c r="H116" s="22"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0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v>0</v>
      </c>
      <c r="AI116" s="22">
        <v>0</v>
      </c>
      <c r="AJ116" s="22">
        <v>0</v>
      </c>
      <c r="AK116" s="22">
        <v>0</v>
      </c>
      <c r="AL116" s="22">
        <v>0</v>
      </c>
      <c r="AM116" s="22">
        <v>0</v>
      </c>
      <c r="AN116" s="22">
        <v>0</v>
      </c>
      <c r="AO116" s="22">
        <v>0</v>
      </c>
      <c r="AP116" s="22">
        <v>0</v>
      </c>
    </row>
    <row r="117" spans="1:42" x14ac:dyDescent="0.35">
      <c r="A117" s="22" t="s">
        <v>114</v>
      </c>
      <c r="B117" s="22" t="s">
        <v>294</v>
      </c>
      <c r="C117" s="22" t="s">
        <v>345</v>
      </c>
      <c r="D117" s="22" t="s">
        <v>346</v>
      </c>
      <c r="E117" s="22">
        <v>0</v>
      </c>
      <c r="F117" s="22">
        <v>0</v>
      </c>
      <c r="G117" s="22">
        <v>0</v>
      </c>
      <c r="H117" s="22">
        <v>0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v>0</v>
      </c>
      <c r="AI117" s="22">
        <v>0</v>
      </c>
      <c r="AJ117" s="22">
        <v>0</v>
      </c>
      <c r="AK117" s="22">
        <v>0</v>
      </c>
      <c r="AL117" s="22">
        <v>0</v>
      </c>
      <c r="AM117" s="22">
        <v>0</v>
      </c>
      <c r="AN117" s="22">
        <v>0</v>
      </c>
      <c r="AO117" s="22">
        <v>0</v>
      </c>
      <c r="AP117" s="22">
        <v>0</v>
      </c>
    </row>
    <row r="118" spans="1:42" x14ac:dyDescent="0.35">
      <c r="A118" s="22" t="s">
        <v>114</v>
      </c>
      <c r="B118" s="22" t="s">
        <v>294</v>
      </c>
      <c r="C118" s="22" t="s">
        <v>347</v>
      </c>
      <c r="D118" s="22" t="s">
        <v>348</v>
      </c>
      <c r="E118" s="22">
        <v>0</v>
      </c>
      <c r="F118" s="22">
        <v>0</v>
      </c>
      <c r="G118" s="22">
        <v>0</v>
      </c>
      <c r="H118" s="22">
        <v>0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0</v>
      </c>
      <c r="U118" s="22">
        <v>0</v>
      </c>
      <c r="V118" s="22">
        <v>0</v>
      </c>
      <c r="W118" s="22"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  <c r="AH118" s="22">
        <v>0</v>
      </c>
      <c r="AI118" s="22">
        <v>0</v>
      </c>
      <c r="AJ118" s="22">
        <v>0</v>
      </c>
      <c r="AK118" s="22">
        <v>0</v>
      </c>
      <c r="AL118" s="22">
        <v>0</v>
      </c>
      <c r="AM118" s="22">
        <v>0</v>
      </c>
      <c r="AN118" s="22">
        <v>0</v>
      </c>
      <c r="AO118" s="22">
        <v>0</v>
      </c>
      <c r="AP118" s="22">
        <v>0</v>
      </c>
    </row>
    <row r="119" spans="1:42" x14ac:dyDescent="0.35">
      <c r="A119" s="22" t="s">
        <v>114</v>
      </c>
      <c r="B119" s="22" t="s">
        <v>294</v>
      </c>
      <c r="C119" s="22" t="s">
        <v>349</v>
      </c>
      <c r="D119" s="22" t="s">
        <v>350</v>
      </c>
      <c r="E119" s="22">
        <v>0</v>
      </c>
      <c r="F119" s="22">
        <v>0</v>
      </c>
      <c r="G119" s="22">
        <v>0</v>
      </c>
      <c r="H119" s="22">
        <v>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0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v>0</v>
      </c>
      <c r="AI119" s="22">
        <v>0</v>
      </c>
      <c r="AJ119" s="22">
        <v>0</v>
      </c>
      <c r="AK119" s="22">
        <v>0</v>
      </c>
      <c r="AL119" s="22">
        <v>0</v>
      </c>
      <c r="AM119" s="22">
        <v>0</v>
      </c>
      <c r="AN119" s="22">
        <v>0</v>
      </c>
      <c r="AO119" s="22">
        <v>0</v>
      </c>
      <c r="AP119" s="22">
        <v>0</v>
      </c>
    </row>
    <row r="120" spans="1:42" x14ac:dyDescent="0.35">
      <c r="A120" s="22" t="s">
        <v>114</v>
      </c>
      <c r="B120" s="22" t="s">
        <v>294</v>
      </c>
      <c r="C120" s="22" t="s">
        <v>351</v>
      </c>
      <c r="D120" s="22" t="s">
        <v>352</v>
      </c>
      <c r="E120" s="22">
        <v>0</v>
      </c>
      <c r="F120" s="22">
        <v>0</v>
      </c>
      <c r="G120" s="22">
        <v>0</v>
      </c>
      <c r="H120" s="22">
        <v>0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0</v>
      </c>
      <c r="V120" s="22">
        <v>0</v>
      </c>
      <c r="W120" s="22"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0</v>
      </c>
      <c r="AH120" s="22">
        <v>0</v>
      </c>
      <c r="AI120" s="22">
        <v>0</v>
      </c>
      <c r="AJ120" s="22">
        <v>0</v>
      </c>
      <c r="AK120" s="22">
        <v>0</v>
      </c>
      <c r="AL120" s="22">
        <v>0</v>
      </c>
      <c r="AM120" s="22">
        <v>0</v>
      </c>
      <c r="AN120" s="22">
        <v>0</v>
      </c>
      <c r="AO120" s="22">
        <v>0</v>
      </c>
      <c r="AP120" s="22">
        <v>0</v>
      </c>
    </row>
    <row r="121" spans="1:42" x14ac:dyDescent="0.35">
      <c r="A121" s="22" t="s">
        <v>114</v>
      </c>
      <c r="B121" s="22" t="s">
        <v>294</v>
      </c>
      <c r="C121" s="22" t="s">
        <v>353</v>
      </c>
      <c r="D121" s="22" t="s">
        <v>354</v>
      </c>
      <c r="E121" s="22">
        <v>0</v>
      </c>
      <c r="F121" s="22">
        <v>0</v>
      </c>
      <c r="G121" s="22">
        <v>0</v>
      </c>
      <c r="H121" s="22">
        <v>0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v>0</v>
      </c>
      <c r="U121" s="22">
        <v>0</v>
      </c>
      <c r="V121" s="22">
        <v>0</v>
      </c>
      <c r="W121" s="22"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  <c r="AH121" s="22">
        <v>0</v>
      </c>
      <c r="AI121" s="22">
        <v>0</v>
      </c>
      <c r="AJ121" s="22">
        <v>0</v>
      </c>
      <c r="AK121" s="22">
        <v>0</v>
      </c>
      <c r="AL121" s="22">
        <v>0</v>
      </c>
      <c r="AM121" s="22">
        <v>0</v>
      </c>
      <c r="AN121" s="22">
        <v>0</v>
      </c>
      <c r="AO121" s="22">
        <v>0</v>
      </c>
      <c r="AP121" s="22">
        <v>0</v>
      </c>
    </row>
    <row r="122" spans="1:42" x14ac:dyDescent="0.35">
      <c r="A122" s="22" t="s">
        <v>114</v>
      </c>
      <c r="B122" s="22" t="s">
        <v>294</v>
      </c>
      <c r="C122" s="22" t="s">
        <v>355</v>
      </c>
      <c r="D122" s="22" t="s">
        <v>356</v>
      </c>
      <c r="E122" s="22">
        <v>0</v>
      </c>
      <c r="F122" s="22">
        <v>0</v>
      </c>
      <c r="G122" s="22">
        <v>0</v>
      </c>
      <c r="H122" s="22">
        <v>0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0</v>
      </c>
      <c r="U122" s="22">
        <v>0</v>
      </c>
      <c r="V122" s="22">
        <v>0</v>
      </c>
      <c r="W122" s="22">
        <v>0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v>0</v>
      </c>
      <c r="AI122" s="22">
        <v>186895</v>
      </c>
      <c r="AJ122" s="22">
        <v>0</v>
      </c>
      <c r="AK122" s="22">
        <v>0</v>
      </c>
      <c r="AL122" s="22">
        <v>0</v>
      </c>
      <c r="AM122" s="22">
        <v>0</v>
      </c>
      <c r="AN122" s="22">
        <v>0</v>
      </c>
      <c r="AO122" s="22">
        <v>0</v>
      </c>
      <c r="AP122" s="22">
        <v>186895</v>
      </c>
    </row>
    <row r="123" spans="1:42" x14ac:dyDescent="0.35">
      <c r="A123" s="22" t="s">
        <v>114</v>
      </c>
      <c r="B123" s="22" t="s">
        <v>294</v>
      </c>
      <c r="C123" s="22" t="s">
        <v>357</v>
      </c>
      <c r="D123" s="22" t="s">
        <v>358</v>
      </c>
      <c r="E123" s="22">
        <v>0</v>
      </c>
      <c r="F123" s="22">
        <v>0</v>
      </c>
      <c r="G123" s="22">
        <v>0</v>
      </c>
      <c r="H123" s="22"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705595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0</v>
      </c>
      <c r="U123" s="22">
        <v>0</v>
      </c>
      <c r="V123" s="22">
        <v>0</v>
      </c>
      <c r="W123" s="22">
        <v>0</v>
      </c>
      <c r="X123" s="22"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v>0</v>
      </c>
      <c r="AI123" s="22">
        <v>0</v>
      </c>
      <c r="AJ123" s="22">
        <v>0</v>
      </c>
      <c r="AK123" s="22">
        <v>0</v>
      </c>
      <c r="AL123" s="22">
        <v>0</v>
      </c>
      <c r="AM123" s="22">
        <v>0</v>
      </c>
      <c r="AN123" s="22">
        <v>0</v>
      </c>
      <c r="AO123" s="22">
        <v>0</v>
      </c>
      <c r="AP123" s="22">
        <v>705595</v>
      </c>
    </row>
    <row r="124" spans="1:42" x14ac:dyDescent="0.35">
      <c r="A124" s="22" t="s">
        <v>114</v>
      </c>
      <c r="B124" s="22" t="s">
        <v>294</v>
      </c>
      <c r="C124" s="22" t="s">
        <v>359</v>
      </c>
      <c r="D124" s="22" t="s">
        <v>360</v>
      </c>
      <c r="E124" s="22">
        <v>0</v>
      </c>
      <c r="F124" s="22">
        <v>0</v>
      </c>
      <c r="G124" s="22">
        <v>0</v>
      </c>
      <c r="H124" s="22">
        <v>0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  <c r="T124" s="22">
        <v>0</v>
      </c>
      <c r="U124" s="22">
        <v>0</v>
      </c>
      <c r="V124" s="22">
        <v>0</v>
      </c>
      <c r="W124" s="22">
        <v>0</v>
      </c>
      <c r="X124" s="22">
        <v>0</v>
      </c>
      <c r="Y124" s="22">
        <v>0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0</v>
      </c>
      <c r="AF124" s="22">
        <v>0</v>
      </c>
      <c r="AG124" s="22">
        <v>0</v>
      </c>
      <c r="AH124" s="22">
        <v>0</v>
      </c>
      <c r="AI124" s="22">
        <v>0</v>
      </c>
      <c r="AJ124" s="22">
        <v>0</v>
      </c>
      <c r="AK124" s="22">
        <v>0</v>
      </c>
      <c r="AL124" s="22">
        <v>0</v>
      </c>
      <c r="AM124" s="22">
        <v>0</v>
      </c>
      <c r="AN124" s="22">
        <v>0</v>
      </c>
      <c r="AO124" s="22">
        <v>0</v>
      </c>
      <c r="AP124" s="22">
        <v>0</v>
      </c>
    </row>
    <row r="125" spans="1:42" x14ac:dyDescent="0.35">
      <c r="A125" s="22" t="s">
        <v>114</v>
      </c>
      <c r="B125" s="22" t="s">
        <v>294</v>
      </c>
      <c r="C125" s="22" t="s">
        <v>361</v>
      </c>
      <c r="D125" s="22" t="s">
        <v>362</v>
      </c>
      <c r="E125" s="22">
        <v>0</v>
      </c>
      <c r="F125" s="22">
        <v>0</v>
      </c>
      <c r="G125" s="22">
        <v>0</v>
      </c>
      <c r="H125" s="22"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v>0</v>
      </c>
      <c r="V125" s="22">
        <v>0</v>
      </c>
      <c r="W125" s="22">
        <v>0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v>0</v>
      </c>
      <c r="AI125" s="22">
        <v>0</v>
      </c>
      <c r="AJ125" s="22">
        <v>0</v>
      </c>
      <c r="AK125" s="22">
        <v>0</v>
      </c>
      <c r="AL125" s="22">
        <v>0</v>
      </c>
      <c r="AM125" s="22">
        <v>0</v>
      </c>
      <c r="AN125" s="22">
        <v>0</v>
      </c>
      <c r="AO125" s="22">
        <v>0</v>
      </c>
      <c r="AP125" s="22">
        <v>0</v>
      </c>
    </row>
    <row r="126" spans="1:42" x14ac:dyDescent="0.35">
      <c r="A126" s="22" t="s">
        <v>114</v>
      </c>
      <c r="B126" s="22" t="s">
        <v>294</v>
      </c>
      <c r="C126" s="22" t="s">
        <v>363</v>
      </c>
      <c r="D126" s="22" t="s">
        <v>364</v>
      </c>
      <c r="E126" s="22">
        <v>0</v>
      </c>
      <c r="F126" s="22">
        <v>0</v>
      </c>
      <c r="G126" s="22">
        <v>0</v>
      </c>
      <c r="H126" s="22"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2"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v>0</v>
      </c>
      <c r="AI126" s="22">
        <v>0</v>
      </c>
      <c r="AJ126" s="22">
        <v>0</v>
      </c>
      <c r="AK126" s="22">
        <v>0</v>
      </c>
      <c r="AL126" s="22">
        <v>0</v>
      </c>
      <c r="AM126" s="22">
        <v>0</v>
      </c>
      <c r="AN126" s="22">
        <v>0</v>
      </c>
      <c r="AO126" s="22">
        <v>0</v>
      </c>
      <c r="AP126" s="22">
        <v>0</v>
      </c>
    </row>
    <row r="127" spans="1:42" x14ac:dyDescent="0.35">
      <c r="A127" s="22" t="s">
        <v>114</v>
      </c>
      <c r="B127" s="22" t="s">
        <v>294</v>
      </c>
      <c r="C127" s="22" t="s">
        <v>365</v>
      </c>
      <c r="D127" s="22" t="s">
        <v>366</v>
      </c>
      <c r="E127" s="22">
        <v>0</v>
      </c>
      <c r="F127" s="22">
        <v>0</v>
      </c>
      <c r="G127" s="22">
        <v>0</v>
      </c>
      <c r="H127" s="22"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2">
        <v>0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v>0</v>
      </c>
      <c r="AI127" s="22">
        <v>0</v>
      </c>
      <c r="AJ127" s="22">
        <v>0</v>
      </c>
      <c r="AK127" s="22">
        <v>0</v>
      </c>
      <c r="AL127" s="22">
        <v>0</v>
      </c>
      <c r="AM127" s="22">
        <v>0</v>
      </c>
      <c r="AN127" s="22">
        <v>0</v>
      </c>
      <c r="AO127" s="22">
        <v>0</v>
      </c>
      <c r="AP127" s="22">
        <v>0</v>
      </c>
    </row>
    <row r="128" spans="1:42" x14ac:dyDescent="0.35">
      <c r="A128" s="22" t="s">
        <v>114</v>
      </c>
      <c r="B128" s="22" t="s">
        <v>294</v>
      </c>
      <c r="C128" s="22" t="s">
        <v>367</v>
      </c>
      <c r="D128" s="22" t="s">
        <v>368</v>
      </c>
      <c r="E128" s="22">
        <v>0</v>
      </c>
      <c r="F128" s="22">
        <v>0</v>
      </c>
      <c r="G128" s="22">
        <v>0</v>
      </c>
      <c r="H128" s="22"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0</v>
      </c>
      <c r="AJ128" s="22">
        <v>0</v>
      </c>
      <c r="AK128" s="22">
        <v>0</v>
      </c>
      <c r="AL128" s="22">
        <v>0</v>
      </c>
      <c r="AM128" s="22">
        <v>0</v>
      </c>
      <c r="AN128" s="22">
        <v>0</v>
      </c>
      <c r="AO128" s="22">
        <v>0</v>
      </c>
      <c r="AP128" s="22">
        <v>0</v>
      </c>
    </row>
    <row r="129" spans="1:42" x14ac:dyDescent="0.35">
      <c r="A129" s="22" t="s">
        <v>114</v>
      </c>
      <c r="B129" s="22" t="s">
        <v>294</v>
      </c>
      <c r="C129" s="22" t="s">
        <v>369</v>
      </c>
      <c r="D129" s="22" t="s">
        <v>370</v>
      </c>
      <c r="E129" s="22">
        <v>0</v>
      </c>
      <c r="F129" s="22">
        <v>0</v>
      </c>
      <c r="G129" s="22">
        <v>0</v>
      </c>
      <c r="H129" s="22">
        <v>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v>0</v>
      </c>
      <c r="U129" s="22">
        <v>0</v>
      </c>
      <c r="V129" s="22">
        <v>0</v>
      </c>
      <c r="W129" s="22">
        <v>0</v>
      </c>
      <c r="X129" s="22"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  <c r="AH129" s="22">
        <v>0</v>
      </c>
      <c r="AI129" s="22">
        <v>0</v>
      </c>
      <c r="AJ129" s="22">
        <v>0</v>
      </c>
      <c r="AK129" s="22">
        <v>0</v>
      </c>
      <c r="AL129" s="22">
        <v>0</v>
      </c>
      <c r="AM129" s="22">
        <v>0</v>
      </c>
      <c r="AN129" s="22">
        <v>0</v>
      </c>
      <c r="AO129" s="22">
        <v>0</v>
      </c>
      <c r="AP129" s="22">
        <v>0</v>
      </c>
    </row>
    <row r="130" spans="1:42" x14ac:dyDescent="0.35">
      <c r="A130" s="22" t="s">
        <v>114</v>
      </c>
      <c r="B130" s="22" t="s">
        <v>294</v>
      </c>
      <c r="C130" s="22" t="s">
        <v>371</v>
      </c>
      <c r="D130" s="22" t="s">
        <v>372</v>
      </c>
      <c r="E130" s="22">
        <v>0</v>
      </c>
      <c r="F130" s="22">
        <v>0</v>
      </c>
      <c r="G130" s="22">
        <v>0</v>
      </c>
      <c r="H130" s="22"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0</v>
      </c>
      <c r="AK130" s="22">
        <v>0</v>
      </c>
      <c r="AL130" s="22">
        <v>0</v>
      </c>
      <c r="AM130" s="22">
        <v>0</v>
      </c>
      <c r="AN130" s="22">
        <v>0</v>
      </c>
      <c r="AO130" s="22">
        <v>0</v>
      </c>
      <c r="AP130" s="22">
        <v>0</v>
      </c>
    </row>
    <row r="131" spans="1:42" x14ac:dyDescent="0.35">
      <c r="A131" s="22" t="s">
        <v>114</v>
      </c>
      <c r="B131" s="22" t="s">
        <v>294</v>
      </c>
      <c r="C131" s="22" t="s">
        <v>373</v>
      </c>
      <c r="D131" s="22" t="s">
        <v>374</v>
      </c>
      <c r="E131" s="22">
        <v>0</v>
      </c>
      <c r="F131" s="22">
        <v>0</v>
      </c>
      <c r="G131" s="22">
        <v>0</v>
      </c>
      <c r="H131" s="22"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v>0</v>
      </c>
      <c r="V131" s="22">
        <v>0</v>
      </c>
      <c r="W131" s="22"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2">
        <v>0</v>
      </c>
      <c r="AL131" s="22">
        <v>0</v>
      </c>
      <c r="AM131" s="22">
        <v>0</v>
      </c>
      <c r="AN131" s="22">
        <v>0</v>
      </c>
      <c r="AO131" s="22">
        <v>0</v>
      </c>
      <c r="AP131" s="22">
        <v>0</v>
      </c>
    </row>
    <row r="132" spans="1:42" x14ac:dyDescent="0.35">
      <c r="A132" s="22" t="s">
        <v>114</v>
      </c>
      <c r="B132" s="22" t="s">
        <v>294</v>
      </c>
      <c r="C132" s="22" t="s">
        <v>375</v>
      </c>
      <c r="D132" s="22" t="s">
        <v>376</v>
      </c>
      <c r="E132" s="22">
        <v>0</v>
      </c>
      <c r="F132" s="22">
        <v>0</v>
      </c>
      <c r="G132" s="22">
        <v>0</v>
      </c>
      <c r="H132" s="22"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2">
        <v>0</v>
      </c>
      <c r="W132" s="22"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v>0</v>
      </c>
      <c r="AJ132" s="22">
        <v>0</v>
      </c>
      <c r="AK132" s="22">
        <v>0</v>
      </c>
      <c r="AL132" s="22">
        <v>0</v>
      </c>
      <c r="AM132" s="22">
        <v>0</v>
      </c>
      <c r="AN132" s="22">
        <v>0</v>
      </c>
      <c r="AO132" s="22">
        <v>0</v>
      </c>
      <c r="AP132" s="22">
        <v>0</v>
      </c>
    </row>
    <row r="133" spans="1:42" x14ac:dyDescent="0.35">
      <c r="A133" s="22" t="s">
        <v>114</v>
      </c>
      <c r="B133" s="22" t="s">
        <v>294</v>
      </c>
      <c r="C133" s="22" t="s">
        <v>377</v>
      </c>
      <c r="D133" s="22" t="s">
        <v>378</v>
      </c>
      <c r="E133" s="22">
        <v>0</v>
      </c>
      <c r="F133" s="22">
        <v>0</v>
      </c>
      <c r="G133" s="22">
        <v>0</v>
      </c>
      <c r="H133" s="22">
        <v>0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v>0</v>
      </c>
      <c r="AJ133" s="22">
        <v>0</v>
      </c>
      <c r="AK133" s="22">
        <v>0</v>
      </c>
      <c r="AL133" s="22">
        <v>0</v>
      </c>
      <c r="AM133" s="22">
        <v>0</v>
      </c>
      <c r="AN133" s="22">
        <v>0</v>
      </c>
      <c r="AO133" s="22">
        <v>0</v>
      </c>
      <c r="AP133" s="22">
        <v>0</v>
      </c>
    </row>
    <row r="134" spans="1:42" x14ac:dyDescent="0.35">
      <c r="A134" s="22" t="s">
        <v>114</v>
      </c>
      <c r="B134" s="22" t="s">
        <v>294</v>
      </c>
      <c r="C134" s="22" t="s">
        <v>379</v>
      </c>
      <c r="D134" s="22" t="s">
        <v>380</v>
      </c>
      <c r="E134" s="22">
        <v>0</v>
      </c>
      <c r="F134" s="22">
        <v>0</v>
      </c>
      <c r="G134" s="22">
        <v>0</v>
      </c>
      <c r="H134" s="22">
        <v>0</v>
      </c>
      <c r="I134" s="22">
        <v>324000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2">
        <v>0</v>
      </c>
      <c r="V134" s="22">
        <v>0</v>
      </c>
      <c r="W134" s="22">
        <v>0</v>
      </c>
      <c r="X134" s="22">
        <v>0</v>
      </c>
      <c r="Y134" s="22">
        <v>0</v>
      </c>
      <c r="Z134" s="22">
        <v>0</v>
      </c>
      <c r="AA134" s="22">
        <v>0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v>0</v>
      </c>
      <c r="AI134" s="22">
        <v>0</v>
      </c>
      <c r="AJ134" s="22">
        <v>0</v>
      </c>
      <c r="AK134" s="22">
        <v>0</v>
      </c>
      <c r="AL134" s="22">
        <v>0</v>
      </c>
      <c r="AM134" s="22">
        <v>0</v>
      </c>
      <c r="AN134" s="22">
        <v>0</v>
      </c>
      <c r="AO134" s="22">
        <v>0</v>
      </c>
      <c r="AP134" s="22">
        <v>324000</v>
      </c>
    </row>
    <row r="135" spans="1:42" x14ac:dyDescent="0.35">
      <c r="A135" s="22" t="s">
        <v>114</v>
      </c>
      <c r="B135" s="22" t="s">
        <v>294</v>
      </c>
      <c r="C135" s="22" t="s">
        <v>381</v>
      </c>
      <c r="D135" s="22" t="s">
        <v>382</v>
      </c>
      <c r="E135" s="22">
        <v>0</v>
      </c>
      <c r="F135" s="22">
        <v>0</v>
      </c>
      <c r="G135" s="22">
        <v>0</v>
      </c>
      <c r="H135" s="22"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>
        <v>0</v>
      </c>
      <c r="V135" s="22">
        <v>0</v>
      </c>
      <c r="W135" s="22"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v>0</v>
      </c>
      <c r="AI135" s="22">
        <v>0</v>
      </c>
      <c r="AJ135" s="22">
        <v>0</v>
      </c>
      <c r="AK135" s="22">
        <v>0</v>
      </c>
      <c r="AL135" s="22">
        <v>0</v>
      </c>
      <c r="AM135" s="22">
        <v>0</v>
      </c>
      <c r="AN135" s="22">
        <v>0</v>
      </c>
      <c r="AO135" s="22">
        <v>0</v>
      </c>
      <c r="AP135" s="22">
        <v>0</v>
      </c>
    </row>
    <row r="136" spans="1:42" x14ac:dyDescent="0.35">
      <c r="A136" s="22" t="s">
        <v>114</v>
      </c>
      <c r="B136" s="22" t="s">
        <v>294</v>
      </c>
      <c r="C136" s="22" t="s">
        <v>383</v>
      </c>
      <c r="D136" s="22" t="s">
        <v>384</v>
      </c>
      <c r="E136" s="22">
        <v>0</v>
      </c>
      <c r="F136" s="22">
        <v>0</v>
      </c>
      <c r="G136" s="22">
        <v>0</v>
      </c>
      <c r="H136" s="22"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v>0</v>
      </c>
      <c r="AI136" s="22">
        <v>0</v>
      </c>
      <c r="AJ136" s="22">
        <v>0</v>
      </c>
      <c r="AK136" s="22">
        <v>0</v>
      </c>
      <c r="AL136" s="22">
        <v>0</v>
      </c>
      <c r="AM136" s="22">
        <v>0</v>
      </c>
      <c r="AN136" s="22">
        <v>0</v>
      </c>
      <c r="AO136" s="22">
        <v>0</v>
      </c>
      <c r="AP136" s="22">
        <v>0</v>
      </c>
    </row>
    <row r="137" spans="1:42" x14ac:dyDescent="0.35">
      <c r="A137" s="22" t="s">
        <v>114</v>
      </c>
      <c r="B137" s="22" t="s">
        <v>294</v>
      </c>
      <c r="C137" s="22" t="s">
        <v>385</v>
      </c>
      <c r="D137" s="22" t="s">
        <v>386</v>
      </c>
      <c r="E137" s="22">
        <v>0</v>
      </c>
      <c r="F137" s="22">
        <v>0</v>
      </c>
      <c r="G137" s="22">
        <v>0</v>
      </c>
      <c r="H137" s="22">
        <v>0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v>0</v>
      </c>
      <c r="AI137" s="22">
        <v>0</v>
      </c>
      <c r="AJ137" s="22">
        <v>0</v>
      </c>
      <c r="AK137" s="22">
        <v>0</v>
      </c>
      <c r="AL137" s="22">
        <v>0</v>
      </c>
      <c r="AM137" s="22">
        <v>0</v>
      </c>
      <c r="AN137" s="22">
        <v>0</v>
      </c>
      <c r="AO137" s="22">
        <v>0</v>
      </c>
      <c r="AP137" s="22">
        <v>0</v>
      </c>
    </row>
    <row r="138" spans="1:42" x14ac:dyDescent="0.35">
      <c r="A138" s="22" t="s">
        <v>114</v>
      </c>
      <c r="B138" s="22" t="s">
        <v>294</v>
      </c>
      <c r="C138" s="22" t="s">
        <v>387</v>
      </c>
      <c r="D138" s="22" t="s">
        <v>388</v>
      </c>
      <c r="E138" s="22">
        <v>0</v>
      </c>
      <c r="F138" s="22">
        <v>0</v>
      </c>
      <c r="G138" s="22">
        <v>0</v>
      </c>
      <c r="H138" s="22"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v>0</v>
      </c>
      <c r="AL138" s="22">
        <v>0</v>
      </c>
      <c r="AM138" s="22">
        <v>0</v>
      </c>
      <c r="AN138" s="22">
        <v>0</v>
      </c>
      <c r="AO138" s="22">
        <v>0</v>
      </c>
      <c r="AP138" s="22">
        <v>0</v>
      </c>
    </row>
    <row r="139" spans="1:42" x14ac:dyDescent="0.35">
      <c r="A139" s="22" t="s">
        <v>114</v>
      </c>
      <c r="B139" s="22" t="s">
        <v>294</v>
      </c>
      <c r="C139" s="22" t="s">
        <v>389</v>
      </c>
      <c r="D139" s="22" t="s">
        <v>390</v>
      </c>
      <c r="E139" s="22">
        <v>0</v>
      </c>
      <c r="F139" s="22">
        <v>0</v>
      </c>
      <c r="G139" s="22">
        <v>0</v>
      </c>
      <c r="H139" s="22">
        <v>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0</v>
      </c>
      <c r="AF139" s="22">
        <v>0</v>
      </c>
      <c r="AG139" s="22">
        <v>0</v>
      </c>
      <c r="AH139" s="22">
        <v>0</v>
      </c>
      <c r="AI139" s="22">
        <v>0</v>
      </c>
      <c r="AJ139" s="22">
        <v>0</v>
      </c>
      <c r="AK139" s="22">
        <v>0</v>
      </c>
      <c r="AL139" s="22">
        <v>0</v>
      </c>
      <c r="AM139" s="22">
        <v>0</v>
      </c>
      <c r="AN139" s="22">
        <v>0</v>
      </c>
      <c r="AO139" s="22">
        <v>0</v>
      </c>
      <c r="AP139" s="22">
        <v>0</v>
      </c>
    </row>
    <row r="140" spans="1:42" x14ac:dyDescent="0.35">
      <c r="A140" s="22" t="s">
        <v>114</v>
      </c>
      <c r="B140" s="22" t="s">
        <v>294</v>
      </c>
      <c r="C140" s="22" t="s">
        <v>391</v>
      </c>
      <c r="D140" s="22" t="s">
        <v>392</v>
      </c>
      <c r="E140" s="22">
        <v>0</v>
      </c>
      <c r="F140" s="22">
        <v>0</v>
      </c>
      <c r="G140" s="22">
        <v>0</v>
      </c>
      <c r="H140" s="22">
        <v>0</v>
      </c>
      <c r="I140" s="22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0</v>
      </c>
      <c r="V140" s="22">
        <v>0</v>
      </c>
      <c r="W140" s="22">
        <v>0</v>
      </c>
      <c r="X140" s="22"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2">
        <v>0</v>
      </c>
      <c r="AL140" s="22">
        <v>0</v>
      </c>
      <c r="AM140" s="22">
        <v>0</v>
      </c>
      <c r="AN140" s="22">
        <v>0</v>
      </c>
      <c r="AO140" s="22">
        <v>0</v>
      </c>
      <c r="AP140" s="22">
        <v>0</v>
      </c>
    </row>
    <row r="141" spans="1:42" x14ac:dyDescent="0.35">
      <c r="A141" s="22" t="s">
        <v>114</v>
      </c>
      <c r="B141" s="22" t="s">
        <v>294</v>
      </c>
      <c r="C141" s="22" t="s">
        <v>393</v>
      </c>
      <c r="D141" s="22" t="s">
        <v>394</v>
      </c>
      <c r="E141" s="22">
        <v>0</v>
      </c>
      <c r="F141" s="22">
        <v>0</v>
      </c>
      <c r="G141" s="22">
        <v>0</v>
      </c>
      <c r="H141" s="22">
        <v>0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v>0</v>
      </c>
      <c r="U141" s="22">
        <v>0</v>
      </c>
      <c r="V141" s="22">
        <v>0</v>
      </c>
      <c r="W141" s="22">
        <v>0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v>0</v>
      </c>
      <c r="AI141" s="22">
        <v>0</v>
      </c>
      <c r="AJ141" s="22">
        <v>0</v>
      </c>
      <c r="AK141" s="22">
        <v>0</v>
      </c>
      <c r="AL141" s="22">
        <v>0</v>
      </c>
      <c r="AM141" s="22">
        <v>0</v>
      </c>
      <c r="AN141" s="22">
        <v>0</v>
      </c>
      <c r="AO141" s="22">
        <v>0</v>
      </c>
      <c r="AP141" s="22">
        <v>0</v>
      </c>
    </row>
    <row r="142" spans="1:42" x14ac:dyDescent="0.35">
      <c r="A142" s="22" t="s">
        <v>114</v>
      </c>
      <c r="B142" s="22" t="s">
        <v>294</v>
      </c>
      <c r="C142" s="22" t="s">
        <v>395</v>
      </c>
      <c r="D142" s="22" t="s">
        <v>396</v>
      </c>
      <c r="E142" s="22">
        <v>0</v>
      </c>
      <c r="F142" s="22">
        <v>0</v>
      </c>
      <c r="G142" s="22">
        <v>0</v>
      </c>
      <c r="H142" s="22"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v>0</v>
      </c>
      <c r="X142" s="22"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v>0</v>
      </c>
      <c r="AJ142" s="22">
        <v>0</v>
      </c>
      <c r="AK142" s="22">
        <v>0</v>
      </c>
      <c r="AL142" s="22">
        <v>0</v>
      </c>
      <c r="AM142" s="22">
        <v>0</v>
      </c>
      <c r="AN142" s="22">
        <v>0</v>
      </c>
      <c r="AO142" s="22">
        <v>1121599</v>
      </c>
      <c r="AP142" s="22">
        <v>1121599</v>
      </c>
    </row>
    <row r="143" spans="1:42" x14ac:dyDescent="0.35">
      <c r="A143" s="22" t="s">
        <v>114</v>
      </c>
      <c r="B143" s="22" t="s">
        <v>294</v>
      </c>
      <c r="C143" s="22" t="s">
        <v>397</v>
      </c>
      <c r="D143" s="22" t="s">
        <v>398</v>
      </c>
      <c r="E143" s="22">
        <v>0</v>
      </c>
      <c r="F143" s="22">
        <v>0</v>
      </c>
      <c r="G143" s="22">
        <v>0</v>
      </c>
      <c r="H143" s="22">
        <v>0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226011</v>
      </c>
      <c r="P143" s="22">
        <v>0</v>
      </c>
      <c r="Q143" s="22">
        <v>0</v>
      </c>
      <c r="R143" s="22">
        <v>0</v>
      </c>
      <c r="S143" s="22">
        <v>0</v>
      </c>
      <c r="T143" s="22">
        <v>0</v>
      </c>
      <c r="U143" s="22">
        <v>0</v>
      </c>
      <c r="V143" s="22">
        <v>0</v>
      </c>
      <c r="W143" s="22">
        <v>0</v>
      </c>
      <c r="X143" s="22"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v>0</v>
      </c>
      <c r="AI143" s="22">
        <v>0</v>
      </c>
      <c r="AJ143" s="22">
        <v>0</v>
      </c>
      <c r="AK143" s="22">
        <v>0</v>
      </c>
      <c r="AL143" s="22">
        <v>0</v>
      </c>
      <c r="AM143" s="22">
        <v>0</v>
      </c>
      <c r="AN143" s="22">
        <v>0</v>
      </c>
      <c r="AO143" s="22">
        <v>0</v>
      </c>
      <c r="AP143" s="22">
        <v>226011</v>
      </c>
    </row>
    <row r="144" spans="1:42" x14ac:dyDescent="0.35">
      <c r="A144" s="22" t="s">
        <v>114</v>
      </c>
      <c r="B144" s="22" t="s">
        <v>294</v>
      </c>
      <c r="C144" s="22" t="s">
        <v>399</v>
      </c>
      <c r="D144" s="22" t="s">
        <v>400</v>
      </c>
      <c r="E144" s="22">
        <v>0</v>
      </c>
      <c r="F144" s="22">
        <v>0</v>
      </c>
      <c r="G144" s="22">
        <v>0</v>
      </c>
      <c r="H144" s="22">
        <v>0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v>0</v>
      </c>
      <c r="U144" s="22">
        <v>0</v>
      </c>
      <c r="V144" s="22">
        <v>0</v>
      </c>
      <c r="W144" s="22">
        <v>0</v>
      </c>
      <c r="X144" s="22"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  <c r="AH144" s="22">
        <v>0</v>
      </c>
      <c r="AI144" s="22">
        <v>0</v>
      </c>
      <c r="AJ144" s="22">
        <v>0</v>
      </c>
      <c r="AK144" s="22">
        <v>0</v>
      </c>
      <c r="AL144" s="22">
        <v>0</v>
      </c>
      <c r="AM144" s="22">
        <v>0</v>
      </c>
      <c r="AN144" s="22">
        <v>0</v>
      </c>
      <c r="AO144" s="22">
        <v>0</v>
      </c>
      <c r="AP144" s="22">
        <v>0</v>
      </c>
    </row>
    <row r="145" spans="1:42" x14ac:dyDescent="0.35">
      <c r="A145" s="22" t="s">
        <v>114</v>
      </c>
      <c r="B145" s="22" t="s">
        <v>294</v>
      </c>
      <c r="C145" s="22" t="s">
        <v>401</v>
      </c>
      <c r="D145" s="22" t="s">
        <v>402</v>
      </c>
      <c r="E145" s="22">
        <v>0</v>
      </c>
      <c r="F145" s="22">
        <v>0</v>
      </c>
      <c r="G145" s="22">
        <v>0</v>
      </c>
      <c r="H145" s="22"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v>0</v>
      </c>
      <c r="U145" s="22">
        <v>0</v>
      </c>
      <c r="V145" s="22">
        <v>0</v>
      </c>
      <c r="W145" s="22">
        <v>0</v>
      </c>
      <c r="X145" s="22"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v>0</v>
      </c>
      <c r="AI145" s="22">
        <v>0</v>
      </c>
      <c r="AJ145" s="22">
        <v>0</v>
      </c>
      <c r="AK145" s="22">
        <v>0</v>
      </c>
      <c r="AL145" s="22">
        <v>0</v>
      </c>
      <c r="AM145" s="22">
        <v>0</v>
      </c>
      <c r="AN145" s="22">
        <v>0</v>
      </c>
      <c r="AO145" s="22">
        <v>0</v>
      </c>
      <c r="AP145" s="22">
        <v>0</v>
      </c>
    </row>
    <row r="146" spans="1:42" x14ac:dyDescent="0.35">
      <c r="A146" s="22" t="s">
        <v>114</v>
      </c>
      <c r="B146" s="22" t="s">
        <v>294</v>
      </c>
      <c r="C146" s="22" t="s">
        <v>403</v>
      </c>
      <c r="D146" s="22" t="s">
        <v>404</v>
      </c>
      <c r="E146" s="22">
        <v>0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v>0</v>
      </c>
      <c r="AI146" s="22">
        <v>0</v>
      </c>
      <c r="AJ146" s="22">
        <v>0</v>
      </c>
      <c r="AK146" s="22">
        <v>0</v>
      </c>
      <c r="AL146" s="22">
        <v>0</v>
      </c>
      <c r="AM146" s="22">
        <v>0</v>
      </c>
      <c r="AN146" s="22">
        <v>0</v>
      </c>
      <c r="AO146" s="22">
        <v>0</v>
      </c>
      <c r="AP146" s="22">
        <v>0</v>
      </c>
    </row>
    <row r="147" spans="1:42" x14ac:dyDescent="0.35">
      <c r="A147" s="22" t="s">
        <v>114</v>
      </c>
      <c r="B147" s="22" t="s">
        <v>294</v>
      </c>
      <c r="C147" s="22" t="s">
        <v>405</v>
      </c>
      <c r="D147" s="22" t="s">
        <v>406</v>
      </c>
      <c r="E147" s="22">
        <v>0</v>
      </c>
      <c r="F147" s="22">
        <v>0</v>
      </c>
      <c r="G147" s="22">
        <v>0</v>
      </c>
      <c r="H147" s="22">
        <v>0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v>0</v>
      </c>
      <c r="U147" s="22">
        <v>0</v>
      </c>
      <c r="V147" s="22">
        <v>0</v>
      </c>
      <c r="W147" s="22">
        <v>0</v>
      </c>
      <c r="X147" s="22"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v>0</v>
      </c>
      <c r="AJ147" s="22">
        <v>0</v>
      </c>
      <c r="AK147" s="22">
        <v>0</v>
      </c>
      <c r="AL147" s="22">
        <v>0</v>
      </c>
      <c r="AM147" s="22">
        <v>0</v>
      </c>
      <c r="AN147" s="22">
        <v>0</v>
      </c>
      <c r="AO147" s="22">
        <v>0</v>
      </c>
      <c r="AP147" s="22">
        <v>0</v>
      </c>
    </row>
    <row r="148" spans="1:42" x14ac:dyDescent="0.35">
      <c r="A148" s="22" t="s">
        <v>114</v>
      </c>
      <c r="B148" s="22" t="s">
        <v>294</v>
      </c>
      <c r="C148" s="22" t="s">
        <v>407</v>
      </c>
      <c r="D148" s="22" t="s">
        <v>408</v>
      </c>
      <c r="E148" s="22">
        <v>0</v>
      </c>
      <c r="F148" s="22">
        <v>0</v>
      </c>
      <c r="G148" s="22">
        <v>0</v>
      </c>
      <c r="H148" s="22"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0</v>
      </c>
      <c r="V148" s="22">
        <v>0</v>
      </c>
      <c r="W148" s="22"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v>3018000</v>
      </c>
      <c r="AJ148" s="22">
        <v>0</v>
      </c>
      <c r="AK148" s="22">
        <v>0</v>
      </c>
      <c r="AL148" s="22">
        <v>0</v>
      </c>
      <c r="AM148" s="22">
        <v>0</v>
      </c>
      <c r="AN148" s="22">
        <v>0</v>
      </c>
      <c r="AO148" s="22">
        <v>0</v>
      </c>
      <c r="AP148" s="22">
        <v>3018000</v>
      </c>
    </row>
    <row r="149" spans="1:42" x14ac:dyDescent="0.35">
      <c r="A149" s="22" t="s">
        <v>114</v>
      </c>
      <c r="B149" s="22" t="s">
        <v>294</v>
      </c>
      <c r="C149" s="22" t="s">
        <v>409</v>
      </c>
      <c r="D149" s="22" t="s">
        <v>410</v>
      </c>
      <c r="E149" s="22">
        <v>0</v>
      </c>
      <c r="F149" s="22">
        <v>0</v>
      </c>
      <c r="G149" s="22">
        <v>0</v>
      </c>
      <c r="H149" s="22"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257250</v>
      </c>
      <c r="P149" s="22">
        <v>0</v>
      </c>
      <c r="Q149" s="22">
        <v>0</v>
      </c>
      <c r="R149" s="22">
        <v>0</v>
      </c>
      <c r="S149" s="22">
        <v>0</v>
      </c>
      <c r="T149" s="22">
        <v>0</v>
      </c>
      <c r="U149" s="22">
        <v>0</v>
      </c>
      <c r="V149" s="22">
        <v>0</v>
      </c>
      <c r="W149" s="22"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v>0</v>
      </c>
      <c r="AJ149" s="22">
        <v>0</v>
      </c>
      <c r="AK149" s="22">
        <v>0</v>
      </c>
      <c r="AL149" s="22">
        <v>0</v>
      </c>
      <c r="AM149" s="22">
        <v>0</v>
      </c>
      <c r="AN149" s="22">
        <v>0</v>
      </c>
      <c r="AO149" s="22">
        <v>0</v>
      </c>
      <c r="AP149" s="22">
        <v>257250</v>
      </c>
    </row>
    <row r="150" spans="1:42" x14ac:dyDescent="0.35">
      <c r="A150" s="22" t="s">
        <v>114</v>
      </c>
      <c r="B150" s="22" t="s">
        <v>294</v>
      </c>
      <c r="C150" s="22" t="s">
        <v>411</v>
      </c>
      <c r="D150" s="22" t="s">
        <v>412</v>
      </c>
      <c r="E150" s="22">
        <v>0</v>
      </c>
      <c r="F150" s="22">
        <v>0</v>
      </c>
      <c r="G150" s="22">
        <v>0</v>
      </c>
      <c r="H150" s="22">
        <v>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v>0</v>
      </c>
      <c r="V150" s="22">
        <v>0</v>
      </c>
      <c r="W150" s="22">
        <v>0</v>
      </c>
      <c r="X150" s="22"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v>0</v>
      </c>
      <c r="AJ150" s="22">
        <v>0</v>
      </c>
      <c r="AK150" s="22">
        <v>0</v>
      </c>
      <c r="AL150" s="22">
        <v>0</v>
      </c>
      <c r="AM150" s="22">
        <v>0</v>
      </c>
      <c r="AN150" s="22">
        <v>0</v>
      </c>
      <c r="AO150" s="22">
        <v>0</v>
      </c>
      <c r="AP150" s="22">
        <v>0</v>
      </c>
    </row>
    <row r="151" spans="1:42" x14ac:dyDescent="0.35">
      <c r="A151" s="22" t="s">
        <v>114</v>
      </c>
      <c r="B151" s="22" t="s">
        <v>294</v>
      </c>
      <c r="C151" s="22" t="s">
        <v>413</v>
      </c>
      <c r="D151" s="22" t="s">
        <v>414</v>
      </c>
      <c r="E151" s="22">
        <v>0</v>
      </c>
      <c r="F151" s="22">
        <v>0</v>
      </c>
      <c r="G151" s="22">
        <v>0</v>
      </c>
      <c r="H151" s="22"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0</v>
      </c>
      <c r="U151" s="22">
        <v>0</v>
      </c>
      <c r="V151" s="22">
        <v>0</v>
      </c>
      <c r="W151" s="22"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v>0</v>
      </c>
      <c r="AI151" s="22">
        <v>0</v>
      </c>
      <c r="AJ151" s="22">
        <v>0</v>
      </c>
      <c r="AK151" s="22">
        <v>0</v>
      </c>
      <c r="AL151" s="22">
        <v>0</v>
      </c>
      <c r="AM151" s="22">
        <v>0</v>
      </c>
      <c r="AN151" s="22">
        <v>0</v>
      </c>
      <c r="AO151" s="22">
        <v>0</v>
      </c>
      <c r="AP151" s="22">
        <v>0</v>
      </c>
    </row>
    <row r="152" spans="1:42" x14ac:dyDescent="0.35">
      <c r="A152" s="22" t="s">
        <v>114</v>
      </c>
      <c r="B152" s="22" t="s">
        <v>294</v>
      </c>
      <c r="C152" s="22" t="s">
        <v>415</v>
      </c>
      <c r="D152" s="22" t="s">
        <v>416</v>
      </c>
      <c r="E152" s="22">
        <v>0</v>
      </c>
      <c r="F152" s="22">
        <v>0</v>
      </c>
      <c r="G152" s="22">
        <v>0</v>
      </c>
      <c r="H152" s="22"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  <c r="T152" s="22">
        <v>0</v>
      </c>
      <c r="U152" s="22">
        <v>6030959</v>
      </c>
      <c r="V152" s="22">
        <v>0</v>
      </c>
      <c r="W152" s="22"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v>0</v>
      </c>
      <c r="AJ152" s="22">
        <v>0</v>
      </c>
      <c r="AK152" s="22">
        <v>0</v>
      </c>
      <c r="AL152" s="22">
        <v>0</v>
      </c>
      <c r="AM152" s="22">
        <v>0</v>
      </c>
      <c r="AN152" s="22">
        <v>0</v>
      </c>
      <c r="AO152" s="22">
        <v>0</v>
      </c>
      <c r="AP152" s="22">
        <v>6030959</v>
      </c>
    </row>
    <row r="153" spans="1:42" x14ac:dyDescent="0.35">
      <c r="A153" s="22" t="s">
        <v>114</v>
      </c>
      <c r="B153" s="22" t="s">
        <v>294</v>
      </c>
      <c r="C153" s="22" t="s">
        <v>417</v>
      </c>
      <c r="D153" s="22" t="s">
        <v>418</v>
      </c>
      <c r="E153" s="22">
        <v>0</v>
      </c>
      <c r="F153" s="22">
        <v>0</v>
      </c>
      <c r="G153" s="22">
        <v>0</v>
      </c>
      <c r="H153" s="22">
        <v>0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6455059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  <c r="T153" s="22">
        <v>0</v>
      </c>
      <c r="U153" s="22">
        <v>0</v>
      </c>
      <c r="V153" s="22">
        <v>0</v>
      </c>
      <c r="W153" s="22">
        <v>0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v>0</v>
      </c>
      <c r="AI153" s="22">
        <v>0</v>
      </c>
      <c r="AJ153" s="22">
        <v>0</v>
      </c>
      <c r="AK153" s="22">
        <v>0</v>
      </c>
      <c r="AL153" s="22">
        <v>0</v>
      </c>
      <c r="AM153" s="22">
        <v>0</v>
      </c>
      <c r="AN153" s="22">
        <v>0</v>
      </c>
      <c r="AO153" s="22">
        <v>0</v>
      </c>
      <c r="AP153" s="22">
        <v>6455059</v>
      </c>
    </row>
    <row r="154" spans="1:42" x14ac:dyDescent="0.35">
      <c r="A154" s="22" t="s">
        <v>114</v>
      </c>
      <c r="B154" s="22" t="s">
        <v>294</v>
      </c>
      <c r="C154" s="22" t="s">
        <v>419</v>
      </c>
      <c r="D154" s="22" t="s">
        <v>420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v>0</v>
      </c>
      <c r="AJ154" s="22">
        <v>0</v>
      </c>
      <c r="AK154" s="22">
        <v>0</v>
      </c>
      <c r="AL154" s="22">
        <v>0</v>
      </c>
      <c r="AM154" s="22">
        <v>0</v>
      </c>
      <c r="AN154" s="22">
        <v>0</v>
      </c>
      <c r="AO154" s="22">
        <v>0</v>
      </c>
      <c r="AP154" s="22">
        <v>0</v>
      </c>
    </row>
    <row r="155" spans="1:42" x14ac:dyDescent="0.35">
      <c r="A155" s="22" t="s">
        <v>114</v>
      </c>
      <c r="B155" s="22" t="s">
        <v>294</v>
      </c>
      <c r="C155" s="22" t="s">
        <v>421</v>
      </c>
      <c r="D155" s="22" t="s">
        <v>422</v>
      </c>
      <c r="E155" s="22">
        <v>0</v>
      </c>
      <c r="F155" s="22">
        <v>0</v>
      </c>
      <c r="G155" s="22">
        <v>0</v>
      </c>
      <c r="H155" s="22"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3000000</v>
      </c>
      <c r="P155" s="22">
        <v>0</v>
      </c>
      <c r="Q155" s="22">
        <v>0</v>
      </c>
      <c r="R155" s="22">
        <v>0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0</v>
      </c>
      <c r="AF155" s="22">
        <v>0</v>
      </c>
      <c r="AG155" s="22">
        <v>0</v>
      </c>
      <c r="AH155" s="22">
        <v>0</v>
      </c>
      <c r="AI155" s="22">
        <v>0</v>
      </c>
      <c r="AJ155" s="22">
        <v>0</v>
      </c>
      <c r="AK155" s="22">
        <v>0</v>
      </c>
      <c r="AL155" s="22">
        <v>0</v>
      </c>
      <c r="AM155" s="22">
        <v>0</v>
      </c>
      <c r="AN155" s="22">
        <v>0</v>
      </c>
      <c r="AO155" s="22">
        <v>0</v>
      </c>
      <c r="AP155" s="22">
        <v>3000000</v>
      </c>
    </row>
    <row r="156" spans="1:42" x14ac:dyDescent="0.35">
      <c r="A156" s="22" t="s">
        <v>114</v>
      </c>
      <c r="B156" s="22" t="s">
        <v>294</v>
      </c>
      <c r="C156" s="22" t="s">
        <v>423</v>
      </c>
      <c r="D156" s="22" t="s">
        <v>424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  <c r="T156" s="22">
        <v>4096600</v>
      </c>
      <c r="U156" s="22">
        <v>365000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v>0</v>
      </c>
      <c r="AJ156" s="22">
        <v>0</v>
      </c>
      <c r="AK156" s="22">
        <v>0</v>
      </c>
      <c r="AL156" s="22">
        <v>0</v>
      </c>
      <c r="AM156" s="22">
        <v>0</v>
      </c>
      <c r="AN156" s="22">
        <v>0</v>
      </c>
      <c r="AO156" s="22">
        <v>0</v>
      </c>
      <c r="AP156" s="22">
        <v>4461600</v>
      </c>
    </row>
    <row r="157" spans="1:42" x14ac:dyDescent="0.35">
      <c r="A157" s="22" t="s">
        <v>114</v>
      </c>
      <c r="B157" s="22" t="s">
        <v>294</v>
      </c>
      <c r="C157" s="22" t="s">
        <v>425</v>
      </c>
      <c r="D157" s="22" t="s">
        <v>426</v>
      </c>
      <c r="E157" s="22">
        <v>0</v>
      </c>
      <c r="F157" s="22">
        <v>0</v>
      </c>
      <c r="G157" s="22">
        <v>0</v>
      </c>
      <c r="H157" s="22"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v>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v>0</v>
      </c>
      <c r="AJ157" s="22">
        <v>0</v>
      </c>
      <c r="AK157" s="22">
        <v>0</v>
      </c>
      <c r="AL157" s="22">
        <v>0</v>
      </c>
      <c r="AM157" s="22">
        <v>0</v>
      </c>
      <c r="AN157" s="22">
        <v>0</v>
      </c>
      <c r="AO157" s="22">
        <v>0</v>
      </c>
      <c r="AP157" s="22">
        <v>0</v>
      </c>
    </row>
    <row r="158" spans="1:42" x14ac:dyDescent="0.35">
      <c r="A158" s="22" t="s">
        <v>114</v>
      </c>
      <c r="B158" s="22" t="s">
        <v>294</v>
      </c>
      <c r="C158" s="22" t="s">
        <v>427</v>
      </c>
      <c r="D158" s="22" t="s">
        <v>428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0</v>
      </c>
      <c r="AJ158" s="22">
        <v>0</v>
      </c>
      <c r="AK158" s="22">
        <v>0</v>
      </c>
      <c r="AL158" s="22">
        <v>0</v>
      </c>
      <c r="AM158" s="22">
        <v>0</v>
      </c>
      <c r="AN158" s="22">
        <v>0</v>
      </c>
      <c r="AO158" s="22">
        <v>0</v>
      </c>
      <c r="AP158" s="22">
        <v>0</v>
      </c>
    </row>
    <row r="159" spans="1:42" x14ac:dyDescent="0.35">
      <c r="A159" s="22" t="s">
        <v>114</v>
      </c>
      <c r="B159" s="22" t="s">
        <v>294</v>
      </c>
      <c r="C159" s="22" t="s">
        <v>429</v>
      </c>
      <c r="D159" s="22" t="s">
        <v>430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 s="22">
        <v>0</v>
      </c>
      <c r="AL159" s="22">
        <v>1986664</v>
      </c>
      <c r="AM159" s="22">
        <v>0</v>
      </c>
      <c r="AN159" s="22">
        <v>0</v>
      </c>
      <c r="AO159" s="22">
        <v>0</v>
      </c>
      <c r="AP159" s="22">
        <v>1986664</v>
      </c>
    </row>
    <row r="160" spans="1:42" x14ac:dyDescent="0.35">
      <c r="A160" s="22" t="s">
        <v>114</v>
      </c>
      <c r="B160" s="22" t="s">
        <v>294</v>
      </c>
      <c r="C160" s="22" t="s">
        <v>431</v>
      </c>
      <c r="D160" s="22" t="s">
        <v>432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  <c r="T160" s="22">
        <v>0</v>
      </c>
      <c r="U160" s="22">
        <v>0</v>
      </c>
      <c r="V160" s="22">
        <v>0</v>
      </c>
      <c r="W160" s="22">
        <v>0</v>
      </c>
      <c r="X160" s="22">
        <v>0</v>
      </c>
      <c r="Y160" s="22">
        <v>0</v>
      </c>
      <c r="Z160" s="22">
        <v>0</v>
      </c>
      <c r="AA160" s="22">
        <v>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0</v>
      </c>
      <c r="AJ160" s="22">
        <v>0</v>
      </c>
      <c r="AK160" s="22">
        <v>0</v>
      </c>
      <c r="AL160" s="22">
        <v>0</v>
      </c>
      <c r="AM160" s="22">
        <v>0</v>
      </c>
      <c r="AN160" s="22">
        <v>0</v>
      </c>
      <c r="AO160" s="22">
        <v>0</v>
      </c>
      <c r="AP160" s="22">
        <v>0</v>
      </c>
    </row>
    <row r="161" spans="1:42" x14ac:dyDescent="0.35">
      <c r="A161" s="22" t="s">
        <v>114</v>
      </c>
      <c r="B161" s="22" t="s">
        <v>294</v>
      </c>
      <c r="C161" s="22" t="s">
        <v>433</v>
      </c>
      <c r="D161" s="22" t="s">
        <v>434</v>
      </c>
      <c r="E161" s="22">
        <v>0</v>
      </c>
      <c r="F161" s="22">
        <v>0</v>
      </c>
      <c r="G161" s="22">
        <v>0</v>
      </c>
      <c r="H161" s="22">
        <v>0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22">
        <v>0</v>
      </c>
      <c r="W161" s="22">
        <v>0</v>
      </c>
      <c r="X161" s="22">
        <v>0</v>
      </c>
      <c r="Y161" s="22">
        <v>0</v>
      </c>
      <c r="Z161" s="22">
        <v>0</v>
      </c>
      <c r="AA161" s="22">
        <v>0</v>
      </c>
      <c r="AB161" s="22">
        <v>0</v>
      </c>
      <c r="AC161" s="22">
        <v>0</v>
      </c>
      <c r="AD161" s="22">
        <v>0</v>
      </c>
      <c r="AE161" s="22">
        <v>0</v>
      </c>
      <c r="AF161" s="22">
        <v>0</v>
      </c>
      <c r="AG161" s="22">
        <v>0</v>
      </c>
      <c r="AH161" s="22">
        <v>0</v>
      </c>
      <c r="AI161" s="22">
        <v>0</v>
      </c>
      <c r="AJ161" s="22">
        <v>0</v>
      </c>
      <c r="AK161" s="22">
        <v>0</v>
      </c>
      <c r="AL161" s="22">
        <v>0</v>
      </c>
      <c r="AM161" s="22">
        <v>0</v>
      </c>
      <c r="AN161" s="22">
        <v>0</v>
      </c>
      <c r="AO161" s="22">
        <v>0</v>
      </c>
      <c r="AP161" s="22">
        <v>0</v>
      </c>
    </row>
    <row r="162" spans="1:42" x14ac:dyDescent="0.35">
      <c r="A162" s="22" t="s">
        <v>114</v>
      </c>
      <c r="B162" s="22" t="s">
        <v>294</v>
      </c>
      <c r="C162" s="22" t="s">
        <v>435</v>
      </c>
      <c r="D162" s="22" t="s">
        <v>436</v>
      </c>
      <c r="E162" s="22">
        <v>0</v>
      </c>
      <c r="F162" s="22">
        <v>0</v>
      </c>
      <c r="G162" s="22">
        <v>0</v>
      </c>
      <c r="H162" s="22">
        <v>0</v>
      </c>
      <c r="I162" s="22">
        <v>0</v>
      </c>
      <c r="J162" s="22">
        <v>0</v>
      </c>
      <c r="K162" s="22">
        <v>0</v>
      </c>
      <c r="L162" s="22">
        <v>0</v>
      </c>
      <c r="M162" s="22"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0</v>
      </c>
      <c r="U162" s="22">
        <v>0</v>
      </c>
      <c r="V162" s="22">
        <v>0</v>
      </c>
      <c r="W162" s="22">
        <v>0</v>
      </c>
      <c r="X162" s="22"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v>0</v>
      </c>
      <c r="AI162" s="22">
        <v>0</v>
      </c>
      <c r="AJ162" s="22">
        <v>0</v>
      </c>
      <c r="AK162" s="22">
        <v>0</v>
      </c>
      <c r="AL162" s="22">
        <v>0</v>
      </c>
      <c r="AM162" s="22">
        <v>0</v>
      </c>
      <c r="AN162" s="22">
        <v>0</v>
      </c>
      <c r="AO162" s="22">
        <v>0</v>
      </c>
      <c r="AP162" s="22">
        <v>0</v>
      </c>
    </row>
    <row r="163" spans="1:42" x14ac:dyDescent="0.35">
      <c r="A163" s="22" t="s">
        <v>114</v>
      </c>
      <c r="B163" s="22" t="s">
        <v>294</v>
      </c>
      <c r="C163" s="22" t="s">
        <v>437</v>
      </c>
      <c r="D163" s="22" t="s">
        <v>438</v>
      </c>
      <c r="E163" s="22">
        <v>0</v>
      </c>
      <c r="F163" s="22">
        <v>0</v>
      </c>
      <c r="G163" s="22">
        <v>0</v>
      </c>
      <c r="H163" s="22"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v>0</v>
      </c>
      <c r="AJ163" s="22">
        <v>0</v>
      </c>
      <c r="AK163" s="22">
        <v>0</v>
      </c>
      <c r="AL163" s="22">
        <v>0</v>
      </c>
      <c r="AM163" s="22">
        <v>0</v>
      </c>
      <c r="AN163" s="22">
        <v>0</v>
      </c>
      <c r="AO163" s="22">
        <v>0</v>
      </c>
      <c r="AP163" s="22">
        <v>0</v>
      </c>
    </row>
    <row r="164" spans="1:42" x14ac:dyDescent="0.35">
      <c r="A164" s="22" t="s">
        <v>114</v>
      </c>
      <c r="B164" s="22" t="s">
        <v>294</v>
      </c>
      <c r="C164" s="22" t="s">
        <v>439</v>
      </c>
      <c r="D164" s="22" t="s">
        <v>440</v>
      </c>
      <c r="E164" s="22">
        <v>0</v>
      </c>
      <c r="F164" s="22">
        <v>0</v>
      </c>
      <c r="G164" s="22">
        <v>0</v>
      </c>
      <c r="H164" s="22">
        <v>0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v>0</v>
      </c>
      <c r="U164" s="22">
        <v>0</v>
      </c>
      <c r="V164" s="22">
        <v>0</v>
      </c>
      <c r="W164" s="22">
        <v>0</v>
      </c>
      <c r="X164" s="22">
        <v>0</v>
      </c>
      <c r="Y164" s="22">
        <v>0</v>
      </c>
      <c r="Z164" s="22">
        <v>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  <c r="AH164" s="22">
        <v>0</v>
      </c>
      <c r="AI164" s="22">
        <v>0</v>
      </c>
      <c r="AJ164" s="22">
        <v>0</v>
      </c>
      <c r="AK164" s="22">
        <v>0</v>
      </c>
      <c r="AL164" s="22">
        <v>0</v>
      </c>
      <c r="AM164" s="22">
        <v>0</v>
      </c>
      <c r="AN164" s="22">
        <v>0</v>
      </c>
      <c r="AO164" s="22">
        <v>0</v>
      </c>
      <c r="AP164" s="22">
        <v>0</v>
      </c>
    </row>
    <row r="165" spans="1:42" x14ac:dyDescent="0.35">
      <c r="A165" s="22" t="s">
        <v>114</v>
      </c>
      <c r="B165" s="22" t="s">
        <v>294</v>
      </c>
      <c r="C165" s="22" t="s">
        <v>441</v>
      </c>
      <c r="D165" s="22" t="s">
        <v>442</v>
      </c>
      <c r="E165" s="22">
        <v>0</v>
      </c>
      <c r="F165" s="22">
        <v>0</v>
      </c>
      <c r="G165" s="22">
        <v>0</v>
      </c>
      <c r="H165" s="22"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0</v>
      </c>
      <c r="U165" s="22">
        <v>0</v>
      </c>
      <c r="V165" s="22">
        <v>0</v>
      </c>
      <c r="W165" s="22">
        <v>0</v>
      </c>
      <c r="X165" s="22"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0</v>
      </c>
      <c r="AG165" s="22">
        <v>0</v>
      </c>
      <c r="AH165" s="22">
        <v>0</v>
      </c>
      <c r="AI165" s="22">
        <v>2600000</v>
      </c>
      <c r="AJ165" s="22">
        <v>0</v>
      </c>
      <c r="AK165" s="22">
        <v>0</v>
      </c>
      <c r="AL165" s="22">
        <v>0</v>
      </c>
      <c r="AM165" s="22">
        <v>0</v>
      </c>
      <c r="AN165" s="22">
        <v>0</v>
      </c>
      <c r="AO165" s="22">
        <v>0</v>
      </c>
      <c r="AP165" s="22">
        <v>2600000</v>
      </c>
    </row>
    <row r="166" spans="1:42" x14ac:dyDescent="0.35">
      <c r="A166" s="22" t="s">
        <v>114</v>
      </c>
      <c r="B166" s="22" t="s">
        <v>294</v>
      </c>
      <c r="C166" s="22" t="s">
        <v>443</v>
      </c>
      <c r="D166" s="22" t="s">
        <v>444</v>
      </c>
      <c r="E166" s="22">
        <v>0</v>
      </c>
      <c r="F166" s="22">
        <v>0</v>
      </c>
      <c r="G166" s="22">
        <v>0</v>
      </c>
      <c r="H166" s="22"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0</v>
      </c>
      <c r="W166" s="22">
        <v>0</v>
      </c>
      <c r="X166" s="22"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v>0</v>
      </c>
      <c r="AI166" s="22">
        <v>0</v>
      </c>
      <c r="AJ166" s="22">
        <v>0</v>
      </c>
      <c r="AK166" s="22">
        <v>0</v>
      </c>
      <c r="AL166" s="22">
        <v>0</v>
      </c>
      <c r="AM166" s="22">
        <v>0</v>
      </c>
      <c r="AN166" s="22">
        <v>0</v>
      </c>
      <c r="AO166" s="22">
        <v>0</v>
      </c>
      <c r="AP166" s="22">
        <v>0</v>
      </c>
    </row>
    <row r="167" spans="1:42" x14ac:dyDescent="0.35">
      <c r="A167" s="22" t="s">
        <v>114</v>
      </c>
      <c r="B167" s="22" t="s">
        <v>294</v>
      </c>
      <c r="C167" s="22" t="s">
        <v>445</v>
      </c>
      <c r="D167" s="22" t="s">
        <v>446</v>
      </c>
      <c r="E167" s="22">
        <v>0</v>
      </c>
      <c r="F167" s="22">
        <v>0</v>
      </c>
      <c r="G167" s="22">
        <v>0</v>
      </c>
      <c r="H167" s="22">
        <v>0</v>
      </c>
      <c r="I167" s="22">
        <v>0</v>
      </c>
      <c r="J167" s="22">
        <v>0</v>
      </c>
      <c r="K167" s="22">
        <v>0</v>
      </c>
      <c r="L167" s="22">
        <v>0</v>
      </c>
      <c r="M167" s="22">
        <v>0</v>
      </c>
      <c r="N167" s="22">
        <v>0</v>
      </c>
      <c r="O167" s="22">
        <v>1824000</v>
      </c>
      <c r="P167" s="22">
        <v>0</v>
      </c>
      <c r="Q167" s="22">
        <v>0</v>
      </c>
      <c r="R167" s="22">
        <v>0</v>
      </c>
      <c r="S167" s="22">
        <v>0</v>
      </c>
      <c r="T167" s="22">
        <v>0</v>
      </c>
      <c r="U167" s="22">
        <v>0</v>
      </c>
      <c r="V167" s="22">
        <v>0</v>
      </c>
      <c r="W167" s="22">
        <v>0</v>
      </c>
      <c r="X167" s="22"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0</v>
      </c>
      <c r="AG167" s="22">
        <v>0</v>
      </c>
      <c r="AH167" s="22">
        <v>0</v>
      </c>
      <c r="AI167" s="22">
        <v>0</v>
      </c>
      <c r="AJ167" s="22">
        <v>0</v>
      </c>
      <c r="AK167" s="22">
        <v>0</v>
      </c>
      <c r="AL167" s="22">
        <v>0</v>
      </c>
      <c r="AM167" s="22">
        <v>0</v>
      </c>
      <c r="AN167" s="22">
        <v>0</v>
      </c>
      <c r="AO167" s="22">
        <v>0</v>
      </c>
      <c r="AP167" s="22">
        <v>1824000</v>
      </c>
    </row>
    <row r="168" spans="1:42" x14ac:dyDescent="0.35">
      <c r="A168" s="22" t="s">
        <v>114</v>
      </c>
      <c r="B168" s="22" t="s">
        <v>294</v>
      </c>
      <c r="C168" s="22" t="s">
        <v>447</v>
      </c>
      <c r="D168" s="22" t="s">
        <v>448</v>
      </c>
      <c r="E168" s="22">
        <v>0</v>
      </c>
      <c r="F168" s="22">
        <v>0</v>
      </c>
      <c r="G168" s="22">
        <v>0</v>
      </c>
      <c r="H168" s="22"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v>0</v>
      </c>
      <c r="AJ168" s="22">
        <v>0</v>
      </c>
      <c r="AK168" s="22">
        <v>0</v>
      </c>
      <c r="AL168" s="22">
        <v>0</v>
      </c>
      <c r="AM168" s="22">
        <v>0</v>
      </c>
      <c r="AN168" s="22">
        <v>0</v>
      </c>
      <c r="AO168" s="22">
        <v>0</v>
      </c>
      <c r="AP168" s="22">
        <v>0</v>
      </c>
    </row>
    <row r="169" spans="1:42" x14ac:dyDescent="0.35">
      <c r="A169" s="22" t="s">
        <v>114</v>
      </c>
      <c r="B169" s="22" t="s">
        <v>294</v>
      </c>
      <c r="C169" s="22" t="s">
        <v>449</v>
      </c>
      <c r="D169" s="22" t="s">
        <v>450</v>
      </c>
      <c r="E169" s="22">
        <v>0</v>
      </c>
      <c r="F169" s="22">
        <v>0</v>
      </c>
      <c r="G169" s="22">
        <v>0</v>
      </c>
      <c r="H169" s="22"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0</v>
      </c>
      <c r="W169" s="22">
        <v>0</v>
      </c>
      <c r="X169" s="22"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v>0</v>
      </c>
      <c r="AI169" s="22">
        <v>0</v>
      </c>
      <c r="AJ169" s="22">
        <v>0</v>
      </c>
      <c r="AK169" s="22">
        <v>0</v>
      </c>
      <c r="AL169" s="22">
        <v>0</v>
      </c>
      <c r="AM169" s="22">
        <v>0</v>
      </c>
      <c r="AN169" s="22">
        <v>0</v>
      </c>
      <c r="AO169" s="22">
        <v>0</v>
      </c>
      <c r="AP169" s="22">
        <v>0</v>
      </c>
    </row>
    <row r="170" spans="1:42" x14ac:dyDescent="0.35">
      <c r="A170" s="22" t="s">
        <v>114</v>
      </c>
      <c r="B170" s="22" t="s">
        <v>294</v>
      </c>
      <c r="C170" s="22" t="s">
        <v>451</v>
      </c>
      <c r="D170" s="22" t="s">
        <v>452</v>
      </c>
      <c r="E170" s="22">
        <v>0</v>
      </c>
      <c r="F170" s="22">
        <v>0</v>
      </c>
      <c r="G170" s="22">
        <v>0</v>
      </c>
      <c r="H170" s="22"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0</v>
      </c>
      <c r="U170" s="22">
        <v>575100</v>
      </c>
      <c r="V170" s="22">
        <v>0</v>
      </c>
      <c r="W170" s="22">
        <v>0</v>
      </c>
      <c r="X170" s="22"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0</v>
      </c>
      <c r="AG170" s="22">
        <v>0</v>
      </c>
      <c r="AH170" s="22">
        <v>0</v>
      </c>
      <c r="AI170" s="22">
        <v>0</v>
      </c>
      <c r="AJ170" s="22">
        <v>0</v>
      </c>
      <c r="AK170" s="22">
        <v>0</v>
      </c>
      <c r="AL170" s="22">
        <v>0</v>
      </c>
      <c r="AM170" s="22">
        <v>0</v>
      </c>
      <c r="AN170" s="22">
        <v>0</v>
      </c>
      <c r="AO170" s="22">
        <v>0</v>
      </c>
      <c r="AP170" s="22">
        <v>575100</v>
      </c>
    </row>
    <row r="171" spans="1:42" x14ac:dyDescent="0.35">
      <c r="A171" s="22" t="s">
        <v>114</v>
      </c>
      <c r="B171" s="22" t="s">
        <v>294</v>
      </c>
      <c r="C171" s="22" t="s">
        <v>453</v>
      </c>
      <c r="D171" s="22" t="s">
        <v>454</v>
      </c>
      <c r="E171" s="22">
        <v>0</v>
      </c>
      <c r="F171" s="22">
        <v>0</v>
      </c>
      <c r="G171" s="22">
        <v>0</v>
      </c>
      <c r="H171" s="22"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v>0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v>0</v>
      </c>
      <c r="AI171" s="22">
        <v>0</v>
      </c>
      <c r="AJ171" s="22">
        <v>0</v>
      </c>
      <c r="AK171" s="22">
        <v>0</v>
      </c>
      <c r="AL171" s="22">
        <v>0</v>
      </c>
      <c r="AM171" s="22">
        <v>0</v>
      </c>
      <c r="AN171" s="22">
        <v>0</v>
      </c>
      <c r="AO171" s="22">
        <v>0</v>
      </c>
      <c r="AP171" s="22">
        <v>0</v>
      </c>
    </row>
    <row r="172" spans="1:42" x14ac:dyDescent="0.35">
      <c r="A172" s="22" t="s">
        <v>114</v>
      </c>
      <c r="B172" s="22" t="s">
        <v>294</v>
      </c>
      <c r="C172" s="22" t="s">
        <v>455</v>
      </c>
      <c r="D172" s="22" t="s">
        <v>456</v>
      </c>
      <c r="E172" s="22">
        <v>0</v>
      </c>
      <c r="F172" s="22">
        <v>0</v>
      </c>
      <c r="G172" s="22">
        <v>0</v>
      </c>
      <c r="H172" s="22"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0</v>
      </c>
      <c r="U172" s="22">
        <v>0</v>
      </c>
      <c r="V172" s="22">
        <v>0</v>
      </c>
      <c r="W172" s="22">
        <v>0</v>
      </c>
      <c r="X172" s="22"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v>0</v>
      </c>
      <c r="AJ172" s="22">
        <v>0</v>
      </c>
      <c r="AK172" s="22">
        <v>0</v>
      </c>
      <c r="AL172" s="22">
        <v>0</v>
      </c>
      <c r="AM172" s="22">
        <v>0</v>
      </c>
      <c r="AN172" s="22">
        <v>0</v>
      </c>
      <c r="AO172" s="22">
        <v>0</v>
      </c>
      <c r="AP172" s="22">
        <v>0</v>
      </c>
    </row>
    <row r="173" spans="1:42" x14ac:dyDescent="0.35">
      <c r="A173" s="22" t="s">
        <v>114</v>
      </c>
      <c r="B173" s="22" t="s">
        <v>294</v>
      </c>
      <c r="C173" s="22" t="s">
        <v>457</v>
      </c>
      <c r="D173" s="22" t="s">
        <v>458</v>
      </c>
      <c r="E173" s="22">
        <v>0</v>
      </c>
      <c r="F173" s="22">
        <v>0</v>
      </c>
      <c r="G173" s="22">
        <v>0</v>
      </c>
      <c r="H173" s="22">
        <v>0</v>
      </c>
      <c r="I173" s="22">
        <v>0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1700000</v>
      </c>
      <c r="V173" s="22">
        <v>0</v>
      </c>
      <c r="W173" s="22">
        <v>0</v>
      </c>
      <c r="X173" s="22"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  <c r="AH173" s="22">
        <v>0</v>
      </c>
      <c r="AI173" s="22">
        <v>0</v>
      </c>
      <c r="AJ173" s="22">
        <v>0</v>
      </c>
      <c r="AK173" s="22">
        <v>0</v>
      </c>
      <c r="AL173" s="22">
        <v>0</v>
      </c>
      <c r="AM173" s="22">
        <v>0</v>
      </c>
      <c r="AN173" s="22">
        <v>0</v>
      </c>
      <c r="AO173" s="22">
        <v>0</v>
      </c>
      <c r="AP173" s="22">
        <v>1700000</v>
      </c>
    </row>
    <row r="174" spans="1:42" x14ac:dyDescent="0.35">
      <c r="A174" s="22" t="s">
        <v>114</v>
      </c>
      <c r="B174" s="22" t="s">
        <v>294</v>
      </c>
      <c r="C174" s="22" t="s">
        <v>459</v>
      </c>
      <c r="D174" s="22" t="s">
        <v>460</v>
      </c>
      <c r="E174" s="22">
        <v>0</v>
      </c>
      <c r="F174" s="22">
        <v>0</v>
      </c>
      <c r="G174" s="22">
        <v>0</v>
      </c>
      <c r="H174" s="22"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v>0</v>
      </c>
      <c r="X174" s="22">
        <v>0</v>
      </c>
      <c r="Y174" s="22">
        <v>0</v>
      </c>
      <c r="Z174" s="22">
        <v>0</v>
      </c>
      <c r="AA174" s="22">
        <v>0</v>
      </c>
      <c r="AB174" s="22">
        <v>0</v>
      </c>
      <c r="AC174" s="22">
        <v>0</v>
      </c>
      <c r="AD174" s="22">
        <v>0</v>
      </c>
      <c r="AE174" s="22">
        <v>0</v>
      </c>
      <c r="AF174" s="22">
        <v>0</v>
      </c>
      <c r="AG174" s="22">
        <v>0</v>
      </c>
      <c r="AH174" s="22">
        <v>0</v>
      </c>
      <c r="AI174" s="22">
        <v>0</v>
      </c>
      <c r="AJ174" s="22">
        <v>0</v>
      </c>
      <c r="AK174" s="22">
        <v>0</v>
      </c>
      <c r="AL174" s="22">
        <v>0</v>
      </c>
      <c r="AM174" s="22">
        <v>0</v>
      </c>
      <c r="AN174" s="22">
        <v>0</v>
      </c>
      <c r="AO174" s="22">
        <v>0</v>
      </c>
      <c r="AP174" s="22">
        <v>0</v>
      </c>
    </row>
    <row r="175" spans="1:42" x14ac:dyDescent="0.35">
      <c r="A175" s="22" t="s">
        <v>114</v>
      </c>
      <c r="B175" s="22" t="s">
        <v>294</v>
      </c>
      <c r="C175" s="22" t="s">
        <v>461</v>
      </c>
      <c r="D175" s="22" t="s">
        <v>462</v>
      </c>
      <c r="E175" s="22">
        <v>0</v>
      </c>
      <c r="F175" s="22">
        <v>0</v>
      </c>
      <c r="G175" s="22">
        <v>0</v>
      </c>
      <c r="H175" s="22"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  <c r="T175" s="22">
        <v>0</v>
      </c>
      <c r="U175" s="22">
        <v>0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v>0</v>
      </c>
      <c r="AI175" s="22">
        <v>0</v>
      </c>
      <c r="AJ175" s="22">
        <v>0</v>
      </c>
      <c r="AK175" s="22">
        <v>0</v>
      </c>
      <c r="AL175" s="22">
        <v>0</v>
      </c>
      <c r="AM175" s="22">
        <v>0</v>
      </c>
      <c r="AN175" s="22">
        <v>0</v>
      </c>
      <c r="AO175" s="22">
        <v>0</v>
      </c>
      <c r="AP175" s="22">
        <v>0</v>
      </c>
    </row>
    <row r="176" spans="1:42" x14ac:dyDescent="0.35">
      <c r="A176" s="22" t="s">
        <v>114</v>
      </c>
      <c r="B176" s="22" t="s">
        <v>294</v>
      </c>
      <c r="C176" s="22" t="s">
        <v>463</v>
      </c>
      <c r="D176" s="22" t="s">
        <v>464</v>
      </c>
      <c r="E176" s="22">
        <v>0</v>
      </c>
      <c r="F176" s="22">
        <v>0</v>
      </c>
      <c r="G176" s="22">
        <v>0</v>
      </c>
      <c r="H176" s="22"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2"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v>0</v>
      </c>
      <c r="AI176" s="22">
        <v>0</v>
      </c>
      <c r="AJ176" s="22">
        <v>0</v>
      </c>
      <c r="AK176" s="22">
        <v>0</v>
      </c>
      <c r="AL176" s="22">
        <v>0</v>
      </c>
      <c r="AM176" s="22">
        <v>0</v>
      </c>
      <c r="AN176" s="22">
        <v>0</v>
      </c>
      <c r="AO176" s="22">
        <v>0</v>
      </c>
      <c r="AP176" s="22">
        <v>0</v>
      </c>
    </row>
    <row r="177" spans="1:42" x14ac:dyDescent="0.35">
      <c r="A177" s="22" t="s">
        <v>114</v>
      </c>
      <c r="B177" s="22" t="s">
        <v>294</v>
      </c>
      <c r="C177" s="22" t="s">
        <v>465</v>
      </c>
      <c r="D177" s="22" t="s">
        <v>466</v>
      </c>
      <c r="E177" s="22">
        <v>0</v>
      </c>
      <c r="F177" s="22">
        <v>5339819</v>
      </c>
      <c r="G177" s="22">
        <v>0</v>
      </c>
      <c r="H177" s="22">
        <v>0</v>
      </c>
      <c r="I177" s="22">
        <v>0</v>
      </c>
      <c r="J177" s="22">
        <v>0</v>
      </c>
      <c r="K177" s="22">
        <v>0</v>
      </c>
      <c r="L177" s="22">
        <v>0</v>
      </c>
      <c r="M177" s="22">
        <v>0</v>
      </c>
      <c r="N177" s="22">
        <v>0</v>
      </c>
      <c r="O177" s="22">
        <v>122633</v>
      </c>
      <c r="P177" s="22">
        <v>0</v>
      </c>
      <c r="Q177" s="22">
        <v>0</v>
      </c>
      <c r="R177" s="22">
        <v>618023</v>
      </c>
      <c r="S177" s="22">
        <v>0</v>
      </c>
      <c r="T177" s="22">
        <v>167328</v>
      </c>
      <c r="U177" s="22">
        <v>881689</v>
      </c>
      <c r="V177" s="22">
        <v>0</v>
      </c>
      <c r="W177" s="22"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v>0</v>
      </c>
      <c r="AI177" s="22">
        <v>2472422</v>
      </c>
      <c r="AJ177" s="22">
        <v>0</v>
      </c>
      <c r="AK177" s="22">
        <v>0</v>
      </c>
      <c r="AL177" s="22">
        <v>0</v>
      </c>
      <c r="AM177" s="22">
        <v>0</v>
      </c>
      <c r="AN177" s="22">
        <v>0</v>
      </c>
      <c r="AO177" s="22">
        <v>0</v>
      </c>
      <c r="AP177" s="22">
        <v>9601914</v>
      </c>
    </row>
    <row r="178" spans="1:42" x14ac:dyDescent="0.35">
      <c r="A178" s="22" t="s">
        <v>114</v>
      </c>
      <c r="B178" s="22" t="s">
        <v>294</v>
      </c>
      <c r="C178" s="22" t="s">
        <v>467</v>
      </c>
      <c r="D178" s="22" t="s">
        <v>468</v>
      </c>
      <c r="E178" s="22">
        <v>0</v>
      </c>
      <c r="F178" s="22">
        <v>0</v>
      </c>
      <c r="G178" s="22">
        <v>0</v>
      </c>
      <c r="H178" s="22"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  <c r="T178" s="22">
        <v>0</v>
      </c>
      <c r="U178" s="22">
        <v>0</v>
      </c>
      <c r="V178" s="22">
        <v>0</v>
      </c>
      <c r="W178" s="22"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v>0</v>
      </c>
      <c r="AI178" s="22">
        <v>0</v>
      </c>
      <c r="AJ178" s="22">
        <v>0</v>
      </c>
      <c r="AK178" s="22">
        <v>0</v>
      </c>
      <c r="AL178" s="22">
        <v>0</v>
      </c>
      <c r="AM178" s="22">
        <v>0</v>
      </c>
      <c r="AN178" s="22">
        <v>0</v>
      </c>
      <c r="AO178" s="22">
        <v>0</v>
      </c>
      <c r="AP178" s="22">
        <v>0</v>
      </c>
    </row>
    <row r="179" spans="1:42" x14ac:dyDescent="0.35">
      <c r="A179" s="22" t="s">
        <v>114</v>
      </c>
      <c r="B179" s="22" t="s">
        <v>294</v>
      </c>
      <c r="C179" s="22" t="s">
        <v>469</v>
      </c>
      <c r="D179" s="22" t="s">
        <v>470</v>
      </c>
      <c r="E179" s="22">
        <v>0</v>
      </c>
      <c r="F179" s="22">
        <v>0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v>0</v>
      </c>
      <c r="AI179" s="22">
        <v>0</v>
      </c>
      <c r="AJ179" s="22">
        <v>0</v>
      </c>
      <c r="AK179" s="22">
        <v>0</v>
      </c>
      <c r="AL179" s="22">
        <v>0</v>
      </c>
      <c r="AM179" s="22">
        <v>0</v>
      </c>
      <c r="AN179" s="22">
        <v>0</v>
      </c>
      <c r="AO179" s="22">
        <v>0</v>
      </c>
      <c r="AP179" s="22">
        <v>0</v>
      </c>
    </row>
    <row r="180" spans="1:42" x14ac:dyDescent="0.35">
      <c r="A180" s="22" t="s">
        <v>114</v>
      </c>
      <c r="B180" s="22" t="s">
        <v>294</v>
      </c>
      <c r="C180" s="22" t="s">
        <v>471</v>
      </c>
      <c r="D180" s="22" t="s">
        <v>472</v>
      </c>
      <c r="E180" s="22">
        <v>0</v>
      </c>
      <c r="F180" s="22">
        <v>0</v>
      </c>
      <c r="G180" s="22">
        <v>0</v>
      </c>
      <c r="H180" s="22"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0</v>
      </c>
      <c r="V180" s="22">
        <v>0</v>
      </c>
      <c r="W180" s="22"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v>0</v>
      </c>
      <c r="AI180" s="22">
        <v>0</v>
      </c>
      <c r="AJ180" s="22">
        <v>0</v>
      </c>
      <c r="AK180" s="22">
        <v>0</v>
      </c>
      <c r="AL180" s="22">
        <v>0</v>
      </c>
      <c r="AM180" s="22">
        <v>0</v>
      </c>
      <c r="AN180" s="22">
        <v>0</v>
      </c>
      <c r="AO180" s="22">
        <v>0</v>
      </c>
      <c r="AP180" s="22">
        <v>0</v>
      </c>
    </row>
    <row r="181" spans="1:42" x14ac:dyDescent="0.35">
      <c r="A181" s="22" t="s">
        <v>114</v>
      </c>
      <c r="B181" s="22" t="s">
        <v>294</v>
      </c>
      <c r="C181" s="22" t="s">
        <v>473</v>
      </c>
      <c r="D181" s="22" t="s">
        <v>474</v>
      </c>
      <c r="E181" s="22">
        <v>0</v>
      </c>
      <c r="F181" s="22">
        <v>0</v>
      </c>
      <c r="G181" s="22">
        <v>0</v>
      </c>
      <c r="H181" s="22"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0</v>
      </c>
      <c r="V181" s="22">
        <v>0</v>
      </c>
      <c r="W181" s="22">
        <v>0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v>0</v>
      </c>
      <c r="AI181" s="22">
        <v>0</v>
      </c>
      <c r="AJ181" s="22">
        <v>0</v>
      </c>
      <c r="AK181" s="22">
        <v>0</v>
      </c>
      <c r="AL181" s="22">
        <v>0</v>
      </c>
      <c r="AM181" s="22">
        <v>0</v>
      </c>
      <c r="AN181" s="22">
        <v>0</v>
      </c>
      <c r="AO181" s="22">
        <v>0</v>
      </c>
      <c r="AP181" s="22">
        <v>0</v>
      </c>
    </row>
    <row r="182" spans="1:42" x14ac:dyDescent="0.35">
      <c r="A182" s="22" t="s">
        <v>114</v>
      </c>
      <c r="B182" s="22" t="s">
        <v>294</v>
      </c>
      <c r="C182" s="22" t="s">
        <v>475</v>
      </c>
      <c r="D182" s="22" t="s">
        <v>476</v>
      </c>
      <c r="E182" s="22">
        <v>0</v>
      </c>
      <c r="F182" s="22">
        <v>0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v>0</v>
      </c>
      <c r="AI182" s="22">
        <v>0</v>
      </c>
      <c r="AJ182" s="22">
        <v>0</v>
      </c>
      <c r="AK182" s="22">
        <v>0</v>
      </c>
      <c r="AL182" s="22">
        <v>0</v>
      </c>
      <c r="AM182" s="22">
        <v>0</v>
      </c>
      <c r="AN182" s="22">
        <v>0</v>
      </c>
      <c r="AO182" s="22">
        <v>0</v>
      </c>
      <c r="AP182" s="22">
        <v>0</v>
      </c>
    </row>
    <row r="183" spans="1:42" x14ac:dyDescent="0.35">
      <c r="A183" s="22" t="s">
        <v>114</v>
      </c>
      <c r="B183" s="22" t="s">
        <v>294</v>
      </c>
      <c r="C183" s="22" t="s">
        <v>477</v>
      </c>
      <c r="D183" s="22" t="s">
        <v>478</v>
      </c>
      <c r="E183" s="22">
        <v>0</v>
      </c>
      <c r="F183" s="22">
        <v>0</v>
      </c>
      <c r="G183" s="22">
        <v>0</v>
      </c>
      <c r="H183" s="22"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  <c r="T183" s="22">
        <v>0</v>
      </c>
      <c r="U183" s="22">
        <v>0</v>
      </c>
      <c r="V183" s="22">
        <v>0</v>
      </c>
      <c r="W183" s="22">
        <v>0</v>
      </c>
      <c r="X183" s="22"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v>0</v>
      </c>
      <c r="AI183" s="22">
        <v>0</v>
      </c>
      <c r="AJ183" s="22">
        <v>0</v>
      </c>
      <c r="AK183" s="22">
        <v>0</v>
      </c>
      <c r="AL183" s="22">
        <v>0</v>
      </c>
      <c r="AM183" s="22">
        <v>0</v>
      </c>
      <c r="AN183" s="22">
        <v>0</v>
      </c>
      <c r="AO183" s="22">
        <v>0</v>
      </c>
      <c r="AP183" s="22">
        <v>0</v>
      </c>
    </row>
    <row r="184" spans="1:42" x14ac:dyDescent="0.35">
      <c r="A184" s="22" t="s">
        <v>114</v>
      </c>
      <c r="B184" s="22" t="s">
        <v>294</v>
      </c>
      <c r="C184" s="22" t="s">
        <v>479</v>
      </c>
      <c r="D184" s="22" t="s">
        <v>480</v>
      </c>
      <c r="E184" s="22">
        <v>0</v>
      </c>
      <c r="F184" s="22">
        <v>0</v>
      </c>
      <c r="G184" s="22">
        <v>0</v>
      </c>
      <c r="H184" s="22"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v>1300000</v>
      </c>
      <c r="V184" s="22">
        <v>0</v>
      </c>
      <c r="W184" s="22"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v>0</v>
      </c>
      <c r="AI184" s="22">
        <v>0</v>
      </c>
      <c r="AJ184" s="22">
        <v>0</v>
      </c>
      <c r="AK184" s="22">
        <v>0</v>
      </c>
      <c r="AL184" s="22">
        <v>0</v>
      </c>
      <c r="AM184" s="22">
        <v>0</v>
      </c>
      <c r="AN184" s="22">
        <v>0</v>
      </c>
      <c r="AO184" s="22">
        <v>0</v>
      </c>
      <c r="AP184" s="22">
        <v>1300000</v>
      </c>
    </row>
    <row r="185" spans="1:42" x14ac:dyDescent="0.35">
      <c r="A185" s="22" t="s">
        <v>114</v>
      </c>
      <c r="B185" s="22" t="s">
        <v>294</v>
      </c>
      <c r="C185" s="22" t="s">
        <v>481</v>
      </c>
      <c r="D185" s="22" t="s">
        <v>482</v>
      </c>
      <c r="E185" s="22">
        <v>0</v>
      </c>
      <c r="F185" s="22">
        <v>0</v>
      </c>
      <c r="G185" s="22">
        <v>0</v>
      </c>
      <c r="H185" s="22"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v>0</v>
      </c>
      <c r="AL185" s="22">
        <v>0</v>
      </c>
      <c r="AM185" s="22">
        <v>0</v>
      </c>
      <c r="AN185" s="22">
        <v>0</v>
      </c>
      <c r="AO185" s="22">
        <v>0</v>
      </c>
      <c r="AP185" s="22">
        <v>0</v>
      </c>
    </row>
    <row r="186" spans="1:42" x14ac:dyDescent="0.35">
      <c r="A186" s="22" t="s">
        <v>114</v>
      </c>
      <c r="B186" s="22" t="s">
        <v>294</v>
      </c>
      <c r="C186" s="22" t="s">
        <v>483</v>
      </c>
      <c r="D186" s="22" t="s">
        <v>484</v>
      </c>
      <c r="E186" s="22">
        <v>0</v>
      </c>
      <c r="F186" s="22">
        <v>0</v>
      </c>
      <c r="G186" s="22">
        <v>0</v>
      </c>
      <c r="H186" s="22"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  <c r="T186" s="22">
        <v>0</v>
      </c>
      <c r="U186" s="22">
        <v>0</v>
      </c>
      <c r="V186" s="22">
        <v>0</v>
      </c>
      <c r="W186" s="22"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v>0</v>
      </c>
      <c r="AI186" s="22">
        <v>0</v>
      </c>
      <c r="AJ186" s="22">
        <v>0</v>
      </c>
      <c r="AK186" s="22">
        <v>0</v>
      </c>
      <c r="AL186" s="22">
        <v>0</v>
      </c>
      <c r="AM186" s="22">
        <v>0</v>
      </c>
      <c r="AN186" s="22">
        <v>0</v>
      </c>
      <c r="AO186" s="22">
        <v>0</v>
      </c>
      <c r="AP186" s="22">
        <v>0</v>
      </c>
    </row>
    <row r="187" spans="1:42" x14ac:dyDescent="0.35">
      <c r="A187" s="22" t="s">
        <v>114</v>
      </c>
      <c r="B187" s="22" t="s">
        <v>294</v>
      </c>
      <c r="C187" s="22" t="s">
        <v>485</v>
      </c>
      <c r="D187" s="22" t="s">
        <v>486</v>
      </c>
      <c r="E187" s="22">
        <v>0</v>
      </c>
      <c r="F187" s="22">
        <v>0</v>
      </c>
      <c r="G187" s="22">
        <v>0</v>
      </c>
      <c r="H187" s="22">
        <v>0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170000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v>0</v>
      </c>
      <c r="V187" s="22">
        <v>0</v>
      </c>
      <c r="W187" s="22"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v>0</v>
      </c>
      <c r="AI187" s="22">
        <v>500000</v>
      </c>
      <c r="AJ187" s="22">
        <v>0</v>
      </c>
      <c r="AK187" s="22">
        <v>0</v>
      </c>
      <c r="AL187" s="22">
        <v>0</v>
      </c>
      <c r="AM187" s="22">
        <v>0</v>
      </c>
      <c r="AN187" s="22">
        <v>0</v>
      </c>
      <c r="AO187" s="22">
        <v>0</v>
      </c>
      <c r="AP187" s="22">
        <v>670000</v>
      </c>
    </row>
    <row r="188" spans="1:42" x14ac:dyDescent="0.35">
      <c r="A188" s="22" t="s">
        <v>114</v>
      </c>
      <c r="B188" s="22" t="s">
        <v>294</v>
      </c>
      <c r="C188" s="22" t="s">
        <v>487</v>
      </c>
      <c r="D188" s="22" t="s">
        <v>488</v>
      </c>
      <c r="E188" s="22">
        <v>0</v>
      </c>
      <c r="F188" s="22">
        <v>0</v>
      </c>
      <c r="G188" s="22">
        <v>0</v>
      </c>
      <c r="H188" s="22"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v>0</v>
      </c>
      <c r="AI188" s="22">
        <v>0</v>
      </c>
      <c r="AJ188" s="22">
        <v>0</v>
      </c>
      <c r="AK188" s="22">
        <v>0</v>
      </c>
      <c r="AL188" s="22">
        <v>0</v>
      </c>
      <c r="AM188" s="22">
        <v>0</v>
      </c>
      <c r="AN188" s="22">
        <v>0</v>
      </c>
      <c r="AO188" s="22">
        <v>0</v>
      </c>
      <c r="AP188" s="22">
        <v>0</v>
      </c>
    </row>
    <row r="189" spans="1:42" x14ac:dyDescent="0.35">
      <c r="A189" s="22" t="s">
        <v>114</v>
      </c>
      <c r="B189" s="22" t="s">
        <v>294</v>
      </c>
      <c r="C189" s="22" t="s">
        <v>489</v>
      </c>
      <c r="D189" s="22" t="s">
        <v>490</v>
      </c>
      <c r="E189" s="22">
        <v>0</v>
      </c>
      <c r="F189" s="22">
        <v>0</v>
      </c>
      <c r="G189" s="22">
        <v>0</v>
      </c>
      <c r="H189" s="22">
        <v>0</v>
      </c>
      <c r="I189" s="22">
        <v>0</v>
      </c>
      <c r="J189" s="22">
        <v>0</v>
      </c>
      <c r="K189" s="22">
        <v>0</v>
      </c>
      <c r="L189" s="22">
        <v>0</v>
      </c>
      <c r="M189" s="22"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v>0</v>
      </c>
      <c r="U189" s="22">
        <v>0</v>
      </c>
      <c r="V189" s="22">
        <v>0</v>
      </c>
      <c r="W189" s="22">
        <v>0</v>
      </c>
      <c r="X189" s="22"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v>0</v>
      </c>
      <c r="AI189" s="22">
        <v>0</v>
      </c>
      <c r="AJ189" s="22">
        <v>0</v>
      </c>
      <c r="AK189" s="22">
        <v>0</v>
      </c>
      <c r="AL189" s="22">
        <v>0</v>
      </c>
      <c r="AM189" s="22">
        <v>0</v>
      </c>
      <c r="AN189" s="22">
        <v>0</v>
      </c>
      <c r="AO189" s="22">
        <v>0</v>
      </c>
      <c r="AP189" s="22">
        <v>0</v>
      </c>
    </row>
    <row r="190" spans="1:42" x14ac:dyDescent="0.35">
      <c r="A190" s="22" t="s">
        <v>114</v>
      </c>
      <c r="B190" s="22" t="s">
        <v>294</v>
      </c>
      <c r="C190" s="22" t="s">
        <v>491</v>
      </c>
      <c r="D190" s="22" t="s">
        <v>492</v>
      </c>
      <c r="E190" s="22">
        <v>0</v>
      </c>
      <c r="F190" s="22">
        <v>0</v>
      </c>
      <c r="G190" s="22">
        <v>0</v>
      </c>
      <c r="H190" s="22"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0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0</v>
      </c>
      <c r="AK190" s="22">
        <v>0</v>
      </c>
      <c r="AL190" s="22">
        <v>0</v>
      </c>
      <c r="AM190" s="22">
        <v>0</v>
      </c>
      <c r="AN190" s="22">
        <v>0</v>
      </c>
      <c r="AO190" s="22">
        <v>0</v>
      </c>
      <c r="AP190" s="22">
        <v>0</v>
      </c>
    </row>
    <row r="191" spans="1:42" x14ac:dyDescent="0.35">
      <c r="A191" s="22" t="s">
        <v>114</v>
      </c>
      <c r="B191" s="22" t="s">
        <v>294</v>
      </c>
      <c r="C191" s="22" t="s">
        <v>493</v>
      </c>
      <c r="D191" s="22" t="s">
        <v>494</v>
      </c>
      <c r="E191" s="22">
        <v>0</v>
      </c>
      <c r="F191" s="22">
        <v>0</v>
      </c>
      <c r="G191" s="22">
        <v>0</v>
      </c>
      <c r="H191" s="22">
        <v>0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157441</v>
      </c>
      <c r="P191" s="22">
        <v>0</v>
      </c>
      <c r="Q191" s="22">
        <v>0</v>
      </c>
      <c r="R191" s="22">
        <v>0</v>
      </c>
      <c r="S191" s="22">
        <v>0</v>
      </c>
      <c r="T191" s="22">
        <v>0</v>
      </c>
      <c r="U191" s="22">
        <v>0</v>
      </c>
      <c r="V191" s="22">
        <v>0</v>
      </c>
      <c r="W191" s="22">
        <v>0</v>
      </c>
      <c r="X191" s="22"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0</v>
      </c>
      <c r="AG191" s="22">
        <v>0</v>
      </c>
      <c r="AH191" s="22">
        <v>0</v>
      </c>
      <c r="AI191" s="22">
        <v>0</v>
      </c>
      <c r="AJ191" s="22">
        <v>0</v>
      </c>
      <c r="AK191" s="22">
        <v>0</v>
      </c>
      <c r="AL191" s="22">
        <v>0</v>
      </c>
      <c r="AM191" s="22">
        <v>0</v>
      </c>
      <c r="AN191" s="22">
        <v>0</v>
      </c>
      <c r="AO191" s="22">
        <v>0</v>
      </c>
      <c r="AP191" s="22">
        <v>157441</v>
      </c>
    </row>
    <row r="192" spans="1:42" x14ac:dyDescent="0.35">
      <c r="A192" s="22" t="s">
        <v>114</v>
      </c>
      <c r="B192" s="22" t="s">
        <v>294</v>
      </c>
      <c r="C192" s="22" t="s">
        <v>495</v>
      </c>
      <c r="D192" s="22" t="s">
        <v>496</v>
      </c>
      <c r="E192" s="22">
        <v>0</v>
      </c>
      <c r="F192" s="22">
        <v>0</v>
      </c>
      <c r="G192" s="22">
        <v>0</v>
      </c>
      <c r="H192" s="22">
        <v>0</v>
      </c>
      <c r="I192" s="22">
        <v>0</v>
      </c>
      <c r="J192" s="22">
        <v>0</v>
      </c>
      <c r="K192" s="22">
        <v>0</v>
      </c>
      <c r="L192" s="22">
        <v>0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2"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  <c r="AH192" s="22">
        <v>0</v>
      </c>
      <c r="AI192" s="22">
        <v>0</v>
      </c>
      <c r="AJ192" s="22">
        <v>0</v>
      </c>
      <c r="AK192" s="22">
        <v>0</v>
      </c>
      <c r="AL192" s="22">
        <v>0</v>
      </c>
      <c r="AM192" s="22">
        <v>0</v>
      </c>
      <c r="AN192" s="22">
        <v>0</v>
      </c>
      <c r="AO192" s="22">
        <v>0</v>
      </c>
      <c r="AP192" s="22">
        <v>0</v>
      </c>
    </row>
    <row r="193" spans="1:42" x14ac:dyDescent="0.35">
      <c r="A193" s="22" t="s">
        <v>114</v>
      </c>
      <c r="B193" s="22" t="s">
        <v>294</v>
      </c>
      <c r="C193" s="22" t="s">
        <v>497</v>
      </c>
      <c r="D193" s="22" t="s">
        <v>498</v>
      </c>
      <c r="E193" s="22">
        <v>0</v>
      </c>
      <c r="F193" s="22">
        <v>0</v>
      </c>
      <c r="G193" s="22">
        <v>0</v>
      </c>
      <c r="H193" s="22"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v>0</v>
      </c>
      <c r="AL193" s="22">
        <v>0</v>
      </c>
      <c r="AM193" s="22">
        <v>0</v>
      </c>
      <c r="AN193" s="22">
        <v>0</v>
      </c>
      <c r="AO193" s="22">
        <v>0</v>
      </c>
      <c r="AP193" s="22">
        <v>0</v>
      </c>
    </row>
    <row r="194" spans="1:42" x14ac:dyDescent="0.35">
      <c r="A194" s="22" t="s">
        <v>114</v>
      </c>
      <c r="B194" s="22" t="s">
        <v>294</v>
      </c>
      <c r="C194" s="22" t="s">
        <v>499</v>
      </c>
      <c r="D194" s="22" t="s">
        <v>500</v>
      </c>
      <c r="E194" s="22">
        <v>0</v>
      </c>
      <c r="F194" s="22">
        <v>0</v>
      </c>
      <c r="G194" s="22">
        <v>0</v>
      </c>
      <c r="H194" s="22"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2">
        <v>0</v>
      </c>
      <c r="AL194" s="22">
        <v>0</v>
      </c>
      <c r="AM194" s="22">
        <v>0</v>
      </c>
      <c r="AN194" s="22">
        <v>0</v>
      </c>
      <c r="AO194" s="22">
        <v>0</v>
      </c>
      <c r="AP194" s="22">
        <v>0</v>
      </c>
    </row>
    <row r="195" spans="1:42" x14ac:dyDescent="0.35">
      <c r="A195" s="22" t="s">
        <v>114</v>
      </c>
      <c r="B195" s="22" t="s">
        <v>294</v>
      </c>
      <c r="C195" s="22" t="s">
        <v>501</v>
      </c>
      <c r="D195" s="22" t="s">
        <v>502</v>
      </c>
      <c r="E195" s="22">
        <v>0</v>
      </c>
      <c r="F195" s="22">
        <v>0</v>
      </c>
      <c r="G195" s="22">
        <v>0</v>
      </c>
      <c r="H195" s="22">
        <v>0</v>
      </c>
      <c r="I195" s="22">
        <v>710000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v>0</v>
      </c>
      <c r="AL195" s="22">
        <v>0</v>
      </c>
      <c r="AM195" s="22">
        <v>0</v>
      </c>
      <c r="AN195" s="22">
        <v>0</v>
      </c>
      <c r="AO195" s="22">
        <v>0</v>
      </c>
      <c r="AP195" s="22">
        <v>710000</v>
      </c>
    </row>
    <row r="196" spans="1:42" x14ac:dyDescent="0.35">
      <c r="A196" s="22" t="s">
        <v>114</v>
      </c>
      <c r="B196" s="22" t="s">
        <v>294</v>
      </c>
      <c r="C196" s="22" t="s">
        <v>503</v>
      </c>
      <c r="D196" s="22" t="s">
        <v>504</v>
      </c>
      <c r="E196" s="22">
        <v>0</v>
      </c>
      <c r="F196" s="22">
        <v>0</v>
      </c>
      <c r="G196" s="22">
        <v>0</v>
      </c>
      <c r="H196" s="22">
        <v>0</v>
      </c>
      <c r="I196" s="22">
        <v>1040000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0</v>
      </c>
      <c r="V196" s="22">
        <v>0</v>
      </c>
      <c r="W196" s="22"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672713</v>
      </c>
      <c r="AJ196" s="22">
        <v>0</v>
      </c>
      <c r="AK196" s="22">
        <v>0</v>
      </c>
      <c r="AL196" s="22">
        <v>0</v>
      </c>
      <c r="AM196" s="22">
        <v>0</v>
      </c>
      <c r="AN196" s="22">
        <v>0</v>
      </c>
      <c r="AO196" s="22">
        <v>0</v>
      </c>
      <c r="AP196" s="22">
        <v>1712713</v>
      </c>
    </row>
    <row r="197" spans="1:42" x14ac:dyDescent="0.35">
      <c r="A197" s="22" t="s">
        <v>114</v>
      </c>
      <c r="B197" s="22" t="s">
        <v>294</v>
      </c>
      <c r="C197" s="22" t="s">
        <v>505</v>
      </c>
      <c r="D197" s="22" t="s">
        <v>506</v>
      </c>
      <c r="E197" s="22">
        <v>0</v>
      </c>
      <c r="F197" s="22">
        <v>0</v>
      </c>
      <c r="G197" s="22">
        <v>0</v>
      </c>
      <c r="H197" s="22">
        <v>0</v>
      </c>
      <c r="I197" s="22">
        <v>0</v>
      </c>
      <c r="J197" s="22">
        <v>0</v>
      </c>
      <c r="K197" s="22">
        <v>0</v>
      </c>
      <c r="L197" s="22">
        <v>0</v>
      </c>
      <c r="M197" s="22"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v>0</v>
      </c>
      <c r="V197" s="22">
        <v>0</v>
      </c>
      <c r="W197" s="22">
        <v>0</v>
      </c>
      <c r="X197" s="22"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0</v>
      </c>
      <c r="AF197" s="22">
        <v>0</v>
      </c>
      <c r="AG197" s="22">
        <v>0</v>
      </c>
      <c r="AH197" s="22">
        <v>0</v>
      </c>
      <c r="AI197" s="22">
        <v>0</v>
      </c>
      <c r="AJ197" s="22">
        <v>0</v>
      </c>
      <c r="AK197" s="22">
        <v>0</v>
      </c>
      <c r="AL197" s="22">
        <v>0</v>
      </c>
      <c r="AM197" s="22">
        <v>0</v>
      </c>
      <c r="AN197" s="22">
        <v>0</v>
      </c>
      <c r="AO197" s="22">
        <v>0</v>
      </c>
      <c r="AP197" s="22">
        <v>0</v>
      </c>
    </row>
    <row r="198" spans="1:42" x14ac:dyDescent="0.35">
      <c r="A198" s="22" t="s">
        <v>114</v>
      </c>
      <c r="B198" s="22" t="s">
        <v>507</v>
      </c>
      <c r="C198" s="22" t="s">
        <v>508</v>
      </c>
      <c r="D198" s="22" t="s">
        <v>509</v>
      </c>
      <c r="E198" s="22">
        <v>0</v>
      </c>
      <c r="F198" s="22">
        <v>0</v>
      </c>
      <c r="G198" s="22">
        <v>0</v>
      </c>
      <c r="H198" s="22">
        <v>0</v>
      </c>
      <c r="I198" s="22">
        <v>0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1594000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406000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2">
        <v>0</v>
      </c>
      <c r="AL198" s="22">
        <v>0</v>
      </c>
      <c r="AM198" s="22">
        <v>0</v>
      </c>
      <c r="AN198" s="22">
        <v>0</v>
      </c>
      <c r="AO198" s="22">
        <v>0</v>
      </c>
      <c r="AP198" s="22">
        <v>2000000</v>
      </c>
    </row>
    <row r="199" spans="1:42" x14ac:dyDescent="0.35">
      <c r="A199" s="22" t="s">
        <v>114</v>
      </c>
      <c r="B199" s="22" t="s">
        <v>507</v>
      </c>
      <c r="C199" s="22" t="s">
        <v>510</v>
      </c>
      <c r="D199" s="22" t="s">
        <v>511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2">
        <v>0</v>
      </c>
      <c r="AM199" s="22">
        <v>0</v>
      </c>
      <c r="AN199" s="22">
        <v>0</v>
      </c>
      <c r="AO199" s="22">
        <v>0</v>
      </c>
      <c r="AP199" s="22">
        <v>0</v>
      </c>
    </row>
    <row r="200" spans="1:42" x14ac:dyDescent="0.35">
      <c r="A200" s="22" t="s">
        <v>114</v>
      </c>
      <c r="B200" s="22" t="s">
        <v>507</v>
      </c>
      <c r="C200" s="22" t="s">
        <v>512</v>
      </c>
      <c r="D200" s="22" t="s">
        <v>513</v>
      </c>
      <c r="E200" s="22">
        <v>0</v>
      </c>
      <c r="F200" s="22">
        <v>0</v>
      </c>
      <c r="G200" s="22">
        <v>0</v>
      </c>
      <c r="H200" s="22">
        <v>0</v>
      </c>
      <c r="I200" s="22">
        <v>0</v>
      </c>
      <c r="J200" s="22">
        <v>0</v>
      </c>
      <c r="K200" s="22">
        <v>0</v>
      </c>
      <c r="L200" s="22">
        <v>0</v>
      </c>
      <c r="M200" s="22"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0</v>
      </c>
      <c r="V200" s="22">
        <v>0</v>
      </c>
      <c r="W200" s="22">
        <v>0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0</v>
      </c>
      <c r="AK200" s="22">
        <v>0</v>
      </c>
      <c r="AL200" s="22">
        <v>0</v>
      </c>
      <c r="AM200" s="22">
        <v>0</v>
      </c>
      <c r="AN200" s="22">
        <v>0</v>
      </c>
      <c r="AO200" s="22">
        <v>0</v>
      </c>
      <c r="AP200" s="22">
        <v>0</v>
      </c>
    </row>
    <row r="201" spans="1:42" x14ac:dyDescent="0.35">
      <c r="A201" s="22" t="s">
        <v>114</v>
      </c>
      <c r="B201" s="22" t="s">
        <v>507</v>
      </c>
      <c r="C201" s="22" t="s">
        <v>514</v>
      </c>
      <c r="D201" s="22" t="s">
        <v>515</v>
      </c>
      <c r="E201" s="22">
        <v>0</v>
      </c>
      <c r="F201" s="22">
        <v>0</v>
      </c>
      <c r="G201" s="22">
        <v>0</v>
      </c>
      <c r="H201" s="22">
        <v>0</v>
      </c>
      <c r="I201" s="22">
        <v>0</v>
      </c>
      <c r="J201" s="22">
        <v>0</v>
      </c>
      <c r="K201" s="22">
        <v>0</v>
      </c>
      <c r="L201" s="22">
        <v>0</v>
      </c>
      <c r="M201" s="22">
        <v>0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2">
        <v>0</v>
      </c>
      <c r="T201" s="22">
        <v>0</v>
      </c>
      <c r="U201" s="22">
        <v>0</v>
      </c>
      <c r="V201" s="22">
        <v>0</v>
      </c>
      <c r="W201" s="22">
        <v>0</v>
      </c>
      <c r="X201" s="22">
        <v>0</v>
      </c>
      <c r="Y201" s="22">
        <v>0</v>
      </c>
      <c r="Z201" s="22">
        <v>0</v>
      </c>
      <c r="AA201" s="22">
        <v>0</v>
      </c>
      <c r="AB201" s="22">
        <v>0</v>
      </c>
      <c r="AC201" s="22">
        <v>0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  <c r="AK201" s="22">
        <v>0</v>
      </c>
      <c r="AL201" s="22">
        <v>0</v>
      </c>
      <c r="AM201" s="22">
        <v>0</v>
      </c>
      <c r="AN201" s="22">
        <v>0</v>
      </c>
      <c r="AO201" s="22">
        <v>0</v>
      </c>
      <c r="AP201" s="22">
        <v>0</v>
      </c>
    </row>
    <row r="202" spans="1:42" x14ac:dyDescent="0.35">
      <c r="A202" s="22" t="s">
        <v>114</v>
      </c>
      <c r="B202" s="22" t="s">
        <v>507</v>
      </c>
      <c r="C202" s="22" t="s">
        <v>516</v>
      </c>
      <c r="D202" s="22" t="s">
        <v>517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0</v>
      </c>
      <c r="V202" s="22">
        <v>0</v>
      </c>
      <c r="W202" s="22">
        <v>0</v>
      </c>
      <c r="X202" s="22">
        <v>0</v>
      </c>
      <c r="Y202" s="22">
        <v>0</v>
      </c>
      <c r="Z202" s="22">
        <v>0</v>
      </c>
      <c r="AA202" s="22">
        <v>0</v>
      </c>
      <c r="AB202" s="22">
        <v>0</v>
      </c>
      <c r="AC202" s="22">
        <v>0</v>
      </c>
      <c r="AD202" s="22">
        <v>0</v>
      </c>
      <c r="AE202" s="22">
        <v>0</v>
      </c>
      <c r="AF202" s="22">
        <v>0</v>
      </c>
      <c r="AG202" s="22">
        <v>0</v>
      </c>
      <c r="AH202" s="22">
        <v>0</v>
      </c>
      <c r="AI202" s="22">
        <v>0</v>
      </c>
      <c r="AJ202" s="22">
        <v>0</v>
      </c>
      <c r="AK202" s="22">
        <v>0</v>
      </c>
      <c r="AL202" s="22">
        <v>0</v>
      </c>
      <c r="AM202" s="22">
        <v>0</v>
      </c>
      <c r="AN202" s="22">
        <v>0</v>
      </c>
      <c r="AO202" s="22">
        <v>0</v>
      </c>
      <c r="AP202" s="22">
        <v>0</v>
      </c>
    </row>
    <row r="203" spans="1:42" x14ac:dyDescent="0.35">
      <c r="A203" s="22" t="s">
        <v>114</v>
      </c>
      <c r="B203" s="22" t="s">
        <v>507</v>
      </c>
      <c r="C203" s="22" t="s">
        <v>518</v>
      </c>
      <c r="D203" s="22" t="s">
        <v>519</v>
      </c>
      <c r="E203" s="22">
        <v>0</v>
      </c>
      <c r="F203" s="22">
        <v>0</v>
      </c>
      <c r="G203" s="22">
        <v>0</v>
      </c>
      <c r="H203" s="22">
        <v>0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2">
        <v>0</v>
      </c>
      <c r="Y203" s="22">
        <v>0</v>
      </c>
      <c r="Z203" s="22">
        <v>0</v>
      </c>
      <c r="AA203" s="22">
        <v>0</v>
      </c>
      <c r="AB203" s="22">
        <v>0</v>
      </c>
      <c r="AC203" s="22">
        <v>0</v>
      </c>
      <c r="AD203" s="22">
        <v>0</v>
      </c>
      <c r="AE203" s="22">
        <v>0</v>
      </c>
      <c r="AF203" s="22">
        <v>0</v>
      </c>
      <c r="AG203" s="22">
        <v>0</v>
      </c>
      <c r="AH203" s="22">
        <v>0</v>
      </c>
      <c r="AI203" s="22">
        <v>0</v>
      </c>
      <c r="AJ203" s="22">
        <v>0</v>
      </c>
      <c r="AK203" s="22">
        <v>0</v>
      </c>
      <c r="AL203" s="22">
        <v>0</v>
      </c>
      <c r="AM203" s="22">
        <v>0</v>
      </c>
      <c r="AN203" s="22">
        <v>0</v>
      </c>
      <c r="AO203" s="22">
        <v>0</v>
      </c>
      <c r="AP203" s="22">
        <v>0</v>
      </c>
    </row>
    <row r="204" spans="1:42" x14ac:dyDescent="0.35">
      <c r="A204" s="22" t="s">
        <v>114</v>
      </c>
      <c r="B204" s="22" t="s">
        <v>507</v>
      </c>
      <c r="C204" s="22" t="s">
        <v>520</v>
      </c>
      <c r="D204" s="22" t="s">
        <v>521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0</v>
      </c>
      <c r="V204" s="22">
        <v>0</v>
      </c>
      <c r="W204" s="22"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2">
        <v>0</v>
      </c>
      <c r="AL204" s="22">
        <v>0</v>
      </c>
      <c r="AM204" s="22">
        <v>0</v>
      </c>
      <c r="AN204" s="22">
        <v>0</v>
      </c>
      <c r="AO204" s="22">
        <v>0</v>
      </c>
      <c r="AP204" s="22">
        <v>0</v>
      </c>
    </row>
    <row r="205" spans="1:42" x14ac:dyDescent="0.35">
      <c r="A205" s="22" t="s">
        <v>114</v>
      </c>
      <c r="B205" s="22" t="s">
        <v>507</v>
      </c>
      <c r="C205" s="22" t="s">
        <v>522</v>
      </c>
      <c r="D205" s="22" t="s">
        <v>523</v>
      </c>
      <c r="E205" s="22">
        <v>0</v>
      </c>
      <c r="F205" s="22">
        <v>0</v>
      </c>
      <c r="G205" s="22">
        <v>0</v>
      </c>
      <c r="H205" s="22"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2"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v>0</v>
      </c>
      <c r="AI205" s="22">
        <v>0</v>
      </c>
      <c r="AJ205" s="22">
        <v>0</v>
      </c>
      <c r="AK205" s="22">
        <v>0</v>
      </c>
      <c r="AL205" s="22">
        <v>0</v>
      </c>
      <c r="AM205" s="22">
        <v>0</v>
      </c>
      <c r="AN205" s="22">
        <v>0</v>
      </c>
      <c r="AO205" s="22">
        <v>0</v>
      </c>
      <c r="AP205" s="22">
        <v>0</v>
      </c>
    </row>
    <row r="206" spans="1:42" x14ac:dyDescent="0.35">
      <c r="A206" s="22" t="s">
        <v>114</v>
      </c>
      <c r="B206" s="22" t="s">
        <v>507</v>
      </c>
      <c r="C206" s="22" t="s">
        <v>524</v>
      </c>
      <c r="D206" s="22" t="s">
        <v>525</v>
      </c>
      <c r="E206" s="22">
        <v>0</v>
      </c>
      <c r="F206" s="22">
        <v>0</v>
      </c>
      <c r="G206" s="22">
        <v>0</v>
      </c>
      <c r="H206" s="22"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v>0</v>
      </c>
      <c r="AI206" s="22">
        <v>0</v>
      </c>
      <c r="AJ206" s="22">
        <v>0</v>
      </c>
      <c r="AK206" s="22">
        <v>0</v>
      </c>
      <c r="AL206" s="22">
        <v>0</v>
      </c>
      <c r="AM206" s="22">
        <v>0</v>
      </c>
      <c r="AN206" s="22">
        <v>0</v>
      </c>
      <c r="AO206" s="22">
        <v>0</v>
      </c>
      <c r="AP206" s="22">
        <v>0</v>
      </c>
    </row>
    <row r="207" spans="1:42" x14ac:dyDescent="0.35">
      <c r="A207" s="22" t="s">
        <v>114</v>
      </c>
      <c r="B207" s="22" t="s">
        <v>507</v>
      </c>
      <c r="C207" s="22" t="s">
        <v>526</v>
      </c>
      <c r="D207" s="22" t="s">
        <v>527</v>
      </c>
      <c r="E207" s="22">
        <v>0</v>
      </c>
      <c r="F207" s="22">
        <v>0</v>
      </c>
      <c r="G207" s="22">
        <v>0</v>
      </c>
      <c r="H207" s="22"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2">
        <v>769112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v>0</v>
      </c>
      <c r="V207" s="22">
        <v>0</v>
      </c>
      <c r="W207" s="22">
        <v>0</v>
      </c>
      <c r="X207" s="22"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v>0</v>
      </c>
      <c r="AI207" s="22">
        <v>0</v>
      </c>
      <c r="AJ207" s="22">
        <v>0</v>
      </c>
      <c r="AK207" s="22">
        <v>0</v>
      </c>
      <c r="AL207" s="22">
        <v>0</v>
      </c>
      <c r="AM207" s="22">
        <v>0</v>
      </c>
      <c r="AN207" s="22">
        <v>0</v>
      </c>
      <c r="AO207" s="22">
        <v>0</v>
      </c>
      <c r="AP207" s="22">
        <v>769112</v>
      </c>
    </row>
    <row r="208" spans="1:42" x14ac:dyDescent="0.35">
      <c r="A208" s="22" t="s">
        <v>114</v>
      </c>
      <c r="B208" s="22" t="s">
        <v>507</v>
      </c>
      <c r="C208" s="22" t="s">
        <v>528</v>
      </c>
      <c r="D208" s="22" t="s">
        <v>529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v>0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v>0</v>
      </c>
      <c r="AI208" s="22">
        <v>0</v>
      </c>
      <c r="AJ208" s="22">
        <v>0</v>
      </c>
      <c r="AK208" s="22">
        <v>0</v>
      </c>
      <c r="AL208" s="22">
        <v>0</v>
      </c>
      <c r="AM208" s="22">
        <v>0</v>
      </c>
      <c r="AN208" s="22">
        <v>0</v>
      </c>
      <c r="AO208" s="22">
        <v>0</v>
      </c>
      <c r="AP208" s="22">
        <v>0</v>
      </c>
    </row>
    <row r="209" spans="1:42" x14ac:dyDescent="0.35">
      <c r="A209" s="22" t="s">
        <v>114</v>
      </c>
      <c r="B209" s="22" t="s">
        <v>507</v>
      </c>
      <c r="C209" s="22" t="s">
        <v>530</v>
      </c>
      <c r="D209" s="22" t="s">
        <v>531</v>
      </c>
      <c r="E209" s="22">
        <v>0</v>
      </c>
      <c r="F209" s="22">
        <v>0</v>
      </c>
      <c r="G209" s="22">
        <v>0</v>
      </c>
      <c r="H209" s="22"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v>0</v>
      </c>
      <c r="AJ209" s="22">
        <v>0</v>
      </c>
      <c r="AK209" s="22">
        <v>0</v>
      </c>
      <c r="AL209" s="22">
        <v>0</v>
      </c>
      <c r="AM209" s="22">
        <v>0</v>
      </c>
      <c r="AN209" s="22">
        <v>0</v>
      </c>
      <c r="AO209" s="22">
        <v>0</v>
      </c>
      <c r="AP209" s="22">
        <v>0</v>
      </c>
    </row>
    <row r="210" spans="1:42" x14ac:dyDescent="0.35">
      <c r="A210" s="22" t="s">
        <v>114</v>
      </c>
      <c r="B210" s="22" t="s">
        <v>507</v>
      </c>
      <c r="C210" s="22" t="s">
        <v>532</v>
      </c>
      <c r="D210" s="22" t="s">
        <v>533</v>
      </c>
      <c r="E210" s="22">
        <v>0</v>
      </c>
      <c r="F210" s="22">
        <v>0</v>
      </c>
      <c r="G210" s="22">
        <v>0</v>
      </c>
      <c r="H210" s="22"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v>0</v>
      </c>
      <c r="AJ210" s="22">
        <v>0</v>
      </c>
      <c r="AK210" s="22">
        <v>0</v>
      </c>
      <c r="AL210" s="22">
        <v>0</v>
      </c>
      <c r="AM210" s="22">
        <v>0</v>
      </c>
      <c r="AN210" s="22">
        <v>0</v>
      </c>
      <c r="AO210" s="22">
        <v>0</v>
      </c>
      <c r="AP210" s="22">
        <v>0</v>
      </c>
    </row>
    <row r="211" spans="1:42" x14ac:dyDescent="0.35">
      <c r="A211" s="22" t="s">
        <v>114</v>
      </c>
      <c r="B211" s="22" t="s">
        <v>507</v>
      </c>
      <c r="C211" s="22" t="s">
        <v>534</v>
      </c>
      <c r="D211" s="22" t="s">
        <v>535</v>
      </c>
      <c r="E211" s="22">
        <v>0</v>
      </c>
      <c r="F211" s="22">
        <v>0</v>
      </c>
      <c r="G211" s="22">
        <v>0</v>
      </c>
      <c r="H211" s="22"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v>0</v>
      </c>
      <c r="U211" s="22">
        <v>0</v>
      </c>
      <c r="V211" s="22">
        <v>0</v>
      </c>
      <c r="W211" s="22"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0</v>
      </c>
      <c r="AI211" s="22">
        <v>0</v>
      </c>
      <c r="AJ211" s="22">
        <v>0</v>
      </c>
      <c r="AK211" s="22">
        <v>0</v>
      </c>
      <c r="AL211" s="22">
        <v>0</v>
      </c>
      <c r="AM211" s="22">
        <v>0</v>
      </c>
      <c r="AN211" s="22">
        <v>0</v>
      </c>
      <c r="AO211" s="22">
        <v>0</v>
      </c>
      <c r="AP211" s="22">
        <v>0</v>
      </c>
    </row>
    <row r="212" spans="1:42" x14ac:dyDescent="0.35">
      <c r="A212" s="22" t="s">
        <v>114</v>
      </c>
      <c r="B212" s="22" t="s">
        <v>507</v>
      </c>
      <c r="C212" s="22" t="s">
        <v>536</v>
      </c>
      <c r="D212" s="22" t="s">
        <v>537</v>
      </c>
      <c r="E212" s="22">
        <v>0</v>
      </c>
      <c r="F212" s="22">
        <v>0</v>
      </c>
      <c r="G212" s="22">
        <v>0</v>
      </c>
      <c r="H212" s="22"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v>0</v>
      </c>
      <c r="AJ212" s="22">
        <v>0</v>
      </c>
      <c r="AK212" s="22">
        <v>0</v>
      </c>
      <c r="AL212" s="22">
        <v>0</v>
      </c>
      <c r="AM212" s="22">
        <v>0</v>
      </c>
      <c r="AN212" s="22">
        <v>0</v>
      </c>
      <c r="AO212" s="22">
        <v>0</v>
      </c>
      <c r="AP212" s="22">
        <v>0</v>
      </c>
    </row>
    <row r="213" spans="1:42" x14ac:dyDescent="0.35">
      <c r="A213" s="22" t="s">
        <v>114</v>
      </c>
      <c r="B213" s="22" t="s">
        <v>507</v>
      </c>
      <c r="C213" s="22" t="s">
        <v>538</v>
      </c>
      <c r="D213" s="22" t="s">
        <v>539</v>
      </c>
      <c r="E213" s="22">
        <v>0</v>
      </c>
      <c r="F213" s="22">
        <v>0</v>
      </c>
      <c r="G213" s="22">
        <v>0</v>
      </c>
      <c r="H213" s="22">
        <v>0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0</v>
      </c>
      <c r="AG213" s="22">
        <v>0</v>
      </c>
      <c r="AH213" s="22">
        <v>0</v>
      </c>
      <c r="AI213" s="22">
        <v>0</v>
      </c>
      <c r="AJ213" s="22">
        <v>0</v>
      </c>
      <c r="AK213" s="22">
        <v>0</v>
      </c>
      <c r="AL213" s="22">
        <v>0</v>
      </c>
      <c r="AM213" s="22">
        <v>0</v>
      </c>
      <c r="AN213" s="22">
        <v>0</v>
      </c>
      <c r="AO213" s="22">
        <v>0</v>
      </c>
      <c r="AP213" s="22">
        <v>0</v>
      </c>
    </row>
    <row r="214" spans="1:42" x14ac:dyDescent="0.35">
      <c r="A214" s="22" t="s">
        <v>114</v>
      </c>
      <c r="B214" s="22" t="s">
        <v>507</v>
      </c>
      <c r="C214" s="22" t="s">
        <v>540</v>
      </c>
      <c r="D214" s="22" t="s">
        <v>541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0</v>
      </c>
      <c r="AK214" s="22">
        <v>0</v>
      </c>
      <c r="AL214" s="22">
        <v>0</v>
      </c>
      <c r="AM214" s="22">
        <v>0</v>
      </c>
      <c r="AN214" s="22">
        <v>0</v>
      </c>
      <c r="AO214" s="22">
        <v>0</v>
      </c>
      <c r="AP214" s="22">
        <v>0</v>
      </c>
    </row>
    <row r="215" spans="1:42" x14ac:dyDescent="0.35">
      <c r="A215" s="22" t="s">
        <v>114</v>
      </c>
      <c r="B215" s="22" t="s">
        <v>507</v>
      </c>
      <c r="C215" s="22" t="s">
        <v>542</v>
      </c>
      <c r="D215" s="22" t="s">
        <v>543</v>
      </c>
      <c r="E215" s="22">
        <v>0</v>
      </c>
      <c r="F215" s="22">
        <v>0</v>
      </c>
      <c r="G215" s="22">
        <v>0</v>
      </c>
      <c r="H215" s="22">
        <v>0</v>
      </c>
      <c r="I215" s="22">
        <v>0</v>
      </c>
      <c r="J215" s="22">
        <v>0</v>
      </c>
      <c r="K215" s="22">
        <v>0</v>
      </c>
      <c r="L215" s="22">
        <v>0</v>
      </c>
      <c r="M215" s="22"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v>0</v>
      </c>
      <c r="U215" s="22">
        <v>0</v>
      </c>
      <c r="V215" s="22">
        <v>0</v>
      </c>
      <c r="W215" s="22">
        <v>0</v>
      </c>
      <c r="X215" s="22"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v>0</v>
      </c>
      <c r="AI215" s="22">
        <v>0</v>
      </c>
      <c r="AJ215" s="22">
        <v>0</v>
      </c>
      <c r="AK215" s="22">
        <v>0</v>
      </c>
      <c r="AL215" s="22">
        <v>0</v>
      </c>
      <c r="AM215" s="22">
        <v>0</v>
      </c>
      <c r="AN215" s="22">
        <v>0</v>
      </c>
      <c r="AO215" s="22">
        <v>0</v>
      </c>
      <c r="AP215" s="22">
        <v>0</v>
      </c>
    </row>
    <row r="216" spans="1:42" x14ac:dyDescent="0.35">
      <c r="A216" s="22" t="s">
        <v>114</v>
      </c>
      <c r="B216" s="22" t="s">
        <v>507</v>
      </c>
      <c r="C216" s="22" t="s">
        <v>544</v>
      </c>
      <c r="D216" s="22" t="s">
        <v>545</v>
      </c>
      <c r="E216" s="22">
        <v>0</v>
      </c>
      <c r="F216" s="22">
        <v>0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 s="22">
        <v>0</v>
      </c>
      <c r="AL216" s="22">
        <v>0</v>
      </c>
      <c r="AM216" s="22">
        <v>0</v>
      </c>
      <c r="AN216" s="22">
        <v>0</v>
      </c>
      <c r="AO216" s="22">
        <v>0</v>
      </c>
      <c r="AP216" s="22">
        <v>0</v>
      </c>
    </row>
    <row r="217" spans="1:42" x14ac:dyDescent="0.35">
      <c r="A217" s="22" t="s">
        <v>114</v>
      </c>
      <c r="B217" s="22" t="s">
        <v>507</v>
      </c>
      <c r="C217" s="22" t="s">
        <v>546</v>
      </c>
      <c r="D217" s="22" t="s">
        <v>547</v>
      </c>
      <c r="E217" s="22">
        <v>0</v>
      </c>
      <c r="F217" s="22">
        <v>0</v>
      </c>
      <c r="G217" s="22">
        <v>0</v>
      </c>
      <c r="H217" s="22"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v>0</v>
      </c>
      <c r="U217" s="22">
        <v>0</v>
      </c>
      <c r="V217" s="22">
        <v>0</v>
      </c>
      <c r="W217" s="22">
        <v>0</v>
      </c>
      <c r="X217" s="22"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v>0</v>
      </c>
      <c r="AI217" s="22">
        <v>0</v>
      </c>
      <c r="AJ217" s="22">
        <v>0</v>
      </c>
      <c r="AK217" s="22">
        <v>0</v>
      </c>
      <c r="AL217" s="22">
        <v>0</v>
      </c>
      <c r="AM217" s="22">
        <v>0</v>
      </c>
      <c r="AN217" s="22">
        <v>0</v>
      </c>
      <c r="AO217" s="22">
        <v>0</v>
      </c>
      <c r="AP217" s="22">
        <v>0</v>
      </c>
    </row>
    <row r="218" spans="1:42" x14ac:dyDescent="0.35">
      <c r="A218" s="22" t="s">
        <v>114</v>
      </c>
      <c r="B218" s="22" t="s">
        <v>507</v>
      </c>
      <c r="C218" s="22" t="s">
        <v>548</v>
      </c>
      <c r="D218" s="22" t="s">
        <v>549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v>0</v>
      </c>
      <c r="AL218" s="22">
        <v>0</v>
      </c>
      <c r="AM218" s="22">
        <v>0</v>
      </c>
      <c r="AN218" s="22">
        <v>0</v>
      </c>
      <c r="AO218" s="22">
        <v>0</v>
      </c>
      <c r="AP218" s="22">
        <v>0</v>
      </c>
    </row>
    <row r="219" spans="1:42" x14ac:dyDescent="0.35">
      <c r="A219" s="22" t="s">
        <v>114</v>
      </c>
      <c r="B219" s="22" t="s">
        <v>507</v>
      </c>
      <c r="C219" s="22" t="s">
        <v>550</v>
      </c>
      <c r="D219" s="22" t="s">
        <v>551</v>
      </c>
      <c r="E219" s="22">
        <v>0</v>
      </c>
      <c r="F219" s="22">
        <v>0</v>
      </c>
      <c r="G219" s="22">
        <v>0</v>
      </c>
      <c r="H219" s="22">
        <v>0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v>0</v>
      </c>
      <c r="U219" s="22">
        <v>0</v>
      </c>
      <c r="V219" s="22">
        <v>0</v>
      </c>
      <c r="W219" s="22">
        <v>0</v>
      </c>
      <c r="X219" s="22"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v>0</v>
      </c>
      <c r="AI219" s="22">
        <v>0</v>
      </c>
      <c r="AJ219" s="22">
        <v>0</v>
      </c>
      <c r="AK219" s="22">
        <v>0</v>
      </c>
      <c r="AL219" s="22">
        <v>0</v>
      </c>
      <c r="AM219" s="22">
        <v>0</v>
      </c>
      <c r="AN219" s="22">
        <v>0</v>
      </c>
      <c r="AO219" s="22">
        <v>0</v>
      </c>
      <c r="AP219" s="22">
        <v>0</v>
      </c>
    </row>
    <row r="220" spans="1:42" x14ac:dyDescent="0.35">
      <c r="A220" s="22" t="s">
        <v>114</v>
      </c>
      <c r="B220" s="22" t="s">
        <v>507</v>
      </c>
      <c r="C220" s="22" t="s">
        <v>552</v>
      </c>
      <c r="D220" s="22" t="s">
        <v>553</v>
      </c>
      <c r="E220" s="22">
        <v>0</v>
      </c>
      <c r="F220" s="22">
        <v>0</v>
      </c>
      <c r="G220" s="22">
        <v>0</v>
      </c>
      <c r="H220" s="22"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v>0</v>
      </c>
      <c r="V220" s="22">
        <v>0</v>
      </c>
      <c r="W220" s="22"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v>0</v>
      </c>
      <c r="AI220" s="22">
        <v>0</v>
      </c>
      <c r="AJ220" s="22">
        <v>0</v>
      </c>
      <c r="AK220" s="22">
        <v>0</v>
      </c>
      <c r="AL220" s="22">
        <v>0</v>
      </c>
      <c r="AM220" s="22">
        <v>0</v>
      </c>
      <c r="AN220" s="22">
        <v>0</v>
      </c>
      <c r="AO220" s="22">
        <v>0</v>
      </c>
      <c r="AP220" s="22">
        <v>0</v>
      </c>
    </row>
    <row r="221" spans="1:42" x14ac:dyDescent="0.35">
      <c r="A221" s="22" t="s">
        <v>114</v>
      </c>
      <c r="B221" s="22" t="s">
        <v>507</v>
      </c>
      <c r="C221" s="22" t="s">
        <v>554</v>
      </c>
      <c r="D221" s="22" t="s">
        <v>555</v>
      </c>
      <c r="E221" s="22">
        <v>0</v>
      </c>
      <c r="F221" s="22">
        <v>0</v>
      </c>
      <c r="G221" s="22">
        <v>0</v>
      </c>
      <c r="H221" s="22"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v>0</v>
      </c>
      <c r="U221" s="22">
        <v>0</v>
      </c>
      <c r="V221" s="22">
        <v>0</v>
      </c>
      <c r="W221" s="22">
        <v>0</v>
      </c>
      <c r="X221" s="22"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v>0</v>
      </c>
      <c r="AI221" s="22">
        <v>0</v>
      </c>
      <c r="AJ221" s="22">
        <v>0</v>
      </c>
      <c r="AK221" s="22">
        <v>0</v>
      </c>
      <c r="AL221" s="22">
        <v>0</v>
      </c>
      <c r="AM221" s="22">
        <v>0</v>
      </c>
      <c r="AN221" s="22">
        <v>0</v>
      </c>
      <c r="AO221" s="22">
        <v>0</v>
      </c>
      <c r="AP221" s="22">
        <v>0</v>
      </c>
    </row>
    <row r="222" spans="1:42" x14ac:dyDescent="0.35">
      <c r="A222" s="22" t="s">
        <v>114</v>
      </c>
      <c r="B222" s="22" t="s">
        <v>507</v>
      </c>
      <c r="C222" s="22" t="s">
        <v>556</v>
      </c>
      <c r="D222" s="22" t="s">
        <v>557</v>
      </c>
      <c r="E222" s="22">
        <v>0</v>
      </c>
      <c r="F222" s="22">
        <v>0</v>
      </c>
      <c r="G222" s="22">
        <v>0</v>
      </c>
      <c r="H222" s="22"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v>0</v>
      </c>
      <c r="V222" s="22">
        <v>0</v>
      </c>
      <c r="W222" s="22">
        <v>0</v>
      </c>
      <c r="X222" s="22"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v>0</v>
      </c>
      <c r="AI222" s="22">
        <v>0</v>
      </c>
      <c r="AJ222" s="22">
        <v>0</v>
      </c>
      <c r="AK222" s="22">
        <v>0</v>
      </c>
      <c r="AL222" s="22">
        <v>0</v>
      </c>
      <c r="AM222" s="22">
        <v>0</v>
      </c>
      <c r="AN222" s="22">
        <v>0</v>
      </c>
      <c r="AO222" s="22">
        <v>0</v>
      </c>
      <c r="AP222" s="22">
        <v>0</v>
      </c>
    </row>
    <row r="223" spans="1:42" x14ac:dyDescent="0.35">
      <c r="A223" s="22" t="s">
        <v>114</v>
      </c>
      <c r="B223" s="22" t="s">
        <v>507</v>
      </c>
      <c r="C223" s="22" t="s">
        <v>558</v>
      </c>
      <c r="D223" s="22" t="s">
        <v>559</v>
      </c>
      <c r="E223" s="22">
        <v>0</v>
      </c>
      <c r="F223" s="22">
        <v>0</v>
      </c>
      <c r="G223" s="22">
        <v>0</v>
      </c>
      <c r="H223" s="22"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v>0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v>0</v>
      </c>
      <c r="AI223" s="22">
        <v>0</v>
      </c>
      <c r="AJ223" s="22">
        <v>0</v>
      </c>
      <c r="AK223" s="22">
        <v>0</v>
      </c>
      <c r="AL223" s="22">
        <v>0</v>
      </c>
      <c r="AM223" s="22">
        <v>0</v>
      </c>
      <c r="AN223" s="22">
        <v>0</v>
      </c>
      <c r="AO223" s="22">
        <v>0</v>
      </c>
      <c r="AP223" s="22">
        <v>0</v>
      </c>
    </row>
    <row r="224" spans="1:42" x14ac:dyDescent="0.35">
      <c r="A224" s="22" t="s">
        <v>114</v>
      </c>
      <c r="B224" s="22" t="s">
        <v>507</v>
      </c>
      <c r="C224" s="22" t="s">
        <v>560</v>
      </c>
      <c r="D224" s="22" t="s">
        <v>561</v>
      </c>
      <c r="E224" s="22">
        <v>0</v>
      </c>
      <c r="F224" s="22">
        <v>0</v>
      </c>
      <c r="G224" s="22">
        <v>0</v>
      </c>
      <c r="H224" s="22"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300000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v>0</v>
      </c>
      <c r="V224" s="22">
        <v>0</v>
      </c>
      <c r="W224" s="22">
        <v>0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v>0</v>
      </c>
      <c r="AI224" s="22">
        <v>0</v>
      </c>
      <c r="AJ224" s="22">
        <v>0</v>
      </c>
      <c r="AK224" s="22">
        <v>0</v>
      </c>
      <c r="AL224" s="22">
        <v>0</v>
      </c>
      <c r="AM224" s="22">
        <v>0</v>
      </c>
      <c r="AN224" s="22">
        <v>0</v>
      </c>
      <c r="AO224" s="22">
        <v>0</v>
      </c>
      <c r="AP224" s="22">
        <v>300000</v>
      </c>
    </row>
    <row r="225" spans="1:42" x14ac:dyDescent="0.35">
      <c r="A225" s="22" t="s">
        <v>114</v>
      </c>
      <c r="B225" s="22" t="s">
        <v>507</v>
      </c>
      <c r="C225" s="22" t="s">
        <v>562</v>
      </c>
      <c r="D225" s="22" t="s">
        <v>563</v>
      </c>
      <c r="E225" s="22">
        <v>0</v>
      </c>
      <c r="F225" s="22">
        <v>0</v>
      </c>
      <c r="G225" s="22">
        <v>0</v>
      </c>
      <c r="H225" s="22"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v>0</v>
      </c>
      <c r="V225" s="22">
        <v>0</v>
      </c>
      <c r="W225" s="22"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v>0</v>
      </c>
      <c r="AJ225" s="22">
        <v>0</v>
      </c>
      <c r="AK225" s="22">
        <v>0</v>
      </c>
      <c r="AL225" s="22">
        <v>0</v>
      </c>
      <c r="AM225" s="22">
        <v>0</v>
      </c>
      <c r="AN225" s="22">
        <v>0</v>
      </c>
      <c r="AO225" s="22">
        <v>0</v>
      </c>
      <c r="AP225" s="22">
        <v>0</v>
      </c>
    </row>
    <row r="226" spans="1:42" x14ac:dyDescent="0.35">
      <c r="A226" s="22" t="s">
        <v>114</v>
      </c>
      <c r="B226" s="22" t="s">
        <v>507</v>
      </c>
      <c r="C226" s="22" t="s">
        <v>564</v>
      </c>
      <c r="D226" s="22" t="s">
        <v>565</v>
      </c>
      <c r="E226" s="22">
        <v>0</v>
      </c>
      <c r="F226" s="22">
        <v>0</v>
      </c>
      <c r="G226" s="22">
        <v>0</v>
      </c>
      <c r="H226" s="22"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2">
        <v>0</v>
      </c>
      <c r="AL226" s="22">
        <v>0</v>
      </c>
      <c r="AM226" s="22">
        <v>0</v>
      </c>
      <c r="AN226" s="22">
        <v>0</v>
      </c>
      <c r="AO226" s="22">
        <v>795000</v>
      </c>
      <c r="AP226" s="22">
        <v>795000</v>
      </c>
    </row>
    <row r="227" spans="1:42" x14ac:dyDescent="0.35">
      <c r="A227" s="22" t="s">
        <v>114</v>
      </c>
      <c r="B227" s="22" t="s">
        <v>507</v>
      </c>
      <c r="C227" s="22" t="s">
        <v>566</v>
      </c>
      <c r="D227" s="22" t="s">
        <v>567</v>
      </c>
      <c r="E227" s="22">
        <v>0</v>
      </c>
      <c r="F227" s="22">
        <v>0</v>
      </c>
      <c r="G227" s="22">
        <v>0</v>
      </c>
      <c r="H227" s="22"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v>0</v>
      </c>
      <c r="U227" s="22">
        <v>0</v>
      </c>
      <c r="V227" s="22">
        <v>0</v>
      </c>
      <c r="W227" s="22"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v>0</v>
      </c>
      <c r="AJ227" s="22">
        <v>0</v>
      </c>
      <c r="AK227" s="22">
        <v>0</v>
      </c>
      <c r="AL227" s="22">
        <v>0</v>
      </c>
      <c r="AM227" s="22">
        <v>0</v>
      </c>
      <c r="AN227" s="22">
        <v>0</v>
      </c>
      <c r="AO227" s="22">
        <v>0</v>
      </c>
      <c r="AP227" s="22">
        <v>0</v>
      </c>
    </row>
    <row r="228" spans="1:42" x14ac:dyDescent="0.35">
      <c r="A228" s="22" t="s">
        <v>114</v>
      </c>
      <c r="B228" s="22" t="s">
        <v>507</v>
      </c>
      <c r="C228" s="22" t="s">
        <v>568</v>
      </c>
      <c r="D228" s="22" t="s">
        <v>569</v>
      </c>
      <c r="E228" s="22">
        <v>0</v>
      </c>
      <c r="F228" s="22">
        <v>0</v>
      </c>
      <c r="G228" s="22">
        <v>0</v>
      </c>
      <c r="H228" s="22"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v>0</v>
      </c>
      <c r="V228" s="22">
        <v>0</v>
      </c>
      <c r="W228" s="22"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v>0</v>
      </c>
      <c r="AJ228" s="22">
        <v>0</v>
      </c>
      <c r="AK228" s="22">
        <v>0</v>
      </c>
      <c r="AL228" s="22">
        <v>0</v>
      </c>
      <c r="AM228" s="22">
        <v>0</v>
      </c>
      <c r="AN228" s="22">
        <v>0</v>
      </c>
      <c r="AO228" s="22">
        <v>0</v>
      </c>
      <c r="AP228" s="22">
        <v>0</v>
      </c>
    </row>
    <row r="229" spans="1:42" x14ac:dyDescent="0.35">
      <c r="A229" s="22" t="s">
        <v>114</v>
      </c>
      <c r="B229" s="22" t="s">
        <v>507</v>
      </c>
      <c r="C229" s="22" t="s">
        <v>570</v>
      </c>
      <c r="D229" s="22" t="s">
        <v>571</v>
      </c>
      <c r="E229" s="22">
        <v>0</v>
      </c>
      <c r="F229" s="22">
        <v>0</v>
      </c>
      <c r="G229" s="22">
        <v>0</v>
      </c>
      <c r="H229" s="22"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v>0</v>
      </c>
      <c r="V229" s="22">
        <v>0</v>
      </c>
      <c r="W229" s="22"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v>0</v>
      </c>
      <c r="AI229" s="22">
        <v>0</v>
      </c>
      <c r="AJ229" s="22">
        <v>0</v>
      </c>
      <c r="AK229" s="22">
        <v>0</v>
      </c>
      <c r="AL229" s="22">
        <v>0</v>
      </c>
      <c r="AM229" s="22">
        <v>0</v>
      </c>
      <c r="AN229" s="22">
        <v>0</v>
      </c>
      <c r="AO229" s="22">
        <v>0</v>
      </c>
      <c r="AP229" s="22">
        <v>0</v>
      </c>
    </row>
    <row r="230" spans="1:42" x14ac:dyDescent="0.35">
      <c r="A230" s="22" t="s">
        <v>114</v>
      </c>
      <c r="B230" s="22" t="s">
        <v>507</v>
      </c>
      <c r="C230" s="22" t="s">
        <v>572</v>
      </c>
      <c r="D230" s="22" t="s">
        <v>573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v>0</v>
      </c>
      <c r="AJ230" s="22">
        <v>0</v>
      </c>
      <c r="AK230" s="22">
        <v>0</v>
      </c>
      <c r="AL230" s="22">
        <v>0</v>
      </c>
      <c r="AM230" s="22">
        <v>0</v>
      </c>
      <c r="AN230" s="22">
        <v>0</v>
      </c>
      <c r="AO230" s="22">
        <v>0</v>
      </c>
      <c r="AP230" s="22">
        <v>0</v>
      </c>
    </row>
    <row r="231" spans="1:42" x14ac:dyDescent="0.35">
      <c r="A231" s="22" t="s">
        <v>114</v>
      </c>
      <c r="B231" s="22" t="s">
        <v>507</v>
      </c>
      <c r="C231" s="22" t="s">
        <v>574</v>
      </c>
      <c r="D231" s="22" t="s">
        <v>575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v>0</v>
      </c>
      <c r="U231" s="22">
        <v>0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v>0</v>
      </c>
      <c r="AI231" s="22">
        <v>0</v>
      </c>
      <c r="AJ231" s="22">
        <v>0</v>
      </c>
      <c r="AK231" s="22">
        <v>0</v>
      </c>
      <c r="AL231" s="22">
        <v>0</v>
      </c>
      <c r="AM231" s="22">
        <v>0</v>
      </c>
      <c r="AN231" s="22">
        <v>0</v>
      </c>
      <c r="AO231" s="22">
        <v>0</v>
      </c>
      <c r="AP231" s="22">
        <v>0</v>
      </c>
    </row>
    <row r="232" spans="1:42" x14ac:dyDescent="0.35">
      <c r="A232" s="22" t="s">
        <v>114</v>
      </c>
      <c r="B232" s="22" t="s">
        <v>507</v>
      </c>
      <c r="C232" s="22" t="s">
        <v>576</v>
      </c>
      <c r="D232" s="22" t="s">
        <v>577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v>0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v>0</v>
      </c>
      <c r="AI232" s="22">
        <v>0</v>
      </c>
      <c r="AJ232" s="22">
        <v>0</v>
      </c>
      <c r="AK232" s="22">
        <v>0</v>
      </c>
      <c r="AL232" s="22">
        <v>0</v>
      </c>
      <c r="AM232" s="22">
        <v>0</v>
      </c>
      <c r="AN232" s="22">
        <v>0</v>
      </c>
      <c r="AO232" s="22">
        <v>0</v>
      </c>
      <c r="AP232" s="22">
        <v>0</v>
      </c>
    </row>
    <row r="233" spans="1:42" x14ac:dyDescent="0.35">
      <c r="A233" s="22" t="s">
        <v>114</v>
      </c>
      <c r="B233" s="22" t="s">
        <v>507</v>
      </c>
      <c r="C233" s="22" t="s">
        <v>578</v>
      </c>
      <c r="D233" s="22" t="s">
        <v>579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0</v>
      </c>
      <c r="AJ233" s="22">
        <v>0</v>
      </c>
      <c r="AK233" s="22">
        <v>0</v>
      </c>
      <c r="AL233" s="22">
        <v>0</v>
      </c>
      <c r="AM233" s="22">
        <v>0</v>
      </c>
      <c r="AN233" s="22">
        <v>0</v>
      </c>
      <c r="AO233" s="22">
        <v>0</v>
      </c>
      <c r="AP233" s="22">
        <v>0</v>
      </c>
    </row>
    <row r="234" spans="1:42" x14ac:dyDescent="0.35">
      <c r="A234" s="22" t="s">
        <v>114</v>
      </c>
      <c r="B234" s="22" t="s">
        <v>507</v>
      </c>
      <c r="C234" s="22" t="s">
        <v>580</v>
      </c>
      <c r="D234" s="22" t="s">
        <v>581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v>0</v>
      </c>
      <c r="V234" s="22">
        <v>0</v>
      </c>
      <c r="W234" s="22">
        <v>0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v>0</v>
      </c>
      <c r="AI234" s="22">
        <v>0</v>
      </c>
      <c r="AJ234" s="22">
        <v>0</v>
      </c>
      <c r="AK234" s="22">
        <v>0</v>
      </c>
      <c r="AL234" s="22">
        <v>0</v>
      </c>
      <c r="AM234" s="22">
        <v>0</v>
      </c>
      <c r="AN234" s="22">
        <v>0</v>
      </c>
      <c r="AO234" s="22">
        <v>0</v>
      </c>
      <c r="AP234" s="22">
        <v>0</v>
      </c>
    </row>
    <row r="235" spans="1:42" x14ac:dyDescent="0.35">
      <c r="A235" s="22" t="s">
        <v>114</v>
      </c>
      <c r="B235" s="22" t="s">
        <v>507</v>
      </c>
      <c r="C235" s="22" t="s">
        <v>582</v>
      </c>
      <c r="D235" s="22" t="s">
        <v>583</v>
      </c>
      <c r="E235" s="22">
        <v>0</v>
      </c>
      <c r="F235" s="22">
        <v>0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0</v>
      </c>
      <c r="AI235" s="22">
        <v>0</v>
      </c>
      <c r="AJ235" s="22">
        <v>0</v>
      </c>
      <c r="AK235" s="22">
        <v>0</v>
      </c>
      <c r="AL235" s="22">
        <v>0</v>
      </c>
      <c r="AM235" s="22">
        <v>0</v>
      </c>
      <c r="AN235" s="22">
        <v>0</v>
      </c>
      <c r="AO235" s="22">
        <v>0</v>
      </c>
      <c r="AP235" s="22">
        <v>0</v>
      </c>
    </row>
    <row r="236" spans="1:42" x14ac:dyDescent="0.35">
      <c r="A236" s="22" t="s">
        <v>114</v>
      </c>
      <c r="B236" s="22" t="s">
        <v>507</v>
      </c>
      <c r="C236" s="22" t="s">
        <v>584</v>
      </c>
      <c r="D236" s="22" t="s">
        <v>585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v>0</v>
      </c>
      <c r="AJ236" s="22">
        <v>0</v>
      </c>
      <c r="AK236" s="22">
        <v>0</v>
      </c>
      <c r="AL236" s="22">
        <v>0</v>
      </c>
      <c r="AM236" s="22">
        <v>0</v>
      </c>
      <c r="AN236" s="22">
        <v>0</v>
      </c>
      <c r="AO236" s="22">
        <v>0</v>
      </c>
      <c r="AP236" s="22">
        <v>0</v>
      </c>
    </row>
    <row r="237" spans="1:42" x14ac:dyDescent="0.35">
      <c r="A237" s="22" t="s">
        <v>114</v>
      </c>
      <c r="B237" s="22" t="s">
        <v>507</v>
      </c>
      <c r="C237" s="22" t="s">
        <v>586</v>
      </c>
      <c r="D237" s="22" t="s">
        <v>587</v>
      </c>
      <c r="E237" s="22">
        <v>0</v>
      </c>
      <c r="F237" s="22">
        <v>0</v>
      </c>
      <c r="G237" s="22">
        <v>0</v>
      </c>
      <c r="H237" s="22"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v>0</v>
      </c>
      <c r="V237" s="22">
        <v>0</v>
      </c>
      <c r="W237" s="22">
        <v>0</v>
      </c>
      <c r="X237" s="22"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v>0</v>
      </c>
      <c r="AJ237" s="22">
        <v>0</v>
      </c>
      <c r="AK237" s="22">
        <v>0</v>
      </c>
      <c r="AL237" s="22">
        <v>0</v>
      </c>
      <c r="AM237" s="22">
        <v>0</v>
      </c>
      <c r="AN237" s="22">
        <v>0</v>
      </c>
      <c r="AO237" s="22">
        <v>0</v>
      </c>
      <c r="AP237" s="22">
        <v>0</v>
      </c>
    </row>
    <row r="238" spans="1:42" x14ac:dyDescent="0.35">
      <c r="A238" s="22" t="s">
        <v>114</v>
      </c>
      <c r="B238" s="22" t="s">
        <v>507</v>
      </c>
      <c r="C238" s="22" t="s">
        <v>588</v>
      </c>
      <c r="D238" s="22" t="s">
        <v>589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v>0</v>
      </c>
      <c r="AI238" s="22">
        <v>0</v>
      </c>
      <c r="AJ238" s="22">
        <v>0</v>
      </c>
      <c r="AK238" s="22">
        <v>0</v>
      </c>
      <c r="AL238" s="22">
        <v>0</v>
      </c>
      <c r="AM238" s="22">
        <v>0</v>
      </c>
      <c r="AN238" s="22">
        <v>0</v>
      </c>
      <c r="AO238" s="22">
        <v>0</v>
      </c>
      <c r="AP238" s="22">
        <v>0</v>
      </c>
    </row>
    <row r="239" spans="1:42" x14ac:dyDescent="0.35">
      <c r="A239" s="22" t="s">
        <v>114</v>
      </c>
      <c r="B239" s="22" t="s">
        <v>507</v>
      </c>
      <c r="C239" s="22" t="s">
        <v>590</v>
      </c>
      <c r="D239" s="22" t="s">
        <v>591</v>
      </c>
      <c r="E239" s="22">
        <v>0</v>
      </c>
      <c r="F239" s="22">
        <v>0</v>
      </c>
      <c r="G239" s="22">
        <v>0</v>
      </c>
      <c r="H239" s="22"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0</v>
      </c>
      <c r="V239" s="22">
        <v>0</v>
      </c>
      <c r="W239" s="22">
        <v>0</v>
      </c>
      <c r="X239" s="22"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v>0</v>
      </c>
      <c r="AI239" s="22">
        <v>0</v>
      </c>
      <c r="AJ239" s="22">
        <v>0</v>
      </c>
      <c r="AK239" s="22">
        <v>0</v>
      </c>
      <c r="AL239" s="22">
        <v>0</v>
      </c>
      <c r="AM239" s="22">
        <v>0</v>
      </c>
      <c r="AN239" s="22">
        <v>0</v>
      </c>
      <c r="AO239" s="22">
        <v>0</v>
      </c>
      <c r="AP239" s="22">
        <v>0</v>
      </c>
    </row>
    <row r="240" spans="1:42" x14ac:dyDescent="0.35">
      <c r="A240" s="22" t="s">
        <v>114</v>
      </c>
      <c r="B240" s="22" t="s">
        <v>507</v>
      </c>
      <c r="C240" s="22" t="s">
        <v>592</v>
      </c>
      <c r="D240" s="22" t="s">
        <v>593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v>0</v>
      </c>
      <c r="AJ240" s="22">
        <v>0</v>
      </c>
      <c r="AK240" s="22">
        <v>0</v>
      </c>
      <c r="AL240" s="22">
        <v>0</v>
      </c>
      <c r="AM240" s="22">
        <v>0</v>
      </c>
      <c r="AN240" s="22">
        <v>0</v>
      </c>
      <c r="AO240" s="22">
        <v>0</v>
      </c>
      <c r="AP240" s="22">
        <v>0</v>
      </c>
    </row>
    <row r="241" spans="1:42" x14ac:dyDescent="0.35">
      <c r="A241" s="22" t="s">
        <v>114</v>
      </c>
      <c r="B241" s="22" t="s">
        <v>507</v>
      </c>
      <c r="C241" s="22" t="s">
        <v>594</v>
      </c>
      <c r="D241" s="22" t="s">
        <v>595</v>
      </c>
      <c r="E241" s="22">
        <v>0</v>
      </c>
      <c r="F241" s="22">
        <v>0</v>
      </c>
      <c r="G241" s="22">
        <v>0</v>
      </c>
      <c r="H241" s="22"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v>0</v>
      </c>
      <c r="U241" s="22">
        <v>0</v>
      </c>
      <c r="V241" s="22">
        <v>0</v>
      </c>
      <c r="W241" s="22"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v>0</v>
      </c>
      <c r="AI241" s="22">
        <v>0</v>
      </c>
      <c r="AJ241" s="22">
        <v>0</v>
      </c>
      <c r="AK241" s="22">
        <v>0</v>
      </c>
      <c r="AL241" s="22">
        <v>0</v>
      </c>
      <c r="AM241" s="22">
        <v>0</v>
      </c>
      <c r="AN241" s="22">
        <v>0</v>
      </c>
      <c r="AO241" s="22">
        <v>0</v>
      </c>
      <c r="AP241" s="22">
        <v>0</v>
      </c>
    </row>
    <row r="242" spans="1:42" x14ac:dyDescent="0.35">
      <c r="A242" s="22" t="s">
        <v>114</v>
      </c>
      <c r="B242" s="22" t="s">
        <v>507</v>
      </c>
      <c r="C242" s="22" t="s">
        <v>596</v>
      </c>
      <c r="D242" s="22" t="s">
        <v>597</v>
      </c>
      <c r="E242" s="22">
        <v>0</v>
      </c>
      <c r="F242" s="22">
        <v>0</v>
      </c>
      <c r="G242" s="22">
        <v>0</v>
      </c>
      <c r="H242" s="22"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v>0</v>
      </c>
      <c r="U242" s="22">
        <v>0</v>
      </c>
      <c r="V242" s="22">
        <v>0</v>
      </c>
      <c r="W242" s="22"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v>0</v>
      </c>
      <c r="AI242" s="22">
        <v>0</v>
      </c>
      <c r="AJ242" s="22">
        <v>0</v>
      </c>
      <c r="AK242" s="22">
        <v>0</v>
      </c>
      <c r="AL242" s="22">
        <v>0</v>
      </c>
      <c r="AM242" s="22">
        <v>0</v>
      </c>
      <c r="AN242" s="22">
        <v>0</v>
      </c>
      <c r="AO242" s="22">
        <v>0</v>
      </c>
      <c r="AP242" s="22">
        <v>0</v>
      </c>
    </row>
    <row r="243" spans="1:42" x14ac:dyDescent="0.35">
      <c r="A243" s="22" t="s">
        <v>114</v>
      </c>
      <c r="B243" s="22" t="s">
        <v>507</v>
      </c>
      <c r="C243" s="22" t="s">
        <v>598</v>
      </c>
      <c r="D243" s="22" t="s">
        <v>599</v>
      </c>
      <c r="E243" s="22">
        <v>0</v>
      </c>
      <c r="F243" s="22">
        <v>0</v>
      </c>
      <c r="G243" s="22">
        <v>0</v>
      </c>
      <c r="H243" s="22"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v>0</v>
      </c>
      <c r="V243" s="22">
        <v>0</v>
      </c>
      <c r="W243" s="22"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v>0</v>
      </c>
      <c r="AJ243" s="22">
        <v>0</v>
      </c>
      <c r="AK243" s="22">
        <v>0</v>
      </c>
      <c r="AL243" s="22">
        <v>0</v>
      </c>
      <c r="AM243" s="22">
        <v>0</v>
      </c>
      <c r="AN243" s="22">
        <v>0</v>
      </c>
      <c r="AO243" s="22">
        <v>0</v>
      </c>
      <c r="AP243" s="22">
        <v>0</v>
      </c>
    </row>
    <row r="244" spans="1:42" x14ac:dyDescent="0.35">
      <c r="A244" s="22" t="s">
        <v>114</v>
      </c>
      <c r="B244" s="22" t="s">
        <v>507</v>
      </c>
      <c r="C244" s="22" t="s">
        <v>600</v>
      </c>
      <c r="D244" s="22" t="s">
        <v>601</v>
      </c>
      <c r="E244" s="22">
        <v>0</v>
      </c>
      <c r="F244" s="22">
        <v>0</v>
      </c>
      <c r="G244" s="22">
        <v>0</v>
      </c>
      <c r="H244" s="22"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v>0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v>0</v>
      </c>
      <c r="AI244" s="22">
        <v>0</v>
      </c>
      <c r="AJ244" s="22">
        <v>0</v>
      </c>
      <c r="AK244" s="22">
        <v>0</v>
      </c>
      <c r="AL244" s="22">
        <v>0</v>
      </c>
      <c r="AM244" s="22">
        <v>0</v>
      </c>
      <c r="AN244" s="22">
        <v>0</v>
      </c>
      <c r="AO244" s="22">
        <v>0</v>
      </c>
      <c r="AP244" s="22">
        <v>0</v>
      </c>
    </row>
    <row r="245" spans="1:42" x14ac:dyDescent="0.35">
      <c r="A245" s="22" t="s">
        <v>114</v>
      </c>
      <c r="B245" s="22" t="s">
        <v>507</v>
      </c>
      <c r="C245" s="22" t="s">
        <v>602</v>
      </c>
      <c r="D245" s="22" t="s">
        <v>603</v>
      </c>
      <c r="E245" s="22">
        <v>0</v>
      </c>
      <c r="F245" s="22">
        <v>0</v>
      </c>
      <c r="G245" s="22">
        <v>0</v>
      </c>
      <c r="H245" s="22"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v>0</v>
      </c>
      <c r="U245" s="22">
        <v>0</v>
      </c>
      <c r="V245" s="22">
        <v>0</v>
      </c>
      <c r="W245" s="22"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v>0</v>
      </c>
      <c r="AI245" s="22">
        <v>0</v>
      </c>
      <c r="AJ245" s="22">
        <v>0</v>
      </c>
      <c r="AK245" s="22">
        <v>0</v>
      </c>
      <c r="AL245" s="22">
        <v>0</v>
      </c>
      <c r="AM245" s="22">
        <v>0</v>
      </c>
      <c r="AN245" s="22">
        <v>0</v>
      </c>
      <c r="AO245" s="22">
        <v>0</v>
      </c>
      <c r="AP245" s="22">
        <v>0</v>
      </c>
    </row>
    <row r="246" spans="1:42" x14ac:dyDescent="0.35">
      <c r="A246" s="22" t="s">
        <v>114</v>
      </c>
      <c r="B246" s="22" t="s">
        <v>507</v>
      </c>
      <c r="C246" s="22" t="s">
        <v>604</v>
      </c>
      <c r="D246" s="22" t="s">
        <v>605</v>
      </c>
      <c r="E246" s="22">
        <v>0</v>
      </c>
      <c r="F246" s="22">
        <v>0</v>
      </c>
      <c r="G246" s="22">
        <v>0</v>
      </c>
      <c r="H246" s="22"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v>0</v>
      </c>
      <c r="X246" s="22"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v>0</v>
      </c>
      <c r="AI246" s="22">
        <v>0</v>
      </c>
      <c r="AJ246" s="22">
        <v>0</v>
      </c>
      <c r="AK246" s="22">
        <v>0</v>
      </c>
      <c r="AL246" s="22">
        <v>0</v>
      </c>
      <c r="AM246" s="22">
        <v>0</v>
      </c>
      <c r="AN246" s="22">
        <v>0</v>
      </c>
      <c r="AO246" s="22">
        <v>0</v>
      </c>
      <c r="AP246" s="22">
        <v>0</v>
      </c>
    </row>
    <row r="247" spans="1:42" x14ac:dyDescent="0.35">
      <c r="A247" s="22" t="s">
        <v>114</v>
      </c>
      <c r="B247" s="22" t="s">
        <v>507</v>
      </c>
      <c r="C247" s="22" t="s">
        <v>606</v>
      </c>
      <c r="D247" s="22" t="s">
        <v>607</v>
      </c>
      <c r="E247" s="22">
        <v>0</v>
      </c>
      <c r="F247" s="22">
        <v>0</v>
      </c>
      <c r="G247" s="22">
        <v>0</v>
      </c>
      <c r="H247" s="22"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0</v>
      </c>
      <c r="V247" s="22">
        <v>0</v>
      </c>
      <c r="W247" s="22"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0</v>
      </c>
      <c r="AI247" s="22">
        <v>0</v>
      </c>
      <c r="AJ247" s="22">
        <v>0</v>
      </c>
      <c r="AK247" s="22">
        <v>0</v>
      </c>
      <c r="AL247" s="22">
        <v>0</v>
      </c>
      <c r="AM247" s="22">
        <v>0</v>
      </c>
      <c r="AN247" s="22">
        <v>0</v>
      </c>
      <c r="AO247" s="22">
        <v>0</v>
      </c>
      <c r="AP247" s="22">
        <v>0</v>
      </c>
    </row>
    <row r="248" spans="1:42" x14ac:dyDescent="0.35">
      <c r="A248" s="22" t="s">
        <v>114</v>
      </c>
      <c r="B248" s="22" t="s">
        <v>507</v>
      </c>
      <c r="C248" s="22" t="s">
        <v>608</v>
      </c>
      <c r="D248" s="22" t="s">
        <v>609</v>
      </c>
      <c r="E248" s="22">
        <v>0</v>
      </c>
      <c r="F248" s="22">
        <v>0</v>
      </c>
      <c r="G248" s="22">
        <v>0</v>
      </c>
      <c r="H248" s="22"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900000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v>0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v>0</v>
      </c>
      <c r="AI248" s="22">
        <v>0</v>
      </c>
      <c r="AJ248" s="22">
        <v>0</v>
      </c>
      <c r="AK248" s="22">
        <v>0</v>
      </c>
      <c r="AL248" s="22">
        <v>0</v>
      </c>
      <c r="AM248" s="22">
        <v>0</v>
      </c>
      <c r="AN248" s="22">
        <v>0</v>
      </c>
      <c r="AO248" s="22">
        <v>0</v>
      </c>
      <c r="AP248" s="22">
        <v>900000</v>
      </c>
    </row>
    <row r="249" spans="1:42" x14ac:dyDescent="0.35">
      <c r="A249" s="22" t="s">
        <v>114</v>
      </c>
      <c r="B249" s="22" t="s">
        <v>507</v>
      </c>
      <c r="C249" s="22" t="s">
        <v>610</v>
      </c>
      <c r="D249" s="22" t="s">
        <v>611</v>
      </c>
      <c r="E249" s="22">
        <v>0</v>
      </c>
      <c r="F249" s="22">
        <v>0</v>
      </c>
      <c r="G249" s="22">
        <v>0</v>
      </c>
      <c r="H249" s="22">
        <v>0</v>
      </c>
      <c r="I249" s="22">
        <v>0</v>
      </c>
      <c r="J249" s="22">
        <v>0</v>
      </c>
      <c r="K249" s="22">
        <v>0</v>
      </c>
      <c r="L249" s="22">
        <v>0</v>
      </c>
      <c r="M249" s="22"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v>0</v>
      </c>
      <c r="U249" s="22">
        <v>0</v>
      </c>
      <c r="V249" s="22">
        <v>0</v>
      </c>
      <c r="W249" s="22">
        <v>0</v>
      </c>
      <c r="X249" s="22"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v>0</v>
      </c>
      <c r="AI249" s="22">
        <v>0</v>
      </c>
      <c r="AJ249" s="22">
        <v>0</v>
      </c>
      <c r="AK249" s="22">
        <v>0</v>
      </c>
      <c r="AL249" s="22">
        <v>0</v>
      </c>
      <c r="AM249" s="22">
        <v>0</v>
      </c>
      <c r="AN249" s="22">
        <v>0</v>
      </c>
      <c r="AO249" s="22">
        <v>0</v>
      </c>
      <c r="AP249" s="22">
        <v>0</v>
      </c>
    </row>
    <row r="250" spans="1:42" x14ac:dyDescent="0.35">
      <c r="A250" s="22" t="s">
        <v>114</v>
      </c>
      <c r="B250" s="22" t="s">
        <v>507</v>
      </c>
      <c r="C250" s="22" t="s">
        <v>612</v>
      </c>
      <c r="D250" s="22" t="s">
        <v>613</v>
      </c>
      <c r="E250" s="22">
        <v>0</v>
      </c>
      <c r="F250" s="22">
        <v>0</v>
      </c>
      <c r="G250" s="22">
        <v>0</v>
      </c>
      <c r="H250" s="22"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v>0</v>
      </c>
      <c r="AJ250" s="22">
        <v>0</v>
      </c>
      <c r="AK250" s="22">
        <v>0</v>
      </c>
      <c r="AL250" s="22">
        <v>0</v>
      </c>
      <c r="AM250" s="22">
        <v>0</v>
      </c>
      <c r="AN250" s="22">
        <v>0</v>
      </c>
      <c r="AO250" s="22">
        <v>0</v>
      </c>
      <c r="AP250" s="22">
        <v>0</v>
      </c>
    </row>
    <row r="251" spans="1:42" x14ac:dyDescent="0.35">
      <c r="A251" s="22" t="s">
        <v>114</v>
      </c>
      <c r="B251" s="22" t="s">
        <v>507</v>
      </c>
      <c r="C251" s="22" t="s">
        <v>614</v>
      </c>
      <c r="D251" s="22" t="s">
        <v>615</v>
      </c>
      <c r="E251" s="22">
        <v>0</v>
      </c>
      <c r="F251" s="22">
        <v>0</v>
      </c>
      <c r="G251" s="22">
        <v>0</v>
      </c>
      <c r="H251" s="22"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v>0</v>
      </c>
      <c r="V251" s="22">
        <v>0</v>
      </c>
      <c r="W251" s="22">
        <v>0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v>0</v>
      </c>
      <c r="AJ251" s="22">
        <v>0</v>
      </c>
      <c r="AK251" s="22">
        <v>0</v>
      </c>
      <c r="AL251" s="22">
        <v>0</v>
      </c>
      <c r="AM251" s="22">
        <v>0</v>
      </c>
      <c r="AN251" s="22">
        <v>0</v>
      </c>
      <c r="AO251" s="22">
        <v>0</v>
      </c>
      <c r="AP251" s="22">
        <v>0</v>
      </c>
    </row>
    <row r="252" spans="1:42" x14ac:dyDescent="0.35">
      <c r="A252" s="22" t="s">
        <v>114</v>
      </c>
      <c r="B252" s="22" t="s">
        <v>507</v>
      </c>
      <c r="C252" s="22" t="s">
        <v>616</v>
      </c>
      <c r="D252" s="22" t="s">
        <v>617</v>
      </c>
      <c r="E252" s="22">
        <v>0</v>
      </c>
      <c r="F252" s="22">
        <v>0</v>
      </c>
      <c r="G252" s="22">
        <v>0</v>
      </c>
      <c r="H252" s="22"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v>0</v>
      </c>
      <c r="AI252" s="22">
        <v>0</v>
      </c>
      <c r="AJ252" s="22">
        <v>0</v>
      </c>
      <c r="AK252" s="22">
        <v>0</v>
      </c>
      <c r="AL252" s="22">
        <v>0</v>
      </c>
      <c r="AM252" s="22">
        <v>0</v>
      </c>
      <c r="AN252" s="22">
        <v>0</v>
      </c>
      <c r="AO252" s="22">
        <v>0</v>
      </c>
      <c r="AP252" s="22">
        <v>0</v>
      </c>
    </row>
    <row r="253" spans="1:42" x14ac:dyDescent="0.35">
      <c r="A253" s="22" t="s">
        <v>114</v>
      </c>
      <c r="B253" s="22" t="s">
        <v>507</v>
      </c>
      <c r="C253" s="22" t="s">
        <v>618</v>
      </c>
      <c r="D253" s="22" t="s">
        <v>619</v>
      </c>
      <c r="E253" s="22">
        <v>0</v>
      </c>
      <c r="F253" s="22">
        <v>0</v>
      </c>
      <c r="G253" s="22">
        <v>0</v>
      </c>
      <c r="H253" s="22"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v>0</v>
      </c>
      <c r="AI253" s="22">
        <v>0</v>
      </c>
      <c r="AJ253" s="22">
        <v>0</v>
      </c>
      <c r="AK253" s="22">
        <v>0</v>
      </c>
      <c r="AL253" s="22">
        <v>0</v>
      </c>
      <c r="AM253" s="22">
        <v>0</v>
      </c>
      <c r="AN253" s="22">
        <v>0</v>
      </c>
      <c r="AO253" s="22">
        <v>0</v>
      </c>
      <c r="AP253" s="22">
        <v>0</v>
      </c>
    </row>
    <row r="254" spans="1:42" x14ac:dyDescent="0.35">
      <c r="A254" s="22" t="s">
        <v>114</v>
      </c>
      <c r="B254" s="22" t="s">
        <v>507</v>
      </c>
      <c r="C254" s="22" t="s">
        <v>620</v>
      </c>
      <c r="D254" s="22" t="s">
        <v>621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0</v>
      </c>
      <c r="V254" s="22">
        <v>0</v>
      </c>
      <c r="W254" s="22">
        <v>0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v>0</v>
      </c>
      <c r="AI254" s="22">
        <v>0</v>
      </c>
      <c r="AJ254" s="22">
        <v>0</v>
      </c>
      <c r="AK254" s="22">
        <v>0</v>
      </c>
      <c r="AL254" s="22">
        <v>0</v>
      </c>
      <c r="AM254" s="22">
        <v>0</v>
      </c>
      <c r="AN254" s="22">
        <v>0</v>
      </c>
      <c r="AO254" s="22">
        <v>0</v>
      </c>
      <c r="AP254" s="22">
        <v>0</v>
      </c>
    </row>
    <row r="255" spans="1:42" x14ac:dyDescent="0.35">
      <c r="A255" s="22" t="s">
        <v>114</v>
      </c>
      <c r="B255" s="22" t="s">
        <v>507</v>
      </c>
      <c r="C255" s="22" t="s">
        <v>622</v>
      </c>
      <c r="D255" s="22" t="s">
        <v>623</v>
      </c>
      <c r="E255" s="22">
        <v>0</v>
      </c>
      <c r="F255" s="22">
        <v>0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0</v>
      </c>
      <c r="AJ255" s="22">
        <v>0</v>
      </c>
      <c r="AK255" s="22">
        <v>0</v>
      </c>
      <c r="AL255" s="22">
        <v>0</v>
      </c>
      <c r="AM255" s="22">
        <v>0</v>
      </c>
      <c r="AN255" s="22">
        <v>0</v>
      </c>
      <c r="AO255" s="22">
        <v>0</v>
      </c>
      <c r="AP255" s="22">
        <v>0</v>
      </c>
    </row>
    <row r="256" spans="1:42" x14ac:dyDescent="0.35">
      <c r="A256" s="22" t="s">
        <v>114</v>
      </c>
      <c r="B256" s="22" t="s">
        <v>507</v>
      </c>
      <c r="C256" s="22" t="s">
        <v>624</v>
      </c>
      <c r="D256" s="22" t="s">
        <v>625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v>0</v>
      </c>
      <c r="AJ256" s="22">
        <v>0</v>
      </c>
      <c r="AK256" s="22">
        <v>0</v>
      </c>
      <c r="AL256" s="22">
        <v>0</v>
      </c>
      <c r="AM256" s="22">
        <v>0</v>
      </c>
      <c r="AN256" s="22">
        <v>0</v>
      </c>
      <c r="AO256" s="22">
        <v>0</v>
      </c>
      <c r="AP256" s="22">
        <v>0</v>
      </c>
    </row>
    <row r="257" spans="1:42" x14ac:dyDescent="0.35">
      <c r="A257" s="22" t="s">
        <v>114</v>
      </c>
      <c r="B257" s="22" t="s">
        <v>507</v>
      </c>
      <c r="C257" s="22" t="s">
        <v>626</v>
      </c>
      <c r="D257" s="22" t="s">
        <v>627</v>
      </c>
      <c r="E257" s="22">
        <v>0</v>
      </c>
      <c r="F257" s="22">
        <v>0</v>
      </c>
      <c r="G257" s="22">
        <v>0</v>
      </c>
      <c r="H257" s="22">
        <v>0</v>
      </c>
      <c r="I257" s="22">
        <v>0</v>
      </c>
      <c r="J257" s="22">
        <v>0</v>
      </c>
      <c r="K257" s="22">
        <v>0</v>
      </c>
      <c r="L257" s="22">
        <v>0</v>
      </c>
      <c r="M257" s="22"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  <c r="T257" s="22">
        <v>0</v>
      </c>
      <c r="U257" s="22">
        <v>0</v>
      </c>
      <c r="V257" s="22">
        <v>0</v>
      </c>
      <c r="W257" s="22"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v>0</v>
      </c>
      <c r="AI257" s="22">
        <v>0</v>
      </c>
      <c r="AJ257" s="22">
        <v>0</v>
      </c>
      <c r="AK257" s="22">
        <v>0</v>
      </c>
      <c r="AL257" s="22">
        <v>0</v>
      </c>
      <c r="AM257" s="22">
        <v>0</v>
      </c>
      <c r="AN257" s="22">
        <v>0</v>
      </c>
      <c r="AO257" s="22">
        <v>0</v>
      </c>
      <c r="AP257" s="22">
        <v>0</v>
      </c>
    </row>
    <row r="258" spans="1:42" x14ac:dyDescent="0.35">
      <c r="A258" s="22" t="s">
        <v>114</v>
      </c>
      <c r="B258" s="22" t="s">
        <v>507</v>
      </c>
      <c r="C258" s="22" t="s">
        <v>628</v>
      </c>
      <c r="D258" s="22" t="s">
        <v>629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0</v>
      </c>
      <c r="U258" s="22">
        <v>0</v>
      </c>
      <c r="V258" s="22">
        <v>0</v>
      </c>
      <c r="W258" s="22">
        <v>0</v>
      </c>
      <c r="X258" s="22"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v>0</v>
      </c>
      <c r="AI258" s="22">
        <v>0</v>
      </c>
      <c r="AJ258" s="22">
        <v>0</v>
      </c>
      <c r="AK258" s="22">
        <v>0</v>
      </c>
      <c r="AL258" s="22">
        <v>0</v>
      </c>
      <c r="AM258" s="22">
        <v>0</v>
      </c>
      <c r="AN258" s="22">
        <v>0</v>
      </c>
      <c r="AO258" s="22">
        <v>0</v>
      </c>
      <c r="AP258" s="22">
        <v>0</v>
      </c>
    </row>
    <row r="259" spans="1:42" x14ac:dyDescent="0.35">
      <c r="A259" s="22" t="s">
        <v>114</v>
      </c>
      <c r="B259" s="22" t="s">
        <v>507</v>
      </c>
      <c r="C259" s="22" t="s">
        <v>630</v>
      </c>
      <c r="D259" s="22" t="s">
        <v>631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v>0</v>
      </c>
      <c r="AJ259" s="22">
        <v>0</v>
      </c>
      <c r="AK259" s="22">
        <v>0</v>
      </c>
      <c r="AL259" s="22">
        <v>0</v>
      </c>
      <c r="AM259" s="22">
        <v>0</v>
      </c>
      <c r="AN259" s="22">
        <v>0</v>
      </c>
      <c r="AO259" s="22">
        <v>0</v>
      </c>
      <c r="AP259" s="22">
        <v>0</v>
      </c>
    </row>
    <row r="260" spans="1:42" x14ac:dyDescent="0.35">
      <c r="A260" s="22" t="s">
        <v>114</v>
      </c>
      <c r="B260" s="22" t="s">
        <v>507</v>
      </c>
      <c r="C260" s="22" t="s">
        <v>632</v>
      </c>
      <c r="D260" s="22" t="s">
        <v>633</v>
      </c>
      <c r="E260" s="22">
        <v>0</v>
      </c>
      <c r="F260" s="22">
        <v>0</v>
      </c>
      <c r="G260" s="22">
        <v>0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v>0</v>
      </c>
      <c r="AI260" s="22">
        <v>0</v>
      </c>
      <c r="AJ260" s="22">
        <v>0</v>
      </c>
      <c r="AK260" s="22">
        <v>0</v>
      </c>
      <c r="AL260" s="22">
        <v>0</v>
      </c>
      <c r="AM260" s="22">
        <v>0</v>
      </c>
      <c r="AN260" s="22">
        <v>0</v>
      </c>
      <c r="AO260" s="22">
        <v>0</v>
      </c>
      <c r="AP260" s="22">
        <v>0</v>
      </c>
    </row>
    <row r="261" spans="1:42" x14ac:dyDescent="0.35">
      <c r="A261" s="22" t="s">
        <v>114</v>
      </c>
      <c r="B261" s="22" t="s">
        <v>507</v>
      </c>
      <c r="C261" s="22" t="s">
        <v>634</v>
      </c>
      <c r="D261" s="22" t="s">
        <v>635</v>
      </c>
      <c r="E261" s="22">
        <v>0</v>
      </c>
      <c r="F261" s="22">
        <v>0</v>
      </c>
      <c r="G261" s="22">
        <v>0</v>
      </c>
      <c r="H261" s="22"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v>0</v>
      </c>
      <c r="V261" s="22">
        <v>0</v>
      </c>
      <c r="W261" s="22"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v>0</v>
      </c>
      <c r="AI261" s="22">
        <v>0</v>
      </c>
      <c r="AJ261" s="22">
        <v>0</v>
      </c>
      <c r="AK261" s="22">
        <v>0</v>
      </c>
      <c r="AL261" s="22">
        <v>0</v>
      </c>
      <c r="AM261" s="22">
        <v>0</v>
      </c>
      <c r="AN261" s="22">
        <v>0</v>
      </c>
      <c r="AO261" s="22">
        <v>0</v>
      </c>
      <c r="AP261" s="22">
        <v>0</v>
      </c>
    </row>
    <row r="262" spans="1:42" x14ac:dyDescent="0.35">
      <c r="A262" s="22" t="s">
        <v>114</v>
      </c>
      <c r="B262" s="22" t="s">
        <v>507</v>
      </c>
      <c r="C262" s="22" t="s">
        <v>636</v>
      </c>
      <c r="D262" s="22" t="s">
        <v>637</v>
      </c>
      <c r="E262" s="22">
        <v>0</v>
      </c>
      <c r="F262" s="22">
        <v>0</v>
      </c>
      <c r="G262" s="22">
        <v>0</v>
      </c>
      <c r="H262" s="22"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v>0</v>
      </c>
      <c r="U262" s="22">
        <v>0</v>
      </c>
      <c r="V262" s="22">
        <v>0</v>
      </c>
      <c r="W262" s="22"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v>0</v>
      </c>
      <c r="AI262" s="22">
        <v>0</v>
      </c>
      <c r="AJ262" s="22">
        <v>0</v>
      </c>
      <c r="AK262" s="22">
        <v>0</v>
      </c>
      <c r="AL262" s="22">
        <v>0</v>
      </c>
      <c r="AM262" s="22">
        <v>0</v>
      </c>
      <c r="AN262" s="22">
        <v>0</v>
      </c>
      <c r="AO262" s="22">
        <v>0</v>
      </c>
      <c r="AP262" s="22">
        <v>0</v>
      </c>
    </row>
    <row r="263" spans="1:42" x14ac:dyDescent="0.35">
      <c r="A263" s="22" t="s">
        <v>114</v>
      </c>
      <c r="B263" s="22" t="s">
        <v>507</v>
      </c>
      <c r="C263" s="22" t="s">
        <v>638</v>
      </c>
      <c r="D263" s="22" t="s">
        <v>639</v>
      </c>
      <c r="E263" s="22">
        <v>0</v>
      </c>
      <c r="F263" s="22">
        <v>0</v>
      </c>
      <c r="G263" s="22">
        <v>0</v>
      </c>
      <c r="H263" s="22">
        <v>0</v>
      </c>
      <c r="I263" s="22">
        <v>0</v>
      </c>
      <c r="J263" s="22">
        <v>0</v>
      </c>
      <c r="K263" s="22">
        <v>0</v>
      </c>
      <c r="L263" s="22">
        <v>0</v>
      </c>
      <c r="M263" s="22"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v>0</v>
      </c>
      <c r="V263" s="22">
        <v>0</v>
      </c>
      <c r="W263" s="22"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v>0</v>
      </c>
      <c r="AI263" s="22">
        <v>0</v>
      </c>
      <c r="AJ263" s="22">
        <v>0</v>
      </c>
      <c r="AK263" s="22">
        <v>0</v>
      </c>
      <c r="AL263" s="22">
        <v>0</v>
      </c>
      <c r="AM263" s="22">
        <v>0</v>
      </c>
      <c r="AN263" s="22">
        <v>0</v>
      </c>
      <c r="AO263" s="22">
        <v>0</v>
      </c>
      <c r="AP263" s="22">
        <v>0</v>
      </c>
    </row>
    <row r="264" spans="1:42" x14ac:dyDescent="0.35">
      <c r="A264" s="22" t="s">
        <v>114</v>
      </c>
      <c r="B264" s="22" t="s">
        <v>507</v>
      </c>
      <c r="C264" s="22" t="s">
        <v>640</v>
      </c>
      <c r="D264" s="22" t="s">
        <v>641</v>
      </c>
      <c r="E264" s="22">
        <v>0</v>
      </c>
      <c r="F264" s="22">
        <v>0</v>
      </c>
      <c r="G264" s="22">
        <v>0</v>
      </c>
      <c r="H264" s="22"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  <c r="T264" s="22">
        <v>0</v>
      </c>
      <c r="U264" s="22">
        <v>0</v>
      </c>
      <c r="V264" s="22">
        <v>0</v>
      </c>
      <c r="W264" s="22">
        <v>0</v>
      </c>
      <c r="X264" s="22"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v>0</v>
      </c>
      <c r="AI264" s="22">
        <v>0</v>
      </c>
      <c r="AJ264" s="22">
        <v>0</v>
      </c>
      <c r="AK264" s="22">
        <v>0</v>
      </c>
      <c r="AL264" s="22">
        <v>0</v>
      </c>
      <c r="AM264" s="22">
        <v>0</v>
      </c>
      <c r="AN264" s="22">
        <v>0</v>
      </c>
      <c r="AO264" s="22">
        <v>0</v>
      </c>
      <c r="AP264" s="22">
        <v>0</v>
      </c>
    </row>
    <row r="265" spans="1:42" x14ac:dyDescent="0.35">
      <c r="A265" s="22" t="s">
        <v>114</v>
      </c>
      <c r="B265" s="22" t="s">
        <v>507</v>
      </c>
      <c r="C265" s="22" t="s">
        <v>642</v>
      </c>
      <c r="D265" s="22" t="s">
        <v>643</v>
      </c>
      <c r="E265" s="22">
        <v>0</v>
      </c>
      <c r="F265" s="22">
        <v>0</v>
      </c>
      <c r="G265" s="22">
        <v>0</v>
      </c>
      <c r="H265" s="22"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v>0</v>
      </c>
      <c r="V265" s="22">
        <v>0</v>
      </c>
      <c r="W265" s="22">
        <v>0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v>0</v>
      </c>
      <c r="AI265" s="22">
        <v>0</v>
      </c>
      <c r="AJ265" s="22">
        <v>0</v>
      </c>
      <c r="AK265" s="22">
        <v>0</v>
      </c>
      <c r="AL265" s="22">
        <v>0</v>
      </c>
      <c r="AM265" s="22">
        <v>0</v>
      </c>
      <c r="AN265" s="22">
        <v>0</v>
      </c>
      <c r="AO265" s="22">
        <v>0</v>
      </c>
      <c r="AP265" s="22">
        <v>0</v>
      </c>
    </row>
    <row r="266" spans="1:42" x14ac:dyDescent="0.35">
      <c r="A266" s="22" t="s">
        <v>114</v>
      </c>
      <c r="B266" s="22" t="s">
        <v>507</v>
      </c>
      <c r="C266" s="22" t="s">
        <v>644</v>
      </c>
      <c r="D266" s="22" t="s">
        <v>645</v>
      </c>
      <c r="E266" s="22">
        <v>0</v>
      </c>
      <c r="F266" s="22">
        <v>0</v>
      </c>
      <c r="G266" s="22">
        <v>0</v>
      </c>
      <c r="H266" s="22"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v>0</v>
      </c>
      <c r="AI266" s="22">
        <v>0</v>
      </c>
      <c r="AJ266" s="22">
        <v>0</v>
      </c>
      <c r="AK266" s="22">
        <v>0</v>
      </c>
      <c r="AL266" s="22">
        <v>0</v>
      </c>
      <c r="AM266" s="22">
        <v>0</v>
      </c>
      <c r="AN266" s="22">
        <v>0</v>
      </c>
      <c r="AO266" s="22">
        <v>0</v>
      </c>
      <c r="AP266" s="22">
        <v>0</v>
      </c>
    </row>
    <row r="267" spans="1:42" x14ac:dyDescent="0.35">
      <c r="A267" s="22" t="s">
        <v>114</v>
      </c>
      <c r="B267" s="22" t="s">
        <v>507</v>
      </c>
      <c r="C267" s="22" t="s">
        <v>646</v>
      </c>
      <c r="D267" s="22" t="s">
        <v>647</v>
      </c>
      <c r="E267" s="22">
        <v>0</v>
      </c>
      <c r="F267" s="22">
        <v>0</v>
      </c>
      <c r="G267" s="22">
        <v>0</v>
      </c>
      <c r="H267" s="22"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v>0</v>
      </c>
      <c r="V267" s="22">
        <v>0</v>
      </c>
      <c r="W267" s="22">
        <v>0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0</v>
      </c>
      <c r="AI267" s="22">
        <v>0</v>
      </c>
      <c r="AJ267" s="22">
        <v>0</v>
      </c>
      <c r="AK267" s="22">
        <v>0</v>
      </c>
      <c r="AL267" s="22">
        <v>0</v>
      </c>
      <c r="AM267" s="22">
        <v>0</v>
      </c>
      <c r="AN267" s="22">
        <v>0</v>
      </c>
      <c r="AO267" s="22">
        <v>0</v>
      </c>
      <c r="AP267" s="22">
        <v>0</v>
      </c>
    </row>
    <row r="268" spans="1:42" x14ac:dyDescent="0.35">
      <c r="A268" s="22" t="s">
        <v>114</v>
      </c>
      <c r="B268" s="22" t="s">
        <v>507</v>
      </c>
      <c r="C268" s="22" t="s">
        <v>648</v>
      </c>
      <c r="D268" s="22" t="s">
        <v>649</v>
      </c>
      <c r="E268" s="22">
        <v>0</v>
      </c>
      <c r="F268" s="22">
        <v>0</v>
      </c>
      <c r="G268" s="22">
        <v>0</v>
      </c>
      <c r="H268" s="22"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v>0</v>
      </c>
      <c r="U268" s="22">
        <v>0</v>
      </c>
      <c r="V268" s="22">
        <v>0</v>
      </c>
      <c r="W268" s="22">
        <v>0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v>0</v>
      </c>
      <c r="AI268" s="22">
        <v>0</v>
      </c>
      <c r="AJ268" s="22">
        <v>0</v>
      </c>
      <c r="AK268" s="22">
        <v>0</v>
      </c>
      <c r="AL268" s="22">
        <v>0</v>
      </c>
      <c r="AM268" s="22">
        <v>0</v>
      </c>
      <c r="AN268" s="22">
        <v>0</v>
      </c>
      <c r="AO268" s="22">
        <v>0</v>
      </c>
      <c r="AP268" s="22">
        <v>0</v>
      </c>
    </row>
    <row r="269" spans="1:42" x14ac:dyDescent="0.35">
      <c r="A269" s="22" t="s">
        <v>114</v>
      </c>
      <c r="B269" s="22" t="s">
        <v>507</v>
      </c>
      <c r="C269" s="22" t="s">
        <v>650</v>
      </c>
      <c r="D269" s="22" t="s">
        <v>651</v>
      </c>
      <c r="E269" s="22">
        <v>0</v>
      </c>
      <c r="F269" s="22">
        <v>0</v>
      </c>
      <c r="G269" s="22">
        <v>0</v>
      </c>
      <c r="H269" s="22"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0</v>
      </c>
      <c r="V269" s="22">
        <v>0</v>
      </c>
      <c r="W269" s="22"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v>0</v>
      </c>
      <c r="AJ269" s="22">
        <v>0</v>
      </c>
      <c r="AK269" s="22">
        <v>0</v>
      </c>
      <c r="AL269" s="22">
        <v>0</v>
      </c>
      <c r="AM269" s="22">
        <v>0</v>
      </c>
      <c r="AN269" s="22">
        <v>0</v>
      </c>
      <c r="AO269" s="22">
        <v>0</v>
      </c>
      <c r="AP269" s="22">
        <v>0</v>
      </c>
    </row>
    <row r="270" spans="1:42" x14ac:dyDescent="0.35">
      <c r="A270" s="22" t="s">
        <v>114</v>
      </c>
      <c r="B270" s="22" t="s">
        <v>507</v>
      </c>
      <c r="C270" s="22" t="s">
        <v>652</v>
      </c>
      <c r="D270" s="22" t="s">
        <v>653</v>
      </c>
      <c r="E270" s="22">
        <v>0</v>
      </c>
      <c r="F270" s="22">
        <v>0</v>
      </c>
      <c r="G270" s="22">
        <v>0</v>
      </c>
      <c r="H270" s="22"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v>0</v>
      </c>
      <c r="AI270" s="22">
        <v>0</v>
      </c>
      <c r="AJ270" s="22">
        <v>0</v>
      </c>
      <c r="AK270" s="22">
        <v>0</v>
      </c>
      <c r="AL270" s="22">
        <v>0</v>
      </c>
      <c r="AM270" s="22">
        <v>0</v>
      </c>
      <c r="AN270" s="22">
        <v>0</v>
      </c>
      <c r="AO270" s="22">
        <v>0</v>
      </c>
      <c r="AP270" s="22">
        <v>0</v>
      </c>
    </row>
    <row r="271" spans="1:42" x14ac:dyDescent="0.35">
      <c r="A271" s="22" t="s">
        <v>114</v>
      </c>
      <c r="B271" s="22" t="s">
        <v>507</v>
      </c>
      <c r="C271" s="22" t="s">
        <v>654</v>
      </c>
      <c r="D271" s="22" t="s">
        <v>655</v>
      </c>
      <c r="E271" s="22">
        <v>0</v>
      </c>
      <c r="F271" s="22">
        <v>0</v>
      </c>
      <c r="G271" s="22">
        <v>0</v>
      </c>
      <c r="H271" s="22">
        <v>0</v>
      </c>
      <c r="I271" s="22">
        <v>140000</v>
      </c>
      <c r="J271" s="22">
        <v>0</v>
      </c>
      <c r="K271" s="22">
        <v>0</v>
      </c>
      <c r="L271" s="22">
        <v>0</v>
      </c>
      <c r="M271" s="22">
        <v>0</v>
      </c>
      <c r="N271" s="22">
        <v>0</v>
      </c>
      <c r="O271" s="22">
        <v>250000</v>
      </c>
      <c r="P271" s="22">
        <v>0</v>
      </c>
      <c r="Q271" s="22">
        <v>0</v>
      </c>
      <c r="R271" s="22">
        <v>0</v>
      </c>
      <c r="S271" s="22">
        <v>0</v>
      </c>
      <c r="T271" s="22">
        <v>0</v>
      </c>
      <c r="U271" s="22">
        <v>0</v>
      </c>
      <c r="V271" s="22">
        <v>0</v>
      </c>
      <c r="W271" s="22">
        <v>0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v>0</v>
      </c>
      <c r="AI271" s="22">
        <v>0</v>
      </c>
      <c r="AJ271" s="22">
        <v>0</v>
      </c>
      <c r="AK271" s="22">
        <v>0</v>
      </c>
      <c r="AL271" s="22">
        <v>0</v>
      </c>
      <c r="AM271" s="22">
        <v>0</v>
      </c>
      <c r="AN271" s="22">
        <v>0</v>
      </c>
      <c r="AO271" s="22">
        <v>0</v>
      </c>
      <c r="AP271" s="22">
        <v>390000</v>
      </c>
    </row>
    <row r="272" spans="1:42" x14ac:dyDescent="0.35">
      <c r="A272" s="22" t="s">
        <v>114</v>
      </c>
      <c r="B272" s="22" t="s">
        <v>507</v>
      </c>
      <c r="C272" s="22" t="s">
        <v>656</v>
      </c>
      <c r="D272" s="22" t="s">
        <v>657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v>0</v>
      </c>
      <c r="AJ272" s="22">
        <v>0</v>
      </c>
      <c r="AK272" s="22">
        <v>0</v>
      </c>
      <c r="AL272" s="22">
        <v>0</v>
      </c>
      <c r="AM272" s="22">
        <v>0</v>
      </c>
      <c r="AN272" s="22">
        <v>0</v>
      </c>
      <c r="AO272" s="22">
        <v>0</v>
      </c>
      <c r="AP272" s="22">
        <v>0</v>
      </c>
    </row>
    <row r="273" spans="1:42" x14ac:dyDescent="0.35">
      <c r="A273" s="22" t="s">
        <v>114</v>
      </c>
      <c r="B273" s="22" t="s">
        <v>507</v>
      </c>
      <c r="C273" s="22" t="s">
        <v>658</v>
      </c>
      <c r="D273" s="22" t="s">
        <v>659</v>
      </c>
      <c r="E273" s="22">
        <v>0</v>
      </c>
      <c r="F273" s="22">
        <v>0</v>
      </c>
      <c r="G273" s="22">
        <v>0</v>
      </c>
      <c r="H273" s="22"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  <c r="T273" s="22">
        <v>0</v>
      </c>
      <c r="U273" s="22">
        <v>0</v>
      </c>
      <c r="V273" s="22">
        <v>0</v>
      </c>
      <c r="W273" s="22"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v>0</v>
      </c>
      <c r="AJ273" s="22">
        <v>0</v>
      </c>
      <c r="AK273" s="22">
        <v>0</v>
      </c>
      <c r="AL273" s="22">
        <v>0</v>
      </c>
      <c r="AM273" s="22">
        <v>0</v>
      </c>
      <c r="AN273" s="22">
        <v>0</v>
      </c>
      <c r="AO273" s="22">
        <v>0</v>
      </c>
      <c r="AP273" s="22">
        <v>0</v>
      </c>
    </row>
    <row r="274" spans="1:42" x14ac:dyDescent="0.35">
      <c r="A274" s="22" t="s">
        <v>114</v>
      </c>
      <c r="B274" s="22" t="s">
        <v>507</v>
      </c>
      <c r="C274" s="22" t="s">
        <v>660</v>
      </c>
      <c r="D274" s="22" t="s">
        <v>661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0</v>
      </c>
      <c r="AK274" s="22">
        <v>0</v>
      </c>
      <c r="AL274" s="22">
        <v>0</v>
      </c>
      <c r="AM274" s="22">
        <v>0</v>
      </c>
      <c r="AN274" s="22">
        <v>0</v>
      </c>
      <c r="AO274" s="22">
        <v>0</v>
      </c>
      <c r="AP274" s="22">
        <v>0</v>
      </c>
    </row>
    <row r="275" spans="1:42" x14ac:dyDescent="0.35">
      <c r="A275" s="22" t="s">
        <v>114</v>
      </c>
      <c r="B275" s="22" t="s">
        <v>507</v>
      </c>
      <c r="C275" s="22" t="s">
        <v>662</v>
      </c>
      <c r="D275" s="22" t="s">
        <v>663</v>
      </c>
      <c r="E275" s="22">
        <v>0</v>
      </c>
      <c r="F275" s="22">
        <v>0</v>
      </c>
      <c r="G275" s="22">
        <v>0</v>
      </c>
      <c r="H275" s="22"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v>0</v>
      </c>
      <c r="U275" s="22">
        <v>0</v>
      </c>
      <c r="V275" s="22">
        <v>0</v>
      </c>
      <c r="W275" s="22"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v>0</v>
      </c>
      <c r="AJ275" s="22">
        <v>0</v>
      </c>
      <c r="AK275" s="22">
        <v>0</v>
      </c>
      <c r="AL275" s="22">
        <v>0</v>
      </c>
      <c r="AM275" s="22">
        <v>0</v>
      </c>
      <c r="AN275" s="22">
        <v>0</v>
      </c>
      <c r="AO275" s="22">
        <v>0</v>
      </c>
      <c r="AP275" s="22">
        <v>0</v>
      </c>
    </row>
    <row r="276" spans="1:42" x14ac:dyDescent="0.35">
      <c r="A276" s="22" t="s">
        <v>114</v>
      </c>
      <c r="B276" s="22" t="s">
        <v>507</v>
      </c>
      <c r="C276" s="22" t="s">
        <v>664</v>
      </c>
      <c r="D276" s="22" t="s">
        <v>665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v>0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v>0</v>
      </c>
      <c r="AI276" s="22">
        <v>0</v>
      </c>
      <c r="AJ276" s="22">
        <v>0</v>
      </c>
      <c r="AK276" s="22">
        <v>0</v>
      </c>
      <c r="AL276" s="22">
        <v>0</v>
      </c>
      <c r="AM276" s="22">
        <v>0</v>
      </c>
      <c r="AN276" s="22">
        <v>0</v>
      </c>
      <c r="AO276" s="22">
        <v>0</v>
      </c>
      <c r="AP276" s="22">
        <v>0</v>
      </c>
    </row>
    <row r="277" spans="1:42" x14ac:dyDescent="0.35">
      <c r="A277" s="22" t="s">
        <v>114</v>
      </c>
      <c r="B277" s="22" t="s">
        <v>507</v>
      </c>
      <c r="C277" s="22" t="s">
        <v>666</v>
      </c>
      <c r="D277" s="22" t="s">
        <v>667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v>0</v>
      </c>
      <c r="U277" s="22">
        <v>0</v>
      </c>
      <c r="V277" s="22">
        <v>0</v>
      </c>
      <c r="W277" s="22">
        <v>0</v>
      </c>
      <c r="X277" s="22"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  <c r="AH277" s="22">
        <v>0</v>
      </c>
      <c r="AI277" s="22">
        <v>0</v>
      </c>
      <c r="AJ277" s="22">
        <v>0</v>
      </c>
      <c r="AK277" s="22">
        <v>0</v>
      </c>
      <c r="AL277" s="22">
        <v>0</v>
      </c>
      <c r="AM277" s="22">
        <v>0</v>
      </c>
      <c r="AN277" s="22">
        <v>0</v>
      </c>
      <c r="AO277" s="22">
        <v>0</v>
      </c>
      <c r="AP277" s="22">
        <v>0</v>
      </c>
    </row>
    <row r="278" spans="1:42" x14ac:dyDescent="0.35">
      <c r="A278" s="22" t="s">
        <v>114</v>
      </c>
      <c r="B278" s="22" t="s">
        <v>507</v>
      </c>
      <c r="C278" s="22" t="s">
        <v>668</v>
      </c>
      <c r="D278" s="22" t="s">
        <v>669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v>0</v>
      </c>
      <c r="AJ278" s="22">
        <v>0</v>
      </c>
      <c r="AK278" s="22">
        <v>0</v>
      </c>
      <c r="AL278" s="22">
        <v>0</v>
      </c>
      <c r="AM278" s="22">
        <v>0</v>
      </c>
      <c r="AN278" s="22">
        <v>0</v>
      </c>
      <c r="AO278" s="22">
        <v>0</v>
      </c>
      <c r="AP278" s="22">
        <v>0</v>
      </c>
    </row>
    <row r="279" spans="1:42" x14ac:dyDescent="0.35">
      <c r="A279" s="22" t="s">
        <v>114</v>
      </c>
      <c r="B279" s="22" t="s">
        <v>670</v>
      </c>
      <c r="C279" s="22" t="s">
        <v>671</v>
      </c>
      <c r="D279" s="22" t="s">
        <v>672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0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v>0</v>
      </c>
      <c r="AI279" s="22">
        <v>0</v>
      </c>
      <c r="AJ279" s="22">
        <v>0</v>
      </c>
      <c r="AK279" s="22">
        <v>0</v>
      </c>
      <c r="AL279" s="22">
        <v>0</v>
      </c>
      <c r="AM279" s="22">
        <v>0</v>
      </c>
      <c r="AN279" s="22">
        <v>0</v>
      </c>
      <c r="AO279" s="22">
        <v>0</v>
      </c>
      <c r="AP279" s="22">
        <v>0</v>
      </c>
    </row>
    <row r="280" spans="1:42" x14ac:dyDescent="0.35">
      <c r="A280" s="22" t="s">
        <v>114</v>
      </c>
      <c r="B280" s="22" t="s">
        <v>670</v>
      </c>
      <c r="C280" s="22" t="s">
        <v>673</v>
      </c>
      <c r="D280" s="22" t="s">
        <v>674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v>0</v>
      </c>
      <c r="AI280" s="22">
        <v>0</v>
      </c>
      <c r="AJ280" s="22">
        <v>0</v>
      </c>
      <c r="AK280" s="22">
        <v>0</v>
      </c>
      <c r="AL280" s="22">
        <v>0</v>
      </c>
      <c r="AM280" s="22">
        <v>0</v>
      </c>
      <c r="AN280" s="22">
        <v>0</v>
      </c>
      <c r="AO280" s="22">
        <v>0</v>
      </c>
      <c r="AP280" s="22">
        <v>0</v>
      </c>
    </row>
    <row r="281" spans="1:42" x14ac:dyDescent="0.35">
      <c r="A281" s="22" t="s">
        <v>114</v>
      </c>
      <c r="B281" s="22" t="s">
        <v>670</v>
      </c>
      <c r="C281" s="22" t="s">
        <v>675</v>
      </c>
      <c r="D281" s="22" t="s">
        <v>676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v>0</v>
      </c>
      <c r="AI281" s="22">
        <v>0</v>
      </c>
      <c r="AJ281" s="22">
        <v>0</v>
      </c>
      <c r="AK281" s="22">
        <v>0</v>
      </c>
      <c r="AL281" s="22">
        <v>0</v>
      </c>
      <c r="AM281" s="22">
        <v>0</v>
      </c>
      <c r="AN281" s="22">
        <v>0</v>
      </c>
      <c r="AO281" s="22">
        <v>0</v>
      </c>
      <c r="AP281" s="22">
        <v>0</v>
      </c>
    </row>
    <row r="282" spans="1:42" x14ac:dyDescent="0.35">
      <c r="A282" s="22" t="s">
        <v>114</v>
      </c>
      <c r="B282" s="22" t="s">
        <v>670</v>
      </c>
      <c r="C282" s="22" t="s">
        <v>677</v>
      </c>
      <c r="D282" s="22" t="s">
        <v>678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v>0</v>
      </c>
      <c r="AJ282" s="22">
        <v>0</v>
      </c>
      <c r="AK282" s="22">
        <v>0</v>
      </c>
      <c r="AL282" s="22">
        <v>0</v>
      </c>
      <c r="AM282" s="22">
        <v>0</v>
      </c>
      <c r="AN282" s="22">
        <v>0</v>
      </c>
      <c r="AO282" s="22">
        <v>0</v>
      </c>
      <c r="AP282" s="22">
        <v>0</v>
      </c>
    </row>
    <row r="283" spans="1:42" x14ac:dyDescent="0.35">
      <c r="A283" s="22" t="s">
        <v>114</v>
      </c>
      <c r="B283" s="22" t="s">
        <v>670</v>
      </c>
      <c r="C283" s="22" t="s">
        <v>679</v>
      </c>
      <c r="D283" s="22" t="s">
        <v>680</v>
      </c>
      <c r="E283" s="22">
        <v>0</v>
      </c>
      <c r="F283" s="22">
        <v>0</v>
      </c>
      <c r="G283" s="22">
        <v>0</v>
      </c>
      <c r="H283" s="22"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v>0</v>
      </c>
      <c r="X283" s="22"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  <c r="AH283" s="22">
        <v>0</v>
      </c>
      <c r="AI283" s="22">
        <v>0</v>
      </c>
      <c r="AJ283" s="22">
        <v>0</v>
      </c>
      <c r="AK283" s="22">
        <v>0</v>
      </c>
      <c r="AL283" s="22">
        <v>0</v>
      </c>
      <c r="AM283" s="22">
        <v>0</v>
      </c>
      <c r="AN283" s="22">
        <v>0</v>
      </c>
      <c r="AO283" s="22">
        <v>0</v>
      </c>
      <c r="AP283" s="22">
        <v>0</v>
      </c>
    </row>
    <row r="284" spans="1:42" x14ac:dyDescent="0.35">
      <c r="A284" s="22" t="s">
        <v>114</v>
      </c>
      <c r="B284" s="22" t="s">
        <v>670</v>
      </c>
      <c r="C284" s="22" t="s">
        <v>681</v>
      </c>
      <c r="D284" s="22" t="s">
        <v>682</v>
      </c>
      <c r="E284" s="22">
        <v>0</v>
      </c>
      <c r="F284" s="22">
        <v>0</v>
      </c>
      <c r="G284" s="22">
        <v>0</v>
      </c>
      <c r="H284" s="22"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v>0</v>
      </c>
      <c r="AI284" s="22">
        <v>0</v>
      </c>
      <c r="AJ284" s="22">
        <v>0</v>
      </c>
      <c r="AK284" s="22">
        <v>0</v>
      </c>
      <c r="AL284" s="22">
        <v>0</v>
      </c>
      <c r="AM284" s="22">
        <v>0</v>
      </c>
      <c r="AN284" s="22">
        <v>0</v>
      </c>
      <c r="AO284" s="22">
        <v>0</v>
      </c>
      <c r="AP284" s="22">
        <v>0</v>
      </c>
    </row>
    <row r="285" spans="1:42" x14ac:dyDescent="0.35">
      <c r="A285" s="22" t="s">
        <v>114</v>
      </c>
      <c r="B285" s="22" t="s">
        <v>670</v>
      </c>
      <c r="C285" s="22" t="s">
        <v>683</v>
      </c>
      <c r="D285" s="22" t="s">
        <v>684</v>
      </c>
      <c r="E285" s="22">
        <v>0</v>
      </c>
      <c r="F285" s="22">
        <v>0</v>
      </c>
      <c r="G285" s="22">
        <v>0</v>
      </c>
      <c r="H285" s="22"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0</v>
      </c>
      <c r="V285" s="22">
        <v>0</v>
      </c>
      <c r="W285" s="22"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v>0</v>
      </c>
      <c r="AI285" s="22">
        <v>0</v>
      </c>
      <c r="AJ285" s="22">
        <v>0</v>
      </c>
      <c r="AK285" s="22">
        <v>0</v>
      </c>
      <c r="AL285" s="22">
        <v>0</v>
      </c>
      <c r="AM285" s="22">
        <v>0</v>
      </c>
      <c r="AN285" s="22">
        <v>0</v>
      </c>
      <c r="AO285" s="22">
        <v>0</v>
      </c>
      <c r="AP285" s="22">
        <v>0</v>
      </c>
    </row>
    <row r="286" spans="1:42" x14ac:dyDescent="0.35">
      <c r="A286" s="22" t="s">
        <v>114</v>
      </c>
      <c r="B286" s="22" t="s">
        <v>670</v>
      </c>
      <c r="C286" s="22" t="s">
        <v>685</v>
      </c>
      <c r="D286" s="22" t="s">
        <v>686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2"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v>0</v>
      </c>
      <c r="AI286" s="22">
        <v>0</v>
      </c>
      <c r="AJ286" s="22">
        <v>0</v>
      </c>
      <c r="AK286" s="22">
        <v>0</v>
      </c>
      <c r="AL286" s="22">
        <v>0</v>
      </c>
      <c r="AM286" s="22">
        <v>0</v>
      </c>
      <c r="AN286" s="22">
        <v>0</v>
      </c>
      <c r="AO286" s="22">
        <v>0</v>
      </c>
      <c r="AP286" s="22">
        <v>0</v>
      </c>
    </row>
    <row r="287" spans="1:42" x14ac:dyDescent="0.35">
      <c r="A287" s="22" t="s">
        <v>114</v>
      </c>
      <c r="B287" s="22" t="s">
        <v>670</v>
      </c>
      <c r="C287" s="22" t="s">
        <v>687</v>
      </c>
      <c r="D287" s="22" t="s">
        <v>688</v>
      </c>
      <c r="E287" s="22">
        <v>0</v>
      </c>
      <c r="F287" s="22">
        <v>0</v>
      </c>
      <c r="G287" s="22">
        <v>0</v>
      </c>
      <c r="H287" s="22"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v>0</v>
      </c>
      <c r="V287" s="22">
        <v>0</v>
      </c>
      <c r="W287" s="22">
        <v>0</v>
      </c>
      <c r="X287" s="22"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v>0</v>
      </c>
      <c r="AI287" s="22">
        <v>0</v>
      </c>
      <c r="AJ287" s="22">
        <v>0</v>
      </c>
      <c r="AK287" s="22">
        <v>0</v>
      </c>
      <c r="AL287" s="22">
        <v>0</v>
      </c>
      <c r="AM287" s="22">
        <v>0</v>
      </c>
      <c r="AN287" s="22">
        <v>0</v>
      </c>
      <c r="AO287" s="22">
        <v>0</v>
      </c>
      <c r="AP287" s="22">
        <v>0</v>
      </c>
    </row>
    <row r="288" spans="1:42" x14ac:dyDescent="0.35">
      <c r="A288" s="22" t="s">
        <v>114</v>
      </c>
      <c r="B288" s="22" t="s">
        <v>670</v>
      </c>
      <c r="C288" s="22" t="s">
        <v>689</v>
      </c>
      <c r="D288" s="22" t="s">
        <v>690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2"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  <c r="AH288" s="22">
        <v>0</v>
      </c>
      <c r="AI288" s="22">
        <v>0</v>
      </c>
      <c r="AJ288" s="22">
        <v>0</v>
      </c>
      <c r="AK288" s="22">
        <v>0</v>
      </c>
      <c r="AL288" s="22">
        <v>0</v>
      </c>
      <c r="AM288" s="22">
        <v>0</v>
      </c>
      <c r="AN288" s="22">
        <v>0</v>
      </c>
      <c r="AO288" s="22">
        <v>0</v>
      </c>
      <c r="AP288" s="22">
        <v>0</v>
      </c>
    </row>
    <row r="289" spans="1:42" x14ac:dyDescent="0.35">
      <c r="A289" s="22" t="s">
        <v>114</v>
      </c>
      <c r="B289" s="22" t="s">
        <v>670</v>
      </c>
      <c r="C289" s="22" t="s">
        <v>691</v>
      </c>
      <c r="D289" s="22" t="s">
        <v>692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v>0</v>
      </c>
      <c r="X289" s="22"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  <c r="AH289" s="22">
        <v>0</v>
      </c>
      <c r="AI289" s="22">
        <v>0</v>
      </c>
      <c r="AJ289" s="22">
        <v>0</v>
      </c>
      <c r="AK289" s="22">
        <v>0</v>
      </c>
      <c r="AL289" s="22">
        <v>0</v>
      </c>
      <c r="AM289" s="22">
        <v>0</v>
      </c>
      <c r="AN289" s="22">
        <v>0</v>
      </c>
      <c r="AO289" s="22">
        <v>0</v>
      </c>
      <c r="AP289" s="22">
        <v>0</v>
      </c>
    </row>
    <row r="290" spans="1:42" x14ac:dyDescent="0.35">
      <c r="A290" s="22" t="s">
        <v>114</v>
      </c>
      <c r="B290" s="22" t="s">
        <v>670</v>
      </c>
      <c r="C290" s="22" t="s">
        <v>693</v>
      </c>
      <c r="D290" s="22" t="s">
        <v>694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v>0</v>
      </c>
      <c r="AI290" s="22">
        <v>0</v>
      </c>
      <c r="AJ290" s="22">
        <v>0</v>
      </c>
      <c r="AK290" s="22">
        <v>0</v>
      </c>
      <c r="AL290" s="22">
        <v>0</v>
      </c>
      <c r="AM290" s="22">
        <v>0</v>
      </c>
      <c r="AN290" s="22">
        <v>0</v>
      </c>
      <c r="AO290" s="22">
        <v>0</v>
      </c>
      <c r="AP290" s="22">
        <v>0</v>
      </c>
    </row>
    <row r="291" spans="1:42" x14ac:dyDescent="0.35">
      <c r="A291" s="22" t="s">
        <v>114</v>
      </c>
      <c r="B291" s="22" t="s">
        <v>670</v>
      </c>
      <c r="C291" s="22" t="s">
        <v>695</v>
      </c>
      <c r="D291" s="22" t="s">
        <v>696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v>0</v>
      </c>
      <c r="AJ291" s="22">
        <v>0</v>
      </c>
      <c r="AK291" s="22">
        <v>0</v>
      </c>
      <c r="AL291" s="22">
        <v>0</v>
      </c>
      <c r="AM291" s="22">
        <v>0</v>
      </c>
      <c r="AN291" s="22">
        <v>0</v>
      </c>
      <c r="AO291" s="22">
        <v>0</v>
      </c>
      <c r="AP291" s="22">
        <v>0</v>
      </c>
    </row>
    <row r="292" spans="1:42" x14ac:dyDescent="0.35">
      <c r="A292" s="22" t="s">
        <v>114</v>
      </c>
      <c r="B292" s="22" t="s">
        <v>670</v>
      </c>
      <c r="C292" s="22" t="s">
        <v>697</v>
      </c>
      <c r="D292" s="22" t="s">
        <v>698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v>0</v>
      </c>
      <c r="AI292" s="22">
        <v>0</v>
      </c>
      <c r="AJ292" s="22">
        <v>0</v>
      </c>
      <c r="AK292" s="22">
        <v>0</v>
      </c>
      <c r="AL292" s="22">
        <v>0</v>
      </c>
      <c r="AM292" s="22">
        <v>0</v>
      </c>
      <c r="AN292" s="22">
        <v>0</v>
      </c>
      <c r="AO292" s="22">
        <v>0</v>
      </c>
      <c r="AP292" s="22">
        <v>0</v>
      </c>
    </row>
    <row r="293" spans="1:42" x14ac:dyDescent="0.35">
      <c r="A293" s="22" t="s">
        <v>114</v>
      </c>
      <c r="B293" s="22" t="s">
        <v>670</v>
      </c>
      <c r="C293" s="22" t="s">
        <v>699</v>
      </c>
      <c r="D293" s="22" t="s">
        <v>700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v>0</v>
      </c>
      <c r="AI293" s="22">
        <v>0</v>
      </c>
      <c r="AJ293" s="22">
        <v>0</v>
      </c>
      <c r="AK293" s="22">
        <v>0</v>
      </c>
      <c r="AL293" s="22">
        <v>0</v>
      </c>
      <c r="AM293" s="22">
        <v>0</v>
      </c>
      <c r="AN293" s="22">
        <v>0</v>
      </c>
      <c r="AO293" s="22">
        <v>0</v>
      </c>
      <c r="AP293" s="22">
        <v>0</v>
      </c>
    </row>
    <row r="294" spans="1:42" x14ac:dyDescent="0.35">
      <c r="A294" s="22" t="s">
        <v>114</v>
      </c>
      <c r="B294" s="22" t="s">
        <v>670</v>
      </c>
      <c r="C294" s="22" t="s">
        <v>701</v>
      </c>
      <c r="D294" s="22" t="s">
        <v>702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v>0</v>
      </c>
      <c r="AI294" s="22">
        <v>0</v>
      </c>
      <c r="AJ294" s="22">
        <v>0</v>
      </c>
      <c r="AK294" s="22">
        <v>0</v>
      </c>
      <c r="AL294" s="22">
        <v>0</v>
      </c>
      <c r="AM294" s="22">
        <v>0</v>
      </c>
      <c r="AN294" s="22">
        <v>0</v>
      </c>
      <c r="AO294" s="22">
        <v>0</v>
      </c>
      <c r="AP294" s="22">
        <v>0</v>
      </c>
    </row>
    <row r="295" spans="1:42" x14ac:dyDescent="0.35">
      <c r="A295" s="22" t="s">
        <v>114</v>
      </c>
      <c r="B295" s="22" t="s">
        <v>670</v>
      </c>
      <c r="C295" s="22" t="s">
        <v>703</v>
      </c>
      <c r="D295" s="22" t="s">
        <v>704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v>0</v>
      </c>
      <c r="AI295" s="22">
        <v>0</v>
      </c>
      <c r="AJ295" s="22">
        <v>0</v>
      </c>
      <c r="AK295" s="22">
        <v>0</v>
      </c>
      <c r="AL295" s="22">
        <v>0</v>
      </c>
      <c r="AM295" s="22">
        <v>0</v>
      </c>
      <c r="AN295" s="22">
        <v>0</v>
      </c>
      <c r="AO295" s="22">
        <v>0</v>
      </c>
      <c r="AP295" s="22">
        <v>0</v>
      </c>
    </row>
    <row r="296" spans="1:42" x14ac:dyDescent="0.35">
      <c r="A296" s="22" t="s">
        <v>114</v>
      </c>
      <c r="B296" s="22" t="s">
        <v>670</v>
      </c>
      <c r="C296" s="22" t="s">
        <v>705</v>
      </c>
      <c r="D296" s="22" t="s">
        <v>706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v>0</v>
      </c>
      <c r="AI296" s="22">
        <v>0</v>
      </c>
      <c r="AJ296" s="22">
        <v>0</v>
      </c>
      <c r="AK296" s="22">
        <v>0</v>
      </c>
      <c r="AL296" s="22">
        <v>0</v>
      </c>
      <c r="AM296" s="22">
        <v>0</v>
      </c>
      <c r="AN296" s="22">
        <v>0</v>
      </c>
      <c r="AO296" s="22">
        <v>0</v>
      </c>
      <c r="AP296" s="22">
        <v>0</v>
      </c>
    </row>
    <row r="297" spans="1:42" x14ac:dyDescent="0.35">
      <c r="A297" s="22" t="s">
        <v>114</v>
      </c>
      <c r="B297" s="22" t="s">
        <v>670</v>
      </c>
      <c r="C297" s="22" t="s">
        <v>707</v>
      </c>
      <c r="D297" s="22" t="s">
        <v>708</v>
      </c>
      <c r="E297" s="22">
        <v>0</v>
      </c>
      <c r="F297" s="22">
        <v>0</v>
      </c>
      <c r="G297" s="22">
        <v>0</v>
      </c>
      <c r="H297" s="22"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v>0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v>0</v>
      </c>
      <c r="AI297" s="22">
        <v>0</v>
      </c>
      <c r="AJ297" s="22">
        <v>0</v>
      </c>
      <c r="AK297" s="22">
        <v>0</v>
      </c>
      <c r="AL297" s="22">
        <v>0</v>
      </c>
      <c r="AM297" s="22">
        <v>0</v>
      </c>
      <c r="AN297" s="22">
        <v>0</v>
      </c>
      <c r="AO297" s="22">
        <v>0</v>
      </c>
      <c r="AP297" s="22">
        <v>0</v>
      </c>
    </row>
    <row r="298" spans="1:42" x14ac:dyDescent="0.35">
      <c r="A298" s="22" t="s">
        <v>114</v>
      </c>
      <c r="B298" s="22" t="s">
        <v>670</v>
      </c>
      <c r="C298" s="22" t="s">
        <v>709</v>
      </c>
      <c r="D298" s="22" t="s">
        <v>710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v>0</v>
      </c>
      <c r="AI298" s="22">
        <v>0</v>
      </c>
      <c r="AJ298" s="22">
        <v>0</v>
      </c>
      <c r="AK298" s="22">
        <v>0</v>
      </c>
      <c r="AL298" s="22">
        <v>0</v>
      </c>
      <c r="AM298" s="22">
        <v>0</v>
      </c>
      <c r="AN298" s="22">
        <v>0</v>
      </c>
      <c r="AO298" s="22">
        <v>0</v>
      </c>
      <c r="AP298" s="22">
        <v>0</v>
      </c>
    </row>
    <row r="299" spans="1:42" x14ac:dyDescent="0.35">
      <c r="A299" s="22" t="s">
        <v>114</v>
      </c>
      <c r="B299" s="22" t="s">
        <v>670</v>
      </c>
      <c r="C299" s="22" t="s">
        <v>711</v>
      </c>
      <c r="D299" s="22" t="s">
        <v>712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v>0</v>
      </c>
      <c r="AI299" s="22">
        <v>0</v>
      </c>
      <c r="AJ299" s="22">
        <v>0</v>
      </c>
      <c r="AK299" s="22">
        <v>0</v>
      </c>
      <c r="AL299" s="22">
        <v>0</v>
      </c>
      <c r="AM299" s="22">
        <v>0</v>
      </c>
      <c r="AN299" s="22">
        <v>0</v>
      </c>
      <c r="AO299" s="22">
        <v>0</v>
      </c>
      <c r="AP299" s="22">
        <v>0</v>
      </c>
    </row>
    <row r="300" spans="1:42" x14ac:dyDescent="0.35">
      <c r="A300" s="22" t="s">
        <v>114</v>
      </c>
      <c r="B300" s="22" t="s">
        <v>670</v>
      </c>
      <c r="C300" s="22" t="s">
        <v>713</v>
      </c>
      <c r="D300" s="22" t="s">
        <v>714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v>0</v>
      </c>
      <c r="AI300" s="22">
        <v>0</v>
      </c>
      <c r="AJ300" s="22">
        <v>0</v>
      </c>
      <c r="AK300" s="22">
        <v>0</v>
      </c>
      <c r="AL300" s="22">
        <v>0</v>
      </c>
      <c r="AM300" s="22">
        <v>0</v>
      </c>
      <c r="AN300" s="22">
        <v>0</v>
      </c>
      <c r="AO300" s="22">
        <v>0</v>
      </c>
      <c r="AP300" s="22">
        <v>0</v>
      </c>
    </row>
    <row r="301" spans="1:42" x14ac:dyDescent="0.35">
      <c r="A301" s="22" t="s">
        <v>114</v>
      </c>
      <c r="B301" s="22" t="s">
        <v>670</v>
      </c>
      <c r="C301" s="22" t="s">
        <v>715</v>
      </c>
      <c r="D301" s="22" t="s">
        <v>716</v>
      </c>
      <c r="E301" s="22">
        <v>0</v>
      </c>
      <c r="F301" s="22">
        <v>0</v>
      </c>
      <c r="G301" s="22">
        <v>0</v>
      </c>
      <c r="H301" s="22"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0</v>
      </c>
      <c r="V301" s="22">
        <v>0</v>
      </c>
      <c r="W301" s="22">
        <v>0</v>
      </c>
      <c r="X301" s="22"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  <c r="AH301" s="22">
        <v>0</v>
      </c>
      <c r="AI301" s="22">
        <v>0</v>
      </c>
      <c r="AJ301" s="22">
        <v>0</v>
      </c>
      <c r="AK301" s="22">
        <v>0</v>
      </c>
      <c r="AL301" s="22">
        <v>0</v>
      </c>
      <c r="AM301" s="22">
        <v>0</v>
      </c>
      <c r="AN301" s="22">
        <v>0</v>
      </c>
      <c r="AO301" s="22">
        <v>0</v>
      </c>
      <c r="AP301" s="22">
        <v>0</v>
      </c>
    </row>
    <row r="302" spans="1:42" x14ac:dyDescent="0.35">
      <c r="A302" s="22" t="s">
        <v>114</v>
      </c>
      <c r="B302" s="22" t="s">
        <v>670</v>
      </c>
      <c r="C302" s="22" t="s">
        <v>717</v>
      </c>
      <c r="D302" s="22" t="s">
        <v>718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v>0</v>
      </c>
      <c r="AI302" s="22">
        <v>0</v>
      </c>
      <c r="AJ302" s="22">
        <v>0</v>
      </c>
      <c r="AK302" s="22">
        <v>0</v>
      </c>
      <c r="AL302" s="22">
        <v>0</v>
      </c>
      <c r="AM302" s="22">
        <v>0</v>
      </c>
      <c r="AN302" s="22">
        <v>0</v>
      </c>
      <c r="AO302" s="22">
        <v>0</v>
      </c>
      <c r="AP302" s="22">
        <v>0</v>
      </c>
    </row>
    <row r="303" spans="1:42" x14ac:dyDescent="0.35">
      <c r="A303" s="22" t="s">
        <v>114</v>
      </c>
      <c r="B303" s="22" t="s">
        <v>670</v>
      </c>
      <c r="C303" s="22" t="s">
        <v>719</v>
      </c>
      <c r="D303" s="22" t="s">
        <v>720</v>
      </c>
      <c r="E303" s="22">
        <v>0</v>
      </c>
      <c r="F303" s="22">
        <v>0</v>
      </c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v>0</v>
      </c>
      <c r="AI303" s="22">
        <v>0</v>
      </c>
      <c r="AJ303" s="22">
        <v>0</v>
      </c>
      <c r="AK303" s="22">
        <v>0</v>
      </c>
      <c r="AL303" s="22">
        <v>0</v>
      </c>
      <c r="AM303" s="22">
        <v>0</v>
      </c>
      <c r="AN303" s="22">
        <v>0</v>
      </c>
      <c r="AO303" s="22">
        <v>0</v>
      </c>
      <c r="AP303" s="22">
        <v>0</v>
      </c>
    </row>
    <row r="304" spans="1:42" x14ac:dyDescent="0.35">
      <c r="A304" s="22" t="s">
        <v>114</v>
      </c>
      <c r="B304" s="22" t="s">
        <v>670</v>
      </c>
      <c r="C304" s="22" t="s">
        <v>721</v>
      </c>
      <c r="D304" s="22" t="s">
        <v>722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v>0</v>
      </c>
      <c r="AI304" s="22">
        <v>0</v>
      </c>
      <c r="AJ304" s="22">
        <v>0</v>
      </c>
      <c r="AK304" s="22">
        <v>0</v>
      </c>
      <c r="AL304" s="22">
        <v>0</v>
      </c>
      <c r="AM304" s="22">
        <v>0</v>
      </c>
      <c r="AN304" s="22">
        <v>0</v>
      </c>
      <c r="AO304" s="22">
        <v>0</v>
      </c>
      <c r="AP304" s="22">
        <v>0</v>
      </c>
    </row>
    <row r="305" spans="1:42" x14ac:dyDescent="0.35">
      <c r="A305" s="22" t="s">
        <v>114</v>
      </c>
      <c r="B305" s="22" t="s">
        <v>670</v>
      </c>
      <c r="C305" s="22" t="s">
        <v>723</v>
      </c>
      <c r="D305" s="22" t="s">
        <v>724</v>
      </c>
      <c r="E305" s="22">
        <v>0</v>
      </c>
      <c r="F305" s="22">
        <v>0</v>
      </c>
      <c r="G305" s="22">
        <v>0</v>
      </c>
      <c r="H305" s="22"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v>0</v>
      </c>
      <c r="U305" s="22">
        <v>0</v>
      </c>
      <c r="V305" s="22">
        <v>0</v>
      </c>
      <c r="W305" s="22">
        <v>0</v>
      </c>
      <c r="X305" s="22"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0</v>
      </c>
      <c r="AG305" s="22">
        <v>0</v>
      </c>
      <c r="AH305" s="22">
        <v>0</v>
      </c>
      <c r="AI305" s="22">
        <v>0</v>
      </c>
      <c r="AJ305" s="22">
        <v>0</v>
      </c>
      <c r="AK305" s="22">
        <v>0</v>
      </c>
      <c r="AL305" s="22">
        <v>0</v>
      </c>
      <c r="AM305" s="22">
        <v>0</v>
      </c>
      <c r="AN305" s="22">
        <v>0</v>
      </c>
      <c r="AO305" s="22">
        <v>0</v>
      </c>
      <c r="AP305" s="22">
        <v>0</v>
      </c>
    </row>
    <row r="306" spans="1:42" x14ac:dyDescent="0.35">
      <c r="A306" s="22" t="s">
        <v>114</v>
      </c>
      <c r="B306" s="22" t="s">
        <v>670</v>
      </c>
      <c r="C306" s="22" t="s">
        <v>725</v>
      </c>
      <c r="D306" s="22" t="s">
        <v>726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v>0</v>
      </c>
      <c r="AI306" s="22">
        <v>0</v>
      </c>
      <c r="AJ306" s="22">
        <v>0</v>
      </c>
      <c r="AK306" s="22">
        <v>0</v>
      </c>
      <c r="AL306" s="22">
        <v>0</v>
      </c>
      <c r="AM306" s="22">
        <v>0</v>
      </c>
      <c r="AN306" s="22">
        <v>0</v>
      </c>
      <c r="AO306" s="22">
        <v>0</v>
      </c>
      <c r="AP306" s="22">
        <v>0</v>
      </c>
    </row>
    <row r="307" spans="1:42" x14ac:dyDescent="0.35">
      <c r="A307" s="22" t="s">
        <v>114</v>
      </c>
      <c r="B307" s="22" t="s">
        <v>670</v>
      </c>
      <c r="C307" s="22" t="s">
        <v>727</v>
      </c>
      <c r="D307" s="22" t="s">
        <v>728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  <c r="AH307" s="22">
        <v>0</v>
      </c>
      <c r="AI307" s="22">
        <v>0</v>
      </c>
      <c r="AJ307" s="22">
        <v>0</v>
      </c>
      <c r="AK307" s="22">
        <v>0</v>
      </c>
      <c r="AL307" s="22">
        <v>0</v>
      </c>
      <c r="AM307" s="22">
        <v>0</v>
      </c>
      <c r="AN307" s="22">
        <v>0</v>
      </c>
      <c r="AO307" s="22">
        <v>0</v>
      </c>
      <c r="AP307" s="22">
        <v>0</v>
      </c>
    </row>
    <row r="308" spans="1:42" x14ac:dyDescent="0.35">
      <c r="A308" s="22" t="s">
        <v>114</v>
      </c>
      <c r="B308" s="22" t="s">
        <v>670</v>
      </c>
      <c r="C308" s="22" t="s">
        <v>729</v>
      </c>
      <c r="D308" s="22" t="s">
        <v>730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v>0</v>
      </c>
      <c r="AI308" s="22">
        <v>0</v>
      </c>
      <c r="AJ308" s="22">
        <v>0</v>
      </c>
      <c r="AK308" s="22">
        <v>0</v>
      </c>
      <c r="AL308" s="22">
        <v>0</v>
      </c>
      <c r="AM308" s="22">
        <v>0</v>
      </c>
      <c r="AN308" s="22">
        <v>0</v>
      </c>
      <c r="AO308" s="22">
        <v>0</v>
      </c>
      <c r="AP308" s="22">
        <v>0</v>
      </c>
    </row>
    <row r="309" spans="1:42" x14ac:dyDescent="0.35">
      <c r="A309" s="22" t="s">
        <v>114</v>
      </c>
      <c r="B309" s="22" t="s">
        <v>670</v>
      </c>
      <c r="C309" s="22" t="s">
        <v>731</v>
      </c>
      <c r="D309" s="22" t="s">
        <v>732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v>0</v>
      </c>
      <c r="X309" s="22"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0</v>
      </c>
      <c r="AE309" s="22">
        <v>0</v>
      </c>
      <c r="AF309" s="22">
        <v>0</v>
      </c>
      <c r="AG309" s="22">
        <v>0</v>
      </c>
      <c r="AH309" s="22">
        <v>0</v>
      </c>
      <c r="AI309" s="22">
        <v>0</v>
      </c>
      <c r="AJ309" s="22">
        <v>0</v>
      </c>
      <c r="AK309" s="22">
        <v>0</v>
      </c>
      <c r="AL309" s="22">
        <v>0</v>
      </c>
      <c r="AM309" s="22">
        <v>0</v>
      </c>
      <c r="AN309" s="22">
        <v>0</v>
      </c>
      <c r="AO309" s="22">
        <v>0</v>
      </c>
      <c r="AP309" s="22">
        <v>0</v>
      </c>
    </row>
    <row r="310" spans="1:42" x14ac:dyDescent="0.35">
      <c r="A310" s="22" t="s">
        <v>114</v>
      </c>
      <c r="B310" s="22" t="s">
        <v>670</v>
      </c>
      <c r="C310" s="22" t="s">
        <v>733</v>
      </c>
      <c r="D310" s="22" t="s">
        <v>734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v>0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v>0</v>
      </c>
      <c r="AI310" s="22">
        <v>0</v>
      </c>
      <c r="AJ310" s="22">
        <v>0</v>
      </c>
      <c r="AK310" s="22">
        <v>0</v>
      </c>
      <c r="AL310" s="22">
        <v>0</v>
      </c>
      <c r="AM310" s="22">
        <v>0</v>
      </c>
      <c r="AN310" s="22">
        <v>0</v>
      </c>
      <c r="AO310" s="22">
        <v>0</v>
      </c>
      <c r="AP310" s="22">
        <v>0</v>
      </c>
    </row>
    <row r="311" spans="1:42" x14ac:dyDescent="0.35">
      <c r="A311" s="22" t="s">
        <v>114</v>
      </c>
      <c r="B311" s="22" t="s">
        <v>670</v>
      </c>
      <c r="C311" s="22" t="s">
        <v>735</v>
      </c>
      <c r="D311" s="22" t="s">
        <v>736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v>0</v>
      </c>
      <c r="AI311" s="22">
        <v>0</v>
      </c>
      <c r="AJ311" s="22">
        <v>0</v>
      </c>
      <c r="AK311" s="22">
        <v>0</v>
      </c>
      <c r="AL311" s="22">
        <v>0</v>
      </c>
      <c r="AM311" s="22">
        <v>0</v>
      </c>
      <c r="AN311" s="22">
        <v>0</v>
      </c>
      <c r="AO311" s="22">
        <v>0</v>
      </c>
      <c r="AP311" s="22">
        <v>0</v>
      </c>
    </row>
    <row r="312" spans="1:42" x14ac:dyDescent="0.35">
      <c r="A312" s="22" t="s">
        <v>114</v>
      </c>
      <c r="B312" s="22" t="s">
        <v>670</v>
      </c>
      <c r="C312" s="22" t="s">
        <v>737</v>
      </c>
      <c r="D312" s="22" t="s">
        <v>738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v>0</v>
      </c>
      <c r="AI312" s="22">
        <v>0</v>
      </c>
      <c r="AJ312" s="22">
        <v>0</v>
      </c>
      <c r="AK312" s="22">
        <v>0</v>
      </c>
      <c r="AL312" s="22">
        <v>0</v>
      </c>
      <c r="AM312" s="22">
        <v>0</v>
      </c>
      <c r="AN312" s="22">
        <v>0</v>
      </c>
      <c r="AO312" s="22">
        <v>0</v>
      </c>
      <c r="AP312" s="22">
        <v>0</v>
      </c>
    </row>
    <row r="313" spans="1:42" x14ac:dyDescent="0.35">
      <c r="A313" s="22" t="s">
        <v>114</v>
      </c>
      <c r="B313" s="22" t="s">
        <v>670</v>
      </c>
      <c r="C313" s="22" t="s">
        <v>739</v>
      </c>
      <c r="D313" s="22" t="s">
        <v>740</v>
      </c>
      <c r="E313" s="22">
        <v>0</v>
      </c>
      <c r="F313" s="22">
        <v>0</v>
      </c>
      <c r="G313" s="22">
        <v>0</v>
      </c>
      <c r="H313" s="22"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v>0</v>
      </c>
      <c r="AI313" s="22">
        <v>0</v>
      </c>
      <c r="AJ313" s="22">
        <v>0</v>
      </c>
      <c r="AK313" s="22">
        <v>957015</v>
      </c>
      <c r="AL313" s="22">
        <v>0</v>
      </c>
      <c r="AM313" s="22">
        <v>0</v>
      </c>
      <c r="AN313" s="22">
        <v>0</v>
      </c>
      <c r="AO313" s="22">
        <v>0</v>
      </c>
      <c r="AP313" s="22">
        <v>957015</v>
      </c>
    </row>
    <row r="314" spans="1:42" x14ac:dyDescent="0.35">
      <c r="A314" s="22" t="s">
        <v>114</v>
      </c>
      <c r="B314" s="22" t="s">
        <v>670</v>
      </c>
      <c r="C314" s="22" t="s">
        <v>741</v>
      </c>
      <c r="D314" s="22" t="s">
        <v>742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v>0</v>
      </c>
      <c r="AI314" s="22">
        <v>0</v>
      </c>
      <c r="AJ314" s="22">
        <v>0</v>
      </c>
      <c r="AK314" s="22">
        <v>0</v>
      </c>
      <c r="AL314" s="22">
        <v>0</v>
      </c>
      <c r="AM314" s="22">
        <v>0</v>
      </c>
      <c r="AN314" s="22">
        <v>0</v>
      </c>
      <c r="AO314" s="22">
        <v>0</v>
      </c>
      <c r="AP314" s="22">
        <v>0</v>
      </c>
    </row>
    <row r="315" spans="1:42" x14ac:dyDescent="0.35">
      <c r="A315" s="22" t="s">
        <v>114</v>
      </c>
      <c r="B315" s="22" t="s">
        <v>670</v>
      </c>
      <c r="C315" s="22" t="s">
        <v>743</v>
      </c>
      <c r="D315" s="22" t="s">
        <v>744</v>
      </c>
      <c r="E315" s="22">
        <v>0</v>
      </c>
      <c r="F315" s="22">
        <v>0</v>
      </c>
      <c r="G315" s="22">
        <v>0</v>
      </c>
      <c r="H315" s="22"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v>0</v>
      </c>
      <c r="U315" s="22">
        <v>0</v>
      </c>
      <c r="V315" s="22">
        <v>0</v>
      </c>
      <c r="W315" s="22">
        <v>0</v>
      </c>
      <c r="X315" s="22"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  <c r="AH315" s="22">
        <v>0</v>
      </c>
      <c r="AI315" s="22">
        <v>0</v>
      </c>
      <c r="AJ315" s="22">
        <v>0</v>
      </c>
      <c r="AK315" s="22">
        <v>0</v>
      </c>
      <c r="AL315" s="22">
        <v>0</v>
      </c>
      <c r="AM315" s="22">
        <v>0</v>
      </c>
      <c r="AN315" s="22">
        <v>0</v>
      </c>
      <c r="AO315" s="22">
        <v>0</v>
      </c>
      <c r="AP315" s="22">
        <v>0</v>
      </c>
    </row>
    <row r="316" spans="1:42" x14ac:dyDescent="0.35">
      <c r="A316" s="22" t="s">
        <v>114</v>
      </c>
      <c r="B316" s="22" t="s">
        <v>670</v>
      </c>
      <c r="C316" s="22" t="s">
        <v>745</v>
      </c>
      <c r="D316" s="22" t="s">
        <v>746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v>0</v>
      </c>
      <c r="AI316" s="22">
        <v>0</v>
      </c>
      <c r="AJ316" s="22">
        <v>0</v>
      </c>
      <c r="AK316" s="22">
        <v>0</v>
      </c>
      <c r="AL316" s="22">
        <v>0</v>
      </c>
      <c r="AM316" s="22">
        <v>0</v>
      </c>
      <c r="AN316" s="22">
        <v>0</v>
      </c>
      <c r="AO316" s="22">
        <v>0</v>
      </c>
      <c r="AP316" s="22">
        <v>0</v>
      </c>
    </row>
    <row r="317" spans="1:42" x14ac:dyDescent="0.35">
      <c r="A317" s="22" t="s">
        <v>114</v>
      </c>
      <c r="B317" s="22" t="s">
        <v>670</v>
      </c>
      <c r="C317" s="22" t="s">
        <v>747</v>
      </c>
      <c r="D317" s="22" t="s">
        <v>748</v>
      </c>
      <c r="E317" s="22">
        <v>0</v>
      </c>
      <c r="F317" s="22">
        <v>0</v>
      </c>
      <c r="G317" s="22">
        <v>0</v>
      </c>
      <c r="H317" s="22"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v>0</v>
      </c>
      <c r="AI317" s="22">
        <v>0</v>
      </c>
      <c r="AJ317" s="22">
        <v>0</v>
      </c>
      <c r="AK317" s="22">
        <v>0</v>
      </c>
      <c r="AL317" s="22">
        <v>0</v>
      </c>
      <c r="AM317" s="22">
        <v>0</v>
      </c>
      <c r="AN317" s="22">
        <v>0</v>
      </c>
      <c r="AO317" s="22">
        <v>0</v>
      </c>
      <c r="AP317" s="22">
        <v>0</v>
      </c>
    </row>
    <row r="318" spans="1:42" x14ac:dyDescent="0.35">
      <c r="A318" s="22" t="s">
        <v>114</v>
      </c>
      <c r="B318" s="22" t="s">
        <v>670</v>
      </c>
      <c r="C318" s="22" t="s">
        <v>749</v>
      </c>
      <c r="D318" s="22" t="s">
        <v>750</v>
      </c>
      <c r="E318" s="22">
        <v>0</v>
      </c>
      <c r="F318" s="22">
        <v>0</v>
      </c>
      <c r="G318" s="22">
        <v>0</v>
      </c>
      <c r="H318" s="22"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v>0</v>
      </c>
      <c r="AI318" s="22">
        <v>0</v>
      </c>
      <c r="AJ318" s="22">
        <v>0</v>
      </c>
      <c r="AK318" s="22">
        <v>0</v>
      </c>
      <c r="AL318" s="22">
        <v>0</v>
      </c>
      <c r="AM318" s="22">
        <v>0</v>
      </c>
      <c r="AN318" s="22">
        <v>0</v>
      </c>
      <c r="AO318" s="22">
        <v>0</v>
      </c>
      <c r="AP318" s="22">
        <v>0</v>
      </c>
    </row>
    <row r="319" spans="1:42" x14ac:dyDescent="0.35">
      <c r="A319" s="22" t="s">
        <v>114</v>
      </c>
      <c r="B319" s="22" t="s">
        <v>670</v>
      </c>
      <c r="C319" s="22" t="s">
        <v>751</v>
      </c>
      <c r="D319" s="22" t="s">
        <v>752</v>
      </c>
      <c r="E319" s="22">
        <v>0</v>
      </c>
      <c r="F319" s="22">
        <v>0</v>
      </c>
      <c r="G319" s="22">
        <v>0</v>
      </c>
      <c r="H319" s="22"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v>0</v>
      </c>
      <c r="V319" s="22">
        <v>0</v>
      </c>
      <c r="W319" s="22"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v>0</v>
      </c>
      <c r="AI319" s="22">
        <v>0</v>
      </c>
      <c r="AJ319" s="22">
        <v>0</v>
      </c>
      <c r="AK319" s="22">
        <v>0</v>
      </c>
      <c r="AL319" s="22">
        <v>0</v>
      </c>
      <c r="AM319" s="22">
        <v>0</v>
      </c>
      <c r="AN319" s="22">
        <v>0</v>
      </c>
      <c r="AO319" s="22">
        <v>0</v>
      </c>
      <c r="AP319" s="22">
        <v>0</v>
      </c>
    </row>
    <row r="320" spans="1:42" x14ac:dyDescent="0.35">
      <c r="A320" s="22" t="s">
        <v>114</v>
      </c>
      <c r="B320" s="22" t="s">
        <v>670</v>
      </c>
      <c r="C320" s="22" t="s">
        <v>753</v>
      </c>
      <c r="D320" s="22" t="s">
        <v>754</v>
      </c>
      <c r="E320" s="22">
        <v>0</v>
      </c>
      <c r="F320" s="22">
        <v>0</v>
      </c>
      <c r="G320" s="22">
        <v>0</v>
      </c>
      <c r="H320" s="22">
        <v>0</v>
      </c>
      <c r="I320" s="22">
        <v>0</v>
      </c>
      <c r="J320" s="22">
        <v>0</v>
      </c>
      <c r="K320" s="22">
        <v>0</v>
      </c>
      <c r="L320" s="22">
        <v>0</v>
      </c>
      <c r="M320" s="22"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v>0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  <c r="AH320" s="22">
        <v>0</v>
      </c>
      <c r="AI320" s="22">
        <v>0</v>
      </c>
      <c r="AJ320" s="22">
        <v>0</v>
      </c>
      <c r="AK320" s="22">
        <v>0</v>
      </c>
      <c r="AL320" s="22">
        <v>0</v>
      </c>
      <c r="AM320" s="22">
        <v>0</v>
      </c>
      <c r="AN320" s="22">
        <v>0</v>
      </c>
      <c r="AO320" s="22">
        <v>0</v>
      </c>
      <c r="AP320" s="22">
        <v>0</v>
      </c>
    </row>
    <row r="321" spans="1:42" x14ac:dyDescent="0.35">
      <c r="A321" s="22" t="s">
        <v>114</v>
      </c>
      <c r="B321" s="22" t="s">
        <v>670</v>
      </c>
      <c r="C321" s="22" t="s">
        <v>755</v>
      </c>
      <c r="D321" s="22" t="s">
        <v>756</v>
      </c>
      <c r="E321" s="22">
        <v>0</v>
      </c>
      <c r="F321" s="22">
        <v>0</v>
      </c>
      <c r="G321" s="22">
        <v>0</v>
      </c>
      <c r="H321" s="22"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v>0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0</v>
      </c>
      <c r="AI321" s="22">
        <v>0</v>
      </c>
      <c r="AJ321" s="22">
        <v>0</v>
      </c>
      <c r="AK321" s="22">
        <v>0</v>
      </c>
      <c r="AL321" s="22">
        <v>0</v>
      </c>
      <c r="AM321" s="22">
        <v>0</v>
      </c>
      <c r="AN321" s="22">
        <v>0</v>
      </c>
      <c r="AO321" s="22">
        <v>0</v>
      </c>
      <c r="AP321" s="22">
        <v>0</v>
      </c>
    </row>
    <row r="322" spans="1:42" x14ac:dyDescent="0.35">
      <c r="A322" s="22" t="s">
        <v>114</v>
      </c>
      <c r="B322" s="22" t="s">
        <v>670</v>
      </c>
      <c r="C322" s="22" t="s">
        <v>757</v>
      </c>
      <c r="D322" s="22" t="s">
        <v>758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v>0</v>
      </c>
      <c r="AI322" s="22">
        <v>0</v>
      </c>
      <c r="AJ322" s="22">
        <v>0</v>
      </c>
      <c r="AK322" s="22">
        <v>0</v>
      </c>
      <c r="AL322" s="22">
        <v>0</v>
      </c>
      <c r="AM322" s="22">
        <v>0</v>
      </c>
      <c r="AN322" s="22">
        <v>0</v>
      </c>
      <c r="AO322" s="22">
        <v>0</v>
      </c>
      <c r="AP322" s="22">
        <v>0</v>
      </c>
    </row>
    <row r="323" spans="1:42" x14ac:dyDescent="0.35">
      <c r="A323" s="22" t="s">
        <v>114</v>
      </c>
      <c r="B323" s="22" t="s">
        <v>670</v>
      </c>
      <c r="C323" s="22" t="s">
        <v>759</v>
      </c>
      <c r="D323" s="22" t="s">
        <v>760</v>
      </c>
      <c r="E323" s="22">
        <v>0</v>
      </c>
      <c r="F323" s="22">
        <v>0</v>
      </c>
      <c r="G323" s="22">
        <v>0</v>
      </c>
      <c r="H323" s="22"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v>0</v>
      </c>
      <c r="U323" s="22">
        <v>0</v>
      </c>
      <c r="V323" s="22">
        <v>0</v>
      </c>
      <c r="W323" s="22"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v>0</v>
      </c>
      <c r="AI323" s="22">
        <v>0</v>
      </c>
      <c r="AJ323" s="22">
        <v>0</v>
      </c>
      <c r="AK323" s="22">
        <v>0</v>
      </c>
      <c r="AL323" s="22">
        <v>0</v>
      </c>
      <c r="AM323" s="22">
        <v>0</v>
      </c>
      <c r="AN323" s="22">
        <v>0</v>
      </c>
      <c r="AO323" s="22">
        <v>0</v>
      </c>
      <c r="AP323" s="22">
        <v>0</v>
      </c>
    </row>
    <row r="324" spans="1:42" x14ac:dyDescent="0.35">
      <c r="A324" s="22" t="s">
        <v>114</v>
      </c>
      <c r="B324" s="22" t="s">
        <v>670</v>
      </c>
      <c r="C324" s="22" t="s">
        <v>761</v>
      </c>
      <c r="D324" s="22" t="s">
        <v>762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v>0</v>
      </c>
      <c r="AJ324" s="22">
        <v>0</v>
      </c>
      <c r="AK324" s="22">
        <v>0</v>
      </c>
      <c r="AL324" s="22">
        <v>0</v>
      </c>
      <c r="AM324" s="22">
        <v>0</v>
      </c>
      <c r="AN324" s="22">
        <v>0</v>
      </c>
      <c r="AO324" s="22">
        <v>0</v>
      </c>
      <c r="AP324" s="22">
        <v>0</v>
      </c>
    </row>
    <row r="325" spans="1:42" x14ac:dyDescent="0.35">
      <c r="A325" s="22" t="s">
        <v>114</v>
      </c>
      <c r="B325" s="22" t="s">
        <v>670</v>
      </c>
      <c r="C325" s="22" t="s">
        <v>763</v>
      </c>
      <c r="D325" s="22" t="s">
        <v>764</v>
      </c>
      <c r="E325" s="22">
        <v>0</v>
      </c>
      <c r="F325" s="22">
        <v>0</v>
      </c>
      <c r="G325" s="22">
        <v>0</v>
      </c>
      <c r="H325" s="22"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v>0</v>
      </c>
      <c r="X325" s="22"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  <c r="AH325" s="22">
        <v>0</v>
      </c>
      <c r="AI325" s="22">
        <v>0</v>
      </c>
      <c r="AJ325" s="22">
        <v>0</v>
      </c>
      <c r="AK325" s="22">
        <v>0</v>
      </c>
      <c r="AL325" s="22">
        <v>0</v>
      </c>
      <c r="AM325" s="22">
        <v>0</v>
      </c>
      <c r="AN325" s="22">
        <v>0</v>
      </c>
      <c r="AO325" s="22">
        <v>0</v>
      </c>
      <c r="AP325" s="22">
        <v>0</v>
      </c>
    </row>
    <row r="326" spans="1:42" x14ac:dyDescent="0.35">
      <c r="A326" s="22" t="s">
        <v>114</v>
      </c>
      <c r="B326" s="22" t="s">
        <v>670</v>
      </c>
      <c r="C326" s="22" t="s">
        <v>765</v>
      </c>
      <c r="D326" s="22" t="s">
        <v>766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v>0</v>
      </c>
      <c r="V326" s="22">
        <v>0</v>
      </c>
      <c r="W326" s="22">
        <v>0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v>0</v>
      </c>
      <c r="AI326" s="22">
        <v>0</v>
      </c>
      <c r="AJ326" s="22">
        <v>0</v>
      </c>
      <c r="AK326" s="22">
        <v>0</v>
      </c>
      <c r="AL326" s="22">
        <v>0</v>
      </c>
      <c r="AM326" s="22">
        <v>0</v>
      </c>
      <c r="AN326" s="22">
        <v>0</v>
      </c>
      <c r="AO326" s="22">
        <v>0</v>
      </c>
      <c r="AP326" s="22">
        <v>0</v>
      </c>
    </row>
    <row r="327" spans="1:42" x14ac:dyDescent="0.35">
      <c r="A327" s="22" t="s">
        <v>114</v>
      </c>
      <c r="B327" s="22" t="s">
        <v>670</v>
      </c>
      <c r="C327" s="22" t="s">
        <v>767</v>
      </c>
      <c r="D327" s="22" t="s">
        <v>768</v>
      </c>
      <c r="E327" s="22">
        <v>0</v>
      </c>
      <c r="F327" s="22">
        <v>0</v>
      </c>
      <c r="G327" s="22">
        <v>0</v>
      </c>
      <c r="H327" s="22"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v>0</v>
      </c>
      <c r="V327" s="22">
        <v>0</v>
      </c>
      <c r="W327" s="22"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v>0</v>
      </c>
      <c r="AI327" s="22">
        <v>0</v>
      </c>
      <c r="AJ327" s="22">
        <v>0</v>
      </c>
      <c r="AK327" s="22">
        <v>0</v>
      </c>
      <c r="AL327" s="22">
        <v>0</v>
      </c>
      <c r="AM327" s="22">
        <v>0</v>
      </c>
      <c r="AN327" s="22">
        <v>0</v>
      </c>
      <c r="AO327" s="22">
        <v>0</v>
      </c>
      <c r="AP327" s="22">
        <v>0</v>
      </c>
    </row>
    <row r="328" spans="1:42" x14ac:dyDescent="0.35">
      <c r="A328" s="22" t="s">
        <v>114</v>
      </c>
      <c r="B328" s="22" t="s">
        <v>670</v>
      </c>
      <c r="C328" s="22" t="s">
        <v>769</v>
      </c>
      <c r="D328" s="22" t="s">
        <v>770</v>
      </c>
      <c r="E328" s="22">
        <v>0</v>
      </c>
      <c r="F328" s="22">
        <v>0</v>
      </c>
      <c r="G328" s="22">
        <v>0</v>
      </c>
      <c r="H328" s="22">
        <v>0</v>
      </c>
      <c r="I328" s="22">
        <v>0</v>
      </c>
      <c r="J328" s="22">
        <v>0</v>
      </c>
      <c r="K328" s="22">
        <v>0</v>
      </c>
      <c r="L328" s="22">
        <v>0</v>
      </c>
      <c r="M328" s="22"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v>0</v>
      </c>
      <c r="U328" s="22">
        <v>0</v>
      </c>
      <c r="V328" s="22">
        <v>0</v>
      </c>
      <c r="W328" s="22">
        <v>0</v>
      </c>
      <c r="X328" s="22"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v>0</v>
      </c>
      <c r="AI328" s="22">
        <v>0</v>
      </c>
      <c r="AJ328" s="22">
        <v>0</v>
      </c>
      <c r="AK328" s="22">
        <v>0</v>
      </c>
      <c r="AL328" s="22">
        <v>0</v>
      </c>
      <c r="AM328" s="22">
        <v>0</v>
      </c>
      <c r="AN328" s="22">
        <v>0</v>
      </c>
      <c r="AO328" s="22">
        <v>0</v>
      </c>
      <c r="AP328" s="22">
        <v>0</v>
      </c>
    </row>
    <row r="329" spans="1:42" x14ac:dyDescent="0.35">
      <c r="A329" s="22" t="s">
        <v>114</v>
      </c>
      <c r="B329" s="22" t="s">
        <v>670</v>
      </c>
      <c r="C329" s="22" t="s">
        <v>771</v>
      </c>
      <c r="D329" s="22" t="s">
        <v>772</v>
      </c>
      <c r="E329" s="22">
        <v>0</v>
      </c>
      <c r="F329" s="22">
        <v>0</v>
      </c>
      <c r="G329" s="22">
        <v>0</v>
      </c>
      <c r="H329" s="22">
        <v>0</v>
      </c>
      <c r="I329" s="22">
        <v>0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  <c r="T329" s="22">
        <v>0</v>
      </c>
      <c r="U329" s="22">
        <v>0</v>
      </c>
      <c r="V329" s="22">
        <v>0</v>
      </c>
      <c r="W329" s="22">
        <v>0</v>
      </c>
      <c r="X329" s="22"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0</v>
      </c>
      <c r="AD329" s="22">
        <v>0</v>
      </c>
      <c r="AE329" s="22">
        <v>0</v>
      </c>
      <c r="AF329" s="22">
        <v>0</v>
      </c>
      <c r="AG329" s="22">
        <v>0</v>
      </c>
      <c r="AH329" s="22">
        <v>0</v>
      </c>
      <c r="AI329" s="22">
        <v>0</v>
      </c>
      <c r="AJ329" s="22">
        <v>0</v>
      </c>
      <c r="AK329" s="22">
        <v>0</v>
      </c>
      <c r="AL329" s="22">
        <v>0</v>
      </c>
      <c r="AM329" s="22">
        <v>0</v>
      </c>
      <c r="AN329" s="22">
        <v>0</v>
      </c>
      <c r="AO329" s="22">
        <v>0</v>
      </c>
      <c r="AP329" s="22">
        <v>0</v>
      </c>
    </row>
    <row r="330" spans="1:42" x14ac:dyDescent="0.35">
      <c r="A330" s="22" t="s">
        <v>114</v>
      </c>
      <c r="B330" s="22" t="s">
        <v>773</v>
      </c>
      <c r="C330" s="22" t="s">
        <v>774</v>
      </c>
      <c r="D330" s="22" t="s">
        <v>775</v>
      </c>
      <c r="E330" s="22">
        <v>0</v>
      </c>
      <c r="F330" s="22">
        <v>0</v>
      </c>
      <c r="G330" s="22">
        <v>0</v>
      </c>
      <c r="H330" s="22">
        <v>0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v>0</v>
      </c>
      <c r="U330" s="22">
        <v>0</v>
      </c>
      <c r="V330" s="22">
        <v>0</v>
      </c>
      <c r="W330" s="22">
        <v>0</v>
      </c>
      <c r="X330" s="22">
        <v>0</v>
      </c>
      <c r="Y330" s="22">
        <v>0</v>
      </c>
      <c r="Z330" s="22">
        <v>0</v>
      </c>
      <c r="AA330" s="22">
        <v>0</v>
      </c>
      <c r="AB330" s="22">
        <v>0</v>
      </c>
      <c r="AC330" s="22">
        <v>0</v>
      </c>
      <c r="AD330" s="22">
        <v>0</v>
      </c>
      <c r="AE330" s="22">
        <v>0</v>
      </c>
      <c r="AF330" s="22">
        <v>0</v>
      </c>
      <c r="AG330" s="22">
        <v>0</v>
      </c>
      <c r="AH330" s="22">
        <v>0</v>
      </c>
      <c r="AI330" s="22">
        <v>0</v>
      </c>
      <c r="AJ330" s="22">
        <v>0</v>
      </c>
      <c r="AK330" s="22">
        <v>0</v>
      </c>
      <c r="AL330" s="22">
        <v>0</v>
      </c>
      <c r="AM330" s="22">
        <v>0</v>
      </c>
      <c r="AN330" s="22">
        <v>0</v>
      </c>
      <c r="AO330" s="22">
        <v>0</v>
      </c>
      <c r="AP330" s="22">
        <v>0</v>
      </c>
    </row>
    <row r="331" spans="1:42" x14ac:dyDescent="0.35">
      <c r="A331" s="22" t="s">
        <v>114</v>
      </c>
      <c r="B331" s="22" t="s">
        <v>773</v>
      </c>
      <c r="C331" s="22" t="s">
        <v>776</v>
      </c>
      <c r="D331" s="22" t="s">
        <v>777</v>
      </c>
      <c r="E331" s="22">
        <v>0</v>
      </c>
      <c r="F331" s="22">
        <v>0</v>
      </c>
      <c r="G331" s="22">
        <v>0</v>
      </c>
      <c r="H331" s="22">
        <v>0</v>
      </c>
      <c r="I331" s="22">
        <v>0</v>
      </c>
      <c r="J331" s="22">
        <v>0</v>
      </c>
      <c r="K331" s="22">
        <v>0</v>
      </c>
      <c r="L331" s="22">
        <v>0</v>
      </c>
      <c r="M331" s="22"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v>0</v>
      </c>
      <c r="U331" s="22">
        <v>0</v>
      </c>
      <c r="V331" s="22">
        <v>0</v>
      </c>
      <c r="W331" s="22">
        <v>0</v>
      </c>
      <c r="X331" s="22"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0</v>
      </c>
      <c r="AG331" s="22">
        <v>0</v>
      </c>
      <c r="AH331" s="22">
        <v>0</v>
      </c>
      <c r="AI331" s="22">
        <v>0</v>
      </c>
      <c r="AJ331" s="22">
        <v>0</v>
      </c>
      <c r="AK331" s="22">
        <v>0</v>
      </c>
      <c r="AL331" s="22">
        <v>0</v>
      </c>
      <c r="AM331" s="22">
        <v>0</v>
      </c>
      <c r="AN331" s="22">
        <v>0</v>
      </c>
      <c r="AO331" s="22">
        <v>0</v>
      </c>
      <c r="AP331" s="22">
        <v>0</v>
      </c>
    </row>
    <row r="332" spans="1:42" x14ac:dyDescent="0.35">
      <c r="A332" s="22" t="s">
        <v>114</v>
      </c>
      <c r="B332" s="22" t="s">
        <v>773</v>
      </c>
      <c r="C332" s="22" t="s">
        <v>778</v>
      </c>
      <c r="D332" s="22" t="s">
        <v>779</v>
      </c>
      <c r="E332" s="22">
        <v>0</v>
      </c>
      <c r="F332" s="22">
        <v>0</v>
      </c>
      <c r="G332" s="22">
        <v>0</v>
      </c>
      <c r="H332" s="22"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v>0</v>
      </c>
      <c r="V332" s="22">
        <v>0</v>
      </c>
      <c r="W332" s="22">
        <v>0</v>
      </c>
      <c r="X332" s="22"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  <c r="AH332" s="22">
        <v>0</v>
      </c>
      <c r="AI332" s="22">
        <v>0</v>
      </c>
      <c r="AJ332" s="22">
        <v>0</v>
      </c>
      <c r="AK332" s="22">
        <v>0</v>
      </c>
      <c r="AL332" s="22">
        <v>0</v>
      </c>
      <c r="AM332" s="22">
        <v>0</v>
      </c>
      <c r="AN332" s="22">
        <v>0</v>
      </c>
      <c r="AO332" s="22">
        <v>0</v>
      </c>
      <c r="AP332" s="22">
        <v>0</v>
      </c>
    </row>
    <row r="333" spans="1:42" x14ac:dyDescent="0.35">
      <c r="A333" s="22" t="s">
        <v>114</v>
      </c>
      <c r="B333" s="22" t="s">
        <v>773</v>
      </c>
      <c r="C333" s="22" t="s">
        <v>780</v>
      </c>
      <c r="D333" s="22" t="s">
        <v>781</v>
      </c>
      <c r="E333" s="22">
        <v>0</v>
      </c>
      <c r="F333" s="22">
        <v>0</v>
      </c>
      <c r="G333" s="22">
        <v>0</v>
      </c>
      <c r="H333" s="22">
        <v>0</v>
      </c>
      <c r="I333" s="22">
        <v>0</v>
      </c>
      <c r="J333" s="22">
        <v>0</v>
      </c>
      <c r="K333" s="22">
        <v>0</v>
      </c>
      <c r="L333" s="22">
        <v>0</v>
      </c>
      <c r="M333" s="22"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v>0</v>
      </c>
      <c r="U333" s="22">
        <v>0</v>
      </c>
      <c r="V333" s="22">
        <v>0</v>
      </c>
      <c r="W333" s="22">
        <v>0</v>
      </c>
      <c r="X333" s="22"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  <c r="AH333" s="22">
        <v>0</v>
      </c>
      <c r="AI333" s="22">
        <v>0</v>
      </c>
      <c r="AJ333" s="22">
        <v>0</v>
      </c>
      <c r="AK333" s="22">
        <v>0</v>
      </c>
      <c r="AL333" s="22">
        <v>0</v>
      </c>
      <c r="AM333" s="22">
        <v>0</v>
      </c>
      <c r="AN333" s="22">
        <v>0</v>
      </c>
      <c r="AO333" s="22">
        <v>0</v>
      </c>
      <c r="AP333" s="22">
        <v>0</v>
      </c>
    </row>
    <row r="334" spans="1:42" x14ac:dyDescent="0.35">
      <c r="A334" s="22" t="s">
        <v>114</v>
      </c>
      <c r="B334" s="22" t="s">
        <v>773</v>
      </c>
      <c r="C334" s="22" t="s">
        <v>782</v>
      </c>
      <c r="D334" s="22" t="s">
        <v>783</v>
      </c>
      <c r="E334" s="22">
        <v>0</v>
      </c>
      <c r="F334" s="22">
        <v>0</v>
      </c>
      <c r="G334" s="22">
        <v>0</v>
      </c>
      <c r="H334" s="22"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v>0</v>
      </c>
      <c r="X334" s="22">
        <v>0</v>
      </c>
      <c r="Y334" s="22">
        <v>0</v>
      </c>
      <c r="Z334" s="22">
        <v>0</v>
      </c>
      <c r="AA334" s="22">
        <v>0</v>
      </c>
      <c r="AB334" s="22">
        <v>0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  <c r="AH334" s="22">
        <v>0</v>
      </c>
      <c r="AI334" s="22">
        <v>0</v>
      </c>
      <c r="AJ334" s="22">
        <v>0</v>
      </c>
      <c r="AK334" s="22">
        <v>0</v>
      </c>
      <c r="AL334" s="22">
        <v>0</v>
      </c>
      <c r="AM334" s="22">
        <v>0</v>
      </c>
      <c r="AN334" s="22">
        <v>0</v>
      </c>
      <c r="AO334" s="22">
        <v>0</v>
      </c>
      <c r="AP334" s="22">
        <v>0</v>
      </c>
    </row>
    <row r="335" spans="1:42" x14ac:dyDescent="0.35">
      <c r="A335" s="22" t="s">
        <v>114</v>
      </c>
      <c r="B335" s="22" t="s">
        <v>773</v>
      </c>
      <c r="C335" s="22" t="s">
        <v>784</v>
      </c>
      <c r="D335" s="22" t="s">
        <v>785</v>
      </c>
      <c r="E335" s="22">
        <v>0</v>
      </c>
      <c r="F335" s="22">
        <v>0</v>
      </c>
      <c r="G335" s="22">
        <v>0</v>
      </c>
      <c r="H335" s="22"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v>0</v>
      </c>
      <c r="X335" s="22">
        <v>0</v>
      </c>
      <c r="Y335" s="22">
        <v>0</v>
      </c>
      <c r="Z335" s="22">
        <v>0</v>
      </c>
      <c r="AA335" s="22">
        <v>0</v>
      </c>
      <c r="AB335" s="22">
        <v>0</v>
      </c>
      <c r="AC335" s="22">
        <v>0</v>
      </c>
      <c r="AD335" s="22">
        <v>0</v>
      </c>
      <c r="AE335" s="22">
        <v>0</v>
      </c>
      <c r="AF335" s="22">
        <v>0</v>
      </c>
      <c r="AG335" s="22">
        <v>0</v>
      </c>
      <c r="AH335" s="22">
        <v>0</v>
      </c>
      <c r="AI335" s="22">
        <v>0</v>
      </c>
      <c r="AJ335" s="22">
        <v>0</v>
      </c>
      <c r="AK335" s="22">
        <v>0</v>
      </c>
      <c r="AL335" s="22">
        <v>0</v>
      </c>
      <c r="AM335" s="22">
        <v>0</v>
      </c>
      <c r="AN335" s="22">
        <v>0</v>
      </c>
      <c r="AO335" s="22">
        <v>0</v>
      </c>
      <c r="AP335" s="22">
        <v>0</v>
      </c>
    </row>
    <row r="336" spans="1:42" x14ac:dyDescent="0.35">
      <c r="A336" s="22" t="s">
        <v>114</v>
      </c>
      <c r="B336" s="22" t="s">
        <v>773</v>
      </c>
      <c r="C336" s="22" t="s">
        <v>786</v>
      </c>
      <c r="D336" s="22" t="s">
        <v>787</v>
      </c>
      <c r="E336" s="22">
        <v>0</v>
      </c>
      <c r="F336" s="22">
        <v>0</v>
      </c>
      <c r="G336" s="22">
        <v>0</v>
      </c>
      <c r="H336" s="22"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v>0</v>
      </c>
      <c r="V336" s="22">
        <v>0</v>
      </c>
      <c r="W336" s="22">
        <v>0</v>
      </c>
      <c r="X336" s="22"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  <c r="AH336" s="22">
        <v>0</v>
      </c>
      <c r="AI336" s="22">
        <v>0</v>
      </c>
      <c r="AJ336" s="22">
        <v>0</v>
      </c>
      <c r="AK336" s="22">
        <v>0</v>
      </c>
      <c r="AL336" s="22">
        <v>0</v>
      </c>
      <c r="AM336" s="22">
        <v>0</v>
      </c>
      <c r="AN336" s="22">
        <v>0</v>
      </c>
      <c r="AO336" s="22">
        <v>0</v>
      </c>
      <c r="AP336" s="22">
        <v>0</v>
      </c>
    </row>
    <row r="337" spans="1:42" x14ac:dyDescent="0.35">
      <c r="A337" s="22" t="s">
        <v>114</v>
      </c>
      <c r="B337" s="22" t="s">
        <v>773</v>
      </c>
      <c r="C337" s="22" t="s">
        <v>788</v>
      </c>
      <c r="D337" s="22" t="s">
        <v>789</v>
      </c>
      <c r="E337" s="22">
        <v>0</v>
      </c>
      <c r="F337" s="22">
        <v>0</v>
      </c>
      <c r="G337" s="22">
        <v>0</v>
      </c>
      <c r="H337" s="22">
        <v>0</v>
      </c>
      <c r="I337" s="22">
        <v>0</v>
      </c>
      <c r="J337" s="22">
        <v>0</v>
      </c>
      <c r="K337" s="22">
        <v>0</v>
      </c>
      <c r="L337" s="22">
        <v>0</v>
      </c>
      <c r="M337" s="22"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  <c r="S337" s="22">
        <v>0</v>
      </c>
      <c r="T337" s="22">
        <v>0</v>
      </c>
      <c r="U337" s="22">
        <v>0</v>
      </c>
      <c r="V337" s="22">
        <v>0</v>
      </c>
      <c r="W337" s="22">
        <v>0</v>
      </c>
      <c r="X337" s="22">
        <v>0</v>
      </c>
      <c r="Y337" s="22">
        <v>0</v>
      </c>
      <c r="Z337" s="22">
        <v>0</v>
      </c>
      <c r="AA337" s="22">
        <v>0</v>
      </c>
      <c r="AB337" s="22">
        <v>0</v>
      </c>
      <c r="AC337" s="22">
        <v>0</v>
      </c>
      <c r="AD337" s="22">
        <v>0</v>
      </c>
      <c r="AE337" s="22">
        <v>0</v>
      </c>
      <c r="AF337" s="22">
        <v>0</v>
      </c>
      <c r="AG337" s="22">
        <v>0</v>
      </c>
      <c r="AH337" s="22">
        <v>0</v>
      </c>
      <c r="AI337" s="22">
        <v>0</v>
      </c>
      <c r="AJ337" s="22">
        <v>0</v>
      </c>
      <c r="AK337" s="22">
        <v>0</v>
      </c>
      <c r="AL337" s="22">
        <v>0</v>
      </c>
      <c r="AM337" s="22">
        <v>0</v>
      </c>
      <c r="AN337" s="22">
        <v>0</v>
      </c>
      <c r="AO337" s="22">
        <v>0</v>
      </c>
      <c r="AP337" s="22">
        <v>0</v>
      </c>
    </row>
    <row r="338" spans="1:42" x14ac:dyDescent="0.35">
      <c r="A338" s="22" t="s">
        <v>114</v>
      </c>
      <c r="B338" s="22" t="s">
        <v>790</v>
      </c>
      <c r="C338" s="22" t="s">
        <v>791</v>
      </c>
      <c r="D338" s="22" t="s">
        <v>792</v>
      </c>
      <c r="E338" s="22">
        <v>0</v>
      </c>
      <c r="F338" s="22">
        <v>0</v>
      </c>
      <c r="G338" s="22">
        <v>0</v>
      </c>
      <c r="H338" s="22">
        <v>0</v>
      </c>
      <c r="I338" s="22">
        <v>0</v>
      </c>
      <c r="J338" s="22">
        <v>0</v>
      </c>
      <c r="K338" s="22">
        <v>0</v>
      </c>
      <c r="L338" s="22">
        <v>0</v>
      </c>
      <c r="M338" s="22"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v>0</v>
      </c>
      <c r="U338" s="22">
        <v>0</v>
      </c>
      <c r="V338" s="22">
        <v>0</v>
      </c>
      <c r="W338" s="22">
        <v>0</v>
      </c>
      <c r="X338" s="22"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0</v>
      </c>
      <c r="AF338" s="22">
        <v>0</v>
      </c>
      <c r="AG338" s="22">
        <v>0</v>
      </c>
      <c r="AH338" s="22">
        <v>0</v>
      </c>
      <c r="AI338" s="22">
        <v>0</v>
      </c>
      <c r="AJ338" s="22">
        <v>0</v>
      </c>
      <c r="AK338" s="22">
        <v>0</v>
      </c>
      <c r="AL338" s="22">
        <v>0</v>
      </c>
      <c r="AM338" s="22">
        <v>0</v>
      </c>
      <c r="AN338" s="22">
        <v>0</v>
      </c>
      <c r="AO338" s="22">
        <v>0</v>
      </c>
      <c r="AP338" s="22">
        <v>0</v>
      </c>
    </row>
    <row r="339" spans="1:42" x14ac:dyDescent="0.35">
      <c r="A339" s="22"/>
      <c r="B339" s="22"/>
      <c r="C339" s="22"/>
      <c r="D339" s="22" t="s">
        <v>793</v>
      </c>
      <c r="E339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A1D247-AFFA-459A-B775-0B04ADA51F33}">
  <dimension ref="A1:AP339"/>
  <sheetViews>
    <sheetView zoomScale="90" zoomScaleNormal="90" workbookViewId="0"/>
  </sheetViews>
  <sheetFormatPr defaultRowHeight="14.5" x14ac:dyDescent="0.35"/>
  <cols>
    <col min="2" max="2" width="23.7265625" customWidth="1"/>
    <col min="4" max="4" width="37.7265625" customWidth="1"/>
    <col min="5" max="42" width="15.7265625" customWidth="1"/>
  </cols>
  <sheetData>
    <row r="1" spans="1:42" ht="24" customHeight="1" x14ac:dyDescent="0.4">
      <c r="A1" s="4" t="str">
        <f>HYPERLINK("#'Index'!A1", "&lt;&lt; Index")</f>
        <v>&lt;&lt; Index</v>
      </c>
      <c r="B1" s="20" t="s">
        <v>1077</v>
      </c>
      <c r="D1" s="20" t="s">
        <v>1119</v>
      </c>
    </row>
    <row r="2" spans="1:42" ht="64" customHeight="1" x14ac:dyDescent="0.3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829</v>
      </c>
      <c r="F2" s="21" t="s">
        <v>830</v>
      </c>
      <c r="G2" s="21" t="s">
        <v>831</v>
      </c>
      <c r="H2" s="21" t="s">
        <v>832</v>
      </c>
      <c r="I2" s="21" t="s">
        <v>833</v>
      </c>
      <c r="J2" s="21" t="s">
        <v>834</v>
      </c>
      <c r="K2" s="21" t="s">
        <v>835</v>
      </c>
      <c r="L2" s="21" t="s">
        <v>836</v>
      </c>
      <c r="M2" s="21" t="s">
        <v>837</v>
      </c>
      <c r="N2" s="21" t="s">
        <v>1033</v>
      </c>
      <c r="O2" s="21" t="s">
        <v>839</v>
      </c>
      <c r="P2" s="21" t="s">
        <v>840</v>
      </c>
      <c r="Q2" s="21" t="s">
        <v>841</v>
      </c>
      <c r="R2" s="21" t="s">
        <v>842</v>
      </c>
      <c r="S2" s="21" t="s">
        <v>843</v>
      </c>
      <c r="T2" s="21" t="s">
        <v>844</v>
      </c>
      <c r="U2" s="21" t="s">
        <v>845</v>
      </c>
      <c r="V2" s="21" t="s">
        <v>846</v>
      </c>
      <c r="W2" s="21" t="s">
        <v>847</v>
      </c>
      <c r="X2" s="21" t="s">
        <v>848</v>
      </c>
      <c r="Y2" s="21" t="s">
        <v>849</v>
      </c>
      <c r="Z2" s="21" t="s">
        <v>850</v>
      </c>
      <c r="AA2" s="21" t="s">
        <v>851</v>
      </c>
      <c r="AB2" s="21" t="s">
        <v>852</v>
      </c>
      <c r="AC2" s="21" t="s">
        <v>853</v>
      </c>
      <c r="AD2" s="21" t="s">
        <v>854</v>
      </c>
      <c r="AE2" s="21" t="s">
        <v>855</v>
      </c>
      <c r="AF2" s="21" t="s">
        <v>856</v>
      </c>
      <c r="AG2" s="21" t="s">
        <v>857</v>
      </c>
      <c r="AH2" s="21" t="s">
        <v>858</v>
      </c>
      <c r="AI2" s="21" t="s">
        <v>859</v>
      </c>
      <c r="AJ2" s="21" t="s">
        <v>860</v>
      </c>
      <c r="AK2" s="21" t="s">
        <v>861</v>
      </c>
      <c r="AL2" s="21" t="s">
        <v>862</v>
      </c>
      <c r="AM2" s="21" t="s">
        <v>863</v>
      </c>
      <c r="AN2" s="21" t="s">
        <v>864</v>
      </c>
      <c r="AO2" s="21" t="s">
        <v>57</v>
      </c>
      <c r="AP2" s="21" t="s">
        <v>1035</v>
      </c>
    </row>
    <row r="3" spans="1:42" x14ac:dyDescent="0.35">
      <c r="A3" s="21"/>
      <c r="B3" s="21"/>
      <c r="C3" s="21"/>
      <c r="D3" s="21" t="s">
        <v>80</v>
      </c>
      <c r="E3" s="21" t="s">
        <v>1079</v>
      </c>
      <c r="F3" s="21" t="s">
        <v>1080</v>
      </c>
      <c r="G3" s="21" t="s">
        <v>1081</v>
      </c>
      <c r="H3" s="21" t="s">
        <v>1082</v>
      </c>
      <c r="I3" s="21" t="s">
        <v>1083</v>
      </c>
      <c r="J3" s="21" t="s">
        <v>1084</v>
      </c>
      <c r="K3" s="21" t="s">
        <v>1085</v>
      </c>
      <c r="L3" s="21" t="s">
        <v>1086</v>
      </c>
      <c r="M3" s="21" t="s">
        <v>1087</v>
      </c>
      <c r="N3" s="21" t="s">
        <v>1088</v>
      </c>
      <c r="O3" s="21" t="s">
        <v>1089</v>
      </c>
      <c r="P3" s="21" t="s">
        <v>1090</v>
      </c>
      <c r="Q3" s="21" t="s">
        <v>1091</v>
      </c>
      <c r="R3" s="21" t="s">
        <v>1092</v>
      </c>
      <c r="S3" s="21" t="s">
        <v>1093</v>
      </c>
      <c r="T3" s="21" t="s">
        <v>1094</v>
      </c>
      <c r="U3" s="21" t="s">
        <v>1095</v>
      </c>
      <c r="V3" s="21" t="s">
        <v>1096</v>
      </c>
      <c r="W3" s="21" t="s">
        <v>1097</v>
      </c>
      <c r="X3" s="21" t="s">
        <v>1098</v>
      </c>
      <c r="Y3" s="21" t="s">
        <v>1099</v>
      </c>
      <c r="Z3" s="21" t="s">
        <v>1100</v>
      </c>
      <c r="AA3" s="21" t="s">
        <v>1101</v>
      </c>
      <c r="AB3" s="21" t="s">
        <v>1102</v>
      </c>
      <c r="AC3" s="21" t="s">
        <v>1103</v>
      </c>
      <c r="AD3" s="21" t="s">
        <v>1104</v>
      </c>
      <c r="AE3" s="21" t="s">
        <v>1105</v>
      </c>
      <c r="AF3" s="21" t="s">
        <v>1106</v>
      </c>
      <c r="AG3" s="21" t="s">
        <v>1107</v>
      </c>
      <c r="AH3" s="21" t="s">
        <v>1108</v>
      </c>
      <c r="AI3" s="21" t="s">
        <v>1109</v>
      </c>
      <c r="AJ3" s="21" t="s">
        <v>1110</v>
      </c>
      <c r="AK3" s="21" t="s">
        <v>1111</v>
      </c>
      <c r="AL3" s="21" t="s">
        <v>1112</v>
      </c>
      <c r="AM3" s="21" t="s">
        <v>1113</v>
      </c>
      <c r="AN3" s="21" t="s">
        <v>1114</v>
      </c>
      <c r="AO3" s="21" t="s">
        <v>1115</v>
      </c>
      <c r="AP3" s="21" t="s">
        <v>1116</v>
      </c>
    </row>
    <row r="4" spans="1:42" x14ac:dyDescent="0.35">
      <c r="A4" s="22" t="s">
        <v>114</v>
      </c>
      <c r="B4" s="22" t="s">
        <v>115</v>
      </c>
      <c r="C4" s="22" t="s">
        <v>116</v>
      </c>
      <c r="D4" s="22" t="s">
        <v>117</v>
      </c>
      <c r="E4" s="22">
        <v>0</v>
      </c>
      <c r="F4" s="22">
        <v>0</v>
      </c>
      <c r="G4" s="22">
        <v>0</v>
      </c>
      <c r="H4" s="22">
        <v>186306</v>
      </c>
      <c r="I4" s="22">
        <v>372059</v>
      </c>
      <c r="J4" s="22">
        <v>0</v>
      </c>
      <c r="K4" s="22">
        <v>0</v>
      </c>
      <c r="L4" s="22">
        <v>0</v>
      </c>
      <c r="M4" s="22">
        <v>0</v>
      </c>
      <c r="N4" s="22">
        <v>153643</v>
      </c>
      <c r="O4" s="22">
        <v>2254358</v>
      </c>
      <c r="P4" s="22">
        <v>0</v>
      </c>
      <c r="Q4" s="22">
        <v>0</v>
      </c>
      <c r="R4" s="22">
        <v>0</v>
      </c>
      <c r="S4" s="22">
        <v>0</v>
      </c>
      <c r="T4" s="22">
        <v>614500</v>
      </c>
      <c r="U4" s="22">
        <v>783097</v>
      </c>
      <c r="V4" s="22">
        <v>0</v>
      </c>
      <c r="W4" s="22">
        <v>0</v>
      </c>
      <c r="X4" s="22">
        <v>0</v>
      </c>
      <c r="Y4" s="22">
        <v>0</v>
      </c>
      <c r="Z4" s="22">
        <v>0</v>
      </c>
      <c r="AA4" s="22">
        <v>0</v>
      </c>
      <c r="AB4" s="22">
        <v>0</v>
      </c>
      <c r="AC4" s="22">
        <v>0</v>
      </c>
      <c r="AD4" s="22">
        <v>0</v>
      </c>
      <c r="AE4" s="22">
        <v>109438</v>
      </c>
      <c r="AF4" s="22">
        <v>654318</v>
      </c>
      <c r="AG4" s="22">
        <v>0</v>
      </c>
      <c r="AH4" s="22">
        <v>0</v>
      </c>
      <c r="AI4" s="22">
        <v>449325</v>
      </c>
      <c r="AJ4" s="22">
        <v>0</v>
      </c>
      <c r="AK4" s="22">
        <v>0</v>
      </c>
      <c r="AL4" s="22">
        <v>0</v>
      </c>
      <c r="AM4" s="22">
        <v>0</v>
      </c>
      <c r="AN4" s="22">
        <v>0</v>
      </c>
      <c r="AO4" s="22">
        <v>0</v>
      </c>
      <c r="AP4" s="22">
        <v>5577044</v>
      </c>
    </row>
    <row r="5" spans="1:42" x14ac:dyDescent="0.35">
      <c r="A5" s="22" t="s">
        <v>114</v>
      </c>
      <c r="B5" s="22" t="s">
        <v>115</v>
      </c>
      <c r="C5" s="22" t="s">
        <v>118</v>
      </c>
      <c r="D5" s="22" t="s">
        <v>119</v>
      </c>
      <c r="E5" s="22">
        <v>0</v>
      </c>
      <c r="F5" s="22">
        <v>6966243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  <c r="S5" s="22">
        <v>0</v>
      </c>
      <c r="T5" s="22">
        <v>0</v>
      </c>
      <c r="U5" s="22">
        <v>0</v>
      </c>
      <c r="V5" s="22">
        <v>0</v>
      </c>
      <c r="W5" s="22">
        <v>0</v>
      </c>
      <c r="X5" s="22">
        <v>0</v>
      </c>
      <c r="Y5" s="22">
        <v>0</v>
      </c>
      <c r="Z5" s="22">
        <v>0</v>
      </c>
      <c r="AA5" s="22">
        <v>0</v>
      </c>
      <c r="AB5" s="22">
        <v>0</v>
      </c>
      <c r="AC5" s="22">
        <v>0</v>
      </c>
      <c r="AD5" s="22">
        <v>0</v>
      </c>
      <c r="AE5" s="22">
        <v>0</v>
      </c>
      <c r="AF5" s="22">
        <v>0</v>
      </c>
      <c r="AG5" s="22">
        <v>0</v>
      </c>
      <c r="AH5" s="22">
        <v>0</v>
      </c>
      <c r="AI5" s="22">
        <v>0</v>
      </c>
      <c r="AJ5" s="22">
        <v>0</v>
      </c>
      <c r="AK5" s="22">
        <v>0</v>
      </c>
      <c r="AL5" s="22">
        <v>0</v>
      </c>
      <c r="AM5" s="22">
        <v>0</v>
      </c>
      <c r="AN5" s="22">
        <v>0</v>
      </c>
      <c r="AO5" s="22">
        <v>0</v>
      </c>
      <c r="AP5" s="22">
        <v>6966243</v>
      </c>
    </row>
    <row r="6" spans="1:42" x14ac:dyDescent="0.35">
      <c r="A6" s="22" t="s">
        <v>114</v>
      </c>
      <c r="B6" s="22" t="s">
        <v>115</v>
      </c>
      <c r="C6" s="22" t="s">
        <v>120</v>
      </c>
      <c r="D6" s="22" t="s">
        <v>121</v>
      </c>
      <c r="E6" s="22">
        <v>0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29342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0</v>
      </c>
      <c r="U6" s="22">
        <v>102249</v>
      </c>
      <c r="V6" s="22">
        <v>0</v>
      </c>
      <c r="W6" s="22">
        <v>0</v>
      </c>
      <c r="X6" s="22">
        <v>0</v>
      </c>
      <c r="Y6" s="22">
        <v>0</v>
      </c>
      <c r="Z6" s="22">
        <v>0</v>
      </c>
      <c r="AA6" s="22">
        <v>0</v>
      </c>
      <c r="AB6" s="22">
        <v>96333</v>
      </c>
      <c r="AC6" s="22">
        <v>0</v>
      </c>
      <c r="AD6" s="22">
        <v>0</v>
      </c>
      <c r="AE6" s="22">
        <v>0</v>
      </c>
      <c r="AF6" s="22">
        <v>0</v>
      </c>
      <c r="AG6" s="22">
        <v>0</v>
      </c>
      <c r="AH6" s="22">
        <v>0</v>
      </c>
      <c r="AI6" s="22">
        <v>2411426</v>
      </c>
      <c r="AJ6" s="22">
        <v>0</v>
      </c>
      <c r="AK6" s="22">
        <v>0</v>
      </c>
      <c r="AL6" s="22">
        <v>0</v>
      </c>
      <c r="AM6" s="22">
        <v>0</v>
      </c>
      <c r="AN6" s="22">
        <v>0</v>
      </c>
      <c r="AO6" s="22">
        <v>0</v>
      </c>
      <c r="AP6" s="22">
        <v>2639350</v>
      </c>
    </row>
    <row r="7" spans="1:42" x14ac:dyDescent="0.35">
      <c r="A7" s="22" t="s">
        <v>114</v>
      </c>
      <c r="B7" s="22" t="s">
        <v>115</v>
      </c>
      <c r="C7" s="22" t="s">
        <v>122</v>
      </c>
      <c r="D7" s="22" t="s">
        <v>123</v>
      </c>
      <c r="E7" s="22">
        <v>0</v>
      </c>
      <c r="F7" s="22">
        <v>30353000</v>
      </c>
      <c r="G7" s="22">
        <v>0</v>
      </c>
      <c r="H7" s="22">
        <v>0</v>
      </c>
      <c r="I7" s="22">
        <v>223000</v>
      </c>
      <c r="J7" s="22">
        <v>0</v>
      </c>
      <c r="K7" s="22">
        <v>0</v>
      </c>
      <c r="L7" s="22">
        <v>0</v>
      </c>
      <c r="M7" s="22">
        <v>0</v>
      </c>
      <c r="N7" s="22">
        <v>38564000</v>
      </c>
      <c r="O7" s="22">
        <v>20268000</v>
      </c>
      <c r="P7" s="22">
        <v>0</v>
      </c>
      <c r="Q7" s="22">
        <v>2822000</v>
      </c>
      <c r="R7" s="22">
        <v>9613000</v>
      </c>
      <c r="S7" s="22">
        <v>0</v>
      </c>
      <c r="T7" s="22">
        <v>43639000</v>
      </c>
      <c r="U7" s="22">
        <v>78387000</v>
      </c>
      <c r="V7" s="22">
        <v>12772000</v>
      </c>
      <c r="W7" s="22">
        <v>0</v>
      </c>
      <c r="X7" s="22">
        <v>0</v>
      </c>
      <c r="Y7" s="22">
        <v>0</v>
      </c>
      <c r="Z7" s="22">
        <v>0</v>
      </c>
      <c r="AA7" s="22">
        <v>0</v>
      </c>
      <c r="AB7" s="22">
        <v>0</v>
      </c>
      <c r="AC7" s="22">
        <v>0</v>
      </c>
      <c r="AD7" s="22">
        <v>0</v>
      </c>
      <c r="AE7" s="22">
        <v>2788000</v>
      </c>
      <c r="AF7" s="22">
        <v>5025000</v>
      </c>
      <c r="AG7" s="22">
        <v>0</v>
      </c>
      <c r="AH7" s="22">
        <v>0</v>
      </c>
      <c r="AI7" s="22">
        <v>15653000</v>
      </c>
      <c r="AJ7" s="22">
        <v>0</v>
      </c>
      <c r="AK7" s="22">
        <v>84000</v>
      </c>
      <c r="AL7" s="22">
        <v>1037000</v>
      </c>
      <c r="AM7" s="22">
        <v>0</v>
      </c>
      <c r="AN7" s="22">
        <v>0</v>
      </c>
      <c r="AO7" s="22">
        <v>0</v>
      </c>
      <c r="AP7" s="22">
        <v>261228000</v>
      </c>
    </row>
    <row r="8" spans="1:42" x14ac:dyDescent="0.35">
      <c r="A8" s="22" t="s">
        <v>114</v>
      </c>
      <c r="B8" s="22" t="s">
        <v>115</v>
      </c>
      <c r="C8" s="22" t="s">
        <v>124</v>
      </c>
      <c r="D8" s="22" t="s">
        <v>125</v>
      </c>
      <c r="E8" s="22">
        <v>0</v>
      </c>
      <c r="F8" s="22">
        <v>0</v>
      </c>
      <c r="G8" s="22">
        <v>0</v>
      </c>
      <c r="H8" s="22">
        <v>0</v>
      </c>
      <c r="I8" s="22">
        <v>121245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58310</v>
      </c>
      <c r="P8" s="22">
        <v>0</v>
      </c>
      <c r="Q8" s="22">
        <v>0</v>
      </c>
      <c r="R8" s="22">
        <v>168238</v>
      </c>
      <c r="S8" s="22">
        <v>0</v>
      </c>
      <c r="T8" s="22">
        <v>135514</v>
      </c>
      <c r="U8" s="22">
        <v>0</v>
      </c>
      <c r="V8" s="22">
        <v>202671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692998</v>
      </c>
      <c r="AJ8" s="22">
        <v>0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1378976</v>
      </c>
    </row>
    <row r="9" spans="1:42" x14ac:dyDescent="0.35">
      <c r="A9" s="22" t="s">
        <v>114</v>
      </c>
      <c r="B9" s="22" t="s">
        <v>115</v>
      </c>
      <c r="C9" s="22" t="s">
        <v>126</v>
      </c>
      <c r="D9" s="22" t="s">
        <v>127</v>
      </c>
      <c r="E9" s="22">
        <v>0</v>
      </c>
      <c r="F9" s="22">
        <v>284226</v>
      </c>
      <c r="G9" s="22">
        <v>0</v>
      </c>
      <c r="H9" s="22">
        <v>652216</v>
      </c>
      <c r="I9" s="22">
        <v>0</v>
      </c>
      <c r="J9" s="22">
        <v>0</v>
      </c>
      <c r="K9" s="22">
        <v>0</v>
      </c>
      <c r="L9" s="22">
        <v>31019</v>
      </c>
      <c r="M9" s="22">
        <v>0</v>
      </c>
      <c r="N9" s="22">
        <v>34682</v>
      </c>
      <c r="O9" s="22">
        <v>2442224</v>
      </c>
      <c r="P9" s="22">
        <v>0</v>
      </c>
      <c r="Q9" s="22">
        <v>0</v>
      </c>
      <c r="R9" s="22">
        <v>4753</v>
      </c>
      <c r="S9" s="22">
        <v>0</v>
      </c>
      <c r="T9" s="22">
        <v>0</v>
      </c>
      <c r="U9" s="22">
        <v>0</v>
      </c>
      <c r="V9" s="22">
        <v>94037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14883</v>
      </c>
      <c r="AJ9" s="22">
        <v>0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3558040</v>
      </c>
    </row>
    <row r="10" spans="1:42" x14ac:dyDescent="0.35">
      <c r="A10" s="22" t="s">
        <v>114</v>
      </c>
      <c r="B10" s="22" t="s">
        <v>115</v>
      </c>
      <c r="C10" s="22" t="s">
        <v>128</v>
      </c>
      <c r="D10" s="22" t="s">
        <v>129</v>
      </c>
      <c r="E10" s="22">
        <v>0</v>
      </c>
      <c r="F10" s="22">
        <v>0</v>
      </c>
      <c r="G10" s="22">
        <v>0</v>
      </c>
      <c r="H10" s="22">
        <v>55222</v>
      </c>
      <c r="I10" s="22">
        <v>214963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537661</v>
      </c>
      <c r="P10" s="22">
        <v>0</v>
      </c>
      <c r="Q10" s="22">
        <v>0</v>
      </c>
      <c r="R10" s="22">
        <v>96895</v>
      </c>
      <c r="S10" s="22">
        <v>0</v>
      </c>
      <c r="T10" s="22">
        <v>31131</v>
      </c>
      <c r="U10" s="22">
        <v>0</v>
      </c>
      <c r="V10" s="22">
        <v>0</v>
      </c>
      <c r="W10" s="22">
        <v>0</v>
      </c>
      <c r="X10" s="22">
        <v>107402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0</v>
      </c>
      <c r="AG10" s="22">
        <v>0</v>
      </c>
      <c r="AH10" s="22">
        <v>0</v>
      </c>
      <c r="AI10" s="22">
        <v>1507158</v>
      </c>
      <c r="AJ10" s="22">
        <v>0</v>
      </c>
      <c r="AK10" s="22">
        <v>0</v>
      </c>
      <c r="AL10" s="22">
        <v>0</v>
      </c>
      <c r="AM10" s="22">
        <v>0</v>
      </c>
      <c r="AN10" s="22">
        <v>0</v>
      </c>
      <c r="AO10" s="22">
        <v>0</v>
      </c>
      <c r="AP10" s="22">
        <v>2550432</v>
      </c>
    </row>
    <row r="11" spans="1:42" x14ac:dyDescent="0.35">
      <c r="A11" s="22" t="s">
        <v>114</v>
      </c>
      <c r="B11" s="22" t="s">
        <v>115</v>
      </c>
      <c r="C11" s="22" t="s">
        <v>130</v>
      </c>
      <c r="D11" s="22" t="s">
        <v>131</v>
      </c>
      <c r="E11" s="22">
        <v>0</v>
      </c>
      <c r="F11" s="22">
        <v>0</v>
      </c>
      <c r="G11" s="22">
        <v>0</v>
      </c>
      <c r="H11" s="22">
        <v>3048000</v>
      </c>
      <c r="I11" s="22">
        <v>593000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20740000</v>
      </c>
      <c r="P11" s="22">
        <v>0</v>
      </c>
      <c r="Q11" s="22">
        <v>49207000</v>
      </c>
      <c r="R11" s="22">
        <v>752000</v>
      </c>
      <c r="S11" s="22">
        <v>0</v>
      </c>
      <c r="T11" s="22">
        <v>0</v>
      </c>
      <c r="U11" s="22">
        <v>1388000</v>
      </c>
      <c r="V11" s="22">
        <v>18251000</v>
      </c>
      <c r="W11" s="22">
        <v>3283000</v>
      </c>
      <c r="X11" s="22">
        <v>8570000</v>
      </c>
      <c r="Y11" s="22">
        <v>0</v>
      </c>
      <c r="Z11" s="22">
        <v>0</v>
      </c>
      <c r="AA11" s="22">
        <v>0</v>
      </c>
      <c r="AB11" s="22">
        <v>17469000</v>
      </c>
      <c r="AC11" s="22">
        <v>206000</v>
      </c>
      <c r="AD11" s="22">
        <v>0</v>
      </c>
      <c r="AE11" s="22">
        <v>8406000</v>
      </c>
      <c r="AF11" s="22">
        <v>1645000</v>
      </c>
      <c r="AG11" s="22">
        <v>97000</v>
      </c>
      <c r="AH11" s="22">
        <v>0</v>
      </c>
      <c r="AI11" s="22">
        <v>25725000</v>
      </c>
      <c r="AJ11" s="22">
        <v>4784000</v>
      </c>
      <c r="AK11" s="22">
        <v>456000</v>
      </c>
      <c r="AL11" s="22">
        <v>0</v>
      </c>
      <c r="AM11" s="22">
        <v>0</v>
      </c>
      <c r="AN11" s="22">
        <v>0</v>
      </c>
      <c r="AO11" s="22">
        <v>0</v>
      </c>
      <c r="AP11" s="22">
        <v>164620000</v>
      </c>
    </row>
    <row r="12" spans="1:42" x14ac:dyDescent="0.35">
      <c r="A12" s="22" t="s">
        <v>114</v>
      </c>
      <c r="B12" s="22" t="s">
        <v>115</v>
      </c>
      <c r="C12" s="22" t="s">
        <v>132</v>
      </c>
      <c r="D12" s="22" t="s">
        <v>133</v>
      </c>
      <c r="E12" s="22">
        <v>0</v>
      </c>
      <c r="F12" s="22">
        <v>2562000</v>
      </c>
      <c r="G12" s="22">
        <v>0</v>
      </c>
      <c r="H12" s="22">
        <v>0</v>
      </c>
      <c r="I12" s="22"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  <c r="T12" s="22">
        <v>209000</v>
      </c>
      <c r="U12" s="22">
        <v>685000</v>
      </c>
      <c r="V12" s="22">
        <v>0</v>
      </c>
      <c r="W12" s="22">
        <v>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0</v>
      </c>
      <c r="AG12" s="22">
        <v>0</v>
      </c>
      <c r="AH12" s="22">
        <v>0</v>
      </c>
      <c r="AI12" s="22">
        <v>0</v>
      </c>
      <c r="AJ12" s="22">
        <v>2000</v>
      </c>
      <c r="AK12" s="22">
        <v>0</v>
      </c>
      <c r="AL12" s="22">
        <v>0</v>
      </c>
      <c r="AM12" s="22">
        <v>0</v>
      </c>
      <c r="AN12" s="22">
        <v>0</v>
      </c>
      <c r="AO12" s="22">
        <v>0</v>
      </c>
      <c r="AP12" s="22">
        <v>3458000</v>
      </c>
    </row>
    <row r="13" spans="1:42" x14ac:dyDescent="0.35">
      <c r="A13" s="22" t="s">
        <v>114</v>
      </c>
      <c r="B13" s="22" t="s">
        <v>115</v>
      </c>
      <c r="C13" s="22" t="s">
        <v>134</v>
      </c>
      <c r="D13" s="22" t="s">
        <v>135</v>
      </c>
      <c r="E13" s="22">
        <v>0</v>
      </c>
      <c r="F13" s="22">
        <v>310100</v>
      </c>
      <c r="G13" s="22">
        <v>0</v>
      </c>
      <c r="H13" s="22">
        <v>900866</v>
      </c>
      <c r="I13" s="22">
        <v>483514</v>
      </c>
      <c r="J13" s="22">
        <v>0</v>
      </c>
      <c r="K13" s="22">
        <v>0</v>
      </c>
      <c r="L13" s="22">
        <v>19811</v>
      </c>
      <c r="M13" s="22">
        <v>0</v>
      </c>
      <c r="N13" s="22">
        <v>371122</v>
      </c>
      <c r="O13" s="22">
        <v>839390</v>
      </c>
      <c r="P13" s="22">
        <v>970269</v>
      </c>
      <c r="Q13" s="22">
        <v>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102961</v>
      </c>
      <c r="AF13" s="22">
        <v>0</v>
      </c>
      <c r="AG13" s="22">
        <v>0</v>
      </c>
      <c r="AH13" s="22">
        <v>0</v>
      </c>
      <c r="AI13" s="22">
        <v>3284030</v>
      </c>
      <c r="AJ13" s="22">
        <v>306042</v>
      </c>
      <c r="AK13" s="22">
        <v>0</v>
      </c>
      <c r="AL13" s="22">
        <v>0</v>
      </c>
      <c r="AM13" s="22">
        <v>0</v>
      </c>
      <c r="AN13" s="22">
        <v>0</v>
      </c>
      <c r="AO13" s="22">
        <v>0</v>
      </c>
      <c r="AP13" s="22">
        <v>7588105</v>
      </c>
    </row>
    <row r="14" spans="1:42" x14ac:dyDescent="0.35">
      <c r="A14" s="22" t="s">
        <v>114</v>
      </c>
      <c r="B14" s="22" t="s">
        <v>115</v>
      </c>
      <c r="C14" s="22" t="s">
        <v>136</v>
      </c>
      <c r="D14" s="22" t="s">
        <v>137</v>
      </c>
      <c r="E14" s="22">
        <v>0</v>
      </c>
      <c r="F14" s="22">
        <v>0</v>
      </c>
      <c r="G14" s="22">
        <v>0</v>
      </c>
      <c r="H14" s="22">
        <v>111113</v>
      </c>
      <c r="I14" s="22">
        <v>41469</v>
      </c>
      <c r="J14" s="22">
        <v>0</v>
      </c>
      <c r="K14" s="22">
        <v>0</v>
      </c>
      <c r="L14" s="22">
        <v>0</v>
      </c>
      <c r="M14" s="22">
        <v>0</v>
      </c>
      <c r="N14" s="22">
        <v>312063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  <c r="T14" s="22">
        <v>43811</v>
      </c>
      <c r="U14" s="22">
        <v>563335</v>
      </c>
      <c r="V14" s="22">
        <v>0</v>
      </c>
      <c r="W14" s="22">
        <v>0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231651</v>
      </c>
      <c r="AE14" s="22">
        <v>0</v>
      </c>
      <c r="AF14" s="22">
        <v>0</v>
      </c>
      <c r="AG14" s="22">
        <v>868360</v>
      </c>
      <c r="AH14" s="22">
        <v>0</v>
      </c>
      <c r="AI14" s="22">
        <v>283616</v>
      </c>
      <c r="AJ14" s="22">
        <v>136964</v>
      </c>
      <c r="AK14" s="22">
        <v>0</v>
      </c>
      <c r="AL14" s="22">
        <v>0</v>
      </c>
      <c r="AM14" s="22">
        <v>0</v>
      </c>
      <c r="AN14" s="22">
        <v>0</v>
      </c>
      <c r="AO14" s="22">
        <v>0</v>
      </c>
      <c r="AP14" s="22">
        <v>2592382</v>
      </c>
    </row>
    <row r="15" spans="1:42" x14ac:dyDescent="0.35">
      <c r="A15" s="22" t="s">
        <v>114</v>
      </c>
      <c r="B15" s="22" t="s">
        <v>115</v>
      </c>
      <c r="C15" s="22" t="s">
        <v>138</v>
      </c>
      <c r="D15" s="22" t="s">
        <v>139</v>
      </c>
      <c r="E15" s="22">
        <v>0</v>
      </c>
      <c r="F15" s="22">
        <v>94328</v>
      </c>
      <c r="G15" s="22">
        <v>0</v>
      </c>
      <c r="H15" s="22">
        <v>0</v>
      </c>
      <c r="I15" s="22">
        <v>797762</v>
      </c>
      <c r="J15" s="22">
        <v>0</v>
      </c>
      <c r="K15" s="22">
        <v>0</v>
      </c>
      <c r="L15" s="22">
        <v>0</v>
      </c>
      <c r="M15" s="22">
        <v>0</v>
      </c>
      <c r="N15" s="22">
        <v>13092</v>
      </c>
      <c r="O15" s="22">
        <v>1380093</v>
      </c>
      <c r="P15" s="22">
        <v>0</v>
      </c>
      <c r="Q15" s="22">
        <v>0</v>
      </c>
      <c r="R15" s="22">
        <v>0</v>
      </c>
      <c r="S15" s="22">
        <v>0</v>
      </c>
      <c r="T15" s="22">
        <v>142614</v>
      </c>
      <c r="U15" s="22">
        <v>209901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1708798</v>
      </c>
      <c r="AJ15" s="22">
        <v>0</v>
      </c>
      <c r="AK15" s="22">
        <v>0</v>
      </c>
      <c r="AL15" s="22">
        <v>0</v>
      </c>
      <c r="AM15" s="22">
        <v>0</v>
      </c>
      <c r="AN15" s="22">
        <v>0</v>
      </c>
      <c r="AO15" s="22">
        <v>0</v>
      </c>
      <c r="AP15" s="22">
        <v>4346588</v>
      </c>
    </row>
    <row r="16" spans="1:42" x14ac:dyDescent="0.35">
      <c r="A16" s="22" t="s">
        <v>114</v>
      </c>
      <c r="B16" s="22" t="s">
        <v>115</v>
      </c>
      <c r="C16" s="22" t="s">
        <v>140</v>
      </c>
      <c r="D16" s="22" t="s">
        <v>141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5196000</v>
      </c>
      <c r="O16" s="22">
        <v>0</v>
      </c>
      <c r="P16" s="22">
        <v>40000</v>
      </c>
      <c r="Q16" s="22">
        <v>0</v>
      </c>
      <c r="R16" s="22">
        <v>0</v>
      </c>
      <c r="S16" s="22">
        <v>0</v>
      </c>
      <c r="T16" s="22">
        <v>1382000</v>
      </c>
      <c r="U16" s="22">
        <v>1863000</v>
      </c>
      <c r="V16" s="22">
        <v>2380000</v>
      </c>
      <c r="W16" s="22">
        <v>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2262000</v>
      </c>
      <c r="AE16" s="22">
        <v>0</v>
      </c>
      <c r="AF16" s="22">
        <v>0</v>
      </c>
      <c r="AG16" s="22">
        <v>0</v>
      </c>
      <c r="AH16" s="22">
        <v>0</v>
      </c>
      <c r="AI16" s="22">
        <v>3745000</v>
      </c>
      <c r="AJ16" s="22">
        <v>0</v>
      </c>
      <c r="AK16" s="22">
        <v>0</v>
      </c>
      <c r="AL16" s="22">
        <v>0</v>
      </c>
      <c r="AM16" s="22">
        <v>0</v>
      </c>
      <c r="AN16" s="22">
        <v>3691000</v>
      </c>
      <c r="AO16" s="22">
        <v>0</v>
      </c>
      <c r="AP16" s="22">
        <v>20559000</v>
      </c>
    </row>
    <row r="17" spans="1:42" x14ac:dyDescent="0.35">
      <c r="A17" s="22" t="s">
        <v>114</v>
      </c>
      <c r="B17" s="22" t="s">
        <v>115</v>
      </c>
      <c r="C17" s="22" t="s">
        <v>142</v>
      </c>
      <c r="D17" s="22" t="s">
        <v>143</v>
      </c>
      <c r="E17" s="22">
        <v>0</v>
      </c>
      <c r="F17" s="22">
        <v>926717</v>
      </c>
      <c r="G17" s="22">
        <v>0</v>
      </c>
      <c r="H17" s="22">
        <v>297874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237554</v>
      </c>
      <c r="P17" s="22">
        <v>0</v>
      </c>
      <c r="Q17" s="22">
        <v>0</v>
      </c>
      <c r="R17" s="22">
        <v>52245</v>
      </c>
      <c r="S17" s="22">
        <v>0</v>
      </c>
      <c r="T17" s="22">
        <v>178379</v>
      </c>
      <c r="U17" s="22">
        <v>418255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0</v>
      </c>
      <c r="AF17" s="22">
        <v>0</v>
      </c>
      <c r="AG17" s="22">
        <v>0</v>
      </c>
      <c r="AH17" s="22">
        <v>0</v>
      </c>
      <c r="AI17" s="22">
        <v>168101</v>
      </c>
      <c r="AJ17" s="22">
        <v>0</v>
      </c>
      <c r="AK17" s="22">
        <v>0</v>
      </c>
      <c r="AL17" s="22">
        <v>0</v>
      </c>
      <c r="AM17" s="22">
        <v>0</v>
      </c>
      <c r="AN17" s="22">
        <v>0</v>
      </c>
      <c r="AO17" s="22">
        <v>0</v>
      </c>
      <c r="AP17" s="22">
        <v>2279125</v>
      </c>
    </row>
    <row r="18" spans="1:42" x14ac:dyDescent="0.35">
      <c r="A18" s="22" t="s">
        <v>114</v>
      </c>
      <c r="B18" s="22" t="s">
        <v>115</v>
      </c>
      <c r="C18" s="22" t="s">
        <v>144</v>
      </c>
      <c r="D18" s="22" t="s">
        <v>145</v>
      </c>
      <c r="E18" s="22">
        <v>0</v>
      </c>
      <c r="F18" s="22">
        <v>2264000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556000</v>
      </c>
      <c r="O18" s="22">
        <v>1119000</v>
      </c>
      <c r="P18" s="22">
        <v>256000</v>
      </c>
      <c r="Q18" s="22">
        <v>0</v>
      </c>
      <c r="R18" s="22">
        <v>0</v>
      </c>
      <c r="S18" s="22">
        <v>0</v>
      </c>
      <c r="T18" s="22">
        <v>5123000</v>
      </c>
      <c r="U18" s="22">
        <v>4938000</v>
      </c>
      <c r="V18" s="22">
        <v>254000</v>
      </c>
      <c r="W18" s="22">
        <v>0</v>
      </c>
      <c r="X18" s="22">
        <v>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0</v>
      </c>
      <c r="AF18" s="22">
        <v>0</v>
      </c>
      <c r="AG18" s="22">
        <v>0</v>
      </c>
      <c r="AH18" s="22">
        <v>0</v>
      </c>
      <c r="AI18" s="22">
        <v>562000</v>
      </c>
      <c r="AJ18" s="22">
        <v>87000</v>
      </c>
      <c r="AK18" s="22">
        <v>0</v>
      </c>
      <c r="AL18" s="22">
        <v>0</v>
      </c>
      <c r="AM18" s="22">
        <v>997000</v>
      </c>
      <c r="AN18" s="22">
        <v>9863000</v>
      </c>
      <c r="AO18" s="22">
        <v>0</v>
      </c>
      <c r="AP18" s="22">
        <v>26019000</v>
      </c>
    </row>
    <row r="19" spans="1:42" x14ac:dyDescent="0.35">
      <c r="A19" s="22" t="s">
        <v>114</v>
      </c>
      <c r="B19" s="22" t="s">
        <v>115</v>
      </c>
      <c r="C19" s="22" t="s">
        <v>146</v>
      </c>
      <c r="D19" s="22" t="s">
        <v>147</v>
      </c>
      <c r="E19" s="22">
        <v>0</v>
      </c>
      <c r="F19" s="22">
        <v>5390237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971149</v>
      </c>
      <c r="N19" s="22">
        <v>0</v>
      </c>
      <c r="O19" s="22">
        <v>4825854</v>
      </c>
      <c r="P19" s="22">
        <v>0</v>
      </c>
      <c r="Q19" s="22">
        <v>0</v>
      </c>
      <c r="R19" s="22">
        <v>0</v>
      </c>
      <c r="S19" s="22">
        <v>0</v>
      </c>
      <c r="T19" s="22">
        <v>1754161</v>
      </c>
      <c r="U19" s="22">
        <v>2936234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0</v>
      </c>
      <c r="AL19" s="22">
        <v>0</v>
      </c>
      <c r="AM19" s="22">
        <v>0</v>
      </c>
      <c r="AN19" s="22">
        <v>1692395</v>
      </c>
      <c r="AO19" s="22">
        <v>0</v>
      </c>
      <c r="AP19" s="22">
        <v>17570030</v>
      </c>
    </row>
    <row r="20" spans="1:42" x14ac:dyDescent="0.35">
      <c r="A20" s="22" t="s">
        <v>114</v>
      </c>
      <c r="B20" s="22" t="s">
        <v>115</v>
      </c>
      <c r="C20" s="22" t="s">
        <v>148</v>
      </c>
      <c r="D20" s="22" t="s">
        <v>149</v>
      </c>
      <c r="E20" s="22">
        <v>0</v>
      </c>
      <c r="F20" s="22">
        <v>44427</v>
      </c>
      <c r="G20" s="22">
        <v>0</v>
      </c>
      <c r="H20" s="22">
        <v>442500</v>
      </c>
      <c r="I20" s="22">
        <v>327514</v>
      </c>
      <c r="J20" s="22">
        <v>0</v>
      </c>
      <c r="K20" s="22">
        <v>0</v>
      </c>
      <c r="L20" s="22">
        <v>0</v>
      </c>
      <c r="M20" s="22">
        <v>0</v>
      </c>
      <c r="N20" s="22">
        <v>185036</v>
      </c>
      <c r="O20" s="22">
        <v>890000</v>
      </c>
      <c r="P20" s="22">
        <v>0</v>
      </c>
      <c r="Q20" s="22">
        <v>0</v>
      </c>
      <c r="R20" s="22">
        <v>84399</v>
      </c>
      <c r="S20" s="22">
        <v>0</v>
      </c>
      <c r="T20" s="22">
        <v>73333</v>
      </c>
      <c r="U20" s="22">
        <v>0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322541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595320</v>
      </c>
      <c r="AJ20" s="22">
        <v>0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2965070</v>
      </c>
    </row>
    <row r="21" spans="1:42" x14ac:dyDescent="0.35">
      <c r="A21" s="22" t="s">
        <v>114</v>
      </c>
      <c r="B21" s="22" t="s">
        <v>115</v>
      </c>
      <c r="C21" s="22" t="s">
        <v>150</v>
      </c>
      <c r="D21" s="22" t="s">
        <v>151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1604955</v>
      </c>
      <c r="P21" s="22">
        <v>0</v>
      </c>
      <c r="Q21" s="22">
        <v>0</v>
      </c>
      <c r="R21" s="22">
        <v>0</v>
      </c>
      <c r="S21" s="22">
        <v>0</v>
      </c>
      <c r="T21" s="22">
        <v>0</v>
      </c>
      <c r="U21" s="22">
        <v>1033882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0</v>
      </c>
      <c r="AF21" s="22">
        <v>0</v>
      </c>
      <c r="AG21" s="22">
        <v>0</v>
      </c>
      <c r="AH21" s="22">
        <v>0</v>
      </c>
      <c r="AI21" s="22">
        <v>2651851</v>
      </c>
      <c r="AJ21" s="22">
        <v>0</v>
      </c>
      <c r="AK21" s="22">
        <v>0</v>
      </c>
      <c r="AL21" s="22">
        <v>0</v>
      </c>
      <c r="AM21" s="22">
        <v>0</v>
      </c>
      <c r="AN21" s="22">
        <v>0</v>
      </c>
      <c r="AO21" s="22">
        <v>0</v>
      </c>
      <c r="AP21" s="22">
        <v>5290688</v>
      </c>
    </row>
    <row r="22" spans="1:42" x14ac:dyDescent="0.35">
      <c r="A22" s="22" t="s">
        <v>114</v>
      </c>
      <c r="B22" s="22" t="s">
        <v>115</v>
      </c>
      <c r="C22" s="22" t="s">
        <v>152</v>
      </c>
      <c r="D22" s="22" t="s">
        <v>153</v>
      </c>
      <c r="E22" s="22">
        <v>0</v>
      </c>
      <c r="F22" s="22">
        <v>0</v>
      </c>
      <c r="G22" s="22">
        <v>177125</v>
      </c>
      <c r="H22" s="22">
        <v>141489</v>
      </c>
      <c r="I22" s="22">
        <v>83914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13016</v>
      </c>
      <c r="P22" s="22">
        <v>859</v>
      </c>
      <c r="Q22" s="22">
        <v>0</v>
      </c>
      <c r="R22" s="22">
        <v>4264</v>
      </c>
      <c r="S22" s="22">
        <v>0</v>
      </c>
      <c r="T22" s="22">
        <v>523829</v>
      </c>
      <c r="U22" s="22">
        <v>41364</v>
      </c>
      <c r="V22" s="22">
        <v>0</v>
      </c>
      <c r="W22" s="22">
        <v>219317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14042</v>
      </c>
      <c r="AD22" s="22">
        <v>0</v>
      </c>
      <c r="AE22" s="22">
        <v>0</v>
      </c>
      <c r="AF22" s="22">
        <v>33361</v>
      </c>
      <c r="AG22" s="22">
        <v>0</v>
      </c>
      <c r="AH22" s="22">
        <v>0</v>
      </c>
      <c r="AI22" s="22">
        <v>552724</v>
      </c>
      <c r="AJ22" s="22">
        <v>0</v>
      </c>
      <c r="AK22" s="22">
        <v>0</v>
      </c>
      <c r="AL22" s="22">
        <v>0</v>
      </c>
      <c r="AM22" s="22">
        <v>0</v>
      </c>
      <c r="AN22" s="22">
        <v>0</v>
      </c>
      <c r="AO22" s="22">
        <v>0</v>
      </c>
      <c r="AP22" s="22">
        <v>1805303</v>
      </c>
    </row>
    <row r="23" spans="1:42" x14ac:dyDescent="0.35">
      <c r="A23" s="22" t="s">
        <v>114</v>
      </c>
      <c r="B23" s="22" t="s">
        <v>154</v>
      </c>
      <c r="C23" s="22" t="s">
        <v>155</v>
      </c>
      <c r="D23" s="22" t="s">
        <v>156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  <c r="T23" s="22">
        <v>0</v>
      </c>
      <c r="U23" s="22">
        <v>107249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62777</v>
      </c>
      <c r="AJ23" s="22">
        <v>164633</v>
      </c>
      <c r="AK23" s="22">
        <v>0</v>
      </c>
      <c r="AL23" s="22">
        <v>0</v>
      </c>
      <c r="AM23" s="22">
        <v>0</v>
      </c>
      <c r="AN23" s="22">
        <v>0</v>
      </c>
      <c r="AO23" s="22">
        <v>0</v>
      </c>
      <c r="AP23" s="22">
        <v>334659</v>
      </c>
    </row>
    <row r="24" spans="1:42" x14ac:dyDescent="0.35">
      <c r="A24" s="22" t="s">
        <v>114</v>
      </c>
      <c r="B24" s="22" t="s">
        <v>154</v>
      </c>
      <c r="C24" s="22" t="s">
        <v>157</v>
      </c>
      <c r="D24" s="22" t="s">
        <v>158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0</v>
      </c>
      <c r="L24" s="22">
        <v>0</v>
      </c>
      <c r="M24" s="22">
        <v>0</v>
      </c>
      <c r="N24" s="22">
        <v>171588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409070</v>
      </c>
      <c r="V24" s="22">
        <v>0</v>
      </c>
      <c r="W24" s="22"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v>0</v>
      </c>
      <c r="AI24" s="22">
        <v>188667</v>
      </c>
      <c r="AJ24" s="22">
        <v>0</v>
      </c>
      <c r="AK24" s="22">
        <v>0</v>
      </c>
      <c r="AL24" s="22">
        <v>0</v>
      </c>
      <c r="AM24" s="22">
        <v>0</v>
      </c>
      <c r="AN24" s="22">
        <v>0</v>
      </c>
      <c r="AO24" s="22">
        <v>0</v>
      </c>
      <c r="AP24" s="22">
        <v>769325</v>
      </c>
    </row>
    <row r="25" spans="1:42" x14ac:dyDescent="0.35">
      <c r="A25" s="22" t="s">
        <v>114</v>
      </c>
      <c r="B25" s="22" t="s">
        <v>154</v>
      </c>
      <c r="C25" s="22" t="s">
        <v>159</v>
      </c>
      <c r="D25" s="22" t="s">
        <v>160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59595</v>
      </c>
      <c r="P25" s="22">
        <v>0</v>
      </c>
      <c r="Q25" s="22">
        <v>0</v>
      </c>
      <c r="R25" s="22">
        <v>0</v>
      </c>
      <c r="S25" s="22">
        <v>0</v>
      </c>
      <c r="T25" s="22">
        <v>101999</v>
      </c>
      <c r="U25" s="22">
        <v>114088</v>
      </c>
      <c r="V25" s="22">
        <v>0</v>
      </c>
      <c r="W25" s="22"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0</v>
      </c>
      <c r="AF25" s="22">
        <v>0</v>
      </c>
      <c r="AG25" s="22">
        <v>0</v>
      </c>
      <c r="AH25" s="22">
        <v>0</v>
      </c>
      <c r="AI25" s="22">
        <v>2917387</v>
      </c>
      <c r="AJ25" s="22">
        <v>0</v>
      </c>
      <c r="AK25" s="22">
        <v>0</v>
      </c>
      <c r="AL25" s="22">
        <v>0</v>
      </c>
      <c r="AM25" s="22">
        <v>0</v>
      </c>
      <c r="AN25" s="22">
        <v>0</v>
      </c>
      <c r="AO25" s="22">
        <v>0</v>
      </c>
      <c r="AP25" s="22">
        <v>3193069</v>
      </c>
    </row>
    <row r="26" spans="1:42" x14ac:dyDescent="0.35">
      <c r="A26" s="22" t="s">
        <v>114</v>
      </c>
      <c r="B26" s="22" t="s">
        <v>154</v>
      </c>
      <c r="C26" s="22" t="s">
        <v>161</v>
      </c>
      <c r="D26" s="22" t="s">
        <v>162</v>
      </c>
      <c r="E26" s="22">
        <v>0</v>
      </c>
      <c r="F26" s="22">
        <v>86796</v>
      </c>
      <c r="G26" s="22">
        <v>0</v>
      </c>
      <c r="H26" s="22">
        <v>0</v>
      </c>
      <c r="I26" s="22"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1042129</v>
      </c>
      <c r="P26" s="22">
        <v>0</v>
      </c>
      <c r="Q26" s="22">
        <v>0</v>
      </c>
      <c r="R26" s="22">
        <v>0</v>
      </c>
      <c r="S26" s="22">
        <v>0</v>
      </c>
      <c r="T26" s="22">
        <v>249813</v>
      </c>
      <c r="U26" s="22">
        <v>20640</v>
      </c>
      <c r="V26" s="22">
        <v>0</v>
      </c>
      <c r="W26" s="22"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0</v>
      </c>
      <c r="AF26" s="22">
        <v>0</v>
      </c>
      <c r="AG26" s="22">
        <v>0</v>
      </c>
      <c r="AH26" s="22">
        <v>138904</v>
      </c>
      <c r="AI26" s="22">
        <v>0</v>
      </c>
      <c r="AJ26" s="22">
        <v>0</v>
      </c>
      <c r="AK26" s="22">
        <v>0</v>
      </c>
      <c r="AL26" s="22">
        <v>0</v>
      </c>
      <c r="AM26" s="22">
        <v>0</v>
      </c>
      <c r="AN26" s="22">
        <v>0</v>
      </c>
      <c r="AO26" s="22">
        <v>0</v>
      </c>
      <c r="AP26" s="22">
        <v>1538282</v>
      </c>
    </row>
    <row r="27" spans="1:42" x14ac:dyDescent="0.35">
      <c r="A27" s="22" t="s">
        <v>114</v>
      </c>
      <c r="B27" s="22" t="s">
        <v>154</v>
      </c>
      <c r="C27" s="22" t="s">
        <v>163</v>
      </c>
      <c r="D27" s="22" t="s">
        <v>164</v>
      </c>
      <c r="E27" s="22">
        <v>0</v>
      </c>
      <c r="F27" s="22">
        <v>1208708</v>
      </c>
      <c r="G27" s="22">
        <v>0</v>
      </c>
      <c r="H27" s="22">
        <v>486694</v>
      </c>
      <c r="I27" s="22">
        <v>95015</v>
      </c>
      <c r="J27" s="22">
        <v>0</v>
      </c>
      <c r="K27" s="22">
        <v>0</v>
      </c>
      <c r="L27" s="22">
        <v>0</v>
      </c>
      <c r="M27" s="22">
        <v>0</v>
      </c>
      <c r="N27" s="22">
        <v>4448</v>
      </c>
      <c r="O27" s="22">
        <v>2105905</v>
      </c>
      <c r="P27" s="22">
        <v>0</v>
      </c>
      <c r="Q27" s="22">
        <v>0</v>
      </c>
      <c r="R27" s="22">
        <v>239568</v>
      </c>
      <c r="S27" s="22">
        <v>0</v>
      </c>
      <c r="T27" s="22">
        <v>2552641</v>
      </c>
      <c r="U27" s="22">
        <v>578382</v>
      </c>
      <c r="V27" s="22">
        <v>0</v>
      </c>
      <c r="W27" s="22">
        <v>415697</v>
      </c>
      <c r="X27" s="22">
        <v>0</v>
      </c>
      <c r="Y27" s="22">
        <v>0</v>
      </c>
      <c r="Z27" s="22">
        <v>0</v>
      </c>
      <c r="AA27" s="22">
        <v>0</v>
      </c>
      <c r="AB27" s="22">
        <v>814083</v>
      </c>
      <c r="AC27" s="22">
        <v>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v>857777</v>
      </c>
      <c r="AJ27" s="22">
        <v>855593</v>
      </c>
      <c r="AK27" s="22">
        <v>0</v>
      </c>
      <c r="AL27" s="22">
        <v>0</v>
      </c>
      <c r="AM27" s="22">
        <v>0</v>
      </c>
      <c r="AN27" s="22">
        <v>0</v>
      </c>
      <c r="AO27" s="22">
        <v>1344708</v>
      </c>
      <c r="AP27" s="22">
        <v>11559219</v>
      </c>
    </row>
    <row r="28" spans="1:42" x14ac:dyDescent="0.35">
      <c r="A28" s="22" t="s">
        <v>114</v>
      </c>
      <c r="B28" s="22" t="s">
        <v>154</v>
      </c>
      <c r="C28" s="22" t="s">
        <v>165</v>
      </c>
      <c r="D28" s="22" t="s">
        <v>166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  <c r="T28" s="22">
        <v>0</v>
      </c>
      <c r="U28" s="22">
        <v>0</v>
      </c>
      <c r="V28" s="22">
        <v>0</v>
      </c>
      <c r="W28" s="22">
        <v>0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3756989</v>
      </c>
      <c r="AF28" s="22">
        <v>0</v>
      </c>
      <c r="AG28" s="22">
        <v>0</v>
      </c>
      <c r="AH28" s="22">
        <v>0</v>
      </c>
      <c r="AI28" s="22">
        <v>0</v>
      </c>
      <c r="AJ28" s="22">
        <v>0</v>
      </c>
      <c r="AK28" s="22">
        <v>0</v>
      </c>
      <c r="AL28" s="22">
        <v>0</v>
      </c>
      <c r="AM28" s="22">
        <v>0</v>
      </c>
      <c r="AN28" s="22">
        <v>0</v>
      </c>
      <c r="AO28" s="22">
        <v>0</v>
      </c>
      <c r="AP28" s="22">
        <v>3756989</v>
      </c>
    </row>
    <row r="29" spans="1:42" x14ac:dyDescent="0.35">
      <c r="A29" s="22" t="s">
        <v>114</v>
      </c>
      <c r="B29" s="22" t="s">
        <v>167</v>
      </c>
      <c r="C29" s="22" t="s">
        <v>168</v>
      </c>
      <c r="D29" s="22" t="s">
        <v>169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  <c r="T29" s="22">
        <v>0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0</v>
      </c>
      <c r="AK29" s="22">
        <v>0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</row>
    <row r="30" spans="1:42" x14ac:dyDescent="0.35">
      <c r="A30" s="22" t="s">
        <v>114</v>
      </c>
      <c r="B30" s="22" t="s">
        <v>167</v>
      </c>
      <c r="C30" s="22" t="s">
        <v>170</v>
      </c>
      <c r="D30" s="22" t="s">
        <v>171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0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</row>
    <row r="31" spans="1:42" x14ac:dyDescent="0.35">
      <c r="A31" s="22" t="s">
        <v>114</v>
      </c>
      <c r="B31" s="22" t="s">
        <v>167</v>
      </c>
      <c r="C31" s="22" t="s">
        <v>172</v>
      </c>
      <c r="D31" s="22" t="s">
        <v>173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  <c r="T31" s="22">
        <v>0</v>
      </c>
      <c r="U31" s="22">
        <v>0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0</v>
      </c>
      <c r="AF31" s="22">
        <v>0</v>
      </c>
      <c r="AG31" s="22">
        <v>0</v>
      </c>
      <c r="AH31" s="22">
        <v>0</v>
      </c>
      <c r="AI31" s="22">
        <v>0</v>
      </c>
      <c r="AJ31" s="22">
        <v>0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0</v>
      </c>
    </row>
    <row r="32" spans="1:42" x14ac:dyDescent="0.35">
      <c r="A32" s="22" t="s">
        <v>114</v>
      </c>
      <c r="B32" s="22" t="s">
        <v>167</v>
      </c>
      <c r="C32" s="22" t="s">
        <v>174</v>
      </c>
      <c r="D32" s="22" t="s">
        <v>175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v>0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</row>
    <row r="33" spans="1:42" x14ac:dyDescent="0.35">
      <c r="A33" s="22" t="s">
        <v>114</v>
      </c>
      <c r="B33" s="22" t="s">
        <v>167</v>
      </c>
      <c r="C33" s="22" t="s">
        <v>176</v>
      </c>
      <c r="D33" s="22" t="s">
        <v>177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430927</v>
      </c>
      <c r="P33" s="22">
        <v>0</v>
      </c>
      <c r="Q33" s="22">
        <v>0</v>
      </c>
      <c r="R33" s="22">
        <v>0</v>
      </c>
      <c r="S33" s="22">
        <v>0</v>
      </c>
      <c r="T33" s="22">
        <v>8108</v>
      </c>
      <c r="U33" s="22">
        <v>12162</v>
      </c>
      <c r="V33" s="22">
        <v>0</v>
      </c>
      <c r="W33" s="22">
        <v>0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0</v>
      </c>
      <c r="AL33" s="22">
        <v>0</v>
      </c>
      <c r="AM33" s="22">
        <v>0</v>
      </c>
      <c r="AN33" s="22">
        <v>0</v>
      </c>
      <c r="AO33" s="22">
        <v>0</v>
      </c>
      <c r="AP33" s="22">
        <v>451197</v>
      </c>
    </row>
    <row r="34" spans="1:42" x14ac:dyDescent="0.35">
      <c r="A34" s="22" t="s">
        <v>114</v>
      </c>
      <c r="B34" s="22" t="s">
        <v>167</v>
      </c>
      <c r="C34" s="22" t="s">
        <v>178</v>
      </c>
      <c r="D34" s="22" t="s">
        <v>179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  <c r="T34" s="22">
        <v>402248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0</v>
      </c>
      <c r="AK34" s="22">
        <v>0</v>
      </c>
      <c r="AL34" s="22">
        <v>0</v>
      </c>
      <c r="AM34" s="22">
        <v>0</v>
      </c>
      <c r="AN34" s="22">
        <v>0</v>
      </c>
      <c r="AO34" s="22">
        <v>0</v>
      </c>
      <c r="AP34" s="22">
        <v>402248</v>
      </c>
    </row>
    <row r="35" spans="1:42" x14ac:dyDescent="0.35">
      <c r="A35" s="22" t="s">
        <v>114</v>
      </c>
      <c r="B35" s="22" t="s">
        <v>167</v>
      </c>
      <c r="C35" s="22" t="s">
        <v>180</v>
      </c>
      <c r="D35" s="22" t="s">
        <v>181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  <c r="T35" s="22">
        <v>0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0</v>
      </c>
      <c r="AF35" s="22">
        <v>0</v>
      </c>
      <c r="AG35" s="22">
        <v>0</v>
      </c>
      <c r="AH35" s="22">
        <v>0</v>
      </c>
      <c r="AI35" s="22">
        <v>0</v>
      </c>
      <c r="AJ35" s="22">
        <v>0</v>
      </c>
      <c r="AK35" s="22">
        <v>0</v>
      </c>
      <c r="AL35" s="22">
        <v>0</v>
      </c>
      <c r="AM35" s="22">
        <v>0</v>
      </c>
      <c r="AN35" s="22">
        <v>0</v>
      </c>
      <c r="AO35" s="22">
        <v>0</v>
      </c>
      <c r="AP35" s="22">
        <v>0</v>
      </c>
    </row>
    <row r="36" spans="1:42" x14ac:dyDescent="0.35">
      <c r="A36" s="22" t="s">
        <v>114</v>
      </c>
      <c r="B36" s="22" t="s">
        <v>167</v>
      </c>
      <c r="C36" s="22" t="s">
        <v>182</v>
      </c>
      <c r="D36" s="22" t="s">
        <v>183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716540</v>
      </c>
      <c r="P36" s="22">
        <v>0</v>
      </c>
      <c r="Q36" s="22">
        <v>0</v>
      </c>
      <c r="R36" s="22">
        <v>0</v>
      </c>
      <c r="S36" s="22">
        <v>0</v>
      </c>
      <c r="T36" s="22">
        <v>56097</v>
      </c>
      <c r="U36" s="22">
        <v>0</v>
      </c>
      <c r="V36" s="22">
        <v>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0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772637</v>
      </c>
    </row>
    <row r="37" spans="1:42" x14ac:dyDescent="0.35">
      <c r="A37" s="22" t="s">
        <v>114</v>
      </c>
      <c r="B37" s="22" t="s">
        <v>167</v>
      </c>
      <c r="C37" s="22" t="s">
        <v>184</v>
      </c>
      <c r="D37" s="22" t="s">
        <v>185</v>
      </c>
      <c r="E37" s="22">
        <v>0</v>
      </c>
      <c r="F37" s="22">
        <v>8579</v>
      </c>
      <c r="G37" s="22">
        <v>0</v>
      </c>
      <c r="H37" s="22">
        <v>0</v>
      </c>
      <c r="I37" s="22">
        <v>675</v>
      </c>
      <c r="J37" s="22">
        <v>0</v>
      </c>
      <c r="K37" s="22">
        <v>0</v>
      </c>
      <c r="L37" s="22">
        <v>0</v>
      </c>
      <c r="M37" s="22">
        <v>0</v>
      </c>
      <c r="N37" s="22">
        <v>5158</v>
      </c>
      <c r="O37" s="22">
        <v>326231</v>
      </c>
      <c r="P37" s="22">
        <v>0</v>
      </c>
      <c r="Q37" s="22">
        <v>0</v>
      </c>
      <c r="R37" s="22">
        <v>0</v>
      </c>
      <c r="S37" s="22">
        <v>0</v>
      </c>
      <c r="T37" s="22">
        <v>396143</v>
      </c>
      <c r="U37" s="22">
        <v>513542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0</v>
      </c>
      <c r="AD37" s="22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1250328</v>
      </c>
    </row>
    <row r="38" spans="1:42" x14ac:dyDescent="0.35">
      <c r="A38" s="22" t="s">
        <v>114</v>
      </c>
      <c r="B38" s="22" t="s">
        <v>167</v>
      </c>
      <c r="C38" s="22" t="s">
        <v>186</v>
      </c>
      <c r="D38" s="22" t="s">
        <v>187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366778</v>
      </c>
      <c r="P38" s="22">
        <v>0</v>
      </c>
      <c r="Q38" s="22">
        <v>0</v>
      </c>
      <c r="R38" s="22">
        <v>0</v>
      </c>
      <c r="S38" s="22">
        <v>0</v>
      </c>
      <c r="T38" s="22">
        <v>10868</v>
      </c>
      <c r="U38" s="22">
        <v>213361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v>0</v>
      </c>
      <c r="AJ38" s="22">
        <v>0</v>
      </c>
      <c r="AK38" s="22">
        <v>0</v>
      </c>
      <c r="AL38" s="22">
        <v>0</v>
      </c>
      <c r="AM38" s="22">
        <v>0</v>
      </c>
      <c r="AN38" s="22">
        <v>0</v>
      </c>
      <c r="AO38" s="22">
        <v>0</v>
      </c>
      <c r="AP38" s="22">
        <v>591007</v>
      </c>
    </row>
    <row r="39" spans="1:42" x14ac:dyDescent="0.35">
      <c r="A39" s="22" t="s">
        <v>114</v>
      </c>
      <c r="B39" s="22" t="s">
        <v>167</v>
      </c>
      <c r="C39" s="22" t="s">
        <v>188</v>
      </c>
      <c r="D39" s="22" t="s">
        <v>189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157240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v>0</v>
      </c>
      <c r="AL39" s="22">
        <v>0</v>
      </c>
      <c r="AM39" s="22">
        <v>0</v>
      </c>
      <c r="AN39" s="22">
        <v>0</v>
      </c>
      <c r="AO39" s="22">
        <v>0</v>
      </c>
      <c r="AP39" s="22">
        <v>157240</v>
      </c>
    </row>
    <row r="40" spans="1:42" x14ac:dyDescent="0.35">
      <c r="A40" s="22" t="s">
        <v>114</v>
      </c>
      <c r="B40" s="22" t="s">
        <v>167</v>
      </c>
      <c r="C40" s="22" t="s">
        <v>190</v>
      </c>
      <c r="D40" s="22" t="s">
        <v>191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0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 s="22">
        <v>0</v>
      </c>
      <c r="AL40" s="22">
        <v>0</v>
      </c>
      <c r="AM40" s="22">
        <v>0</v>
      </c>
      <c r="AN40" s="22">
        <v>0</v>
      </c>
      <c r="AO40" s="22">
        <v>0</v>
      </c>
      <c r="AP40" s="22">
        <v>0</v>
      </c>
    </row>
    <row r="41" spans="1:42" x14ac:dyDescent="0.35">
      <c r="A41" s="22" t="s">
        <v>114</v>
      </c>
      <c r="B41" s="22" t="s">
        <v>167</v>
      </c>
      <c r="C41" s="22" t="s">
        <v>192</v>
      </c>
      <c r="D41" s="22" t="s">
        <v>193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</row>
    <row r="42" spans="1:42" x14ac:dyDescent="0.35">
      <c r="A42" s="22" t="s">
        <v>114</v>
      </c>
      <c r="B42" s="22" t="s">
        <v>167</v>
      </c>
      <c r="C42" s="22" t="s">
        <v>194</v>
      </c>
      <c r="D42" s="22" t="s">
        <v>195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751031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0</v>
      </c>
      <c r="AL42" s="22">
        <v>0</v>
      </c>
      <c r="AM42" s="22">
        <v>0</v>
      </c>
      <c r="AN42" s="22">
        <v>0</v>
      </c>
      <c r="AO42" s="22">
        <v>0</v>
      </c>
      <c r="AP42" s="22">
        <v>751031</v>
      </c>
    </row>
    <row r="43" spans="1:42" x14ac:dyDescent="0.35">
      <c r="A43" s="22" t="s">
        <v>114</v>
      </c>
      <c r="B43" s="22" t="s">
        <v>167</v>
      </c>
      <c r="C43" s="22" t="s">
        <v>196</v>
      </c>
      <c r="D43" s="22" t="s">
        <v>197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v>0</v>
      </c>
      <c r="AL43" s="22">
        <v>0</v>
      </c>
      <c r="AM43" s="22">
        <v>0</v>
      </c>
      <c r="AN43" s="22">
        <v>0</v>
      </c>
      <c r="AO43" s="22">
        <v>0</v>
      </c>
      <c r="AP43" s="22">
        <v>0</v>
      </c>
    </row>
    <row r="44" spans="1:42" x14ac:dyDescent="0.35">
      <c r="A44" s="22" t="s">
        <v>114</v>
      </c>
      <c r="B44" s="22" t="s">
        <v>167</v>
      </c>
      <c r="C44" s="22" t="s">
        <v>198</v>
      </c>
      <c r="D44" s="22" t="s">
        <v>199</v>
      </c>
      <c r="E44" s="22">
        <v>0</v>
      </c>
      <c r="F44" s="22">
        <v>77112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0</v>
      </c>
      <c r="AN44" s="22">
        <v>0</v>
      </c>
      <c r="AO44" s="22">
        <v>0</v>
      </c>
      <c r="AP44" s="22">
        <v>77112</v>
      </c>
    </row>
    <row r="45" spans="1:42" x14ac:dyDescent="0.35">
      <c r="A45" s="22" t="s">
        <v>114</v>
      </c>
      <c r="B45" s="22" t="s">
        <v>167</v>
      </c>
      <c r="C45" s="22" t="s">
        <v>200</v>
      </c>
      <c r="D45" s="22" t="s">
        <v>201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  <c r="J45" s="22">
        <v>291420</v>
      </c>
      <c r="K45" s="22">
        <v>0</v>
      </c>
      <c r="L45" s="22">
        <v>0</v>
      </c>
      <c r="M45" s="22">
        <v>0</v>
      </c>
      <c r="N45" s="22">
        <v>0</v>
      </c>
      <c r="O45" s="22">
        <v>215719</v>
      </c>
      <c r="P45" s="22">
        <v>0</v>
      </c>
      <c r="Q45" s="22">
        <v>0</v>
      </c>
      <c r="R45" s="22">
        <v>0</v>
      </c>
      <c r="S45" s="22">
        <v>0</v>
      </c>
      <c r="T45" s="22">
        <v>235719</v>
      </c>
      <c r="U45" s="22">
        <v>0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0</v>
      </c>
      <c r="AP45" s="22">
        <v>742858</v>
      </c>
    </row>
    <row r="46" spans="1:42" x14ac:dyDescent="0.35">
      <c r="A46" s="22" t="s">
        <v>114</v>
      </c>
      <c r="B46" s="22" t="s">
        <v>167</v>
      </c>
      <c r="C46" s="22" t="s">
        <v>202</v>
      </c>
      <c r="D46" s="22" t="s">
        <v>203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9275</v>
      </c>
      <c r="U46" s="22">
        <v>5820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0</v>
      </c>
      <c r="AK46" s="22">
        <v>0</v>
      </c>
      <c r="AL46" s="22">
        <v>0</v>
      </c>
      <c r="AM46" s="22">
        <v>0</v>
      </c>
      <c r="AN46" s="22">
        <v>0</v>
      </c>
      <c r="AO46" s="22">
        <v>0</v>
      </c>
      <c r="AP46" s="22">
        <v>15095</v>
      </c>
    </row>
    <row r="47" spans="1:42" x14ac:dyDescent="0.35">
      <c r="A47" s="22" t="s">
        <v>114</v>
      </c>
      <c r="B47" s="22" t="s">
        <v>167</v>
      </c>
      <c r="C47" s="22" t="s">
        <v>204</v>
      </c>
      <c r="D47" s="22" t="s">
        <v>205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3542636</v>
      </c>
      <c r="P47" s="22">
        <v>0</v>
      </c>
      <c r="Q47" s="22">
        <v>0</v>
      </c>
      <c r="R47" s="22">
        <v>0</v>
      </c>
      <c r="S47" s="22">
        <v>0</v>
      </c>
      <c r="T47" s="22">
        <v>1115607</v>
      </c>
      <c r="U47" s="22">
        <v>14616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0</v>
      </c>
      <c r="AF47" s="22">
        <v>0</v>
      </c>
      <c r="AG47" s="22">
        <v>114106</v>
      </c>
      <c r="AH47" s="22">
        <v>0</v>
      </c>
      <c r="AI47" s="22">
        <v>1429608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6216573</v>
      </c>
    </row>
    <row r="48" spans="1:42" x14ac:dyDescent="0.35">
      <c r="A48" s="22" t="s">
        <v>114</v>
      </c>
      <c r="B48" s="22" t="s">
        <v>167</v>
      </c>
      <c r="C48" s="22" t="s">
        <v>206</v>
      </c>
      <c r="D48" s="22" t="s">
        <v>207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81486</v>
      </c>
      <c r="U48" s="22">
        <v>18893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333831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434210</v>
      </c>
    </row>
    <row r="49" spans="1:42" x14ac:dyDescent="0.35">
      <c r="A49" s="22" t="s">
        <v>114</v>
      </c>
      <c r="B49" s="22" t="s">
        <v>167</v>
      </c>
      <c r="C49" s="22" t="s">
        <v>208</v>
      </c>
      <c r="D49" s="22" t="s">
        <v>209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  <c r="U49" s="22">
        <v>0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0</v>
      </c>
      <c r="AK49" s="22">
        <v>0</v>
      </c>
      <c r="AL49" s="22">
        <v>0</v>
      </c>
      <c r="AM49" s="22">
        <v>0</v>
      </c>
      <c r="AN49" s="22">
        <v>0</v>
      </c>
      <c r="AO49" s="22">
        <v>0</v>
      </c>
      <c r="AP49" s="22">
        <v>0</v>
      </c>
    </row>
    <row r="50" spans="1:42" x14ac:dyDescent="0.35">
      <c r="A50" s="22" t="s">
        <v>114</v>
      </c>
      <c r="B50" s="22" t="s">
        <v>167</v>
      </c>
      <c r="C50" s="22" t="s">
        <v>210</v>
      </c>
      <c r="D50" s="22" t="s">
        <v>211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381954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10177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0</v>
      </c>
      <c r="AL50" s="22">
        <v>0</v>
      </c>
      <c r="AM50" s="22">
        <v>0</v>
      </c>
      <c r="AN50" s="22">
        <v>0</v>
      </c>
      <c r="AO50" s="22">
        <v>0</v>
      </c>
      <c r="AP50" s="22">
        <v>392131</v>
      </c>
    </row>
    <row r="51" spans="1:42" x14ac:dyDescent="0.35">
      <c r="A51" s="22" t="s">
        <v>114</v>
      </c>
      <c r="B51" s="22" t="s">
        <v>167</v>
      </c>
      <c r="C51" s="22" t="s">
        <v>212</v>
      </c>
      <c r="D51" s="22" t="s">
        <v>213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0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0</v>
      </c>
      <c r="AL51" s="22">
        <v>0</v>
      </c>
      <c r="AM51" s="22">
        <v>0</v>
      </c>
      <c r="AN51" s="22">
        <v>0</v>
      </c>
      <c r="AO51" s="22">
        <v>0</v>
      </c>
      <c r="AP51" s="22">
        <v>0</v>
      </c>
    </row>
    <row r="52" spans="1:42" x14ac:dyDescent="0.35">
      <c r="A52" s="22" t="s">
        <v>114</v>
      </c>
      <c r="B52" s="22" t="s">
        <v>167</v>
      </c>
      <c r="C52" s="22" t="s">
        <v>214</v>
      </c>
      <c r="D52" s="22" t="s">
        <v>215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245491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0</v>
      </c>
      <c r="AF52" s="22">
        <v>0</v>
      </c>
      <c r="AG52" s="22">
        <v>0</v>
      </c>
      <c r="AH52" s="22">
        <v>0</v>
      </c>
      <c r="AI52" s="22">
        <v>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245491</v>
      </c>
    </row>
    <row r="53" spans="1:42" x14ac:dyDescent="0.35">
      <c r="A53" s="22" t="s">
        <v>114</v>
      </c>
      <c r="B53" s="22" t="s">
        <v>167</v>
      </c>
      <c r="C53" s="22" t="s">
        <v>216</v>
      </c>
      <c r="D53" s="22" t="s">
        <v>217</v>
      </c>
      <c r="E53" s="22">
        <v>0</v>
      </c>
      <c r="F53" s="22">
        <v>200719</v>
      </c>
      <c r="G53" s="22">
        <v>0</v>
      </c>
      <c r="H53" s="22">
        <v>0</v>
      </c>
      <c r="I53" s="22">
        <v>130733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779839</v>
      </c>
      <c r="P53" s="22">
        <v>0</v>
      </c>
      <c r="Q53" s="22">
        <v>0</v>
      </c>
      <c r="R53" s="22">
        <v>0</v>
      </c>
      <c r="S53" s="22">
        <v>0</v>
      </c>
      <c r="T53" s="22">
        <v>360830</v>
      </c>
      <c r="U53" s="22">
        <v>833631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2305752</v>
      </c>
    </row>
    <row r="54" spans="1:42" x14ac:dyDescent="0.35">
      <c r="A54" s="22" t="s">
        <v>114</v>
      </c>
      <c r="B54" s="22" t="s">
        <v>167</v>
      </c>
      <c r="C54" s="22" t="s">
        <v>218</v>
      </c>
      <c r="D54" s="22" t="s">
        <v>219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96225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0</v>
      </c>
      <c r="AL54" s="22">
        <v>0</v>
      </c>
      <c r="AM54" s="22">
        <v>0</v>
      </c>
      <c r="AN54" s="22">
        <v>0</v>
      </c>
      <c r="AO54" s="22">
        <v>0</v>
      </c>
      <c r="AP54" s="22">
        <v>96225</v>
      </c>
    </row>
    <row r="55" spans="1:42" x14ac:dyDescent="0.35">
      <c r="A55" s="22" t="s">
        <v>114</v>
      </c>
      <c r="B55" s="22" t="s">
        <v>167</v>
      </c>
      <c r="C55" s="22" t="s">
        <v>220</v>
      </c>
      <c r="D55" s="22" t="s">
        <v>221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530098</v>
      </c>
      <c r="P55" s="22">
        <v>0</v>
      </c>
      <c r="Q55" s="22">
        <v>0</v>
      </c>
      <c r="R55" s="22">
        <v>0</v>
      </c>
      <c r="S55" s="22">
        <v>0</v>
      </c>
      <c r="T55" s="22">
        <v>227185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757283</v>
      </c>
    </row>
    <row r="56" spans="1:42" x14ac:dyDescent="0.35">
      <c r="A56" s="22" t="s">
        <v>114</v>
      </c>
      <c r="B56" s="22" t="s">
        <v>167</v>
      </c>
      <c r="C56" s="22" t="s">
        <v>222</v>
      </c>
      <c r="D56" s="22" t="s">
        <v>223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</row>
    <row r="57" spans="1:42" x14ac:dyDescent="0.35">
      <c r="A57" s="22" t="s">
        <v>114</v>
      </c>
      <c r="B57" s="22" t="s">
        <v>167</v>
      </c>
      <c r="C57" s="22" t="s">
        <v>224</v>
      </c>
      <c r="D57" s="22" t="s">
        <v>225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115090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0</v>
      </c>
      <c r="AF57" s="22">
        <v>0</v>
      </c>
      <c r="AG57" s="22">
        <v>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115090</v>
      </c>
    </row>
    <row r="58" spans="1:42" x14ac:dyDescent="0.35">
      <c r="A58" s="22" t="s">
        <v>114</v>
      </c>
      <c r="B58" s="22" t="s">
        <v>167</v>
      </c>
      <c r="C58" s="22" t="s">
        <v>226</v>
      </c>
      <c r="D58" s="22" t="s">
        <v>227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  <c r="T58" s="22">
        <v>3645491</v>
      </c>
      <c r="U58" s="22">
        <v>6139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0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3651630</v>
      </c>
    </row>
    <row r="59" spans="1:42" x14ac:dyDescent="0.35">
      <c r="A59" s="22" t="s">
        <v>114</v>
      </c>
      <c r="B59" s="22" t="s">
        <v>167</v>
      </c>
      <c r="C59" s="22" t="s">
        <v>228</v>
      </c>
      <c r="D59" s="22" t="s">
        <v>229</v>
      </c>
      <c r="E59" s="22">
        <v>0</v>
      </c>
      <c r="F59" s="22">
        <v>0</v>
      </c>
      <c r="G59" s="22">
        <v>0</v>
      </c>
      <c r="H59" s="22">
        <v>0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172864</v>
      </c>
      <c r="P59" s="22">
        <v>0</v>
      </c>
      <c r="Q59" s="22">
        <v>0</v>
      </c>
      <c r="R59" s="22">
        <v>0</v>
      </c>
      <c r="S59" s="22">
        <v>0</v>
      </c>
      <c r="T59" s="22">
        <v>956562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v>0</v>
      </c>
      <c r="AJ59" s="22">
        <v>0</v>
      </c>
      <c r="AK59" s="22">
        <v>0</v>
      </c>
      <c r="AL59" s="22">
        <v>0</v>
      </c>
      <c r="AM59" s="22">
        <v>0</v>
      </c>
      <c r="AN59" s="22">
        <v>0</v>
      </c>
      <c r="AO59" s="22">
        <v>0</v>
      </c>
      <c r="AP59" s="22">
        <v>1129426</v>
      </c>
    </row>
    <row r="60" spans="1:42" x14ac:dyDescent="0.35">
      <c r="A60" s="22" t="s">
        <v>114</v>
      </c>
      <c r="B60" s="22" t="s">
        <v>167</v>
      </c>
      <c r="C60" s="22" t="s">
        <v>230</v>
      </c>
      <c r="D60" s="22" t="s">
        <v>231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1080934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1080934</v>
      </c>
    </row>
    <row r="61" spans="1:42" x14ac:dyDescent="0.35">
      <c r="A61" s="22" t="s">
        <v>114</v>
      </c>
      <c r="B61" s="22" t="s">
        <v>167</v>
      </c>
      <c r="C61" s="22" t="s">
        <v>232</v>
      </c>
      <c r="D61" s="22" t="s">
        <v>233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331040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68795</v>
      </c>
      <c r="AC61" s="22">
        <v>0</v>
      </c>
      <c r="AD61" s="22">
        <v>0</v>
      </c>
      <c r="AE61" s="22">
        <v>725338</v>
      </c>
      <c r="AF61" s="22">
        <v>0</v>
      </c>
      <c r="AG61" s="22">
        <v>0</v>
      </c>
      <c r="AH61" s="22">
        <v>0</v>
      </c>
      <c r="AI61" s="22">
        <v>0</v>
      </c>
      <c r="AJ61" s="22">
        <v>0</v>
      </c>
      <c r="AK61" s="22">
        <v>0</v>
      </c>
      <c r="AL61" s="22">
        <v>0</v>
      </c>
      <c r="AM61" s="22">
        <v>0</v>
      </c>
      <c r="AN61" s="22">
        <v>0</v>
      </c>
      <c r="AO61" s="22">
        <v>0</v>
      </c>
      <c r="AP61" s="22">
        <v>1125173</v>
      </c>
    </row>
    <row r="62" spans="1:42" x14ac:dyDescent="0.35">
      <c r="A62" s="22" t="s">
        <v>114</v>
      </c>
      <c r="B62" s="22" t="s">
        <v>167</v>
      </c>
      <c r="C62" s="22" t="s">
        <v>234</v>
      </c>
      <c r="D62" s="22" t="s">
        <v>235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  <c r="T62" s="22">
        <v>0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v>0</v>
      </c>
      <c r="AJ62" s="22">
        <v>0</v>
      </c>
      <c r="AK62" s="22">
        <v>0</v>
      </c>
      <c r="AL62" s="22">
        <v>0</v>
      </c>
      <c r="AM62" s="22">
        <v>0</v>
      </c>
      <c r="AN62" s="22">
        <v>0</v>
      </c>
      <c r="AO62" s="22">
        <v>0</v>
      </c>
      <c r="AP62" s="22">
        <v>0</v>
      </c>
    </row>
    <row r="63" spans="1:42" x14ac:dyDescent="0.35">
      <c r="A63" s="22" t="s">
        <v>114</v>
      </c>
      <c r="B63" s="22" t="s">
        <v>167</v>
      </c>
      <c r="C63" s="22" t="s">
        <v>236</v>
      </c>
      <c r="D63" s="22" t="s">
        <v>237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>
        <v>0</v>
      </c>
      <c r="Q63" s="22">
        <v>0</v>
      </c>
      <c r="R63" s="22">
        <v>1087778</v>
      </c>
      <c r="S63" s="22">
        <v>0</v>
      </c>
      <c r="T63" s="22">
        <v>139071</v>
      </c>
      <c r="U63" s="22">
        <v>27829</v>
      </c>
      <c r="V63" s="22">
        <v>0</v>
      </c>
      <c r="W63" s="22"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  <c r="AI63" s="22">
        <v>192475</v>
      </c>
      <c r="AJ63" s="22">
        <v>0</v>
      </c>
      <c r="AK63" s="22">
        <v>0</v>
      </c>
      <c r="AL63" s="22">
        <v>0</v>
      </c>
      <c r="AM63" s="22">
        <v>0</v>
      </c>
      <c r="AN63" s="22">
        <v>0</v>
      </c>
      <c r="AO63" s="22">
        <v>0</v>
      </c>
      <c r="AP63" s="22">
        <v>1447153</v>
      </c>
    </row>
    <row r="64" spans="1:42" x14ac:dyDescent="0.35">
      <c r="A64" s="22" t="s">
        <v>114</v>
      </c>
      <c r="B64" s="22" t="s">
        <v>167</v>
      </c>
      <c r="C64" s="22" t="s">
        <v>238</v>
      </c>
      <c r="D64" s="22" t="s">
        <v>239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  <c r="T64" s="22">
        <v>0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0</v>
      </c>
      <c r="AL64" s="22">
        <v>0</v>
      </c>
      <c r="AM64" s="22">
        <v>0</v>
      </c>
      <c r="AN64" s="22">
        <v>0</v>
      </c>
      <c r="AO64" s="22">
        <v>0</v>
      </c>
      <c r="AP64" s="22">
        <v>0</v>
      </c>
    </row>
    <row r="65" spans="1:42" x14ac:dyDescent="0.35">
      <c r="A65" s="22" t="s">
        <v>114</v>
      </c>
      <c r="B65" s="22" t="s">
        <v>167</v>
      </c>
      <c r="C65" s="22" t="s">
        <v>240</v>
      </c>
      <c r="D65" s="22" t="s">
        <v>241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41351</v>
      </c>
      <c r="Q65" s="22">
        <v>0</v>
      </c>
      <c r="R65" s="22">
        <v>25480</v>
      </c>
      <c r="S65" s="22">
        <v>0</v>
      </c>
      <c r="T65" s="22">
        <v>170910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0</v>
      </c>
      <c r="AL65" s="22">
        <v>0</v>
      </c>
      <c r="AM65" s="22">
        <v>0</v>
      </c>
      <c r="AN65" s="22">
        <v>0</v>
      </c>
      <c r="AO65" s="22">
        <v>0</v>
      </c>
      <c r="AP65" s="22">
        <v>237741</v>
      </c>
    </row>
    <row r="66" spans="1:42" x14ac:dyDescent="0.35">
      <c r="A66" s="22" t="s">
        <v>114</v>
      </c>
      <c r="B66" s="22" t="s">
        <v>167</v>
      </c>
      <c r="C66" s="22" t="s">
        <v>242</v>
      </c>
      <c r="D66" s="22" t="s">
        <v>243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  <c r="T66" s="22">
        <v>0</v>
      </c>
      <c r="U66" s="22">
        <v>0</v>
      </c>
      <c r="V66" s="22">
        <v>0</v>
      </c>
      <c r="W66" s="22">
        <v>174982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174982</v>
      </c>
    </row>
    <row r="67" spans="1:42" x14ac:dyDescent="0.35">
      <c r="A67" s="22" t="s">
        <v>114</v>
      </c>
      <c r="B67" s="22" t="s">
        <v>167</v>
      </c>
      <c r="C67" s="22" t="s">
        <v>244</v>
      </c>
      <c r="D67" s="22" t="s">
        <v>245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  <c r="T67" s="22">
        <v>0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2">
        <v>0</v>
      </c>
      <c r="AK67" s="22">
        <v>0</v>
      </c>
      <c r="AL67" s="22">
        <v>0</v>
      </c>
      <c r="AM67" s="22">
        <v>0</v>
      </c>
      <c r="AN67" s="22">
        <v>0</v>
      </c>
      <c r="AO67" s="22">
        <v>0</v>
      </c>
      <c r="AP67" s="22">
        <v>0</v>
      </c>
    </row>
    <row r="68" spans="1:42" x14ac:dyDescent="0.35">
      <c r="A68" s="22" t="s">
        <v>114</v>
      </c>
      <c r="B68" s="22" t="s">
        <v>167</v>
      </c>
      <c r="C68" s="22" t="s">
        <v>246</v>
      </c>
      <c r="D68" s="22" t="s">
        <v>247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v>0</v>
      </c>
      <c r="AO68" s="22">
        <v>0</v>
      </c>
      <c r="AP68" s="22">
        <v>0</v>
      </c>
    </row>
    <row r="69" spans="1:42" x14ac:dyDescent="0.35">
      <c r="A69" s="22" t="s">
        <v>114</v>
      </c>
      <c r="B69" s="22" t="s">
        <v>167</v>
      </c>
      <c r="C69" s="22" t="s">
        <v>248</v>
      </c>
      <c r="D69" s="22" t="s">
        <v>249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  <c r="T69" s="22">
        <v>0</v>
      </c>
      <c r="U69" s="22">
        <v>0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0</v>
      </c>
      <c r="AK69" s="22">
        <v>0</v>
      </c>
      <c r="AL69" s="22">
        <v>0</v>
      </c>
      <c r="AM69" s="22">
        <v>0</v>
      </c>
      <c r="AN69" s="22">
        <v>0</v>
      </c>
      <c r="AO69" s="22">
        <v>0</v>
      </c>
      <c r="AP69" s="22">
        <v>0</v>
      </c>
    </row>
    <row r="70" spans="1:42" x14ac:dyDescent="0.35">
      <c r="A70" s="22" t="s">
        <v>114</v>
      </c>
      <c r="B70" s="22" t="s">
        <v>167</v>
      </c>
      <c r="C70" s="22" t="s">
        <v>250</v>
      </c>
      <c r="D70" s="22" t="s">
        <v>251</v>
      </c>
      <c r="E70" s="22">
        <v>0</v>
      </c>
      <c r="F70" s="22">
        <v>0</v>
      </c>
      <c r="G70" s="22">
        <v>0</v>
      </c>
      <c r="H70" s="22">
        <v>0</v>
      </c>
      <c r="I70" s="22">
        <v>115475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22969</v>
      </c>
      <c r="P70" s="22">
        <v>0</v>
      </c>
      <c r="Q70" s="22">
        <v>0</v>
      </c>
      <c r="R70" s="22">
        <v>0</v>
      </c>
      <c r="S70" s="22">
        <v>0</v>
      </c>
      <c r="T70" s="22">
        <v>1526916</v>
      </c>
      <c r="U70" s="22">
        <v>2024985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3690345</v>
      </c>
    </row>
    <row r="71" spans="1:42" x14ac:dyDescent="0.35">
      <c r="A71" s="22" t="s">
        <v>114</v>
      </c>
      <c r="B71" s="22" t="s">
        <v>167</v>
      </c>
      <c r="C71" s="22" t="s">
        <v>252</v>
      </c>
      <c r="D71" s="22" t="s">
        <v>253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0</v>
      </c>
      <c r="AJ71" s="22">
        <v>0</v>
      </c>
      <c r="AK71" s="22">
        <v>0</v>
      </c>
      <c r="AL71" s="22">
        <v>0</v>
      </c>
      <c r="AM71" s="22">
        <v>0</v>
      </c>
      <c r="AN71" s="22">
        <v>0</v>
      </c>
      <c r="AO71" s="22">
        <v>0</v>
      </c>
      <c r="AP71" s="22">
        <v>0</v>
      </c>
    </row>
    <row r="72" spans="1:42" x14ac:dyDescent="0.35">
      <c r="A72" s="22" t="s">
        <v>114</v>
      </c>
      <c r="B72" s="22" t="s">
        <v>167</v>
      </c>
      <c r="C72" s="22" t="s">
        <v>254</v>
      </c>
      <c r="D72" s="22" t="s">
        <v>255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  <c r="T72" s="22">
        <v>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0</v>
      </c>
      <c r="AL72" s="22">
        <v>0</v>
      </c>
      <c r="AM72" s="22">
        <v>0</v>
      </c>
      <c r="AN72" s="22">
        <v>0</v>
      </c>
      <c r="AO72" s="22">
        <v>0</v>
      </c>
      <c r="AP72" s="22">
        <v>0</v>
      </c>
    </row>
    <row r="73" spans="1:42" x14ac:dyDescent="0.35">
      <c r="A73" s="22" t="s">
        <v>114</v>
      </c>
      <c r="B73" s="22" t="s">
        <v>167</v>
      </c>
      <c r="C73" s="22" t="s">
        <v>256</v>
      </c>
      <c r="D73" s="22" t="s">
        <v>257</v>
      </c>
      <c r="E73" s="22">
        <v>0</v>
      </c>
      <c r="F73" s="22">
        <v>0</v>
      </c>
      <c r="G73" s="22">
        <v>0</v>
      </c>
      <c r="H73" s="22">
        <v>0</v>
      </c>
      <c r="I73" s="22">
        <v>197897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  <c r="T73" s="22">
        <v>0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197897</v>
      </c>
    </row>
    <row r="74" spans="1:42" x14ac:dyDescent="0.35">
      <c r="A74" s="22" t="s">
        <v>114</v>
      </c>
      <c r="B74" s="22" t="s">
        <v>167</v>
      </c>
      <c r="C74" s="22" t="s">
        <v>258</v>
      </c>
      <c r="D74" s="22" t="s">
        <v>259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  <c r="T74" s="22">
        <v>0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0</v>
      </c>
      <c r="AP74" s="22">
        <v>0</v>
      </c>
    </row>
    <row r="75" spans="1:42" x14ac:dyDescent="0.35">
      <c r="A75" s="22" t="s">
        <v>114</v>
      </c>
      <c r="B75" s="22" t="s">
        <v>167</v>
      </c>
      <c r="C75" s="22" t="s">
        <v>260</v>
      </c>
      <c r="D75" s="22" t="s">
        <v>261</v>
      </c>
      <c r="E75" s="22">
        <v>0</v>
      </c>
      <c r="F75" s="22">
        <v>0</v>
      </c>
      <c r="G75" s="22">
        <v>0</v>
      </c>
      <c r="H75" s="22">
        <v>0</v>
      </c>
      <c r="I75" s="22">
        <v>135185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387179</v>
      </c>
      <c r="P75" s="22">
        <v>0</v>
      </c>
      <c r="Q75" s="22">
        <v>0</v>
      </c>
      <c r="R75" s="22">
        <v>0</v>
      </c>
      <c r="S75" s="22">
        <v>0</v>
      </c>
      <c r="T75" s="22">
        <v>33854</v>
      </c>
      <c r="U75" s="22">
        <v>58726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0</v>
      </c>
      <c r="AK75" s="22">
        <v>0</v>
      </c>
      <c r="AL75" s="22">
        <v>0</v>
      </c>
      <c r="AM75" s="22">
        <v>0</v>
      </c>
      <c r="AN75" s="22">
        <v>0</v>
      </c>
      <c r="AO75" s="22">
        <v>0</v>
      </c>
      <c r="AP75" s="22">
        <v>614944</v>
      </c>
    </row>
    <row r="76" spans="1:42" x14ac:dyDescent="0.35">
      <c r="A76" s="22" t="s">
        <v>114</v>
      </c>
      <c r="B76" s="22" t="s">
        <v>167</v>
      </c>
      <c r="C76" s="22" t="s">
        <v>262</v>
      </c>
      <c r="D76" s="22" t="s">
        <v>263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  <c r="T76" s="22">
        <v>0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</row>
    <row r="77" spans="1:42" x14ac:dyDescent="0.35">
      <c r="A77" s="22" t="s">
        <v>114</v>
      </c>
      <c r="B77" s="22" t="s">
        <v>167</v>
      </c>
      <c r="C77" s="22" t="s">
        <v>264</v>
      </c>
      <c r="D77" s="22" t="s">
        <v>265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325239</v>
      </c>
      <c r="P77" s="22">
        <v>0</v>
      </c>
      <c r="Q77" s="22">
        <v>0</v>
      </c>
      <c r="R77" s="22">
        <v>0</v>
      </c>
      <c r="S77" s="22">
        <v>0</v>
      </c>
      <c r="T77" s="22">
        <v>0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v>325239</v>
      </c>
    </row>
    <row r="78" spans="1:42" x14ac:dyDescent="0.35">
      <c r="A78" s="22" t="s">
        <v>114</v>
      </c>
      <c r="B78" s="22" t="s">
        <v>167</v>
      </c>
      <c r="C78" s="22" t="s">
        <v>266</v>
      </c>
      <c r="D78" s="22" t="s">
        <v>267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306571</v>
      </c>
      <c r="O78" s="22">
        <v>1751705</v>
      </c>
      <c r="P78" s="22">
        <v>0</v>
      </c>
      <c r="Q78" s="22">
        <v>0</v>
      </c>
      <c r="R78" s="22">
        <v>0</v>
      </c>
      <c r="S78" s="22">
        <v>0</v>
      </c>
      <c r="T78" s="22">
        <v>169546</v>
      </c>
      <c r="U78" s="22">
        <v>519015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0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0</v>
      </c>
      <c r="AK78" s="22">
        <v>0</v>
      </c>
      <c r="AL78" s="22">
        <v>0</v>
      </c>
      <c r="AM78" s="22">
        <v>0</v>
      </c>
      <c r="AN78" s="22">
        <v>0</v>
      </c>
      <c r="AO78" s="22">
        <v>0</v>
      </c>
      <c r="AP78" s="22">
        <v>2746837</v>
      </c>
    </row>
    <row r="79" spans="1:42" x14ac:dyDescent="0.35">
      <c r="A79" s="22" t="s">
        <v>114</v>
      </c>
      <c r="B79" s="22" t="s">
        <v>167</v>
      </c>
      <c r="C79" s="22" t="s">
        <v>268</v>
      </c>
      <c r="D79" s="22" t="s">
        <v>269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  <c r="T79" s="22">
        <v>306126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0</v>
      </c>
      <c r="AD79" s="22">
        <v>0</v>
      </c>
      <c r="AE79" s="22">
        <v>0</v>
      </c>
      <c r="AF79" s="22">
        <v>0</v>
      </c>
      <c r="AG79" s="22">
        <v>0</v>
      </c>
      <c r="AH79" s="22">
        <v>0</v>
      </c>
      <c r="AI79" s="22">
        <v>0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306126</v>
      </c>
    </row>
    <row r="80" spans="1:42" x14ac:dyDescent="0.35">
      <c r="A80" s="22" t="s">
        <v>114</v>
      </c>
      <c r="B80" s="22" t="s">
        <v>167</v>
      </c>
      <c r="C80" s="22" t="s">
        <v>270</v>
      </c>
      <c r="D80" s="22" t="s">
        <v>271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  <c r="T80" s="22">
        <v>0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0</v>
      </c>
      <c r="AJ80" s="22">
        <v>0</v>
      </c>
      <c r="AK80" s="22">
        <v>0</v>
      </c>
      <c r="AL80" s="22">
        <v>0</v>
      </c>
      <c r="AM80" s="22">
        <v>0</v>
      </c>
      <c r="AN80" s="22">
        <v>0</v>
      </c>
      <c r="AO80" s="22">
        <v>0</v>
      </c>
      <c r="AP80" s="22">
        <v>0</v>
      </c>
    </row>
    <row r="81" spans="1:42" x14ac:dyDescent="0.35">
      <c r="A81" s="22" t="s">
        <v>114</v>
      </c>
      <c r="B81" s="22" t="s">
        <v>167</v>
      </c>
      <c r="C81" s="22" t="s">
        <v>272</v>
      </c>
      <c r="D81" s="22" t="s">
        <v>273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0</v>
      </c>
      <c r="AJ81" s="22">
        <v>0</v>
      </c>
      <c r="AK81" s="22">
        <v>0</v>
      </c>
      <c r="AL81" s="22">
        <v>0</v>
      </c>
      <c r="AM81" s="22">
        <v>0</v>
      </c>
      <c r="AN81" s="22">
        <v>0</v>
      </c>
      <c r="AO81" s="22">
        <v>0</v>
      </c>
      <c r="AP81" s="22">
        <v>0</v>
      </c>
    </row>
    <row r="82" spans="1:42" x14ac:dyDescent="0.35">
      <c r="A82" s="22" t="s">
        <v>114</v>
      </c>
      <c r="B82" s="22" t="s">
        <v>167</v>
      </c>
      <c r="C82" s="22" t="s">
        <v>274</v>
      </c>
      <c r="D82" s="22" t="s">
        <v>275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82381</v>
      </c>
      <c r="P82" s="22">
        <v>0</v>
      </c>
      <c r="Q82" s="22">
        <v>0</v>
      </c>
      <c r="R82" s="22">
        <v>0</v>
      </c>
      <c r="S82" s="22">
        <v>0</v>
      </c>
      <c r="T82" s="22">
        <v>0</v>
      </c>
      <c r="U82" s="22">
        <v>449918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0</v>
      </c>
      <c r="AL82" s="22">
        <v>0</v>
      </c>
      <c r="AM82" s="22">
        <v>0</v>
      </c>
      <c r="AN82" s="22">
        <v>0</v>
      </c>
      <c r="AO82" s="22">
        <v>0</v>
      </c>
      <c r="AP82" s="22">
        <v>532299</v>
      </c>
    </row>
    <row r="83" spans="1:42" x14ac:dyDescent="0.35">
      <c r="A83" s="22" t="s">
        <v>114</v>
      </c>
      <c r="B83" s="22" t="s">
        <v>167</v>
      </c>
      <c r="C83" s="22" t="s">
        <v>276</v>
      </c>
      <c r="D83" s="22" t="s">
        <v>277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14066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0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0</v>
      </c>
      <c r="AE83" s="22">
        <v>0</v>
      </c>
      <c r="AF83" s="22">
        <v>0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14066</v>
      </c>
    </row>
    <row r="84" spans="1:42" x14ac:dyDescent="0.35">
      <c r="A84" s="22" t="s">
        <v>114</v>
      </c>
      <c r="B84" s="22" t="s">
        <v>167</v>
      </c>
      <c r="C84" s="22" t="s">
        <v>278</v>
      </c>
      <c r="D84" s="22" t="s">
        <v>279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  <c r="T84" s="22">
        <v>0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0</v>
      </c>
    </row>
    <row r="85" spans="1:42" x14ac:dyDescent="0.35">
      <c r="A85" s="22" t="s">
        <v>114</v>
      </c>
      <c r="B85" s="22" t="s">
        <v>167</v>
      </c>
      <c r="C85" s="22" t="s">
        <v>280</v>
      </c>
      <c r="D85" s="22" t="s">
        <v>281</v>
      </c>
      <c r="E85" s="22">
        <v>0</v>
      </c>
      <c r="F85" s="22">
        <v>0</v>
      </c>
      <c r="G85" s="22">
        <v>0</v>
      </c>
      <c r="H85" s="22">
        <v>0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0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300000</v>
      </c>
      <c r="AD85" s="22">
        <v>0</v>
      </c>
      <c r="AE85" s="22">
        <v>0</v>
      </c>
      <c r="AF85" s="22">
        <v>0</v>
      </c>
      <c r="AG85" s="22">
        <v>0</v>
      </c>
      <c r="AH85" s="22">
        <v>0</v>
      </c>
      <c r="AI85" s="22">
        <v>0</v>
      </c>
      <c r="AJ85" s="22">
        <v>0</v>
      </c>
      <c r="AK85" s="22">
        <v>0</v>
      </c>
      <c r="AL85" s="22">
        <v>0</v>
      </c>
      <c r="AM85" s="22">
        <v>0</v>
      </c>
      <c r="AN85" s="22">
        <v>0</v>
      </c>
      <c r="AO85" s="22">
        <v>0</v>
      </c>
      <c r="AP85" s="22">
        <v>300000</v>
      </c>
    </row>
    <row r="86" spans="1:42" x14ac:dyDescent="0.35">
      <c r="A86" s="22" t="s">
        <v>114</v>
      </c>
      <c r="B86" s="22" t="s">
        <v>167</v>
      </c>
      <c r="C86" s="22" t="s">
        <v>282</v>
      </c>
      <c r="D86" s="22" t="s">
        <v>283</v>
      </c>
      <c r="E86" s="22">
        <v>0</v>
      </c>
      <c r="F86" s="22">
        <v>0</v>
      </c>
      <c r="G86" s="22">
        <v>0</v>
      </c>
      <c r="H86" s="22">
        <v>0</v>
      </c>
      <c r="I86" s="22">
        <v>26743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600382</v>
      </c>
      <c r="P86" s="22">
        <v>0</v>
      </c>
      <c r="Q86" s="22">
        <v>0</v>
      </c>
      <c r="R86" s="22">
        <v>0</v>
      </c>
      <c r="S86" s="22">
        <v>0</v>
      </c>
      <c r="T86" s="22">
        <v>0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0</v>
      </c>
      <c r="AI86" s="22">
        <v>155808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782933</v>
      </c>
    </row>
    <row r="87" spans="1:42" x14ac:dyDescent="0.35">
      <c r="A87" s="22" t="s">
        <v>114</v>
      </c>
      <c r="B87" s="22" t="s">
        <v>167</v>
      </c>
      <c r="C87" s="22" t="s">
        <v>284</v>
      </c>
      <c r="D87" s="22" t="s">
        <v>285</v>
      </c>
      <c r="E87" s="22">
        <v>0</v>
      </c>
      <c r="F87" s="22">
        <v>0</v>
      </c>
      <c r="G87" s="22">
        <v>0</v>
      </c>
      <c r="H87" s="22">
        <v>0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>
        <v>0</v>
      </c>
      <c r="Q87" s="22">
        <v>0</v>
      </c>
      <c r="R87" s="22">
        <v>356011</v>
      </c>
      <c r="S87" s="22">
        <v>0</v>
      </c>
      <c r="T87" s="22">
        <v>0</v>
      </c>
      <c r="U87" s="22">
        <v>0</v>
      </c>
      <c r="V87" s="22">
        <v>0</v>
      </c>
      <c r="W87" s="22"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0</v>
      </c>
      <c r="AF87" s="22">
        <v>0</v>
      </c>
      <c r="AG87" s="22">
        <v>0</v>
      </c>
      <c r="AH87" s="22">
        <v>0</v>
      </c>
      <c r="AI87" s="22">
        <v>0</v>
      </c>
      <c r="AJ87" s="22">
        <v>0</v>
      </c>
      <c r="AK87" s="22">
        <v>0</v>
      </c>
      <c r="AL87" s="22">
        <v>0</v>
      </c>
      <c r="AM87" s="22">
        <v>0</v>
      </c>
      <c r="AN87" s="22">
        <v>0</v>
      </c>
      <c r="AO87" s="22">
        <v>0</v>
      </c>
      <c r="AP87" s="22">
        <v>356011</v>
      </c>
    </row>
    <row r="88" spans="1:42" x14ac:dyDescent="0.35">
      <c r="A88" s="22" t="s">
        <v>114</v>
      </c>
      <c r="B88" s="22" t="s">
        <v>167</v>
      </c>
      <c r="C88" s="22" t="s">
        <v>286</v>
      </c>
      <c r="D88" s="22" t="s">
        <v>287</v>
      </c>
      <c r="E88" s="22">
        <v>0</v>
      </c>
      <c r="F88" s="22">
        <v>0</v>
      </c>
      <c r="G88" s="22">
        <v>0</v>
      </c>
      <c r="H88" s="22">
        <v>0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50186</v>
      </c>
      <c r="U88" s="22">
        <v>0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0</v>
      </c>
      <c r="AF88" s="22">
        <v>0</v>
      </c>
      <c r="AG88" s="22">
        <v>0</v>
      </c>
      <c r="AH88" s="22">
        <v>0</v>
      </c>
      <c r="AI88" s="22">
        <v>0</v>
      </c>
      <c r="AJ88" s="22">
        <v>0</v>
      </c>
      <c r="AK88" s="22">
        <v>0</v>
      </c>
      <c r="AL88" s="22">
        <v>0</v>
      </c>
      <c r="AM88" s="22">
        <v>0</v>
      </c>
      <c r="AN88" s="22">
        <v>0</v>
      </c>
      <c r="AO88" s="22">
        <v>0</v>
      </c>
      <c r="AP88" s="22">
        <v>50186</v>
      </c>
    </row>
    <row r="89" spans="1:42" x14ac:dyDescent="0.35">
      <c r="A89" s="22" t="s">
        <v>114</v>
      </c>
      <c r="B89" s="22" t="s">
        <v>167</v>
      </c>
      <c r="C89" s="22" t="s">
        <v>288</v>
      </c>
      <c r="D89" s="22" t="s">
        <v>289</v>
      </c>
      <c r="E89" s="22">
        <v>0</v>
      </c>
      <c r="F89" s="22">
        <v>0</v>
      </c>
      <c r="G89" s="22">
        <v>0</v>
      </c>
      <c r="H89" s="22">
        <v>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v>0</v>
      </c>
      <c r="AL89" s="22">
        <v>0</v>
      </c>
      <c r="AM89" s="22">
        <v>0</v>
      </c>
      <c r="AN89" s="22">
        <v>0</v>
      </c>
      <c r="AO89" s="22">
        <v>0</v>
      </c>
      <c r="AP89" s="22">
        <v>0</v>
      </c>
    </row>
    <row r="90" spans="1:42" x14ac:dyDescent="0.35">
      <c r="A90" s="22" t="s">
        <v>114</v>
      </c>
      <c r="B90" s="22" t="s">
        <v>167</v>
      </c>
      <c r="C90" s="22" t="s">
        <v>290</v>
      </c>
      <c r="D90" s="22" t="s">
        <v>291</v>
      </c>
      <c r="E90" s="22">
        <v>0</v>
      </c>
      <c r="F90" s="22">
        <v>101250</v>
      </c>
      <c r="G90" s="22">
        <v>0</v>
      </c>
      <c r="H90" s="22">
        <v>0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432418</v>
      </c>
      <c r="P90" s="22">
        <v>119939</v>
      </c>
      <c r="Q90" s="22">
        <v>0</v>
      </c>
      <c r="R90" s="22">
        <v>0</v>
      </c>
      <c r="S90" s="22">
        <v>0</v>
      </c>
      <c r="T90" s="22">
        <v>160384</v>
      </c>
      <c r="U90" s="22">
        <v>74175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v>0</v>
      </c>
      <c r="AJ90" s="22">
        <v>0</v>
      </c>
      <c r="AK90" s="22">
        <v>0</v>
      </c>
      <c r="AL90" s="22">
        <v>0</v>
      </c>
      <c r="AM90" s="22">
        <v>0</v>
      </c>
      <c r="AN90" s="22">
        <v>0</v>
      </c>
      <c r="AO90" s="22">
        <v>0</v>
      </c>
      <c r="AP90" s="22">
        <v>888166</v>
      </c>
    </row>
    <row r="91" spans="1:42" x14ac:dyDescent="0.35">
      <c r="A91" s="22" t="s">
        <v>114</v>
      </c>
      <c r="B91" s="22" t="s">
        <v>167</v>
      </c>
      <c r="C91" s="22" t="s">
        <v>292</v>
      </c>
      <c r="D91" s="22" t="s">
        <v>293</v>
      </c>
      <c r="E91" s="22">
        <v>0</v>
      </c>
      <c r="F91" s="22">
        <v>0</v>
      </c>
      <c r="G91" s="22">
        <v>0</v>
      </c>
      <c r="H91" s="22">
        <v>0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125634</v>
      </c>
      <c r="P91" s="22">
        <v>0</v>
      </c>
      <c r="Q91" s="22">
        <v>0</v>
      </c>
      <c r="R91" s="22">
        <v>0</v>
      </c>
      <c r="S91" s="22">
        <v>0</v>
      </c>
      <c r="T91" s="22">
        <v>33691</v>
      </c>
      <c r="U91" s="22">
        <v>0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0</v>
      </c>
      <c r="AF91" s="22">
        <v>0</v>
      </c>
      <c r="AG91" s="22">
        <v>0</v>
      </c>
      <c r="AH91" s="22">
        <v>0</v>
      </c>
      <c r="AI91" s="22">
        <v>36200</v>
      </c>
      <c r="AJ91" s="22">
        <v>0</v>
      </c>
      <c r="AK91" s="22">
        <v>0</v>
      </c>
      <c r="AL91" s="22">
        <v>0</v>
      </c>
      <c r="AM91" s="22">
        <v>0</v>
      </c>
      <c r="AN91" s="22">
        <v>0</v>
      </c>
      <c r="AO91" s="22">
        <v>0</v>
      </c>
      <c r="AP91" s="22">
        <v>195525</v>
      </c>
    </row>
    <row r="92" spans="1:42" x14ac:dyDescent="0.35">
      <c r="A92" s="22" t="s">
        <v>114</v>
      </c>
      <c r="B92" s="22" t="s">
        <v>294</v>
      </c>
      <c r="C92" s="22" t="s">
        <v>295</v>
      </c>
      <c r="D92" s="22" t="s">
        <v>296</v>
      </c>
      <c r="E92" s="22">
        <v>0</v>
      </c>
      <c r="F92" s="22">
        <v>0</v>
      </c>
      <c r="G92" s="22">
        <v>0</v>
      </c>
      <c r="H92" s="22">
        <v>0</v>
      </c>
      <c r="I92" s="22">
        <v>43059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37800</v>
      </c>
      <c r="V92" s="22">
        <v>0</v>
      </c>
      <c r="W92" s="22">
        <v>97867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190445</v>
      </c>
      <c r="AJ92" s="22">
        <v>0</v>
      </c>
      <c r="AK92" s="22">
        <v>0</v>
      </c>
      <c r="AL92" s="22">
        <v>0</v>
      </c>
      <c r="AM92" s="22">
        <v>0</v>
      </c>
      <c r="AN92" s="22">
        <v>0</v>
      </c>
      <c r="AO92" s="22">
        <v>0</v>
      </c>
      <c r="AP92" s="22">
        <v>369171</v>
      </c>
    </row>
    <row r="93" spans="1:42" x14ac:dyDescent="0.35">
      <c r="A93" s="22" t="s">
        <v>114</v>
      </c>
      <c r="B93" s="22" t="s">
        <v>294</v>
      </c>
      <c r="C93" s="22" t="s">
        <v>297</v>
      </c>
      <c r="D93" s="22" t="s">
        <v>298</v>
      </c>
      <c r="E93" s="22">
        <v>0</v>
      </c>
      <c r="F93" s="22">
        <v>0</v>
      </c>
      <c r="G93" s="22">
        <v>0</v>
      </c>
      <c r="H93" s="22">
        <v>0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1319765</v>
      </c>
      <c r="O93" s="22">
        <v>0</v>
      </c>
      <c r="P93" s="22">
        <v>0</v>
      </c>
      <c r="Q93" s="22">
        <v>52074</v>
      </c>
      <c r="R93" s="22">
        <v>0</v>
      </c>
      <c r="S93" s="22">
        <v>0</v>
      </c>
      <c r="T93" s="22">
        <v>0</v>
      </c>
      <c r="U93" s="22">
        <v>12692</v>
      </c>
      <c r="V93" s="22">
        <v>0</v>
      </c>
      <c r="W93" s="22">
        <v>0</v>
      </c>
      <c r="X93" s="22">
        <v>0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240688</v>
      </c>
      <c r="AF93" s="22">
        <v>15932</v>
      </c>
      <c r="AG93" s="22">
        <v>0</v>
      </c>
      <c r="AH93" s="22">
        <v>0</v>
      </c>
      <c r="AI93" s="22">
        <v>200000</v>
      </c>
      <c r="AJ93" s="22">
        <v>0</v>
      </c>
      <c r="AK93" s="22">
        <v>0</v>
      </c>
      <c r="AL93" s="22">
        <v>0</v>
      </c>
      <c r="AM93" s="22">
        <v>0</v>
      </c>
      <c r="AN93" s="22">
        <v>0</v>
      </c>
      <c r="AO93" s="22">
        <v>0</v>
      </c>
      <c r="AP93" s="22">
        <v>1841151</v>
      </c>
    </row>
    <row r="94" spans="1:42" x14ac:dyDescent="0.35">
      <c r="A94" s="22" t="s">
        <v>114</v>
      </c>
      <c r="B94" s="22" t="s">
        <v>294</v>
      </c>
      <c r="C94" s="22" t="s">
        <v>299</v>
      </c>
      <c r="D94" s="22" t="s">
        <v>300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0</v>
      </c>
      <c r="AF94" s="22">
        <v>0</v>
      </c>
      <c r="AG94" s="22">
        <v>0</v>
      </c>
      <c r="AH94" s="22">
        <v>0</v>
      </c>
      <c r="AI94" s="22">
        <v>149469</v>
      </c>
      <c r="AJ94" s="22">
        <v>0</v>
      </c>
      <c r="AK94" s="22">
        <v>0</v>
      </c>
      <c r="AL94" s="22">
        <v>0</v>
      </c>
      <c r="AM94" s="22">
        <v>0</v>
      </c>
      <c r="AN94" s="22">
        <v>0</v>
      </c>
      <c r="AO94" s="22">
        <v>0</v>
      </c>
      <c r="AP94" s="22">
        <v>149469</v>
      </c>
    </row>
    <row r="95" spans="1:42" x14ac:dyDescent="0.35">
      <c r="A95" s="22" t="s">
        <v>114</v>
      </c>
      <c r="B95" s="22" t="s">
        <v>294</v>
      </c>
      <c r="C95" s="22" t="s">
        <v>301</v>
      </c>
      <c r="D95" s="22" t="s">
        <v>302</v>
      </c>
      <c r="E95" s="22">
        <v>0</v>
      </c>
      <c r="F95" s="22">
        <v>0</v>
      </c>
      <c r="G95" s="22">
        <v>0</v>
      </c>
      <c r="H95" s="22">
        <v>0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0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0</v>
      </c>
      <c r="AG95" s="22">
        <v>0</v>
      </c>
      <c r="AH95" s="22">
        <v>0</v>
      </c>
      <c r="AI95" s="22">
        <v>0</v>
      </c>
      <c r="AJ95" s="22">
        <v>0</v>
      </c>
      <c r="AK95" s="22">
        <v>0</v>
      </c>
      <c r="AL95" s="22">
        <v>0</v>
      </c>
      <c r="AM95" s="22">
        <v>0</v>
      </c>
      <c r="AN95" s="22">
        <v>0</v>
      </c>
      <c r="AO95" s="22">
        <v>0</v>
      </c>
      <c r="AP95" s="22">
        <v>0</v>
      </c>
    </row>
    <row r="96" spans="1:42" x14ac:dyDescent="0.35">
      <c r="A96" s="22" t="s">
        <v>114</v>
      </c>
      <c r="B96" s="22" t="s">
        <v>294</v>
      </c>
      <c r="C96" s="22" t="s">
        <v>303</v>
      </c>
      <c r="D96" s="22" t="s">
        <v>304</v>
      </c>
      <c r="E96" s="22">
        <v>0</v>
      </c>
      <c r="F96" s="22">
        <v>0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104517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0</v>
      </c>
      <c r="AL96" s="22">
        <v>0</v>
      </c>
      <c r="AM96" s="22">
        <v>0</v>
      </c>
      <c r="AN96" s="22">
        <v>0</v>
      </c>
      <c r="AO96" s="22">
        <v>0</v>
      </c>
      <c r="AP96" s="22">
        <v>104517</v>
      </c>
    </row>
    <row r="97" spans="1:42" x14ac:dyDescent="0.35">
      <c r="A97" s="22" t="s">
        <v>114</v>
      </c>
      <c r="B97" s="22" t="s">
        <v>294</v>
      </c>
      <c r="C97" s="22" t="s">
        <v>305</v>
      </c>
      <c r="D97" s="22" t="s">
        <v>306</v>
      </c>
      <c r="E97" s="22">
        <v>0</v>
      </c>
      <c r="F97" s="22">
        <v>0</v>
      </c>
      <c r="G97" s="22">
        <v>0</v>
      </c>
      <c r="H97" s="22">
        <v>0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36390</v>
      </c>
      <c r="U97" s="22">
        <v>81114</v>
      </c>
      <c r="V97" s="22">
        <v>0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76197</v>
      </c>
      <c r="AJ97" s="22">
        <v>0</v>
      </c>
      <c r="AK97" s="22">
        <v>37354</v>
      </c>
      <c r="AL97" s="22">
        <v>0</v>
      </c>
      <c r="AM97" s="22">
        <v>0</v>
      </c>
      <c r="AN97" s="22">
        <v>0</v>
      </c>
      <c r="AO97" s="22">
        <v>0</v>
      </c>
      <c r="AP97" s="22">
        <v>231055</v>
      </c>
    </row>
    <row r="98" spans="1:42" x14ac:dyDescent="0.35">
      <c r="A98" s="22" t="s">
        <v>114</v>
      </c>
      <c r="B98" s="22" t="s">
        <v>294</v>
      </c>
      <c r="C98" s="22" t="s">
        <v>307</v>
      </c>
      <c r="D98" s="22" t="s">
        <v>308</v>
      </c>
      <c r="E98" s="22">
        <v>0</v>
      </c>
      <c r="F98" s="22">
        <v>0</v>
      </c>
      <c r="G98" s="22">
        <v>0</v>
      </c>
      <c r="H98" s="22">
        <v>0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96348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142400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2">
        <v>0</v>
      </c>
      <c r="AM98" s="22">
        <v>0</v>
      </c>
      <c r="AN98" s="22">
        <v>0</v>
      </c>
      <c r="AO98" s="22">
        <v>0</v>
      </c>
      <c r="AP98" s="22">
        <v>238748</v>
      </c>
    </row>
    <row r="99" spans="1:42" x14ac:dyDescent="0.35">
      <c r="A99" s="22" t="s">
        <v>114</v>
      </c>
      <c r="B99" s="22" t="s">
        <v>294</v>
      </c>
      <c r="C99" s="22" t="s">
        <v>309</v>
      </c>
      <c r="D99" s="22" t="s">
        <v>310</v>
      </c>
      <c r="E99" s="22">
        <v>0</v>
      </c>
      <c r="F99" s="22">
        <v>0</v>
      </c>
      <c r="G99" s="22">
        <v>0</v>
      </c>
      <c r="H99" s="22">
        <v>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4312</v>
      </c>
      <c r="O99" s="22">
        <v>55011</v>
      </c>
      <c r="P99" s="22">
        <v>0</v>
      </c>
      <c r="Q99" s="22">
        <v>0</v>
      </c>
      <c r="R99" s="22">
        <v>0</v>
      </c>
      <c r="S99" s="22">
        <v>0</v>
      </c>
      <c r="T99" s="22">
        <v>15526</v>
      </c>
      <c r="U99" s="22">
        <v>42430</v>
      </c>
      <c r="V99" s="22">
        <v>0</v>
      </c>
      <c r="W99" s="22"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v>21444</v>
      </c>
      <c r="AJ99" s="22">
        <v>0</v>
      </c>
      <c r="AK99" s="22">
        <v>0</v>
      </c>
      <c r="AL99" s="22">
        <v>0</v>
      </c>
      <c r="AM99" s="22">
        <v>0</v>
      </c>
      <c r="AN99" s="22">
        <v>0</v>
      </c>
      <c r="AO99" s="22">
        <v>0</v>
      </c>
      <c r="AP99" s="22">
        <v>138723</v>
      </c>
    </row>
    <row r="100" spans="1:42" x14ac:dyDescent="0.35">
      <c r="A100" s="22" t="s">
        <v>114</v>
      </c>
      <c r="B100" s="22" t="s">
        <v>294</v>
      </c>
      <c r="C100" s="22" t="s">
        <v>311</v>
      </c>
      <c r="D100" s="22" t="s">
        <v>312</v>
      </c>
      <c r="E100" s="22">
        <v>0</v>
      </c>
      <c r="F100" s="22">
        <v>348102</v>
      </c>
      <c r="G100" s="22">
        <v>0</v>
      </c>
      <c r="H100" s="22">
        <v>294086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223411</v>
      </c>
      <c r="P100" s="22">
        <v>0</v>
      </c>
      <c r="Q100" s="22">
        <v>0</v>
      </c>
      <c r="R100" s="22">
        <v>218963</v>
      </c>
      <c r="S100" s="22">
        <v>0</v>
      </c>
      <c r="T100" s="22">
        <v>103075</v>
      </c>
      <c r="U100" s="22">
        <v>561361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v>777737</v>
      </c>
      <c r="AJ100" s="22">
        <v>0</v>
      </c>
      <c r="AK100" s="22">
        <v>0</v>
      </c>
      <c r="AL100" s="22">
        <v>0</v>
      </c>
      <c r="AM100" s="22">
        <v>0</v>
      </c>
      <c r="AN100" s="22">
        <v>0</v>
      </c>
      <c r="AO100" s="22">
        <v>0</v>
      </c>
      <c r="AP100" s="22">
        <v>2526735</v>
      </c>
    </row>
    <row r="101" spans="1:42" x14ac:dyDescent="0.35">
      <c r="A101" s="22" t="s">
        <v>114</v>
      </c>
      <c r="B101" s="22" t="s">
        <v>294</v>
      </c>
      <c r="C101" s="22" t="s">
        <v>313</v>
      </c>
      <c r="D101" s="22" t="s">
        <v>314</v>
      </c>
      <c r="E101" s="22">
        <v>0</v>
      </c>
      <c r="F101" s="22">
        <v>0</v>
      </c>
      <c r="G101" s="22">
        <v>0</v>
      </c>
      <c r="H101" s="22"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68280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53389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v>0</v>
      </c>
      <c r="AJ101" s="22">
        <v>0</v>
      </c>
      <c r="AK101" s="22">
        <v>0</v>
      </c>
      <c r="AL101" s="22">
        <v>0</v>
      </c>
      <c r="AM101" s="22">
        <v>0</v>
      </c>
      <c r="AN101" s="22">
        <v>32013</v>
      </c>
      <c r="AO101" s="22">
        <v>0</v>
      </c>
      <c r="AP101" s="22">
        <v>153682</v>
      </c>
    </row>
    <row r="102" spans="1:42" x14ac:dyDescent="0.35">
      <c r="A102" s="22" t="s">
        <v>114</v>
      </c>
      <c r="B102" s="22" t="s">
        <v>294</v>
      </c>
      <c r="C102" s="22" t="s">
        <v>315</v>
      </c>
      <c r="D102" s="22" t="s">
        <v>316</v>
      </c>
      <c r="E102" s="22">
        <v>0</v>
      </c>
      <c r="F102" s="22">
        <v>0</v>
      </c>
      <c r="G102" s="22">
        <v>0</v>
      </c>
      <c r="H102" s="22">
        <v>166211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669942</v>
      </c>
      <c r="P102" s="22">
        <v>0</v>
      </c>
      <c r="Q102" s="22">
        <v>0</v>
      </c>
      <c r="R102" s="22">
        <v>0</v>
      </c>
      <c r="S102" s="22">
        <v>0</v>
      </c>
      <c r="T102" s="22">
        <v>46890</v>
      </c>
      <c r="U102" s="22">
        <v>6977</v>
      </c>
      <c r="V102" s="22">
        <v>0</v>
      </c>
      <c r="W102" s="22"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v>0</v>
      </c>
      <c r="AI102" s="22">
        <v>0</v>
      </c>
      <c r="AJ102" s="22">
        <v>0</v>
      </c>
      <c r="AK102" s="22">
        <v>0</v>
      </c>
      <c r="AL102" s="22">
        <v>0</v>
      </c>
      <c r="AM102" s="22">
        <v>0</v>
      </c>
      <c r="AN102" s="22">
        <v>0</v>
      </c>
      <c r="AO102" s="22">
        <v>0</v>
      </c>
      <c r="AP102" s="22">
        <v>890020</v>
      </c>
    </row>
    <row r="103" spans="1:42" x14ac:dyDescent="0.35">
      <c r="A103" s="22" t="s">
        <v>114</v>
      </c>
      <c r="B103" s="22" t="s">
        <v>294</v>
      </c>
      <c r="C103" s="22" t="s">
        <v>317</v>
      </c>
      <c r="D103" s="22" t="s">
        <v>318</v>
      </c>
      <c r="E103" s="22">
        <v>0</v>
      </c>
      <c r="F103" s="22">
        <v>0</v>
      </c>
      <c r="G103" s="22">
        <v>0</v>
      </c>
      <c r="H103" s="22"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162631</v>
      </c>
      <c r="P103" s="22">
        <v>0</v>
      </c>
      <c r="Q103" s="22">
        <v>0</v>
      </c>
      <c r="R103" s="22">
        <v>0</v>
      </c>
      <c r="S103" s="22">
        <v>0</v>
      </c>
      <c r="T103" s="22">
        <v>0</v>
      </c>
      <c r="U103" s="22">
        <v>0</v>
      </c>
      <c r="V103" s="22">
        <v>0</v>
      </c>
      <c r="W103" s="22">
        <v>30000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0</v>
      </c>
      <c r="AF103" s="22">
        <v>0</v>
      </c>
      <c r="AG103" s="22">
        <v>0</v>
      </c>
      <c r="AH103" s="22">
        <v>0</v>
      </c>
      <c r="AI103" s="22">
        <v>0</v>
      </c>
      <c r="AJ103" s="22">
        <v>0</v>
      </c>
      <c r="AK103" s="22">
        <v>0</v>
      </c>
      <c r="AL103" s="22">
        <v>10841</v>
      </c>
      <c r="AM103" s="22">
        <v>0</v>
      </c>
      <c r="AN103" s="22">
        <v>0</v>
      </c>
      <c r="AO103" s="22">
        <v>0</v>
      </c>
      <c r="AP103" s="22">
        <v>203472</v>
      </c>
    </row>
    <row r="104" spans="1:42" x14ac:dyDescent="0.35">
      <c r="A104" s="22" t="s">
        <v>114</v>
      </c>
      <c r="B104" s="22" t="s">
        <v>294</v>
      </c>
      <c r="C104" s="22" t="s">
        <v>319</v>
      </c>
      <c r="D104" s="22" t="s">
        <v>320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23735</v>
      </c>
      <c r="U104" s="22">
        <v>19157</v>
      </c>
      <c r="V104" s="22">
        <v>0</v>
      </c>
      <c r="W104" s="22">
        <v>0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0</v>
      </c>
      <c r="AF104" s="22">
        <v>0</v>
      </c>
      <c r="AG104" s="22">
        <v>0</v>
      </c>
      <c r="AH104" s="22">
        <v>0</v>
      </c>
      <c r="AI104" s="22">
        <v>0</v>
      </c>
      <c r="AJ104" s="22">
        <v>0</v>
      </c>
      <c r="AK104" s="22">
        <v>0</v>
      </c>
      <c r="AL104" s="22">
        <v>0</v>
      </c>
      <c r="AM104" s="22">
        <v>0</v>
      </c>
      <c r="AN104" s="22">
        <v>0</v>
      </c>
      <c r="AO104" s="22">
        <v>0</v>
      </c>
      <c r="AP104" s="22">
        <v>42892</v>
      </c>
    </row>
    <row r="105" spans="1:42" x14ac:dyDescent="0.35">
      <c r="A105" s="22" t="s">
        <v>114</v>
      </c>
      <c r="B105" s="22" t="s">
        <v>294</v>
      </c>
      <c r="C105" s="22" t="s">
        <v>321</v>
      </c>
      <c r="D105" s="22" t="s">
        <v>322</v>
      </c>
      <c r="E105" s="22">
        <v>0</v>
      </c>
      <c r="F105" s="22">
        <v>0</v>
      </c>
      <c r="G105" s="22">
        <v>0</v>
      </c>
      <c r="H105" s="22">
        <v>0</v>
      </c>
      <c r="I105" s="22">
        <v>8283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47626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0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v>0</v>
      </c>
      <c r="AI105" s="22">
        <v>0</v>
      </c>
      <c r="AJ105" s="22">
        <v>0</v>
      </c>
      <c r="AK105" s="22">
        <v>0</v>
      </c>
      <c r="AL105" s="22">
        <v>0</v>
      </c>
      <c r="AM105" s="22">
        <v>0</v>
      </c>
      <c r="AN105" s="22">
        <v>0</v>
      </c>
      <c r="AO105" s="22">
        <v>0</v>
      </c>
      <c r="AP105" s="22">
        <v>55909</v>
      </c>
    </row>
    <row r="106" spans="1:42" x14ac:dyDescent="0.35">
      <c r="A106" s="22" t="s">
        <v>114</v>
      </c>
      <c r="B106" s="22" t="s">
        <v>294</v>
      </c>
      <c r="C106" s="22" t="s">
        <v>323</v>
      </c>
      <c r="D106" s="22" t="s">
        <v>324</v>
      </c>
      <c r="E106" s="22">
        <v>0</v>
      </c>
      <c r="F106" s="22">
        <v>0</v>
      </c>
      <c r="G106" s="22">
        <v>0</v>
      </c>
      <c r="H106" s="22">
        <v>0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238519</v>
      </c>
      <c r="P106" s="22">
        <v>0</v>
      </c>
      <c r="Q106" s="22">
        <v>0</v>
      </c>
      <c r="R106" s="22">
        <v>0</v>
      </c>
      <c r="S106" s="22">
        <v>0</v>
      </c>
      <c r="T106" s="22">
        <v>58290</v>
      </c>
      <c r="U106" s="22">
        <v>71859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0</v>
      </c>
      <c r="AF106" s="22">
        <v>0</v>
      </c>
      <c r="AG106" s="22">
        <v>0</v>
      </c>
      <c r="AH106" s="22">
        <v>0</v>
      </c>
      <c r="AI106" s="22">
        <v>0</v>
      </c>
      <c r="AJ106" s="22">
        <v>0</v>
      </c>
      <c r="AK106" s="22">
        <v>0</v>
      </c>
      <c r="AL106" s="22">
        <v>0</v>
      </c>
      <c r="AM106" s="22">
        <v>0</v>
      </c>
      <c r="AN106" s="22">
        <v>0</v>
      </c>
      <c r="AO106" s="22">
        <v>0</v>
      </c>
      <c r="AP106" s="22">
        <v>368668</v>
      </c>
    </row>
    <row r="107" spans="1:42" x14ac:dyDescent="0.35">
      <c r="A107" s="22" t="s">
        <v>114</v>
      </c>
      <c r="B107" s="22" t="s">
        <v>294</v>
      </c>
      <c r="C107" s="22" t="s">
        <v>325</v>
      </c>
      <c r="D107" s="22" t="s">
        <v>326</v>
      </c>
      <c r="E107" s="22">
        <v>0</v>
      </c>
      <c r="F107" s="22">
        <v>0</v>
      </c>
      <c r="G107" s="22">
        <v>0</v>
      </c>
      <c r="H107" s="22"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49082</v>
      </c>
      <c r="P107" s="22">
        <v>0</v>
      </c>
      <c r="Q107" s="22">
        <v>0</v>
      </c>
      <c r="R107" s="22">
        <v>86118</v>
      </c>
      <c r="S107" s="22">
        <v>0</v>
      </c>
      <c r="T107" s="22">
        <v>134505</v>
      </c>
      <c r="U107" s="22">
        <v>1279228</v>
      </c>
      <c r="V107" s="22">
        <v>386753</v>
      </c>
      <c r="W107" s="22">
        <v>0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335155</v>
      </c>
      <c r="AF107" s="22">
        <v>0</v>
      </c>
      <c r="AG107" s="22">
        <v>0</v>
      </c>
      <c r="AH107" s="22">
        <v>0</v>
      </c>
      <c r="AI107" s="22">
        <v>487539</v>
      </c>
      <c r="AJ107" s="22">
        <v>115655</v>
      </c>
      <c r="AK107" s="22">
        <v>0</v>
      </c>
      <c r="AL107" s="22">
        <v>0</v>
      </c>
      <c r="AM107" s="22">
        <v>0</v>
      </c>
      <c r="AN107" s="22">
        <v>0</v>
      </c>
      <c r="AO107" s="22">
        <v>0</v>
      </c>
      <c r="AP107" s="22">
        <v>2874035</v>
      </c>
    </row>
    <row r="108" spans="1:42" x14ac:dyDescent="0.35">
      <c r="A108" s="22" t="s">
        <v>114</v>
      </c>
      <c r="B108" s="22" t="s">
        <v>294</v>
      </c>
      <c r="C108" s="22" t="s">
        <v>327</v>
      </c>
      <c r="D108" s="22" t="s">
        <v>328</v>
      </c>
      <c r="E108" s="22">
        <v>0</v>
      </c>
      <c r="F108" s="22">
        <v>0</v>
      </c>
      <c r="G108" s="22">
        <v>0</v>
      </c>
      <c r="H108" s="22"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  <c r="T108" s="22">
        <v>0</v>
      </c>
      <c r="U108" s="22">
        <v>167094</v>
      </c>
      <c r="V108" s="22">
        <v>0</v>
      </c>
      <c r="W108" s="22">
        <v>0</v>
      </c>
      <c r="X108" s="22">
        <v>0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v>0</v>
      </c>
      <c r="AI108" s="22">
        <v>0</v>
      </c>
      <c r="AJ108" s="22">
        <v>0</v>
      </c>
      <c r="AK108" s="22">
        <v>0</v>
      </c>
      <c r="AL108" s="22">
        <v>0</v>
      </c>
      <c r="AM108" s="22">
        <v>0</v>
      </c>
      <c r="AN108" s="22">
        <v>91132</v>
      </c>
      <c r="AO108" s="22">
        <v>0</v>
      </c>
      <c r="AP108" s="22">
        <v>258226</v>
      </c>
    </row>
    <row r="109" spans="1:42" x14ac:dyDescent="0.35">
      <c r="A109" s="22" t="s">
        <v>114</v>
      </c>
      <c r="B109" s="22" t="s">
        <v>294</v>
      </c>
      <c r="C109" s="22" t="s">
        <v>329</v>
      </c>
      <c r="D109" s="22" t="s">
        <v>330</v>
      </c>
      <c r="E109" s="22">
        <v>0</v>
      </c>
      <c r="F109" s="22">
        <v>0</v>
      </c>
      <c r="G109" s="22">
        <v>0</v>
      </c>
      <c r="H109" s="22"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22500</v>
      </c>
      <c r="O109" s="22">
        <v>333333</v>
      </c>
      <c r="P109" s="22">
        <v>0</v>
      </c>
      <c r="Q109" s="22">
        <v>0</v>
      </c>
      <c r="R109" s="22">
        <v>970000</v>
      </c>
      <c r="S109" s="22">
        <v>0</v>
      </c>
      <c r="T109" s="22">
        <v>75000</v>
      </c>
      <c r="U109" s="22">
        <v>133770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0</v>
      </c>
      <c r="AF109" s="22">
        <v>0</v>
      </c>
      <c r="AG109" s="22">
        <v>0</v>
      </c>
      <c r="AH109" s="22">
        <v>0</v>
      </c>
      <c r="AI109" s="22">
        <v>130118</v>
      </c>
      <c r="AJ109" s="22">
        <v>35000</v>
      </c>
      <c r="AK109" s="22">
        <v>0</v>
      </c>
      <c r="AL109" s="22">
        <v>0</v>
      </c>
      <c r="AM109" s="22">
        <v>0</v>
      </c>
      <c r="AN109" s="22">
        <v>0</v>
      </c>
      <c r="AO109" s="22">
        <v>0</v>
      </c>
      <c r="AP109" s="22">
        <v>1699721</v>
      </c>
    </row>
    <row r="110" spans="1:42" x14ac:dyDescent="0.35">
      <c r="A110" s="22" t="s">
        <v>114</v>
      </c>
      <c r="B110" s="22" t="s">
        <v>294</v>
      </c>
      <c r="C110" s="22" t="s">
        <v>331</v>
      </c>
      <c r="D110" s="22" t="s">
        <v>332</v>
      </c>
      <c r="E110" s="22">
        <v>0</v>
      </c>
      <c r="F110" s="22">
        <v>0</v>
      </c>
      <c r="G110" s="22">
        <v>0</v>
      </c>
      <c r="H110" s="22">
        <v>0</v>
      </c>
      <c r="I110" s="22">
        <v>50000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25559</v>
      </c>
      <c r="P110" s="22">
        <v>0</v>
      </c>
      <c r="Q110" s="22">
        <v>0</v>
      </c>
      <c r="R110" s="22">
        <v>0</v>
      </c>
      <c r="S110" s="22">
        <v>0</v>
      </c>
      <c r="T110" s="22">
        <v>19383</v>
      </c>
      <c r="U110" s="22">
        <v>28054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v>0</v>
      </c>
      <c r="AI110" s="22">
        <v>60000</v>
      </c>
      <c r="AJ110" s="22">
        <v>11489</v>
      </c>
      <c r="AK110" s="22">
        <v>0</v>
      </c>
      <c r="AL110" s="22">
        <v>0</v>
      </c>
      <c r="AM110" s="22">
        <v>0</v>
      </c>
      <c r="AN110" s="22">
        <v>0</v>
      </c>
      <c r="AO110" s="22">
        <v>0</v>
      </c>
      <c r="AP110" s="22">
        <v>194485</v>
      </c>
    </row>
    <row r="111" spans="1:42" x14ac:dyDescent="0.35">
      <c r="A111" s="22" t="s">
        <v>114</v>
      </c>
      <c r="B111" s="22" t="s">
        <v>294</v>
      </c>
      <c r="C111" s="22" t="s">
        <v>333</v>
      </c>
      <c r="D111" s="22" t="s">
        <v>334</v>
      </c>
      <c r="E111" s="22">
        <v>0</v>
      </c>
      <c r="F111" s="22">
        <v>30903</v>
      </c>
      <c r="G111" s="22">
        <v>0</v>
      </c>
      <c r="H111" s="22"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100000</v>
      </c>
      <c r="P111" s="22">
        <v>0</v>
      </c>
      <c r="Q111" s="22">
        <v>0</v>
      </c>
      <c r="R111" s="22">
        <v>0</v>
      </c>
      <c r="S111" s="22">
        <v>0</v>
      </c>
      <c r="T111" s="22">
        <v>141859</v>
      </c>
      <c r="U111" s="22">
        <v>104583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v>0</v>
      </c>
      <c r="AI111" s="22">
        <v>104878</v>
      </c>
      <c r="AJ111" s="22">
        <v>0</v>
      </c>
      <c r="AK111" s="22">
        <v>0</v>
      </c>
      <c r="AL111" s="22">
        <v>0</v>
      </c>
      <c r="AM111" s="22">
        <v>0</v>
      </c>
      <c r="AN111" s="22">
        <v>0</v>
      </c>
      <c r="AO111" s="22">
        <v>0</v>
      </c>
      <c r="AP111" s="22">
        <v>482223</v>
      </c>
    </row>
    <row r="112" spans="1:42" x14ac:dyDescent="0.35">
      <c r="A112" s="22" t="s">
        <v>114</v>
      </c>
      <c r="B112" s="22" t="s">
        <v>294</v>
      </c>
      <c r="C112" s="22" t="s">
        <v>335</v>
      </c>
      <c r="D112" s="22" t="s">
        <v>336</v>
      </c>
      <c r="E112" s="22">
        <v>0</v>
      </c>
      <c r="F112" s="22">
        <v>0</v>
      </c>
      <c r="G112" s="22">
        <v>0</v>
      </c>
      <c r="H112" s="22">
        <v>0</v>
      </c>
      <c r="I112" s="22">
        <v>46117</v>
      </c>
      <c r="J112" s="22">
        <v>2205</v>
      </c>
      <c r="K112" s="22">
        <v>0</v>
      </c>
      <c r="L112" s="22">
        <v>0</v>
      </c>
      <c r="M112" s="22">
        <v>0</v>
      </c>
      <c r="N112" s="22">
        <v>53065</v>
      </c>
      <c r="O112" s="22">
        <v>373498</v>
      </c>
      <c r="P112" s="22">
        <v>0</v>
      </c>
      <c r="Q112" s="22">
        <v>0</v>
      </c>
      <c r="R112" s="22">
        <v>53775</v>
      </c>
      <c r="S112" s="22">
        <v>0</v>
      </c>
      <c r="T112" s="22">
        <v>0</v>
      </c>
      <c r="U112" s="22">
        <v>23294</v>
      </c>
      <c r="V112" s="22">
        <v>0</v>
      </c>
      <c r="W112" s="22">
        <v>0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v>0</v>
      </c>
      <c r="AI112" s="22">
        <v>321331</v>
      </c>
      <c r="AJ112" s="22">
        <v>0</v>
      </c>
      <c r="AK112" s="22">
        <v>0</v>
      </c>
      <c r="AL112" s="22">
        <v>0</v>
      </c>
      <c r="AM112" s="22">
        <v>0</v>
      </c>
      <c r="AN112" s="22">
        <v>0</v>
      </c>
      <c r="AO112" s="22">
        <v>0</v>
      </c>
      <c r="AP112" s="22">
        <v>873285</v>
      </c>
    </row>
    <row r="113" spans="1:42" x14ac:dyDescent="0.35">
      <c r="A113" s="22" t="s">
        <v>114</v>
      </c>
      <c r="B113" s="22" t="s">
        <v>294</v>
      </c>
      <c r="C113" s="22" t="s">
        <v>337</v>
      </c>
      <c r="D113" s="22" t="s">
        <v>338</v>
      </c>
      <c r="E113" s="22">
        <v>0</v>
      </c>
      <c r="F113" s="22">
        <v>0</v>
      </c>
      <c r="G113" s="22">
        <v>0</v>
      </c>
      <c r="H113" s="22">
        <v>0</v>
      </c>
      <c r="I113" s="22">
        <v>9665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78398</v>
      </c>
      <c r="S113" s="22">
        <v>0</v>
      </c>
      <c r="T113" s="22">
        <v>14662</v>
      </c>
      <c r="U113" s="22">
        <v>9272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6845</v>
      </c>
      <c r="AE113" s="22">
        <v>0</v>
      </c>
      <c r="AF113" s="22">
        <v>0</v>
      </c>
      <c r="AG113" s="22">
        <v>0</v>
      </c>
      <c r="AH113" s="22">
        <v>0</v>
      </c>
      <c r="AI113" s="22">
        <v>0</v>
      </c>
      <c r="AJ113" s="22">
        <v>0</v>
      </c>
      <c r="AK113" s="22">
        <v>0</v>
      </c>
      <c r="AL113" s="22">
        <v>0</v>
      </c>
      <c r="AM113" s="22">
        <v>0</v>
      </c>
      <c r="AN113" s="22">
        <v>0</v>
      </c>
      <c r="AO113" s="22">
        <v>0</v>
      </c>
      <c r="AP113" s="22">
        <v>118842</v>
      </c>
    </row>
    <row r="114" spans="1:42" x14ac:dyDescent="0.35">
      <c r="A114" s="22" t="s">
        <v>114</v>
      </c>
      <c r="B114" s="22" t="s">
        <v>294</v>
      </c>
      <c r="C114" s="22" t="s">
        <v>339</v>
      </c>
      <c r="D114" s="22" t="s">
        <v>340</v>
      </c>
      <c r="E114" s="22">
        <v>0</v>
      </c>
      <c r="F114" s="22">
        <v>0</v>
      </c>
      <c r="G114" s="22">
        <v>0</v>
      </c>
      <c r="H114" s="22">
        <v>0</v>
      </c>
      <c r="I114" s="22">
        <v>107383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855855</v>
      </c>
      <c r="P114" s="22">
        <v>0</v>
      </c>
      <c r="Q114" s="22">
        <v>0</v>
      </c>
      <c r="R114" s="22">
        <v>64716</v>
      </c>
      <c r="S114" s="22">
        <v>0</v>
      </c>
      <c r="T114" s="22">
        <v>262251</v>
      </c>
      <c r="U114" s="22">
        <v>0</v>
      </c>
      <c r="V114" s="22">
        <v>0</v>
      </c>
      <c r="W114" s="22"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0</v>
      </c>
      <c r="AF114" s="22">
        <v>0</v>
      </c>
      <c r="AG114" s="22">
        <v>0</v>
      </c>
      <c r="AH114" s="22">
        <v>0</v>
      </c>
      <c r="AI114" s="22">
        <v>0</v>
      </c>
      <c r="AJ114" s="22">
        <v>241920</v>
      </c>
      <c r="AK114" s="22">
        <v>0</v>
      </c>
      <c r="AL114" s="22">
        <v>0</v>
      </c>
      <c r="AM114" s="22">
        <v>0</v>
      </c>
      <c r="AN114" s="22">
        <v>0</v>
      </c>
      <c r="AO114" s="22">
        <v>0</v>
      </c>
      <c r="AP114" s="22">
        <v>1532125</v>
      </c>
    </row>
    <row r="115" spans="1:42" x14ac:dyDescent="0.35">
      <c r="A115" s="22" t="s">
        <v>114</v>
      </c>
      <c r="B115" s="22" t="s">
        <v>294</v>
      </c>
      <c r="C115" s="22" t="s">
        <v>341</v>
      </c>
      <c r="D115" s="22" t="s">
        <v>342</v>
      </c>
      <c r="E115" s="22">
        <v>0</v>
      </c>
      <c r="F115" s="22">
        <v>0</v>
      </c>
      <c r="G115" s="22">
        <v>0</v>
      </c>
      <c r="H115" s="22">
        <v>0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56791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v>33870</v>
      </c>
      <c r="V115" s="22">
        <v>0</v>
      </c>
      <c r="W115" s="22"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0</v>
      </c>
      <c r="AF115" s="22">
        <v>0</v>
      </c>
      <c r="AG115" s="22">
        <v>0</v>
      </c>
      <c r="AH115" s="22">
        <v>0</v>
      </c>
      <c r="AI115" s="22">
        <v>0</v>
      </c>
      <c r="AJ115" s="22">
        <v>0</v>
      </c>
      <c r="AK115" s="22">
        <v>0</v>
      </c>
      <c r="AL115" s="22">
        <v>0</v>
      </c>
      <c r="AM115" s="22">
        <v>0</v>
      </c>
      <c r="AN115" s="22">
        <v>0</v>
      </c>
      <c r="AO115" s="22">
        <v>0</v>
      </c>
      <c r="AP115" s="22">
        <v>90661</v>
      </c>
    </row>
    <row r="116" spans="1:42" x14ac:dyDescent="0.35">
      <c r="A116" s="22" t="s">
        <v>114</v>
      </c>
      <c r="B116" s="22" t="s">
        <v>294</v>
      </c>
      <c r="C116" s="22" t="s">
        <v>343</v>
      </c>
      <c r="D116" s="22" t="s">
        <v>344</v>
      </c>
      <c r="E116" s="22">
        <v>0</v>
      </c>
      <c r="F116" s="22">
        <v>0</v>
      </c>
      <c r="G116" s="22">
        <v>0</v>
      </c>
      <c r="H116" s="22"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197308</v>
      </c>
      <c r="P116" s="22">
        <v>0</v>
      </c>
      <c r="Q116" s="22">
        <v>0</v>
      </c>
      <c r="R116" s="22">
        <v>0</v>
      </c>
      <c r="S116" s="22">
        <v>0</v>
      </c>
      <c r="T116" s="22">
        <v>270874</v>
      </c>
      <c r="U116" s="22">
        <v>0</v>
      </c>
      <c r="V116" s="22">
        <v>0</v>
      </c>
      <c r="W116" s="22">
        <v>0</v>
      </c>
      <c r="X116" s="22">
        <v>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0</v>
      </c>
      <c r="AF116" s="22">
        <v>0</v>
      </c>
      <c r="AG116" s="22">
        <v>0</v>
      </c>
      <c r="AH116" s="22">
        <v>0</v>
      </c>
      <c r="AI116" s="22">
        <v>0</v>
      </c>
      <c r="AJ116" s="22">
        <v>0</v>
      </c>
      <c r="AK116" s="22">
        <v>0</v>
      </c>
      <c r="AL116" s="22">
        <v>0</v>
      </c>
      <c r="AM116" s="22">
        <v>0</v>
      </c>
      <c r="AN116" s="22">
        <v>0</v>
      </c>
      <c r="AO116" s="22">
        <v>0</v>
      </c>
      <c r="AP116" s="22">
        <v>468182</v>
      </c>
    </row>
    <row r="117" spans="1:42" x14ac:dyDescent="0.35">
      <c r="A117" s="22" t="s">
        <v>114</v>
      </c>
      <c r="B117" s="22" t="s">
        <v>294</v>
      </c>
      <c r="C117" s="22" t="s">
        <v>345</v>
      </c>
      <c r="D117" s="22" t="s">
        <v>346</v>
      </c>
      <c r="E117" s="22">
        <v>0</v>
      </c>
      <c r="F117" s="22">
        <v>0</v>
      </c>
      <c r="G117" s="22">
        <v>0</v>
      </c>
      <c r="H117" s="22">
        <v>0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19124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15522</v>
      </c>
      <c r="U117" s="22">
        <v>0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22245</v>
      </c>
      <c r="AE117" s="22">
        <v>0</v>
      </c>
      <c r="AF117" s="22">
        <v>0</v>
      </c>
      <c r="AG117" s="22">
        <v>0</v>
      </c>
      <c r="AH117" s="22">
        <v>0</v>
      </c>
      <c r="AI117" s="22">
        <v>0</v>
      </c>
      <c r="AJ117" s="22">
        <v>0</v>
      </c>
      <c r="AK117" s="22">
        <v>0</v>
      </c>
      <c r="AL117" s="22">
        <v>0</v>
      </c>
      <c r="AM117" s="22">
        <v>0</v>
      </c>
      <c r="AN117" s="22">
        <v>0</v>
      </c>
      <c r="AO117" s="22">
        <v>0</v>
      </c>
      <c r="AP117" s="22">
        <v>56891</v>
      </c>
    </row>
    <row r="118" spans="1:42" x14ac:dyDescent="0.35">
      <c r="A118" s="22" t="s">
        <v>114</v>
      </c>
      <c r="B118" s="22" t="s">
        <v>294</v>
      </c>
      <c r="C118" s="22" t="s">
        <v>347</v>
      </c>
      <c r="D118" s="22" t="s">
        <v>348</v>
      </c>
      <c r="E118" s="22">
        <v>0</v>
      </c>
      <c r="F118" s="22">
        <v>0</v>
      </c>
      <c r="G118" s="22">
        <v>0</v>
      </c>
      <c r="H118" s="22">
        <v>0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64307</v>
      </c>
      <c r="P118" s="22">
        <v>0</v>
      </c>
      <c r="Q118" s="22">
        <v>0</v>
      </c>
      <c r="R118" s="22">
        <v>0</v>
      </c>
      <c r="S118" s="22">
        <v>0</v>
      </c>
      <c r="T118" s="22">
        <v>24903</v>
      </c>
      <c r="U118" s="22">
        <v>304781</v>
      </c>
      <c r="V118" s="22">
        <v>0</v>
      </c>
      <c r="W118" s="22"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  <c r="AH118" s="22">
        <v>0</v>
      </c>
      <c r="AI118" s="22">
        <v>29775</v>
      </c>
      <c r="AJ118" s="22">
        <v>0</v>
      </c>
      <c r="AK118" s="22">
        <v>0</v>
      </c>
      <c r="AL118" s="22">
        <v>0</v>
      </c>
      <c r="AM118" s="22">
        <v>0</v>
      </c>
      <c r="AN118" s="22">
        <v>0</v>
      </c>
      <c r="AO118" s="22">
        <v>0</v>
      </c>
      <c r="AP118" s="22">
        <v>423766</v>
      </c>
    </row>
    <row r="119" spans="1:42" x14ac:dyDescent="0.35">
      <c r="A119" s="22" t="s">
        <v>114</v>
      </c>
      <c r="B119" s="22" t="s">
        <v>294</v>
      </c>
      <c r="C119" s="22" t="s">
        <v>349</v>
      </c>
      <c r="D119" s="22" t="s">
        <v>350</v>
      </c>
      <c r="E119" s="22">
        <v>0</v>
      </c>
      <c r="F119" s="22">
        <v>0</v>
      </c>
      <c r="G119" s="22">
        <v>0</v>
      </c>
      <c r="H119" s="22">
        <v>62081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119445</v>
      </c>
      <c r="V119" s="22">
        <v>0</v>
      </c>
      <c r="W119" s="22">
        <v>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v>382785</v>
      </c>
      <c r="AI119" s="22">
        <v>0</v>
      </c>
      <c r="AJ119" s="22">
        <v>0</v>
      </c>
      <c r="AK119" s="22">
        <v>0</v>
      </c>
      <c r="AL119" s="22">
        <v>0</v>
      </c>
      <c r="AM119" s="22">
        <v>0</v>
      </c>
      <c r="AN119" s="22">
        <v>0</v>
      </c>
      <c r="AO119" s="22">
        <v>0</v>
      </c>
      <c r="AP119" s="22">
        <v>564311</v>
      </c>
    </row>
    <row r="120" spans="1:42" x14ac:dyDescent="0.35">
      <c r="A120" s="22" t="s">
        <v>114</v>
      </c>
      <c r="B120" s="22" t="s">
        <v>294</v>
      </c>
      <c r="C120" s="22" t="s">
        <v>351</v>
      </c>
      <c r="D120" s="22" t="s">
        <v>352</v>
      </c>
      <c r="E120" s="22">
        <v>0</v>
      </c>
      <c r="F120" s="22">
        <v>0</v>
      </c>
      <c r="G120" s="22">
        <v>0</v>
      </c>
      <c r="H120" s="22">
        <v>0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396937</v>
      </c>
      <c r="P120" s="22">
        <v>0</v>
      </c>
      <c r="Q120" s="22">
        <v>0</v>
      </c>
      <c r="R120" s="22">
        <v>0</v>
      </c>
      <c r="S120" s="22">
        <v>0</v>
      </c>
      <c r="T120" s="22">
        <v>336620</v>
      </c>
      <c r="U120" s="22">
        <v>205095</v>
      </c>
      <c r="V120" s="22">
        <v>0</v>
      </c>
      <c r="W120" s="22">
        <v>0</v>
      </c>
      <c r="X120" s="22">
        <v>0</v>
      </c>
      <c r="Y120" s="22">
        <v>59718</v>
      </c>
      <c r="Z120" s="22">
        <v>0</v>
      </c>
      <c r="AA120" s="22">
        <v>41510</v>
      </c>
      <c r="AB120" s="22">
        <v>0</v>
      </c>
      <c r="AC120" s="22">
        <v>0</v>
      </c>
      <c r="AD120" s="22">
        <v>0</v>
      </c>
      <c r="AE120" s="22">
        <v>0</v>
      </c>
      <c r="AF120" s="22">
        <v>0</v>
      </c>
      <c r="AG120" s="22">
        <v>115805</v>
      </c>
      <c r="AH120" s="22">
        <v>0</v>
      </c>
      <c r="AI120" s="22">
        <v>64935</v>
      </c>
      <c r="AJ120" s="22">
        <v>56882</v>
      </c>
      <c r="AK120" s="22">
        <v>0</v>
      </c>
      <c r="AL120" s="22">
        <v>0</v>
      </c>
      <c r="AM120" s="22">
        <v>0</v>
      </c>
      <c r="AN120" s="22">
        <v>0</v>
      </c>
      <c r="AO120" s="22">
        <v>0</v>
      </c>
      <c r="AP120" s="22">
        <v>1277502</v>
      </c>
    </row>
    <row r="121" spans="1:42" x14ac:dyDescent="0.35">
      <c r="A121" s="22" t="s">
        <v>114</v>
      </c>
      <c r="B121" s="22" t="s">
        <v>294</v>
      </c>
      <c r="C121" s="22" t="s">
        <v>353</v>
      </c>
      <c r="D121" s="22" t="s">
        <v>354</v>
      </c>
      <c r="E121" s="22">
        <v>0</v>
      </c>
      <c r="F121" s="22">
        <v>19119</v>
      </c>
      <c r="G121" s="22">
        <v>0</v>
      </c>
      <c r="H121" s="22">
        <v>0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  <c r="T121" s="22">
        <v>198752</v>
      </c>
      <c r="U121" s="22">
        <v>189713</v>
      </c>
      <c r="V121" s="22">
        <v>0</v>
      </c>
      <c r="W121" s="22"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0</v>
      </c>
      <c r="AF121" s="22">
        <v>0</v>
      </c>
      <c r="AG121" s="22">
        <v>0</v>
      </c>
      <c r="AH121" s="22">
        <v>0</v>
      </c>
      <c r="AI121" s="22">
        <v>291350</v>
      </c>
      <c r="AJ121" s="22">
        <v>0</v>
      </c>
      <c r="AK121" s="22">
        <v>0</v>
      </c>
      <c r="AL121" s="22">
        <v>0</v>
      </c>
      <c r="AM121" s="22">
        <v>0</v>
      </c>
      <c r="AN121" s="22">
        <v>0</v>
      </c>
      <c r="AO121" s="22">
        <v>0</v>
      </c>
      <c r="AP121" s="22">
        <v>698934</v>
      </c>
    </row>
    <row r="122" spans="1:42" x14ac:dyDescent="0.35">
      <c r="A122" s="22" t="s">
        <v>114</v>
      </c>
      <c r="B122" s="22" t="s">
        <v>294</v>
      </c>
      <c r="C122" s="22" t="s">
        <v>355</v>
      </c>
      <c r="D122" s="22" t="s">
        <v>356</v>
      </c>
      <c r="E122" s="22">
        <v>0</v>
      </c>
      <c r="F122" s="22">
        <v>0</v>
      </c>
      <c r="G122" s="22">
        <v>0</v>
      </c>
      <c r="H122" s="22">
        <v>0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19588</v>
      </c>
      <c r="P122" s="22">
        <v>0</v>
      </c>
      <c r="Q122" s="22">
        <v>0</v>
      </c>
      <c r="R122" s="22">
        <v>6644</v>
      </c>
      <c r="S122" s="22">
        <v>0</v>
      </c>
      <c r="T122" s="22">
        <v>0</v>
      </c>
      <c r="U122" s="22">
        <v>30486</v>
      </c>
      <c r="V122" s="22">
        <v>0</v>
      </c>
      <c r="W122" s="22">
        <v>0</v>
      </c>
      <c r="X122" s="22">
        <v>0</v>
      </c>
      <c r="Y122" s="22">
        <v>0</v>
      </c>
      <c r="Z122" s="22">
        <v>0</v>
      </c>
      <c r="AA122" s="22">
        <v>0</v>
      </c>
      <c r="AB122" s="22">
        <v>33000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v>0</v>
      </c>
      <c r="AI122" s="22">
        <v>2476</v>
      </c>
      <c r="AJ122" s="22">
        <v>0</v>
      </c>
      <c r="AK122" s="22">
        <v>0</v>
      </c>
      <c r="AL122" s="22">
        <v>0</v>
      </c>
      <c r="AM122" s="22">
        <v>0</v>
      </c>
      <c r="AN122" s="22">
        <v>0</v>
      </c>
      <c r="AO122" s="22">
        <v>0</v>
      </c>
      <c r="AP122" s="22">
        <v>92194</v>
      </c>
    </row>
    <row r="123" spans="1:42" x14ac:dyDescent="0.35">
      <c r="A123" s="22" t="s">
        <v>114</v>
      </c>
      <c r="B123" s="22" t="s">
        <v>294</v>
      </c>
      <c r="C123" s="22" t="s">
        <v>357</v>
      </c>
      <c r="D123" s="22" t="s">
        <v>358</v>
      </c>
      <c r="E123" s="22">
        <v>0</v>
      </c>
      <c r="F123" s="22">
        <v>0</v>
      </c>
      <c r="G123" s="22">
        <v>0</v>
      </c>
      <c r="H123" s="22"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542652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  <c r="T123" s="22">
        <v>91907</v>
      </c>
      <c r="U123" s="22">
        <v>417406</v>
      </c>
      <c r="V123" s="22">
        <v>0</v>
      </c>
      <c r="W123" s="22">
        <v>0</v>
      </c>
      <c r="X123" s="22"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v>0</v>
      </c>
      <c r="AI123" s="22">
        <v>0</v>
      </c>
      <c r="AJ123" s="22">
        <v>0</v>
      </c>
      <c r="AK123" s="22">
        <v>0</v>
      </c>
      <c r="AL123" s="22">
        <v>0</v>
      </c>
      <c r="AM123" s="22">
        <v>0</v>
      </c>
      <c r="AN123" s="22">
        <v>0</v>
      </c>
      <c r="AO123" s="22">
        <v>0</v>
      </c>
      <c r="AP123" s="22">
        <v>1051965</v>
      </c>
    </row>
    <row r="124" spans="1:42" x14ac:dyDescent="0.35">
      <c r="A124" s="22" t="s">
        <v>114</v>
      </c>
      <c r="B124" s="22" t="s">
        <v>294</v>
      </c>
      <c r="C124" s="22" t="s">
        <v>359</v>
      </c>
      <c r="D124" s="22" t="s">
        <v>360</v>
      </c>
      <c r="E124" s="22">
        <v>0</v>
      </c>
      <c r="F124" s="22">
        <v>0</v>
      </c>
      <c r="G124" s="22">
        <v>0</v>
      </c>
      <c r="H124" s="22">
        <v>0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102234</v>
      </c>
      <c r="P124" s="22">
        <v>0</v>
      </c>
      <c r="Q124" s="22">
        <v>0</v>
      </c>
      <c r="R124" s="22">
        <v>0</v>
      </c>
      <c r="S124" s="22">
        <v>0</v>
      </c>
      <c r="T124" s="22">
        <v>0</v>
      </c>
      <c r="U124" s="22">
        <v>0</v>
      </c>
      <c r="V124" s="22">
        <v>0</v>
      </c>
      <c r="W124" s="22">
        <v>0</v>
      </c>
      <c r="X124" s="22">
        <v>0</v>
      </c>
      <c r="Y124" s="22">
        <v>0</v>
      </c>
      <c r="Z124" s="22">
        <v>0</v>
      </c>
      <c r="AA124" s="22">
        <v>0</v>
      </c>
      <c r="AB124" s="22">
        <v>0</v>
      </c>
      <c r="AC124" s="22">
        <v>0</v>
      </c>
      <c r="AD124" s="22">
        <v>100000</v>
      </c>
      <c r="AE124" s="22">
        <v>0</v>
      </c>
      <c r="AF124" s="22">
        <v>0</v>
      </c>
      <c r="AG124" s="22">
        <v>0</v>
      </c>
      <c r="AH124" s="22">
        <v>0</v>
      </c>
      <c r="AI124" s="22">
        <v>0</v>
      </c>
      <c r="AJ124" s="22">
        <v>0</v>
      </c>
      <c r="AK124" s="22">
        <v>0</v>
      </c>
      <c r="AL124" s="22">
        <v>0</v>
      </c>
      <c r="AM124" s="22">
        <v>0</v>
      </c>
      <c r="AN124" s="22">
        <v>0</v>
      </c>
      <c r="AO124" s="22">
        <v>0</v>
      </c>
      <c r="AP124" s="22">
        <v>202234</v>
      </c>
    </row>
    <row r="125" spans="1:42" x14ac:dyDescent="0.35">
      <c r="A125" s="22" t="s">
        <v>114</v>
      </c>
      <c r="B125" s="22" t="s">
        <v>294</v>
      </c>
      <c r="C125" s="22" t="s">
        <v>361</v>
      </c>
      <c r="D125" s="22" t="s">
        <v>362</v>
      </c>
      <c r="E125" s="22">
        <v>0</v>
      </c>
      <c r="F125" s="22">
        <v>0</v>
      </c>
      <c r="G125" s="22">
        <v>0</v>
      </c>
      <c r="H125" s="22"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144817</v>
      </c>
      <c r="P125" s="22">
        <v>0</v>
      </c>
      <c r="Q125" s="22">
        <v>0</v>
      </c>
      <c r="R125" s="22">
        <v>0</v>
      </c>
      <c r="S125" s="22">
        <v>0</v>
      </c>
      <c r="T125" s="22">
        <v>77335</v>
      </c>
      <c r="U125" s="22">
        <v>0</v>
      </c>
      <c r="V125" s="22">
        <v>0</v>
      </c>
      <c r="W125" s="22">
        <v>0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v>0</v>
      </c>
      <c r="AI125" s="22">
        <v>13552</v>
      </c>
      <c r="AJ125" s="22">
        <v>0</v>
      </c>
      <c r="AK125" s="22">
        <v>0</v>
      </c>
      <c r="AL125" s="22">
        <v>0</v>
      </c>
      <c r="AM125" s="22">
        <v>0</v>
      </c>
      <c r="AN125" s="22">
        <v>0</v>
      </c>
      <c r="AO125" s="22">
        <v>0</v>
      </c>
      <c r="AP125" s="22">
        <v>235704</v>
      </c>
    </row>
    <row r="126" spans="1:42" x14ac:dyDescent="0.35">
      <c r="A126" s="22" t="s">
        <v>114</v>
      </c>
      <c r="B126" s="22" t="s">
        <v>294</v>
      </c>
      <c r="C126" s="22" t="s">
        <v>363</v>
      </c>
      <c r="D126" s="22" t="s">
        <v>364</v>
      </c>
      <c r="E126" s="22">
        <v>0</v>
      </c>
      <c r="F126" s="22">
        <v>0</v>
      </c>
      <c r="G126" s="22">
        <v>0</v>
      </c>
      <c r="H126" s="22"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20250</v>
      </c>
      <c r="P126" s="22">
        <v>0</v>
      </c>
      <c r="Q126" s="22">
        <v>0</v>
      </c>
      <c r="R126" s="22">
        <v>0</v>
      </c>
      <c r="S126" s="22">
        <v>0</v>
      </c>
      <c r="T126" s="22">
        <v>0</v>
      </c>
      <c r="U126" s="22">
        <v>0</v>
      </c>
      <c r="V126" s="22">
        <v>0</v>
      </c>
      <c r="W126" s="22">
        <v>0</v>
      </c>
      <c r="X126" s="22"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v>0</v>
      </c>
      <c r="AI126" s="22">
        <v>29621</v>
      </c>
      <c r="AJ126" s="22">
        <v>0</v>
      </c>
      <c r="AK126" s="22">
        <v>0</v>
      </c>
      <c r="AL126" s="22">
        <v>0</v>
      </c>
      <c r="AM126" s="22">
        <v>0</v>
      </c>
      <c r="AN126" s="22">
        <v>0</v>
      </c>
      <c r="AO126" s="22">
        <v>0</v>
      </c>
      <c r="AP126" s="22">
        <v>49871</v>
      </c>
    </row>
    <row r="127" spans="1:42" x14ac:dyDescent="0.35">
      <c r="A127" s="22" t="s">
        <v>114</v>
      </c>
      <c r="B127" s="22" t="s">
        <v>294</v>
      </c>
      <c r="C127" s="22" t="s">
        <v>365</v>
      </c>
      <c r="D127" s="22" t="s">
        <v>366</v>
      </c>
      <c r="E127" s="22">
        <v>0</v>
      </c>
      <c r="F127" s="22">
        <v>55118</v>
      </c>
      <c r="G127" s="22">
        <v>0</v>
      </c>
      <c r="H127" s="22"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  <c r="T127" s="22">
        <v>207448</v>
      </c>
      <c r="U127" s="22">
        <v>0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v>0</v>
      </c>
      <c r="AI127" s="22">
        <v>0</v>
      </c>
      <c r="AJ127" s="22">
        <v>0</v>
      </c>
      <c r="AK127" s="22">
        <v>0</v>
      </c>
      <c r="AL127" s="22">
        <v>0</v>
      </c>
      <c r="AM127" s="22">
        <v>0</v>
      </c>
      <c r="AN127" s="22">
        <v>0</v>
      </c>
      <c r="AO127" s="22">
        <v>0</v>
      </c>
      <c r="AP127" s="22">
        <v>262566</v>
      </c>
    </row>
    <row r="128" spans="1:42" x14ac:dyDescent="0.35">
      <c r="A128" s="22" t="s">
        <v>114</v>
      </c>
      <c r="B128" s="22" t="s">
        <v>294</v>
      </c>
      <c r="C128" s="22" t="s">
        <v>367</v>
      </c>
      <c r="D128" s="22" t="s">
        <v>368</v>
      </c>
      <c r="E128" s="22">
        <v>0</v>
      </c>
      <c r="F128" s="22">
        <v>0</v>
      </c>
      <c r="G128" s="22">
        <v>0</v>
      </c>
      <c r="H128" s="22">
        <v>0</v>
      </c>
      <c r="I128" s="22">
        <v>103425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58591</v>
      </c>
      <c r="P128" s="22">
        <v>0</v>
      </c>
      <c r="Q128" s="22">
        <v>0</v>
      </c>
      <c r="R128" s="22">
        <v>0</v>
      </c>
      <c r="S128" s="22">
        <v>0</v>
      </c>
      <c r="T128" s="22">
        <v>22746</v>
      </c>
      <c r="U128" s="22">
        <v>26803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453066</v>
      </c>
      <c r="AJ128" s="22">
        <v>0</v>
      </c>
      <c r="AK128" s="22">
        <v>0</v>
      </c>
      <c r="AL128" s="22">
        <v>0</v>
      </c>
      <c r="AM128" s="22">
        <v>0</v>
      </c>
      <c r="AN128" s="22">
        <v>0</v>
      </c>
      <c r="AO128" s="22">
        <v>0</v>
      </c>
      <c r="AP128" s="22">
        <v>664631</v>
      </c>
    </row>
    <row r="129" spans="1:42" x14ac:dyDescent="0.35">
      <c r="A129" s="22" t="s">
        <v>114</v>
      </c>
      <c r="B129" s="22" t="s">
        <v>294</v>
      </c>
      <c r="C129" s="22" t="s">
        <v>369</v>
      </c>
      <c r="D129" s="22" t="s">
        <v>370</v>
      </c>
      <c r="E129" s="22">
        <v>0</v>
      </c>
      <c r="F129" s="22">
        <v>0</v>
      </c>
      <c r="G129" s="22">
        <v>0</v>
      </c>
      <c r="H129" s="22">
        <v>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v>0</v>
      </c>
      <c r="U129" s="22">
        <v>103841</v>
      </c>
      <c r="V129" s="22">
        <v>0</v>
      </c>
      <c r="W129" s="22">
        <v>0</v>
      </c>
      <c r="X129" s="22"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117958</v>
      </c>
      <c r="AE129" s="22">
        <v>0</v>
      </c>
      <c r="AF129" s="22">
        <v>0</v>
      </c>
      <c r="AG129" s="22">
        <v>0</v>
      </c>
      <c r="AH129" s="22">
        <v>0</v>
      </c>
      <c r="AI129" s="22">
        <v>224716</v>
      </c>
      <c r="AJ129" s="22">
        <v>113490</v>
      </c>
      <c r="AK129" s="22">
        <v>0</v>
      </c>
      <c r="AL129" s="22">
        <v>0</v>
      </c>
      <c r="AM129" s="22">
        <v>0</v>
      </c>
      <c r="AN129" s="22">
        <v>0</v>
      </c>
      <c r="AO129" s="22">
        <v>0</v>
      </c>
      <c r="AP129" s="22">
        <v>560005</v>
      </c>
    </row>
    <row r="130" spans="1:42" x14ac:dyDescent="0.35">
      <c r="A130" s="22" t="s">
        <v>114</v>
      </c>
      <c r="B130" s="22" t="s">
        <v>294</v>
      </c>
      <c r="C130" s="22" t="s">
        <v>371</v>
      </c>
      <c r="D130" s="22" t="s">
        <v>372</v>
      </c>
      <c r="E130" s="22">
        <v>0</v>
      </c>
      <c r="F130" s="22">
        <v>28268</v>
      </c>
      <c r="G130" s="22">
        <v>0</v>
      </c>
      <c r="H130" s="22"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0</v>
      </c>
      <c r="AK130" s="22">
        <v>0</v>
      </c>
      <c r="AL130" s="22">
        <v>0</v>
      </c>
      <c r="AM130" s="22">
        <v>0</v>
      </c>
      <c r="AN130" s="22">
        <v>0</v>
      </c>
      <c r="AO130" s="22">
        <v>0</v>
      </c>
      <c r="AP130" s="22">
        <v>28268</v>
      </c>
    </row>
    <row r="131" spans="1:42" x14ac:dyDescent="0.35">
      <c r="A131" s="22" t="s">
        <v>114</v>
      </c>
      <c r="B131" s="22" t="s">
        <v>294</v>
      </c>
      <c r="C131" s="22" t="s">
        <v>373</v>
      </c>
      <c r="D131" s="22" t="s">
        <v>374</v>
      </c>
      <c r="E131" s="22">
        <v>0</v>
      </c>
      <c r="F131" s="22">
        <v>0</v>
      </c>
      <c r="G131" s="22">
        <v>0</v>
      </c>
      <c r="H131" s="22"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24916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0</v>
      </c>
      <c r="U131" s="22">
        <v>0</v>
      </c>
      <c r="V131" s="22">
        <v>0</v>
      </c>
      <c r="W131" s="22">
        <v>0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v>0</v>
      </c>
      <c r="AJ131" s="22">
        <v>0</v>
      </c>
      <c r="AK131" s="22">
        <v>0</v>
      </c>
      <c r="AL131" s="22">
        <v>0</v>
      </c>
      <c r="AM131" s="22">
        <v>0</v>
      </c>
      <c r="AN131" s="22">
        <v>0</v>
      </c>
      <c r="AO131" s="22">
        <v>0</v>
      </c>
      <c r="AP131" s="22">
        <v>24916</v>
      </c>
    </row>
    <row r="132" spans="1:42" x14ac:dyDescent="0.35">
      <c r="A132" s="22" t="s">
        <v>114</v>
      </c>
      <c r="B132" s="22" t="s">
        <v>294</v>
      </c>
      <c r="C132" s="22" t="s">
        <v>375</v>
      </c>
      <c r="D132" s="22" t="s">
        <v>376</v>
      </c>
      <c r="E132" s="22">
        <v>0</v>
      </c>
      <c r="F132" s="22">
        <v>0</v>
      </c>
      <c r="G132" s="22">
        <v>0</v>
      </c>
      <c r="H132" s="22"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14008</v>
      </c>
      <c r="U132" s="22">
        <v>0</v>
      </c>
      <c r="V132" s="22">
        <v>0</v>
      </c>
      <c r="W132" s="22"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v>0</v>
      </c>
      <c r="AJ132" s="22">
        <v>0</v>
      </c>
      <c r="AK132" s="22">
        <v>0</v>
      </c>
      <c r="AL132" s="22">
        <v>0</v>
      </c>
      <c r="AM132" s="22">
        <v>0</v>
      </c>
      <c r="AN132" s="22">
        <v>0</v>
      </c>
      <c r="AO132" s="22">
        <v>0</v>
      </c>
      <c r="AP132" s="22">
        <v>14008</v>
      </c>
    </row>
    <row r="133" spans="1:42" x14ac:dyDescent="0.35">
      <c r="A133" s="22" t="s">
        <v>114</v>
      </c>
      <c r="B133" s="22" t="s">
        <v>294</v>
      </c>
      <c r="C133" s="22" t="s">
        <v>377</v>
      </c>
      <c r="D133" s="22" t="s">
        <v>378</v>
      </c>
      <c r="E133" s="22">
        <v>0</v>
      </c>
      <c r="F133" s="22">
        <v>0</v>
      </c>
      <c r="G133" s="22">
        <v>0</v>
      </c>
      <c r="H133" s="22">
        <v>0</v>
      </c>
      <c r="I133" s="22">
        <v>28430</v>
      </c>
      <c r="J133" s="22">
        <v>0</v>
      </c>
      <c r="K133" s="22">
        <v>0</v>
      </c>
      <c r="L133" s="22">
        <v>0</v>
      </c>
      <c r="M133" s="22">
        <v>0</v>
      </c>
      <c r="N133" s="22">
        <v>30449</v>
      </c>
      <c r="O133" s="22">
        <v>152366</v>
      </c>
      <c r="P133" s="22">
        <v>0</v>
      </c>
      <c r="Q133" s="22">
        <v>0</v>
      </c>
      <c r="R133" s="22">
        <v>0</v>
      </c>
      <c r="S133" s="22">
        <v>0</v>
      </c>
      <c r="T133" s="22">
        <v>262966</v>
      </c>
      <c r="U133" s="22"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v>0</v>
      </c>
      <c r="AJ133" s="22">
        <v>9900</v>
      </c>
      <c r="AK133" s="22">
        <v>0</v>
      </c>
      <c r="AL133" s="22">
        <v>0</v>
      </c>
      <c r="AM133" s="22">
        <v>0</v>
      </c>
      <c r="AN133" s="22">
        <v>0</v>
      </c>
      <c r="AO133" s="22">
        <v>0</v>
      </c>
      <c r="AP133" s="22">
        <v>484111</v>
      </c>
    </row>
    <row r="134" spans="1:42" x14ac:dyDescent="0.35">
      <c r="A134" s="22" t="s">
        <v>114</v>
      </c>
      <c r="B134" s="22" t="s">
        <v>294</v>
      </c>
      <c r="C134" s="22" t="s">
        <v>379</v>
      </c>
      <c r="D134" s="22" t="s">
        <v>380</v>
      </c>
      <c r="E134" s="22">
        <v>0</v>
      </c>
      <c r="F134" s="22">
        <v>0</v>
      </c>
      <c r="G134" s="22">
        <v>0</v>
      </c>
      <c r="H134" s="22">
        <v>0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v>106647</v>
      </c>
      <c r="U134" s="22">
        <v>0</v>
      </c>
      <c r="V134" s="22">
        <v>0</v>
      </c>
      <c r="W134" s="22">
        <v>0</v>
      </c>
      <c r="X134" s="22">
        <v>0</v>
      </c>
      <c r="Y134" s="22">
        <v>0</v>
      </c>
      <c r="Z134" s="22">
        <v>0</v>
      </c>
      <c r="AA134" s="22">
        <v>0</v>
      </c>
      <c r="AB134" s="22">
        <v>0</v>
      </c>
      <c r="AC134" s="22">
        <v>0</v>
      </c>
      <c r="AD134" s="22">
        <v>80812</v>
      </c>
      <c r="AE134" s="22">
        <v>0</v>
      </c>
      <c r="AF134" s="22">
        <v>0</v>
      </c>
      <c r="AG134" s="22">
        <v>0</v>
      </c>
      <c r="AH134" s="22">
        <v>0</v>
      </c>
      <c r="AI134" s="22">
        <v>182567</v>
      </c>
      <c r="AJ134" s="22">
        <v>35874</v>
      </c>
      <c r="AK134" s="22">
        <v>0</v>
      </c>
      <c r="AL134" s="22">
        <v>0</v>
      </c>
      <c r="AM134" s="22">
        <v>0</v>
      </c>
      <c r="AN134" s="22">
        <v>0</v>
      </c>
      <c r="AO134" s="22">
        <v>0</v>
      </c>
      <c r="AP134" s="22">
        <v>405900</v>
      </c>
    </row>
    <row r="135" spans="1:42" x14ac:dyDescent="0.35">
      <c r="A135" s="22" t="s">
        <v>114</v>
      </c>
      <c r="B135" s="22" t="s">
        <v>294</v>
      </c>
      <c r="C135" s="22" t="s">
        <v>381</v>
      </c>
      <c r="D135" s="22" t="s">
        <v>382</v>
      </c>
      <c r="E135" s="22">
        <v>178118</v>
      </c>
      <c r="F135" s="22">
        <v>0</v>
      </c>
      <c r="G135" s="22">
        <v>0</v>
      </c>
      <c r="H135" s="22"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217639</v>
      </c>
      <c r="P135" s="22">
        <v>0</v>
      </c>
      <c r="Q135" s="22">
        <v>0</v>
      </c>
      <c r="R135" s="22">
        <v>0</v>
      </c>
      <c r="S135" s="22">
        <v>0</v>
      </c>
      <c r="T135" s="22">
        <v>0</v>
      </c>
      <c r="U135" s="22">
        <v>0</v>
      </c>
      <c r="V135" s="22">
        <v>0</v>
      </c>
      <c r="W135" s="22"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0</v>
      </c>
      <c r="AE135" s="22">
        <v>0</v>
      </c>
      <c r="AF135" s="22">
        <v>57960</v>
      </c>
      <c r="AG135" s="22">
        <v>0</v>
      </c>
      <c r="AH135" s="22">
        <v>0</v>
      </c>
      <c r="AI135" s="22">
        <v>490019</v>
      </c>
      <c r="AJ135" s="22">
        <v>0</v>
      </c>
      <c r="AK135" s="22">
        <v>0</v>
      </c>
      <c r="AL135" s="22">
        <v>0</v>
      </c>
      <c r="AM135" s="22">
        <v>0</v>
      </c>
      <c r="AN135" s="22">
        <v>0</v>
      </c>
      <c r="AO135" s="22">
        <v>0</v>
      </c>
      <c r="AP135" s="22">
        <v>943736</v>
      </c>
    </row>
    <row r="136" spans="1:42" x14ac:dyDescent="0.35">
      <c r="A136" s="22" t="s">
        <v>114</v>
      </c>
      <c r="B136" s="22" t="s">
        <v>294</v>
      </c>
      <c r="C136" s="22" t="s">
        <v>383</v>
      </c>
      <c r="D136" s="22" t="s">
        <v>384</v>
      </c>
      <c r="E136" s="22">
        <v>0</v>
      </c>
      <c r="F136" s="22">
        <v>204619</v>
      </c>
      <c r="G136" s="22">
        <v>0</v>
      </c>
      <c r="H136" s="22">
        <v>267735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  <c r="T136" s="22">
        <v>326264</v>
      </c>
      <c r="U136" s="22"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68712</v>
      </c>
      <c r="AC136" s="22">
        <v>0</v>
      </c>
      <c r="AD136" s="22">
        <v>0</v>
      </c>
      <c r="AE136" s="22">
        <v>17646</v>
      </c>
      <c r="AF136" s="22">
        <v>0</v>
      </c>
      <c r="AG136" s="22">
        <v>0</v>
      </c>
      <c r="AH136" s="22">
        <v>0</v>
      </c>
      <c r="AI136" s="22">
        <v>150516</v>
      </c>
      <c r="AJ136" s="22">
        <v>0</v>
      </c>
      <c r="AK136" s="22">
        <v>0</v>
      </c>
      <c r="AL136" s="22">
        <v>0</v>
      </c>
      <c r="AM136" s="22">
        <v>0</v>
      </c>
      <c r="AN136" s="22">
        <v>0</v>
      </c>
      <c r="AO136" s="22">
        <v>0</v>
      </c>
      <c r="AP136" s="22">
        <v>1035492</v>
      </c>
    </row>
    <row r="137" spans="1:42" x14ac:dyDescent="0.35">
      <c r="A137" s="22" t="s">
        <v>114</v>
      </c>
      <c r="B137" s="22" t="s">
        <v>294</v>
      </c>
      <c r="C137" s="22" t="s">
        <v>385</v>
      </c>
      <c r="D137" s="22" t="s">
        <v>386</v>
      </c>
      <c r="E137" s="22">
        <v>0</v>
      </c>
      <c r="F137" s="22">
        <v>0</v>
      </c>
      <c r="G137" s="22">
        <v>0</v>
      </c>
      <c r="H137" s="22">
        <v>0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v>0</v>
      </c>
      <c r="V137" s="22">
        <v>0</v>
      </c>
      <c r="W137" s="22"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0</v>
      </c>
      <c r="AG137" s="22">
        <v>0</v>
      </c>
      <c r="AH137" s="22">
        <v>0</v>
      </c>
      <c r="AI137" s="22">
        <v>0</v>
      </c>
      <c r="AJ137" s="22">
        <v>0</v>
      </c>
      <c r="AK137" s="22">
        <v>0</v>
      </c>
      <c r="AL137" s="22">
        <v>0</v>
      </c>
      <c r="AM137" s="22">
        <v>0</v>
      </c>
      <c r="AN137" s="22">
        <v>0</v>
      </c>
      <c r="AO137" s="22">
        <v>0</v>
      </c>
      <c r="AP137" s="22">
        <v>0</v>
      </c>
    </row>
    <row r="138" spans="1:42" x14ac:dyDescent="0.35">
      <c r="A138" s="22" t="s">
        <v>114</v>
      </c>
      <c r="B138" s="22" t="s">
        <v>294</v>
      </c>
      <c r="C138" s="22" t="s">
        <v>387</v>
      </c>
      <c r="D138" s="22" t="s">
        <v>388</v>
      </c>
      <c r="E138" s="22">
        <v>0</v>
      </c>
      <c r="F138" s="22">
        <v>0</v>
      </c>
      <c r="G138" s="22">
        <v>0</v>
      </c>
      <c r="H138" s="22"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21990</v>
      </c>
      <c r="U138" s="22">
        <v>0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43555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v>0</v>
      </c>
      <c r="AL138" s="22">
        <v>0</v>
      </c>
      <c r="AM138" s="22">
        <v>0</v>
      </c>
      <c r="AN138" s="22">
        <v>0</v>
      </c>
      <c r="AO138" s="22">
        <v>0</v>
      </c>
      <c r="AP138" s="22">
        <v>65545</v>
      </c>
    </row>
    <row r="139" spans="1:42" x14ac:dyDescent="0.35">
      <c r="A139" s="22" t="s">
        <v>114</v>
      </c>
      <c r="B139" s="22" t="s">
        <v>294</v>
      </c>
      <c r="C139" s="22" t="s">
        <v>389</v>
      </c>
      <c r="D139" s="22" t="s">
        <v>390</v>
      </c>
      <c r="E139" s="22">
        <v>0</v>
      </c>
      <c r="F139" s="22">
        <v>0</v>
      </c>
      <c r="G139" s="22">
        <v>0</v>
      </c>
      <c r="H139" s="22">
        <v>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73503</v>
      </c>
      <c r="P139" s="22">
        <v>0</v>
      </c>
      <c r="Q139" s="22">
        <v>0</v>
      </c>
      <c r="R139" s="22">
        <v>0</v>
      </c>
      <c r="S139" s="22">
        <v>0</v>
      </c>
      <c r="T139" s="22">
        <v>0</v>
      </c>
      <c r="U139" s="22">
        <v>0</v>
      </c>
      <c r="V139" s="22">
        <v>0</v>
      </c>
      <c r="W139" s="22"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28826</v>
      </c>
      <c r="AE139" s="22">
        <v>0</v>
      </c>
      <c r="AF139" s="22">
        <v>0</v>
      </c>
      <c r="AG139" s="22">
        <v>0</v>
      </c>
      <c r="AH139" s="22">
        <v>0</v>
      </c>
      <c r="AI139" s="22">
        <v>0</v>
      </c>
      <c r="AJ139" s="22">
        <v>0</v>
      </c>
      <c r="AK139" s="22">
        <v>0</v>
      </c>
      <c r="AL139" s="22">
        <v>0</v>
      </c>
      <c r="AM139" s="22">
        <v>0</v>
      </c>
      <c r="AN139" s="22">
        <v>0</v>
      </c>
      <c r="AO139" s="22">
        <v>0</v>
      </c>
      <c r="AP139" s="22">
        <v>102329</v>
      </c>
    </row>
    <row r="140" spans="1:42" x14ac:dyDescent="0.35">
      <c r="A140" s="22" t="s">
        <v>114</v>
      </c>
      <c r="B140" s="22" t="s">
        <v>294</v>
      </c>
      <c r="C140" s="22" t="s">
        <v>391</v>
      </c>
      <c r="D140" s="22" t="s">
        <v>392</v>
      </c>
      <c r="E140" s="22">
        <v>0</v>
      </c>
      <c r="F140" s="22">
        <v>0</v>
      </c>
      <c r="G140" s="22">
        <v>0</v>
      </c>
      <c r="H140" s="22">
        <v>0</v>
      </c>
      <c r="I140" s="22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23489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73019</v>
      </c>
      <c r="U140" s="22">
        <v>0</v>
      </c>
      <c r="V140" s="22">
        <v>0</v>
      </c>
      <c r="W140" s="22">
        <v>0</v>
      </c>
      <c r="X140" s="22"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2">
        <v>0</v>
      </c>
      <c r="AL140" s="22">
        <v>0</v>
      </c>
      <c r="AM140" s="22">
        <v>0</v>
      </c>
      <c r="AN140" s="22">
        <v>0</v>
      </c>
      <c r="AO140" s="22">
        <v>0</v>
      </c>
      <c r="AP140" s="22">
        <v>96508</v>
      </c>
    </row>
    <row r="141" spans="1:42" x14ac:dyDescent="0.35">
      <c r="A141" s="22" t="s">
        <v>114</v>
      </c>
      <c r="B141" s="22" t="s">
        <v>294</v>
      </c>
      <c r="C141" s="22" t="s">
        <v>393</v>
      </c>
      <c r="D141" s="22" t="s">
        <v>394</v>
      </c>
      <c r="E141" s="22">
        <v>0</v>
      </c>
      <c r="F141" s="22">
        <v>0</v>
      </c>
      <c r="G141" s="22">
        <v>0</v>
      </c>
      <c r="H141" s="22">
        <v>0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v>0</v>
      </c>
      <c r="U141" s="22">
        <v>0</v>
      </c>
      <c r="V141" s="22">
        <v>0</v>
      </c>
      <c r="W141" s="22">
        <v>0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v>0</v>
      </c>
      <c r="AI141" s="22">
        <v>0</v>
      </c>
      <c r="AJ141" s="22">
        <v>0</v>
      </c>
      <c r="AK141" s="22">
        <v>0</v>
      </c>
      <c r="AL141" s="22">
        <v>0</v>
      </c>
      <c r="AM141" s="22">
        <v>0</v>
      </c>
      <c r="AN141" s="22">
        <v>0</v>
      </c>
      <c r="AO141" s="22">
        <v>0</v>
      </c>
      <c r="AP141" s="22">
        <v>0</v>
      </c>
    </row>
    <row r="142" spans="1:42" x14ac:dyDescent="0.35">
      <c r="A142" s="22" t="s">
        <v>114</v>
      </c>
      <c r="B142" s="22" t="s">
        <v>294</v>
      </c>
      <c r="C142" s="22" t="s">
        <v>395</v>
      </c>
      <c r="D142" s="22" t="s">
        <v>396</v>
      </c>
      <c r="E142" s="22">
        <v>0</v>
      </c>
      <c r="F142" s="22">
        <v>0</v>
      </c>
      <c r="G142" s="22">
        <v>0</v>
      </c>
      <c r="H142" s="22"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2">
        <v>17820</v>
      </c>
      <c r="P142" s="22">
        <v>0</v>
      </c>
      <c r="Q142" s="22">
        <v>0</v>
      </c>
      <c r="R142" s="22">
        <v>55392</v>
      </c>
      <c r="S142" s="22">
        <v>0</v>
      </c>
      <c r="T142" s="22">
        <v>0</v>
      </c>
      <c r="U142" s="22">
        <v>118614</v>
      </c>
      <c r="V142" s="22">
        <v>0</v>
      </c>
      <c r="W142" s="22">
        <v>0</v>
      </c>
      <c r="X142" s="22"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v>0</v>
      </c>
      <c r="AJ142" s="22">
        <v>0</v>
      </c>
      <c r="AK142" s="22">
        <v>0</v>
      </c>
      <c r="AL142" s="22">
        <v>0</v>
      </c>
      <c r="AM142" s="22">
        <v>0</v>
      </c>
      <c r="AN142" s="22">
        <v>0</v>
      </c>
      <c r="AO142" s="22">
        <v>1121599</v>
      </c>
      <c r="AP142" s="22">
        <v>1313425</v>
      </c>
    </row>
    <row r="143" spans="1:42" x14ac:dyDescent="0.35">
      <c r="A143" s="22" t="s">
        <v>114</v>
      </c>
      <c r="B143" s="22" t="s">
        <v>294</v>
      </c>
      <c r="C143" s="22" t="s">
        <v>397</v>
      </c>
      <c r="D143" s="22" t="s">
        <v>398</v>
      </c>
      <c r="E143" s="22">
        <v>0</v>
      </c>
      <c r="F143" s="22">
        <v>0</v>
      </c>
      <c r="G143" s="22">
        <v>0</v>
      </c>
      <c r="H143" s="22">
        <v>0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8197</v>
      </c>
      <c r="P143" s="22">
        <v>0</v>
      </c>
      <c r="Q143" s="22">
        <v>0</v>
      </c>
      <c r="R143" s="22">
        <v>0</v>
      </c>
      <c r="S143" s="22">
        <v>0</v>
      </c>
      <c r="T143" s="22">
        <v>80792</v>
      </c>
      <c r="U143" s="22">
        <v>0</v>
      </c>
      <c r="V143" s="22">
        <v>0</v>
      </c>
      <c r="W143" s="22">
        <v>0</v>
      </c>
      <c r="X143" s="22"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v>0</v>
      </c>
      <c r="AI143" s="22">
        <v>0</v>
      </c>
      <c r="AJ143" s="22">
        <v>0</v>
      </c>
      <c r="AK143" s="22">
        <v>0</v>
      </c>
      <c r="AL143" s="22">
        <v>0</v>
      </c>
      <c r="AM143" s="22">
        <v>0</v>
      </c>
      <c r="AN143" s="22">
        <v>0</v>
      </c>
      <c r="AO143" s="22">
        <v>0</v>
      </c>
      <c r="AP143" s="22">
        <v>88989</v>
      </c>
    </row>
    <row r="144" spans="1:42" x14ac:dyDescent="0.35">
      <c r="A144" s="22" t="s">
        <v>114</v>
      </c>
      <c r="B144" s="22" t="s">
        <v>294</v>
      </c>
      <c r="C144" s="22" t="s">
        <v>399</v>
      </c>
      <c r="D144" s="22" t="s">
        <v>400</v>
      </c>
      <c r="E144" s="22">
        <v>0</v>
      </c>
      <c r="F144" s="22">
        <v>0</v>
      </c>
      <c r="G144" s="22">
        <v>0</v>
      </c>
      <c r="H144" s="22">
        <v>0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79667</v>
      </c>
      <c r="P144" s="22">
        <v>0</v>
      </c>
      <c r="Q144" s="22">
        <v>0</v>
      </c>
      <c r="R144" s="22">
        <v>0</v>
      </c>
      <c r="S144" s="22">
        <v>0</v>
      </c>
      <c r="T144" s="22">
        <v>70419</v>
      </c>
      <c r="U144" s="22">
        <v>28438</v>
      </c>
      <c r="V144" s="22">
        <v>0</v>
      </c>
      <c r="W144" s="22">
        <v>0</v>
      </c>
      <c r="X144" s="22"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0</v>
      </c>
      <c r="AG144" s="22">
        <v>0</v>
      </c>
      <c r="AH144" s="22">
        <v>0</v>
      </c>
      <c r="AI144" s="22">
        <v>13066</v>
      </c>
      <c r="AJ144" s="22">
        <v>0</v>
      </c>
      <c r="AK144" s="22">
        <v>0</v>
      </c>
      <c r="AL144" s="22">
        <v>0</v>
      </c>
      <c r="AM144" s="22">
        <v>0</v>
      </c>
      <c r="AN144" s="22">
        <v>0</v>
      </c>
      <c r="AO144" s="22">
        <v>0</v>
      </c>
      <c r="AP144" s="22">
        <v>191590</v>
      </c>
    </row>
    <row r="145" spans="1:42" x14ac:dyDescent="0.35">
      <c r="A145" s="22" t="s">
        <v>114</v>
      </c>
      <c r="B145" s="22" t="s">
        <v>294</v>
      </c>
      <c r="C145" s="22" t="s">
        <v>401</v>
      </c>
      <c r="D145" s="22" t="s">
        <v>402</v>
      </c>
      <c r="E145" s="22">
        <v>0</v>
      </c>
      <c r="F145" s="22">
        <v>0</v>
      </c>
      <c r="G145" s="22">
        <v>0</v>
      </c>
      <c r="H145" s="22"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v>0</v>
      </c>
      <c r="U145" s="22">
        <v>0</v>
      </c>
      <c r="V145" s="22">
        <v>0</v>
      </c>
      <c r="W145" s="22">
        <v>0</v>
      </c>
      <c r="X145" s="22"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v>0</v>
      </c>
      <c r="AI145" s="22">
        <v>0</v>
      </c>
      <c r="AJ145" s="22">
        <v>0</v>
      </c>
      <c r="AK145" s="22">
        <v>0</v>
      </c>
      <c r="AL145" s="22">
        <v>0</v>
      </c>
      <c r="AM145" s="22">
        <v>0</v>
      </c>
      <c r="AN145" s="22">
        <v>0</v>
      </c>
      <c r="AO145" s="22">
        <v>0</v>
      </c>
      <c r="AP145" s="22">
        <v>0</v>
      </c>
    </row>
    <row r="146" spans="1:42" x14ac:dyDescent="0.35">
      <c r="A146" s="22" t="s">
        <v>114</v>
      </c>
      <c r="B146" s="22" t="s">
        <v>294</v>
      </c>
      <c r="C146" s="22" t="s">
        <v>403</v>
      </c>
      <c r="D146" s="22" t="s">
        <v>404</v>
      </c>
      <c r="E146" s="22">
        <v>0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v>0</v>
      </c>
      <c r="AI146" s="22">
        <v>0</v>
      </c>
      <c r="AJ146" s="22">
        <v>0</v>
      </c>
      <c r="AK146" s="22">
        <v>0</v>
      </c>
      <c r="AL146" s="22">
        <v>0</v>
      </c>
      <c r="AM146" s="22">
        <v>0</v>
      </c>
      <c r="AN146" s="22">
        <v>0</v>
      </c>
      <c r="AO146" s="22">
        <v>0</v>
      </c>
      <c r="AP146" s="22">
        <v>0</v>
      </c>
    </row>
    <row r="147" spans="1:42" x14ac:dyDescent="0.35">
      <c r="A147" s="22" t="s">
        <v>114</v>
      </c>
      <c r="B147" s="22" t="s">
        <v>294</v>
      </c>
      <c r="C147" s="22" t="s">
        <v>405</v>
      </c>
      <c r="D147" s="22" t="s">
        <v>406</v>
      </c>
      <c r="E147" s="22">
        <v>0</v>
      </c>
      <c r="F147" s="22">
        <v>0</v>
      </c>
      <c r="G147" s="22">
        <v>0</v>
      </c>
      <c r="H147" s="22">
        <v>0</v>
      </c>
      <c r="I147" s="22">
        <v>11706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v>13513</v>
      </c>
      <c r="U147" s="22">
        <v>5348</v>
      </c>
      <c r="V147" s="22">
        <v>0</v>
      </c>
      <c r="W147" s="22">
        <v>0</v>
      </c>
      <c r="X147" s="22"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v>8831</v>
      </c>
      <c r="AJ147" s="22">
        <v>0</v>
      </c>
      <c r="AK147" s="22">
        <v>0</v>
      </c>
      <c r="AL147" s="22">
        <v>0</v>
      </c>
      <c r="AM147" s="22">
        <v>0</v>
      </c>
      <c r="AN147" s="22">
        <v>0</v>
      </c>
      <c r="AO147" s="22">
        <v>0</v>
      </c>
      <c r="AP147" s="22">
        <v>39398</v>
      </c>
    </row>
    <row r="148" spans="1:42" x14ac:dyDescent="0.35">
      <c r="A148" s="22" t="s">
        <v>114</v>
      </c>
      <c r="B148" s="22" t="s">
        <v>294</v>
      </c>
      <c r="C148" s="22" t="s">
        <v>407</v>
      </c>
      <c r="D148" s="22" t="s">
        <v>408</v>
      </c>
      <c r="E148" s="22">
        <v>0</v>
      </c>
      <c r="F148" s="22">
        <v>0</v>
      </c>
      <c r="G148" s="22">
        <v>0</v>
      </c>
      <c r="H148" s="22"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0</v>
      </c>
      <c r="V148" s="22">
        <v>0</v>
      </c>
      <c r="W148" s="22"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v>887955</v>
      </c>
      <c r="AJ148" s="22">
        <v>0</v>
      </c>
      <c r="AK148" s="22">
        <v>0</v>
      </c>
      <c r="AL148" s="22">
        <v>0</v>
      </c>
      <c r="AM148" s="22">
        <v>0</v>
      </c>
      <c r="AN148" s="22">
        <v>0</v>
      </c>
      <c r="AO148" s="22">
        <v>0</v>
      </c>
      <c r="AP148" s="22">
        <v>887955</v>
      </c>
    </row>
    <row r="149" spans="1:42" x14ac:dyDescent="0.35">
      <c r="A149" s="22" t="s">
        <v>114</v>
      </c>
      <c r="B149" s="22" t="s">
        <v>294</v>
      </c>
      <c r="C149" s="22" t="s">
        <v>409</v>
      </c>
      <c r="D149" s="22" t="s">
        <v>410</v>
      </c>
      <c r="E149" s="22">
        <v>0</v>
      </c>
      <c r="F149" s="22">
        <v>0</v>
      </c>
      <c r="G149" s="22">
        <v>0</v>
      </c>
      <c r="H149" s="22"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63612</v>
      </c>
      <c r="P149" s="22">
        <v>0</v>
      </c>
      <c r="Q149" s="22">
        <v>0</v>
      </c>
      <c r="R149" s="22">
        <v>0</v>
      </c>
      <c r="S149" s="22">
        <v>0</v>
      </c>
      <c r="T149" s="22">
        <v>13531</v>
      </c>
      <c r="U149" s="22">
        <v>2600</v>
      </c>
      <c r="V149" s="22">
        <v>0</v>
      </c>
      <c r="W149" s="22"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v>0</v>
      </c>
      <c r="AJ149" s="22">
        <v>0</v>
      </c>
      <c r="AK149" s="22">
        <v>0</v>
      </c>
      <c r="AL149" s="22">
        <v>0</v>
      </c>
      <c r="AM149" s="22">
        <v>0</v>
      </c>
      <c r="AN149" s="22">
        <v>0</v>
      </c>
      <c r="AO149" s="22">
        <v>0</v>
      </c>
      <c r="AP149" s="22">
        <v>79743</v>
      </c>
    </row>
    <row r="150" spans="1:42" x14ac:dyDescent="0.35">
      <c r="A150" s="22" t="s">
        <v>114</v>
      </c>
      <c r="B150" s="22" t="s">
        <v>294</v>
      </c>
      <c r="C150" s="22" t="s">
        <v>411</v>
      </c>
      <c r="D150" s="22" t="s">
        <v>412</v>
      </c>
      <c r="E150" s="22">
        <v>0</v>
      </c>
      <c r="F150" s="22">
        <v>0</v>
      </c>
      <c r="G150" s="22">
        <v>0</v>
      </c>
      <c r="H150" s="22">
        <v>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0</v>
      </c>
      <c r="U150" s="22">
        <v>0</v>
      </c>
      <c r="V150" s="22">
        <v>0</v>
      </c>
      <c r="W150" s="22">
        <v>0</v>
      </c>
      <c r="X150" s="22"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v>0</v>
      </c>
      <c r="AJ150" s="22">
        <v>0</v>
      </c>
      <c r="AK150" s="22">
        <v>0</v>
      </c>
      <c r="AL150" s="22">
        <v>0</v>
      </c>
      <c r="AM150" s="22">
        <v>0</v>
      </c>
      <c r="AN150" s="22">
        <v>0</v>
      </c>
      <c r="AO150" s="22">
        <v>7151</v>
      </c>
      <c r="AP150" s="22">
        <v>7151</v>
      </c>
    </row>
    <row r="151" spans="1:42" x14ac:dyDescent="0.35">
      <c r="A151" s="22" t="s">
        <v>114</v>
      </c>
      <c r="B151" s="22" t="s">
        <v>294</v>
      </c>
      <c r="C151" s="22" t="s">
        <v>413</v>
      </c>
      <c r="D151" s="22" t="s">
        <v>414</v>
      </c>
      <c r="E151" s="22">
        <v>0</v>
      </c>
      <c r="F151" s="22">
        <v>0</v>
      </c>
      <c r="G151" s="22">
        <v>0</v>
      </c>
      <c r="H151" s="22"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  <c r="T151" s="22">
        <v>16996</v>
      </c>
      <c r="U151" s="22">
        <v>0</v>
      </c>
      <c r="V151" s="22">
        <v>0</v>
      </c>
      <c r="W151" s="22"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v>0</v>
      </c>
      <c r="AI151" s="22">
        <v>0</v>
      </c>
      <c r="AJ151" s="22">
        <v>0</v>
      </c>
      <c r="AK151" s="22">
        <v>0</v>
      </c>
      <c r="AL151" s="22">
        <v>0</v>
      </c>
      <c r="AM151" s="22">
        <v>0</v>
      </c>
      <c r="AN151" s="22">
        <v>0</v>
      </c>
      <c r="AO151" s="22">
        <v>0</v>
      </c>
      <c r="AP151" s="22">
        <v>16996</v>
      </c>
    </row>
    <row r="152" spans="1:42" x14ac:dyDescent="0.35">
      <c r="A152" s="22" t="s">
        <v>114</v>
      </c>
      <c r="B152" s="22" t="s">
        <v>294</v>
      </c>
      <c r="C152" s="22" t="s">
        <v>415</v>
      </c>
      <c r="D152" s="22" t="s">
        <v>416</v>
      </c>
      <c r="E152" s="22">
        <v>0</v>
      </c>
      <c r="F152" s="22">
        <v>34648</v>
      </c>
      <c r="G152" s="22">
        <v>0</v>
      </c>
      <c r="H152" s="22">
        <v>226201</v>
      </c>
      <c r="I152" s="22">
        <v>290899</v>
      </c>
      <c r="J152" s="22">
        <v>0</v>
      </c>
      <c r="K152" s="22">
        <v>0</v>
      </c>
      <c r="L152" s="22">
        <v>20437</v>
      </c>
      <c r="M152" s="22">
        <v>0</v>
      </c>
      <c r="N152" s="22">
        <v>0</v>
      </c>
      <c r="O152" s="22">
        <v>142642</v>
      </c>
      <c r="P152" s="22">
        <v>0</v>
      </c>
      <c r="Q152" s="22">
        <v>0</v>
      </c>
      <c r="R152" s="22">
        <v>0</v>
      </c>
      <c r="S152" s="22">
        <v>0</v>
      </c>
      <c r="T152" s="22">
        <v>236683</v>
      </c>
      <c r="U152" s="22">
        <v>680573</v>
      </c>
      <c r="V152" s="22">
        <v>0</v>
      </c>
      <c r="W152" s="22">
        <v>0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v>1847384</v>
      </c>
      <c r="AJ152" s="22">
        <v>0</v>
      </c>
      <c r="AK152" s="22">
        <v>0</v>
      </c>
      <c r="AL152" s="22">
        <v>0</v>
      </c>
      <c r="AM152" s="22">
        <v>0</v>
      </c>
      <c r="AN152" s="22">
        <v>0</v>
      </c>
      <c r="AO152" s="22">
        <v>0</v>
      </c>
      <c r="AP152" s="22">
        <v>3479467</v>
      </c>
    </row>
    <row r="153" spans="1:42" x14ac:dyDescent="0.35">
      <c r="A153" s="22" t="s">
        <v>114</v>
      </c>
      <c r="B153" s="22" t="s">
        <v>294</v>
      </c>
      <c r="C153" s="22" t="s">
        <v>417</v>
      </c>
      <c r="D153" s="22" t="s">
        <v>418</v>
      </c>
      <c r="E153" s="22">
        <v>0</v>
      </c>
      <c r="F153" s="22">
        <v>0</v>
      </c>
      <c r="G153" s="22">
        <v>0</v>
      </c>
      <c r="H153" s="22">
        <v>98945</v>
      </c>
      <c r="I153" s="22">
        <v>81277</v>
      </c>
      <c r="J153" s="22">
        <v>0</v>
      </c>
      <c r="K153" s="22">
        <v>0</v>
      </c>
      <c r="L153" s="22">
        <v>0</v>
      </c>
      <c r="M153" s="22">
        <v>0</v>
      </c>
      <c r="N153" s="22">
        <v>118469</v>
      </c>
      <c r="O153" s="22">
        <v>165398</v>
      </c>
      <c r="P153" s="22">
        <v>0</v>
      </c>
      <c r="Q153" s="22">
        <v>0</v>
      </c>
      <c r="R153" s="22">
        <v>0</v>
      </c>
      <c r="S153" s="22">
        <v>0</v>
      </c>
      <c r="T153" s="22">
        <v>37910</v>
      </c>
      <c r="U153" s="22">
        <v>176411</v>
      </c>
      <c r="V153" s="22">
        <v>0</v>
      </c>
      <c r="W153" s="22">
        <v>0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0</v>
      </c>
      <c r="AF153" s="22">
        <v>0</v>
      </c>
      <c r="AG153" s="22">
        <v>0</v>
      </c>
      <c r="AH153" s="22">
        <v>0</v>
      </c>
      <c r="AI153" s="22">
        <v>192407</v>
      </c>
      <c r="AJ153" s="22">
        <v>26588</v>
      </c>
      <c r="AK153" s="22">
        <v>0</v>
      </c>
      <c r="AL153" s="22">
        <v>0</v>
      </c>
      <c r="AM153" s="22">
        <v>0</v>
      </c>
      <c r="AN153" s="22">
        <v>0</v>
      </c>
      <c r="AO153" s="22">
        <v>0</v>
      </c>
      <c r="AP153" s="22">
        <v>897405</v>
      </c>
    </row>
    <row r="154" spans="1:42" x14ac:dyDescent="0.35">
      <c r="A154" s="22" t="s">
        <v>114</v>
      </c>
      <c r="B154" s="22" t="s">
        <v>294</v>
      </c>
      <c r="C154" s="22" t="s">
        <v>419</v>
      </c>
      <c r="D154" s="22" t="s">
        <v>420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40671</v>
      </c>
      <c r="U154" s="22">
        <v>40670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0</v>
      </c>
      <c r="AH154" s="22">
        <v>0</v>
      </c>
      <c r="AI154" s="22">
        <v>0</v>
      </c>
      <c r="AJ154" s="22">
        <v>0</v>
      </c>
      <c r="AK154" s="22">
        <v>0</v>
      </c>
      <c r="AL154" s="22">
        <v>0</v>
      </c>
      <c r="AM154" s="22">
        <v>0</v>
      </c>
      <c r="AN154" s="22">
        <v>0</v>
      </c>
      <c r="AO154" s="22">
        <v>0</v>
      </c>
      <c r="AP154" s="22">
        <v>81341</v>
      </c>
    </row>
    <row r="155" spans="1:42" x14ac:dyDescent="0.35">
      <c r="A155" s="22" t="s">
        <v>114</v>
      </c>
      <c r="B155" s="22" t="s">
        <v>294</v>
      </c>
      <c r="C155" s="22" t="s">
        <v>421</v>
      </c>
      <c r="D155" s="22" t="s">
        <v>422</v>
      </c>
      <c r="E155" s="22">
        <v>0</v>
      </c>
      <c r="F155" s="22">
        <v>0</v>
      </c>
      <c r="G155" s="22">
        <v>0</v>
      </c>
      <c r="H155" s="22"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11345</v>
      </c>
      <c r="P155" s="22">
        <v>0</v>
      </c>
      <c r="Q155" s="22">
        <v>0</v>
      </c>
      <c r="R155" s="22">
        <v>0</v>
      </c>
      <c r="S155" s="22">
        <v>0</v>
      </c>
      <c r="T155" s="22">
        <v>21328</v>
      </c>
      <c r="U155" s="22">
        <v>0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32063</v>
      </c>
      <c r="AE155" s="22">
        <v>0</v>
      </c>
      <c r="AF155" s="22">
        <v>0</v>
      </c>
      <c r="AG155" s="22">
        <v>0</v>
      </c>
      <c r="AH155" s="22">
        <v>0</v>
      </c>
      <c r="AI155" s="22">
        <v>11944</v>
      </c>
      <c r="AJ155" s="22">
        <v>0</v>
      </c>
      <c r="AK155" s="22">
        <v>0</v>
      </c>
      <c r="AL155" s="22">
        <v>0</v>
      </c>
      <c r="AM155" s="22">
        <v>0</v>
      </c>
      <c r="AN155" s="22">
        <v>0</v>
      </c>
      <c r="AO155" s="22">
        <v>0</v>
      </c>
      <c r="AP155" s="22">
        <v>76680</v>
      </c>
    </row>
    <row r="156" spans="1:42" x14ac:dyDescent="0.35">
      <c r="A156" s="22" t="s">
        <v>114</v>
      </c>
      <c r="B156" s="22" t="s">
        <v>294</v>
      </c>
      <c r="C156" s="22" t="s">
        <v>423</v>
      </c>
      <c r="D156" s="22" t="s">
        <v>424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394989</v>
      </c>
      <c r="P156" s="22">
        <v>0</v>
      </c>
      <c r="Q156" s="22">
        <v>0</v>
      </c>
      <c r="R156" s="22">
        <v>0</v>
      </c>
      <c r="S156" s="22">
        <v>0</v>
      </c>
      <c r="T156" s="22">
        <v>264328</v>
      </c>
      <c r="U156" s="22">
        <v>348535</v>
      </c>
      <c r="V156" s="22">
        <v>0</v>
      </c>
      <c r="W156" s="22">
        <v>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0</v>
      </c>
      <c r="AI156" s="22">
        <v>365342</v>
      </c>
      <c r="AJ156" s="22">
        <v>53921</v>
      </c>
      <c r="AK156" s="22">
        <v>0</v>
      </c>
      <c r="AL156" s="22">
        <v>0</v>
      </c>
      <c r="AM156" s="22">
        <v>0</v>
      </c>
      <c r="AN156" s="22">
        <v>0</v>
      </c>
      <c r="AO156" s="22">
        <v>0</v>
      </c>
      <c r="AP156" s="22">
        <v>1427115</v>
      </c>
    </row>
    <row r="157" spans="1:42" x14ac:dyDescent="0.35">
      <c r="A157" s="22" t="s">
        <v>114</v>
      </c>
      <c r="B157" s="22" t="s">
        <v>294</v>
      </c>
      <c r="C157" s="22" t="s">
        <v>425</v>
      </c>
      <c r="D157" s="22" t="s">
        <v>426</v>
      </c>
      <c r="E157" s="22">
        <v>0</v>
      </c>
      <c r="F157" s="22">
        <v>0</v>
      </c>
      <c r="G157" s="22">
        <v>0</v>
      </c>
      <c r="H157" s="22"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48365</v>
      </c>
      <c r="U157" s="22">
        <v>0</v>
      </c>
      <c r="V157" s="22">
        <v>0</v>
      </c>
      <c r="W157" s="22">
        <v>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v>176193</v>
      </c>
      <c r="AJ157" s="22">
        <v>0</v>
      </c>
      <c r="AK157" s="22">
        <v>0</v>
      </c>
      <c r="AL157" s="22">
        <v>0</v>
      </c>
      <c r="AM157" s="22">
        <v>0</v>
      </c>
      <c r="AN157" s="22">
        <v>0</v>
      </c>
      <c r="AO157" s="22">
        <v>0</v>
      </c>
      <c r="AP157" s="22">
        <v>224558</v>
      </c>
    </row>
    <row r="158" spans="1:42" x14ac:dyDescent="0.35">
      <c r="A158" s="22" t="s">
        <v>114</v>
      </c>
      <c r="B158" s="22" t="s">
        <v>294</v>
      </c>
      <c r="C158" s="22" t="s">
        <v>427</v>
      </c>
      <c r="D158" s="22" t="s">
        <v>428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112734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95632</v>
      </c>
      <c r="AJ158" s="22">
        <v>0</v>
      </c>
      <c r="AK158" s="22">
        <v>0</v>
      </c>
      <c r="AL158" s="22">
        <v>0</v>
      </c>
      <c r="AM158" s="22">
        <v>0</v>
      </c>
      <c r="AN158" s="22">
        <v>0</v>
      </c>
      <c r="AO158" s="22">
        <v>0</v>
      </c>
      <c r="AP158" s="22">
        <v>208366</v>
      </c>
    </row>
    <row r="159" spans="1:42" x14ac:dyDescent="0.35">
      <c r="A159" s="22" t="s">
        <v>114</v>
      </c>
      <c r="B159" s="22" t="s">
        <v>294</v>
      </c>
      <c r="C159" s="22" t="s">
        <v>429</v>
      </c>
      <c r="D159" s="22" t="s">
        <v>430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118715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0</v>
      </c>
      <c r="W159" s="22">
        <v>0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0</v>
      </c>
      <c r="AI159" s="22">
        <v>0</v>
      </c>
      <c r="AJ159" s="22">
        <v>0</v>
      </c>
      <c r="AK159" s="22">
        <v>0</v>
      </c>
      <c r="AL159" s="22">
        <v>0</v>
      </c>
      <c r="AM159" s="22">
        <v>0</v>
      </c>
      <c r="AN159" s="22">
        <v>0</v>
      </c>
      <c r="AO159" s="22">
        <v>0</v>
      </c>
      <c r="AP159" s="22">
        <v>118715</v>
      </c>
    </row>
    <row r="160" spans="1:42" x14ac:dyDescent="0.35">
      <c r="A160" s="22" t="s">
        <v>114</v>
      </c>
      <c r="B160" s="22" t="s">
        <v>294</v>
      </c>
      <c r="C160" s="22" t="s">
        <v>431</v>
      </c>
      <c r="D160" s="22" t="s">
        <v>432</v>
      </c>
      <c r="E160" s="22">
        <v>0</v>
      </c>
      <c r="F160" s="22">
        <v>0</v>
      </c>
      <c r="G160" s="22">
        <v>0</v>
      </c>
      <c r="H160" s="22">
        <v>5860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246954</v>
      </c>
      <c r="P160" s="22">
        <v>0</v>
      </c>
      <c r="Q160" s="22">
        <v>0</v>
      </c>
      <c r="R160" s="22">
        <v>0</v>
      </c>
      <c r="S160" s="22">
        <v>0</v>
      </c>
      <c r="T160" s="22">
        <v>171754</v>
      </c>
      <c r="U160" s="22">
        <v>81778</v>
      </c>
      <c r="V160" s="22">
        <v>0</v>
      </c>
      <c r="W160" s="22">
        <v>0</v>
      </c>
      <c r="X160" s="22">
        <v>0</v>
      </c>
      <c r="Y160" s="22">
        <v>0</v>
      </c>
      <c r="Z160" s="22">
        <v>0</v>
      </c>
      <c r="AA160" s="22">
        <v>0</v>
      </c>
      <c r="AB160" s="22">
        <v>0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0</v>
      </c>
      <c r="AJ160" s="22">
        <v>0</v>
      </c>
      <c r="AK160" s="22">
        <v>0</v>
      </c>
      <c r="AL160" s="22">
        <v>0</v>
      </c>
      <c r="AM160" s="22">
        <v>0</v>
      </c>
      <c r="AN160" s="22">
        <v>0</v>
      </c>
      <c r="AO160" s="22">
        <v>0</v>
      </c>
      <c r="AP160" s="22">
        <v>506346</v>
      </c>
    </row>
    <row r="161" spans="1:42" x14ac:dyDescent="0.35">
      <c r="A161" s="22" t="s">
        <v>114</v>
      </c>
      <c r="B161" s="22" t="s">
        <v>294</v>
      </c>
      <c r="C161" s="22" t="s">
        <v>433</v>
      </c>
      <c r="D161" s="22" t="s">
        <v>434</v>
      </c>
      <c r="E161" s="22">
        <v>0</v>
      </c>
      <c r="F161" s="22">
        <v>0</v>
      </c>
      <c r="G161" s="22">
        <v>0</v>
      </c>
      <c r="H161" s="22">
        <v>0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0</v>
      </c>
      <c r="U161" s="22">
        <v>0</v>
      </c>
      <c r="V161" s="22">
        <v>0</v>
      </c>
      <c r="W161" s="22">
        <v>0</v>
      </c>
      <c r="X161" s="22">
        <v>0</v>
      </c>
      <c r="Y161" s="22">
        <v>0</v>
      </c>
      <c r="Z161" s="22">
        <v>0</v>
      </c>
      <c r="AA161" s="22">
        <v>0</v>
      </c>
      <c r="AB161" s="22">
        <v>0</v>
      </c>
      <c r="AC161" s="22">
        <v>0</v>
      </c>
      <c r="AD161" s="22">
        <v>93658</v>
      </c>
      <c r="AE161" s="22">
        <v>0</v>
      </c>
      <c r="AF161" s="22">
        <v>0</v>
      </c>
      <c r="AG161" s="22">
        <v>0</v>
      </c>
      <c r="AH161" s="22">
        <v>0</v>
      </c>
      <c r="AI161" s="22">
        <v>0</v>
      </c>
      <c r="AJ161" s="22">
        <v>0</v>
      </c>
      <c r="AK161" s="22">
        <v>0</v>
      </c>
      <c r="AL161" s="22">
        <v>0</v>
      </c>
      <c r="AM161" s="22">
        <v>0</v>
      </c>
      <c r="AN161" s="22">
        <v>0</v>
      </c>
      <c r="AO161" s="22">
        <v>0</v>
      </c>
      <c r="AP161" s="22">
        <v>93658</v>
      </c>
    </row>
    <row r="162" spans="1:42" x14ac:dyDescent="0.35">
      <c r="A162" s="22" t="s">
        <v>114</v>
      </c>
      <c r="B162" s="22" t="s">
        <v>294</v>
      </c>
      <c r="C162" s="22" t="s">
        <v>435</v>
      </c>
      <c r="D162" s="22" t="s">
        <v>436</v>
      </c>
      <c r="E162" s="22">
        <v>0</v>
      </c>
      <c r="F162" s="22">
        <v>0</v>
      </c>
      <c r="G162" s="22">
        <v>0</v>
      </c>
      <c r="H162" s="22">
        <v>0</v>
      </c>
      <c r="I162" s="22">
        <v>0</v>
      </c>
      <c r="J162" s="22">
        <v>0</v>
      </c>
      <c r="K162" s="22">
        <v>0</v>
      </c>
      <c r="L162" s="22">
        <v>0</v>
      </c>
      <c r="M162" s="22"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90829</v>
      </c>
      <c r="U162" s="22">
        <v>59241</v>
      </c>
      <c r="V162" s="22">
        <v>0</v>
      </c>
      <c r="W162" s="22">
        <v>0</v>
      </c>
      <c r="X162" s="22"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v>0</v>
      </c>
      <c r="AI162" s="22">
        <v>0</v>
      </c>
      <c r="AJ162" s="22">
        <v>0</v>
      </c>
      <c r="AK162" s="22">
        <v>0</v>
      </c>
      <c r="AL162" s="22">
        <v>0</v>
      </c>
      <c r="AM162" s="22">
        <v>0</v>
      </c>
      <c r="AN162" s="22">
        <v>0</v>
      </c>
      <c r="AO162" s="22">
        <v>0</v>
      </c>
      <c r="AP162" s="22">
        <v>150070</v>
      </c>
    </row>
    <row r="163" spans="1:42" x14ac:dyDescent="0.35">
      <c r="A163" s="22" t="s">
        <v>114</v>
      </c>
      <c r="B163" s="22" t="s">
        <v>294</v>
      </c>
      <c r="C163" s="22" t="s">
        <v>437</v>
      </c>
      <c r="D163" s="22" t="s">
        <v>438</v>
      </c>
      <c r="E163" s="22">
        <v>0</v>
      </c>
      <c r="F163" s="22">
        <v>77777</v>
      </c>
      <c r="G163" s="22">
        <v>0</v>
      </c>
      <c r="H163" s="22">
        <v>0</v>
      </c>
      <c r="I163" s="22">
        <v>1436</v>
      </c>
      <c r="J163" s="22">
        <v>0</v>
      </c>
      <c r="K163" s="22">
        <v>0</v>
      </c>
      <c r="L163" s="22">
        <v>0</v>
      </c>
      <c r="M163" s="22">
        <v>0</v>
      </c>
      <c r="N163" s="22">
        <v>51752</v>
      </c>
      <c r="O163" s="22">
        <v>51751</v>
      </c>
      <c r="P163" s="22">
        <v>0</v>
      </c>
      <c r="Q163" s="22">
        <v>0</v>
      </c>
      <c r="R163" s="22">
        <v>0</v>
      </c>
      <c r="S163" s="22">
        <v>0</v>
      </c>
      <c r="T163" s="22">
        <v>77777</v>
      </c>
      <c r="U163" s="22">
        <v>77778</v>
      </c>
      <c r="V163" s="22">
        <v>0</v>
      </c>
      <c r="W163" s="22"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v>688974</v>
      </c>
      <c r="AJ163" s="22">
        <v>0</v>
      </c>
      <c r="AK163" s="22">
        <v>0</v>
      </c>
      <c r="AL163" s="22">
        <v>0</v>
      </c>
      <c r="AM163" s="22">
        <v>0</v>
      </c>
      <c r="AN163" s="22">
        <v>0</v>
      </c>
      <c r="AO163" s="22">
        <v>0</v>
      </c>
      <c r="AP163" s="22">
        <v>1027245</v>
      </c>
    </row>
    <row r="164" spans="1:42" x14ac:dyDescent="0.35">
      <c r="A164" s="22" t="s">
        <v>114</v>
      </c>
      <c r="B164" s="22" t="s">
        <v>294</v>
      </c>
      <c r="C164" s="22" t="s">
        <v>439</v>
      </c>
      <c r="D164" s="22" t="s">
        <v>440</v>
      </c>
      <c r="E164" s="22">
        <v>0</v>
      </c>
      <c r="F164" s="22">
        <v>0</v>
      </c>
      <c r="G164" s="22">
        <v>0</v>
      </c>
      <c r="H164" s="22">
        <v>59947</v>
      </c>
      <c r="I164" s="22">
        <v>4189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211589</v>
      </c>
      <c r="P164" s="22">
        <v>0</v>
      </c>
      <c r="Q164" s="22">
        <v>0</v>
      </c>
      <c r="R164" s="22">
        <v>24818</v>
      </c>
      <c r="S164" s="22">
        <v>0</v>
      </c>
      <c r="T164" s="22">
        <v>121599</v>
      </c>
      <c r="U164" s="22">
        <v>5298</v>
      </c>
      <c r="V164" s="22">
        <v>0</v>
      </c>
      <c r="W164" s="22">
        <v>0</v>
      </c>
      <c r="X164" s="22">
        <v>0</v>
      </c>
      <c r="Y164" s="22">
        <v>0</v>
      </c>
      <c r="Z164" s="22">
        <v>0</v>
      </c>
      <c r="AA164" s="22">
        <v>0</v>
      </c>
      <c r="AB164" s="22">
        <v>0</v>
      </c>
      <c r="AC164" s="22">
        <v>0</v>
      </c>
      <c r="AD164" s="22">
        <v>0</v>
      </c>
      <c r="AE164" s="22">
        <v>0</v>
      </c>
      <c r="AF164" s="22">
        <v>0</v>
      </c>
      <c r="AG164" s="22">
        <v>0</v>
      </c>
      <c r="AH164" s="22">
        <v>0</v>
      </c>
      <c r="AI164" s="22">
        <v>0</v>
      </c>
      <c r="AJ164" s="22">
        <v>0</v>
      </c>
      <c r="AK164" s="22">
        <v>0</v>
      </c>
      <c r="AL164" s="22">
        <v>0</v>
      </c>
      <c r="AM164" s="22">
        <v>0</v>
      </c>
      <c r="AN164" s="22">
        <v>0</v>
      </c>
      <c r="AO164" s="22">
        <v>0</v>
      </c>
      <c r="AP164" s="22">
        <v>427440</v>
      </c>
    </row>
    <row r="165" spans="1:42" x14ac:dyDescent="0.35">
      <c r="A165" s="22" t="s">
        <v>114</v>
      </c>
      <c r="B165" s="22" t="s">
        <v>294</v>
      </c>
      <c r="C165" s="22" t="s">
        <v>441</v>
      </c>
      <c r="D165" s="22" t="s">
        <v>442</v>
      </c>
      <c r="E165" s="22">
        <v>0</v>
      </c>
      <c r="F165" s="22">
        <v>0</v>
      </c>
      <c r="G165" s="22">
        <v>0</v>
      </c>
      <c r="H165" s="22"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  <c r="T165" s="22">
        <v>37405</v>
      </c>
      <c r="U165" s="22">
        <v>23268</v>
      </c>
      <c r="V165" s="22">
        <v>0</v>
      </c>
      <c r="W165" s="22">
        <v>0</v>
      </c>
      <c r="X165" s="22"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0</v>
      </c>
      <c r="AF165" s="22">
        <v>0</v>
      </c>
      <c r="AG165" s="22">
        <v>0</v>
      </c>
      <c r="AH165" s="22">
        <v>0</v>
      </c>
      <c r="AI165" s="22">
        <v>202331</v>
      </c>
      <c r="AJ165" s="22">
        <v>0</v>
      </c>
      <c r="AK165" s="22">
        <v>0</v>
      </c>
      <c r="AL165" s="22">
        <v>0</v>
      </c>
      <c r="AM165" s="22">
        <v>0</v>
      </c>
      <c r="AN165" s="22">
        <v>0</v>
      </c>
      <c r="AO165" s="22">
        <v>0</v>
      </c>
      <c r="AP165" s="22">
        <v>263004</v>
      </c>
    </row>
    <row r="166" spans="1:42" x14ac:dyDescent="0.35">
      <c r="A166" s="22" t="s">
        <v>114</v>
      </c>
      <c r="B166" s="22" t="s">
        <v>294</v>
      </c>
      <c r="C166" s="22" t="s">
        <v>443</v>
      </c>
      <c r="D166" s="22" t="s">
        <v>444</v>
      </c>
      <c r="E166" s="22">
        <v>0</v>
      </c>
      <c r="F166" s="22">
        <v>0</v>
      </c>
      <c r="G166" s="22">
        <v>0</v>
      </c>
      <c r="H166" s="22"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v>0</v>
      </c>
      <c r="N166" s="22">
        <v>0</v>
      </c>
      <c r="O166" s="22">
        <v>309357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0</v>
      </c>
      <c r="W166" s="22">
        <v>0</v>
      </c>
      <c r="X166" s="22"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v>0</v>
      </c>
      <c r="AI166" s="22">
        <v>0</v>
      </c>
      <c r="AJ166" s="22">
        <v>0</v>
      </c>
      <c r="AK166" s="22">
        <v>0</v>
      </c>
      <c r="AL166" s="22">
        <v>0</v>
      </c>
      <c r="AM166" s="22">
        <v>0</v>
      </c>
      <c r="AN166" s="22">
        <v>0</v>
      </c>
      <c r="AO166" s="22">
        <v>0</v>
      </c>
      <c r="AP166" s="22">
        <v>309357</v>
      </c>
    </row>
    <row r="167" spans="1:42" x14ac:dyDescent="0.35">
      <c r="A167" s="22" t="s">
        <v>114</v>
      </c>
      <c r="B167" s="22" t="s">
        <v>294</v>
      </c>
      <c r="C167" s="22" t="s">
        <v>445</v>
      </c>
      <c r="D167" s="22" t="s">
        <v>446</v>
      </c>
      <c r="E167" s="22">
        <v>0</v>
      </c>
      <c r="F167" s="22">
        <v>0</v>
      </c>
      <c r="G167" s="22">
        <v>0</v>
      </c>
      <c r="H167" s="22">
        <v>0</v>
      </c>
      <c r="I167" s="22">
        <v>0</v>
      </c>
      <c r="J167" s="22">
        <v>0</v>
      </c>
      <c r="K167" s="22">
        <v>0</v>
      </c>
      <c r="L167" s="22">
        <v>0</v>
      </c>
      <c r="M167" s="22">
        <v>0</v>
      </c>
      <c r="N167" s="22">
        <v>0</v>
      </c>
      <c r="O167" s="22">
        <v>67391</v>
      </c>
      <c r="P167" s="22">
        <v>0</v>
      </c>
      <c r="Q167" s="22">
        <v>0</v>
      </c>
      <c r="R167" s="22">
        <v>0</v>
      </c>
      <c r="S167" s="22">
        <v>0</v>
      </c>
      <c r="T167" s="22">
        <v>212890</v>
      </c>
      <c r="U167" s="22">
        <v>0</v>
      </c>
      <c r="V167" s="22">
        <v>0</v>
      </c>
      <c r="W167" s="22">
        <v>0</v>
      </c>
      <c r="X167" s="22"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45033</v>
      </c>
      <c r="AG167" s="22">
        <v>0</v>
      </c>
      <c r="AH167" s="22">
        <v>0</v>
      </c>
      <c r="AI167" s="22">
        <v>383492</v>
      </c>
      <c r="AJ167" s="22">
        <v>0</v>
      </c>
      <c r="AK167" s="22">
        <v>0</v>
      </c>
      <c r="AL167" s="22">
        <v>0</v>
      </c>
      <c r="AM167" s="22">
        <v>0</v>
      </c>
      <c r="AN167" s="22">
        <v>0</v>
      </c>
      <c r="AO167" s="22">
        <v>0</v>
      </c>
      <c r="AP167" s="22">
        <v>708806</v>
      </c>
    </row>
    <row r="168" spans="1:42" x14ac:dyDescent="0.35">
      <c r="A168" s="22" t="s">
        <v>114</v>
      </c>
      <c r="B168" s="22" t="s">
        <v>294</v>
      </c>
      <c r="C168" s="22" t="s">
        <v>447</v>
      </c>
      <c r="D168" s="22" t="s">
        <v>448</v>
      </c>
      <c r="E168" s="22">
        <v>0</v>
      </c>
      <c r="F168" s="22">
        <v>0</v>
      </c>
      <c r="G168" s="22">
        <v>0</v>
      </c>
      <c r="H168" s="22"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84934</v>
      </c>
      <c r="P168" s="22">
        <v>0</v>
      </c>
      <c r="Q168" s="22">
        <v>0</v>
      </c>
      <c r="R168" s="22">
        <v>0</v>
      </c>
      <c r="S168" s="22">
        <v>0</v>
      </c>
      <c r="T168" s="22">
        <v>0</v>
      </c>
      <c r="U168" s="22">
        <v>0</v>
      </c>
      <c r="V168" s="22">
        <v>0</v>
      </c>
      <c r="W168" s="22"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v>0</v>
      </c>
      <c r="AJ168" s="22">
        <v>0</v>
      </c>
      <c r="AK168" s="22">
        <v>0</v>
      </c>
      <c r="AL168" s="22">
        <v>0</v>
      </c>
      <c r="AM168" s="22">
        <v>0</v>
      </c>
      <c r="AN168" s="22">
        <v>0</v>
      </c>
      <c r="AO168" s="22">
        <v>0</v>
      </c>
      <c r="AP168" s="22">
        <v>84934</v>
      </c>
    </row>
    <row r="169" spans="1:42" x14ac:dyDescent="0.35">
      <c r="A169" s="22" t="s">
        <v>114</v>
      </c>
      <c r="B169" s="22" t="s">
        <v>294</v>
      </c>
      <c r="C169" s="22" t="s">
        <v>449</v>
      </c>
      <c r="D169" s="22" t="s">
        <v>450</v>
      </c>
      <c r="E169" s="22">
        <v>0</v>
      </c>
      <c r="F169" s="22">
        <v>0</v>
      </c>
      <c r="G169" s="22">
        <v>0</v>
      </c>
      <c r="H169" s="22">
        <v>0</v>
      </c>
      <c r="I169" s="22">
        <v>0</v>
      </c>
      <c r="J169" s="22">
        <v>0</v>
      </c>
      <c r="K169" s="22">
        <v>0</v>
      </c>
      <c r="L169" s="22">
        <v>281423</v>
      </c>
      <c r="M169" s="22"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209674</v>
      </c>
      <c r="W169" s="22">
        <v>0</v>
      </c>
      <c r="X169" s="22"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0</v>
      </c>
      <c r="AH169" s="22">
        <v>0</v>
      </c>
      <c r="AI169" s="22">
        <v>0</v>
      </c>
      <c r="AJ169" s="22">
        <v>0</v>
      </c>
      <c r="AK169" s="22">
        <v>0</v>
      </c>
      <c r="AL169" s="22">
        <v>0</v>
      </c>
      <c r="AM169" s="22">
        <v>0</v>
      </c>
      <c r="AN169" s="22">
        <v>0</v>
      </c>
      <c r="AO169" s="22">
        <v>0</v>
      </c>
      <c r="AP169" s="22">
        <v>491097</v>
      </c>
    </row>
    <row r="170" spans="1:42" x14ac:dyDescent="0.35">
      <c r="A170" s="22" t="s">
        <v>114</v>
      </c>
      <c r="B170" s="22" t="s">
        <v>294</v>
      </c>
      <c r="C170" s="22" t="s">
        <v>451</v>
      </c>
      <c r="D170" s="22" t="s">
        <v>452</v>
      </c>
      <c r="E170" s="22">
        <v>0</v>
      </c>
      <c r="F170" s="22">
        <v>0</v>
      </c>
      <c r="G170" s="22">
        <v>0</v>
      </c>
      <c r="H170" s="22">
        <v>0</v>
      </c>
      <c r="I170" s="22">
        <v>117874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83171</v>
      </c>
      <c r="P170" s="22">
        <v>0</v>
      </c>
      <c r="Q170" s="22">
        <v>0</v>
      </c>
      <c r="R170" s="22">
        <v>0</v>
      </c>
      <c r="S170" s="22">
        <v>0</v>
      </c>
      <c r="T170" s="22">
        <v>216686</v>
      </c>
      <c r="U170" s="22">
        <v>0</v>
      </c>
      <c r="V170" s="22">
        <v>0</v>
      </c>
      <c r="W170" s="22">
        <v>0</v>
      </c>
      <c r="X170" s="22"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0</v>
      </c>
      <c r="AF170" s="22">
        <v>1495513</v>
      </c>
      <c r="AG170" s="22">
        <v>0</v>
      </c>
      <c r="AH170" s="22">
        <v>0</v>
      </c>
      <c r="AI170" s="22">
        <v>117162</v>
      </c>
      <c r="AJ170" s="22">
        <v>0</v>
      </c>
      <c r="AK170" s="22">
        <v>0</v>
      </c>
      <c r="AL170" s="22">
        <v>0</v>
      </c>
      <c r="AM170" s="22">
        <v>0</v>
      </c>
      <c r="AN170" s="22">
        <v>0</v>
      </c>
      <c r="AO170" s="22">
        <v>0</v>
      </c>
      <c r="AP170" s="22">
        <v>2030406</v>
      </c>
    </row>
    <row r="171" spans="1:42" x14ac:dyDescent="0.35">
      <c r="A171" s="22" t="s">
        <v>114</v>
      </c>
      <c r="B171" s="22" t="s">
        <v>294</v>
      </c>
      <c r="C171" s="22" t="s">
        <v>453</v>
      </c>
      <c r="D171" s="22" t="s">
        <v>454</v>
      </c>
      <c r="E171" s="22">
        <v>0</v>
      </c>
      <c r="F171" s="22">
        <v>0</v>
      </c>
      <c r="G171" s="22">
        <v>0</v>
      </c>
      <c r="H171" s="22"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76344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v>0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v>0</v>
      </c>
      <c r="AI171" s="22">
        <v>0</v>
      </c>
      <c r="AJ171" s="22">
        <v>0</v>
      </c>
      <c r="AK171" s="22">
        <v>0</v>
      </c>
      <c r="AL171" s="22">
        <v>0</v>
      </c>
      <c r="AM171" s="22">
        <v>0</v>
      </c>
      <c r="AN171" s="22">
        <v>0</v>
      </c>
      <c r="AO171" s="22">
        <v>0</v>
      </c>
      <c r="AP171" s="22">
        <v>76344</v>
      </c>
    </row>
    <row r="172" spans="1:42" x14ac:dyDescent="0.35">
      <c r="A172" s="22" t="s">
        <v>114</v>
      </c>
      <c r="B172" s="22" t="s">
        <v>294</v>
      </c>
      <c r="C172" s="22" t="s">
        <v>455</v>
      </c>
      <c r="D172" s="22" t="s">
        <v>456</v>
      </c>
      <c r="E172" s="22">
        <v>0</v>
      </c>
      <c r="F172" s="22">
        <v>0</v>
      </c>
      <c r="G172" s="22">
        <v>0</v>
      </c>
      <c r="H172" s="22"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8037</v>
      </c>
      <c r="U172" s="22">
        <v>8074</v>
      </c>
      <c r="V172" s="22">
        <v>0</v>
      </c>
      <c r="W172" s="22">
        <v>0</v>
      </c>
      <c r="X172" s="22"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v>0</v>
      </c>
      <c r="AJ172" s="22">
        <v>0</v>
      </c>
      <c r="AK172" s="22">
        <v>0</v>
      </c>
      <c r="AL172" s="22">
        <v>0</v>
      </c>
      <c r="AM172" s="22">
        <v>0</v>
      </c>
      <c r="AN172" s="22">
        <v>0</v>
      </c>
      <c r="AO172" s="22">
        <v>0</v>
      </c>
      <c r="AP172" s="22">
        <v>16111</v>
      </c>
    </row>
    <row r="173" spans="1:42" x14ac:dyDescent="0.35">
      <c r="A173" s="22" t="s">
        <v>114</v>
      </c>
      <c r="B173" s="22" t="s">
        <v>294</v>
      </c>
      <c r="C173" s="22" t="s">
        <v>457</v>
      </c>
      <c r="D173" s="22" t="s">
        <v>458</v>
      </c>
      <c r="E173" s="22">
        <v>0</v>
      </c>
      <c r="F173" s="22">
        <v>0</v>
      </c>
      <c r="G173" s="22">
        <v>0</v>
      </c>
      <c r="H173" s="22">
        <v>0</v>
      </c>
      <c r="I173" s="22">
        <v>0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258618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353285</v>
      </c>
      <c r="V173" s="22">
        <v>0</v>
      </c>
      <c r="W173" s="22">
        <v>0</v>
      </c>
      <c r="X173" s="22"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30000</v>
      </c>
      <c r="AD173" s="22">
        <v>0</v>
      </c>
      <c r="AE173" s="22">
        <v>0</v>
      </c>
      <c r="AF173" s="22">
        <v>0</v>
      </c>
      <c r="AG173" s="22">
        <v>0</v>
      </c>
      <c r="AH173" s="22">
        <v>0</v>
      </c>
      <c r="AI173" s="22">
        <v>82390</v>
      </c>
      <c r="AJ173" s="22">
        <v>0</v>
      </c>
      <c r="AK173" s="22">
        <v>0</v>
      </c>
      <c r="AL173" s="22">
        <v>0</v>
      </c>
      <c r="AM173" s="22">
        <v>0</v>
      </c>
      <c r="AN173" s="22">
        <v>0</v>
      </c>
      <c r="AO173" s="22">
        <v>0</v>
      </c>
      <c r="AP173" s="22">
        <v>724293</v>
      </c>
    </row>
    <row r="174" spans="1:42" x14ac:dyDescent="0.35">
      <c r="A174" s="22" t="s">
        <v>114</v>
      </c>
      <c r="B174" s="22" t="s">
        <v>294</v>
      </c>
      <c r="C174" s="22" t="s">
        <v>459</v>
      </c>
      <c r="D174" s="22" t="s">
        <v>460</v>
      </c>
      <c r="E174" s="22">
        <v>0</v>
      </c>
      <c r="F174" s="22">
        <v>0</v>
      </c>
      <c r="G174" s="22">
        <v>0</v>
      </c>
      <c r="H174" s="22"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2">
        <v>0</v>
      </c>
      <c r="V174" s="22">
        <v>0</v>
      </c>
      <c r="W174" s="22">
        <v>0</v>
      </c>
      <c r="X174" s="22">
        <v>0</v>
      </c>
      <c r="Y174" s="22">
        <v>0</v>
      </c>
      <c r="Z174" s="22">
        <v>0</v>
      </c>
      <c r="AA174" s="22">
        <v>0</v>
      </c>
      <c r="AB174" s="22">
        <v>27700</v>
      </c>
      <c r="AC174" s="22">
        <v>0</v>
      </c>
      <c r="AD174" s="22">
        <v>0</v>
      </c>
      <c r="AE174" s="22">
        <v>0</v>
      </c>
      <c r="AF174" s="22">
        <v>0</v>
      </c>
      <c r="AG174" s="22">
        <v>0</v>
      </c>
      <c r="AH174" s="22">
        <v>0</v>
      </c>
      <c r="AI174" s="22">
        <v>0</v>
      </c>
      <c r="AJ174" s="22">
        <v>0</v>
      </c>
      <c r="AK174" s="22">
        <v>0</v>
      </c>
      <c r="AL174" s="22">
        <v>0</v>
      </c>
      <c r="AM174" s="22">
        <v>0</v>
      </c>
      <c r="AN174" s="22">
        <v>0</v>
      </c>
      <c r="AO174" s="22">
        <v>0</v>
      </c>
      <c r="AP174" s="22">
        <v>27700</v>
      </c>
    </row>
    <row r="175" spans="1:42" x14ac:dyDescent="0.35">
      <c r="A175" s="22" t="s">
        <v>114</v>
      </c>
      <c r="B175" s="22" t="s">
        <v>294</v>
      </c>
      <c r="C175" s="22" t="s">
        <v>461</v>
      </c>
      <c r="D175" s="22" t="s">
        <v>462</v>
      </c>
      <c r="E175" s="22">
        <v>0</v>
      </c>
      <c r="F175" s="22">
        <v>48053</v>
      </c>
      <c r="G175" s="22">
        <v>0</v>
      </c>
      <c r="H175" s="22"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90270</v>
      </c>
      <c r="P175" s="22">
        <v>0</v>
      </c>
      <c r="Q175" s="22">
        <v>0</v>
      </c>
      <c r="R175" s="22">
        <v>0</v>
      </c>
      <c r="S175" s="22">
        <v>0</v>
      </c>
      <c r="T175" s="22">
        <v>154783</v>
      </c>
      <c r="U175" s="22">
        <v>109838</v>
      </c>
      <c r="V175" s="22">
        <v>0</v>
      </c>
      <c r="W175" s="22">
        <v>0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0</v>
      </c>
      <c r="AF175" s="22">
        <v>0</v>
      </c>
      <c r="AG175" s="22">
        <v>0</v>
      </c>
      <c r="AH175" s="22">
        <v>0</v>
      </c>
      <c r="AI175" s="22">
        <v>75218</v>
      </c>
      <c r="AJ175" s="22">
        <v>0</v>
      </c>
      <c r="AK175" s="22">
        <v>0</v>
      </c>
      <c r="AL175" s="22">
        <v>0</v>
      </c>
      <c r="AM175" s="22">
        <v>0</v>
      </c>
      <c r="AN175" s="22">
        <v>0</v>
      </c>
      <c r="AO175" s="22">
        <v>0</v>
      </c>
      <c r="AP175" s="22">
        <v>478162</v>
      </c>
    </row>
    <row r="176" spans="1:42" x14ac:dyDescent="0.35">
      <c r="A176" s="22" t="s">
        <v>114</v>
      </c>
      <c r="B176" s="22" t="s">
        <v>294</v>
      </c>
      <c r="C176" s="22" t="s">
        <v>463</v>
      </c>
      <c r="D176" s="22" t="s">
        <v>464</v>
      </c>
      <c r="E176" s="22">
        <v>0</v>
      </c>
      <c r="F176" s="22">
        <v>209855</v>
      </c>
      <c r="G176" s="22">
        <v>0</v>
      </c>
      <c r="H176" s="22">
        <v>424829</v>
      </c>
      <c r="I176" s="22">
        <v>118482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196944</v>
      </c>
      <c r="P176" s="22">
        <v>0</v>
      </c>
      <c r="Q176" s="22">
        <v>0</v>
      </c>
      <c r="R176" s="22">
        <v>4390</v>
      </c>
      <c r="S176" s="22">
        <v>0</v>
      </c>
      <c r="T176" s="22">
        <v>0</v>
      </c>
      <c r="U176" s="22">
        <v>0</v>
      </c>
      <c r="V176" s="22">
        <v>0</v>
      </c>
      <c r="W176" s="22">
        <v>0</v>
      </c>
      <c r="X176" s="22"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v>0</v>
      </c>
      <c r="AI176" s="22">
        <v>352031</v>
      </c>
      <c r="AJ176" s="22">
        <v>126824</v>
      </c>
      <c r="AK176" s="22">
        <v>0</v>
      </c>
      <c r="AL176" s="22">
        <v>0</v>
      </c>
      <c r="AM176" s="22">
        <v>0</v>
      </c>
      <c r="AN176" s="22">
        <v>0</v>
      </c>
      <c r="AO176" s="22">
        <v>0</v>
      </c>
      <c r="AP176" s="22">
        <v>1433355</v>
      </c>
    </row>
    <row r="177" spans="1:42" x14ac:dyDescent="0.35">
      <c r="A177" s="22" t="s">
        <v>114</v>
      </c>
      <c r="B177" s="22" t="s">
        <v>294</v>
      </c>
      <c r="C177" s="22" t="s">
        <v>465</v>
      </c>
      <c r="D177" s="22" t="s">
        <v>466</v>
      </c>
      <c r="E177" s="22">
        <v>0</v>
      </c>
      <c r="F177" s="22">
        <v>150000</v>
      </c>
      <c r="G177" s="22">
        <v>0</v>
      </c>
      <c r="H177" s="22">
        <v>0</v>
      </c>
      <c r="I177" s="22">
        <v>0</v>
      </c>
      <c r="J177" s="22">
        <v>0</v>
      </c>
      <c r="K177" s="22">
        <v>0</v>
      </c>
      <c r="L177" s="22">
        <v>0</v>
      </c>
      <c r="M177" s="22">
        <v>0</v>
      </c>
      <c r="N177" s="22">
        <v>0</v>
      </c>
      <c r="O177" s="22">
        <v>87398</v>
      </c>
      <c r="P177" s="22">
        <v>0</v>
      </c>
      <c r="Q177" s="22">
        <v>0</v>
      </c>
      <c r="R177" s="22">
        <v>19999</v>
      </c>
      <c r="S177" s="22">
        <v>0</v>
      </c>
      <c r="T177" s="22">
        <v>575617</v>
      </c>
      <c r="U177" s="22">
        <v>212429</v>
      </c>
      <c r="V177" s="22">
        <v>0</v>
      </c>
      <c r="W177" s="22"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v>0</v>
      </c>
      <c r="AI177" s="22">
        <v>410833</v>
      </c>
      <c r="AJ177" s="22">
        <v>17505</v>
      </c>
      <c r="AK177" s="22">
        <v>0</v>
      </c>
      <c r="AL177" s="22">
        <v>0</v>
      </c>
      <c r="AM177" s="22">
        <v>0</v>
      </c>
      <c r="AN177" s="22">
        <v>0</v>
      </c>
      <c r="AO177" s="22">
        <v>0</v>
      </c>
      <c r="AP177" s="22">
        <v>1473781</v>
      </c>
    </row>
    <row r="178" spans="1:42" x14ac:dyDescent="0.35">
      <c r="A178" s="22" t="s">
        <v>114</v>
      </c>
      <c r="B178" s="22" t="s">
        <v>294</v>
      </c>
      <c r="C178" s="22" t="s">
        <v>467</v>
      </c>
      <c r="D178" s="22" t="s">
        <v>468</v>
      </c>
      <c r="E178" s="22">
        <v>0</v>
      </c>
      <c r="F178" s="22">
        <v>45291</v>
      </c>
      <c r="G178" s="22">
        <v>0</v>
      </c>
      <c r="H178" s="22"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282484</v>
      </c>
      <c r="P178" s="22">
        <v>0</v>
      </c>
      <c r="Q178" s="22">
        <v>0</v>
      </c>
      <c r="R178" s="22">
        <v>0</v>
      </c>
      <c r="S178" s="22">
        <v>0</v>
      </c>
      <c r="T178" s="22">
        <v>112217</v>
      </c>
      <c r="U178" s="22">
        <v>0</v>
      </c>
      <c r="V178" s="22">
        <v>0</v>
      </c>
      <c r="W178" s="22"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0</v>
      </c>
      <c r="AF178" s="22">
        <v>0</v>
      </c>
      <c r="AG178" s="22">
        <v>0</v>
      </c>
      <c r="AH178" s="22">
        <v>0</v>
      </c>
      <c r="AI178" s="22">
        <v>33789</v>
      </c>
      <c r="AJ178" s="22">
        <v>0</v>
      </c>
      <c r="AK178" s="22">
        <v>0</v>
      </c>
      <c r="AL178" s="22">
        <v>0</v>
      </c>
      <c r="AM178" s="22">
        <v>0</v>
      </c>
      <c r="AN178" s="22">
        <v>0</v>
      </c>
      <c r="AO178" s="22">
        <v>0</v>
      </c>
      <c r="AP178" s="22">
        <v>473781</v>
      </c>
    </row>
    <row r="179" spans="1:42" x14ac:dyDescent="0.35">
      <c r="A179" s="22" t="s">
        <v>114</v>
      </c>
      <c r="B179" s="22" t="s">
        <v>294</v>
      </c>
      <c r="C179" s="22" t="s">
        <v>469</v>
      </c>
      <c r="D179" s="22" t="s">
        <v>470</v>
      </c>
      <c r="E179" s="22">
        <v>0</v>
      </c>
      <c r="F179" s="22">
        <v>164737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v>0</v>
      </c>
      <c r="AI179" s="22">
        <v>0</v>
      </c>
      <c r="AJ179" s="22">
        <v>0</v>
      </c>
      <c r="AK179" s="22">
        <v>0</v>
      </c>
      <c r="AL179" s="22">
        <v>0</v>
      </c>
      <c r="AM179" s="22">
        <v>0</v>
      </c>
      <c r="AN179" s="22">
        <v>0</v>
      </c>
      <c r="AO179" s="22">
        <v>0</v>
      </c>
      <c r="AP179" s="22">
        <v>164737</v>
      </c>
    </row>
    <row r="180" spans="1:42" x14ac:dyDescent="0.35">
      <c r="A180" s="22" t="s">
        <v>114</v>
      </c>
      <c r="B180" s="22" t="s">
        <v>294</v>
      </c>
      <c r="C180" s="22" t="s">
        <v>471</v>
      </c>
      <c r="D180" s="22" t="s">
        <v>472</v>
      </c>
      <c r="E180" s="22">
        <v>0</v>
      </c>
      <c r="F180" s="22">
        <v>0</v>
      </c>
      <c r="G180" s="22">
        <v>0</v>
      </c>
      <c r="H180" s="22">
        <v>185852</v>
      </c>
      <c r="I180" s="22">
        <v>220505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209360</v>
      </c>
      <c r="U180" s="22">
        <v>59231</v>
      </c>
      <c r="V180" s="22">
        <v>0</v>
      </c>
      <c r="W180" s="22">
        <v>0</v>
      </c>
      <c r="X180" s="22">
        <v>0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v>0</v>
      </c>
      <c r="AI180" s="22">
        <v>928653</v>
      </c>
      <c r="AJ180" s="22">
        <v>0</v>
      </c>
      <c r="AK180" s="22">
        <v>0</v>
      </c>
      <c r="AL180" s="22">
        <v>0</v>
      </c>
      <c r="AM180" s="22">
        <v>0</v>
      </c>
      <c r="AN180" s="22">
        <v>0</v>
      </c>
      <c r="AO180" s="22">
        <v>0</v>
      </c>
      <c r="AP180" s="22">
        <v>1603601</v>
      </c>
    </row>
    <row r="181" spans="1:42" x14ac:dyDescent="0.35">
      <c r="A181" s="22" t="s">
        <v>114</v>
      </c>
      <c r="B181" s="22" t="s">
        <v>294</v>
      </c>
      <c r="C181" s="22" t="s">
        <v>473</v>
      </c>
      <c r="D181" s="22" t="s">
        <v>474</v>
      </c>
      <c r="E181" s="22">
        <v>0</v>
      </c>
      <c r="F181" s="22">
        <v>0</v>
      </c>
      <c r="G181" s="22">
        <v>0</v>
      </c>
      <c r="H181" s="22"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  <c r="T181" s="22">
        <v>0</v>
      </c>
      <c r="U181" s="22">
        <v>715224</v>
      </c>
      <c r="V181" s="22">
        <v>0</v>
      </c>
      <c r="W181" s="22">
        <v>0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0</v>
      </c>
      <c r="AD181" s="22">
        <v>0</v>
      </c>
      <c r="AE181" s="22">
        <v>0</v>
      </c>
      <c r="AF181" s="22">
        <v>0</v>
      </c>
      <c r="AG181" s="22">
        <v>0</v>
      </c>
      <c r="AH181" s="22">
        <v>0</v>
      </c>
      <c r="AI181" s="22">
        <v>0</v>
      </c>
      <c r="AJ181" s="22">
        <v>90229</v>
      </c>
      <c r="AK181" s="22">
        <v>0</v>
      </c>
      <c r="AL181" s="22">
        <v>0</v>
      </c>
      <c r="AM181" s="22">
        <v>0</v>
      </c>
      <c r="AN181" s="22">
        <v>0</v>
      </c>
      <c r="AO181" s="22">
        <v>0</v>
      </c>
      <c r="AP181" s="22">
        <v>805453</v>
      </c>
    </row>
    <row r="182" spans="1:42" x14ac:dyDescent="0.35">
      <c r="A182" s="22" t="s">
        <v>114</v>
      </c>
      <c r="B182" s="22" t="s">
        <v>294</v>
      </c>
      <c r="C182" s="22" t="s">
        <v>475</v>
      </c>
      <c r="D182" s="22" t="s">
        <v>476</v>
      </c>
      <c r="E182" s="22">
        <v>0</v>
      </c>
      <c r="F182" s="22">
        <v>0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24846</v>
      </c>
      <c r="O182" s="22">
        <v>33501</v>
      </c>
      <c r="P182" s="22">
        <v>0</v>
      </c>
      <c r="Q182" s="22">
        <v>0</v>
      </c>
      <c r="R182" s="22">
        <v>0</v>
      </c>
      <c r="S182" s="22">
        <v>0</v>
      </c>
      <c r="T182" s="22">
        <v>145986</v>
      </c>
      <c r="U182" s="22">
        <v>52036</v>
      </c>
      <c r="V182" s="22">
        <v>0</v>
      </c>
      <c r="W182" s="22"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v>0</v>
      </c>
      <c r="AI182" s="22">
        <v>14842</v>
      </c>
      <c r="AJ182" s="22">
        <v>0</v>
      </c>
      <c r="AK182" s="22">
        <v>0</v>
      </c>
      <c r="AL182" s="22">
        <v>0</v>
      </c>
      <c r="AM182" s="22">
        <v>0</v>
      </c>
      <c r="AN182" s="22">
        <v>0</v>
      </c>
      <c r="AO182" s="22">
        <v>0</v>
      </c>
      <c r="AP182" s="22">
        <v>271211</v>
      </c>
    </row>
    <row r="183" spans="1:42" x14ac:dyDescent="0.35">
      <c r="A183" s="22" t="s">
        <v>114</v>
      </c>
      <c r="B183" s="22" t="s">
        <v>294</v>
      </c>
      <c r="C183" s="22" t="s">
        <v>477</v>
      </c>
      <c r="D183" s="22" t="s">
        <v>478</v>
      </c>
      <c r="E183" s="22">
        <v>0</v>
      </c>
      <c r="F183" s="22">
        <v>0</v>
      </c>
      <c r="G183" s="22">
        <v>0</v>
      </c>
      <c r="H183" s="22"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31500</v>
      </c>
      <c r="P183" s="22">
        <v>0</v>
      </c>
      <c r="Q183" s="22">
        <v>0</v>
      </c>
      <c r="R183" s="22">
        <v>0</v>
      </c>
      <c r="S183" s="22">
        <v>0</v>
      </c>
      <c r="T183" s="22">
        <v>225261</v>
      </c>
      <c r="U183" s="22">
        <v>120345</v>
      </c>
      <c r="V183" s="22">
        <v>20865</v>
      </c>
      <c r="W183" s="22">
        <v>0</v>
      </c>
      <c r="X183" s="22">
        <v>0</v>
      </c>
      <c r="Y183" s="22">
        <v>0</v>
      </c>
      <c r="Z183" s="22">
        <v>0</v>
      </c>
      <c r="AA183" s="22">
        <v>0</v>
      </c>
      <c r="AB183" s="22">
        <v>37085</v>
      </c>
      <c r="AC183" s="22">
        <v>0</v>
      </c>
      <c r="AD183" s="22">
        <v>0</v>
      </c>
      <c r="AE183" s="22">
        <v>0</v>
      </c>
      <c r="AF183" s="22">
        <v>0</v>
      </c>
      <c r="AG183" s="22">
        <v>0</v>
      </c>
      <c r="AH183" s="22">
        <v>0</v>
      </c>
      <c r="AI183" s="22">
        <v>74961</v>
      </c>
      <c r="AJ183" s="22">
        <v>0</v>
      </c>
      <c r="AK183" s="22">
        <v>0</v>
      </c>
      <c r="AL183" s="22">
        <v>0</v>
      </c>
      <c r="AM183" s="22">
        <v>0</v>
      </c>
      <c r="AN183" s="22">
        <v>0</v>
      </c>
      <c r="AO183" s="22">
        <v>0</v>
      </c>
      <c r="AP183" s="22">
        <v>510017</v>
      </c>
    </row>
    <row r="184" spans="1:42" x14ac:dyDescent="0.35">
      <c r="A184" s="22" t="s">
        <v>114</v>
      </c>
      <c r="B184" s="22" t="s">
        <v>294</v>
      </c>
      <c r="C184" s="22" t="s">
        <v>479</v>
      </c>
      <c r="D184" s="22" t="s">
        <v>480</v>
      </c>
      <c r="E184" s="22">
        <v>0</v>
      </c>
      <c r="F184" s="22">
        <v>0</v>
      </c>
      <c r="G184" s="22">
        <v>0</v>
      </c>
      <c r="H184" s="22"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283671</v>
      </c>
      <c r="P184" s="22">
        <v>0</v>
      </c>
      <c r="Q184" s="22">
        <v>0</v>
      </c>
      <c r="R184" s="22">
        <v>0</v>
      </c>
      <c r="S184" s="22">
        <v>0</v>
      </c>
      <c r="T184" s="22">
        <v>0</v>
      </c>
      <c r="U184" s="22">
        <v>0</v>
      </c>
      <c r="V184" s="22">
        <v>0</v>
      </c>
      <c r="W184" s="22"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v>0</v>
      </c>
      <c r="AI184" s="22">
        <v>0</v>
      </c>
      <c r="AJ184" s="22">
        <v>0</v>
      </c>
      <c r="AK184" s="22">
        <v>0</v>
      </c>
      <c r="AL184" s="22">
        <v>0</v>
      </c>
      <c r="AM184" s="22">
        <v>0</v>
      </c>
      <c r="AN184" s="22">
        <v>0</v>
      </c>
      <c r="AO184" s="22">
        <v>0</v>
      </c>
      <c r="AP184" s="22">
        <v>283671</v>
      </c>
    </row>
    <row r="185" spans="1:42" x14ac:dyDescent="0.35">
      <c r="A185" s="22" t="s">
        <v>114</v>
      </c>
      <c r="B185" s="22" t="s">
        <v>294</v>
      </c>
      <c r="C185" s="22" t="s">
        <v>481</v>
      </c>
      <c r="D185" s="22" t="s">
        <v>482</v>
      </c>
      <c r="E185" s="22">
        <v>0</v>
      </c>
      <c r="F185" s="22">
        <v>0</v>
      </c>
      <c r="G185" s="22">
        <v>0</v>
      </c>
      <c r="H185" s="22"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4050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66000</v>
      </c>
      <c r="AE185" s="22">
        <v>0</v>
      </c>
      <c r="AF185" s="22">
        <v>0</v>
      </c>
      <c r="AG185" s="22">
        <v>0</v>
      </c>
      <c r="AH185" s="22">
        <v>0</v>
      </c>
      <c r="AI185" s="22">
        <v>0</v>
      </c>
      <c r="AJ185" s="22">
        <v>0</v>
      </c>
      <c r="AK185" s="22">
        <v>0</v>
      </c>
      <c r="AL185" s="22">
        <v>0</v>
      </c>
      <c r="AM185" s="22">
        <v>0</v>
      </c>
      <c r="AN185" s="22">
        <v>0</v>
      </c>
      <c r="AO185" s="22">
        <v>0</v>
      </c>
      <c r="AP185" s="22">
        <v>70050</v>
      </c>
    </row>
    <row r="186" spans="1:42" x14ac:dyDescent="0.35">
      <c r="A186" s="22" t="s">
        <v>114</v>
      </c>
      <c r="B186" s="22" t="s">
        <v>294</v>
      </c>
      <c r="C186" s="22" t="s">
        <v>483</v>
      </c>
      <c r="D186" s="22" t="s">
        <v>484</v>
      </c>
      <c r="E186" s="22">
        <v>0</v>
      </c>
      <c r="F186" s="22">
        <v>13447</v>
      </c>
      <c r="G186" s="22">
        <v>0</v>
      </c>
      <c r="H186" s="22">
        <v>0</v>
      </c>
      <c r="I186" s="22">
        <v>12775</v>
      </c>
      <c r="J186" s="22">
        <v>0</v>
      </c>
      <c r="K186" s="22">
        <v>0</v>
      </c>
      <c r="L186" s="22">
        <v>12591</v>
      </c>
      <c r="M186" s="22">
        <v>0</v>
      </c>
      <c r="N186" s="22">
        <v>0</v>
      </c>
      <c r="O186" s="22">
        <v>32897</v>
      </c>
      <c r="P186" s="22">
        <v>0</v>
      </c>
      <c r="Q186" s="22">
        <v>0</v>
      </c>
      <c r="R186" s="22">
        <v>0</v>
      </c>
      <c r="S186" s="22">
        <v>0</v>
      </c>
      <c r="T186" s="22">
        <v>17292</v>
      </c>
      <c r="U186" s="22">
        <v>0</v>
      </c>
      <c r="V186" s="22">
        <v>0</v>
      </c>
      <c r="W186" s="22"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v>0</v>
      </c>
      <c r="AI186" s="22">
        <v>33998</v>
      </c>
      <c r="AJ186" s="22">
        <v>23830</v>
      </c>
      <c r="AK186" s="22">
        <v>0</v>
      </c>
      <c r="AL186" s="22">
        <v>0</v>
      </c>
      <c r="AM186" s="22">
        <v>0</v>
      </c>
      <c r="AN186" s="22">
        <v>0</v>
      </c>
      <c r="AO186" s="22">
        <v>0</v>
      </c>
      <c r="AP186" s="22">
        <v>146830</v>
      </c>
    </row>
    <row r="187" spans="1:42" x14ac:dyDescent="0.35">
      <c r="A187" s="22" t="s">
        <v>114</v>
      </c>
      <c r="B187" s="22" t="s">
        <v>294</v>
      </c>
      <c r="C187" s="22" t="s">
        <v>485</v>
      </c>
      <c r="D187" s="22" t="s">
        <v>486</v>
      </c>
      <c r="E187" s="22">
        <v>0</v>
      </c>
      <c r="F187" s="22">
        <v>25990</v>
      </c>
      <c r="G187" s="22">
        <v>0</v>
      </c>
      <c r="H187" s="22">
        <v>0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48694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54578</v>
      </c>
      <c r="U187" s="22">
        <v>26810</v>
      </c>
      <c r="V187" s="22">
        <v>0</v>
      </c>
      <c r="W187" s="22"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v>0</v>
      </c>
      <c r="AI187" s="22">
        <v>25521</v>
      </c>
      <c r="AJ187" s="22">
        <v>0</v>
      </c>
      <c r="AK187" s="22">
        <v>0</v>
      </c>
      <c r="AL187" s="22">
        <v>0</v>
      </c>
      <c r="AM187" s="22">
        <v>0</v>
      </c>
      <c r="AN187" s="22">
        <v>0</v>
      </c>
      <c r="AO187" s="22">
        <v>0</v>
      </c>
      <c r="AP187" s="22">
        <v>181593</v>
      </c>
    </row>
    <row r="188" spans="1:42" x14ac:dyDescent="0.35">
      <c r="A188" s="22" t="s">
        <v>114</v>
      </c>
      <c r="B188" s="22" t="s">
        <v>294</v>
      </c>
      <c r="C188" s="22" t="s">
        <v>487</v>
      </c>
      <c r="D188" s="22" t="s">
        <v>488</v>
      </c>
      <c r="E188" s="22">
        <v>0</v>
      </c>
      <c r="F188" s="22">
        <v>0</v>
      </c>
      <c r="G188" s="22">
        <v>0</v>
      </c>
      <c r="H188" s="22">
        <v>0</v>
      </c>
      <c r="I188" s="22">
        <v>35518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272913</v>
      </c>
      <c r="U188" s="22">
        <v>0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v>0</v>
      </c>
      <c r="AI188" s="22">
        <v>0</v>
      </c>
      <c r="AJ188" s="22">
        <v>0</v>
      </c>
      <c r="AK188" s="22">
        <v>0</v>
      </c>
      <c r="AL188" s="22">
        <v>0</v>
      </c>
      <c r="AM188" s="22">
        <v>56663</v>
      </c>
      <c r="AN188" s="22">
        <v>0</v>
      </c>
      <c r="AO188" s="22">
        <v>0</v>
      </c>
      <c r="AP188" s="22">
        <v>365094</v>
      </c>
    </row>
    <row r="189" spans="1:42" x14ac:dyDescent="0.35">
      <c r="A189" s="22" t="s">
        <v>114</v>
      </c>
      <c r="B189" s="22" t="s">
        <v>294</v>
      </c>
      <c r="C189" s="22" t="s">
        <v>489</v>
      </c>
      <c r="D189" s="22" t="s">
        <v>490</v>
      </c>
      <c r="E189" s="22">
        <v>0</v>
      </c>
      <c r="F189" s="22">
        <v>0</v>
      </c>
      <c r="G189" s="22">
        <v>0</v>
      </c>
      <c r="H189" s="22">
        <v>0</v>
      </c>
      <c r="I189" s="22">
        <v>0</v>
      </c>
      <c r="J189" s="22">
        <v>0</v>
      </c>
      <c r="K189" s="22">
        <v>0</v>
      </c>
      <c r="L189" s="22">
        <v>0</v>
      </c>
      <c r="M189" s="22"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v>50901</v>
      </c>
      <c r="U189" s="22">
        <v>0</v>
      </c>
      <c r="V189" s="22">
        <v>0</v>
      </c>
      <c r="W189" s="22">
        <v>0</v>
      </c>
      <c r="X189" s="22"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0</v>
      </c>
      <c r="AF189" s="22">
        <v>0</v>
      </c>
      <c r="AG189" s="22">
        <v>0</v>
      </c>
      <c r="AH189" s="22">
        <v>0</v>
      </c>
      <c r="AI189" s="22">
        <v>0</v>
      </c>
      <c r="AJ189" s="22">
        <v>0</v>
      </c>
      <c r="AK189" s="22">
        <v>0</v>
      </c>
      <c r="AL189" s="22">
        <v>0</v>
      </c>
      <c r="AM189" s="22">
        <v>0</v>
      </c>
      <c r="AN189" s="22">
        <v>0</v>
      </c>
      <c r="AO189" s="22">
        <v>0</v>
      </c>
      <c r="AP189" s="22">
        <v>50901</v>
      </c>
    </row>
    <row r="190" spans="1:42" x14ac:dyDescent="0.35">
      <c r="A190" s="22" t="s">
        <v>114</v>
      </c>
      <c r="B190" s="22" t="s">
        <v>294</v>
      </c>
      <c r="C190" s="22" t="s">
        <v>491</v>
      </c>
      <c r="D190" s="22" t="s">
        <v>492</v>
      </c>
      <c r="E190" s="22">
        <v>0</v>
      </c>
      <c r="F190" s="22">
        <v>0</v>
      </c>
      <c r="G190" s="22">
        <v>0</v>
      </c>
      <c r="H190" s="22">
        <v>0</v>
      </c>
      <c r="I190" s="22">
        <v>48889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48035</v>
      </c>
      <c r="P190" s="22">
        <v>0</v>
      </c>
      <c r="Q190" s="22">
        <v>0</v>
      </c>
      <c r="R190" s="22">
        <v>142062</v>
      </c>
      <c r="S190" s="22">
        <v>0</v>
      </c>
      <c r="T190" s="22">
        <v>17140</v>
      </c>
      <c r="U190" s="22">
        <v>13040</v>
      </c>
      <c r="V190" s="22">
        <v>0</v>
      </c>
      <c r="W190" s="22">
        <v>0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329597</v>
      </c>
      <c r="AJ190" s="22">
        <v>0</v>
      </c>
      <c r="AK190" s="22">
        <v>0</v>
      </c>
      <c r="AL190" s="22">
        <v>0</v>
      </c>
      <c r="AM190" s="22">
        <v>0</v>
      </c>
      <c r="AN190" s="22">
        <v>0</v>
      </c>
      <c r="AO190" s="22">
        <v>0</v>
      </c>
      <c r="AP190" s="22">
        <v>598763</v>
      </c>
    </row>
    <row r="191" spans="1:42" x14ac:dyDescent="0.35">
      <c r="A191" s="22" t="s">
        <v>114</v>
      </c>
      <c r="B191" s="22" t="s">
        <v>294</v>
      </c>
      <c r="C191" s="22" t="s">
        <v>493</v>
      </c>
      <c r="D191" s="22" t="s">
        <v>494</v>
      </c>
      <c r="E191" s="22">
        <v>0</v>
      </c>
      <c r="F191" s="22">
        <v>0</v>
      </c>
      <c r="G191" s="22">
        <v>0</v>
      </c>
      <c r="H191" s="22">
        <v>0</v>
      </c>
      <c r="I191" s="22">
        <v>0</v>
      </c>
      <c r="J191" s="22">
        <v>0</v>
      </c>
      <c r="K191" s="22">
        <v>0</v>
      </c>
      <c r="L191" s="22">
        <v>0</v>
      </c>
      <c r="M191" s="22">
        <v>83925</v>
      </c>
      <c r="N191" s="22">
        <v>0</v>
      </c>
      <c r="O191" s="22">
        <v>168063</v>
      </c>
      <c r="P191" s="22">
        <v>0</v>
      </c>
      <c r="Q191" s="22">
        <v>0</v>
      </c>
      <c r="R191" s="22">
        <v>0</v>
      </c>
      <c r="S191" s="22">
        <v>0</v>
      </c>
      <c r="T191" s="22">
        <v>0</v>
      </c>
      <c r="U191" s="22">
        <v>145557</v>
      </c>
      <c r="V191" s="22">
        <v>0</v>
      </c>
      <c r="W191" s="22">
        <v>0</v>
      </c>
      <c r="X191" s="22">
        <v>0</v>
      </c>
      <c r="Y191" s="22">
        <v>0</v>
      </c>
      <c r="Z191" s="22">
        <v>0</v>
      </c>
      <c r="AA191" s="22">
        <v>49285</v>
      </c>
      <c r="AB191" s="22">
        <v>0</v>
      </c>
      <c r="AC191" s="22">
        <v>0</v>
      </c>
      <c r="AD191" s="22">
        <v>270146</v>
      </c>
      <c r="AE191" s="22">
        <v>0</v>
      </c>
      <c r="AF191" s="22">
        <v>0</v>
      </c>
      <c r="AG191" s="22">
        <v>0</v>
      </c>
      <c r="AH191" s="22">
        <v>0</v>
      </c>
      <c r="AI191" s="22">
        <v>0</v>
      </c>
      <c r="AJ191" s="22">
        <v>0</v>
      </c>
      <c r="AK191" s="22">
        <v>128103</v>
      </c>
      <c r="AL191" s="22">
        <v>0</v>
      </c>
      <c r="AM191" s="22">
        <v>0</v>
      </c>
      <c r="AN191" s="22">
        <v>0</v>
      </c>
      <c r="AO191" s="22">
        <v>0</v>
      </c>
      <c r="AP191" s="22">
        <v>845079</v>
      </c>
    </row>
    <row r="192" spans="1:42" x14ac:dyDescent="0.35">
      <c r="A192" s="22" t="s">
        <v>114</v>
      </c>
      <c r="B192" s="22" t="s">
        <v>294</v>
      </c>
      <c r="C192" s="22" t="s">
        <v>495</v>
      </c>
      <c r="D192" s="22" t="s">
        <v>496</v>
      </c>
      <c r="E192" s="22">
        <v>0</v>
      </c>
      <c r="F192" s="22">
        <v>0</v>
      </c>
      <c r="G192" s="22">
        <v>0</v>
      </c>
      <c r="H192" s="22">
        <v>0</v>
      </c>
      <c r="I192" s="22">
        <v>0</v>
      </c>
      <c r="J192" s="22">
        <v>0</v>
      </c>
      <c r="K192" s="22">
        <v>0</v>
      </c>
      <c r="L192" s="22">
        <v>0</v>
      </c>
      <c r="M192" s="22">
        <v>0</v>
      </c>
      <c r="N192" s="22">
        <v>0</v>
      </c>
      <c r="O192" s="22">
        <v>26682</v>
      </c>
      <c r="P192" s="22">
        <v>0</v>
      </c>
      <c r="Q192" s="22">
        <v>0</v>
      </c>
      <c r="R192" s="22">
        <v>150000</v>
      </c>
      <c r="S192" s="22">
        <v>0</v>
      </c>
      <c r="T192" s="22">
        <v>0</v>
      </c>
      <c r="U192" s="22">
        <v>0</v>
      </c>
      <c r="V192" s="22">
        <v>0</v>
      </c>
      <c r="W192" s="22">
        <v>0</v>
      </c>
      <c r="X192" s="22"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  <c r="AH192" s="22">
        <v>0</v>
      </c>
      <c r="AI192" s="22">
        <v>63169</v>
      </c>
      <c r="AJ192" s="22">
        <v>0</v>
      </c>
      <c r="AK192" s="22">
        <v>0</v>
      </c>
      <c r="AL192" s="22">
        <v>0</v>
      </c>
      <c r="AM192" s="22">
        <v>0</v>
      </c>
      <c r="AN192" s="22">
        <v>57647</v>
      </c>
      <c r="AO192" s="22">
        <v>0</v>
      </c>
      <c r="AP192" s="22">
        <v>297498</v>
      </c>
    </row>
    <row r="193" spans="1:42" x14ac:dyDescent="0.35">
      <c r="A193" s="22" t="s">
        <v>114</v>
      </c>
      <c r="B193" s="22" t="s">
        <v>294</v>
      </c>
      <c r="C193" s="22" t="s">
        <v>497</v>
      </c>
      <c r="D193" s="22" t="s">
        <v>498</v>
      </c>
      <c r="E193" s="22">
        <v>0</v>
      </c>
      <c r="F193" s="22">
        <v>29290</v>
      </c>
      <c r="G193" s="22">
        <v>0</v>
      </c>
      <c r="H193" s="22"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v>0</v>
      </c>
      <c r="N193" s="22">
        <v>0</v>
      </c>
      <c r="O193" s="22">
        <v>19335</v>
      </c>
      <c r="P193" s="22">
        <v>0</v>
      </c>
      <c r="Q193" s="22">
        <v>0</v>
      </c>
      <c r="R193" s="22">
        <v>0</v>
      </c>
      <c r="S193" s="22">
        <v>0</v>
      </c>
      <c r="T193" s="22">
        <v>19742</v>
      </c>
      <c r="U193" s="22">
        <v>76359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18494</v>
      </c>
      <c r="AE193" s="22">
        <v>0</v>
      </c>
      <c r="AF193" s="22">
        <v>0</v>
      </c>
      <c r="AG193" s="22">
        <v>0</v>
      </c>
      <c r="AH193" s="22">
        <v>0</v>
      </c>
      <c r="AI193" s="22">
        <v>0</v>
      </c>
      <c r="AJ193" s="22">
        <v>0</v>
      </c>
      <c r="AK193" s="22">
        <v>0</v>
      </c>
      <c r="AL193" s="22">
        <v>0</v>
      </c>
      <c r="AM193" s="22">
        <v>0</v>
      </c>
      <c r="AN193" s="22">
        <v>0</v>
      </c>
      <c r="AO193" s="22">
        <v>0</v>
      </c>
      <c r="AP193" s="22">
        <v>163220</v>
      </c>
    </row>
    <row r="194" spans="1:42" x14ac:dyDescent="0.35">
      <c r="A194" s="22" t="s">
        <v>114</v>
      </c>
      <c r="B194" s="22" t="s">
        <v>294</v>
      </c>
      <c r="C194" s="22" t="s">
        <v>499</v>
      </c>
      <c r="D194" s="22" t="s">
        <v>500</v>
      </c>
      <c r="E194" s="22">
        <v>0</v>
      </c>
      <c r="F194" s="22">
        <v>0</v>
      </c>
      <c r="G194" s="22">
        <v>0</v>
      </c>
      <c r="H194" s="22"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500000</v>
      </c>
      <c r="S194" s="22">
        <v>0</v>
      </c>
      <c r="T194" s="22">
        <v>0</v>
      </c>
      <c r="U194" s="22">
        <v>0</v>
      </c>
      <c r="V194" s="22">
        <v>0</v>
      </c>
      <c r="W194" s="22"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0</v>
      </c>
      <c r="AF194" s="22">
        <v>0</v>
      </c>
      <c r="AG194" s="22">
        <v>0</v>
      </c>
      <c r="AH194" s="22">
        <v>0</v>
      </c>
      <c r="AI194" s="22">
        <v>0</v>
      </c>
      <c r="AJ194" s="22">
        <v>0</v>
      </c>
      <c r="AK194" s="22">
        <v>0</v>
      </c>
      <c r="AL194" s="22">
        <v>0</v>
      </c>
      <c r="AM194" s="22">
        <v>0</v>
      </c>
      <c r="AN194" s="22">
        <v>0</v>
      </c>
      <c r="AO194" s="22">
        <v>0</v>
      </c>
      <c r="AP194" s="22">
        <v>500000</v>
      </c>
    </row>
    <row r="195" spans="1:42" x14ac:dyDescent="0.35">
      <c r="A195" s="22" t="s">
        <v>114</v>
      </c>
      <c r="B195" s="22" t="s">
        <v>294</v>
      </c>
      <c r="C195" s="22" t="s">
        <v>501</v>
      </c>
      <c r="D195" s="22" t="s">
        <v>502</v>
      </c>
      <c r="E195" s="22">
        <v>0</v>
      </c>
      <c r="F195" s="22">
        <v>80000</v>
      </c>
      <c r="G195" s="22">
        <v>0</v>
      </c>
      <c r="H195" s="22">
        <v>0</v>
      </c>
      <c r="I195" s="22">
        <v>39398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0</v>
      </c>
      <c r="AF195" s="22">
        <v>0</v>
      </c>
      <c r="AG195" s="22">
        <v>0</v>
      </c>
      <c r="AH195" s="22">
        <v>0</v>
      </c>
      <c r="AI195" s="22">
        <v>0</v>
      </c>
      <c r="AJ195" s="22">
        <v>0</v>
      </c>
      <c r="AK195" s="22">
        <v>0</v>
      </c>
      <c r="AL195" s="22">
        <v>0</v>
      </c>
      <c r="AM195" s="22">
        <v>0</v>
      </c>
      <c r="AN195" s="22">
        <v>0</v>
      </c>
      <c r="AO195" s="22">
        <v>0</v>
      </c>
      <c r="AP195" s="22">
        <v>119398</v>
      </c>
    </row>
    <row r="196" spans="1:42" x14ac:dyDescent="0.35">
      <c r="A196" s="22" t="s">
        <v>114</v>
      </c>
      <c r="B196" s="22" t="s">
        <v>294</v>
      </c>
      <c r="C196" s="22" t="s">
        <v>503</v>
      </c>
      <c r="D196" s="22" t="s">
        <v>504</v>
      </c>
      <c r="E196" s="22">
        <v>0</v>
      </c>
      <c r="F196" s="22">
        <v>0</v>
      </c>
      <c r="G196" s="22">
        <v>0</v>
      </c>
      <c r="H196" s="22">
        <v>0</v>
      </c>
      <c r="I196" s="22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99365</v>
      </c>
      <c r="P196" s="22">
        <v>0</v>
      </c>
      <c r="Q196" s="22">
        <v>0</v>
      </c>
      <c r="R196" s="22">
        <v>0</v>
      </c>
      <c r="S196" s="22">
        <v>0</v>
      </c>
      <c r="T196" s="22">
        <v>265310</v>
      </c>
      <c r="U196" s="22">
        <v>206531</v>
      </c>
      <c r="V196" s="22">
        <v>0</v>
      </c>
      <c r="W196" s="22"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53414</v>
      </c>
      <c r="AF196" s="22">
        <v>0</v>
      </c>
      <c r="AG196" s="22">
        <v>0</v>
      </c>
      <c r="AH196" s="22">
        <v>0</v>
      </c>
      <c r="AI196" s="22">
        <v>361878</v>
      </c>
      <c r="AJ196" s="22">
        <v>0</v>
      </c>
      <c r="AK196" s="22">
        <v>0</v>
      </c>
      <c r="AL196" s="22">
        <v>0</v>
      </c>
      <c r="AM196" s="22">
        <v>0</v>
      </c>
      <c r="AN196" s="22">
        <v>0</v>
      </c>
      <c r="AO196" s="22">
        <v>0</v>
      </c>
      <c r="AP196" s="22">
        <v>986498</v>
      </c>
    </row>
    <row r="197" spans="1:42" x14ac:dyDescent="0.35">
      <c r="A197" s="22" t="s">
        <v>114</v>
      </c>
      <c r="B197" s="22" t="s">
        <v>294</v>
      </c>
      <c r="C197" s="22" t="s">
        <v>505</v>
      </c>
      <c r="D197" s="22" t="s">
        <v>506</v>
      </c>
      <c r="E197" s="22">
        <v>0</v>
      </c>
      <c r="F197" s="22">
        <v>0</v>
      </c>
      <c r="G197" s="22">
        <v>0</v>
      </c>
      <c r="H197" s="22">
        <v>0</v>
      </c>
      <c r="I197" s="22">
        <v>0</v>
      </c>
      <c r="J197" s="22">
        <v>0</v>
      </c>
      <c r="K197" s="22">
        <v>0</v>
      </c>
      <c r="L197" s="22">
        <v>0</v>
      </c>
      <c r="M197" s="22"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v>100112</v>
      </c>
      <c r="V197" s="22">
        <v>71444</v>
      </c>
      <c r="W197" s="22">
        <v>0</v>
      </c>
      <c r="X197" s="22"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398479</v>
      </c>
      <c r="AE197" s="22">
        <v>0</v>
      </c>
      <c r="AF197" s="22">
        <v>0</v>
      </c>
      <c r="AG197" s="22">
        <v>0</v>
      </c>
      <c r="AH197" s="22">
        <v>0</v>
      </c>
      <c r="AI197" s="22">
        <v>734687</v>
      </c>
      <c r="AJ197" s="22">
        <v>0</v>
      </c>
      <c r="AK197" s="22">
        <v>0</v>
      </c>
      <c r="AL197" s="22">
        <v>0</v>
      </c>
      <c r="AM197" s="22">
        <v>0</v>
      </c>
      <c r="AN197" s="22">
        <v>0</v>
      </c>
      <c r="AO197" s="22">
        <v>0</v>
      </c>
      <c r="AP197" s="22">
        <v>1304722</v>
      </c>
    </row>
    <row r="198" spans="1:42" x14ac:dyDescent="0.35">
      <c r="A198" s="22" t="s">
        <v>114</v>
      </c>
      <c r="B198" s="22" t="s">
        <v>507</v>
      </c>
      <c r="C198" s="22" t="s">
        <v>508</v>
      </c>
      <c r="D198" s="22" t="s">
        <v>509</v>
      </c>
      <c r="E198" s="22">
        <v>0</v>
      </c>
      <c r="F198" s="22">
        <v>0</v>
      </c>
      <c r="G198" s="22">
        <v>0</v>
      </c>
      <c r="H198" s="22">
        <v>0</v>
      </c>
      <c r="I198" s="22">
        <v>0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12000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0</v>
      </c>
      <c r="AK198" s="22">
        <v>0</v>
      </c>
      <c r="AL198" s="22">
        <v>0</v>
      </c>
      <c r="AM198" s="22">
        <v>0</v>
      </c>
      <c r="AN198" s="22">
        <v>0</v>
      </c>
      <c r="AO198" s="22">
        <v>0</v>
      </c>
      <c r="AP198" s="22">
        <v>12000</v>
      </c>
    </row>
    <row r="199" spans="1:42" x14ac:dyDescent="0.35">
      <c r="A199" s="22" t="s">
        <v>114</v>
      </c>
      <c r="B199" s="22" t="s">
        <v>507</v>
      </c>
      <c r="C199" s="22" t="s">
        <v>510</v>
      </c>
      <c r="D199" s="22" t="s">
        <v>511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2">
        <v>0</v>
      </c>
      <c r="AM199" s="22">
        <v>0</v>
      </c>
      <c r="AN199" s="22">
        <v>0</v>
      </c>
      <c r="AO199" s="22">
        <v>0</v>
      </c>
      <c r="AP199" s="22">
        <v>0</v>
      </c>
    </row>
    <row r="200" spans="1:42" x14ac:dyDescent="0.35">
      <c r="A200" s="22" t="s">
        <v>114</v>
      </c>
      <c r="B200" s="22" t="s">
        <v>507</v>
      </c>
      <c r="C200" s="22" t="s">
        <v>512</v>
      </c>
      <c r="D200" s="22" t="s">
        <v>513</v>
      </c>
      <c r="E200" s="22">
        <v>0</v>
      </c>
      <c r="F200" s="22">
        <v>0</v>
      </c>
      <c r="G200" s="22">
        <v>0</v>
      </c>
      <c r="H200" s="22">
        <v>0</v>
      </c>
      <c r="I200" s="22">
        <v>0</v>
      </c>
      <c r="J200" s="22">
        <v>1043</v>
      </c>
      <c r="K200" s="22">
        <v>0</v>
      </c>
      <c r="L200" s="22">
        <v>0</v>
      </c>
      <c r="M200" s="22">
        <v>0</v>
      </c>
      <c r="N200" s="22">
        <v>0</v>
      </c>
      <c r="O200" s="22">
        <v>38608</v>
      </c>
      <c r="P200" s="22">
        <v>0</v>
      </c>
      <c r="Q200" s="22">
        <v>0</v>
      </c>
      <c r="R200" s="22">
        <v>0</v>
      </c>
      <c r="S200" s="22">
        <v>0</v>
      </c>
      <c r="T200" s="22">
        <v>30888</v>
      </c>
      <c r="U200" s="22">
        <v>38090</v>
      </c>
      <c r="V200" s="22">
        <v>0</v>
      </c>
      <c r="W200" s="22">
        <v>0</v>
      </c>
      <c r="X200" s="22">
        <v>1043</v>
      </c>
      <c r="Y200" s="22">
        <v>0</v>
      </c>
      <c r="Z200" s="22">
        <v>0</v>
      </c>
      <c r="AA200" s="22">
        <v>0</v>
      </c>
      <c r="AB200" s="22">
        <v>0</v>
      </c>
      <c r="AC200" s="22">
        <v>19297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4694</v>
      </c>
      <c r="AJ200" s="22">
        <v>0</v>
      </c>
      <c r="AK200" s="22">
        <v>0</v>
      </c>
      <c r="AL200" s="22">
        <v>0</v>
      </c>
      <c r="AM200" s="22">
        <v>0</v>
      </c>
      <c r="AN200" s="22">
        <v>0</v>
      </c>
      <c r="AO200" s="22">
        <v>0</v>
      </c>
      <c r="AP200" s="22">
        <v>133663</v>
      </c>
    </row>
    <row r="201" spans="1:42" x14ac:dyDescent="0.35">
      <c r="A201" s="22" t="s">
        <v>114</v>
      </c>
      <c r="B201" s="22" t="s">
        <v>507</v>
      </c>
      <c r="C201" s="22" t="s">
        <v>514</v>
      </c>
      <c r="D201" s="22" t="s">
        <v>515</v>
      </c>
      <c r="E201" s="22">
        <v>0</v>
      </c>
      <c r="F201" s="22">
        <v>0</v>
      </c>
      <c r="G201" s="22">
        <v>0</v>
      </c>
      <c r="H201" s="22">
        <v>0</v>
      </c>
      <c r="I201" s="22">
        <v>0</v>
      </c>
      <c r="J201" s="22">
        <v>0</v>
      </c>
      <c r="K201" s="22">
        <v>0</v>
      </c>
      <c r="L201" s="22">
        <v>0</v>
      </c>
      <c r="M201" s="22">
        <v>0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2">
        <v>0</v>
      </c>
      <c r="T201" s="22">
        <v>7880</v>
      </c>
      <c r="U201" s="22">
        <v>0</v>
      </c>
      <c r="V201" s="22">
        <v>0</v>
      </c>
      <c r="W201" s="22">
        <v>0</v>
      </c>
      <c r="X201" s="22">
        <v>0</v>
      </c>
      <c r="Y201" s="22">
        <v>0</v>
      </c>
      <c r="Z201" s="22">
        <v>0</v>
      </c>
      <c r="AA201" s="22">
        <v>0</v>
      </c>
      <c r="AB201" s="22">
        <v>0</v>
      </c>
      <c r="AC201" s="22">
        <v>0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  <c r="AK201" s="22">
        <v>0</v>
      </c>
      <c r="AL201" s="22">
        <v>0</v>
      </c>
      <c r="AM201" s="22">
        <v>0</v>
      </c>
      <c r="AN201" s="22">
        <v>0</v>
      </c>
      <c r="AO201" s="22">
        <v>0</v>
      </c>
      <c r="AP201" s="22">
        <v>7880</v>
      </c>
    </row>
    <row r="202" spans="1:42" x14ac:dyDescent="0.35">
      <c r="A202" s="22" t="s">
        <v>114</v>
      </c>
      <c r="B202" s="22" t="s">
        <v>507</v>
      </c>
      <c r="C202" s="22" t="s">
        <v>516</v>
      </c>
      <c r="D202" s="22" t="s">
        <v>517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0</v>
      </c>
      <c r="V202" s="22">
        <v>0</v>
      </c>
      <c r="W202" s="22">
        <v>0</v>
      </c>
      <c r="X202" s="22">
        <v>0</v>
      </c>
      <c r="Y202" s="22">
        <v>0</v>
      </c>
      <c r="Z202" s="22">
        <v>0</v>
      </c>
      <c r="AA202" s="22">
        <v>0</v>
      </c>
      <c r="AB202" s="22">
        <v>0</v>
      </c>
      <c r="AC202" s="22">
        <v>0</v>
      </c>
      <c r="AD202" s="22">
        <v>0</v>
      </c>
      <c r="AE202" s="22">
        <v>0</v>
      </c>
      <c r="AF202" s="22">
        <v>0</v>
      </c>
      <c r="AG202" s="22">
        <v>0</v>
      </c>
      <c r="AH202" s="22">
        <v>0</v>
      </c>
      <c r="AI202" s="22">
        <v>0</v>
      </c>
      <c r="AJ202" s="22">
        <v>0</v>
      </c>
      <c r="AK202" s="22">
        <v>0</v>
      </c>
      <c r="AL202" s="22">
        <v>0</v>
      </c>
      <c r="AM202" s="22">
        <v>0</v>
      </c>
      <c r="AN202" s="22">
        <v>0</v>
      </c>
      <c r="AO202" s="22">
        <v>0</v>
      </c>
      <c r="AP202" s="22">
        <v>0</v>
      </c>
    </row>
    <row r="203" spans="1:42" x14ac:dyDescent="0.35">
      <c r="A203" s="22" t="s">
        <v>114</v>
      </c>
      <c r="B203" s="22" t="s">
        <v>507</v>
      </c>
      <c r="C203" s="22" t="s">
        <v>518</v>
      </c>
      <c r="D203" s="22" t="s">
        <v>519</v>
      </c>
      <c r="E203" s="22">
        <v>0</v>
      </c>
      <c r="F203" s="22">
        <v>0</v>
      </c>
      <c r="G203" s="22">
        <v>0</v>
      </c>
      <c r="H203" s="22">
        <v>0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2">
        <v>0</v>
      </c>
      <c r="Y203" s="22">
        <v>0</v>
      </c>
      <c r="Z203" s="22">
        <v>0</v>
      </c>
      <c r="AA203" s="22">
        <v>0</v>
      </c>
      <c r="AB203" s="22">
        <v>0</v>
      </c>
      <c r="AC203" s="22">
        <v>0</v>
      </c>
      <c r="AD203" s="22">
        <v>0</v>
      </c>
      <c r="AE203" s="22">
        <v>0</v>
      </c>
      <c r="AF203" s="22">
        <v>0</v>
      </c>
      <c r="AG203" s="22">
        <v>0</v>
      </c>
      <c r="AH203" s="22">
        <v>0</v>
      </c>
      <c r="AI203" s="22">
        <v>0</v>
      </c>
      <c r="AJ203" s="22">
        <v>0</v>
      </c>
      <c r="AK203" s="22">
        <v>0</v>
      </c>
      <c r="AL203" s="22">
        <v>0</v>
      </c>
      <c r="AM203" s="22">
        <v>0</v>
      </c>
      <c r="AN203" s="22">
        <v>0</v>
      </c>
      <c r="AO203" s="22">
        <v>0</v>
      </c>
      <c r="AP203" s="22">
        <v>0</v>
      </c>
    </row>
    <row r="204" spans="1:42" x14ac:dyDescent="0.35">
      <c r="A204" s="22" t="s">
        <v>114</v>
      </c>
      <c r="B204" s="22" t="s">
        <v>507</v>
      </c>
      <c r="C204" s="22" t="s">
        <v>520</v>
      </c>
      <c r="D204" s="22" t="s">
        <v>521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23271</v>
      </c>
      <c r="U204" s="22">
        <v>0</v>
      </c>
      <c r="V204" s="22">
        <v>0</v>
      </c>
      <c r="W204" s="22"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0</v>
      </c>
      <c r="AK204" s="22">
        <v>0</v>
      </c>
      <c r="AL204" s="22">
        <v>0</v>
      </c>
      <c r="AM204" s="22">
        <v>0</v>
      </c>
      <c r="AN204" s="22">
        <v>0</v>
      </c>
      <c r="AO204" s="22">
        <v>0</v>
      </c>
      <c r="AP204" s="22">
        <v>23271</v>
      </c>
    </row>
    <row r="205" spans="1:42" x14ac:dyDescent="0.35">
      <c r="A205" s="22" t="s">
        <v>114</v>
      </c>
      <c r="B205" s="22" t="s">
        <v>507</v>
      </c>
      <c r="C205" s="22" t="s">
        <v>522</v>
      </c>
      <c r="D205" s="22" t="s">
        <v>523</v>
      </c>
      <c r="E205" s="22">
        <v>0</v>
      </c>
      <c r="F205" s="22">
        <v>0</v>
      </c>
      <c r="G205" s="22">
        <v>0</v>
      </c>
      <c r="H205" s="22"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10841</v>
      </c>
      <c r="U205" s="22">
        <v>0</v>
      </c>
      <c r="V205" s="22">
        <v>0</v>
      </c>
      <c r="W205" s="22">
        <v>0</v>
      </c>
      <c r="X205" s="22"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v>0</v>
      </c>
      <c r="AI205" s="22">
        <v>0</v>
      </c>
      <c r="AJ205" s="22">
        <v>0</v>
      </c>
      <c r="AK205" s="22">
        <v>0</v>
      </c>
      <c r="AL205" s="22">
        <v>0</v>
      </c>
      <c r="AM205" s="22">
        <v>0</v>
      </c>
      <c r="AN205" s="22">
        <v>0</v>
      </c>
      <c r="AO205" s="22">
        <v>0</v>
      </c>
      <c r="AP205" s="22">
        <v>10841</v>
      </c>
    </row>
    <row r="206" spans="1:42" x14ac:dyDescent="0.35">
      <c r="A206" s="22" t="s">
        <v>114</v>
      </c>
      <c r="B206" s="22" t="s">
        <v>507</v>
      </c>
      <c r="C206" s="22" t="s">
        <v>524</v>
      </c>
      <c r="D206" s="22" t="s">
        <v>525</v>
      </c>
      <c r="E206" s="22">
        <v>0</v>
      </c>
      <c r="F206" s="22">
        <v>0</v>
      </c>
      <c r="G206" s="22">
        <v>0</v>
      </c>
      <c r="H206" s="22"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v>0</v>
      </c>
      <c r="AI206" s="22">
        <v>0</v>
      </c>
      <c r="AJ206" s="22">
        <v>0</v>
      </c>
      <c r="AK206" s="22">
        <v>0</v>
      </c>
      <c r="AL206" s="22">
        <v>0</v>
      </c>
      <c r="AM206" s="22">
        <v>0</v>
      </c>
      <c r="AN206" s="22">
        <v>0</v>
      </c>
      <c r="AO206" s="22">
        <v>0</v>
      </c>
      <c r="AP206" s="22">
        <v>0</v>
      </c>
    </row>
    <row r="207" spans="1:42" x14ac:dyDescent="0.35">
      <c r="A207" s="22" t="s">
        <v>114</v>
      </c>
      <c r="B207" s="22" t="s">
        <v>507</v>
      </c>
      <c r="C207" s="22" t="s">
        <v>526</v>
      </c>
      <c r="D207" s="22" t="s">
        <v>527</v>
      </c>
      <c r="E207" s="22">
        <v>0</v>
      </c>
      <c r="F207" s="22">
        <v>0</v>
      </c>
      <c r="G207" s="22">
        <v>0</v>
      </c>
      <c r="H207" s="22"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2">
        <v>54121</v>
      </c>
      <c r="P207" s="22">
        <v>0</v>
      </c>
      <c r="Q207" s="22">
        <v>0</v>
      </c>
      <c r="R207" s="22">
        <v>0</v>
      </c>
      <c r="S207" s="22">
        <v>0</v>
      </c>
      <c r="T207" s="22">
        <v>0</v>
      </c>
      <c r="U207" s="22">
        <v>0</v>
      </c>
      <c r="V207" s="22">
        <v>0</v>
      </c>
      <c r="W207" s="22">
        <v>0</v>
      </c>
      <c r="X207" s="22"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v>0</v>
      </c>
      <c r="AI207" s="22">
        <v>0</v>
      </c>
      <c r="AJ207" s="22">
        <v>0</v>
      </c>
      <c r="AK207" s="22">
        <v>0</v>
      </c>
      <c r="AL207" s="22">
        <v>0</v>
      </c>
      <c r="AM207" s="22">
        <v>0</v>
      </c>
      <c r="AN207" s="22">
        <v>0</v>
      </c>
      <c r="AO207" s="22">
        <v>0</v>
      </c>
      <c r="AP207" s="22">
        <v>54121</v>
      </c>
    </row>
    <row r="208" spans="1:42" x14ac:dyDescent="0.35">
      <c r="A208" s="22" t="s">
        <v>114</v>
      </c>
      <c r="B208" s="22" t="s">
        <v>507</v>
      </c>
      <c r="C208" s="22" t="s">
        <v>528</v>
      </c>
      <c r="D208" s="22" t="s">
        <v>529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v>0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v>0</v>
      </c>
      <c r="AI208" s="22">
        <v>0</v>
      </c>
      <c r="AJ208" s="22">
        <v>0</v>
      </c>
      <c r="AK208" s="22">
        <v>0</v>
      </c>
      <c r="AL208" s="22">
        <v>0</v>
      </c>
      <c r="AM208" s="22">
        <v>0</v>
      </c>
      <c r="AN208" s="22">
        <v>0</v>
      </c>
      <c r="AO208" s="22">
        <v>0</v>
      </c>
      <c r="AP208" s="22">
        <v>0</v>
      </c>
    </row>
    <row r="209" spans="1:42" x14ac:dyDescent="0.35">
      <c r="A209" s="22" t="s">
        <v>114</v>
      </c>
      <c r="B209" s="22" t="s">
        <v>507</v>
      </c>
      <c r="C209" s="22" t="s">
        <v>530</v>
      </c>
      <c r="D209" s="22" t="s">
        <v>531</v>
      </c>
      <c r="E209" s="22">
        <v>0</v>
      </c>
      <c r="F209" s="22">
        <v>0</v>
      </c>
      <c r="G209" s="22">
        <v>0</v>
      </c>
      <c r="H209" s="22"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v>0</v>
      </c>
      <c r="AJ209" s="22">
        <v>0</v>
      </c>
      <c r="AK209" s="22">
        <v>0</v>
      </c>
      <c r="AL209" s="22">
        <v>0</v>
      </c>
      <c r="AM209" s="22">
        <v>0</v>
      </c>
      <c r="AN209" s="22">
        <v>0</v>
      </c>
      <c r="AO209" s="22">
        <v>0</v>
      </c>
      <c r="AP209" s="22">
        <v>0</v>
      </c>
    </row>
    <row r="210" spans="1:42" x14ac:dyDescent="0.35">
      <c r="A210" s="22" t="s">
        <v>114</v>
      </c>
      <c r="B210" s="22" t="s">
        <v>507</v>
      </c>
      <c r="C210" s="22" t="s">
        <v>532</v>
      </c>
      <c r="D210" s="22" t="s">
        <v>533</v>
      </c>
      <c r="E210" s="22">
        <v>0</v>
      </c>
      <c r="F210" s="22">
        <v>0</v>
      </c>
      <c r="G210" s="22">
        <v>0</v>
      </c>
      <c r="H210" s="22"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2980</v>
      </c>
      <c r="V210" s="22">
        <v>0</v>
      </c>
      <c r="W210" s="22"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v>0</v>
      </c>
      <c r="AJ210" s="22">
        <v>0</v>
      </c>
      <c r="AK210" s="22">
        <v>0</v>
      </c>
      <c r="AL210" s="22">
        <v>0</v>
      </c>
      <c r="AM210" s="22">
        <v>0</v>
      </c>
      <c r="AN210" s="22">
        <v>0</v>
      </c>
      <c r="AO210" s="22">
        <v>0</v>
      </c>
      <c r="AP210" s="22">
        <v>2980</v>
      </c>
    </row>
    <row r="211" spans="1:42" x14ac:dyDescent="0.35">
      <c r="A211" s="22" t="s">
        <v>114</v>
      </c>
      <c r="B211" s="22" t="s">
        <v>507</v>
      </c>
      <c r="C211" s="22" t="s">
        <v>534</v>
      </c>
      <c r="D211" s="22" t="s">
        <v>535</v>
      </c>
      <c r="E211" s="22">
        <v>0</v>
      </c>
      <c r="F211" s="22">
        <v>82548</v>
      </c>
      <c r="G211" s="22">
        <v>0</v>
      </c>
      <c r="H211" s="22"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  <c r="T211" s="22">
        <v>0</v>
      </c>
      <c r="U211" s="22">
        <v>0</v>
      </c>
      <c r="V211" s="22">
        <v>0</v>
      </c>
      <c r="W211" s="22"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0</v>
      </c>
      <c r="AI211" s="22">
        <v>0</v>
      </c>
      <c r="AJ211" s="22">
        <v>0</v>
      </c>
      <c r="AK211" s="22">
        <v>0</v>
      </c>
      <c r="AL211" s="22">
        <v>0</v>
      </c>
      <c r="AM211" s="22">
        <v>0</v>
      </c>
      <c r="AN211" s="22">
        <v>0</v>
      </c>
      <c r="AO211" s="22">
        <v>0</v>
      </c>
      <c r="AP211" s="22">
        <v>82548</v>
      </c>
    </row>
    <row r="212" spans="1:42" x14ac:dyDescent="0.35">
      <c r="A212" s="22" t="s">
        <v>114</v>
      </c>
      <c r="B212" s="22" t="s">
        <v>507</v>
      </c>
      <c r="C212" s="22" t="s">
        <v>536</v>
      </c>
      <c r="D212" s="22" t="s">
        <v>537</v>
      </c>
      <c r="E212" s="22">
        <v>0</v>
      </c>
      <c r="F212" s="22">
        <v>0</v>
      </c>
      <c r="G212" s="22">
        <v>0</v>
      </c>
      <c r="H212" s="22"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v>3018</v>
      </c>
      <c r="AJ212" s="22">
        <v>0</v>
      </c>
      <c r="AK212" s="22">
        <v>0</v>
      </c>
      <c r="AL212" s="22">
        <v>0</v>
      </c>
      <c r="AM212" s="22">
        <v>0</v>
      </c>
      <c r="AN212" s="22">
        <v>0</v>
      </c>
      <c r="AO212" s="22">
        <v>0</v>
      </c>
      <c r="AP212" s="22">
        <v>3018</v>
      </c>
    </row>
    <row r="213" spans="1:42" x14ac:dyDescent="0.35">
      <c r="A213" s="22" t="s">
        <v>114</v>
      </c>
      <c r="B213" s="22" t="s">
        <v>507</v>
      </c>
      <c r="C213" s="22" t="s">
        <v>538</v>
      </c>
      <c r="D213" s="22" t="s">
        <v>539</v>
      </c>
      <c r="E213" s="22">
        <v>0</v>
      </c>
      <c r="F213" s="22">
        <v>0</v>
      </c>
      <c r="G213" s="22">
        <v>0</v>
      </c>
      <c r="H213" s="22">
        <v>0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21371</v>
      </c>
      <c r="T213" s="22">
        <v>0</v>
      </c>
      <c r="U213" s="22">
        <v>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54199</v>
      </c>
      <c r="AE213" s="22">
        <v>0</v>
      </c>
      <c r="AF213" s="22">
        <v>0</v>
      </c>
      <c r="AG213" s="22">
        <v>0</v>
      </c>
      <c r="AH213" s="22">
        <v>0</v>
      </c>
      <c r="AI213" s="22">
        <v>0</v>
      </c>
      <c r="AJ213" s="22">
        <v>0</v>
      </c>
      <c r="AK213" s="22">
        <v>0</v>
      </c>
      <c r="AL213" s="22">
        <v>0</v>
      </c>
      <c r="AM213" s="22">
        <v>0</v>
      </c>
      <c r="AN213" s="22">
        <v>0</v>
      </c>
      <c r="AO213" s="22">
        <v>0</v>
      </c>
      <c r="AP213" s="22">
        <v>75570</v>
      </c>
    </row>
    <row r="214" spans="1:42" x14ac:dyDescent="0.35">
      <c r="A214" s="22" t="s">
        <v>114</v>
      </c>
      <c r="B214" s="22" t="s">
        <v>507</v>
      </c>
      <c r="C214" s="22" t="s">
        <v>540</v>
      </c>
      <c r="D214" s="22" t="s">
        <v>541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v>0</v>
      </c>
      <c r="U214" s="22">
        <v>0</v>
      </c>
      <c r="V214" s="22">
        <v>0</v>
      </c>
      <c r="W214" s="22"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0</v>
      </c>
      <c r="AK214" s="22">
        <v>0</v>
      </c>
      <c r="AL214" s="22">
        <v>0</v>
      </c>
      <c r="AM214" s="22">
        <v>0</v>
      </c>
      <c r="AN214" s="22">
        <v>0</v>
      </c>
      <c r="AO214" s="22">
        <v>0</v>
      </c>
      <c r="AP214" s="22">
        <v>0</v>
      </c>
    </row>
    <row r="215" spans="1:42" x14ac:dyDescent="0.35">
      <c r="A215" s="22" t="s">
        <v>114</v>
      </c>
      <c r="B215" s="22" t="s">
        <v>507</v>
      </c>
      <c r="C215" s="22" t="s">
        <v>542</v>
      </c>
      <c r="D215" s="22" t="s">
        <v>543</v>
      </c>
      <c r="E215" s="22">
        <v>0</v>
      </c>
      <c r="F215" s="22">
        <v>0</v>
      </c>
      <c r="G215" s="22">
        <v>0</v>
      </c>
      <c r="H215" s="22">
        <v>0</v>
      </c>
      <c r="I215" s="22">
        <v>0</v>
      </c>
      <c r="J215" s="22">
        <v>0</v>
      </c>
      <c r="K215" s="22">
        <v>0</v>
      </c>
      <c r="L215" s="22">
        <v>0</v>
      </c>
      <c r="M215" s="22">
        <v>0</v>
      </c>
      <c r="N215" s="22">
        <v>0</v>
      </c>
      <c r="O215" s="22">
        <v>39210</v>
      </c>
      <c r="P215" s="22">
        <v>0</v>
      </c>
      <c r="Q215" s="22">
        <v>0</v>
      </c>
      <c r="R215" s="22">
        <v>0</v>
      </c>
      <c r="S215" s="22">
        <v>0</v>
      </c>
      <c r="T215" s="22">
        <v>0</v>
      </c>
      <c r="U215" s="22">
        <v>0</v>
      </c>
      <c r="V215" s="22">
        <v>0</v>
      </c>
      <c r="W215" s="22">
        <v>0</v>
      </c>
      <c r="X215" s="22"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v>0</v>
      </c>
      <c r="AI215" s="22">
        <v>0</v>
      </c>
      <c r="AJ215" s="22">
        <v>0</v>
      </c>
      <c r="AK215" s="22">
        <v>0</v>
      </c>
      <c r="AL215" s="22">
        <v>0</v>
      </c>
      <c r="AM215" s="22">
        <v>0</v>
      </c>
      <c r="AN215" s="22">
        <v>0</v>
      </c>
      <c r="AO215" s="22">
        <v>0</v>
      </c>
      <c r="AP215" s="22">
        <v>39210</v>
      </c>
    </row>
    <row r="216" spans="1:42" x14ac:dyDescent="0.35">
      <c r="A216" s="22" t="s">
        <v>114</v>
      </c>
      <c r="B216" s="22" t="s">
        <v>507</v>
      </c>
      <c r="C216" s="22" t="s">
        <v>544</v>
      </c>
      <c r="D216" s="22" t="s">
        <v>545</v>
      </c>
      <c r="E216" s="22">
        <v>0</v>
      </c>
      <c r="F216" s="22">
        <v>0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0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0</v>
      </c>
      <c r="AE216" s="22">
        <v>0</v>
      </c>
      <c r="AF216" s="22">
        <v>0</v>
      </c>
      <c r="AG216" s="22">
        <v>0</v>
      </c>
      <c r="AH216" s="22">
        <v>0</v>
      </c>
      <c r="AI216" s="22">
        <v>0</v>
      </c>
      <c r="AJ216" s="22">
        <v>0</v>
      </c>
      <c r="AK216" s="22">
        <v>0</v>
      </c>
      <c r="AL216" s="22">
        <v>0</v>
      </c>
      <c r="AM216" s="22">
        <v>0</v>
      </c>
      <c r="AN216" s="22">
        <v>0</v>
      </c>
      <c r="AO216" s="22">
        <v>0</v>
      </c>
      <c r="AP216" s="22">
        <v>0</v>
      </c>
    </row>
    <row r="217" spans="1:42" x14ac:dyDescent="0.35">
      <c r="A217" s="22" t="s">
        <v>114</v>
      </c>
      <c r="B217" s="22" t="s">
        <v>507</v>
      </c>
      <c r="C217" s="22" t="s">
        <v>546</v>
      </c>
      <c r="D217" s="22" t="s">
        <v>547</v>
      </c>
      <c r="E217" s="22">
        <v>0</v>
      </c>
      <c r="F217" s="22">
        <v>0</v>
      </c>
      <c r="G217" s="22">
        <v>0</v>
      </c>
      <c r="H217" s="22">
        <v>0</v>
      </c>
      <c r="I217" s="22">
        <v>15000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v>0</v>
      </c>
      <c r="U217" s="22">
        <v>0</v>
      </c>
      <c r="V217" s="22">
        <v>0</v>
      </c>
      <c r="W217" s="22">
        <v>0</v>
      </c>
      <c r="X217" s="22"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5018</v>
      </c>
      <c r="AE217" s="22">
        <v>0</v>
      </c>
      <c r="AF217" s="22">
        <v>0</v>
      </c>
      <c r="AG217" s="22">
        <v>0</v>
      </c>
      <c r="AH217" s="22">
        <v>0</v>
      </c>
      <c r="AI217" s="22">
        <v>0</v>
      </c>
      <c r="AJ217" s="22">
        <v>0</v>
      </c>
      <c r="AK217" s="22">
        <v>0</v>
      </c>
      <c r="AL217" s="22">
        <v>0</v>
      </c>
      <c r="AM217" s="22">
        <v>0</v>
      </c>
      <c r="AN217" s="22">
        <v>0</v>
      </c>
      <c r="AO217" s="22">
        <v>0</v>
      </c>
      <c r="AP217" s="22">
        <v>20018</v>
      </c>
    </row>
    <row r="218" spans="1:42" x14ac:dyDescent="0.35">
      <c r="A218" s="22" t="s">
        <v>114</v>
      </c>
      <c r="B218" s="22" t="s">
        <v>507</v>
      </c>
      <c r="C218" s="22" t="s">
        <v>548</v>
      </c>
      <c r="D218" s="22" t="s">
        <v>549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39038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v>0</v>
      </c>
      <c r="AL218" s="22">
        <v>0</v>
      </c>
      <c r="AM218" s="22">
        <v>0</v>
      </c>
      <c r="AN218" s="22">
        <v>0</v>
      </c>
      <c r="AO218" s="22">
        <v>0</v>
      </c>
      <c r="AP218" s="22">
        <v>39038</v>
      </c>
    </row>
    <row r="219" spans="1:42" x14ac:dyDescent="0.35">
      <c r="A219" s="22" t="s">
        <v>114</v>
      </c>
      <c r="B219" s="22" t="s">
        <v>507</v>
      </c>
      <c r="C219" s="22" t="s">
        <v>550</v>
      </c>
      <c r="D219" s="22" t="s">
        <v>551</v>
      </c>
      <c r="E219" s="22">
        <v>0</v>
      </c>
      <c r="F219" s="22">
        <v>0</v>
      </c>
      <c r="G219" s="22">
        <v>0</v>
      </c>
      <c r="H219" s="22">
        <v>0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9208</v>
      </c>
      <c r="P219" s="22">
        <v>0</v>
      </c>
      <c r="Q219" s="22">
        <v>0</v>
      </c>
      <c r="R219" s="22">
        <v>0</v>
      </c>
      <c r="S219" s="22">
        <v>0</v>
      </c>
      <c r="T219" s="22">
        <v>0</v>
      </c>
      <c r="U219" s="22">
        <v>0</v>
      </c>
      <c r="V219" s="22">
        <v>0</v>
      </c>
      <c r="W219" s="22">
        <v>0</v>
      </c>
      <c r="X219" s="22"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v>0</v>
      </c>
      <c r="AI219" s="22">
        <v>0</v>
      </c>
      <c r="AJ219" s="22">
        <v>0</v>
      </c>
      <c r="AK219" s="22">
        <v>0</v>
      </c>
      <c r="AL219" s="22">
        <v>0</v>
      </c>
      <c r="AM219" s="22">
        <v>0</v>
      </c>
      <c r="AN219" s="22">
        <v>0</v>
      </c>
      <c r="AO219" s="22">
        <v>0</v>
      </c>
      <c r="AP219" s="22">
        <v>9208</v>
      </c>
    </row>
    <row r="220" spans="1:42" x14ac:dyDescent="0.35">
      <c r="A220" s="22" t="s">
        <v>114</v>
      </c>
      <c r="B220" s="22" t="s">
        <v>507</v>
      </c>
      <c r="C220" s="22" t="s">
        <v>552</v>
      </c>
      <c r="D220" s="22" t="s">
        <v>553</v>
      </c>
      <c r="E220" s="22">
        <v>0</v>
      </c>
      <c r="F220" s="22">
        <v>0</v>
      </c>
      <c r="G220" s="22">
        <v>0</v>
      </c>
      <c r="H220" s="22"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v>0</v>
      </c>
      <c r="V220" s="22">
        <v>0</v>
      </c>
      <c r="W220" s="22"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v>0</v>
      </c>
      <c r="AI220" s="22">
        <v>0</v>
      </c>
      <c r="AJ220" s="22">
        <v>0</v>
      </c>
      <c r="AK220" s="22">
        <v>0</v>
      </c>
      <c r="AL220" s="22">
        <v>0</v>
      </c>
      <c r="AM220" s="22">
        <v>0</v>
      </c>
      <c r="AN220" s="22">
        <v>0</v>
      </c>
      <c r="AO220" s="22">
        <v>0</v>
      </c>
      <c r="AP220" s="22">
        <v>0</v>
      </c>
    </row>
    <row r="221" spans="1:42" x14ac:dyDescent="0.35">
      <c r="A221" s="22" t="s">
        <v>114</v>
      </c>
      <c r="B221" s="22" t="s">
        <v>507</v>
      </c>
      <c r="C221" s="22" t="s">
        <v>554</v>
      </c>
      <c r="D221" s="22" t="s">
        <v>555</v>
      </c>
      <c r="E221" s="22">
        <v>0</v>
      </c>
      <c r="F221" s="22">
        <v>0</v>
      </c>
      <c r="G221" s="22">
        <v>0</v>
      </c>
      <c r="H221" s="22">
        <v>9481</v>
      </c>
      <c r="I221" s="22">
        <v>0</v>
      </c>
      <c r="J221" s="22">
        <v>0</v>
      </c>
      <c r="K221" s="22">
        <v>0</v>
      </c>
      <c r="L221" s="22">
        <v>0</v>
      </c>
      <c r="M221" s="22">
        <v>0</v>
      </c>
      <c r="N221" s="22">
        <v>21685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v>61975</v>
      </c>
      <c r="U221" s="22">
        <v>61318</v>
      </c>
      <c r="V221" s="22">
        <v>0</v>
      </c>
      <c r="W221" s="22">
        <v>0</v>
      </c>
      <c r="X221" s="22"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82134</v>
      </c>
      <c r="AE221" s="22">
        <v>0</v>
      </c>
      <c r="AF221" s="22">
        <v>0</v>
      </c>
      <c r="AG221" s="22">
        <v>0</v>
      </c>
      <c r="AH221" s="22">
        <v>0</v>
      </c>
      <c r="AI221" s="22">
        <v>92500</v>
      </c>
      <c r="AJ221" s="22">
        <v>0</v>
      </c>
      <c r="AK221" s="22">
        <v>0</v>
      </c>
      <c r="AL221" s="22">
        <v>0</v>
      </c>
      <c r="AM221" s="22">
        <v>0</v>
      </c>
      <c r="AN221" s="22">
        <v>0</v>
      </c>
      <c r="AO221" s="22">
        <v>0</v>
      </c>
      <c r="AP221" s="22">
        <v>329093</v>
      </c>
    </row>
    <row r="222" spans="1:42" x14ac:dyDescent="0.35">
      <c r="A222" s="22" t="s">
        <v>114</v>
      </c>
      <c r="B222" s="22" t="s">
        <v>507</v>
      </c>
      <c r="C222" s="22" t="s">
        <v>556</v>
      </c>
      <c r="D222" s="22" t="s">
        <v>557</v>
      </c>
      <c r="E222" s="22">
        <v>0</v>
      </c>
      <c r="F222" s="22">
        <v>0</v>
      </c>
      <c r="G222" s="22">
        <v>0</v>
      </c>
      <c r="H222" s="22"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0</v>
      </c>
      <c r="U222" s="22">
        <v>0</v>
      </c>
      <c r="V222" s="22">
        <v>0</v>
      </c>
      <c r="W222" s="22">
        <v>0</v>
      </c>
      <c r="X222" s="22"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v>0</v>
      </c>
      <c r="AI222" s="22">
        <v>0</v>
      </c>
      <c r="AJ222" s="22">
        <v>0</v>
      </c>
      <c r="AK222" s="22">
        <v>0</v>
      </c>
      <c r="AL222" s="22">
        <v>0</v>
      </c>
      <c r="AM222" s="22">
        <v>0</v>
      </c>
      <c r="AN222" s="22">
        <v>0</v>
      </c>
      <c r="AO222" s="22">
        <v>0</v>
      </c>
      <c r="AP222" s="22">
        <v>0</v>
      </c>
    </row>
    <row r="223" spans="1:42" x14ac:dyDescent="0.35">
      <c r="A223" s="22" t="s">
        <v>114</v>
      </c>
      <c r="B223" s="22" t="s">
        <v>507</v>
      </c>
      <c r="C223" s="22" t="s">
        <v>558</v>
      </c>
      <c r="D223" s="22" t="s">
        <v>559</v>
      </c>
      <c r="E223" s="22">
        <v>0</v>
      </c>
      <c r="F223" s="22">
        <v>0</v>
      </c>
      <c r="G223" s="22">
        <v>0</v>
      </c>
      <c r="H223" s="22"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v>0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v>0</v>
      </c>
      <c r="AI223" s="22">
        <v>0</v>
      </c>
      <c r="AJ223" s="22">
        <v>0</v>
      </c>
      <c r="AK223" s="22">
        <v>0</v>
      </c>
      <c r="AL223" s="22">
        <v>0</v>
      </c>
      <c r="AM223" s="22">
        <v>0</v>
      </c>
      <c r="AN223" s="22">
        <v>0</v>
      </c>
      <c r="AO223" s="22">
        <v>0</v>
      </c>
      <c r="AP223" s="22">
        <v>0</v>
      </c>
    </row>
    <row r="224" spans="1:42" x14ac:dyDescent="0.35">
      <c r="A224" s="22" t="s">
        <v>114</v>
      </c>
      <c r="B224" s="22" t="s">
        <v>507</v>
      </c>
      <c r="C224" s="22" t="s">
        <v>560</v>
      </c>
      <c r="D224" s="22" t="s">
        <v>561</v>
      </c>
      <c r="E224" s="22">
        <v>0</v>
      </c>
      <c r="F224" s="22">
        <v>0</v>
      </c>
      <c r="G224" s="22">
        <v>0</v>
      </c>
      <c r="H224" s="22"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42908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v>0</v>
      </c>
      <c r="V224" s="22">
        <v>0</v>
      </c>
      <c r="W224" s="22">
        <v>0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v>0</v>
      </c>
      <c r="AI224" s="22">
        <v>0</v>
      </c>
      <c r="AJ224" s="22">
        <v>0</v>
      </c>
      <c r="AK224" s="22">
        <v>0</v>
      </c>
      <c r="AL224" s="22">
        <v>0</v>
      </c>
      <c r="AM224" s="22">
        <v>0</v>
      </c>
      <c r="AN224" s="22">
        <v>0</v>
      </c>
      <c r="AO224" s="22">
        <v>0</v>
      </c>
      <c r="AP224" s="22">
        <v>42908</v>
      </c>
    </row>
    <row r="225" spans="1:42" x14ac:dyDescent="0.35">
      <c r="A225" s="22" t="s">
        <v>114</v>
      </c>
      <c r="B225" s="22" t="s">
        <v>507</v>
      </c>
      <c r="C225" s="22" t="s">
        <v>562</v>
      </c>
      <c r="D225" s="22" t="s">
        <v>563</v>
      </c>
      <c r="E225" s="22">
        <v>0</v>
      </c>
      <c r="F225" s="22">
        <v>0</v>
      </c>
      <c r="G225" s="22">
        <v>0</v>
      </c>
      <c r="H225" s="22"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v>0</v>
      </c>
      <c r="V225" s="22">
        <v>0</v>
      </c>
      <c r="W225" s="22"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v>0</v>
      </c>
      <c r="AJ225" s="22">
        <v>0</v>
      </c>
      <c r="AK225" s="22">
        <v>0</v>
      </c>
      <c r="AL225" s="22">
        <v>0</v>
      </c>
      <c r="AM225" s="22">
        <v>0</v>
      </c>
      <c r="AN225" s="22">
        <v>0</v>
      </c>
      <c r="AO225" s="22">
        <v>0</v>
      </c>
      <c r="AP225" s="22">
        <v>0</v>
      </c>
    </row>
    <row r="226" spans="1:42" x14ac:dyDescent="0.35">
      <c r="A226" s="22" t="s">
        <v>114</v>
      </c>
      <c r="B226" s="22" t="s">
        <v>507</v>
      </c>
      <c r="C226" s="22" t="s">
        <v>564</v>
      </c>
      <c r="D226" s="22" t="s">
        <v>565</v>
      </c>
      <c r="E226" s="22">
        <v>0</v>
      </c>
      <c r="F226" s="22">
        <v>0</v>
      </c>
      <c r="G226" s="22">
        <v>0</v>
      </c>
      <c r="H226" s="22"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0</v>
      </c>
      <c r="U226" s="22"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2">
        <v>0</v>
      </c>
      <c r="AL226" s="22">
        <v>0</v>
      </c>
      <c r="AM226" s="22">
        <v>0</v>
      </c>
      <c r="AN226" s="22">
        <v>0</v>
      </c>
      <c r="AO226" s="22">
        <v>0</v>
      </c>
      <c r="AP226" s="22">
        <v>0</v>
      </c>
    </row>
    <row r="227" spans="1:42" x14ac:dyDescent="0.35">
      <c r="A227" s="22" t="s">
        <v>114</v>
      </c>
      <c r="B227" s="22" t="s">
        <v>507</v>
      </c>
      <c r="C227" s="22" t="s">
        <v>566</v>
      </c>
      <c r="D227" s="22" t="s">
        <v>567</v>
      </c>
      <c r="E227" s="22">
        <v>0</v>
      </c>
      <c r="F227" s="22">
        <v>0</v>
      </c>
      <c r="G227" s="22">
        <v>0</v>
      </c>
      <c r="H227" s="22"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v>0</v>
      </c>
      <c r="U227" s="22">
        <v>0</v>
      </c>
      <c r="V227" s="22">
        <v>0</v>
      </c>
      <c r="W227" s="22"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v>0</v>
      </c>
      <c r="AJ227" s="22">
        <v>0</v>
      </c>
      <c r="AK227" s="22">
        <v>0</v>
      </c>
      <c r="AL227" s="22">
        <v>0</v>
      </c>
      <c r="AM227" s="22">
        <v>0</v>
      </c>
      <c r="AN227" s="22">
        <v>0</v>
      </c>
      <c r="AO227" s="22">
        <v>0</v>
      </c>
      <c r="AP227" s="22">
        <v>0</v>
      </c>
    </row>
    <row r="228" spans="1:42" x14ac:dyDescent="0.35">
      <c r="A228" s="22" t="s">
        <v>114</v>
      </c>
      <c r="B228" s="22" t="s">
        <v>507</v>
      </c>
      <c r="C228" s="22" t="s">
        <v>568</v>
      </c>
      <c r="D228" s="22" t="s">
        <v>569</v>
      </c>
      <c r="E228" s="22">
        <v>0</v>
      </c>
      <c r="F228" s="22">
        <v>0</v>
      </c>
      <c r="G228" s="22">
        <v>0</v>
      </c>
      <c r="H228" s="22"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v>0</v>
      </c>
      <c r="V228" s="22">
        <v>0</v>
      </c>
      <c r="W228" s="22"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v>0</v>
      </c>
      <c r="AJ228" s="22">
        <v>0</v>
      </c>
      <c r="AK228" s="22">
        <v>0</v>
      </c>
      <c r="AL228" s="22">
        <v>0</v>
      </c>
      <c r="AM228" s="22">
        <v>0</v>
      </c>
      <c r="AN228" s="22">
        <v>0</v>
      </c>
      <c r="AO228" s="22">
        <v>0</v>
      </c>
      <c r="AP228" s="22">
        <v>0</v>
      </c>
    </row>
    <row r="229" spans="1:42" x14ac:dyDescent="0.35">
      <c r="A229" s="22" t="s">
        <v>114</v>
      </c>
      <c r="B229" s="22" t="s">
        <v>507</v>
      </c>
      <c r="C229" s="22" t="s">
        <v>570</v>
      </c>
      <c r="D229" s="22" t="s">
        <v>571</v>
      </c>
      <c r="E229" s="22">
        <v>0</v>
      </c>
      <c r="F229" s="22">
        <v>0</v>
      </c>
      <c r="G229" s="22">
        <v>0</v>
      </c>
      <c r="H229" s="22"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  <c r="T229" s="22">
        <v>0</v>
      </c>
      <c r="U229" s="22">
        <v>0</v>
      </c>
      <c r="V229" s="22">
        <v>0</v>
      </c>
      <c r="W229" s="22"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0</v>
      </c>
      <c r="AG229" s="22">
        <v>0</v>
      </c>
      <c r="AH229" s="22">
        <v>0</v>
      </c>
      <c r="AI229" s="22">
        <v>0</v>
      </c>
      <c r="AJ229" s="22">
        <v>0</v>
      </c>
      <c r="AK229" s="22">
        <v>0</v>
      </c>
      <c r="AL229" s="22">
        <v>0</v>
      </c>
      <c r="AM229" s="22">
        <v>0</v>
      </c>
      <c r="AN229" s="22">
        <v>0</v>
      </c>
      <c r="AO229" s="22">
        <v>0</v>
      </c>
      <c r="AP229" s="22">
        <v>0</v>
      </c>
    </row>
    <row r="230" spans="1:42" x14ac:dyDescent="0.35">
      <c r="A230" s="22" t="s">
        <v>114</v>
      </c>
      <c r="B230" s="22" t="s">
        <v>507</v>
      </c>
      <c r="C230" s="22" t="s">
        <v>572</v>
      </c>
      <c r="D230" s="22" t="s">
        <v>573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v>0</v>
      </c>
      <c r="AJ230" s="22">
        <v>0</v>
      </c>
      <c r="AK230" s="22">
        <v>0</v>
      </c>
      <c r="AL230" s="22">
        <v>0</v>
      </c>
      <c r="AM230" s="22">
        <v>0</v>
      </c>
      <c r="AN230" s="22">
        <v>0</v>
      </c>
      <c r="AO230" s="22">
        <v>0</v>
      </c>
      <c r="AP230" s="22">
        <v>0</v>
      </c>
    </row>
    <row r="231" spans="1:42" x14ac:dyDescent="0.35">
      <c r="A231" s="22" t="s">
        <v>114</v>
      </c>
      <c r="B231" s="22" t="s">
        <v>507</v>
      </c>
      <c r="C231" s="22" t="s">
        <v>574</v>
      </c>
      <c r="D231" s="22" t="s">
        <v>575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v>0</v>
      </c>
      <c r="U231" s="22">
        <v>0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v>0</v>
      </c>
      <c r="AI231" s="22">
        <v>0</v>
      </c>
      <c r="AJ231" s="22">
        <v>0</v>
      </c>
      <c r="AK231" s="22">
        <v>0</v>
      </c>
      <c r="AL231" s="22">
        <v>0</v>
      </c>
      <c r="AM231" s="22">
        <v>0</v>
      </c>
      <c r="AN231" s="22">
        <v>0</v>
      </c>
      <c r="AO231" s="22">
        <v>0</v>
      </c>
      <c r="AP231" s="22">
        <v>0</v>
      </c>
    </row>
    <row r="232" spans="1:42" x14ac:dyDescent="0.35">
      <c r="A232" s="22" t="s">
        <v>114</v>
      </c>
      <c r="B232" s="22" t="s">
        <v>507</v>
      </c>
      <c r="C232" s="22" t="s">
        <v>576</v>
      </c>
      <c r="D232" s="22" t="s">
        <v>577</v>
      </c>
      <c r="E232" s="22">
        <v>0</v>
      </c>
      <c r="F232" s="22">
        <v>0</v>
      </c>
      <c r="G232" s="22">
        <v>0</v>
      </c>
      <c r="H232" s="22">
        <v>0</v>
      </c>
      <c r="I232" s="22">
        <v>10000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v>0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v>0</v>
      </c>
      <c r="AI232" s="22">
        <v>0</v>
      </c>
      <c r="AJ232" s="22">
        <v>0</v>
      </c>
      <c r="AK232" s="22">
        <v>0</v>
      </c>
      <c r="AL232" s="22">
        <v>0</v>
      </c>
      <c r="AM232" s="22">
        <v>0</v>
      </c>
      <c r="AN232" s="22">
        <v>0</v>
      </c>
      <c r="AO232" s="22">
        <v>0</v>
      </c>
      <c r="AP232" s="22">
        <v>10000</v>
      </c>
    </row>
    <row r="233" spans="1:42" x14ac:dyDescent="0.35">
      <c r="A233" s="22" t="s">
        <v>114</v>
      </c>
      <c r="B233" s="22" t="s">
        <v>507</v>
      </c>
      <c r="C233" s="22" t="s">
        <v>578</v>
      </c>
      <c r="D233" s="22" t="s">
        <v>579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  <c r="T233" s="22">
        <v>0</v>
      </c>
      <c r="U233" s="22"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0</v>
      </c>
      <c r="AJ233" s="22">
        <v>0</v>
      </c>
      <c r="AK233" s="22">
        <v>0</v>
      </c>
      <c r="AL233" s="22">
        <v>0</v>
      </c>
      <c r="AM233" s="22">
        <v>0</v>
      </c>
      <c r="AN233" s="22">
        <v>0</v>
      </c>
      <c r="AO233" s="22">
        <v>0</v>
      </c>
      <c r="AP233" s="22">
        <v>0</v>
      </c>
    </row>
    <row r="234" spans="1:42" x14ac:dyDescent="0.35">
      <c r="A234" s="22" t="s">
        <v>114</v>
      </c>
      <c r="B234" s="22" t="s">
        <v>507</v>
      </c>
      <c r="C234" s="22" t="s">
        <v>580</v>
      </c>
      <c r="D234" s="22" t="s">
        <v>581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0</v>
      </c>
      <c r="U234" s="22">
        <v>0</v>
      </c>
      <c r="V234" s="22">
        <v>0</v>
      </c>
      <c r="W234" s="22">
        <v>0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v>0</v>
      </c>
      <c r="AI234" s="22">
        <v>0</v>
      </c>
      <c r="AJ234" s="22">
        <v>0</v>
      </c>
      <c r="AK234" s="22">
        <v>0</v>
      </c>
      <c r="AL234" s="22">
        <v>0</v>
      </c>
      <c r="AM234" s="22">
        <v>0</v>
      </c>
      <c r="AN234" s="22">
        <v>0</v>
      </c>
      <c r="AO234" s="22">
        <v>0</v>
      </c>
      <c r="AP234" s="22">
        <v>0</v>
      </c>
    </row>
    <row r="235" spans="1:42" x14ac:dyDescent="0.35">
      <c r="A235" s="22" t="s">
        <v>114</v>
      </c>
      <c r="B235" s="22" t="s">
        <v>507</v>
      </c>
      <c r="C235" s="22" t="s">
        <v>582</v>
      </c>
      <c r="D235" s="22" t="s">
        <v>583</v>
      </c>
      <c r="E235" s="22">
        <v>0</v>
      </c>
      <c r="F235" s="22">
        <v>0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v>13022</v>
      </c>
      <c r="U235" s="22"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0</v>
      </c>
      <c r="AI235" s="22">
        <v>0</v>
      </c>
      <c r="AJ235" s="22">
        <v>17541</v>
      </c>
      <c r="AK235" s="22">
        <v>0</v>
      </c>
      <c r="AL235" s="22">
        <v>0</v>
      </c>
      <c r="AM235" s="22">
        <v>0</v>
      </c>
      <c r="AN235" s="22">
        <v>0</v>
      </c>
      <c r="AO235" s="22">
        <v>0</v>
      </c>
      <c r="AP235" s="22">
        <v>30563</v>
      </c>
    </row>
    <row r="236" spans="1:42" x14ac:dyDescent="0.35">
      <c r="A236" s="22" t="s">
        <v>114</v>
      </c>
      <c r="B236" s="22" t="s">
        <v>507</v>
      </c>
      <c r="C236" s="22" t="s">
        <v>584</v>
      </c>
      <c r="D236" s="22" t="s">
        <v>585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58565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10000</v>
      </c>
      <c r="AE236" s="22">
        <v>0</v>
      </c>
      <c r="AF236" s="22">
        <v>0</v>
      </c>
      <c r="AG236" s="22">
        <v>0</v>
      </c>
      <c r="AH236" s="22">
        <v>0</v>
      </c>
      <c r="AI236" s="22">
        <v>63661</v>
      </c>
      <c r="AJ236" s="22">
        <v>0</v>
      </c>
      <c r="AK236" s="22">
        <v>0</v>
      </c>
      <c r="AL236" s="22">
        <v>0</v>
      </c>
      <c r="AM236" s="22">
        <v>0</v>
      </c>
      <c r="AN236" s="22">
        <v>0</v>
      </c>
      <c r="AO236" s="22">
        <v>0</v>
      </c>
      <c r="AP236" s="22">
        <v>132226</v>
      </c>
    </row>
    <row r="237" spans="1:42" x14ac:dyDescent="0.35">
      <c r="A237" s="22" t="s">
        <v>114</v>
      </c>
      <c r="B237" s="22" t="s">
        <v>507</v>
      </c>
      <c r="C237" s="22" t="s">
        <v>586</v>
      </c>
      <c r="D237" s="22" t="s">
        <v>587</v>
      </c>
      <c r="E237" s="22">
        <v>0</v>
      </c>
      <c r="F237" s="22">
        <v>0</v>
      </c>
      <c r="G237" s="22">
        <v>0</v>
      </c>
      <c r="H237" s="22"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2">
        <v>10761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v>4185</v>
      </c>
      <c r="V237" s="22">
        <v>0</v>
      </c>
      <c r="W237" s="22">
        <v>0</v>
      </c>
      <c r="X237" s="22"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v>6117</v>
      </c>
      <c r="AJ237" s="22">
        <v>0</v>
      </c>
      <c r="AK237" s="22">
        <v>0</v>
      </c>
      <c r="AL237" s="22">
        <v>0</v>
      </c>
      <c r="AM237" s="22">
        <v>0</v>
      </c>
      <c r="AN237" s="22">
        <v>0</v>
      </c>
      <c r="AO237" s="22">
        <v>0</v>
      </c>
      <c r="AP237" s="22">
        <v>21063</v>
      </c>
    </row>
    <row r="238" spans="1:42" x14ac:dyDescent="0.35">
      <c r="A238" s="22" t="s">
        <v>114</v>
      </c>
      <c r="B238" s="22" t="s">
        <v>507</v>
      </c>
      <c r="C238" s="22" t="s">
        <v>588</v>
      </c>
      <c r="D238" s="22" t="s">
        <v>589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v>0</v>
      </c>
      <c r="AI238" s="22">
        <v>0</v>
      </c>
      <c r="AJ238" s="22">
        <v>0</v>
      </c>
      <c r="AK238" s="22">
        <v>0</v>
      </c>
      <c r="AL238" s="22">
        <v>0</v>
      </c>
      <c r="AM238" s="22">
        <v>0</v>
      </c>
      <c r="AN238" s="22">
        <v>0</v>
      </c>
      <c r="AO238" s="22">
        <v>0</v>
      </c>
      <c r="AP238" s="22">
        <v>0</v>
      </c>
    </row>
    <row r="239" spans="1:42" x14ac:dyDescent="0.35">
      <c r="A239" s="22" t="s">
        <v>114</v>
      </c>
      <c r="B239" s="22" t="s">
        <v>507</v>
      </c>
      <c r="C239" s="22" t="s">
        <v>590</v>
      </c>
      <c r="D239" s="22" t="s">
        <v>591</v>
      </c>
      <c r="E239" s="22">
        <v>0</v>
      </c>
      <c r="F239" s="22">
        <v>0</v>
      </c>
      <c r="G239" s="22">
        <v>0</v>
      </c>
      <c r="H239" s="22"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0</v>
      </c>
      <c r="V239" s="22">
        <v>0</v>
      </c>
      <c r="W239" s="22">
        <v>0</v>
      </c>
      <c r="X239" s="22"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v>0</v>
      </c>
      <c r="AI239" s="22">
        <v>0</v>
      </c>
      <c r="AJ239" s="22">
        <v>0</v>
      </c>
      <c r="AK239" s="22">
        <v>0</v>
      </c>
      <c r="AL239" s="22">
        <v>0</v>
      </c>
      <c r="AM239" s="22">
        <v>0</v>
      </c>
      <c r="AN239" s="22">
        <v>0</v>
      </c>
      <c r="AO239" s="22">
        <v>0</v>
      </c>
      <c r="AP239" s="22">
        <v>0</v>
      </c>
    </row>
    <row r="240" spans="1:42" x14ac:dyDescent="0.35">
      <c r="A240" s="22" t="s">
        <v>114</v>
      </c>
      <c r="B240" s="22" t="s">
        <v>507</v>
      </c>
      <c r="C240" s="22" t="s">
        <v>592</v>
      </c>
      <c r="D240" s="22" t="s">
        <v>593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0</v>
      </c>
      <c r="V240" s="22">
        <v>0</v>
      </c>
      <c r="W240" s="22"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v>0</v>
      </c>
      <c r="AJ240" s="22">
        <v>0</v>
      </c>
      <c r="AK240" s="22">
        <v>0</v>
      </c>
      <c r="AL240" s="22">
        <v>0</v>
      </c>
      <c r="AM240" s="22">
        <v>0</v>
      </c>
      <c r="AN240" s="22">
        <v>0</v>
      </c>
      <c r="AO240" s="22">
        <v>0</v>
      </c>
      <c r="AP240" s="22">
        <v>0</v>
      </c>
    </row>
    <row r="241" spans="1:42" x14ac:dyDescent="0.35">
      <c r="A241" s="22" t="s">
        <v>114</v>
      </c>
      <c r="B241" s="22" t="s">
        <v>507</v>
      </c>
      <c r="C241" s="22" t="s">
        <v>594</v>
      </c>
      <c r="D241" s="22" t="s">
        <v>595</v>
      </c>
      <c r="E241" s="22">
        <v>0</v>
      </c>
      <c r="F241" s="22">
        <v>0</v>
      </c>
      <c r="G241" s="22">
        <v>0</v>
      </c>
      <c r="H241" s="22"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90775</v>
      </c>
      <c r="P241" s="22">
        <v>0</v>
      </c>
      <c r="Q241" s="22">
        <v>0</v>
      </c>
      <c r="R241" s="22">
        <v>0</v>
      </c>
      <c r="S241" s="22">
        <v>0</v>
      </c>
      <c r="T241" s="22">
        <v>19635</v>
      </c>
      <c r="U241" s="22">
        <v>0</v>
      </c>
      <c r="V241" s="22">
        <v>0</v>
      </c>
      <c r="W241" s="22"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v>0</v>
      </c>
      <c r="AI241" s="22">
        <v>0</v>
      </c>
      <c r="AJ241" s="22">
        <v>0</v>
      </c>
      <c r="AK241" s="22">
        <v>0</v>
      </c>
      <c r="AL241" s="22">
        <v>0</v>
      </c>
      <c r="AM241" s="22">
        <v>0</v>
      </c>
      <c r="AN241" s="22">
        <v>0</v>
      </c>
      <c r="AO241" s="22">
        <v>0</v>
      </c>
      <c r="AP241" s="22">
        <v>110410</v>
      </c>
    </row>
    <row r="242" spans="1:42" x14ac:dyDescent="0.35">
      <c r="A242" s="22" t="s">
        <v>114</v>
      </c>
      <c r="B242" s="22" t="s">
        <v>507</v>
      </c>
      <c r="C242" s="22" t="s">
        <v>596</v>
      </c>
      <c r="D242" s="22" t="s">
        <v>597</v>
      </c>
      <c r="E242" s="22">
        <v>0</v>
      </c>
      <c r="F242" s="22">
        <v>0</v>
      </c>
      <c r="G242" s="22">
        <v>0</v>
      </c>
      <c r="H242" s="22"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v>0</v>
      </c>
      <c r="U242" s="22">
        <v>0</v>
      </c>
      <c r="V242" s="22">
        <v>0</v>
      </c>
      <c r="W242" s="22"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v>0</v>
      </c>
      <c r="AI242" s="22">
        <v>0</v>
      </c>
      <c r="AJ242" s="22">
        <v>0</v>
      </c>
      <c r="AK242" s="22">
        <v>0</v>
      </c>
      <c r="AL242" s="22">
        <v>0</v>
      </c>
      <c r="AM242" s="22">
        <v>0</v>
      </c>
      <c r="AN242" s="22">
        <v>0</v>
      </c>
      <c r="AO242" s="22">
        <v>0</v>
      </c>
      <c r="AP242" s="22">
        <v>0</v>
      </c>
    </row>
    <row r="243" spans="1:42" x14ac:dyDescent="0.35">
      <c r="A243" s="22" t="s">
        <v>114</v>
      </c>
      <c r="B243" s="22" t="s">
        <v>507</v>
      </c>
      <c r="C243" s="22" t="s">
        <v>598</v>
      </c>
      <c r="D243" s="22" t="s">
        <v>599</v>
      </c>
      <c r="E243" s="22">
        <v>0</v>
      </c>
      <c r="F243" s="22">
        <v>0</v>
      </c>
      <c r="G243" s="22">
        <v>0</v>
      </c>
      <c r="H243" s="22"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v>0</v>
      </c>
      <c r="V243" s="22">
        <v>0</v>
      </c>
      <c r="W243" s="22"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v>0</v>
      </c>
      <c r="AJ243" s="22">
        <v>0</v>
      </c>
      <c r="AK243" s="22">
        <v>0</v>
      </c>
      <c r="AL243" s="22">
        <v>0</v>
      </c>
      <c r="AM243" s="22">
        <v>0</v>
      </c>
      <c r="AN243" s="22">
        <v>0</v>
      </c>
      <c r="AO243" s="22">
        <v>0</v>
      </c>
      <c r="AP243" s="22">
        <v>0</v>
      </c>
    </row>
    <row r="244" spans="1:42" x14ac:dyDescent="0.35">
      <c r="A244" s="22" t="s">
        <v>114</v>
      </c>
      <c r="B244" s="22" t="s">
        <v>507</v>
      </c>
      <c r="C244" s="22" t="s">
        <v>600</v>
      </c>
      <c r="D244" s="22" t="s">
        <v>601</v>
      </c>
      <c r="E244" s="22">
        <v>0</v>
      </c>
      <c r="F244" s="22">
        <v>0</v>
      </c>
      <c r="G244" s="22">
        <v>0</v>
      </c>
      <c r="H244" s="22"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v>0</v>
      </c>
      <c r="N244" s="22">
        <v>0</v>
      </c>
      <c r="O244" s="22">
        <v>45806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v>0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v>0</v>
      </c>
      <c r="AI244" s="22">
        <v>0</v>
      </c>
      <c r="AJ244" s="22">
        <v>0</v>
      </c>
      <c r="AK244" s="22">
        <v>0</v>
      </c>
      <c r="AL244" s="22">
        <v>0</v>
      </c>
      <c r="AM244" s="22">
        <v>0</v>
      </c>
      <c r="AN244" s="22">
        <v>0</v>
      </c>
      <c r="AO244" s="22">
        <v>0</v>
      </c>
      <c r="AP244" s="22">
        <v>45806</v>
      </c>
    </row>
    <row r="245" spans="1:42" x14ac:dyDescent="0.35">
      <c r="A245" s="22" t="s">
        <v>114</v>
      </c>
      <c r="B245" s="22" t="s">
        <v>507</v>
      </c>
      <c r="C245" s="22" t="s">
        <v>602</v>
      </c>
      <c r="D245" s="22" t="s">
        <v>603</v>
      </c>
      <c r="E245" s="22">
        <v>0</v>
      </c>
      <c r="F245" s="22">
        <v>0</v>
      </c>
      <c r="G245" s="22">
        <v>0</v>
      </c>
      <c r="H245" s="22"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v>0</v>
      </c>
      <c r="N245" s="22">
        <v>0</v>
      </c>
      <c r="O245" s="22">
        <v>51763</v>
      </c>
      <c r="P245" s="22">
        <v>0</v>
      </c>
      <c r="Q245" s="22">
        <v>0</v>
      </c>
      <c r="R245" s="22">
        <v>0</v>
      </c>
      <c r="S245" s="22">
        <v>0</v>
      </c>
      <c r="T245" s="22">
        <v>0</v>
      </c>
      <c r="U245" s="22">
        <v>0</v>
      </c>
      <c r="V245" s="22">
        <v>0</v>
      </c>
      <c r="W245" s="22"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v>0</v>
      </c>
      <c r="AI245" s="22">
        <v>0</v>
      </c>
      <c r="AJ245" s="22">
        <v>0</v>
      </c>
      <c r="AK245" s="22">
        <v>0</v>
      </c>
      <c r="AL245" s="22">
        <v>0</v>
      </c>
      <c r="AM245" s="22">
        <v>0</v>
      </c>
      <c r="AN245" s="22">
        <v>0</v>
      </c>
      <c r="AO245" s="22">
        <v>0</v>
      </c>
      <c r="AP245" s="22">
        <v>51763</v>
      </c>
    </row>
    <row r="246" spans="1:42" x14ac:dyDescent="0.35">
      <c r="A246" s="22" t="s">
        <v>114</v>
      </c>
      <c r="B246" s="22" t="s">
        <v>507</v>
      </c>
      <c r="C246" s="22" t="s">
        <v>604</v>
      </c>
      <c r="D246" s="22" t="s">
        <v>605</v>
      </c>
      <c r="E246" s="22">
        <v>0</v>
      </c>
      <c r="F246" s="22">
        <v>0</v>
      </c>
      <c r="G246" s="22">
        <v>0</v>
      </c>
      <c r="H246" s="22"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v>0</v>
      </c>
      <c r="X246" s="22"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v>0</v>
      </c>
      <c r="AI246" s="22">
        <v>0</v>
      </c>
      <c r="AJ246" s="22">
        <v>0</v>
      </c>
      <c r="AK246" s="22">
        <v>0</v>
      </c>
      <c r="AL246" s="22">
        <v>0</v>
      </c>
      <c r="AM246" s="22">
        <v>0</v>
      </c>
      <c r="AN246" s="22">
        <v>0</v>
      </c>
      <c r="AO246" s="22">
        <v>0</v>
      </c>
      <c r="AP246" s="22">
        <v>0</v>
      </c>
    </row>
    <row r="247" spans="1:42" x14ac:dyDescent="0.35">
      <c r="A247" s="22" t="s">
        <v>114</v>
      </c>
      <c r="B247" s="22" t="s">
        <v>507</v>
      </c>
      <c r="C247" s="22" t="s">
        <v>606</v>
      </c>
      <c r="D247" s="22" t="s">
        <v>607</v>
      </c>
      <c r="E247" s="22">
        <v>0</v>
      </c>
      <c r="F247" s="22">
        <v>0</v>
      </c>
      <c r="G247" s="22">
        <v>0</v>
      </c>
      <c r="H247" s="22"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7472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0</v>
      </c>
      <c r="V247" s="22">
        <v>0</v>
      </c>
      <c r="W247" s="22"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0</v>
      </c>
      <c r="AI247" s="22">
        <v>0</v>
      </c>
      <c r="AJ247" s="22">
        <v>0</v>
      </c>
      <c r="AK247" s="22">
        <v>0</v>
      </c>
      <c r="AL247" s="22">
        <v>0</v>
      </c>
      <c r="AM247" s="22">
        <v>0</v>
      </c>
      <c r="AN247" s="22">
        <v>0</v>
      </c>
      <c r="AO247" s="22">
        <v>0</v>
      </c>
      <c r="AP247" s="22">
        <v>7472</v>
      </c>
    </row>
    <row r="248" spans="1:42" x14ac:dyDescent="0.35">
      <c r="A248" s="22" t="s">
        <v>114</v>
      </c>
      <c r="B248" s="22" t="s">
        <v>507</v>
      </c>
      <c r="C248" s="22" t="s">
        <v>608</v>
      </c>
      <c r="D248" s="22" t="s">
        <v>609</v>
      </c>
      <c r="E248" s="22">
        <v>0</v>
      </c>
      <c r="F248" s="22">
        <v>0</v>
      </c>
      <c r="G248" s="22">
        <v>0</v>
      </c>
      <c r="H248" s="22"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10109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v>0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v>0</v>
      </c>
      <c r="AI248" s="22">
        <v>0</v>
      </c>
      <c r="AJ248" s="22">
        <v>0</v>
      </c>
      <c r="AK248" s="22">
        <v>0</v>
      </c>
      <c r="AL248" s="22">
        <v>0</v>
      </c>
      <c r="AM248" s="22">
        <v>0</v>
      </c>
      <c r="AN248" s="22">
        <v>0</v>
      </c>
      <c r="AO248" s="22">
        <v>0</v>
      </c>
      <c r="AP248" s="22">
        <v>10109</v>
      </c>
    </row>
    <row r="249" spans="1:42" x14ac:dyDescent="0.35">
      <c r="A249" s="22" t="s">
        <v>114</v>
      </c>
      <c r="B249" s="22" t="s">
        <v>507</v>
      </c>
      <c r="C249" s="22" t="s">
        <v>610</v>
      </c>
      <c r="D249" s="22" t="s">
        <v>611</v>
      </c>
      <c r="E249" s="22">
        <v>0</v>
      </c>
      <c r="F249" s="22">
        <v>0</v>
      </c>
      <c r="G249" s="22">
        <v>0</v>
      </c>
      <c r="H249" s="22">
        <v>0</v>
      </c>
      <c r="I249" s="22">
        <v>0</v>
      </c>
      <c r="J249" s="22">
        <v>0</v>
      </c>
      <c r="K249" s="22">
        <v>0</v>
      </c>
      <c r="L249" s="22">
        <v>0</v>
      </c>
      <c r="M249" s="22"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v>0</v>
      </c>
      <c r="U249" s="22">
        <v>0</v>
      </c>
      <c r="V249" s="22">
        <v>0</v>
      </c>
      <c r="W249" s="22">
        <v>0</v>
      </c>
      <c r="X249" s="22"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v>0</v>
      </c>
      <c r="AI249" s="22">
        <v>0</v>
      </c>
      <c r="AJ249" s="22">
        <v>0</v>
      </c>
      <c r="AK249" s="22">
        <v>0</v>
      </c>
      <c r="AL249" s="22">
        <v>0</v>
      </c>
      <c r="AM249" s="22">
        <v>0</v>
      </c>
      <c r="AN249" s="22">
        <v>0</v>
      </c>
      <c r="AO249" s="22">
        <v>0</v>
      </c>
      <c r="AP249" s="22">
        <v>0</v>
      </c>
    </row>
    <row r="250" spans="1:42" x14ac:dyDescent="0.35">
      <c r="A250" s="22" t="s">
        <v>114</v>
      </c>
      <c r="B250" s="22" t="s">
        <v>507</v>
      </c>
      <c r="C250" s="22" t="s">
        <v>612</v>
      </c>
      <c r="D250" s="22" t="s">
        <v>613</v>
      </c>
      <c r="E250" s="22">
        <v>0</v>
      </c>
      <c r="F250" s="22">
        <v>0</v>
      </c>
      <c r="G250" s="22">
        <v>0</v>
      </c>
      <c r="H250" s="22"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0</v>
      </c>
      <c r="U250" s="22">
        <v>0</v>
      </c>
      <c r="V250" s="22">
        <v>0</v>
      </c>
      <c r="W250" s="22"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v>0</v>
      </c>
      <c r="AJ250" s="22">
        <v>0</v>
      </c>
      <c r="AK250" s="22">
        <v>0</v>
      </c>
      <c r="AL250" s="22">
        <v>0</v>
      </c>
      <c r="AM250" s="22">
        <v>0</v>
      </c>
      <c r="AN250" s="22">
        <v>0</v>
      </c>
      <c r="AO250" s="22">
        <v>0</v>
      </c>
      <c r="AP250" s="22">
        <v>0</v>
      </c>
    </row>
    <row r="251" spans="1:42" x14ac:dyDescent="0.35">
      <c r="A251" s="22" t="s">
        <v>114</v>
      </c>
      <c r="B251" s="22" t="s">
        <v>507</v>
      </c>
      <c r="C251" s="22" t="s">
        <v>614</v>
      </c>
      <c r="D251" s="22" t="s">
        <v>615</v>
      </c>
      <c r="E251" s="22">
        <v>0</v>
      </c>
      <c r="F251" s="22">
        <v>0</v>
      </c>
      <c r="G251" s="22">
        <v>0</v>
      </c>
      <c r="H251" s="22"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0</v>
      </c>
      <c r="U251" s="22">
        <v>90661</v>
      </c>
      <c r="V251" s="22">
        <v>0</v>
      </c>
      <c r="W251" s="22">
        <v>0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v>0</v>
      </c>
      <c r="AJ251" s="22">
        <v>0</v>
      </c>
      <c r="AK251" s="22">
        <v>0</v>
      </c>
      <c r="AL251" s="22">
        <v>0</v>
      </c>
      <c r="AM251" s="22">
        <v>0</v>
      </c>
      <c r="AN251" s="22">
        <v>0</v>
      </c>
      <c r="AO251" s="22">
        <v>0</v>
      </c>
      <c r="AP251" s="22">
        <v>90661</v>
      </c>
    </row>
    <row r="252" spans="1:42" x14ac:dyDescent="0.35">
      <c r="A252" s="22" t="s">
        <v>114</v>
      </c>
      <c r="B252" s="22" t="s">
        <v>507</v>
      </c>
      <c r="C252" s="22" t="s">
        <v>616</v>
      </c>
      <c r="D252" s="22" t="s">
        <v>617</v>
      </c>
      <c r="E252" s="22">
        <v>0</v>
      </c>
      <c r="F252" s="22">
        <v>0</v>
      </c>
      <c r="G252" s="22">
        <v>0</v>
      </c>
      <c r="H252" s="22"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42927</v>
      </c>
      <c r="P252" s="22">
        <v>0</v>
      </c>
      <c r="Q252" s="22">
        <v>0</v>
      </c>
      <c r="R252" s="22">
        <v>0</v>
      </c>
      <c r="S252" s="22">
        <v>0</v>
      </c>
      <c r="T252" s="22">
        <v>0</v>
      </c>
      <c r="U252" s="22">
        <v>0</v>
      </c>
      <c r="V252" s="22">
        <v>0</v>
      </c>
      <c r="W252" s="22"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v>0</v>
      </c>
      <c r="AI252" s="22">
        <v>0</v>
      </c>
      <c r="AJ252" s="22">
        <v>0</v>
      </c>
      <c r="AK252" s="22">
        <v>0</v>
      </c>
      <c r="AL252" s="22">
        <v>0</v>
      </c>
      <c r="AM252" s="22">
        <v>0</v>
      </c>
      <c r="AN252" s="22">
        <v>0</v>
      </c>
      <c r="AO252" s="22">
        <v>0</v>
      </c>
      <c r="AP252" s="22">
        <v>42927</v>
      </c>
    </row>
    <row r="253" spans="1:42" x14ac:dyDescent="0.35">
      <c r="A253" s="22" t="s">
        <v>114</v>
      </c>
      <c r="B253" s="22" t="s">
        <v>507</v>
      </c>
      <c r="C253" s="22" t="s">
        <v>618</v>
      </c>
      <c r="D253" s="22" t="s">
        <v>619</v>
      </c>
      <c r="E253" s="22">
        <v>0</v>
      </c>
      <c r="F253" s="22">
        <v>0</v>
      </c>
      <c r="G253" s="22">
        <v>0</v>
      </c>
      <c r="H253" s="22"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0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v>0</v>
      </c>
      <c r="AI253" s="22">
        <v>0</v>
      </c>
      <c r="AJ253" s="22">
        <v>0</v>
      </c>
      <c r="AK253" s="22">
        <v>0</v>
      </c>
      <c r="AL253" s="22">
        <v>0</v>
      </c>
      <c r="AM253" s="22">
        <v>0</v>
      </c>
      <c r="AN253" s="22">
        <v>0</v>
      </c>
      <c r="AO253" s="22">
        <v>0</v>
      </c>
      <c r="AP253" s="22">
        <v>0</v>
      </c>
    </row>
    <row r="254" spans="1:42" x14ac:dyDescent="0.35">
      <c r="A254" s="22" t="s">
        <v>114</v>
      </c>
      <c r="B254" s="22" t="s">
        <v>507</v>
      </c>
      <c r="C254" s="22" t="s">
        <v>620</v>
      </c>
      <c r="D254" s="22" t="s">
        <v>621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25023</v>
      </c>
      <c r="V254" s="22">
        <v>0</v>
      </c>
      <c r="W254" s="22">
        <v>0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v>0</v>
      </c>
      <c r="AI254" s="22">
        <v>0</v>
      </c>
      <c r="AJ254" s="22">
        <v>0</v>
      </c>
      <c r="AK254" s="22">
        <v>0</v>
      </c>
      <c r="AL254" s="22">
        <v>0</v>
      </c>
      <c r="AM254" s="22">
        <v>0</v>
      </c>
      <c r="AN254" s="22">
        <v>0</v>
      </c>
      <c r="AO254" s="22">
        <v>0</v>
      </c>
      <c r="AP254" s="22">
        <v>25023</v>
      </c>
    </row>
    <row r="255" spans="1:42" x14ac:dyDescent="0.35">
      <c r="A255" s="22" t="s">
        <v>114</v>
      </c>
      <c r="B255" s="22" t="s">
        <v>507</v>
      </c>
      <c r="C255" s="22" t="s">
        <v>622</v>
      </c>
      <c r="D255" s="22" t="s">
        <v>623</v>
      </c>
      <c r="E255" s="22">
        <v>0</v>
      </c>
      <c r="F255" s="22">
        <v>0</v>
      </c>
      <c r="G255" s="22">
        <v>0</v>
      </c>
      <c r="H255" s="22">
        <v>0</v>
      </c>
      <c r="I255" s="22">
        <v>2798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2">
        <v>6335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0</v>
      </c>
      <c r="AJ255" s="22">
        <v>0</v>
      </c>
      <c r="AK255" s="22">
        <v>0</v>
      </c>
      <c r="AL255" s="22">
        <v>0</v>
      </c>
      <c r="AM255" s="22">
        <v>0</v>
      </c>
      <c r="AN255" s="22">
        <v>0</v>
      </c>
      <c r="AO255" s="22">
        <v>0</v>
      </c>
      <c r="AP255" s="22">
        <v>9133</v>
      </c>
    </row>
    <row r="256" spans="1:42" x14ac:dyDescent="0.35">
      <c r="A256" s="22" t="s">
        <v>114</v>
      </c>
      <c r="B256" s="22" t="s">
        <v>507</v>
      </c>
      <c r="C256" s="22" t="s">
        <v>624</v>
      </c>
      <c r="D256" s="22" t="s">
        <v>625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28207</v>
      </c>
      <c r="U256" s="22">
        <v>46567</v>
      </c>
      <c r="V256" s="22">
        <v>0</v>
      </c>
      <c r="W256" s="22"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v>16432</v>
      </c>
      <c r="AJ256" s="22">
        <v>0</v>
      </c>
      <c r="AK256" s="22">
        <v>0</v>
      </c>
      <c r="AL256" s="22">
        <v>0</v>
      </c>
      <c r="AM256" s="22">
        <v>0</v>
      </c>
      <c r="AN256" s="22">
        <v>0</v>
      </c>
      <c r="AO256" s="22">
        <v>0</v>
      </c>
      <c r="AP256" s="22">
        <v>91206</v>
      </c>
    </row>
    <row r="257" spans="1:42" x14ac:dyDescent="0.35">
      <c r="A257" s="22" t="s">
        <v>114</v>
      </c>
      <c r="B257" s="22" t="s">
        <v>507</v>
      </c>
      <c r="C257" s="22" t="s">
        <v>626</v>
      </c>
      <c r="D257" s="22" t="s">
        <v>627</v>
      </c>
      <c r="E257" s="22">
        <v>0</v>
      </c>
      <c r="F257" s="22">
        <v>0</v>
      </c>
      <c r="G257" s="22">
        <v>0</v>
      </c>
      <c r="H257" s="22">
        <v>0</v>
      </c>
      <c r="I257" s="22">
        <v>0</v>
      </c>
      <c r="J257" s="22">
        <v>0</v>
      </c>
      <c r="K257" s="22">
        <v>0</v>
      </c>
      <c r="L257" s="22">
        <v>0</v>
      </c>
      <c r="M257" s="22">
        <v>0</v>
      </c>
      <c r="N257" s="22">
        <v>0</v>
      </c>
      <c r="O257" s="22">
        <v>64704</v>
      </c>
      <c r="P257" s="22">
        <v>0</v>
      </c>
      <c r="Q257" s="22">
        <v>0</v>
      </c>
      <c r="R257" s="22">
        <v>0</v>
      </c>
      <c r="S257" s="22">
        <v>0</v>
      </c>
      <c r="T257" s="22">
        <v>22288</v>
      </c>
      <c r="U257" s="22">
        <v>20009</v>
      </c>
      <c r="V257" s="22">
        <v>0</v>
      </c>
      <c r="W257" s="22"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v>0</v>
      </c>
      <c r="AI257" s="22">
        <v>13961</v>
      </c>
      <c r="AJ257" s="22">
        <v>0</v>
      </c>
      <c r="AK257" s="22">
        <v>0</v>
      </c>
      <c r="AL257" s="22">
        <v>0</v>
      </c>
      <c r="AM257" s="22">
        <v>0</v>
      </c>
      <c r="AN257" s="22">
        <v>0</v>
      </c>
      <c r="AO257" s="22">
        <v>0</v>
      </c>
      <c r="AP257" s="22">
        <v>120962</v>
      </c>
    </row>
    <row r="258" spans="1:42" x14ac:dyDescent="0.35">
      <c r="A258" s="22" t="s">
        <v>114</v>
      </c>
      <c r="B258" s="22" t="s">
        <v>507</v>
      </c>
      <c r="C258" s="22" t="s">
        <v>628</v>
      </c>
      <c r="D258" s="22" t="s">
        <v>629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6159</v>
      </c>
      <c r="U258" s="22">
        <v>0</v>
      </c>
      <c r="V258" s="22">
        <v>0</v>
      </c>
      <c r="W258" s="22">
        <v>0</v>
      </c>
      <c r="X258" s="22"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v>0</v>
      </c>
      <c r="AI258" s="22">
        <v>0</v>
      </c>
      <c r="AJ258" s="22">
        <v>0</v>
      </c>
      <c r="AK258" s="22">
        <v>0</v>
      </c>
      <c r="AL258" s="22">
        <v>0</v>
      </c>
      <c r="AM258" s="22">
        <v>0</v>
      </c>
      <c r="AN258" s="22">
        <v>0</v>
      </c>
      <c r="AO258" s="22">
        <v>0</v>
      </c>
      <c r="AP258" s="22">
        <v>6159</v>
      </c>
    </row>
    <row r="259" spans="1:42" x14ac:dyDescent="0.35">
      <c r="A259" s="22" t="s">
        <v>114</v>
      </c>
      <c r="B259" s="22" t="s">
        <v>507</v>
      </c>
      <c r="C259" s="22" t="s">
        <v>630</v>
      </c>
      <c r="D259" s="22" t="s">
        <v>631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v>0</v>
      </c>
      <c r="AJ259" s="22">
        <v>0</v>
      </c>
      <c r="AK259" s="22">
        <v>0</v>
      </c>
      <c r="AL259" s="22">
        <v>0</v>
      </c>
      <c r="AM259" s="22">
        <v>0</v>
      </c>
      <c r="AN259" s="22">
        <v>0</v>
      </c>
      <c r="AO259" s="22">
        <v>0</v>
      </c>
      <c r="AP259" s="22">
        <v>0</v>
      </c>
    </row>
    <row r="260" spans="1:42" x14ac:dyDescent="0.35">
      <c r="A260" s="22" t="s">
        <v>114</v>
      </c>
      <c r="B260" s="22" t="s">
        <v>507</v>
      </c>
      <c r="C260" s="22" t="s">
        <v>632</v>
      </c>
      <c r="D260" s="22" t="s">
        <v>633</v>
      </c>
      <c r="E260" s="22">
        <v>0</v>
      </c>
      <c r="F260" s="22">
        <v>0</v>
      </c>
      <c r="G260" s="22">
        <v>0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10884</v>
      </c>
      <c r="V260" s="22">
        <v>0</v>
      </c>
      <c r="W260" s="22"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v>0</v>
      </c>
      <c r="AI260" s="22">
        <v>0</v>
      </c>
      <c r="AJ260" s="22">
        <v>0</v>
      </c>
      <c r="AK260" s="22">
        <v>0</v>
      </c>
      <c r="AL260" s="22">
        <v>0</v>
      </c>
      <c r="AM260" s="22">
        <v>0</v>
      </c>
      <c r="AN260" s="22">
        <v>0</v>
      </c>
      <c r="AO260" s="22">
        <v>0</v>
      </c>
      <c r="AP260" s="22">
        <v>10884</v>
      </c>
    </row>
    <row r="261" spans="1:42" x14ac:dyDescent="0.35">
      <c r="A261" s="22" t="s">
        <v>114</v>
      </c>
      <c r="B261" s="22" t="s">
        <v>507</v>
      </c>
      <c r="C261" s="22" t="s">
        <v>634</v>
      </c>
      <c r="D261" s="22" t="s">
        <v>635</v>
      </c>
      <c r="E261" s="22">
        <v>0</v>
      </c>
      <c r="F261" s="22">
        <v>0</v>
      </c>
      <c r="G261" s="22">
        <v>0</v>
      </c>
      <c r="H261" s="22"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v>0</v>
      </c>
      <c r="V261" s="22">
        <v>0</v>
      </c>
      <c r="W261" s="22"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v>0</v>
      </c>
      <c r="AI261" s="22">
        <v>0</v>
      </c>
      <c r="AJ261" s="22">
        <v>70109</v>
      </c>
      <c r="AK261" s="22">
        <v>0</v>
      </c>
      <c r="AL261" s="22">
        <v>0</v>
      </c>
      <c r="AM261" s="22">
        <v>0</v>
      </c>
      <c r="AN261" s="22">
        <v>0</v>
      </c>
      <c r="AO261" s="22">
        <v>0</v>
      </c>
      <c r="AP261" s="22">
        <v>70109</v>
      </c>
    </row>
    <row r="262" spans="1:42" x14ac:dyDescent="0.35">
      <c r="A262" s="22" t="s">
        <v>114</v>
      </c>
      <c r="B262" s="22" t="s">
        <v>507</v>
      </c>
      <c r="C262" s="22" t="s">
        <v>636</v>
      </c>
      <c r="D262" s="22" t="s">
        <v>637</v>
      </c>
      <c r="E262" s="22">
        <v>26123</v>
      </c>
      <c r="F262" s="22">
        <v>0</v>
      </c>
      <c r="G262" s="22">
        <v>0</v>
      </c>
      <c r="H262" s="22"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7774</v>
      </c>
      <c r="P262" s="22">
        <v>0</v>
      </c>
      <c r="Q262" s="22">
        <v>0</v>
      </c>
      <c r="R262" s="22">
        <v>0</v>
      </c>
      <c r="S262" s="22">
        <v>0</v>
      </c>
      <c r="T262" s="22">
        <v>100000</v>
      </c>
      <c r="U262" s="22">
        <v>0</v>
      </c>
      <c r="V262" s="22">
        <v>0</v>
      </c>
      <c r="W262" s="22"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v>0</v>
      </c>
      <c r="AI262" s="22">
        <v>0</v>
      </c>
      <c r="AJ262" s="22">
        <v>0</v>
      </c>
      <c r="AK262" s="22">
        <v>0</v>
      </c>
      <c r="AL262" s="22">
        <v>0</v>
      </c>
      <c r="AM262" s="22">
        <v>0</v>
      </c>
      <c r="AN262" s="22">
        <v>0</v>
      </c>
      <c r="AO262" s="22">
        <v>0</v>
      </c>
      <c r="AP262" s="22">
        <v>133897</v>
      </c>
    </row>
    <row r="263" spans="1:42" x14ac:dyDescent="0.35">
      <c r="A263" s="22" t="s">
        <v>114</v>
      </c>
      <c r="B263" s="22" t="s">
        <v>507</v>
      </c>
      <c r="C263" s="22" t="s">
        <v>638</v>
      </c>
      <c r="D263" s="22" t="s">
        <v>639</v>
      </c>
      <c r="E263" s="22">
        <v>0</v>
      </c>
      <c r="F263" s="22">
        <v>0</v>
      </c>
      <c r="G263" s="22">
        <v>0</v>
      </c>
      <c r="H263" s="22">
        <v>0</v>
      </c>
      <c r="I263" s="22">
        <v>0</v>
      </c>
      <c r="J263" s="22">
        <v>0</v>
      </c>
      <c r="K263" s="22">
        <v>0</v>
      </c>
      <c r="L263" s="22">
        <v>0</v>
      </c>
      <c r="M263" s="22"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v>0</v>
      </c>
      <c r="V263" s="22">
        <v>0</v>
      </c>
      <c r="W263" s="22"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v>0</v>
      </c>
      <c r="AI263" s="22">
        <v>0</v>
      </c>
      <c r="AJ263" s="22">
        <v>0</v>
      </c>
      <c r="AK263" s="22">
        <v>0</v>
      </c>
      <c r="AL263" s="22">
        <v>0</v>
      </c>
      <c r="AM263" s="22">
        <v>0</v>
      </c>
      <c r="AN263" s="22">
        <v>0</v>
      </c>
      <c r="AO263" s="22">
        <v>0</v>
      </c>
      <c r="AP263" s="22">
        <v>0</v>
      </c>
    </row>
    <row r="264" spans="1:42" x14ac:dyDescent="0.35">
      <c r="A264" s="22" t="s">
        <v>114</v>
      </c>
      <c r="B264" s="22" t="s">
        <v>507</v>
      </c>
      <c r="C264" s="22" t="s">
        <v>640</v>
      </c>
      <c r="D264" s="22" t="s">
        <v>641</v>
      </c>
      <c r="E264" s="22">
        <v>0</v>
      </c>
      <c r="F264" s="22">
        <v>0</v>
      </c>
      <c r="G264" s="22">
        <v>0</v>
      </c>
      <c r="H264" s="22"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v>0</v>
      </c>
      <c r="N264" s="22">
        <v>0</v>
      </c>
      <c r="O264" s="22">
        <v>23270</v>
      </c>
      <c r="P264" s="22">
        <v>0</v>
      </c>
      <c r="Q264" s="22">
        <v>0</v>
      </c>
      <c r="R264" s="22">
        <v>0</v>
      </c>
      <c r="S264" s="22">
        <v>0</v>
      </c>
      <c r="T264" s="22">
        <v>8602</v>
      </c>
      <c r="U264" s="22">
        <v>11219</v>
      </c>
      <c r="V264" s="22">
        <v>0</v>
      </c>
      <c r="W264" s="22">
        <v>0</v>
      </c>
      <c r="X264" s="22"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v>0</v>
      </c>
      <c r="AI264" s="22">
        <v>0</v>
      </c>
      <c r="AJ264" s="22">
        <v>0</v>
      </c>
      <c r="AK264" s="22">
        <v>0</v>
      </c>
      <c r="AL264" s="22">
        <v>0</v>
      </c>
      <c r="AM264" s="22">
        <v>0</v>
      </c>
      <c r="AN264" s="22">
        <v>0</v>
      </c>
      <c r="AO264" s="22">
        <v>0</v>
      </c>
      <c r="AP264" s="22">
        <v>43091</v>
      </c>
    </row>
    <row r="265" spans="1:42" x14ac:dyDescent="0.35">
      <c r="A265" s="22" t="s">
        <v>114</v>
      </c>
      <c r="B265" s="22" t="s">
        <v>507</v>
      </c>
      <c r="C265" s="22" t="s">
        <v>642</v>
      </c>
      <c r="D265" s="22" t="s">
        <v>643</v>
      </c>
      <c r="E265" s="22">
        <v>0</v>
      </c>
      <c r="F265" s="22">
        <v>0</v>
      </c>
      <c r="G265" s="22">
        <v>0</v>
      </c>
      <c r="H265" s="22"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v>0</v>
      </c>
      <c r="V265" s="22">
        <v>0</v>
      </c>
      <c r="W265" s="22">
        <v>0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v>0</v>
      </c>
      <c r="AI265" s="22">
        <v>0</v>
      </c>
      <c r="AJ265" s="22">
        <v>0</v>
      </c>
      <c r="AK265" s="22">
        <v>0</v>
      </c>
      <c r="AL265" s="22">
        <v>0</v>
      </c>
      <c r="AM265" s="22">
        <v>0</v>
      </c>
      <c r="AN265" s="22">
        <v>0</v>
      </c>
      <c r="AO265" s="22">
        <v>0</v>
      </c>
      <c r="AP265" s="22">
        <v>0</v>
      </c>
    </row>
    <row r="266" spans="1:42" x14ac:dyDescent="0.35">
      <c r="A266" s="22" t="s">
        <v>114</v>
      </c>
      <c r="B266" s="22" t="s">
        <v>507</v>
      </c>
      <c r="C266" s="22" t="s">
        <v>644</v>
      </c>
      <c r="D266" s="22" t="s">
        <v>645</v>
      </c>
      <c r="E266" s="22">
        <v>0</v>
      </c>
      <c r="F266" s="22">
        <v>0</v>
      </c>
      <c r="G266" s="22">
        <v>0</v>
      </c>
      <c r="H266" s="22">
        <v>0</v>
      </c>
      <c r="I266" s="22">
        <v>4908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v>0</v>
      </c>
      <c r="U266" s="22">
        <v>0</v>
      </c>
      <c r="V266" s="22">
        <v>0</v>
      </c>
      <c r="W266" s="22"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0</v>
      </c>
      <c r="AF266" s="22">
        <v>0</v>
      </c>
      <c r="AG266" s="22">
        <v>0</v>
      </c>
      <c r="AH266" s="22">
        <v>0</v>
      </c>
      <c r="AI266" s="22">
        <v>0</v>
      </c>
      <c r="AJ266" s="22">
        <v>0</v>
      </c>
      <c r="AK266" s="22">
        <v>0</v>
      </c>
      <c r="AL266" s="22">
        <v>0</v>
      </c>
      <c r="AM266" s="22">
        <v>0</v>
      </c>
      <c r="AN266" s="22">
        <v>0</v>
      </c>
      <c r="AO266" s="22">
        <v>0</v>
      </c>
      <c r="AP266" s="22">
        <v>4908</v>
      </c>
    </row>
    <row r="267" spans="1:42" x14ac:dyDescent="0.35">
      <c r="A267" s="22" t="s">
        <v>114</v>
      </c>
      <c r="B267" s="22" t="s">
        <v>507</v>
      </c>
      <c r="C267" s="22" t="s">
        <v>646</v>
      </c>
      <c r="D267" s="22" t="s">
        <v>647</v>
      </c>
      <c r="E267" s="22">
        <v>0</v>
      </c>
      <c r="F267" s="22">
        <v>0</v>
      </c>
      <c r="G267" s="22">
        <v>0</v>
      </c>
      <c r="H267" s="22"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15959</v>
      </c>
      <c r="O267" s="22">
        <v>68291</v>
      </c>
      <c r="P267" s="22">
        <v>0</v>
      </c>
      <c r="Q267" s="22">
        <v>0</v>
      </c>
      <c r="R267" s="22">
        <v>0</v>
      </c>
      <c r="S267" s="22">
        <v>0</v>
      </c>
      <c r="T267" s="22">
        <v>0</v>
      </c>
      <c r="U267" s="22">
        <v>0</v>
      </c>
      <c r="V267" s="22">
        <v>0</v>
      </c>
      <c r="W267" s="22">
        <v>0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0</v>
      </c>
      <c r="AI267" s="22">
        <v>0</v>
      </c>
      <c r="AJ267" s="22">
        <v>0</v>
      </c>
      <c r="AK267" s="22">
        <v>0</v>
      </c>
      <c r="AL267" s="22">
        <v>0</v>
      </c>
      <c r="AM267" s="22">
        <v>0</v>
      </c>
      <c r="AN267" s="22">
        <v>0</v>
      </c>
      <c r="AO267" s="22">
        <v>0</v>
      </c>
      <c r="AP267" s="22">
        <v>84250</v>
      </c>
    </row>
    <row r="268" spans="1:42" x14ac:dyDescent="0.35">
      <c r="A268" s="22" t="s">
        <v>114</v>
      </c>
      <c r="B268" s="22" t="s">
        <v>507</v>
      </c>
      <c r="C268" s="22" t="s">
        <v>648</v>
      </c>
      <c r="D268" s="22" t="s">
        <v>649</v>
      </c>
      <c r="E268" s="22">
        <v>0</v>
      </c>
      <c r="F268" s="22">
        <v>0</v>
      </c>
      <c r="G268" s="22">
        <v>0</v>
      </c>
      <c r="H268" s="22"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203155</v>
      </c>
      <c r="P268" s="22">
        <v>0</v>
      </c>
      <c r="Q268" s="22">
        <v>0</v>
      </c>
      <c r="R268" s="22">
        <v>0</v>
      </c>
      <c r="S268" s="22">
        <v>0</v>
      </c>
      <c r="T268" s="22">
        <v>0</v>
      </c>
      <c r="U268" s="22">
        <v>0</v>
      </c>
      <c r="V268" s="22">
        <v>0</v>
      </c>
      <c r="W268" s="22">
        <v>0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v>0</v>
      </c>
      <c r="AI268" s="22">
        <v>0</v>
      </c>
      <c r="AJ268" s="22">
        <v>0</v>
      </c>
      <c r="AK268" s="22">
        <v>0</v>
      </c>
      <c r="AL268" s="22">
        <v>0</v>
      </c>
      <c r="AM268" s="22">
        <v>0</v>
      </c>
      <c r="AN268" s="22">
        <v>0</v>
      </c>
      <c r="AO268" s="22">
        <v>0</v>
      </c>
      <c r="AP268" s="22">
        <v>203155</v>
      </c>
    </row>
    <row r="269" spans="1:42" x14ac:dyDescent="0.35">
      <c r="A269" s="22" t="s">
        <v>114</v>
      </c>
      <c r="B269" s="22" t="s">
        <v>507</v>
      </c>
      <c r="C269" s="22" t="s">
        <v>650</v>
      </c>
      <c r="D269" s="22" t="s">
        <v>651</v>
      </c>
      <c r="E269" s="22">
        <v>0</v>
      </c>
      <c r="F269" s="22">
        <v>0</v>
      </c>
      <c r="G269" s="22">
        <v>0</v>
      </c>
      <c r="H269" s="22"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0</v>
      </c>
      <c r="V269" s="22">
        <v>0</v>
      </c>
      <c r="W269" s="22"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v>0</v>
      </c>
      <c r="AJ269" s="22">
        <v>0</v>
      </c>
      <c r="AK269" s="22">
        <v>0</v>
      </c>
      <c r="AL269" s="22">
        <v>0</v>
      </c>
      <c r="AM269" s="22">
        <v>0</v>
      </c>
      <c r="AN269" s="22">
        <v>0</v>
      </c>
      <c r="AO269" s="22">
        <v>0</v>
      </c>
      <c r="AP269" s="22">
        <v>0</v>
      </c>
    </row>
    <row r="270" spans="1:42" x14ac:dyDescent="0.35">
      <c r="A270" s="22" t="s">
        <v>114</v>
      </c>
      <c r="B270" s="22" t="s">
        <v>507</v>
      </c>
      <c r="C270" s="22" t="s">
        <v>652</v>
      </c>
      <c r="D270" s="22" t="s">
        <v>653</v>
      </c>
      <c r="E270" s="22">
        <v>0</v>
      </c>
      <c r="F270" s="22">
        <v>0</v>
      </c>
      <c r="G270" s="22">
        <v>0</v>
      </c>
      <c r="H270" s="22"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17349</v>
      </c>
      <c r="AE270" s="22">
        <v>0</v>
      </c>
      <c r="AF270" s="22">
        <v>0</v>
      </c>
      <c r="AG270" s="22">
        <v>0</v>
      </c>
      <c r="AH270" s="22">
        <v>0</v>
      </c>
      <c r="AI270" s="22">
        <v>0</v>
      </c>
      <c r="AJ270" s="22">
        <v>0</v>
      </c>
      <c r="AK270" s="22">
        <v>0</v>
      </c>
      <c r="AL270" s="22">
        <v>0</v>
      </c>
      <c r="AM270" s="22">
        <v>0</v>
      </c>
      <c r="AN270" s="22">
        <v>0</v>
      </c>
      <c r="AO270" s="22">
        <v>0</v>
      </c>
      <c r="AP270" s="22">
        <v>17349</v>
      </c>
    </row>
    <row r="271" spans="1:42" x14ac:dyDescent="0.35">
      <c r="A271" s="22" t="s">
        <v>114</v>
      </c>
      <c r="B271" s="22" t="s">
        <v>507</v>
      </c>
      <c r="C271" s="22" t="s">
        <v>654</v>
      </c>
      <c r="D271" s="22" t="s">
        <v>655</v>
      </c>
      <c r="E271" s="22">
        <v>0</v>
      </c>
      <c r="F271" s="22">
        <v>0</v>
      </c>
      <c r="G271" s="22">
        <v>0</v>
      </c>
      <c r="H271" s="22">
        <v>0</v>
      </c>
      <c r="I271" s="22">
        <v>27156</v>
      </c>
      <c r="J271" s="22">
        <v>0</v>
      </c>
      <c r="K271" s="22">
        <v>0</v>
      </c>
      <c r="L271" s="22">
        <v>0</v>
      </c>
      <c r="M271" s="22">
        <v>0</v>
      </c>
      <c r="N271" s="22">
        <v>1270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v>0</v>
      </c>
      <c r="U271" s="22">
        <v>37681</v>
      </c>
      <c r="V271" s="22">
        <v>0</v>
      </c>
      <c r="W271" s="22">
        <v>0</v>
      </c>
      <c r="X271" s="22">
        <v>1060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v>0</v>
      </c>
      <c r="AI271" s="22">
        <v>12933</v>
      </c>
      <c r="AJ271" s="22">
        <v>1592</v>
      </c>
      <c r="AK271" s="22">
        <v>0</v>
      </c>
      <c r="AL271" s="22">
        <v>0</v>
      </c>
      <c r="AM271" s="22">
        <v>0</v>
      </c>
      <c r="AN271" s="22">
        <v>0</v>
      </c>
      <c r="AO271" s="22">
        <v>0</v>
      </c>
      <c r="AP271" s="22">
        <v>81692</v>
      </c>
    </row>
    <row r="272" spans="1:42" x14ac:dyDescent="0.35">
      <c r="A272" s="22" t="s">
        <v>114</v>
      </c>
      <c r="B272" s="22" t="s">
        <v>507</v>
      </c>
      <c r="C272" s="22" t="s">
        <v>656</v>
      </c>
      <c r="D272" s="22" t="s">
        <v>657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v>0</v>
      </c>
      <c r="AJ272" s="22">
        <v>0</v>
      </c>
      <c r="AK272" s="22">
        <v>0</v>
      </c>
      <c r="AL272" s="22">
        <v>0</v>
      </c>
      <c r="AM272" s="22">
        <v>0</v>
      </c>
      <c r="AN272" s="22">
        <v>0</v>
      </c>
      <c r="AO272" s="22">
        <v>0</v>
      </c>
      <c r="AP272" s="22">
        <v>0</v>
      </c>
    </row>
    <row r="273" spans="1:42" x14ac:dyDescent="0.35">
      <c r="A273" s="22" t="s">
        <v>114</v>
      </c>
      <c r="B273" s="22" t="s">
        <v>507</v>
      </c>
      <c r="C273" s="22" t="s">
        <v>658</v>
      </c>
      <c r="D273" s="22" t="s">
        <v>659</v>
      </c>
      <c r="E273" s="22">
        <v>0</v>
      </c>
      <c r="F273" s="22">
        <v>0</v>
      </c>
      <c r="G273" s="22">
        <v>0</v>
      </c>
      <c r="H273" s="22"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12647</v>
      </c>
      <c r="P273" s="22">
        <v>0</v>
      </c>
      <c r="Q273" s="22">
        <v>0</v>
      </c>
      <c r="R273" s="22">
        <v>0</v>
      </c>
      <c r="S273" s="22">
        <v>0</v>
      </c>
      <c r="T273" s="22">
        <v>11911</v>
      </c>
      <c r="U273" s="22">
        <v>0</v>
      </c>
      <c r="V273" s="22">
        <v>0</v>
      </c>
      <c r="W273" s="22">
        <v>0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v>0</v>
      </c>
      <c r="AJ273" s="22">
        <v>0</v>
      </c>
      <c r="AK273" s="22">
        <v>0</v>
      </c>
      <c r="AL273" s="22">
        <v>0</v>
      </c>
      <c r="AM273" s="22">
        <v>0</v>
      </c>
      <c r="AN273" s="22">
        <v>0</v>
      </c>
      <c r="AO273" s="22">
        <v>0</v>
      </c>
      <c r="AP273" s="22">
        <v>24558</v>
      </c>
    </row>
    <row r="274" spans="1:42" x14ac:dyDescent="0.35">
      <c r="A274" s="22" t="s">
        <v>114</v>
      </c>
      <c r="B274" s="22" t="s">
        <v>507</v>
      </c>
      <c r="C274" s="22" t="s">
        <v>660</v>
      </c>
      <c r="D274" s="22" t="s">
        <v>661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0</v>
      </c>
      <c r="AK274" s="22">
        <v>0</v>
      </c>
      <c r="AL274" s="22">
        <v>0</v>
      </c>
      <c r="AM274" s="22">
        <v>0</v>
      </c>
      <c r="AN274" s="22">
        <v>0</v>
      </c>
      <c r="AO274" s="22">
        <v>0</v>
      </c>
      <c r="AP274" s="22">
        <v>0</v>
      </c>
    </row>
    <row r="275" spans="1:42" x14ac:dyDescent="0.35">
      <c r="A275" s="22" t="s">
        <v>114</v>
      </c>
      <c r="B275" s="22" t="s">
        <v>507</v>
      </c>
      <c r="C275" s="22" t="s">
        <v>662</v>
      </c>
      <c r="D275" s="22" t="s">
        <v>663</v>
      </c>
      <c r="E275" s="22">
        <v>0</v>
      </c>
      <c r="F275" s="22">
        <v>0</v>
      </c>
      <c r="G275" s="22">
        <v>0</v>
      </c>
      <c r="H275" s="22">
        <v>0</v>
      </c>
      <c r="I275" s="22">
        <v>1025</v>
      </c>
      <c r="J275" s="22">
        <v>0</v>
      </c>
      <c r="K275" s="22">
        <v>0</v>
      </c>
      <c r="L275" s="22">
        <v>0</v>
      </c>
      <c r="M275" s="22">
        <v>0</v>
      </c>
      <c r="N275" s="22">
        <v>467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v>26890</v>
      </c>
      <c r="U275" s="22">
        <v>0</v>
      </c>
      <c r="V275" s="22">
        <v>0</v>
      </c>
      <c r="W275" s="22"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v>9061</v>
      </c>
      <c r="AJ275" s="22">
        <v>0</v>
      </c>
      <c r="AK275" s="22">
        <v>0</v>
      </c>
      <c r="AL275" s="22">
        <v>0</v>
      </c>
      <c r="AM275" s="22">
        <v>0</v>
      </c>
      <c r="AN275" s="22">
        <v>0</v>
      </c>
      <c r="AO275" s="22">
        <v>0</v>
      </c>
      <c r="AP275" s="22">
        <v>37443</v>
      </c>
    </row>
    <row r="276" spans="1:42" x14ac:dyDescent="0.35">
      <c r="A276" s="22" t="s">
        <v>114</v>
      </c>
      <c r="B276" s="22" t="s">
        <v>507</v>
      </c>
      <c r="C276" s="22" t="s">
        <v>664</v>
      </c>
      <c r="D276" s="22" t="s">
        <v>665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v>0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v>0</v>
      </c>
      <c r="AI276" s="22">
        <v>0</v>
      </c>
      <c r="AJ276" s="22">
        <v>0</v>
      </c>
      <c r="AK276" s="22">
        <v>0</v>
      </c>
      <c r="AL276" s="22">
        <v>0</v>
      </c>
      <c r="AM276" s="22">
        <v>0</v>
      </c>
      <c r="AN276" s="22">
        <v>0</v>
      </c>
      <c r="AO276" s="22">
        <v>0</v>
      </c>
      <c r="AP276" s="22">
        <v>0</v>
      </c>
    </row>
    <row r="277" spans="1:42" x14ac:dyDescent="0.35">
      <c r="A277" s="22" t="s">
        <v>114</v>
      </c>
      <c r="B277" s="22" t="s">
        <v>507</v>
      </c>
      <c r="C277" s="22" t="s">
        <v>666</v>
      </c>
      <c r="D277" s="22" t="s">
        <v>667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v>0</v>
      </c>
      <c r="U277" s="22">
        <v>0</v>
      </c>
      <c r="V277" s="22">
        <v>0</v>
      </c>
      <c r="W277" s="22">
        <v>0</v>
      </c>
      <c r="X277" s="22"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0</v>
      </c>
      <c r="AF277" s="22">
        <v>0</v>
      </c>
      <c r="AG277" s="22">
        <v>0</v>
      </c>
      <c r="AH277" s="22">
        <v>0</v>
      </c>
      <c r="AI277" s="22">
        <v>0</v>
      </c>
      <c r="AJ277" s="22">
        <v>0</v>
      </c>
      <c r="AK277" s="22">
        <v>0</v>
      </c>
      <c r="AL277" s="22">
        <v>0</v>
      </c>
      <c r="AM277" s="22">
        <v>0</v>
      </c>
      <c r="AN277" s="22">
        <v>0</v>
      </c>
      <c r="AO277" s="22">
        <v>0</v>
      </c>
      <c r="AP277" s="22">
        <v>0</v>
      </c>
    </row>
    <row r="278" spans="1:42" x14ac:dyDescent="0.35">
      <c r="A278" s="22" t="s">
        <v>114</v>
      </c>
      <c r="B278" s="22" t="s">
        <v>507</v>
      </c>
      <c r="C278" s="22" t="s">
        <v>668</v>
      </c>
      <c r="D278" s="22" t="s">
        <v>669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v>0</v>
      </c>
      <c r="AJ278" s="22">
        <v>0</v>
      </c>
      <c r="AK278" s="22">
        <v>0</v>
      </c>
      <c r="AL278" s="22">
        <v>0</v>
      </c>
      <c r="AM278" s="22">
        <v>0</v>
      </c>
      <c r="AN278" s="22">
        <v>0</v>
      </c>
      <c r="AO278" s="22">
        <v>0</v>
      </c>
      <c r="AP278" s="22">
        <v>0</v>
      </c>
    </row>
    <row r="279" spans="1:42" x14ac:dyDescent="0.35">
      <c r="A279" s="22" t="s">
        <v>114</v>
      </c>
      <c r="B279" s="22" t="s">
        <v>670</v>
      </c>
      <c r="C279" s="22" t="s">
        <v>671</v>
      </c>
      <c r="D279" s="22" t="s">
        <v>672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0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v>0</v>
      </c>
      <c r="AI279" s="22">
        <v>0</v>
      </c>
      <c r="AJ279" s="22">
        <v>0</v>
      </c>
      <c r="AK279" s="22">
        <v>0</v>
      </c>
      <c r="AL279" s="22">
        <v>0</v>
      </c>
      <c r="AM279" s="22">
        <v>0</v>
      </c>
      <c r="AN279" s="22">
        <v>0</v>
      </c>
      <c r="AO279" s="22">
        <v>0</v>
      </c>
      <c r="AP279" s="22">
        <v>0</v>
      </c>
    </row>
    <row r="280" spans="1:42" x14ac:dyDescent="0.35">
      <c r="A280" s="22" t="s">
        <v>114</v>
      </c>
      <c r="B280" s="22" t="s">
        <v>670</v>
      </c>
      <c r="C280" s="22" t="s">
        <v>673</v>
      </c>
      <c r="D280" s="22" t="s">
        <v>674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v>0</v>
      </c>
      <c r="AI280" s="22">
        <v>0</v>
      </c>
      <c r="AJ280" s="22">
        <v>0</v>
      </c>
      <c r="AK280" s="22">
        <v>0</v>
      </c>
      <c r="AL280" s="22">
        <v>0</v>
      </c>
      <c r="AM280" s="22">
        <v>0</v>
      </c>
      <c r="AN280" s="22">
        <v>0</v>
      </c>
      <c r="AO280" s="22">
        <v>0</v>
      </c>
      <c r="AP280" s="22">
        <v>0</v>
      </c>
    </row>
    <row r="281" spans="1:42" x14ac:dyDescent="0.35">
      <c r="A281" s="22" t="s">
        <v>114</v>
      </c>
      <c r="B281" s="22" t="s">
        <v>670</v>
      </c>
      <c r="C281" s="22" t="s">
        <v>675</v>
      </c>
      <c r="D281" s="22" t="s">
        <v>676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v>0</v>
      </c>
      <c r="AI281" s="22">
        <v>0</v>
      </c>
      <c r="AJ281" s="22">
        <v>0</v>
      </c>
      <c r="AK281" s="22">
        <v>0</v>
      </c>
      <c r="AL281" s="22">
        <v>0</v>
      </c>
      <c r="AM281" s="22">
        <v>0</v>
      </c>
      <c r="AN281" s="22">
        <v>0</v>
      </c>
      <c r="AO281" s="22">
        <v>0</v>
      </c>
      <c r="AP281" s="22">
        <v>0</v>
      </c>
    </row>
    <row r="282" spans="1:42" x14ac:dyDescent="0.35">
      <c r="A282" s="22" t="s">
        <v>114</v>
      </c>
      <c r="B282" s="22" t="s">
        <v>670</v>
      </c>
      <c r="C282" s="22" t="s">
        <v>677</v>
      </c>
      <c r="D282" s="22" t="s">
        <v>678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v>0</v>
      </c>
      <c r="AJ282" s="22">
        <v>0</v>
      </c>
      <c r="AK282" s="22">
        <v>0</v>
      </c>
      <c r="AL282" s="22">
        <v>0</v>
      </c>
      <c r="AM282" s="22">
        <v>0</v>
      </c>
      <c r="AN282" s="22">
        <v>0</v>
      </c>
      <c r="AO282" s="22">
        <v>0</v>
      </c>
      <c r="AP282" s="22">
        <v>0</v>
      </c>
    </row>
    <row r="283" spans="1:42" x14ac:dyDescent="0.35">
      <c r="A283" s="22" t="s">
        <v>114</v>
      </c>
      <c r="B283" s="22" t="s">
        <v>670</v>
      </c>
      <c r="C283" s="22" t="s">
        <v>679</v>
      </c>
      <c r="D283" s="22" t="s">
        <v>680</v>
      </c>
      <c r="E283" s="22">
        <v>0</v>
      </c>
      <c r="F283" s="22">
        <v>0</v>
      </c>
      <c r="G283" s="22">
        <v>0</v>
      </c>
      <c r="H283" s="22"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v>0</v>
      </c>
      <c r="X283" s="22"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  <c r="AH283" s="22">
        <v>0</v>
      </c>
      <c r="AI283" s="22">
        <v>0</v>
      </c>
      <c r="AJ283" s="22">
        <v>0</v>
      </c>
      <c r="AK283" s="22">
        <v>0</v>
      </c>
      <c r="AL283" s="22">
        <v>0</v>
      </c>
      <c r="AM283" s="22">
        <v>0</v>
      </c>
      <c r="AN283" s="22">
        <v>0</v>
      </c>
      <c r="AO283" s="22">
        <v>0</v>
      </c>
      <c r="AP283" s="22">
        <v>0</v>
      </c>
    </row>
    <row r="284" spans="1:42" x14ac:dyDescent="0.35">
      <c r="A284" s="22" t="s">
        <v>114</v>
      </c>
      <c r="B284" s="22" t="s">
        <v>670</v>
      </c>
      <c r="C284" s="22" t="s">
        <v>681</v>
      </c>
      <c r="D284" s="22" t="s">
        <v>682</v>
      </c>
      <c r="E284" s="22">
        <v>0</v>
      </c>
      <c r="F284" s="22">
        <v>0</v>
      </c>
      <c r="G284" s="22">
        <v>0</v>
      </c>
      <c r="H284" s="22"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v>0</v>
      </c>
      <c r="AI284" s="22">
        <v>0</v>
      </c>
      <c r="AJ284" s="22">
        <v>0</v>
      </c>
      <c r="AK284" s="22">
        <v>0</v>
      </c>
      <c r="AL284" s="22">
        <v>0</v>
      </c>
      <c r="AM284" s="22">
        <v>0</v>
      </c>
      <c r="AN284" s="22">
        <v>0</v>
      </c>
      <c r="AO284" s="22">
        <v>0</v>
      </c>
      <c r="AP284" s="22">
        <v>0</v>
      </c>
    </row>
    <row r="285" spans="1:42" x14ac:dyDescent="0.35">
      <c r="A285" s="22" t="s">
        <v>114</v>
      </c>
      <c r="B285" s="22" t="s">
        <v>670</v>
      </c>
      <c r="C285" s="22" t="s">
        <v>683</v>
      </c>
      <c r="D285" s="22" t="s">
        <v>684</v>
      </c>
      <c r="E285" s="22">
        <v>0</v>
      </c>
      <c r="F285" s="22">
        <v>0</v>
      </c>
      <c r="G285" s="22">
        <v>0</v>
      </c>
      <c r="H285" s="22"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0</v>
      </c>
      <c r="V285" s="22">
        <v>0</v>
      </c>
      <c r="W285" s="22"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v>0</v>
      </c>
      <c r="AI285" s="22">
        <v>0</v>
      </c>
      <c r="AJ285" s="22">
        <v>0</v>
      </c>
      <c r="AK285" s="22">
        <v>0</v>
      </c>
      <c r="AL285" s="22">
        <v>0</v>
      </c>
      <c r="AM285" s="22">
        <v>0</v>
      </c>
      <c r="AN285" s="22">
        <v>0</v>
      </c>
      <c r="AO285" s="22">
        <v>0</v>
      </c>
      <c r="AP285" s="22">
        <v>0</v>
      </c>
    </row>
    <row r="286" spans="1:42" x14ac:dyDescent="0.35">
      <c r="A286" s="22" t="s">
        <v>114</v>
      </c>
      <c r="B286" s="22" t="s">
        <v>670</v>
      </c>
      <c r="C286" s="22" t="s">
        <v>685</v>
      </c>
      <c r="D286" s="22" t="s">
        <v>686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2"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v>0</v>
      </c>
      <c r="AI286" s="22">
        <v>0</v>
      </c>
      <c r="AJ286" s="22">
        <v>0</v>
      </c>
      <c r="AK286" s="22">
        <v>0</v>
      </c>
      <c r="AL286" s="22">
        <v>0</v>
      </c>
      <c r="AM286" s="22">
        <v>0</v>
      </c>
      <c r="AN286" s="22">
        <v>0</v>
      </c>
      <c r="AO286" s="22">
        <v>0</v>
      </c>
      <c r="AP286" s="22">
        <v>0</v>
      </c>
    </row>
    <row r="287" spans="1:42" x14ac:dyDescent="0.35">
      <c r="A287" s="22" t="s">
        <v>114</v>
      </c>
      <c r="B287" s="22" t="s">
        <v>670</v>
      </c>
      <c r="C287" s="22" t="s">
        <v>687</v>
      </c>
      <c r="D287" s="22" t="s">
        <v>688</v>
      </c>
      <c r="E287" s="22">
        <v>0</v>
      </c>
      <c r="F287" s="22">
        <v>0</v>
      </c>
      <c r="G287" s="22">
        <v>0</v>
      </c>
      <c r="H287" s="22"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v>0</v>
      </c>
      <c r="V287" s="22">
        <v>0</v>
      </c>
      <c r="W287" s="22">
        <v>0</v>
      </c>
      <c r="X287" s="22"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v>0</v>
      </c>
      <c r="AI287" s="22">
        <v>0</v>
      </c>
      <c r="AJ287" s="22">
        <v>0</v>
      </c>
      <c r="AK287" s="22">
        <v>0</v>
      </c>
      <c r="AL287" s="22">
        <v>0</v>
      </c>
      <c r="AM287" s="22">
        <v>0</v>
      </c>
      <c r="AN287" s="22">
        <v>0</v>
      </c>
      <c r="AO287" s="22">
        <v>0</v>
      </c>
      <c r="AP287" s="22">
        <v>0</v>
      </c>
    </row>
    <row r="288" spans="1:42" x14ac:dyDescent="0.35">
      <c r="A288" s="22" t="s">
        <v>114</v>
      </c>
      <c r="B288" s="22" t="s">
        <v>670</v>
      </c>
      <c r="C288" s="22" t="s">
        <v>689</v>
      </c>
      <c r="D288" s="22" t="s">
        <v>690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2"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  <c r="AH288" s="22">
        <v>0</v>
      </c>
      <c r="AI288" s="22">
        <v>0</v>
      </c>
      <c r="AJ288" s="22">
        <v>0</v>
      </c>
      <c r="AK288" s="22">
        <v>0</v>
      </c>
      <c r="AL288" s="22">
        <v>0</v>
      </c>
      <c r="AM288" s="22">
        <v>0</v>
      </c>
      <c r="AN288" s="22">
        <v>0</v>
      </c>
      <c r="AO288" s="22">
        <v>0</v>
      </c>
      <c r="AP288" s="22">
        <v>0</v>
      </c>
    </row>
    <row r="289" spans="1:42" x14ac:dyDescent="0.35">
      <c r="A289" s="22" t="s">
        <v>114</v>
      </c>
      <c r="B289" s="22" t="s">
        <v>670</v>
      </c>
      <c r="C289" s="22" t="s">
        <v>691</v>
      </c>
      <c r="D289" s="22" t="s">
        <v>692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v>0</v>
      </c>
      <c r="X289" s="22"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  <c r="AH289" s="22">
        <v>0</v>
      </c>
      <c r="AI289" s="22">
        <v>0</v>
      </c>
      <c r="AJ289" s="22">
        <v>0</v>
      </c>
      <c r="AK289" s="22">
        <v>0</v>
      </c>
      <c r="AL289" s="22">
        <v>0</v>
      </c>
      <c r="AM289" s="22">
        <v>0</v>
      </c>
      <c r="AN289" s="22">
        <v>0</v>
      </c>
      <c r="AO289" s="22">
        <v>0</v>
      </c>
      <c r="AP289" s="22">
        <v>0</v>
      </c>
    </row>
    <row r="290" spans="1:42" x14ac:dyDescent="0.35">
      <c r="A290" s="22" t="s">
        <v>114</v>
      </c>
      <c r="B290" s="22" t="s">
        <v>670</v>
      </c>
      <c r="C290" s="22" t="s">
        <v>693</v>
      </c>
      <c r="D290" s="22" t="s">
        <v>694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v>0</v>
      </c>
      <c r="AI290" s="22">
        <v>0</v>
      </c>
      <c r="AJ290" s="22">
        <v>0</v>
      </c>
      <c r="AK290" s="22">
        <v>0</v>
      </c>
      <c r="AL290" s="22">
        <v>0</v>
      </c>
      <c r="AM290" s="22">
        <v>0</v>
      </c>
      <c r="AN290" s="22">
        <v>0</v>
      </c>
      <c r="AO290" s="22">
        <v>0</v>
      </c>
      <c r="AP290" s="22">
        <v>0</v>
      </c>
    </row>
    <row r="291" spans="1:42" x14ac:dyDescent="0.35">
      <c r="A291" s="22" t="s">
        <v>114</v>
      </c>
      <c r="B291" s="22" t="s">
        <v>670</v>
      </c>
      <c r="C291" s="22" t="s">
        <v>695</v>
      </c>
      <c r="D291" s="22" t="s">
        <v>696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v>0</v>
      </c>
      <c r="AJ291" s="22">
        <v>0</v>
      </c>
      <c r="AK291" s="22">
        <v>0</v>
      </c>
      <c r="AL291" s="22">
        <v>0</v>
      </c>
      <c r="AM291" s="22">
        <v>0</v>
      </c>
      <c r="AN291" s="22">
        <v>0</v>
      </c>
      <c r="AO291" s="22">
        <v>0</v>
      </c>
      <c r="AP291" s="22">
        <v>0</v>
      </c>
    </row>
    <row r="292" spans="1:42" x14ac:dyDescent="0.35">
      <c r="A292" s="22" t="s">
        <v>114</v>
      </c>
      <c r="B292" s="22" t="s">
        <v>670</v>
      </c>
      <c r="C292" s="22" t="s">
        <v>697</v>
      </c>
      <c r="D292" s="22" t="s">
        <v>698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v>0</v>
      </c>
      <c r="AI292" s="22">
        <v>0</v>
      </c>
      <c r="AJ292" s="22">
        <v>0</v>
      </c>
      <c r="AK292" s="22">
        <v>0</v>
      </c>
      <c r="AL292" s="22">
        <v>0</v>
      </c>
      <c r="AM292" s="22">
        <v>0</v>
      </c>
      <c r="AN292" s="22">
        <v>0</v>
      </c>
      <c r="AO292" s="22">
        <v>0</v>
      </c>
      <c r="AP292" s="22">
        <v>0</v>
      </c>
    </row>
    <row r="293" spans="1:42" x14ac:dyDescent="0.35">
      <c r="A293" s="22" t="s">
        <v>114</v>
      </c>
      <c r="B293" s="22" t="s">
        <v>670</v>
      </c>
      <c r="C293" s="22" t="s">
        <v>699</v>
      </c>
      <c r="D293" s="22" t="s">
        <v>700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v>0</v>
      </c>
      <c r="AI293" s="22">
        <v>0</v>
      </c>
      <c r="AJ293" s="22">
        <v>0</v>
      </c>
      <c r="AK293" s="22">
        <v>0</v>
      </c>
      <c r="AL293" s="22">
        <v>0</v>
      </c>
      <c r="AM293" s="22">
        <v>0</v>
      </c>
      <c r="AN293" s="22">
        <v>0</v>
      </c>
      <c r="AO293" s="22">
        <v>0</v>
      </c>
      <c r="AP293" s="22">
        <v>0</v>
      </c>
    </row>
    <row r="294" spans="1:42" x14ac:dyDescent="0.35">
      <c r="A294" s="22" t="s">
        <v>114</v>
      </c>
      <c r="B294" s="22" t="s">
        <v>670</v>
      </c>
      <c r="C294" s="22" t="s">
        <v>701</v>
      </c>
      <c r="D294" s="22" t="s">
        <v>702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v>0</v>
      </c>
      <c r="AI294" s="22">
        <v>0</v>
      </c>
      <c r="AJ294" s="22">
        <v>0</v>
      </c>
      <c r="AK294" s="22">
        <v>0</v>
      </c>
      <c r="AL294" s="22">
        <v>0</v>
      </c>
      <c r="AM294" s="22">
        <v>0</v>
      </c>
      <c r="AN294" s="22">
        <v>0</v>
      </c>
      <c r="AO294" s="22">
        <v>0</v>
      </c>
      <c r="AP294" s="22">
        <v>0</v>
      </c>
    </row>
    <row r="295" spans="1:42" x14ac:dyDescent="0.35">
      <c r="A295" s="22" t="s">
        <v>114</v>
      </c>
      <c r="B295" s="22" t="s">
        <v>670</v>
      </c>
      <c r="C295" s="22" t="s">
        <v>703</v>
      </c>
      <c r="D295" s="22" t="s">
        <v>704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v>0</v>
      </c>
      <c r="AI295" s="22">
        <v>0</v>
      </c>
      <c r="AJ295" s="22">
        <v>0</v>
      </c>
      <c r="AK295" s="22">
        <v>0</v>
      </c>
      <c r="AL295" s="22">
        <v>0</v>
      </c>
      <c r="AM295" s="22">
        <v>0</v>
      </c>
      <c r="AN295" s="22">
        <v>0</v>
      </c>
      <c r="AO295" s="22">
        <v>0</v>
      </c>
      <c r="AP295" s="22">
        <v>0</v>
      </c>
    </row>
    <row r="296" spans="1:42" x14ac:dyDescent="0.35">
      <c r="A296" s="22" t="s">
        <v>114</v>
      </c>
      <c r="B296" s="22" t="s">
        <v>670</v>
      </c>
      <c r="C296" s="22" t="s">
        <v>705</v>
      </c>
      <c r="D296" s="22" t="s">
        <v>706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v>0</v>
      </c>
      <c r="AI296" s="22">
        <v>0</v>
      </c>
      <c r="AJ296" s="22">
        <v>0</v>
      </c>
      <c r="AK296" s="22">
        <v>0</v>
      </c>
      <c r="AL296" s="22">
        <v>0</v>
      </c>
      <c r="AM296" s="22">
        <v>0</v>
      </c>
      <c r="AN296" s="22">
        <v>0</v>
      </c>
      <c r="AO296" s="22">
        <v>0</v>
      </c>
      <c r="AP296" s="22">
        <v>0</v>
      </c>
    </row>
    <row r="297" spans="1:42" x14ac:dyDescent="0.35">
      <c r="A297" s="22" t="s">
        <v>114</v>
      </c>
      <c r="B297" s="22" t="s">
        <v>670</v>
      </c>
      <c r="C297" s="22" t="s">
        <v>707</v>
      </c>
      <c r="D297" s="22" t="s">
        <v>708</v>
      </c>
      <c r="E297" s="22">
        <v>0</v>
      </c>
      <c r="F297" s="22">
        <v>0</v>
      </c>
      <c r="G297" s="22">
        <v>0</v>
      </c>
      <c r="H297" s="22"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v>0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v>0</v>
      </c>
      <c r="AI297" s="22">
        <v>0</v>
      </c>
      <c r="AJ297" s="22">
        <v>0</v>
      </c>
      <c r="AK297" s="22">
        <v>0</v>
      </c>
      <c r="AL297" s="22">
        <v>0</v>
      </c>
      <c r="AM297" s="22">
        <v>0</v>
      </c>
      <c r="AN297" s="22">
        <v>0</v>
      </c>
      <c r="AO297" s="22">
        <v>0</v>
      </c>
      <c r="AP297" s="22">
        <v>0</v>
      </c>
    </row>
    <row r="298" spans="1:42" x14ac:dyDescent="0.35">
      <c r="A298" s="22" t="s">
        <v>114</v>
      </c>
      <c r="B298" s="22" t="s">
        <v>670</v>
      </c>
      <c r="C298" s="22" t="s">
        <v>709</v>
      </c>
      <c r="D298" s="22" t="s">
        <v>710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v>0</v>
      </c>
      <c r="AI298" s="22">
        <v>0</v>
      </c>
      <c r="AJ298" s="22">
        <v>0</v>
      </c>
      <c r="AK298" s="22">
        <v>0</v>
      </c>
      <c r="AL298" s="22">
        <v>0</v>
      </c>
      <c r="AM298" s="22">
        <v>0</v>
      </c>
      <c r="AN298" s="22">
        <v>0</v>
      </c>
      <c r="AO298" s="22">
        <v>0</v>
      </c>
      <c r="AP298" s="22">
        <v>0</v>
      </c>
    </row>
    <row r="299" spans="1:42" x14ac:dyDescent="0.35">
      <c r="A299" s="22" t="s">
        <v>114</v>
      </c>
      <c r="B299" s="22" t="s">
        <v>670</v>
      </c>
      <c r="C299" s="22" t="s">
        <v>711</v>
      </c>
      <c r="D299" s="22" t="s">
        <v>712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v>0</v>
      </c>
      <c r="AI299" s="22">
        <v>0</v>
      </c>
      <c r="AJ299" s="22">
        <v>0</v>
      </c>
      <c r="AK299" s="22">
        <v>0</v>
      </c>
      <c r="AL299" s="22">
        <v>0</v>
      </c>
      <c r="AM299" s="22">
        <v>0</v>
      </c>
      <c r="AN299" s="22">
        <v>0</v>
      </c>
      <c r="AO299" s="22">
        <v>0</v>
      </c>
      <c r="AP299" s="22">
        <v>0</v>
      </c>
    </row>
    <row r="300" spans="1:42" x14ac:dyDescent="0.35">
      <c r="A300" s="22" t="s">
        <v>114</v>
      </c>
      <c r="B300" s="22" t="s">
        <v>670</v>
      </c>
      <c r="C300" s="22" t="s">
        <v>713</v>
      </c>
      <c r="D300" s="22" t="s">
        <v>714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v>0</v>
      </c>
      <c r="AI300" s="22">
        <v>0</v>
      </c>
      <c r="AJ300" s="22">
        <v>0</v>
      </c>
      <c r="AK300" s="22">
        <v>0</v>
      </c>
      <c r="AL300" s="22">
        <v>0</v>
      </c>
      <c r="AM300" s="22">
        <v>0</v>
      </c>
      <c r="AN300" s="22">
        <v>0</v>
      </c>
      <c r="AO300" s="22">
        <v>0</v>
      </c>
      <c r="AP300" s="22">
        <v>0</v>
      </c>
    </row>
    <row r="301" spans="1:42" x14ac:dyDescent="0.35">
      <c r="A301" s="22" t="s">
        <v>114</v>
      </c>
      <c r="B301" s="22" t="s">
        <v>670</v>
      </c>
      <c r="C301" s="22" t="s">
        <v>715</v>
      </c>
      <c r="D301" s="22" t="s">
        <v>716</v>
      </c>
      <c r="E301" s="22">
        <v>0</v>
      </c>
      <c r="F301" s="22">
        <v>0</v>
      </c>
      <c r="G301" s="22">
        <v>0</v>
      </c>
      <c r="H301" s="22"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0</v>
      </c>
      <c r="V301" s="22">
        <v>0</v>
      </c>
      <c r="W301" s="22">
        <v>0</v>
      </c>
      <c r="X301" s="22"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  <c r="AH301" s="22">
        <v>0</v>
      </c>
      <c r="AI301" s="22">
        <v>0</v>
      </c>
      <c r="AJ301" s="22">
        <v>0</v>
      </c>
      <c r="AK301" s="22">
        <v>0</v>
      </c>
      <c r="AL301" s="22">
        <v>0</v>
      </c>
      <c r="AM301" s="22">
        <v>0</v>
      </c>
      <c r="AN301" s="22">
        <v>0</v>
      </c>
      <c r="AO301" s="22">
        <v>0</v>
      </c>
      <c r="AP301" s="22">
        <v>0</v>
      </c>
    </row>
    <row r="302" spans="1:42" x14ac:dyDescent="0.35">
      <c r="A302" s="22" t="s">
        <v>114</v>
      </c>
      <c r="B302" s="22" t="s">
        <v>670</v>
      </c>
      <c r="C302" s="22" t="s">
        <v>717</v>
      </c>
      <c r="D302" s="22" t="s">
        <v>718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v>0</v>
      </c>
      <c r="AI302" s="22">
        <v>0</v>
      </c>
      <c r="AJ302" s="22">
        <v>0</v>
      </c>
      <c r="AK302" s="22">
        <v>0</v>
      </c>
      <c r="AL302" s="22">
        <v>0</v>
      </c>
      <c r="AM302" s="22">
        <v>0</v>
      </c>
      <c r="AN302" s="22">
        <v>0</v>
      </c>
      <c r="AO302" s="22">
        <v>0</v>
      </c>
      <c r="AP302" s="22">
        <v>0</v>
      </c>
    </row>
    <row r="303" spans="1:42" x14ac:dyDescent="0.35">
      <c r="A303" s="22" t="s">
        <v>114</v>
      </c>
      <c r="B303" s="22" t="s">
        <v>670</v>
      </c>
      <c r="C303" s="22" t="s">
        <v>719</v>
      </c>
      <c r="D303" s="22" t="s">
        <v>720</v>
      </c>
      <c r="E303" s="22">
        <v>0</v>
      </c>
      <c r="F303" s="22">
        <v>0</v>
      </c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v>0</v>
      </c>
      <c r="AI303" s="22">
        <v>0</v>
      </c>
      <c r="AJ303" s="22">
        <v>0</v>
      </c>
      <c r="AK303" s="22">
        <v>0</v>
      </c>
      <c r="AL303" s="22">
        <v>0</v>
      </c>
      <c r="AM303" s="22">
        <v>0</v>
      </c>
      <c r="AN303" s="22">
        <v>0</v>
      </c>
      <c r="AO303" s="22">
        <v>0</v>
      </c>
      <c r="AP303" s="22">
        <v>0</v>
      </c>
    </row>
    <row r="304" spans="1:42" x14ac:dyDescent="0.35">
      <c r="A304" s="22" t="s">
        <v>114</v>
      </c>
      <c r="B304" s="22" t="s">
        <v>670</v>
      </c>
      <c r="C304" s="22" t="s">
        <v>721</v>
      </c>
      <c r="D304" s="22" t="s">
        <v>722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v>0</v>
      </c>
      <c r="AI304" s="22">
        <v>0</v>
      </c>
      <c r="AJ304" s="22">
        <v>0</v>
      </c>
      <c r="AK304" s="22">
        <v>0</v>
      </c>
      <c r="AL304" s="22">
        <v>0</v>
      </c>
      <c r="AM304" s="22">
        <v>0</v>
      </c>
      <c r="AN304" s="22">
        <v>0</v>
      </c>
      <c r="AO304" s="22">
        <v>0</v>
      </c>
      <c r="AP304" s="22">
        <v>0</v>
      </c>
    </row>
    <row r="305" spans="1:42" x14ac:dyDescent="0.35">
      <c r="A305" s="22" t="s">
        <v>114</v>
      </c>
      <c r="B305" s="22" t="s">
        <v>670</v>
      </c>
      <c r="C305" s="22" t="s">
        <v>723</v>
      </c>
      <c r="D305" s="22" t="s">
        <v>724</v>
      </c>
      <c r="E305" s="22">
        <v>0</v>
      </c>
      <c r="F305" s="22">
        <v>0</v>
      </c>
      <c r="G305" s="22">
        <v>0</v>
      </c>
      <c r="H305" s="22"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v>0</v>
      </c>
      <c r="U305" s="22">
        <v>0</v>
      </c>
      <c r="V305" s="22">
        <v>0</v>
      </c>
      <c r="W305" s="22">
        <v>0</v>
      </c>
      <c r="X305" s="22"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0</v>
      </c>
      <c r="AG305" s="22">
        <v>0</v>
      </c>
      <c r="AH305" s="22">
        <v>0</v>
      </c>
      <c r="AI305" s="22">
        <v>0</v>
      </c>
      <c r="AJ305" s="22">
        <v>0</v>
      </c>
      <c r="AK305" s="22">
        <v>0</v>
      </c>
      <c r="AL305" s="22">
        <v>0</v>
      </c>
      <c r="AM305" s="22">
        <v>0</v>
      </c>
      <c r="AN305" s="22">
        <v>0</v>
      </c>
      <c r="AO305" s="22">
        <v>0</v>
      </c>
      <c r="AP305" s="22">
        <v>0</v>
      </c>
    </row>
    <row r="306" spans="1:42" x14ac:dyDescent="0.35">
      <c r="A306" s="22" t="s">
        <v>114</v>
      </c>
      <c r="B306" s="22" t="s">
        <v>670</v>
      </c>
      <c r="C306" s="22" t="s">
        <v>725</v>
      </c>
      <c r="D306" s="22" t="s">
        <v>726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v>0</v>
      </c>
      <c r="AI306" s="22">
        <v>0</v>
      </c>
      <c r="AJ306" s="22">
        <v>0</v>
      </c>
      <c r="AK306" s="22">
        <v>0</v>
      </c>
      <c r="AL306" s="22">
        <v>0</v>
      </c>
      <c r="AM306" s="22">
        <v>0</v>
      </c>
      <c r="AN306" s="22">
        <v>0</v>
      </c>
      <c r="AO306" s="22">
        <v>0</v>
      </c>
      <c r="AP306" s="22">
        <v>0</v>
      </c>
    </row>
    <row r="307" spans="1:42" x14ac:dyDescent="0.35">
      <c r="A307" s="22" t="s">
        <v>114</v>
      </c>
      <c r="B307" s="22" t="s">
        <v>670</v>
      </c>
      <c r="C307" s="22" t="s">
        <v>727</v>
      </c>
      <c r="D307" s="22" t="s">
        <v>728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  <c r="AH307" s="22">
        <v>0</v>
      </c>
      <c r="AI307" s="22">
        <v>0</v>
      </c>
      <c r="AJ307" s="22">
        <v>0</v>
      </c>
      <c r="AK307" s="22">
        <v>0</v>
      </c>
      <c r="AL307" s="22">
        <v>0</v>
      </c>
      <c r="AM307" s="22">
        <v>0</v>
      </c>
      <c r="AN307" s="22">
        <v>0</v>
      </c>
      <c r="AO307" s="22">
        <v>0</v>
      </c>
      <c r="AP307" s="22">
        <v>0</v>
      </c>
    </row>
    <row r="308" spans="1:42" x14ac:dyDescent="0.35">
      <c r="A308" s="22" t="s">
        <v>114</v>
      </c>
      <c r="B308" s="22" t="s">
        <v>670</v>
      </c>
      <c r="C308" s="22" t="s">
        <v>729</v>
      </c>
      <c r="D308" s="22" t="s">
        <v>730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v>0</v>
      </c>
      <c r="AI308" s="22">
        <v>0</v>
      </c>
      <c r="AJ308" s="22">
        <v>0</v>
      </c>
      <c r="AK308" s="22">
        <v>0</v>
      </c>
      <c r="AL308" s="22">
        <v>0</v>
      </c>
      <c r="AM308" s="22">
        <v>0</v>
      </c>
      <c r="AN308" s="22">
        <v>0</v>
      </c>
      <c r="AO308" s="22">
        <v>0</v>
      </c>
      <c r="AP308" s="22">
        <v>0</v>
      </c>
    </row>
    <row r="309" spans="1:42" x14ac:dyDescent="0.35">
      <c r="A309" s="22" t="s">
        <v>114</v>
      </c>
      <c r="B309" s="22" t="s">
        <v>670</v>
      </c>
      <c r="C309" s="22" t="s">
        <v>731</v>
      </c>
      <c r="D309" s="22" t="s">
        <v>732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v>0</v>
      </c>
      <c r="X309" s="22"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0</v>
      </c>
      <c r="AE309" s="22">
        <v>0</v>
      </c>
      <c r="AF309" s="22">
        <v>0</v>
      </c>
      <c r="AG309" s="22">
        <v>0</v>
      </c>
      <c r="AH309" s="22">
        <v>0</v>
      </c>
      <c r="AI309" s="22">
        <v>0</v>
      </c>
      <c r="AJ309" s="22">
        <v>0</v>
      </c>
      <c r="AK309" s="22">
        <v>0</v>
      </c>
      <c r="AL309" s="22">
        <v>0</v>
      </c>
      <c r="AM309" s="22">
        <v>0</v>
      </c>
      <c r="AN309" s="22">
        <v>0</v>
      </c>
      <c r="AO309" s="22">
        <v>0</v>
      </c>
      <c r="AP309" s="22">
        <v>0</v>
      </c>
    </row>
    <row r="310" spans="1:42" x14ac:dyDescent="0.35">
      <c r="A310" s="22" t="s">
        <v>114</v>
      </c>
      <c r="B310" s="22" t="s">
        <v>670</v>
      </c>
      <c r="C310" s="22" t="s">
        <v>733</v>
      </c>
      <c r="D310" s="22" t="s">
        <v>734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v>0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v>0</v>
      </c>
      <c r="AI310" s="22">
        <v>0</v>
      </c>
      <c r="AJ310" s="22">
        <v>0</v>
      </c>
      <c r="AK310" s="22">
        <v>0</v>
      </c>
      <c r="AL310" s="22">
        <v>0</v>
      </c>
      <c r="AM310" s="22">
        <v>0</v>
      </c>
      <c r="AN310" s="22">
        <v>0</v>
      </c>
      <c r="AO310" s="22">
        <v>0</v>
      </c>
      <c r="AP310" s="22">
        <v>0</v>
      </c>
    </row>
    <row r="311" spans="1:42" x14ac:dyDescent="0.35">
      <c r="A311" s="22" t="s">
        <v>114</v>
      </c>
      <c r="B311" s="22" t="s">
        <v>670</v>
      </c>
      <c r="C311" s="22" t="s">
        <v>735</v>
      </c>
      <c r="D311" s="22" t="s">
        <v>736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v>0</v>
      </c>
      <c r="AI311" s="22">
        <v>0</v>
      </c>
      <c r="AJ311" s="22">
        <v>0</v>
      </c>
      <c r="AK311" s="22">
        <v>0</v>
      </c>
      <c r="AL311" s="22">
        <v>0</v>
      </c>
      <c r="AM311" s="22">
        <v>0</v>
      </c>
      <c r="AN311" s="22">
        <v>0</v>
      </c>
      <c r="AO311" s="22">
        <v>0</v>
      </c>
      <c r="AP311" s="22">
        <v>0</v>
      </c>
    </row>
    <row r="312" spans="1:42" x14ac:dyDescent="0.35">
      <c r="A312" s="22" t="s">
        <v>114</v>
      </c>
      <c r="B312" s="22" t="s">
        <v>670</v>
      </c>
      <c r="C312" s="22" t="s">
        <v>737</v>
      </c>
      <c r="D312" s="22" t="s">
        <v>738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v>0</v>
      </c>
      <c r="AI312" s="22">
        <v>0</v>
      </c>
      <c r="AJ312" s="22">
        <v>0</v>
      </c>
      <c r="AK312" s="22">
        <v>0</v>
      </c>
      <c r="AL312" s="22">
        <v>0</v>
      </c>
      <c r="AM312" s="22">
        <v>0</v>
      </c>
      <c r="AN312" s="22">
        <v>0</v>
      </c>
      <c r="AO312" s="22">
        <v>0</v>
      </c>
      <c r="AP312" s="22">
        <v>0</v>
      </c>
    </row>
    <row r="313" spans="1:42" x14ac:dyDescent="0.35">
      <c r="A313" s="22" t="s">
        <v>114</v>
      </c>
      <c r="B313" s="22" t="s">
        <v>670</v>
      </c>
      <c r="C313" s="22" t="s">
        <v>739</v>
      </c>
      <c r="D313" s="22" t="s">
        <v>740</v>
      </c>
      <c r="E313" s="22">
        <v>0</v>
      </c>
      <c r="F313" s="22">
        <v>0</v>
      </c>
      <c r="G313" s="22">
        <v>0</v>
      </c>
      <c r="H313" s="22"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v>0</v>
      </c>
      <c r="AI313" s="22">
        <v>0</v>
      </c>
      <c r="AJ313" s="22">
        <v>0</v>
      </c>
      <c r="AK313" s="22">
        <v>157015</v>
      </c>
      <c r="AL313" s="22">
        <v>0</v>
      </c>
      <c r="AM313" s="22">
        <v>0</v>
      </c>
      <c r="AN313" s="22">
        <v>0</v>
      </c>
      <c r="AO313" s="22">
        <v>0</v>
      </c>
      <c r="AP313" s="22">
        <v>157015</v>
      </c>
    </row>
    <row r="314" spans="1:42" x14ac:dyDescent="0.35">
      <c r="A314" s="22" t="s">
        <v>114</v>
      </c>
      <c r="B314" s="22" t="s">
        <v>670</v>
      </c>
      <c r="C314" s="22" t="s">
        <v>741</v>
      </c>
      <c r="D314" s="22" t="s">
        <v>742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v>0</v>
      </c>
      <c r="AI314" s="22">
        <v>0</v>
      </c>
      <c r="AJ314" s="22">
        <v>0</v>
      </c>
      <c r="AK314" s="22">
        <v>0</v>
      </c>
      <c r="AL314" s="22">
        <v>0</v>
      </c>
      <c r="AM314" s="22">
        <v>0</v>
      </c>
      <c r="AN314" s="22">
        <v>0</v>
      </c>
      <c r="AO314" s="22">
        <v>0</v>
      </c>
      <c r="AP314" s="22">
        <v>0</v>
      </c>
    </row>
    <row r="315" spans="1:42" x14ac:dyDescent="0.35">
      <c r="A315" s="22" t="s">
        <v>114</v>
      </c>
      <c r="B315" s="22" t="s">
        <v>670</v>
      </c>
      <c r="C315" s="22" t="s">
        <v>743</v>
      </c>
      <c r="D315" s="22" t="s">
        <v>744</v>
      </c>
      <c r="E315" s="22">
        <v>0</v>
      </c>
      <c r="F315" s="22">
        <v>0</v>
      </c>
      <c r="G315" s="22">
        <v>0</v>
      </c>
      <c r="H315" s="22"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v>0</v>
      </c>
      <c r="U315" s="22">
        <v>0</v>
      </c>
      <c r="V315" s="22">
        <v>0</v>
      </c>
      <c r="W315" s="22">
        <v>0</v>
      </c>
      <c r="X315" s="22"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  <c r="AH315" s="22">
        <v>0</v>
      </c>
      <c r="AI315" s="22">
        <v>0</v>
      </c>
      <c r="AJ315" s="22">
        <v>0</v>
      </c>
      <c r="AK315" s="22">
        <v>0</v>
      </c>
      <c r="AL315" s="22">
        <v>0</v>
      </c>
      <c r="AM315" s="22">
        <v>0</v>
      </c>
      <c r="AN315" s="22">
        <v>0</v>
      </c>
      <c r="AO315" s="22">
        <v>0</v>
      </c>
      <c r="AP315" s="22">
        <v>0</v>
      </c>
    </row>
    <row r="316" spans="1:42" x14ac:dyDescent="0.35">
      <c r="A316" s="22" t="s">
        <v>114</v>
      </c>
      <c r="B316" s="22" t="s">
        <v>670</v>
      </c>
      <c r="C316" s="22" t="s">
        <v>745</v>
      </c>
      <c r="D316" s="22" t="s">
        <v>746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v>0</v>
      </c>
      <c r="AI316" s="22">
        <v>0</v>
      </c>
      <c r="AJ316" s="22">
        <v>0</v>
      </c>
      <c r="AK316" s="22">
        <v>0</v>
      </c>
      <c r="AL316" s="22">
        <v>0</v>
      </c>
      <c r="AM316" s="22">
        <v>0</v>
      </c>
      <c r="AN316" s="22">
        <v>0</v>
      </c>
      <c r="AO316" s="22">
        <v>0</v>
      </c>
      <c r="AP316" s="22">
        <v>0</v>
      </c>
    </row>
    <row r="317" spans="1:42" x14ac:dyDescent="0.35">
      <c r="A317" s="22" t="s">
        <v>114</v>
      </c>
      <c r="B317" s="22" t="s">
        <v>670</v>
      </c>
      <c r="C317" s="22" t="s">
        <v>747</v>
      </c>
      <c r="D317" s="22" t="s">
        <v>748</v>
      </c>
      <c r="E317" s="22">
        <v>0</v>
      </c>
      <c r="F317" s="22">
        <v>0</v>
      </c>
      <c r="G317" s="22">
        <v>0</v>
      </c>
      <c r="H317" s="22"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v>0</v>
      </c>
      <c r="AI317" s="22">
        <v>0</v>
      </c>
      <c r="AJ317" s="22">
        <v>0</v>
      </c>
      <c r="AK317" s="22">
        <v>0</v>
      </c>
      <c r="AL317" s="22">
        <v>0</v>
      </c>
      <c r="AM317" s="22">
        <v>0</v>
      </c>
      <c r="AN317" s="22">
        <v>0</v>
      </c>
      <c r="AO317" s="22">
        <v>0</v>
      </c>
      <c r="AP317" s="22">
        <v>0</v>
      </c>
    </row>
    <row r="318" spans="1:42" x14ac:dyDescent="0.35">
      <c r="A318" s="22" t="s">
        <v>114</v>
      </c>
      <c r="B318" s="22" t="s">
        <v>670</v>
      </c>
      <c r="C318" s="22" t="s">
        <v>749</v>
      </c>
      <c r="D318" s="22" t="s">
        <v>750</v>
      </c>
      <c r="E318" s="22">
        <v>0</v>
      </c>
      <c r="F318" s="22">
        <v>0</v>
      </c>
      <c r="G318" s="22">
        <v>0</v>
      </c>
      <c r="H318" s="22"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v>0</v>
      </c>
      <c r="AI318" s="22">
        <v>0</v>
      </c>
      <c r="AJ318" s="22">
        <v>0</v>
      </c>
      <c r="AK318" s="22">
        <v>0</v>
      </c>
      <c r="AL318" s="22">
        <v>0</v>
      </c>
      <c r="AM318" s="22">
        <v>0</v>
      </c>
      <c r="AN318" s="22">
        <v>0</v>
      </c>
      <c r="AO318" s="22">
        <v>0</v>
      </c>
      <c r="AP318" s="22">
        <v>0</v>
      </c>
    </row>
    <row r="319" spans="1:42" x14ac:dyDescent="0.35">
      <c r="A319" s="22" t="s">
        <v>114</v>
      </c>
      <c r="B319" s="22" t="s">
        <v>670</v>
      </c>
      <c r="C319" s="22" t="s">
        <v>751</v>
      </c>
      <c r="D319" s="22" t="s">
        <v>752</v>
      </c>
      <c r="E319" s="22">
        <v>0</v>
      </c>
      <c r="F319" s="22">
        <v>0</v>
      </c>
      <c r="G319" s="22">
        <v>0</v>
      </c>
      <c r="H319" s="22"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v>0</v>
      </c>
      <c r="V319" s="22">
        <v>0</v>
      </c>
      <c r="W319" s="22"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v>0</v>
      </c>
      <c r="AI319" s="22">
        <v>0</v>
      </c>
      <c r="AJ319" s="22">
        <v>0</v>
      </c>
      <c r="AK319" s="22">
        <v>0</v>
      </c>
      <c r="AL319" s="22">
        <v>0</v>
      </c>
      <c r="AM319" s="22">
        <v>0</v>
      </c>
      <c r="AN319" s="22">
        <v>0</v>
      </c>
      <c r="AO319" s="22">
        <v>0</v>
      </c>
      <c r="AP319" s="22">
        <v>0</v>
      </c>
    </row>
    <row r="320" spans="1:42" x14ac:dyDescent="0.35">
      <c r="A320" s="22" t="s">
        <v>114</v>
      </c>
      <c r="B320" s="22" t="s">
        <v>670</v>
      </c>
      <c r="C320" s="22" t="s">
        <v>753</v>
      </c>
      <c r="D320" s="22" t="s">
        <v>754</v>
      </c>
      <c r="E320" s="22">
        <v>0</v>
      </c>
      <c r="F320" s="22">
        <v>0</v>
      </c>
      <c r="G320" s="22">
        <v>0</v>
      </c>
      <c r="H320" s="22">
        <v>0</v>
      </c>
      <c r="I320" s="22">
        <v>0</v>
      </c>
      <c r="J320" s="22">
        <v>0</v>
      </c>
      <c r="K320" s="22">
        <v>0</v>
      </c>
      <c r="L320" s="22">
        <v>0</v>
      </c>
      <c r="M320" s="22"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v>0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  <c r="AH320" s="22">
        <v>0</v>
      </c>
      <c r="AI320" s="22">
        <v>0</v>
      </c>
      <c r="AJ320" s="22">
        <v>0</v>
      </c>
      <c r="AK320" s="22">
        <v>0</v>
      </c>
      <c r="AL320" s="22">
        <v>0</v>
      </c>
      <c r="AM320" s="22">
        <v>0</v>
      </c>
      <c r="AN320" s="22">
        <v>0</v>
      </c>
      <c r="AO320" s="22">
        <v>0</v>
      </c>
      <c r="AP320" s="22">
        <v>0</v>
      </c>
    </row>
    <row r="321" spans="1:42" x14ac:dyDescent="0.35">
      <c r="A321" s="22" t="s">
        <v>114</v>
      </c>
      <c r="B321" s="22" t="s">
        <v>670</v>
      </c>
      <c r="C321" s="22" t="s">
        <v>755</v>
      </c>
      <c r="D321" s="22" t="s">
        <v>756</v>
      </c>
      <c r="E321" s="22">
        <v>0</v>
      </c>
      <c r="F321" s="22">
        <v>0</v>
      </c>
      <c r="G321" s="22">
        <v>0</v>
      </c>
      <c r="H321" s="22"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v>0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0</v>
      </c>
      <c r="AI321" s="22">
        <v>0</v>
      </c>
      <c r="AJ321" s="22">
        <v>0</v>
      </c>
      <c r="AK321" s="22">
        <v>0</v>
      </c>
      <c r="AL321" s="22">
        <v>0</v>
      </c>
      <c r="AM321" s="22">
        <v>0</v>
      </c>
      <c r="AN321" s="22">
        <v>0</v>
      </c>
      <c r="AO321" s="22">
        <v>0</v>
      </c>
      <c r="AP321" s="22">
        <v>0</v>
      </c>
    </row>
    <row r="322" spans="1:42" x14ac:dyDescent="0.35">
      <c r="A322" s="22" t="s">
        <v>114</v>
      </c>
      <c r="B322" s="22" t="s">
        <v>670</v>
      </c>
      <c r="C322" s="22" t="s">
        <v>757</v>
      </c>
      <c r="D322" s="22" t="s">
        <v>758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v>0</v>
      </c>
      <c r="AI322" s="22">
        <v>0</v>
      </c>
      <c r="AJ322" s="22">
        <v>0</v>
      </c>
      <c r="AK322" s="22">
        <v>0</v>
      </c>
      <c r="AL322" s="22">
        <v>0</v>
      </c>
      <c r="AM322" s="22">
        <v>0</v>
      </c>
      <c r="AN322" s="22">
        <v>0</v>
      </c>
      <c r="AO322" s="22">
        <v>0</v>
      </c>
      <c r="AP322" s="22">
        <v>0</v>
      </c>
    </row>
    <row r="323" spans="1:42" x14ac:dyDescent="0.35">
      <c r="A323" s="22" t="s">
        <v>114</v>
      </c>
      <c r="B323" s="22" t="s">
        <v>670</v>
      </c>
      <c r="C323" s="22" t="s">
        <v>759</v>
      </c>
      <c r="D323" s="22" t="s">
        <v>760</v>
      </c>
      <c r="E323" s="22">
        <v>0</v>
      </c>
      <c r="F323" s="22">
        <v>0</v>
      </c>
      <c r="G323" s="22">
        <v>0</v>
      </c>
      <c r="H323" s="22"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v>0</v>
      </c>
      <c r="U323" s="22">
        <v>0</v>
      </c>
      <c r="V323" s="22">
        <v>0</v>
      </c>
      <c r="W323" s="22"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v>0</v>
      </c>
      <c r="AI323" s="22">
        <v>0</v>
      </c>
      <c r="AJ323" s="22">
        <v>0</v>
      </c>
      <c r="AK323" s="22">
        <v>0</v>
      </c>
      <c r="AL323" s="22">
        <v>0</v>
      </c>
      <c r="AM323" s="22">
        <v>0</v>
      </c>
      <c r="AN323" s="22">
        <v>0</v>
      </c>
      <c r="AO323" s="22">
        <v>0</v>
      </c>
      <c r="AP323" s="22">
        <v>0</v>
      </c>
    </row>
    <row r="324" spans="1:42" x14ac:dyDescent="0.35">
      <c r="A324" s="22" t="s">
        <v>114</v>
      </c>
      <c r="B324" s="22" t="s">
        <v>670</v>
      </c>
      <c r="C324" s="22" t="s">
        <v>761</v>
      </c>
      <c r="D324" s="22" t="s">
        <v>762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v>0</v>
      </c>
      <c r="AJ324" s="22">
        <v>0</v>
      </c>
      <c r="AK324" s="22">
        <v>0</v>
      </c>
      <c r="AL324" s="22">
        <v>0</v>
      </c>
      <c r="AM324" s="22">
        <v>0</v>
      </c>
      <c r="AN324" s="22">
        <v>0</v>
      </c>
      <c r="AO324" s="22">
        <v>0</v>
      </c>
      <c r="AP324" s="22">
        <v>0</v>
      </c>
    </row>
    <row r="325" spans="1:42" x14ac:dyDescent="0.35">
      <c r="A325" s="22" t="s">
        <v>114</v>
      </c>
      <c r="B325" s="22" t="s">
        <v>670</v>
      </c>
      <c r="C325" s="22" t="s">
        <v>763</v>
      </c>
      <c r="D325" s="22" t="s">
        <v>764</v>
      </c>
      <c r="E325" s="22">
        <v>0</v>
      </c>
      <c r="F325" s="22">
        <v>0</v>
      </c>
      <c r="G325" s="22">
        <v>0</v>
      </c>
      <c r="H325" s="22"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v>0</v>
      </c>
      <c r="X325" s="22"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  <c r="AH325" s="22">
        <v>0</v>
      </c>
      <c r="AI325" s="22">
        <v>0</v>
      </c>
      <c r="AJ325" s="22">
        <v>0</v>
      </c>
      <c r="AK325" s="22">
        <v>0</v>
      </c>
      <c r="AL325" s="22">
        <v>0</v>
      </c>
      <c r="AM325" s="22">
        <v>0</v>
      </c>
      <c r="AN325" s="22">
        <v>0</v>
      </c>
      <c r="AO325" s="22">
        <v>0</v>
      </c>
      <c r="AP325" s="22">
        <v>0</v>
      </c>
    </row>
    <row r="326" spans="1:42" x14ac:dyDescent="0.35">
      <c r="A326" s="22" t="s">
        <v>114</v>
      </c>
      <c r="B326" s="22" t="s">
        <v>670</v>
      </c>
      <c r="C326" s="22" t="s">
        <v>765</v>
      </c>
      <c r="D326" s="22" t="s">
        <v>766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v>0</v>
      </c>
      <c r="V326" s="22">
        <v>0</v>
      </c>
      <c r="W326" s="22">
        <v>0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v>0</v>
      </c>
      <c r="AI326" s="22">
        <v>0</v>
      </c>
      <c r="AJ326" s="22">
        <v>0</v>
      </c>
      <c r="AK326" s="22">
        <v>0</v>
      </c>
      <c r="AL326" s="22">
        <v>0</v>
      </c>
      <c r="AM326" s="22">
        <v>0</v>
      </c>
      <c r="AN326" s="22">
        <v>0</v>
      </c>
      <c r="AO326" s="22">
        <v>0</v>
      </c>
      <c r="AP326" s="22">
        <v>0</v>
      </c>
    </row>
    <row r="327" spans="1:42" x14ac:dyDescent="0.35">
      <c r="A327" s="22" t="s">
        <v>114</v>
      </c>
      <c r="B327" s="22" t="s">
        <v>670</v>
      </c>
      <c r="C327" s="22" t="s">
        <v>767</v>
      </c>
      <c r="D327" s="22" t="s">
        <v>768</v>
      </c>
      <c r="E327" s="22">
        <v>0</v>
      </c>
      <c r="F327" s="22">
        <v>0</v>
      </c>
      <c r="G327" s="22">
        <v>0</v>
      </c>
      <c r="H327" s="22"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v>0</v>
      </c>
      <c r="N327" s="22">
        <v>0</v>
      </c>
      <c r="O327" s="22">
        <v>8981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v>0</v>
      </c>
      <c r="V327" s="22">
        <v>0</v>
      </c>
      <c r="W327" s="22"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v>0</v>
      </c>
      <c r="AI327" s="22">
        <v>0</v>
      </c>
      <c r="AJ327" s="22">
        <v>0</v>
      </c>
      <c r="AK327" s="22">
        <v>0</v>
      </c>
      <c r="AL327" s="22">
        <v>0</v>
      </c>
      <c r="AM327" s="22">
        <v>0</v>
      </c>
      <c r="AN327" s="22">
        <v>0</v>
      </c>
      <c r="AO327" s="22">
        <v>0</v>
      </c>
      <c r="AP327" s="22">
        <v>8981</v>
      </c>
    </row>
    <row r="328" spans="1:42" x14ac:dyDescent="0.35">
      <c r="A328" s="22" t="s">
        <v>114</v>
      </c>
      <c r="B328" s="22" t="s">
        <v>670</v>
      </c>
      <c r="C328" s="22" t="s">
        <v>769</v>
      </c>
      <c r="D328" s="22" t="s">
        <v>770</v>
      </c>
      <c r="E328" s="22">
        <v>0</v>
      </c>
      <c r="F328" s="22">
        <v>0</v>
      </c>
      <c r="G328" s="22">
        <v>0</v>
      </c>
      <c r="H328" s="22">
        <v>0</v>
      </c>
      <c r="I328" s="22">
        <v>0</v>
      </c>
      <c r="J328" s="22">
        <v>0</v>
      </c>
      <c r="K328" s="22">
        <v>0</v>
      </c>
      <c r="L328" s="22">
        <v>0</v>
      </c>
      <c r="M328" s="22"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v>0</v>
      </c>
      <c r="U328" s="22">
        <v>0</v>
      </c>
      <c r="V328" s="22">
        <v>0</v>
      </c>
      <c r="W328" s="22">
        <v>0</v>
      </c>
      <c r="X328" s="22"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v>0</v>
      </c>
      <c r="AI328" s="22">
        <v>0</v>
      </c>
      <c r="AJ328" s="22">
        <v>0</v>
      </c>
      <c r="AK328" s="22">
        <v>0</v>
      </c>
      <c r="AL328" s="22">
        <v>0</v>
      </c>
      <c r="AM328" s="22">
        <v>0</v>
      </c>
      <c r="AN328" s="22">
        <v>0</v>
      </c>
      <c r="AO328" s="22">
        <v>0</v>
      </c>
      <c r="AP328" s="22">
        <v>0</v>
      </c>
    </row>
    <row r="329" spans="1:42" x14ac:dyDescent="0.35">
      <c r="A329" s="22" t="s">
        <v>114</v>
      </c>
      <c r="B329" s="22" t="s">
        <v>670</v>
      </c>
      <c r="C329" s="22" t="s">
        <v>771</v>
      </c>
      <c r="D329" s="22" t="s">
        <v>772</v>
      </c>
      <c r="E329" s="22">
        <v>0</v>
      </c>
      <c r="F329" s="22">
        <v>0</v>
      </c>
      <c r="G329" s="22">
        <v>0</v>
      </c>
      <c r="H329" s="22">
        <v>0</v>
      </c>
      <c r="I329" s="22">
        <v>0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  <c r="T329" s="22">
        <v>0</v>
      </c>
      <c r="U329" s="22">
        <v>0</v>
      </c>
      <c r="V329" s="22">
        <v>0</v>
      </c>
      <c r="W329" s="22">
        <v>0</v>
      </c>
      <c r="X329" s="22"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0</v>
      </c>
      <c r="AD329" s="22">
        <v>0</v>
      </c>
      <c r="AE329" s="22">
        <v>0</v>
      </c>
      <c r="AF329" s="22">
        <v>0</v>
      </c>
      <c r="AG329" s="22">
        <v>0</v>
      </c>
      <c r="AH329" s="22">
        <v>0</v>
      </c>
      <c r="AI329" s="22">
        <v>0</v>
      </c>
      <c r="AJ329" s="22">
        <v>0</v>
      </c>
      <c r="AK329" s="22">
        <v>0</v>
      </c>
      <c r="AL329" s="22">
        <v>0</v>
      </c>
      <c r="AM329" s="22">
        <v>0</v>
      </c>
      <c r="AN329" s="22">
        <v>0</v>
      </c>
      <c r="AO329" s="22">
        <v>0</v>
      </c>
      <c r="AP329" s="22">
        <v>0</v>
      </c>
    </row>
    <row r="330" spans="1:42" x14ac:dyDescent="0.35">
      <c r="A330" s="22" t="s">
        <v>114</v>
      </c>
      <c r="B330" s="22" t="s">
        <v>773</v>
      </c>
      <c r="C330" s="22" t="s">
        <v>774</v>
      </c>
      <c r="D330" s="22" t="s">
        <v>775</v>
      </c>
      <c r="E330" s="22">
        <v>0</v>
      </c>
      <c r="F330" s="22">
        <v>0</v>
      </c>
      <c r="G330" s="22">
        <v>0</v>
      </c>
      <c r="H330" s="22">
        <v>0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v>0</v>
      </c>
      <c r="U330" s="22">
        <v>0</v>
      </c>
      <c r="V330" s="22">
        <v>0</v>
      </c>
      <c r="W330" s="22">
        <v>0</v>
      </c>
      <c r="X330" s="22">
        <v>0</v>
      </c>
      <c r="Y330" s="22">
        <v>0</v>
      </c>
      <c r="Z330" s="22">
        <v>0</v>
      </c>
      <c r="AA330" s="22">
        <v>0</v>
      </c>
      <c r="AB330" s="22">
        <v>0</v>
      </c>
      <c r="AC330" s="22">
        <v>0</v>
      </c>
      <c r="AD330" s="22">
        <v>0</v>
      </c>
      <c r="AE330" s="22">
        <v>0</v>
      </c>
      <c r="AF330" s="22">
        <v>0</v>
      </c>
      <c r="AG330" s="22">
        <v>0</v>
      </c>
      <c r="AH330" s="22">
        <v>0</v>
      </c>
      <c r="AI330" s="22">
        <v>0</v>
      </c>
      <c r="AJ330" s="22">
        <v>0</v>
      </c>
      <c r="AK330" s="22">
        <v>0</v>
      </c>
      <c r="AL330" s="22">
        <v>0</v>
      </c>
      <c r="AM330" s="22">
        <v>0</v>
      </c>
      <c r="AN330" s="22">
        <v>0</v>
      </c>
      <c r="AO330" s="22">
        <v>0</v>
      </c>
      <c r="AP330" s="22">
        <v>0</v>
      </c>
    </row>
    <row r="331" spans="1:42" x14ac:dyDescent="0.35">
      <c r="A331" s="22" t="s">
        <v>114</v>
      </c>
      <c r="B331" s="22" t="s">
        <v>773</v>
      </c>
      <c r="C331" s="22" t="s">
        <v>776</v>
      </c>
      <c r="D331" s="22" t="s">
        <v>777</v>
      </c>
      <c r="E331" s="22">
        <v>0</v>
      </c>
      <c r="F331" s="22">
        <v>0</v>
      </c>
      <c r="G331" s="22">
        <v>0</v>
      </c>
      <c r="H331" s="22">
        <v>0</v>
      </c>
      <c r="I331" s="22">
        <v>0</v>
      </c>
      <c r="J331" s="22">
        <v>0</v>
      </c>
      <c r="K331" s="22">
        <v>0</v>
      </c>
      <c r="L331" s="22">
        <v>0</v>
      </c>
      <c r="M331" s="22"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v>0</v>
      </c>
      <c r="U331" s="22">
        <v>0</v>
      </c>
      <c r="V331" s="22">
        <v>0</v>
      </c>
      <c r="W331" s="22">
        <v>0</v>
      </c>
      <c r="X331" s="22"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0</v>
      </c>
      <c r="AG331" s="22">
        <v>0</v>
      </c>
      <c r="AH331" s="22">
        <v>0</v>
      </c>
      <c r="AI331" s="22">
        <v>0</v>
      </c>
      <c r="AJ331" s="22">
        <v>0</v>
      </c>
      <c r="AK331" s="22">
        <v>0</v>
      </c>
      <c r="AL331" s="22">
        <v>0</v>
      </c>
      <c r="AM331" s="22">
        <v>0</v>
      </c>
      <c r="AN331" s="22">
        <v>0</v>
      </c>
      <c r="AO331" s="22">
        <v>0</v>
      </c>
      <c r="AP331" s="22">
        <v>0</v>
      </c>
    </row>
    <row r="332" spans="1:42" x14ac:dyDescent="0.35">
      <c r="A332" s="22" t="s">
        <v>114</v>
      </c>
      <c r="B332" s="22" t="s">
        <v>773</v>
      </c>
      <c r="C332" s="22" t="s">
        <v>778</v>
      </c>
      <c r="D332" s="22" t="s">
        <v>779</v>
      </c>
      <c r="E332" s="22">
        <v>0</v>
      </c>
      <c r="F332" s="22">
        <v>0</v>
      </c>
      <c r="G332" s="22">
        <v>0</v>
      </c>
      <c r="H332" s="22"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v>0</v>
      </c>
      <c r="V332" s="22">
        <v>0</v>
      </c>
      <c r="W332" s="22">
        <v>0</v>
      </c>
      <c r="X332" s="22"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  <c r="AH332" s="22">
        <v>0</v>
      </c>
      <c r="AI332" s="22">
        <v>0</v>
      </c>
      <c r="AJ332" s="22">
        <v>0</v>
      </c>
      <c r="AK332" s="22">
        <v>0</v>
      </c>
      <c r="AL332" s="22">
        <v>0</v>
      </c>
      <c r="AM332" s="22">
        <v>0</v>
      </c>
      <c r="AN332" s="22">
        <v>0</v>
      </c>
      <c r="AO332" s="22">
        <v>0</v>
      </c>
      <c r="AP332" s="22">
        <v>0</v>
      </c>
    </row>
    <row r="333" spans="1:42" x14ac:dyDescent="0.35">
      <c r="A333" s="22" t="s">
        <v>114</v>
      </c>
      <c r="B333" s="22" t="s">
        <v>773</v>
      </c>
      <c r="C333" s="22" t="s">
        <v>780</v>
      </c>
      <c r="D333" s="22" t="s">
        <v>781</v>
      </c>
      <c r="E333" s="22">
        <v>0</v>
      </c>
      <c r="F333" s="22">
        <v>0</v>
      </c>
      <c r="G333" s="22">
        <v>0</v>
      </c>
      <c r="H333" s="22">
        <v>0</v>
      </c>
      <c r="I333" s="22">
        <v>0</v>
      </c>
      <c r="J333" s="22">
        <v>0</v>
      </c>
      <c r="K333" s="22">
        <v>0</v>
      </c>
      <c r="L333" s="22">
        <v>0</v>
      </c>
      <c r="M333" s="22"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v>0</v>
      </c>
      <c r="U333" s="22">
        <v>0</v>
      </c>
      <c r="V333" s="22">
        <v>0</v>
      </c>
      <c r="W333" s="22">
        <v>0</v>
      </c>
      <c r="X333" s="22"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  <c r="AH333" s="22">
        <v>0</v>
      </c>
      <c r="AI333" s="22">
        <v>0</v>
      </c>
      <c r="AJ333" s="22">
        <v>0</v>
      </c>
      <c r="AK333" s="22">
        <v>0</v>
      </c>
      <c r="AL333" s="22">
        <v>0</v>
      </c>
      <c r="AM333" s="22">
        <v>0</v>
      </c>
      <c r="AN333" s="22">
        <v>0</v>
      </c>
      <c r="AO333" s="22">
        <v>0</v>
      </c>
      <c r="AP333" s="22">
        <v>0</v>
      </c>
    </row>
    <row r="334" spans="1:42" x14ac:dyDescent="0.35">
      <c r="A334" s="22" t="s">
        <v>114</v>
      </c>
      <c r="B334" s="22" t="s">
        <v>773</v>
      </c>
      <c r="C334" s="22" t="s">
        <v>782</v>
      </c>
      <c r="D334" s="22" t="s">
        <v>783</v>
      </c>
      <c r="E334" s="22">
        <v>0</v>
      </c>
      <c r="F334" s="22">
        <v>0</v>
      </c>
      <c r="G334" s="22">
        <v>0</v>
      </c>
      <c r="H334" s="22"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v>0</v>
      </c>
      <c r="X334" s="22">
        <v>0</v>
      </c>
      <c r="Y334" s="22">
        <v>0</v>
      </c>
      <c r="Z334" s="22">
        <v>0</v>
      </c>
      <c r="AA334" s="22">
        <v>0</v>
      </c>
      <c r="AB334" s="22">
        <v>0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  <c r="AH334" s="22">
        <v>0</v>
      </c>
      <c r="AI334" s="22">
        <v>0</v>
      </c>
      <c r="AJ334" s="22">
        <v>0</v>
      </c>
      <c r="AK334" s="22">
        <v>0</v>
      </c>
      <c r="AL334" s="22">
        <v>0</v>
      </c>
      <c r="AM334" s="22">
        <v>0</v>
      </c>
      <c r="AN334" s="22">
        <v>0</v>
      </c>
      <c r="AO334" s="22">
        <v>0</v>
      </c>
      <c r="AP334" s="22">
        <v>0</v>
      </c>
    </row>
    <row r="335" spans="1:42" x14ac:dyDescent="0.35">
      <c r="A335" s="22" t="s">
        <v>114</v>
      </c>
      <c r="B335" s="22" t="s">
        <v>773</v>
      </c>
      <c r="C335" s="22" t="s">
        <v>784</v>
      </c>
      <c r="D335" s="22" t="s">
        <v>785</v>
      </c>
      <c r="E335" s="22">
        <v>0</v>
      </c>
      <c r="F335" s="22">
        <v>0</v>
      </c>
      <c r="G335" s="22">
        <v>0</v>
      </c>
      <c r="H335" s="22"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v>0</v>
      </c>
      <c r="X335" s="22">
        <v>0</v>
      </c>
      <c r="Y335" s="22">
        <v>0</v>
      </c>
      <c r="Z335" s="22">
        <v>0</v>
      </c>
      <c r="AA335" s="22">
        <v>0</v>
      </c>
      <c r="AB335" s="22">
        <v>0</v>
      </c>
      <c r="AC335" s="22">
        <v>0</v>
      </c>
      <c r="AD335" s="22">
        <v>0</v>
      </c>
      <c r="AE335" s="22">
        <v>0</v>
      </c>
      <c r="AF335" s="22">
        <v>0</v>
      </c>
      <c r="AG335" s="22">
        <v>0</v>
      </c>
      <c r="AH335" s="22">
        <v>0</v>
      </c>
      <c r="AI335" s="22">
        <v>0</v>
      </c>
      <c r="AJ335" s="22">
        <v>0</v>
      </c>
      <c r="AK335" s="22">
        <v>0</v>
      </c>
      <c r="AL335" s="22">
        <v>0</v>
      </c>
      <c r="AM335" s="22">
        <v>0</v>
      </c>
      <c r="AN335" s="22">
        <v>0</v>
      </c>
      <c r="AO335" s="22">
        <v>0</v>
      </c>
      <c r="AP335" s="22">
        <v>0</v>
      </c>
    </row>
    <row r="336" spans="1:42" x14ac:dyDescent="0.35">
      <c r="A336" s="22" t="s">
        <v>114</v>
      </c>
      <c r="B336" s="22" t="s">
        <v>773</v>
      </c>
      <c r="C336" s="22" t="s">
        <v>786</v>
      </c>
      <c r="D336" s="22" t="s">
        <v>787</v>
      </c>
      <c r="E336" s="22">
        <v>0</v>
      </c>
      <c r="F336" s="22">
        <v>0</v>
      </c>
      <c r="G336" s="22">
        <v>0</v>
      </c>
      <c r="H336" s="22"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v>0</v>
      </c>
      <c r="V336" s="22">
        <v>0</v>
      </c>
      <c r="W336" s="22">
        <v>0</v>
      </c>
      <c r="X336" s="22"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  <c r="AH336" s="22">
        <v>0</v>
      </c>
      <c r="AI336" s="22">
        <v>0</v>
      </c>
      <c r="AJ336" s="22">
        <v>0</v>
      </c>
      <c r="AK336" s="22">
        <v>0</v>
      </c>
      <c r="AL336" s="22">
        <v>0</v>
      </c>
      <c r="AM336" s="22">
        <v>0</v>
      </c>
      <c r="AN336" s="22">
        <v>0</v>
      </c>
      <c r="AO336" s="22">
        <v>0</v>
      </c>
      <c r="AP336" s="22">
        <v>0</v>
      </c>
    </row>
    <row r="337" spans="1:42" x14ac:dyDescent="0.35">
      <c r="A337" s="22" t="s">
        <v>114</v>
      </c>
      <c r="B337" s="22" t="s">
        <v>773</v>
      </c>
      <c r="C337" s="22" t="s">
        <v>788</v>
      </c>
      <c r="D337" s="22" t="s">
        <v>789</v>
      </c>
      <c r="E337" s="22">
        <v>0</v>
      </c>
      <c r="F337" s="22">
        <v>0</v>
      </c>
      <c r="G337" s="22">
        <v>0</v>
      </c>
      <c r="H337" s="22">
        <v>0</v>
      </c>
      <c r="I337" s="22">
        <v>0</v>
      </c>
      <c r="J337" s="22">
        <v>0</v>
      </c>
      <c r="K337" s="22">
        <v>0</v>
      </c>
      <c r="L337" s="22">
        <v>0</v>
      </c>
      <c r="M337" s="22"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  <c r="S337" s="22">
        <v>0</v>
      </c>
      <c r="T337" s="22">
        <v>0</v>
      </c>
      <c r="U337" s="22">
        <v>0</v>
      </c>
      <c r="V337" s="22">
        <v>0</v>
      </c>
      <c r="W337" s="22">
        <v>0</v>
      </c>
      <c r="X337" s="22">
        <v>0</v>
      </c>
      <c r="Y337" s="22">
        <v>0</v>
      </c>
      <c r="Z337" s="22">
        <v>0</v>
      </c>
      <c r="AA337" s="22">
        <v>0</v>
      </c>
      <c r="AB337" s="22">
        <v>0</v>
      </c>
      <c r="AC337" s="22">
        <v>0</v>
      </c>
      <c r="AD337" s="22">
        <v>0</v>
      </c>
      <c r="AE337" s="22">
        <v>0</v>
      </c>
      <c r="AF337" s="22">
        <v>0</v>
      </c>
      <c r="AG337" s="22">
        <v>0</v>
      </c>
      <c r="AH337" s="22">
        <v>0</v>
      </c>
      <c r="AI337" s="22">
        <v>0</v>
      </c>
      <c r="AJ337" s="22">
        <v>0</v>
      </c>
      <c r="AK337" s="22">
        <v>0</v>
      </c>
      <c r="AL337" s="22">
        <v>0</v>
      </c>
      <c r="AM337" s="22">
        <v>0</v>
      </c>
      <c r="AN337" s="22">
        <v>0</v>
      </c>
      <c r="AO337" s="22">
        <v>0</v>
      </c>
      <c r="AP337" s="22">
        <v>0</v>
      </c>
    </row>
    <row r="338" spans="1:42" x14ac:dyDescent="0.35">
      <c r="A338" s="22" t="s">
        <v>114</v>
      </c>
      <c r="B338" s="22" t="s">
        <v>790</v>
      </c>
      <c r="C338" s="22" t="s">
        <v>791</v>
      </c>
      <c r="D338" s="22" t="s">
        <v>792</v>
      </c>
      <c r="E338" s="22">
        <v>0</v>
      </c>
      <c r="F338" s="22">
        <v>0</v>
      </c>
      <c r="G338" s="22">
        <v>0</v>
      </c>
      <c r="H338" s="22">
        <v>0</v>
      </c>
      <c r="I338" s="22">
        <v>0</v>
      </c>
      <c r="J338" s="22">
        <v>0</v>
      </c>
      <c r="K338" s="22">
        <v>0</v>
      </c>
      <c r="L338" s="22">
        <v>0</v>
      </c>
      <c r="M338" s="22"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  <c r="T338" s="22">
        <v>0</v>
      </c>
      <c r="U338" s="22">
        <v>0</v>
      </c>
      <c r="V338" s="22">
        <v>0</v>
      </c>
      <c r="W338" s="22">
        <v>0</v>
      </c>
      <c r="X338" s="22"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0</v>
      </c>
      <c r="AE338" s="22">
        <v>0</v>
      </c>
      <c r="AF338" s="22">
        <v>0</v>
      </c>
      <c r="AG338" s="22">
        <v>0</v>
      </c>
      <c r="AH338" s="22">
        <v>0</v>
      </c>
      <c r="AI338" s="22">
        <v>0</v>
      </c>
      <c r="AJ338" s="22">
        <v>0</v>
      </c>
      <c r="AK338" s="22">
        <v>0</v>
      </c>
      <c r="AL338" s="22">
        <v>0</v>
      </c>
      <c r="AM338" s="22">
        <v>0</v>
      </c>
      <c r="AN338" s="22">
        <v>0</v>
      </c>
      <c r="AO338" s="22">
        <v>0</v>
      </c>
      <c r="AP338" s="22">
        <v>0</v>
      </c>
    </row>
    <row r="339" spans="1:42" x14ac:dyDescent="0.35">
      <c r="A339" s="22"/>
      <c r="B339" s="22"/>
      <c r="C339" s="22"/>
      <c r="D339" s="22" t="s">
        <v>793</v>
      </c>
      <c r="E339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D3774-37E5-4A8F-9538-750D86C3C06E}">
  <dimension ref="A1:AL339"/>
  <sheetViews>
    <sheetView zoomScale="90" zoomScaleNormal="90" workbookViewId="0"/>
  </sheetViews>
  <sheetFormatPr defaultRowHeight="14.5" x14ac:dyDescent="0.35"/>
  <cols>
    <col min="2" max="2" width="23.7265625" customWidth="1"/>
    <col min="4" max="4" width="37.7265625" customWidth="1"/>
    <col min="5" max="38" width="15.7265625" customWidth="1"/>
  </cols>
  <sheetData>
    <row r="1" spans="1:38" ht="24" customHeight="1" x14ac:dyDescent="0.4">
      <c r="A1" s="4" t="str">
        <f>HYPERLINK("#'Index'!A1", "&lt;&lt; Index")</f>
        <v>&lt;&lt; Index</v>
      </c>
      <c r="B1" s="20" t="s">
        <v>1120</v>
      </c>
      <c r="D1" s="20" t="s">
        <v>1121</v>
      </c>
    </row>
    <row r="2" spans="1:38" ht="64" customHeight="1" x14ac:dyDescent="0.3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1122</v>
      </c>
      <c r="F2" s="21" t="s">
        <v>1123</v>
      </c>
      <c r="G2" s="21" t="s">
        <v>1124</v>
      </c>
      <c r="H2" s="21" t="s">
        <v>1125</v>
      </c>
      <c r="I2" s="21" t="s">
        <v>1126</v>
      </c>
      <c r="J2" s="21" t="s">
        <v>1127</v>
      </c>
      <c r="K2" s="21" t="s">
        <v>1128</v>
      </c>
      <c r="L2" s="21" t="s">
        <v>1129</v>
      </c>
      <c r="M2" s="21" t="s">
        <v>1130</v>
      </c>
      <c r="N2" s="21" t="s">
        <v>1131</v>
      </c>
      <c r="O2" s="21" t="s">
        <v>1132</v>
      </c>
      <c r="P2" s="21" t="s">
        <v>1133</v>
      </c>
      <c r="Q2" s="21" t="s">
        <v>56</v>
      </c>
      <c r="R2" s="21" t="s">
        <v>1134</v>
      </c>
      <c r="S2" s="21" t="s">
        <v>1135</v>
      </c>
      <c r="T2" s="21" t="s">
        <v>1136</v>
      </c>
      <c r="U2" s="21" t="s">
        <v>1122</v>
      </c>
      <c r="V2" s="21" t="s">
        <v>1123</v>
      </c>
      <c r="W2" s="21" t="s">
        <v>1124</v>
      </c>
      <c r="X2" s="21" t="s">
        <v>1125</v>
      </c>
      <c r="Y2" s="21" t="s">
        <v>1126</v>
      </c>
      <c r="Z2" s="21" t="s">
        <v>1127</v>
      </c>
      <c r="AA2" s="21" t="s">
        <v>1128</v>
      </c>
      <c r="AB2" s="21" t="s">
        <v>1129</v>
      </c>
      <c r="AC2" s="21" t="s">
        <v>1137</v>
      </c>
      <c r="AD2" s="21" t="s">
        <v>1132</v>
      </c>
      <c r="AE2" s="21" t="s">
        <v>1133</v>
      </c>
      <c r="AF2" s="21" t="s">
        <v>56</v>
      </c>
      <c r="AG2" s="21" t="s">
        <v>1134</v>
      </c>
      <c r="AH2" s="21" t="s">
        <v>1135</v>
      </c>
      <c r="AI2" s="21" t="s">
        <v>1138</v>
      </c>
      <c r="AJ2" s="21" t="s">
        <v>1139</v>
      </c>
      <c r="AK2" s="21" t="s">
        <v>1140</v>
      </c>
      <c r="AL2" s="21" t="s">
        <v>1141</v>
      </c>
    </row>
    <row r="3" spans="1:38" x14ac:dyDescent="0.35">
      <c r="A3" s="21"/>
      <c r="B3" s="21"/>
      <c r="C3" s="21"/>
      <c r="D3" s="21" t="s">
        <v>80</v>
      </c>
      <c r="E3" s="21" t="s">
        <v>1142</v>
      </c>
      <c r="F3" s="21" t="s">
        <v>1143</v>
      </c>
      <c r="G3" s="21" t="s">
        <v>1144</v>
      </c>
      <c r="H3" s="21" t="s">
        <v>1145</v>
      </c>
      <c r="I3" s="21" t="s">
        <v>1146</v>
      </c>
      <c r="J3" s="21" t="s">
        <v>1147</v>
      </c>
      <c r="K3" s="21" t="s">
        <v>1148</v>
      </c>
      <c r="L3" s="21" t="s">
        <v>1149</v>
      </c>
      <c r="M3" s="21" t="s">
        <v>1150</v>
      </c>
      <c r="N3" s="21" t="s">
        <v>1151</v>
      </c>
      <c r="O3" s="21" t="s">
        <v>1152</v>
      </c>
      <c r="P3" s="21" t="s">
        <v>1153</v>
      </c>
      <c r="Q3" s="21" t="s">
        <v>1154</v>
      </c>
      <c r="R3" s="21" t="s">
        <v>1155</v>
      </c>
      <c r="S3" s="21" t="s">
        <v>1156</v>
      </c>
      <c r="T3" s="21" t="s">
        <v>1157</v>
      </c>
      <c r="U3" s="21" t="s">
        <v>1158</v>
      </c>
      <c r="V3" s="21" t="s">
        <v>1159</v>
      </c>
      <c r="W3" s="21" t="s">
        <v>1160</v>
      </c>
      <c r="X3" s="21" t="s">
        <v>1161</v>
      </c>
      <c r="Y3" s="21" t="s">
        <v>1162</v>
      </c>
      <c r="Z3" s="21" t="s">
        <v>1163</v>
      </c>
      <c r="AA3" s="21" t="s">
        <v>1164</v>
      </c>
      <c r="AB3" s="21" t="s">
        <v>1165</v>
      </c>
      <c r="AC3" s="21" t="s">
        <v>1166</v>
      </c>
      <c r="AD3" s="21" t="s">
        <v>1167</v>
      </c>
      <c r="AE3" s="21" t="s">
        <v>1168</v>
      </c>
      <c r="AF3" s="21" t="s">
        <v>1169</v>
      </c>
      <c r="AG3" s="21" t="s">
        <v>1170</v>
      </c>
      <c r="AH3" s="21" t="s">
        <v>1171</v>
      </c>
      <c r="AI3" s="21" t="s">
        <v>1172</v>
      </c>
      <c r="AJ3" s="21" t="s">
        <v>1173</v>
      </c>
      <c r="AK3" s="21" t="s">
        <v>1174</v>
      </c>
      <c r="AL3" s="21" t="s">
        <v>1175</v>
      </c>
    </row>
    <row r="4" spans="1:38" x14ac:dyDescent="0.35">
      <c r="A4" s="22" t="s">
        <v>114</v>
      </c>
      <c r="B4" s="22" t="s">
        <v>115</v>
      </c>
      <c r="C4" s="22" t="s">
        <v>116</v>
      </c>
      <c r="D4" s="22" t="s">
        <v>117</v>
      </c>
      <c r="E4" s="22">
        <v>327602257</v>
      </c>
      <c r="F4" s="22">
        <v>0</v>
      </c>
      <c r="G4" s="22">
        <v>115747307</v>
      </c>
      <c r="H4" s="22">
        <v>94062545</v>
      </c>
      <c r="I4" s="22">
        <v>100171892</v>
      </c>
      <c r="J4" s="22">
        <v>1354632</v>
      </c>
      <c r="K4" s="22">
        <v>0</v>
      </c>
      <c r="L4" s="22">
        <v>0</v>
      </c>
      <c r="M4" s="22">
        <v>638938633</v>
      </c>
      <c r="N4" s="22">
        <v>26870111</v>
      </c>
      <c r="O4" s="22">
        <v>146824452</v>
      </c>
      <c r="P4" s="22">
        <v>32270569</v>
      </c>
      <c r="Q4" s="22">
        <v>120045398</v>
      </c>
      <c r="R4" s="22">
        <v>74002204</v>
      </c>
      <c r="S4" s="22">
        <v>21049284</v>
      </c>
      <c r="T4" s="22">
        <v>1060000651</v>
      </c>
      <c r="U4" s="22">
        <v>124314475</v>
      </c>
      <c r="V4" s="22">
        <v>0</v>
      </c>
      <c r="W4" s="22">
        <v>26056552</v>
      </c>
      <c r="X4" s="22">
        <v>23967637</v>
      </c>
      <c r="Y4" s="22">
        <v>21426123</v>
      </c>
      <c r="Z4" s="22">
        <v>323969</v>
      </c>
      <c r="AA4" s="22">
        <v>0</v>
      </c>
      <c r="AB4" s="22">
        <v>0</v>
      </c>
      <c r="AC4" s="22">
        <v>196088756</v>
      </c>
      <c r="AD4" s="22">
        <v>31742285</v>
      </c>
      <c r="AE4" s="22">
        <v>11793105</v>
      </c>
      <c r="AF4" s="22">
        <v>0</v>
      </c>
      <c r="AG4" s="22">
        <v>25081526</v>
      </c>
      <c r="AH4" s="22">
        <v>9276280</v>
      </c>
      <c r="AI4" s="22">
        <v>273981952</v>
      </c>
      <c r="AJ4" s="22">
        <v>786018699</v>
      </c>
      <c r="AK4" s="22">
        <v>61387542</v>
      </c>
      <c r="AL4" s="22">
        <v>724631157</v>
      </c>
    </row>
    <row r="5" spans="1:38" x14ac:dyDescent="0.35">
      <c r="A5" s="22" t="s">
        <v>114</v>
      </c>
      <c r="B5" s="22" t="s">
        <v>115</v>
      </c>
      <c r="C5" s="22" t="s">
        <v>118</v>
      </c>
      <c r="D5" s="22" t="s">
        <v>119</v>
      </c>
      <c r="E5" s="22">
        <v>133536662</v>
      </c>
      <c r="F5" s="22">
        <v>0</v>
      </c>
      <c r="G5" s="22">
        <v>27675003</v>
      </c>
      <c r="H5" s="22">
        <v>16352027</v>
      </c>
      <c r="I5" s="22">
        <v>32335224</v>
      </c>
      <c r="J5" s="22">
        <v>0</v>
      </c>
      <c r="K5" s="22">
        <v>0</v>
      </c>
      <c r="L5" s="22">
        <v>0</v>
      </c>
      <c r="M5" s="22">
        <v>209898916</v>
      </c>
      <c r="N5" s="22">
        <v>0</v>
      </c>
      <c r="O5" s="22">
        <v>73513623</v>
      </c>
      <c r="P5" s="22">
        <v>6032232</v>
      </c>
      <c r="Q5" s="22">
        <v>146721992</v>
      </c>
      <c r="R5" s="22">
        <v>15764957</v>
      </c>
      <c r="S5" s="22">
        <v>4877211</v>
      </c>
      <c r="T5" s="22">
        <v>456808931</v>
      </c>
      <c r="U5" s="22">
        <v>56872236</v>
      </c>
      <c r="V5" s="22">
        <v>0</v>
      </c>
      <c r="W5" s="22">
        <v>6903559</v>
      </c>
      <c r="X5" s="22">
        <v>3711276</v>
      </c>
      <c r="Y5" s="22">
        <v>6884631</v>
      </c>
      <c r="Z5" s="22">
        <v>0</v>
      </c>
      <c r="AA5" s="22">
        <v>0</v>
      </c>
      <c r="AB5" s="22">
        <v>0</v>
      </c>
      <c r="AC5" s="22">
        <v>74371702</v>
      </c>
      <c r="AD5" s="22">
        <v>14357748</v>
      </c>
      <c r="AE5" s="22">
        <v>2529246</v>
      </c>
      <c r="AF5" s="22">
        <v>0</v>
      </c>
      <c r="AG5" s="22">
        <v>5970220</v>
      </c>
      <c r="AH5" s="22">
        <v>1426879</v>
      </c>
      <c r="AI5" s="22">
        <v>98655795</v>
      </c>
      <c r="AJ5" s="22">
        <v>358153136</v>
      </c>
      <c r="AK5" s="22">
        <v>33794261</v>
      </c>
      <c r="AL5" s="22">
        <v>324358875</v>
      </c>
    </row>
    <row r="6" spans="1:38" x14ac:dyDescent="0.35">
      <c r="A6" s="22" t="s">
        <v>114</v>
      </c>
      <c r="B6" s="22" t="s">
        <v>115</v>
      </c>
      <c r="C6" s="22" t="s">
        <v>120</v>
      </c>
      <c r="D6" s="22" t="s">
        <v>121</v>
      </c>
      <c r="E6" s="22">
        <v>82680410</v>
      </c>
      <c r="F6" s="22">
        <v>0</v>
      </c>
      <c r="G6" s="22">
        <v>23880146</v>
      </c>
      <c r="H6" s="22">
        <v>22618239</v>
      </c>
      <c r="I6" s="22">
        <v>8097538</v>
      </c>
      <c r="J6" s="22">
        <v>0</v>
      </c>
      <c r="K6" s="22">
        <v>0</v>
      </c>
      <c r="L6" s="22">
        <v>0</v>
      </c>
      <c r="M6" s="22">
        <v>137276333</v>
      </c>
      <c r="N6" s="22">
        <v>1129806</v>
      </c>
      <c r="O6" s="22">
        <v>49777397</v>
      </c>
      <c r="P6" s="22">
        <v>6740846</v>
      </c>
      <c r="Q6" s="22">
        <v>9105499</v>
      </c>
      <c r="R6" s="22">
        <v>15681503</v>
      </c>
      <c r="S6" s="22">
        <v>6158520</v>
      </c>
      <c r="T6" s="22">
        <v>225869904</v>
      </c>
      <c r="U6" s="22">
        <v>53098882</v>
      </c>
      <c r="V6" s="22">
        <v>0</v>
      </c>
      <c r="W6" s="22">
        <v>10613063</v>
      </c>
      <c r="X6" s="22">
        <v>5809235</v>
      </c>
      <c r="Y6" s="22">
        <v>1733045</v>
      </c>
      <c r="Z6" s="22">
        <v>0</v>
      </c>
      <c r="AA6" s="22">
        <v>0</v>
      </c>
      <c r="AB6" s="22">
        <v>0</v>
      </c>
      <c r="AC6" s="22">
        <v>71254225</v>
      </c>
      <c r="AD6" s="22">
        <v>15041553</v>
      </c>
      <c r="AE6" s="22">
        <v>4091005</v>
      </c>
      <c r="AF6" s="22">
        <v>0</v>
      </c>
      <c r="AG6" s="22">
        <v>6521496</v>
      </c>
      <c r="AH6" s="22">
        <v>3183161</v>
      </c>
      <c r="AI6" s="22">
        <v>100091440</v>
      </c>
      <c r="AJ6" s="22">
        <v>125778464</v>
      </c>
      <c r="AK6" s="22">
        <v>6890414</v>
      </c>
      <c r="AL6" s="22">
        <v>118888050</v>
      </c>
    </row>
    <row r="7" spans="1:38" x14ac:dyDescent="0.35">
      <c r="A7" s="22" t="s">
        <v>114</v>
      </c>
      <c r="B7" s="22" t="s">
        <v>115</v>
      </c>
      <c r="C7" s="22" t="s">
        <v>122</v>
      </c>
      <c r="D7" s="22" t="s">
        <v>123</v>
      </c>
      <c r="E7" s="22">
        <v>6729418000</v>
      </c>
      <c r="F7" s="22">
        <v>2079949000</v>
      </c>
      <c r="G7" s="22">
        <v>2398616000</v>
      </c>
      <c r="H7" s="22">
        <v>2835281000</v>
      </c>
      <c r="I7" s="22">
        <v>2324081000</v>
      </c>
      <c r="J7" s="22">
        <v>67440000</v>
      </c>
      <c r="K7" s="22">
        <v>0</v>
      </c>
      <c r="L7" s="22">
        <v>0</v>
      </c>
      <c r="M7" s="22">
        <v>16434785000</v>
      </c>
      <c r="N7" s="22">
        <v>1298028000</v>
      </c>
      <c r="O7" s="22">
        <v>3413838000</v>
      </c>
      <c r="P7" s="22">
        <v>727305000</v>
      </c>
      <c r="Q7" s="22">
        <v>2521124000</v>
      </c>
      <c r="R7" s="22">
        <v>1235726000</v>
      </c>
      <c r="S7" s="22">
        <v>1611870000</v>
      </c>
      <c r="T7" s="22">
        <v>27242676000</v>
      </c>
      <c r="U7" s="22">
        <v>3150229000</v>
      </c>
      <c r="V7" s="22">
        <v>671887000</v>
      </c>
      <c r="W7" s="22">
        <v>687415000</v>
      </c>
      <c r="X7" s="22">
        <v>696991000</v>
      </c>
      <c r="Y7" s="22">
        <v>519925000</v>
      </c>
      <c r="Z7" s="22">
        <v>25343000</v>
      </c>
      <c r="AA7" s="22">
        <v>0</v>
      </c>
      <c r="AB7" s="22">
        <v>0</v>
      </c>
      <c r="AC7" s="22">
        <v>5751790000</v>
      </c>
      <c r="AD7" s="22">
        <v>1131899000</v>
      </c>
      <c r="AE7" s="22">
        <v>462550000</v>
      </c>
      <c r="AF7" s="22">
        <v>0</v>
      </c>
      <c r="AG7" s="22">
        <v>665519000</v>
      </c>
      <c r="AH7" s="22">
        <v>748967000</v>
      </c>
      <c r="AI7" s="22">
        <v>8760725000</v>
      </c>
      <c r="AJ7" s="22">
        <v>18481951000</v>
      </c>
      <c r="AK7" s="22">
        <v>2883447000</v>
      </c>
      <c r="AL7" s="22">
        <v>15598504000</v>
      </c>
    </row>
    <row r="8" spans="1:38" x14ac:dyDescent="0.35">
      <c r="A8" s="22" t="s">
        <v>114</v>
      </c>
      <c r="B8" s="22" t="s">
        <v>115</v>
      </c>
      <c r="C8" s="22" t="s">
        <v>124</v>
      </c>
      <c r="D8" s="22" t="s">
        <v>125</v>
      </c>
      <c r="E8" s="22">
        <v>122892719</v>
      </c>
      <c r="F8" s="22">
        <v>0</v>
      </c>
      <c r="G8" s="22">
        <v>51042794</v>
      </c>
      <c r="H8" s="22">
        <v>35232138</v>
      </c>
      <c r="I8" s="22">
        <v>31673039</v>
      </c>
      <c r="J8" s="22">
        <v>930355</v>
      </c>
      <c r="K8" s="22">
        <v>0</v>
      </c>
      <c r="L8" s="22">
        <v>0</v>
      </c>
      <c r="M8" s="22">
        <v>241771045</v>
      </c>
      <c r="N8" s="22">
        <v>20797091</v>
      </c>
      <c r="O8" s="22">
        <v>76148754</v>
      </c>
      <c r="P8" s="22">
        <v>11367511</v>
      </c>
      <c r="Q8" s="22">
        <v>7043739</v>
      </c>
      <c r="R8" s="22">
        <v>12016968</v>
      </c>
      <c r="S8" s="22">
        <v>7506386</v>
      </c>
      <c r="T8" s="22">
        <v>376651494</v>
      </c>
      <c r="U8" s="22">
        <v>61842831</v>
      </c>
      <c r="V8" s="22">
        <v>0</v>
      </c>
      <c r="W8" s="22">
        <v>18332169</v>
      </c>
      <c r="X8" s="22">
        <v>14825283</v>
      </c>
      <c r="Y8" s="22">
        <v>9620884</v>
      </c>
      <c r="Z8" s="22">
        <v>284543</v>
      </c>
      <c r="AA8" s="22">
        <v>0</v>
      </c>
      <c r="AB8" s="22">
        <v>0</v>
      </c>
      <c r="AC8" s="22">
        <v>104905710</v>
      </c>
      <c r="AD8" s="22">
        <v>21790547</v>
      </c>
      <c r="AE8" s="22">
        <v>5190309</v>
      </c>
      <c r="AF8" s="22">
        <v>0</v>
      </c>
      <c r="AG8" s="22">
        <v>7303170</v>
      </c>
      <c r="AH8" s="22">
        <v>3156434</v>
      </c>
      <c r="AI8" s="22">
        <v>142346170</v>
      </c>
      <c r="AJ8" s="22">
        <v>234305324</v>
      </c>
      <c r="AK8" s="22">
        <v>9291225</v>
      </c>
      <c r="AL8" s="22">
        <v>225014099</v>
      </c>
    </row>
    <row r="9" spans="1:38" x14ac:dyDescent="0.35">
      <c r="A9" s="22" t="s">
        <v>114</v>
      </c>
      <c r="B9" s="22" t="s">
        <v>115</v>
      </c>
      <c r="C9" s="22" t="s">
        <v>126</v>
      </c>
      <c r="D9" s="22" t="s">
        <v>127</v>
      </c>
      <c r="E9" s="22">
        <v>90149415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90149415</v>
      </c>
      <c r="N9" s="22">
        <v>18432256</v>
      </c>
      <c r="O9" s="22">
        <v>24889508</v>
      </c>
      <c r="P9" s="22">
        <v>11735631</v>
      </c>
      <c r="Q9" s="22">
        <v>23872049</v>
      </c>
      <c r="R9" s="22">
        <v>13506882</v>
      </c>
      <c r="S9" s="22">
        <v>7073039</v>
      </c>
      <c r="T9" s="22">
        <v>189658780</v>
      </c>
      <c r="U9" s="22">
        <v>49871956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49871956</v>
      </c>
      <c r="AD9" s="22">
        <v>4958360</v>
      </c>
      <c r="AE9" s="22">
        <v>6359772</v>
      </c>
      <c r="AF9" s="22">
        <v>0</v>
      </c>
      <c r="AG9" s="22">
        <v>3657158</v>
      </c>
      <c r="AH9" s="22">
        <v>4026974</v>
      </c>
      <c r="AI9" s="22">
        <v>68874220</v>
      </c>
      <c r="AJ9" s="22">
        <v>120784560</v>
      </c>
      <c r="AK9" s="22">
        <v>9169040</v>
      </c>
      <c r="AL9" s="22">
        <v>111615520</v>
      </c>
    </row>
    <row r="10" spans="1:38" x14ac:dyDescent="0.35">
      <c r="A10" s="22" t="s">
        <v>114</v>
      </c>
      <c r="B10" s="22" t="s">
        <v>115</v>
      </c>
      <c r="C10" s="22" t="s">
        <v>128</v>
      </c>
      <c r="D10" s="22" t="s">
        <v>129</v>
      </c>
      <c r="E10" s="22">
        <v>165766856</v>
      </c>
      <c r="F10" s="22">
        <v>0</v>
      </c>
      <c r="G10" s="22">
        <v>32117138</v>
      </c>
      <c r="H10" s="22">
        <v>56983610</v>
      </c>
      <c r="I10" s="22">
        <v>0</v>
      </c>
      <c r="J10" s="22">
        <v>2987028</v>
      </c>
      <c r="K10" s="22">
        <v>0</v>
      </c>
      <c r="L10" s="22">
        <v>0</v>
      </c>
      <c r="M10" s="22">
        <v>257854632</v>
      </c>
      <c r="N10" s="22">
        <v>53662244</v>
      </c>
      <c r="O10" s="22">
        <v>70831699</v>
      </c>
      <c r="P10" s="22">
        <v>19254421</v>
      </c>
      <c r="Q10" s="22">
        <v>38457625</v>
      </c>
      <c r="R10" s="22">
        <v>14528345</v>
      </c>
      <c r="S10" s="22">
        <v>8144181</v>
      </c>
      <c r="T10" s="22">
        <v>462733147</v>
      </c>
      <c r="U10" s="22">
        <v>81162399</v>
      </c>
      <c r="V10" s="22">
        <v>0</v>
      </c>
      <c r="W10" s="22">
        <v>11848445</v>
      </c>
      <c r="X10" s="22">
        <v>15152320</v>
      </c>
      <c r="Y10" s="22">
        <v>0</v>
      </c>
      <c r="Z10" s="22">
        <v>933204</v>
      </c>
      <c r="AA10" s="22">
        <v>0</v>
      </c>
      <c r="AB10" s="22">
        <v>0</v>
      </c>
      <c r="AC10" s="22">
        <v>109096368</v>
      </c>
      <c r="AD10" s="22">
        <v>13102464</v>
      </c>
      <c r="AE10" s="22">
        <v>7054021</v>
      </c>
      <c r="AF10" s="22">
        <v>0</v>
      </c>
      <c r="AG10" s="22">
        <v>3202363</v>
      </c>
      <c r="AH10" s="22">
        <v>3439859</v>
      </c>
      <c r="AI10" s="22">
        <v>135895075</v>
      </c>
      <c r="AJ10" s="22">
        <v>326838072</v>
      </c>
      <c r="AK10" s="22">
        <v>50854094</v>
      </c>
      <c r="AL10" s="22">
        <v>275983978</v>
      </c>
    </row>
    <row r="11" spans="1:38" x14ac:dyDescent="0.35">
      <c r="A11" s="22" t="s">
        <v>114</v>
      </c>
      <c r="B11" s="22" t="s">
        <v>115</v>
      </c>
      <c r="C11" s="22" t="s">
        <v>130</v>
      </c>
      <c r="D11" s="22" t="s">
        <v>131</v>
      </c>
      <c r="E11" s="22">
        <v>8267026000</v>
      </c>
      <c r="F11" s="22">
        <v>1497646000</v>
      </c>
      <c r="G11" s="22">
        <v>0</v>
      </c>
      <c r="H11" s="22">
        <v>0</v>
      </c>
      <c r="I11" s="22">
        <v>40973000</v>
      </c>
      <c r="J11" s="22">
        <v>12785000</v>
      </c>
      <c r="K11" s="22">
        <v>0</v>
      </c>
      <c r="L11" s="22">
        <v>0</v>
      </c>
      <c r="M11" s="22">
        <v>9818430000</v>
      </c>
      <c r="N11" s="22">
        <v>1576135000</v>
      </c>
      <c r="O11" s="22">
        <v>3353769000</v>
      </c>
      <c r="P11" s="22">
        <v>958931000</v>
      </c>
      <c r="Q11" s="22">
        <v>1714158000</v>
      </c>
      <c r="R11" s="22">
        <v>1418124000</v>
      </c>
      <c r="S11" s="22">
        <v>1073949000</v>
      </c>
      <c r="T11" s="22">
        <v>19913496000</v>
      </c>
      <c r="U11" s="22">
        <v>3927830000</v>
      </c>
      <c r="V11" s="22">
        <v>458964000</v>
      </c>
      <c r="W11" s="22">
        <v>0</v>
      </c>
      <c r="X11" s="22">
        <v>0</v>
      </c>
      <c r="Y11" s="22">
        <v>-20000</v>
      </c>
      <c r="Z11" s="22">
        <v>3753000</v>
      </c>
      <c r="AA11" s="22">
        <v>0</v>
      </c>
      <c r="AB11" s="22">
        <v>0</v>
      </c>
      <c r="AC11" s="22">
        <v>4390527000</v>
      </c>
      <c r="AD11" s="22">
        <v>1385905000</v>
      </c>
      <c r="AE11" s="22">
        <v>566232000</v>
      </c>
      <c r="AF11" s="22">
        <v>0</v>
      </c>
      <c r="AG11" s="22">
        <v>524257000</v>
      </c>
      <c r="AH11" s="22">
        <v>681549000</v>
      </c>
      <c r="AI11" s="22">
        <v>7548470000</v>
      </c>
      <c r="AJ11" s="22">
        <v>12365026000</v>
      </c>
      <c r="AK11" s="22">
        <v>3112576000</v>
      </c>
      <c r="AL11" s="22">
        <v>9252450000</v>
      </c>
    </row>
    <row r="12" spans="1:38" x14ac:dyDescent="0.35">
      <c r="A12" s="22" t="s">
        <v>114</v>
      </c>
      <c r="B12" s="22" t="s">
        <v>115</v>
      </c>
      <c r="C12" s="22" t="s">
        <v>132</v>
      </c>
      <c r="D12" s="22" t="s">
        <v>133</v>
      </c>
      <c r="E12" s="22">
        <v>209068000</v>
      </c>
      <c r="F12" s="22">
        <v>0</v>
      </c>
      <c r="G12" s="22">
        <v>60737000</v>
      </c>
      <c r="H12" s="22">
        <v>63872000</v>
      </c>
      <c r="I12" s="22">
        <v>70127000</v>
      </c>
      <c r="J12" s="22">
        <v>1438000</v>
      </c>
      <c r="K12" s="22">
        <v>0</v>
      </c>
      <c r="L12" s="22">
        <v>0</v>
      </c>
      <c r="M12" s="22">
        <v>405242000</v>
      </c>
      <c r="N12" s="22">
        <v>7332000</v>
      </c>
      <c r="O12" s="22">
        <v>91349000</v>
      </c>
      <c r="P12" s="22">
        <v>21298000</v>
      </c>
      <c r="Q12" s="22">
        <v>113465000</v>
      </c>
      <c r="R12" s="22">
        <v>26137000</v>
      </c>
      <c r="S12" s="22">
        <v>6274000</v>
      </c>
      <c r="T12" s="22">
        <v>671097000</v>
      </c>
      <c r="U12" s="22">
        <v>83288000</v>
      </c>
      <c r="V12" s="22">
        <v>0</v>
      </c>
      <c r="W12" s="22">
        <v>11336000</v>
      </c>
      <c r="X12" s="22">
        <v>12114000</v>
      </c>
      <c r="Y12" s="22">
        <v>11154000</v>
      </c>
      <c r="Z12" s="22">
        <v>864000</v>
      </c>
      <c r="AA12" s="22">
        <v>0</v>
      </c>
      <c r="AB12" s="22">
        <v>0</v>
      </c>
      <c r="AC12" s="22">
        <v>118756000</v>
      </c>
      <c r="AD12" s="22">
        <v>22281000</v>
      </c>
      <c r="AE12" s="22">
        <v>10755000</v>
      </c>
      <c r="AF12" s="22">
        <v>0</v>
      </c>
      <c r="AG12" s="22">
        <v>12886000</v>
      </c>
      <c r="AH12" s="22">
        <v>3442000</v>
      </c>
      <c r="AI12" s="22">
        <v>168120000</v>
      </c>
      <c r="AJ12" s="22">
        <v>502977000</v>
      </c>
      <c r="AK12" s="22">
        <v>35138000</v>
      </c>
      <c r="AL12" s="22">
        <v>467839000</v>
      </c>
    </row>
    <row r="13" spans="1:38" x14ac:dyDescent="0.35">
      <c r="A13" s="22" t="s">
        <v>114</v>
      </c>
      <c r="B13" s="22" t="s">
        <v>115</v>
      </c>
      <c r="C13" s="22" t="s">
        <v>134</v>
      </c>
      <c r="D13" s="22" t="s">
        <v>135</v>
      </c>
      <c r="E13" s="22">
        <v>388335343</v>
      </c>
      <c r="F13" s="22">
        <v>0</v>
      </c>
      <c r="G13" s="22">
        <v>0</v>
      </c>
      <c r="H13" s="22">
        <v>0</v>
      </c>
      <c r="I13" s="22">
        <v>92088732</v>
      </c>
      <c r="J13" s="22">
        <v>367404</v>
      </c>
      <c r="K13" s="22">
        <v>0</v>
      </c>
      <c r="L13" s="22">
        <v>0</v>
      </c>
      <c r="M13" s="22">
        <v>480791479</v>
      </c>
      <c r="N13" s="22">
        <v>8612208</v>
      </c>
      <c r="O13" s="22">
        <v>287974485</v>
      </c>
      <c r="P13" s="22">
        <v>28932220</v>
      </c>
      <c r="Q13" s="22">
        <v>86164539</v>
      </c>
      <c r="R13" s="22">
        <v>74154580</v>
      </c>
      <c r="S13" s="22">
        <v>24056992</v>
      </c>
      <c r="T13" s="22">
        <v>990686503</v>
      </c>
      <c r="U13" s="22">
        <v>150876136</v>
      </c>
      <c r="V13" s="22">
        <v>0</v>
      </c>
      <c r="W13" s="22">
        <v>0</v>
      </c>
      <c r="X13" s="22">
        <v>0</v>
      </c>
      <c r="Y13" s="22">
        <v>19699695</v>
      </c>
      <c r="Z13" s="22">
        <v>35831</v>
      </c>
      <c r="AA13" s="22">
        <v>0</v>
      </c>
      <c r="AB13" s="22">
        <v>0</v>
      </c>
      <c r="AC13" s="22">
        <v>170611662</v>
      </c>
      <c r="AD13" s="22">
        <v>77314693</v>
      </c>
      <c r="AE13" s="22">
        <v>14517801</v>
      </c>
      <c r="AF13" s="22">
        <v>0</v>
      </c>
      <c r="AG13" s="22">
        <v>33247628</v>
      </c>
      <c r="AH13" s="22">
        <v>10874687</v>
      </c>
      <c r="AI13" s="22">
        <v>306566471</v>
      </c>
      <c r="AJ13" s="22">
        <v>684120032</v>
      </c>
      <c r="AK13" s="22">
        <v>130654492</v>
      </c>
      <c r="AL13" s="22">
        <v>553465540</v>
      </c>
    </row>
    <row r="14" spans="1:38" x14ac:dyDescent="0.35">
      <c r="A14" s="22" t="s">
        <v>114</v>
      </c>
      <c r="B14" s="22" t="s">
        <v>115</v>
      </c>
      <c r="C14" s="22" t="s">
        <v>136</v>
      </c>
      <c r="D14" s="22" t="s">
        <v>137</v>
      </c>
      <c r="E14" s="22">
        <v>86388814</v>
      </c>
      <c r="F14" s="22">
        <v>0</v>
      </c>
      <c r="G14" s="22">
        <v>23356785</v>
      </c>
      <c r="H14" s="22">
        <v>26091532</v>
      </c>
      <c r="I14" s="22">
        <v>18324725</v>
      </c>
      <c r="J14" s="22">
        <v>0</v>
      </c>
      <c r="K14" s="22">
        <v>0</v>
      </c>
      <c r="L14" s="22">
        <v>0</v>
      </c>
      <c r="M14" s="22">
        <v>154161856</v>
      </c>
      <c r="N14" s="22">
        <v>16821812</v>
      </c>
      <c r="O14" s="22">
        <v>53560212</v>
      </c>
      <c r="P14" s="22">
        <v>7311722</v>
      </c>
      <c r="Q14" s="22">
        <v>12895370</v>
      </c>
      <c r="R14" s="22">
        <v>8364521</v>
      </c>
      <c r="S14" s="22">
        <v>6092677</v>
      </c>
      <c r="T14" s="22">
        <v>259208170</v>
      </c>
      <c r="U14" s="22">
        <v>40825672</v>
      </c>
      <c r="V14" s="22">
        <v>0</v>
      </c>
      <c r="W14" s="22">
        <v>5715124</v>
      </c>
      <c r="X14" s="22">
        <v>6215391</v>
      </c>
      <c r="Y14" s="22">
        <v>4091681</v>
      </c>
      <c r="Z14" s="22">
        <v>0</v>
      </c>
      <c r="AA14" s="22">
        <v>0</v>
      </c>
      <c r="AB14" s="22">
        <v>0</v>
      </c>
      <c r="AC14" s="22">
        <v>56847868</v>
      </c>
      <c r="AD14" s="22">
        <v>13603126</v>
      </c>
      <c r="AE14" s="22">
        <v>3901301</v>
      </c>
      <c r="AF14" s="22">
        <v>0</v>
      </c>
      <c r="AG14" s="22">
        <v>3813028</v>
      </c>
      <c r="AH14" s="22">
        <v>3738570</v>
      </c>
      <c r="AI14" s="22">
        <v>81903893</v>
      </c>
      <c r="AJ14" s="22">
        <v>177304277</v>
      </c>
      <c r="AK14" s="22">
        <v>25813045</v>
      </c>
      <c r="AL14" s="22">
        <v>151491232</v>
      </c>
    </row>
    <row r="15" spans="1:38" x14ac:dyDescent="0.35">
      <c r="A15" s="22" t="s">
        <v>114</v>
      </c>
      <c r="B15" s="22" t="s">
        <v>115</v>
      </c>
      <c r="C15" s="22" t="s">
        <v>138</v>
      </c>
      <c r="D15" s="22" t="s">
        <v>139</v>
      </c>
      <c r="E15" s="22">
        <v>323656583</v>
      </c>
      <c r="F15" s="22">
        <v>0</v>
      </c>
      <c r="G15" s="22">
        <v>169939679</v>
      </c>
      <c r="H15" s="22">
        <v>147637496</v>
      </c>
      <c r="I15" s="22">
        <v>207051049</v>
      </c>
      <c r="J15" s="22">
        <v>0</v>
      </c>
      <c r="K15" s="22">
        <v>0</v>
      </c>
      <c r="L15" s="22">
        <v>0</v>
      </c>
      <c r="M15" s="22">
        <v>848284807</v>
      </c>
      <c r="N15" s="22">
        <v>9193817</v>
      </c>
      <c r="O15" s="22">
        <v>135487385</v>
      </c>
      <c r="P15" s="22">
        <v>29404376</v>
      </c>
      <c r="Q15" s="22">
        <v>127076108</v>
      </c>
      <c r="R15" s="22">
        <v>34198299</v>
      </c>
      <c r="S15" s="22">
        <v>12678659</v>
      </c>
      <c r="T15" s="22">
        <v>1196323451</v>
      </c>
      <c r="U15" s="22">
        <v>167761923</v>
      </c>
      <c r="V15" s="22">
        <v>0</v>
      </c>
      <c r="W15" s="22">
        <v>37164305</v>
      </c>
      <c r="X15" s="22">
        <v>32738574</v>
      </c>
      <c r="Y15" s="22">
        <v>45462540</v>
      </c>
      <c r="Z15" s="22">
        <v>0</v>
      </c>
      <c r="AA15" s="22">
        <v>0</v>
      </c>
      <c r="AB15" s="22">
        <v>0</v>
      </c>
      <c r="AC15" s="22">
        <v>283127342</v>
      </c>
      <c r="AD15" s="22">
        <v>38285139</v>
      </c>
      <c r="AE15" s="22">
        <v>16039789</v>
      </c>
      <c r="AF15" s="22">
        <v>0</v>
      </c>
      <c r="AG15" s="22">
        <v>11199212</v>
      </c>
      <c r="AH15" s="22">
        <v>6770644</v>
      </c>
      <c r="AI15" s="22">
        <v>355422126</v>
      </c>
      <c r="AJ15" s="22">
        <v>840901325</v>
      </c>
      <c r="AK15" s="22">
        <v>61768230</v>
      </c>
      <c r="AL15" s="22">
        <v>779133095</v>
      </c>
    </row>
    <row r="16" spans="1:38" x14ac:dyDescent="0.35">
      <c r="A16" s="22" t="s">
        <v>114</v>
      </c>
      <c r="B16" s="22" t="s">
        <v>115</v>
      </c>
      <c r="C16" s="22" t="s">
        <v>140</v>
      </c>
      <c r="D16" s="22" t="s">
        <v>141</v>
      </c>
      <c r="E16" s="22">
        <v>528253000</v>
      </c>
      <c r="F16" s="22">
        <v>0</v>
      </c>
      <c r="G16" s="22">
        <v>258886000</v>
      </c>
      <c r="H16" s="22">
        <v>219748000</v>
      </c>
      <c r="I16" s="22">
        <v>209578000</v>
      </c>
      <c r="J16" s="22">
        <v>4305000</v>
      </c>
      <c r="K16" s="22">
        <v>234110000</v>
      </c>
      <c r="L16" s="22">
        <v>0</v>
      </c>
      <c r="M16" s="22">
        <v>1454880000</v>
      </c>
      <c r="N16" s="22">
        <v>80931000</v>
      </c>
      <c r="O16" s="22">
        <v>547744000</v>
      </c>
      <c r="P16" s="22">
        <v>139771000</v>
      </c>
      <c r="Q16" s="22">
        <v>134479000</v>
      </c>
      <c r="R16" s="22">
        <v>113082000</v>
      </c>
      <c r="S16" s="22">
        <v>83631000</v>
      </c>
      <c r="T16" s="22">
        <v>2554518000</v>
      </c>
      <c r="U16" s="22">
        <v>210978000</v>
      </c>
      <c r="V16" s="22">
        <v>0</v>
      </c>
      <c r="W16" s="22">
        <v>64825000</v>
      </c>
      <c r="X16" s="22">
        <v>51815000</v>
      </c>
      <c r="Y16" s="22">
        <v>43176000</v>
      </c>
      <c r="Z16" s="22">
        <v>2689000</v>
      </c>
      <c r="AA16" s="22">
        <v>88233000</v>
      </c>
      <c r="AB16" s="22">
        <v>0</v>
      </c>
      <c r="AC16" s="22">
        <v>461716000</v>
      </c>
      <c r="AD16" s="22">
        <v>131963000</v>
      </c>
      <c r="AE16" s="22">
        <v>65943000</v>
      </c>
      <c r="AF16" s="22">
        <v>0</v>
      </c>
      <c r="AG16" s="22">
        <v>41700000</v>
      </c>
      <c r="AH16" s="22">
        <v>40420000</v>
      </c>
      <c r="AI16" s="22">
        <v>741742000</v>
      </c>
      <c r="AJ16" s="22">
        <v>1812776000</v>
      </c>
      <c r="AK16" s="22">
        <v>227990000</v>
      </c>
      <c r="AL16" s="22">
        <v>1584786000</v>
      </c>
    </row>
    <row r="17" spans="1:38" x14ac:dyDescent="0.35">
      <c r="A17" s="22" t="s">
        <v>114</v>
      </c>
      <c r="B17" s="22" t="s">
        <v>115</v>
      </c>
      <c r="C17" s="22" t="s">
        <v>142</v>
      </c>
      <c r="D17" s="22" t="s">
        <v>143</v>
      </c>
      <c r="E17" s="22">
        <v>256746246</v>
      </c>
      <c r="F17" s="22">
        <v>0</v>
      </c>
      <c r="G17" s="22">
        <v>126271023</v>
      </c>
      <c r="H17" s="22">
        <v>56459053</v>
      </c>
      <c r="I17" s="22">
        <v>74450530</v>
      </c>
      <c r="J17" s="22">
        <v>0</v>
      </c>
      <c r="K17" s="22">
        <v>0</v>
      </c>
      <c r="L17" s="22">
        <v>0</v>
      </c>
      <c r="M17" s="22">
        <v>513926852</v>
      </c>
      <c r="N17" s="22">
        <v>4597083</v>
      </c>
      <c r="O17" s="22">
        <v>157410708</v>
      </c>
      <c r="P17" s="22">
        <v>50860650</v>
      </c>
      <c r="Q17" s="22">
        <v>28273799</v>
      </c>
      <c r="R17" s="22">
        <v>14916649</v>
      </c>
      <c r="S17" s="22">
        <v>11923757</v>
      </c>
      <c r="T17" s="22">
        <v>781909498</v>
      </c>
      <c r="U17" s="22">
        <v>96372362</v>
      </c>
      <c r="V17" s="22">
        <v>0</v>
      </c>
      <c r="W17" s="22">
        <v>54510224</v>
      </c>
      <c r="X17" s="22">
        <v>25906338</v>
      </c>
      <c r="Y17" s="22">
        <v>17753742</v>
      </c>
      <c r="Z17" s="22">
        <v>0</v>
      </c>
      <c r="AA17" s="22">
        <v>0</v>
      </c>
      <c r="AB17" s="22">
        <v>0</v>
      </c>
      <c r="AC17" s="22">
        <v>194542666</v>
      </c>
      <c r="AD17" s="22">
        <v>57450284</v>
      </c>
      <c r="AE17" s="22">
        <v>35880254</v>
      </c>
      <c r="AF17" s="22">
        <v>0</v>
      </c>
      <c r="AG17" s="22">
        <v>1340681</v>
      </c>
      <c r="AH17" s="22">
        <v>7793944</v>
      </c>
      <c r="AI17" s="22">
        <v>297007829</v>
      </c>
      <c r="AJ17" s="22">
        <v>484901669</v>
      </c>
      <c r="AK17" s="22">
        <v>32853807</v>
      </c>
      <c r="AL17" s="22">
        <v>452047862</v>
      </c>
    </row>
    <row r="18" spans="1:38" x14ac:dyDescent="0.35">
      <c r="A18" s="22" t="s">
        <v>114</v>
      </c>
      <c r="B18" s="22" t="s">
        <v>115</v>
      </c>
      <c r="C18" s="22" t="s">
        <v>144</v>
      </c>
      <c r="D18" s="22" t="s">
        <v>145</v>
      </c>
      <c r="E18" s="22">
        <v>414001000</v>
      </c>
      <c r="F18" s="22">
        <v>0</v>
      </c>
      <c r="G18" s="22">
        <v>198520000</v>
      </c>
      <c r="H18" s="22">
        <v>181249000</v>
      </c>
      <c r="I18" s="22">
        <v>115191000</v>
      </c>
      <c r="J18" s="22">
        <v>0</v>
      </c>
      <c r="K18" s="22">
        <v>414043000</v>
      </c>
      <c r="L18" s="22">
        <v>770075000</v>
      </c>
      <c r="M18" s="22">
        <v>2093079000</v>
      </c>
      <c r="N18" s="22">
        <v>60441000</v>
      </c>
      <c r="O18" s="22">
        <v>354114000</v>
      </c>
      <c r="P18" s="22">
        <v>122215000</v>
      </c>
      <c r="Q18" s="22">
        <v>48886000</v>
      </c>
      <c r="R18" s="22">
        <v>132629000</v>
      </c>
      <c r="S18" s="22">
        <v>50545000</v>
      </c>
      <c r="T18" s="22">
        <v>2861909000</v>
      </c>
      <c r="U18" s="22">
        <v>224411500</v>
      </c>
      <c r="V18" s="22">
        <v>0</v>
      </c>
      <c r="W18" s="22">
        <v>62190000</v>
      </c>
      <c r="X18" s="22">
        <v>57945000</v>
      </c>
      <c r="Y18" s="22">
        <v>31128500</v>
      </c>
      <c r="Z18" s="22">
        <v>0</v>
      </c>
      <c r="AA18" s="22">
        <v>197597000</v>
      </c>
      <c r="AB18" s="22">
        <v>666087000</v>
      </c>
      <c r="AC18" s="22">
        <v>1239359000</v>
      </c>
      <c r="AD18" s="22">
        <v>103203000</v>
      </c>
      <c r="AE18" s="22">
        <v>54126000</v>
      </c>
      <c r="AF18" s="22">
        <v>0</v>
      </c>
      <c r="AG18" s="22">
        <v>56242000</v>
      </c>
      <c r="AH18" s="22">
        <v>27710000</v>
      </c>
      <c r="AI18" s="22">
        <v>1480640000</v>
      </c>
      <c r="AJ18" s="22">
        <v>1381269000</v>
      </c>
      <c r="AK18" s="22">
        <v>353727000</v>
      </c>
      <c r="AL18" s="22">
        <v>1027542000</v>
      </c>
    </row>
    <row r="19" spans="1:38" x14ac:dyDescent="0.35">
      <c r="A19" s="22" t="s">
        <v>114</v>
      </c>
      <c r="B19" s="22" t="s">
        <v>115</v>
      </c>
      <c r="C19" s="22" t="s">
        <v>146</v>
      </c>
      <c r="D19" s="22" t="s">
        <v>147</v>
      </c>
      <c r="E19" s="22">
        <v>881744371</v>
      </c>
      <c r="F19" s="22">
        <v>0</v>
      </c>
      <c r="G19" s="22">
        <v>314608613</v>
      </c>
      <c r="H19" s="22">
        <v>362104322</v>
      </c>
      <c r="I19" s="22">
        <v>291597338</v>
      </c>
      <c r="J19" s="22">
        <v>2383246</v>
      </c>
      <c r="K19" s="22">
        <v>143344928</v>
      </c>
      <c r="L19" s="22">
        <v>0</v>
      </c>
      <c r="M19" s="22">
        <v>1995782818</v>
      </c>
      <c r="N19" s="22">
        <v>96517190</v>
      </c>
      <c r="O19" s="22">
        <v>405877758</v>
      </c>
      <c r="P19" s="22">
        <v>117192006</v>
      </c>
      <c r="Q19" s="22">
        <v>357746810</v>
      </c>
      <c r="R19" s="22">
        <v>138495589</v>
      </c>
      <c r="S19" s="22">
        <v>64206478</v>
      </c>
      <c r="T19" s="22">
        <v>3175818649</v>
      </c>
      <c r="U19" s="22">
        <v>469039655</v>
      </c>
      <c r="V19" s="22">
        <v>0</v>
      </c>
      <c r="W19" s="22">
        <v>100227484</v>
      </c>
      <c r="X19" s="22">
        <v>121732611</v>
      </c>
      <c r="Y19" s="22">
        <v>71618402</v>
      </c>
      <c r="Z19" s="22">
        <v>1088947</v>
      </c>
      <c r="AA19" s="22">
        <v>46736960</v>
      </c>
      <c r="AB19" s="22">
        <v>0</v>
      </c>
      <c r="AC19" s="22">
        <v>810444059</v>
      </c>
      <c r="AD19" s="22">
        <v>133245183</v>
      </c>
      <c r="AE19" s="22">
        <v>61431765</v>
      </c>
      <c r="AF19" s="22">
        <v>0</v>
      </c>
      <c r="AG19" s="22">
        <v>56987910</v>
      </c>
      <c r="AH19" s="22">
        <v>28937250</v>
      </c>
      <c r="AI19" s="22">
        <v>1091046167</v>
      </c>
      <c r="AJ19" s="22">
        <v>2084772482</v>
      </c>
      <c r="AK19" s="22">
        <v>251630992</v>
      </c>
      <c r="AL19" s="22">
        <v>1833141490</v>
      </c>
    </row>
    <row r="20" spans="1:38" x14ac:dyDescent="0.35">
      <c r="A20" s="22" t="s">
        <v>114</v>
      </c>
      <c r="B20" s="22" t="s">
        <v>115</v>
      </c>
      <c r="C20" s="22" t="s">
        <v>148</v>
      </c>
      <c r="D20" s="22" t="s">
        <v>149</v>
      </c>
      <c r="E20" s="22">
        <v>183031164</v>
      </c>
      <c r="F20" s="22">
        <v>0</v>
      </c>
      <c r="G20" s="22">
        <v>102276443</v>
      </c>
      <c r="H20" s="22">
        <v>43517798</v>
      </c>
      <c r="I20" s="22">
        <v>83146339</v>
      </c>
      <c r="J20" s="22">
        <v>0</v>
      </c>
      <c r="K20" s="22">
        <v>0</v>
      </c>
      <c r="L20" s="22">
        <v>0</v>
      </c>
      <c r="M20" s="22">
        <v>411971744</v>
      </c>
      <c r="N20" s="22">
        <v>2738425</v>
      </c>
      <c r="O20" s="22">
        <v>101665678</v>
      </c>
      <c r="P20" s="22">
        <v>26561174</v>
      </c>
      <c r="Q20" s="22">
        <v>156725568</v>
      </c>
      <c r="R20" s="22">
        <v>25904150</v>
      </c>
      <c r="S20" s="22">
        <v>11275925</v>
      </c>
      <c r="T20" s="22">
        <v>736842664</v>
      </c>
      <c r="U20" s="22">
        <v>74532152</v>
      </c>
      <c r="V20" s="22">
        <v>0</v>
      </c>
      <c r="W20" s="22">
        <v>37350137</v>
      </c>
      <c r="X20" s="22">
        <v>12727357</v>
      </c>
      <c r="Y20" s="22">
        <v>20222719</v>
      </c>
      <c r="Z20" s="22">
        <v>0</v>
      </c>
      <c r="AA20" s="22">
        <v>0</v>
      </c>
      <c r="AB20" s="22">
        <v>0</v>
      </c>
      <c r="AC20" s="22">
        <v>144832365</v>
      </c>
      <c r="AD20" s="22">
        <v>18747166</v>
      </c>
      <c r="AE20" s="22">
        <v>14844439</v>
      </c>
      <c r="AF20" s="22">
        <v>0</v>
      </c>
      <c r="AG20" s="22">
        <v>10880038</v>
      </c>
      <c r="AH20" s="22">
        <v>3765717</v>
      </c>
      <c r="AI20" s="22">
        <v>193069725</v>
      </c>
      <c r="AJ20" s="22">
        <v>543772939</v>
      </c>
      <c r="AK20" s="22">
        <v>41670020</v>
      </c>
      <c r="AL20" s="22">
        <v>502102919</v>
      </c>
    </row>
    <row r="21" spans="1:38" x14ac:dyDescent="0.35">
      <c r="A21" s="22" t="s">
        <v>114</v>
      </c>
      <c r="B21" s="22" t="s">
        <v>115</v>
      </c>
      <c r="C21" s="22" t="s">
        <v>150</v>
      </c>
      <c r="D21" s="22" t="s">
        <v>151</v>
      </c>
      <c r="E21" s="22">
        <v>379935417</v>
      </c>
      <c r="F21" s="22">
        <v>87406</v>
      </c>
      <c r="G21" s="22">
        <v>117269436</v>
      </c>
      <c r="H21" s="22">
        <v>103670094</v>
      </c>
      <c r="I21" s="22">
        <v>134444146</v>
      </c>
      <c r="J21" s="22">
        <v>0</v>
      </c>
      <c r="K21" s="22">
        <v>0</v>
      </c>
      <c r="L21" s="22">
        <v>0</v>
      </c>
      <c r="M21" s="22">
        <v>735406499</v>
      </c>
      <c r="N21" s="22">
        <v>13968288</v>
      </c>
      <c r="O21" s="22">
        <v>164659685</v>
      </c>
      <c r="P21" s="22">
        <v>29809060</v>
      </c>
      <c r="Q21" s="22">
        <v>416487484</v>
      </c>
      <c r="R21" s="22">
        <v>75062420</v>
      </c>
      <c r="S21" s="22">
        <v>49325445</v>
      </c>
      <c r="T21" s="22">
        <v>1484718881</v>
      </c>
      <c r="U21" s="22">
        <v>202523384</v>
      </c>
      <c r="V21" s="22">
        <v>30592</v>
      </c>
      <c r="W21" s="22">
        <v>42094208</v>
      </c>
      <c r="X21" s="22">
        <v>20523708</v>
      </c>
      <c r="Y21" s="22">
        <v>29280443</v>
      </c>
      <c r="Z21" s="22">
        <v>0</v>
      </c>
      <c r="AA21" s="22">
        <v>0</v>
      </c>
      <c r="AB21" s="22">
        <v>0</v>
      </c>
      <c r="AC21" s="22">
        <v>294452335</v>
      </c>
      <c r="AD21" s="22">
        <v>73395756</v>
      </c>
      <c r="AE21" s="22">
        <v>17176695</v>
      </c>
      <c r="AF21" s="22">
        <v>0</v>
      </c>
      <c r="AG21" s="22">
        <v>34351505</v>
      </c>
      <c r="AH21" s="22">
        <v>23508048</v>
      </c>
      <c r="AI21" s="22">
        <v>442884339</v>
      </c>
      <c r="AJ21" s="22">
        <v>1041834542</v>
      </c>
      <c r="AK21" s="22">
        <v>40121953</v>
      </c>
      <c r="AL21" s="22">
        <v>1001712589</v>
      </c>
    </row>
    <row r="22" spans="1:38" x14ac:dyDescent="0.35">
      <c r="A22" s="22" t="s">
        <v>114</v>
      </c>
      <c r="B22" s="22" t="s">
        <v>115</v>
      </c>
      <c r="C22" s="22" t="s">
        <v>152</v>
      </c>
      <c r="D22" s="22" t="s">
        <v>153</v>
      </c>
      <c r="E22" s="22">
        <v>56496130</v>
      </c>
      <c r="F22" s="22">
        <v>0</v>
      </c>
      <c r="G22" s="22">
        <v>62310171</v>
      </c>
      <c r="H22" s="22">
        <v>23606854</v>
      </c>
      <c r="I22" s="22">
        <v>12465855</v>
      </c>
      <c r="J22" s="22">
        <v>170923</v>
      </c>
      <c r="K22" s="22">
        <v>0</v>
      </c>
      <c r="L22" s="22">
        <v>0</v>
      </c>
      <c r="M22" s="22">
        <v>155049933</v>
      </c>
      <c r="N22" s="22">
        <v>1590519</v>
      </c>
      <c r="O22" s="22">
        <v>40141734</v>
      </c>
      <c r="P22" s="22">
        <v>11869728</v>
      </c>
      <c r="Q22" s="22">
        <v>2880888</v>
      </c>
      <c r="R22" s="22">
        <v>15412523</v>
      </c>
      <c r="S22" s="22">
        <v>5252685</v>
      </c>
      <c r="T22" s="22">
        <v>232198010</v>
      </c>
      <c r="U22" s="22">
        <v>22401297</v>
      </c>
      <c r="V22" s="22">
        <v>0</v>
      </c>
      <c r="W22" s="22">
        <v>21645944</v>
      </c>
      <c r="X22" s="22">
        <v>7428333</v>
      </c>
      <c r="Y22" s="22">
        <v>3836664</v>
      </c>
      <c r="Z22" s="22">
        <v>113509</v>
      </c>
      <c r="AA22" s="22">
        <v>0</v>
      </c>
      <c r="AB22" s="22">
        <v>0</v>
      </c>
      <c r="AC22" s="22">
        <v>55425747</v>
      </c>
      <c r="AD22" s="22">
        <v>10113037</v>
      </c>
      <c r="AE22" s="22">
        <v>5781932</v>
      </c>
      <c r="AF22" s="22">
        <v>0</v>
      </c>
      <c r="AG22" s="22">
        <v>10714516</v>
      </c>
      <c r="AH22" s="22">
        <v>3049504</v>
      </c>
      <c r="AI22" s="22">
        <v>85084736</v>
      </c>
      <c r="AJ22" s="22">
        <v>147113274</v>
      </c>
      <c r="AK22" s="22">
        <v>24008811</v>
      </c>
      <c r="AL22" s="22">
        <v>123104463</v>
      </c>
    </row>
    <row r="23" spans="1:38" x14ac:dyDescent="0.35">
      <c r="A23" s="22" t="s">
        <v>114</v>
      </c>
      <c r="B23" s="22" t="s">
        <v>154</v>
      </c>
      <c r="C23" s="22" t="s">
        <v>155</v>
      </c>
      <c r="D23" s="22" t="s">
        <v>156</v>
      </c>
      <c r="E23" s="22">
        <v>133789832</v>
      </c>
      <c r="F23" s="22">
        <v>0</v>
      </c>
      <c r="G23" s="22">
        <v>36662318</v>
      </c>
      <c r="H23" s="22">
        <v>28120255</v>
      </c>
      <c r="I23" s="22">
        <v>4094783</v>
      </c>
      <c r="J23" s="22">
        <v>0</v>
      </c>
      <c r="K23" s="22">
        <v>0</v>
      </c>
      <c r="L23" s="22">
        <v>0</v>
      </c>
      <c r="M23" s="22">
        <v>202667188</v>
      </c>
      <c r="N23" s="22">
        <v>13388</v>
      </c>
      <c r="O23" s="22">
        <v>10078512</v>
      </c>
      <c r="P23" s="22">
        <v>12888082</v>
      </c>
      <c r="Q23" s="22">
        <v>4936247</v>
      </c>
      <c r="R23" s="22">
        <v>4792391</v>
      </c>
      <c r="S23" s="22">
        <v>3572402</v>
      </c>
      <c r="T23" s="22">
        <v>238948210</v>
      </c>
      <c r="U23" s="22">
        <v>92527051</v>
      </c>
      <c r="V23" s="22">
        <v>0</v>
      </c>
      <c r="W23" s="22">
        <v>20771108</v>
      </c>
      <c r="X23" s="22">
        <v>12965680</v>
      </c>
      <c r="Y23" s="22">
        <v>2001863</v>
      </c>
      <c r="Z23" s="22">
        <v>0</v>
      </c>
      <c r="AA23" s="22">
        <v>0</v>
      </c>
      <c r="AB23" s="22">
        <v>0</v>
      </c>
      <c r="AC23" s="22">
        <v>128265702</v>
      </c>
      <c r="AD23" s="22">
        <v>4891230</v>
      </c>
      <c r="AE23" s="22">
        <v>6215243</v>
      </c>
      <c r="AF23" s="22">
        <v>0</v>
      </c>
      <c r="AG23" s="22">
        <v>2150964</v>
      </c>
      <c r="AH23" s="22">
        <v>1948445</v>
      </c>
      <c r="AI23" s="22">
        <v>143471584</v>
      </c>
      <c r="AJ23" s="22">
        <v>95476626</v>
      </c>
      <c r="AK23" s="22">
        <v>3717997</v>
      </c>
      <c r="AL23" s="22">
        <v>91758629</v>
      </c>
    </row>
    <row r="24" spans="1:38" x14ac:dyDescent="0.35">
      <c r="A24" s="22" t="s">
        <v>114</v>
      </c>
      <c r="B24" s="22" t="s">
        <v>154</v>
      </c>
      <c r="C24" s="22" t="s">
        <v>157</v>
      </c>
      <c r="D24" s="22" t="s">
        <v>158</v>
      </c>
      <c r="E24" s="22">
        <v>14422140</v>
      </c>
      <c r="F24" s="22">
        <v>0</v>
      </c>
      <c r="G24" s="22">
        <v>10609632</v>
      </c>
      <c r="H24" s="22">
        <v>18504254</v>
      </c>
      <c r="I24" s="22">
        <v>0</v>
      </c>
      <c r="J24" s="22">
        <v>0</v>
      </c>
      <c r="K24" s="22">
        <v>0</v>
      </c>
      <c r="L24" s="22">
        <v>0</v>
      </c>
      <c r="M24" s="22">
        <v>43536026</v>
      </c>
      <c r="N24" s="22">
        <v>2915368</v>
      </c>
      <c r="O24" s="22">
        <v>33051697</v>
      </c>
      <c r="P24" s="22">
        <v>6999739</v>
      </c>
      <c r="Q24" s="22">
        <v>403759</v>
      </c>
      <c r="R24" s="22">
        <v>4910742</v>
      </c>
      <c r="S24" s="22">
        <v>4902614</v>
      </c>
      <c r="T24" s="22">
        <v>96719945</v>
      </c>
      <c r="U24" s="22">
        <v>7694460</v>
      </c>
      <c r="V24" s="22">
        <v>0</v>
      </c>
      <c r="W24" s="22">
        <v>3879435</v>
      </c>
      <c r="X24" s="22">
        <v>5874555</v>
      </c>
      <c r="Y24" s="22">
        <v>0</v>
      </c>
      <c r="Z24" s="22">
        <v>0</v>
      </c>
      <c r="AA24" s="22">
        <v>0</v>
      </c>
      <c r="AB24" s="22">
        <v>0</v>
      </c>
      <c r="AC24" s="22">
        <v>17448450</v>
      </c>
      <c r="AD24" s="22">
        <v>11205573</v>
      </c>
      <c r="AE24" s="22">
        <v>4429430</v>
      </c>
      <c r="AF24" s="22">
        <v>0</v>
      </c>
      <c r="AG24" s="22">
        <v>3070847</v>
      </c>
      <c r="AH24" s="22">
        <v>2114242</v>
      </c>
      <c r="AI24" s="22">
        <v>38268542</v>
      </c>
      <c r="AJ24" s="22">
        <v>58451403</v>
      </c>
      <c r="AK24" s="22">
        <v>7323692</v>
      </c>
      <c r="AL24" s="22">
        <v>51127711</v>
      </c>
    </row>
    <row r="25" spans="1:38" x14ac:dyDescent="0.35">
      <c r="A25" s="22" t="s">
        <v>114</v>
      </c>
      <c r="B25" s="22" t="s">
        <v>154</v>
      </c>
      <c r="C25" s="22" t="s">
        <v>159</v>
      </c>
      <c r="D25" s="22" t="s">
        <v>160</v>
      </c>
      <c r="E25" s="22">
        <v>315623236</v>
      </c>
      <c r="F25" s="22">
        <v>0</v>
      </c>
      <c r="G25" s="22">
        <v>46410815</v>
      </c>
      <c r="H25" s="22">
        <v>67050875</v>
      </c>
      <c r="I25" s="22">
        <v>16626924</v>
      </c>
      <c r="J25" s="22">
        <v>0</v>
      </c>
      <c r="K25" s="22">
        <v>0</v>
      </c>
      <c r="L25" s="22">
        <v>2784724</v>
      </c>
      <c r="M25" s="22">
        <v>448496574</v>
      </c>
      <c r="N25" s="22">
        <v>7970985</v>
      </c>
      <c r="O25" s="22">
        <v>79525414</v>
      </c>
      <c r="P25" s="22">
        <v>27813316</v>
      </c>
      <c r="Q25" s="22">
        <v>51337820</v>
      </c>
      <c r="R25" s="22">
        <v>21867462</v>
      </c>
      <c r="S25" s="22">
        <v>12875262</v>
      </c>
      <c r="T25" s="22">
        <v>649886833</v>
      </c>
      <c r="U25" s="22">
        <v>143629209</v>
      </c>
      <c r="V25" s="22">
        <v>0</v>
      </c>
      <c r="W25" s="22">
        <v>10359110</v>
      </c>
      <c r="X25" s="22">
        <v>15224898</v>
      </c>
      <c r="Y25" s="22">
        <v>4524244</v>
      </c>
      <c r="Z25" s="22">
        <v>0</v>
      </c>
      <c r="AA25" s="22">
        <v>0</v>
      </c>
      <c r="AB25" s="22">
        <v>1776603</v>
      </c>
      <c r="AC25" s="22">
        <v>175514064</v>
      </c>
      <c r="AD25" s="22">
        <v>18293365</v>
      </c>
      <c r="AE25" s="22">
        <v>12282440</v>
      </c>
      <c r="AF25" s="22">
        <v>0</v>
      </c>
      <c r="AG25" s="22">
        <v>8986409</v>
      </c>
      <c r="AH25" s="22">
        <v>7213060</v>
      </c>
      <c r="AI25" s="22">
        <v>222289338</v>
      </c>
      <c r="AJ25" s="22">
        <v>427597495</v>
      </c>
      <c r="AK25" s="22">
        <v>1348703</v>
      </c>
      <c r="AL25" s="22">
        <v>426248792</v>
      </c>
    </row>
    <row r="26" spans="1:38" x14ac:dyDescent="0.35">
      <c r="A26" s="22" t="s">
        <v>114</v>
      </c>
      <c r="B26" s="22" t="s">
        <v>154</v>
      </c>
      <c r="C26" s="22" t="s">
        <v>161</v>
      </c>
      <c r="D26" s="22" t="s">
        <v>162</v>
      </c>
      <c r="E26" s="22">
        <v>265091116</v>
      </c>
      <c r="F26" s="22">
        <v>0</v>
      </c>
      <c r="G26" s="22">
        <v>71758689</v>
      </c>
      <c r="H26" s="22">
        <v>32921435</v>
      </c>
      <c r="I26" s="22">
        <v>0</v>
      </c>
      <c r="J26" s="22">
        <v>0</v>
      </c>
      <c r="K26" s="22">
        <v>0</v>
      </c>
      <c r="L26" s="22">
        <v>0</v>
      </c>
      <c r="M26" s="22">
        <v>369771240</v>
      </c>
      <c r="N26" s="22">
        <v>0</v>
      </c>
      <c r="O26" s="22">
        <v>20068866</v>
      </c>
      <c r="P26" s="22">
        <v>19528909</v>
      </c>
      <c r="Q26" s="22">
        <v>4540381</v>
      </c>
      <c r="R26" s="22">
        <v>6376223</v>
      </c>
      <c r="S26" s="22">
        <v>5300081</v>
      </c>
      <c r="T26" s="22">
        <v>425585700</v>
      </c>
      <c r="U26" s="22">
        <v>183974047</v>
      </c>
      <c r="V26" s="22">
        <v>0</v>
      </c>
      <c r="W26" s="22">
        <v>18258786</v>
      </c>
      <c r="X26" s="22">
        <v>11723667</v>
      </c>
      <c r="Y26" s="22">
        <v>0</v>
      </c>
      <c r="Z26" s="22">
        <v>0</v>
      </c>
      <c r="AA26" s="22">
        <v>0</v>
      </c>
      <c r="AB26" s="22">
        <v>0</v>
      </c>
      <c r="AC26" s="22">
        <v>213956500</v>
      </c>
      <c r="AD26" s="22">
        <v>5776955</v>
      </c>
      <c r="AE26" s="22">
        <v>7516970</v>
      </c>
      <c r="AF26" s="22">
        <v>0</v>
      </c>
      <c r="AG26" s="22">
        <v>2465571</v>
      </c>
      <c r="AH26" s="22">
        <v>2447251</v>
      </c>
      <c r="AI26" s="22">
        <v>232163247</v>
      </c>
      <c r="AJ26" s="22">
        <v>193422453</v>
      </c>
      <c r="AK26" s="22">
        <v>14520156</v>
      </c>
      <c r="AL26" s="22">
        <v>178902297</v>
      </c>
    </row>
    <row r="27" spans="1:38" x14ac:dyDescent="0.35">
      <c r="A27" s="22" t="s">
        <v>114</v>
      </c>
      <c r="B27" s="22" t="s">
        <v>154</v>
      </c>
      <c r="C27" s="22" t="s">
        <v>163</v>
      </c>
      <c r="D27" s="22" t="s">
        <v>164</v>
      </c>
      <c r="E27" s="22">
        <v>821440759</v>
      </c>
      <c r="F27" s="22">
        <v>0</v>
      </c>
      <c r="G27" s="22">
        <v>189473679</v>
      </c>
      <c r="H27" s="22">
        <v>120689261</v>
      </c>
      <c r="I27" s="22">
        <v>134023557</v>
      </c>
      <c r="J27" s="22">
        <v>1601537</v>
      </c>
      <c r="K27" s="22">
        <v>424095</v>
      </c>
      <c r="L27" s="22">
        <v>6749955</v>
      </c>
      <c r="M27" s="22">
        <v>1274402843</v>
      </c>
      <c r="N27" s="22">
        <v>30552441</v>
      </c>
      <c r="O27" s="22">
        <v>502873041</v>
      </c>
      <c r="P27" s="22">
        <v>84324772</v>
      </c>
      <c r="Q27" s="22">
        <v>513341321</v>
      </c>
      <c r="R27" s="22">
        <v>129171072</v>
      </c>
      <c r="S27" s="22">
        <v>78726672</v>
      </c>
      <c r="T27" s="22">
        <v>2613392162</v>
      </c>
      <c r="U27" s="22">
        <v>275234047</v>
      </c>
      <c r="V27" s="22">
        <v>0</v>
      </c>
      <c r="W27" s="22">
        <v>42740378</v>
      </c>
      <c r="X27" s="22">
        <v>37271686</v>
      </c>
      <c r="Y27" s="22">
        <v>31232750</v>
      </c>
      <c r="Z27" s="22">
        <v>794954</v>
      </c>
      <c r="AA27" s="22">
        <v>0</v>
      </c>
      <c r="AB27" s="22">
        <v>1930526</v>
      </c>
      <c r="AC27" s="22">
        <v>389204341</v>
      </c>
      <c r="AD27" s="22">
        <v>134943729</v>
      </c>
      <c r="AE27" s="22">
        <v>50462864</v>
      </c>
      <c r="AF27" s="22">
        <v>0</v>
      </c>
      <c r="AG27" s="22">
        <v>49108586</v>
      </c>
      <c r="AH27" s="22">
        <v>43430840</v>
      </c>
      <c r="AI27" s="22">
        <v>667150360</v>
      </c>
      <c r="AJ27" s="22">
        <v>1946241802</v>
      </c>
      <c r="AK27" s="22">
        <v>161708822</v>
      </c>
      <c r="AL27" s="22">
        <v>1784532980</v>
      </c>
    </row>
    <row r="28" spans="1:38" x14ac:dyDescent="0.35">
      <c r="A28" s="22" t="s">
        <v>114</v>
      </c>
      <c r="B28" s="22" t="s">
        <v>154</v>
      </c>
      <c r="C28" s="22" t="s">
        <v>165</v>
      </c>
      <c r="D28" s="22" t="s">
        <v>166</v>
      </c>
      <c r="E28" s="22">
        <v>882277177</v>
      </c>
      <c r="F28" s="22">
        <v>0</v>
      </c>
      <c r="G28" s="22">
        <v>1034950887</v>
      </c>
      <c r="H28" s="22">
        <v>761846860</v>
      </c>
      <c r="I28" s="22">
        <v>221668742</v>
      </c>
      <c r="J28" s="22">
        <v>0</v>
      </c>
      <c r="K28" s="22">
        <v>0</v>
      </c>
      <c r="L28" s="22">
        <v>0</v>
      </c>
      <c r="M28" s="22">
        <v>2900743666</v>
      </c>
      <c r="N28" s="22">
        <v>551590947</v>
      </c>
      <c r="O28" s="22">
        <v>1016222482</v>
      </c>
      <c r="P28" s="22">
        <v>154993557</v>
      </c>
      <c r="Q28" s="22">
        <v>420483869</v>
      </c>
      <c r="R28" s="22">
        <v>325080320</v>
      </c>
      <c r="S28" s="22">
        <v>87921595</v>
      </c>
      <c r="T28" s="22">
        <v>5457036436</v>
      </c>
      <c r="U28" s="22">
        <v>264528103</v>
      </c>
      <c r="V28" s="22">
        <v>0</v>
      </c>
      <c r="W28" s="22">
        <v>241216539</v>
      </c>
      <c r="X28" s="22">
        <v>152153483</v>
      </c>
      <c r="Y28" s="22">
        <v>39451162</v>
      </c>
      <c r="Z28" s="22">
        <v>0</v>
      </c>
      <c r="AA28" s="22">
        <v>0</v>
      </c>
      <c r="AB28" s="22">
        <v>0</v>
      </c>
      <c r="AC28" s="22">
        <v>697349287</v>
      </c>
      <c r="AD28" s="22">
        <v>202154579</v>
      </c>
      <c r="AE28" s="22">
        <v>96544631</v>
      </c>
      <c r="AF28" s="22">
        <v>0</v>
      </c>
      <c r="AG28" s="22">
        <v>102499379</v>
      </c>
      <c r="AH28" s="22">
        <v>55890164</v>
      </c>
      <c r="AI28" s="22">
        <v>1154438040</v>
      </c>
      <c r="AJ28" s="22">
        <v>4302598396</v>
      </c>
      <c r="AK28" s="22">
        <v>76286233</v>
      </c>
      <c r="AL28" s="22">
        <v>4226312163</v>
      </c>
    </row>
    <row r="29" spans="1:38" x14ac:dyDescent="0.35">
      <c r="A29" s="22" t="s">
        <v>114</v>
      </c>
      <c r="B29" s="22" t="s">
        <v>167</v>
      </c>
      <c r="C29" s="22" t="s">
        <v>168</v>
      </c>
      <c r="D29" s="22" t="s">
        <v>169</v>
      </c>
      <c r="E29" s="22">
        <v>7485779</v>
      </c>
      <c r="F29" s="22">
        <v>0</v>
      </c>
      <c r="G29" s="22">
        <v>1677864</v>
      </c>
      <c r="H29" s="22">
        <v>1205059</v>
      </c>
      <c r="I29" s="22">
        <v>0</v>
      </c>
      <c r="J29" s="22">
        <v>0</v>
      </c>
      <c r="K29" s="22">
        <v>0</v>
      </c>
      <c r="L29" s="22">
        <v>0</v>
      </c>
      <c r="M29" s="22">
        <v>10368702</v>
      </c>
      <c r="N29" s="22">
        <v>0</v>
      </c>
      <c r="O29" s="22">
        <v>1189189</v>
      </c>
      <c r="P29" s="22">
        <v>1111785</v>
      </c>
      <c r="Q29" s="22">
        <v>2848639</v>
      </c>
      <c r="R29" s="22">
        <v>87212</v>
      </c>
      <c r="S29" s="22">
        <v>884172</v>
      </c>
      <c r="T29" s="22">
        <v>16489699</v>
      </c>
      <c r="U29" s="22">
        <v>5379388</v>
      </c>
      <c r="V29" s="22">
        <v>0</v>
      </c>
      <c r="W29" s="22">
        <v>658268</v>
      </c>
      <c r="X29" s="22">
        <v>217132</v>
      </c>
      <c r="Y29" s="22">
        <v>0</v>
      </c>
      <c r="Z29" s="22">
        <v>0</v>
      </c>
      <c r="AA29" s="22">
        <v>0</v>
      </c>
      <c r="AB29" s="22">
        <v>0</v>
      </c>
      <c r="AC29" s="22">
        <v>6254788</v>
      </c>
      <c r="AD29" s="22">
        <v>239851</v>
      </c>
      <c r="AE29" s="22">
        <v>481989</v>
      </c>
      <c r="AF29" s="22">
        <v>0</v>
      </c>
      <c r="AG29" s="22">
        <v>14342</v>
      </c>
      <c r="AH29" s="22">
        <v>339137</v>
      </c>
      <c r="AI29" s="22">
        <v>7330107</v>
      </c>
      <c r="AJ29" s="22">
        <v>9159592</v>
      </c>
      <c r="AK29" s="22">
        <v>0</v>
      </c>
      <c r="AL29" s="22">
        <v>9159592</v>
      </c>
    </row>
    <row r="30" spans="1:38" x14ac:dyDescent="0.35">
      <c r="A30" s="22" t="s">
        <v>114</v>
      </c>
      <c r="B30" s="22" t="s">
        <v>167</v>
      </c>
      <c r="C30" s="22" t="s">
        <v>170</v>
      </c>
      <c r="D30" s="22" t="s">
        <v>171</v>
      </c>
      <c r="E30" s="22">
        <v>168316741</v>
      </c>
      <c r="F30" s="22">
        <v>0</v>
      </c>
      <c r="G30" s="22">
        <v>5149252</v>
      </c>
      <c r="H30" s="22">
        <v>2689263</v>
      </c>
      <c r="I30" s="22">
        <v>0</v>
      </c>
      <c r="J30" s="22">
        <v>0</v>
      </c>
      <c r="K30" s="22">
        <v>0</v>
      </c>
      <c r="L30" s="22">
        <v>0</v>
      </c>
      <c r="M30" s="22">
        <v>176155256</v>
      </c>
      <c r="N30" s="22">
        <v>0</v>
      </c>
      <c r="O30" s="22">
        <v>26507351</v>
      </c>
      <c r="P30" s="22">
        <v>13716751</v>
      </c>
      <c r="Q30" s="22">
        <v>1940200</v>
      </c>
      <c r="R30" s="22">
        <v>0</v>
      </c>
      <c r="S30" s="22">
        <v>6760384</v>
      </c>
      <c r="T30" s="22">
        <v>225079942</v>
      </c>
      <c r="U30" s="22">
        <v>120153595</v>
      </c>
      <c r="V30" s="22">
        <v>0</v>
      </c>
      <c r="W30" s="22">
        <v>2367343</v>
      </c>
      <c r="X30" s="22">
        <v>1476241</v>
      </c>
      <c r="Y30" s="22">
        <v>0</v>
      </c>
      <c r="Z30" s="22">
        <v>0</v>
      </c>
      <c r="AA30" s="22">
        <v>0</v>
      </c>
      <c r="AB30" s="22">
        <v>0</v>
      </c>
      <c r="AC30" s="22">
        <v>123997179</v>
      </c>
      <c r="AD30" s="22">
        <v>5173222</v>
      </c>
      <c r="AE30" s="22">
        <v>6684768</v>
      </c>
      <c r="AF30" s="22">
        <v>0</v>
      </c>
      <c r="AG30" s="22">
        <v>0</v>
      </c>
      <c r="AH30" s="22">
        <v>3064332</v>
      </c>
      <c r="AI30" s="22">
        <v>138919501</v>
      </c>
      <c r="AJ30" s="22">
        <v>86160441</v>
      </c>
      <c r="AK30" s="22">
        <v>0</v>
      </c>
      <c r="AL30" s="22">
        <v>86160441</v>
      </c>
    </row>
    <row r="31" spans="1:38" x14ac:dyDescent="0.35">
      <c r="A31" s="22" t="s">
        <v>114</v>
      </c>
      <c r="B31" s="22" t="s">
        <v>167</v>
      </c>
      <c r="C31" s="22" t="s">
        <v>172</v>
      </c>
      <c r="D31" s="22" t="s">
        <v>173</v>
      </c>
      <c r="E31" s="22">
        <v>65205897</v>
      </c>
      <c r="F31" s="22">
        <v>0</v>
      </c>
      <c r="G31" s="22">
        <v>2940761</v>
      </c>
      <c r="H31" s="22">
        <v>990799</v>
      </c>
      <c r="I31" s="22">
        <v>0</v>
      </c>
      <c r="J31" s="22">
        <v>0</v>
      </c>
      <c r="K31" s="22">
        <v>0</v>
      </c>
      <c r="L31" s="22">
        <v>0</v>
      </c>
      <c r="M31" s="22">
        <v>69137457</v>
      </c>
      <c r="N31" s="22">
        <v>928938</v>
      </c>
      <c r="O31" s="22">
        <v>2061311</v>
      </c>
      <c r="P31" s="22">
        <v>9517961</v>
      </c>
      <c r="Q31" s="22">
        <v>1986348</v>
      </c>
      <c r="R31" s="22">
        <v>1192781</v>
      </c>
      <c r="S31" s="22">
        <v>3458730</v>
      </c>
      <c r="T31" s="22">
        <v>88283526</v>
      </c>
      <c r="U31" s="22">
        <v>28266530</v>
      </c>
      <c r="V31" s="22">
        <v>0</v>
      </c>
      <c r="W31" s="22">
        <v>1375106</v>
      </c>
      <c r="X31" s="22">
        <v>373170</v>
      </c>
      <c r="Y31" s="22">
        <v>0</v>
      </c>
      <c r="Z31" s="22">
        <v>0</v>
      </c>
      <c r="AA31" s="22">
        <v>0</v>
      </c>
      <c r="AB31" s="22">
        <v>0</v>
      </c>
      <c r="AC31" s="22">
        <v>30014806</v>
      </c>
      <c r="AD31" s="22">
        <v>859427</v>
      </c>
      <c r="AE31" s="22">
        <v>3804613</v>
      </c>
      <c r="AF31" s="22">
        <v>0</v>
      </c>
      <c r="AG31" s="22">
        <v>863897</v>
      </c>
      <c r="AH31" s="22">
        <v>1779969</v>
      </c>
      <c r="AI31" s="22">
        <v>37322712</v>
      </c>
      <c r="AJ31" s="22">
        <v>50960814</v>
      </c>
      <c r="AK31" s="22">
        <v>0</v>
      </c>
      <c r="AL31" s="22">
        <v>50960814</v>
      </c>
    </row>
    <row r="32" spans="1:38" x14ac:dyDescent="0.35">
      <c r="A32" s="22" t="s">
        <v>114</v>
      </c>
      <c r="B32" s="22" t="s">
        <v>167</v>
      </c>
      <c r="C32" s="22" t="s">
        <v>174</v>
      </c>
      <c r="D32" s="22" t="s">
        <v>175</v>
      </c>
      <c r="E32" s="22">
        <v>88232265</v>
      </c>
      <c r="F32" s="22">
        <v>0</v>
      </c>
      <c r="G32" s="22">
        <v>2409148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90641413</v>
      </c>
      <c r="N32" s="22">
        <v>79899</v>
      </c>
      <c r="O32" s="22">
        <v>5660956</v>
      </c>
      <c r="P32" s="22">
        <v>10747977</v>
      </c>
      <c r="Q32" s="22">
        <v>698315</v>
      </c>
      <c r="R32" s="22">
        <v>468748</v>
      </c>
      <c r="S32" s="22">
        <v>3096907</v>
      </c>
      <c r="T32" s="22">
        <v>111394215</v>
      </c>
      <c r="U32" s="22">
        <v>57557643</v>
      </c>
      <c r="V32" s="22">
        <v>0</v>
      </c>
      <c r="W32" s="22">
        <v>796620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58354263</v>
      </c>
      <c r="AD32" s="22">
        <v>1584346</v>
      </c>
      <c r="AE32" s="22">
        <v>4493116</v>
      </c>
      <c r="AF32" s="22">
        <v>0</v>
      </c>
      <c r="AG32" s="22">
        <v>292333</v>
      </c>
      <c r="AH32" s="22">
        <v>1985520</v>
      </c>
      <c r="AI32" s="22">
        <v>66709578</v>
      </c>
      <c r="AJ32" s="22">
        <v>44684637</v>
      </c>
      <c r="AK32" s="22">
        <v>0</v>
      </c>
      <c r="AL32" s="22">
        <v>44684637</v>
      </c>
    </row>
    <row r="33" spans="1:38" x14ac:dyDescent="0.35">
      <c r="A33" s="22" t="s">
        <v>114</v>
      </c>
      <c r="B33" s="22" t="s">
        <v>167</v>
      </c>
      <c r="C33" s="22" t="s">
        <v>176</v>
      </c>
      <c r="D33" s="22" t="s">
        <v>177</v>
      </c>
      <c r="E33" s="22">
        <v>316132656</v>
      </c>
      <c r="F33" s="22">
        <v>0</v>
      </c>
      <c r="G33" s="22">
        <v>39843133</v>
      </c>
      <c r="H33" s="22">
        <v>23450825</v>
      </c>
      <c r="I33" s="22">
        <v>7319078</v>
      </c>
      <c r="J33" s="22">
        <v>0</v>
      </c>
      <c r="K33" s="22">
        <v>0</v>
      </c>
      <c r="L33" s="22">
        <v>0</v>
      </c>
      <c r="M33" s="22">
        <v>386745692</v>
      </c>
      <c r="N33" s="22">
        <v>13313123</v>
      </c>
      <c r="O33" s="22">
        <v>18283074</v>
      </c>
      <c r="P33" s="22">
        <v>11397880</v>
      </c>
      <c r="Q33" s="22">
        <v>4722814</v>
      </c>
      <c r="R33" s="22">
        <v>2529325</v>
      </c>
      <c r="S33" s="22">
        <v>6093932</v>
      </c>
      <c r="T33" s="22">
        <v>443085840</v>
      </c>
      <c r="U33" s="22">
        <v>108385972</v>
      </c>
      <c r="V33" s="22">
        <v>0</v>
      </c>
      <c r="W33" s="22">
        <v>12017634</v>
      </c>
      <c r="X33" s="22">
        <v>6762335</v>
      </c>
      <c r="Y33" s="22">
        <v>3540041</v>
      </c>
      <c r="Z33" s="22">
        <v>0</v>
      </c>
      <c r="AA33" s="22">
        <v>0</v>
      </c>
      <c r="AB33" s="22">
        <v>0</v>
      </c>
      <c r="AC33" s="22">
        <v>130705982</v>
      </c>
      <c r="AD33" s="22">
        <v>5996899</v>
      </c>
      <c r="AE33" s="22">
        <v>5365177</v>
      </c>
      <c r="AF33" s="22">
        <v>0</v>
      </c>
      <c r="AG33" s="22">
        <v>1081970</v>
      </c>
      <c r="AH33" s="22">
        <v>2995827</v>
      </c>
      <c r="AI33" s="22">
        <v>146145855</v>
      </c>
      <c r="AJ33" s="22">
        <v>296939985</v>
      </c>
      <c r="AK33" s="22">
        <v>2436751</v>
      </c>
      <c r="AL33" s="22">
        <v>294503234</v>
      </c>
    </row>
    <row r="34" spans="1:38" x14ac:dyDescent="0.35">
      <c r="A34" s="22" t="s">
        <v>114</v>
      </c>
      <c r="B34" s="22" t="s">
        <v>167</v>
      </c>
      <c r="C34" s="22" t="s">
        <v>178</v>
      </c>
      <c r="D34" s="22" t="s">
        <v>179</v>
      </c>
      <c r="E34" s="22">
        <v>48201389</v>
      </c>
      <c r="F34" s="22">
        <v>0</v>
      </c>
      <c r="G34" s="22">
        <v>18301290</v>
      </c>
      <c r="H34" s="22">
        <v>6352593</v>
      </c>
      <c r="I34" s="22">
        <v>3622799</v>
      </c>
      <c r="J34" s="22">
        <v>0</v>
      </c>
      <c r="K34" s="22">
        <v>0</v>
      </c>
      <c r="L34" s="22">
        <v>0</v>
      </c>
      <c r="M34" s="22">
        <v>76478071</v>
      </c>
      <c r="N34" s="22">
        <v>998205</v>
      </c>
      <c r="O34" s="22">
        <v>2558521</v>
      </c>
      <c r="P34" s="22">
        <v>3427305</v>
      </c>
      <c r="Q34" s="22">
        <v>17406317</v>
      </c>
      <c r="R34" s="22">
        <v>2180574</v>
      </c>
      <c r="S34" s="22">
        <v>3022418</v>
      </c>
      <c r="T34" s="22">
        <v>106071411</v>
      </c>
      <c r="U34" s="22">
        <v>24248314</v>
      </c>
      <c r="V34" s="22">
        <v>0</v>
      </c>
      <c r="W34" s="22">
        <v>2278453</v>
      </c>
      <c r="X34" s="22">
        <v>1298184</v>
      </c>
      <c r="Y34" s="22">
        <v>957019</v>
      </c>
      <c r="Z34" s="22">
        <v>0</v>
      </c>
      <c r="AA34" s="22">
        <v>0</v>
      </c>
      <c r="AB34" s="22">
        <v>0</v>
      </c>
      <c r="AC34" s="22">
        <v>28781970</v>
      </c>
      <c r="AD34" s="22">
        <v>1184989</v>
      </c>
      <c r="AE34" s="22">
        <v>1746060</v>
      </c>
      <c r="AF34" s="22">
        <v>0</v>
      </c>
      <c r="AG34" s="22">
        <v>1637916</v>
      </c>
      <c r="AH34" s="22">
        <v>1539827</v>
      </c>
      <c r="AI34" s="22">
        <v>34890762</v>
      </c>
      <c r="AJ34" s="22">
        <v>71180649</v>
      </c>
      <c r="AK34" s="22">
        <v>1388410</v>
      </c>
      <c r="AL34" s="22">
        <v>69792239</v>
      </c>
    </row>
    <row r="35" spans="1:38" x14ac:dyDescent="0.35">
      <c r="A35" s="22" t="s">
        <v>114</v>
      </c>
      <c r="B35" s="22" t="s">
        <v>167</v>
      </c>
      <c r="C35" s="22" t="s">
        <v>180</v>
      </c>
      <c r="D35" s="22" t="s">
        <v>181</v>
      </c>
      <c r="E35" s="22">
        <v>172886268</v>
      </c>
      <c r="F35" s="22">
        <v>0</v>
      </c>
      <c r="G35" s="22">
        <v>3724632</v>
      </c>
      <c r="H35" s="22">
        <v>2131690</v>
      </c>
      <c r="I35" s="22">
        <v>0</v>
      </c>
      <c r="J35" s="22">
        <v>0</v>
      </c>
      <c r="K35" s="22">
        <v>0</v>
      </c>
      <c r="L35" s="22">
        <v>0</v>
      </c>
      <c r="M35" s="22">
        <v>178742590</v>
      </c>
      <c r="N35" s="22">
        <v>0</v>
      </c>
      <c r="O35" s="22">
        <v>6680051</v>
      </c>
      <c r="P35" s="22">
        <v>4578628</v>
      </c>
      <c r="Q35" s="22">
        <v>900097</v>
      </c>
      <c r="R35" s="22">
        <v>0</v>
      </c>
      <c r="S35" s="22">
        <v>2238405</v>
      </c>
      <c r="T35" s="22">
        <v>193139771</v>
      </c>
      <c r="U35" s="22">
        <v>154100591</v>
      </c>
      <c r="V35" s="22">
        <v>0</v>
      </c>
      <c r="W35" s="22">
        <v>1445944</v>
      </c>
      <c r="X35" s="22">
        <v>701839</v>
      </c>
      <c r="Y35" s="22">
        <v>0</v>
      </c>
      <c r="Z35" s="22">
        <v>0</v>
      </c>
      <c r="AA35" s="22">
        <v>0</v>
      </c>
      <c r="AB35" s="22">
        <v>0</v>
      </c>
      <c r="AC35" s="22">
        <v>156248374</v>
      </c>
      <c r="AD35" s="22">
        <v>1957164</v>
      </c>
      <c r="AE35" s="22">
        <v>1570021</v>
      </c>
      <c r="AF35" s="22">
        <v>0</v>
      </c>
      <c r="AG35" s="22">
        <v>0</v>
      </c>
      <c r="AH35" s="22">
        <v>1387135</v>
      </c>
      <c r="AI35" s="22">
        <v>161162694</v>
      </c>
      <c r="AJ35" s="22">
        <v>31977077</v>
      </c>
      <c r="AK35" s="22">
        <v>0</v>
      </c>
      <c r="AL35" s="22">
        <v>31977077</v>
      </c>
    </row>
    <row r="36" spans="1:38" x14ac:dyDescent="0.35">
      <c r="A36" s="22" t="s">
        <v>114</v>
      </c>
      <c r="B36" s="22" t="s">
        <v>167</v>
      </c>
      <c r="C36" s="22" t="s">
        <v>182</v>
      </c>
      <c r="D36" s="22" t="s">
        <v>183</v>
      </c>
      <c r="E36" s="22">
        <v>622081317</v>
      </c>
      <c r="F36" s="22">
        <v>0</v>
      </c>
      <c r="G36" s="22">
        <v>14016028</v>
      </c>
      <c r="H36" s="22">
        <v>12300248</v>
      </c>
      <c r="I36" s="22">
        <v>0</v>
      </c>
      <c r="J36" s="22">
        <v>0</v>
      </c>
      <c r="K36" s="22">
        <v>0</v>
      </c>
      <c r="L36" s="22">
        <v>0</v>
      </c>
      <c r="M36" s="22">
        <v>648397593</v>
      </c>
      <c r="N36" s="22">
        <v>7103558</v>
      </c>
      <c r="O36" s="22">
        <v>47727772</v>
      </c>
      <c r="P36" s="22">
        <v>32313745</v>
      </c>
      <c r="Q36" s="22">
        <v>12448979</v>
      </c>
      <c r="R36" s="22">
        <v>0</v>
      </c>
      <c r="S36" s="22">
        <v>17389563</v>
      </c>
      <c r="T36" s="22">
        <v>765381210</v>
      </c>
      <c r="U36" s="22">
        <v>455410914</v>
      </c>
      <c r="V36" s="22">
        <v>0</v>
      </c>
      <c r="W36" s="22">
        <v>3664260</v>
      </c>
      <c r="X36" s="22">
        <v>2428702</v>
      </c>
      <c r="Y36" s="22">
        <v>0</v>
      </c>
      <c r="Z36" s="22">
        <v>0</v>
      </c>
      <c r="AA36" s="22">
        <v>0</v>
      </c>
      <c r="AB36" s="22">
        <v>0</v>
      </c>
      <c r="AC36" s="22">
        <v>461503876</v>
      </c>
      <c r="AD36" s="22">
        <v>7681872</v>
      </c>
      <c r="AE36" s="22">
        <v>15273910</v>
      </c>
      <c r="AF36" s="22">
        <v>0</v>
      </c>
      <c r="AG36" s="22">
        <v>0</v>
      </c>
      <c r="AH36" s="22">
        <v>10018860</v>
      </c>
      <c r="AI36" s="22">
        <v>494478518</v>
      </c>
      <c r="AJ36" s="22">
        <v>270902692</v>
      </c>
      <c r="AK36" s="22">
        <v>12304831</v>
      </c>
      <c r="AL36" s="22">
        <v>258597861</v>
      </c>
    </row>
    <row r="37" spans="1:38" x14ac:dyDescent="0.35">
      <c r="A37" s="22" t="s">
        <v>114</v>
      </c>
      <c r="B37" s="22" t="s">
        <v>167</v>
      </c>
      <c r="C37" s="22" t="s">
        <v>184</v>
      </c>
      <c r="D37" s="22" t="s">
        <v>185</v>
      </c>
      <c r="E37" s="22">
        <v>350714563</v>
      </c>
      <c r="F37" s="22">
        <v>0</v>
      </c>
      <c r="G37" s="22">
        <v>14408262</v>
      </c>
      <c r="H37" s="22">
        <v>19131482</v>
      </c>
      <c r="I37" s="22">
        <v>1263612</v>
      </c>
      <c r="J37" s="22">
        <v>0</v>
      </c>
      <c r="K37" s="22">
        <v>0</v>
      </c>
      <c r="L37" s="22">
        <v>0</v>
      </c>
      <c r="M37" s="22">
        <v>385517919</v>
      </c>
      <c r="N37" s="22">
        <v>16116356</v>
      </c>
      <c r="O37" s="22">
        <v>24562798</v>
      </c>
      <c r="P37" s="22">
        <v>15947865</v>
      </c>
      <c r="Q37" s="22">
        <v>6418264</v>
      </c>
      <c r="R37" s="22">
        <v>7929375</v>
      </c>
      <c r="S37" s="22">
        <v>6317234</v>
      </c>
      <c r="T37" s="22">
        <v>462809811</v>
      </c>
      <c r="U37" s="22">
        <v>232734372</v>
      </c>
      <c r="V37" s="22">
        <v>0</v>
      </c>
      <c r="W37" s="22">
        <v>2110902</v>
      </c>
      <c r="X37" s="22">
        <v>3433353</v>
      </c>
      <c r="Y37" s="22">
        <v>196124</v>
      </c>
      <c r="Z37" s="22">
        <v>0</v>
      </c>
      <c r="AA37" s="22">
        <v>0</v>
      </c>
      <c r="AB37" s="22">
        <v>0</v>
      </c>
      <c r="AC37" s="22">
        <v>238474751</v>
      </c>
      <c r="AD37" s="22">
        <v>8306682</v>
      </c>
      <c r="AE37" s="22">
        <v>7343739</v>
      </c>
      <c r="AF37" s="22">
        <v>0</v>
      </c>
      <c r="AG37" s="22">
        <v>2835811</v>
      </c>
      <c r="AH37" s="22">
        <v>3335081</v>
      </c>
      <c r="AI37" s="22">
        <v>260296064</v>
      </c>
      <c r="AJ37" s="22">
        <v>202513747</v>
      </c>
      <c r="AK37" s="22">
        <v>10726774</v>
      </c>
      <c r="AL37" s="22">
        <v>191786973</v>
      </c>
    </row>
    <row r="38" spans="1:38" x14ac:dyDescent="0.35">
      <c r="A38" s="22" t="s">
        <v>114</v>
      </c>
      <c r="B38" s="22" t="s">
        <v>167</v>
      </c>
      <c r="C38" s="22" t="s">
        <v>186</v>
      </c>
      <c r="D38" s="22" t="s">
        <v>187</v>
      </c>
      <c r="E38" s="22">
        <v>64596907</v>
      </c>
      <c r="F38" s="22">
        <v>0</v>
      </c>
      <c r="G38" s="22">
        <v>16149103</v>
      </c>
      <c r="H38" s="22">
        <v>8198395</v>
      </c>
      <c r="I38" s="22">
        <v>0</v>
      </c>
      <c r="J38" s="22">
        <v>0</v>
      </c>
      <c r="K38" s="22">
        <v>0</v>
      </c>
      <c r="L38" s="22">
        <v>0</v>
      </c>
      <c r="M38" s="22">
        <v>88944405</v>
      </c>
      <c r="N38" s="22">
        <v>0</v>
      </c>
      <c r="O38" s="22">
        <v>7308938</v>
      </c>
      <c r="P38" s="22">
        <v>12920653</v>
      </c>
      <c r="Q38" s="22">
        <v>5434141</v>
      </c>
      <c r="R38" s="22">
        <v>4357046</v>
      </c>
      <c r="S38" s="22">
        <v>5290015</v>
      </c>
      <c r="T38" s="22">
        <v>124255198</v>
      </c>
      <c r="U38" s="22">
        <v>28424437</v>
      </c>
      <c r="V38" s="22">
        <v>0</v>
      </c>
      <c r="W38" s="22">
        <v>1189442</v>
      </c>
      <c r="X38" s="22">
        <v>4091989</v>
      </c>
      <c r="Y38" s="22">
        <v>0</v>
      </c>
      <c r="Z38" s="22">
        <v>0</v>
      </c>
      <c r="AA38" s="22">
        <v>0</v>
      </c>
      <c r="AB38" s="22">
        <v>0</v>
      </c>
      <c r="AC38" s="22">
        <v>33705868</v>
      </c>
      <c r="AD38" s="22">
        <v>2033467</v>
      </c>
      <c r="AE38" s="22">
        <v>7872024</v>
      </c>
      <c r="AF38" s="22">
        <v>0</v>
      </c>
      <c r="AG38" s="22">
        <v>2860952</v>
      </c>
      <c r="AH38" s="22">
        <v>3342104</v>
      </c>
      <c r="AI38" s="22">
        <v>49814415</v>
      </c>
      <c r="AJ38" s="22">
        <v>74440783</v>
      </c>
      <c r="AK38" s="22">
        <v>5836167</v>
      </c>
      <c r="AL38" s="22">
        <v>68604616</v>
      </c>
    </row>
    <row r="39" spans="1:38" x14ac:dyDescent="0.35">
      <c r="A39" s="22" t="s">
        <v>114</v>
      </c>
      <c r="B39" s="22" t="s">
        <v>167</v>
      </c>
      <c r="C39" s="22" t="s">
        <v>188</v>
      </c>
      <c r="D39" s="22" t="s">
        <v>189</v>
      </c>
      <c r="E39" s="22">
        <v>69163076</v>
      </c>
      <c r="F39" s="22">
        <v>0</v>
      </c>
      <c r="G39" s="22">
        <v>121346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69284422</v>
      </c>
      <c r="N39" s="22">
        <v>3982361</v>
      </c>
      <c r="O39" s="22">
        <v>2648037</v>
      </c>
      <c r="P39" s="22">
        <v>10912761</v>
      </c>
      <c r="Q39" s="22">
        <v>5946366</v>
      </c>
      <c r="R39" s="22">
        <v>0</v>
      </c>
      <c r="S39" s="22">
        <v>1451257</v>
      </c>
      <c r="T39" s="22">
        <v>94225204</v>
      </c>
      <c r="U39" s="22">
        <v>45350270</v>
      </c>
      <c r="V39" s="22">
        <v>0</v>
      </c>
      <c r="W39" s="22">
        <v>26770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45377040</v>
      </c>
      <c r="AD39" s="22">
        <v>736151</v>
      </c>
      <c r="AE39" s="22">
        <v>4708585</v>
      </c>
      <c r="AF39" s="22">
        <v>0</v>
      </c>
      <c r="AG39" s="22">
        <v>0</v>
      </c>
      <c r="AH39" s="22">
        <v>1252970</v>
      </c>
      <c r="AI39" s="22">
        <v>52074746</v>
      </c>
      <c r="AJ39" s="22">
        <v>42150458</v>
      </c>
      <c r="AK39" s="22">
        <v>0</v>
      </c>
      <c r="AL39" s="22">
        <v>42150458</v>
      </c>
    </row>
    <row r="40" spans="1:38" x14ac:dyDescent="0.35">
      <c r="A40" s="22" t="s">
        <v>114</v>
      </c>
      <c r="B40" s="22" t="s">
        <v>167</v>
      </c>
      <c r="C40" s="22" t="s">
        <v>190</v>
      </c>
      <c r="D40" s="22" t="s">
        <v>191</v>
      </c>
      <c r="E40" s="22">
        <v>114366585</v>
      </c>
      <c r="F40" s="22">
        <v>0</v>
      </c>
      <c r="G40" s="22">
        <v>20629247</v>
      </c>
      <c r="H40" s="22">
        <v>1107915</v>
      </c>
      <c r="I40" s="22">
        <v>0</v>
      </c>
      <c r="J40" s="22">
        <v>0</v>
      </c>
      <c r="K40" s="22">
        <v>0</v>
      </c>
      <c r="L40" s="22">
        <v>0</v>
      </c>
      <c r="M40" s="22">
        <v>136103747</v>
      </c>
      <c r="N40" s="22">
        <v>0</v>
      </c>
      <c r="O40" s="22">
        <v>2494465</v>
      </c>
      <c r="P40" s="22">
        <v>3361056</v>
      </c>
      <c r="Q40" s="22">
        <v>616864</v>
      </c>
      <c r="R40" s="22">
        <v>0</v>
      </c>
      <c r="S40" s="22">
        <v>781168</v>
      </c>
      <c r="T40" s="22">
        <v>143357300</v>
      </c>
      <c r="U40" s="22">
        <v>58228619</v>
      </c>
      <c r="V40" s="22">
        <v>0</v>
      </c>
      <c r="W40" s="22">
        <v>4160604</v>
      </c>
      <c r="X40" s="22">
        <v>303590</v>
      </c>
      <c r="Y40" s="22">
        <v>0</v>
      </c>
      <c r="Z40" s="22">
        <v>0</v>
      </c>
      <c r="AA40" s="22">
        <v>0</v>
      </c>
      <c r="AB40" s="22">
        <v>0</v>
      </c>
      <c r="AC40" s="22">
        <v>62692813</v>
      </c>
      <c r="AD40" s="22">
        <v>1908750</v>
      </c>
      <c r="AE40" s="22">
        <v>1795558</v>
      </c>
      <c r="AF40" s="22">
        <v>0</v>
      </c>
      <c r="AG40" s="22">
        <v>0</v>
      </c>
      <c r="AH40" s="22">
        <v>496303</v>
      </c>
      <c r="AI40" s="22">
        <v>66893424</v>
      </c>
      <c r="AJ40" s="22">
        <v>76463876</v>
      </c>
      <c r="AK40" s="22">
        <v>0</v>
      </c>
      <c r="AL40" s="22">
        <v>76463876</v>
      </c>
    </row>
    <row r="41" spans="1:38" x14ac:dyDescent="0.35">
      <c r="A41" s="22" t="s">
        <v>114</v>
      </c>
      <c r="B41" s="22" t="s">
        <v>167</v>
      </c>
      <c r="C41" s="22" t="s">
        <v>192</v>
      </c>
      <c r="D41" s="22" t="s">
        <v>193</v>
      </c>
      <c r="E41" s="22">
        <v>636699195</v>
      </c>
      <c r="F41" s="22">
        <v>0</v>
      </c>
      <c r="G41" s="22">
        <v>5910255</v>
      </c>
      <c r="H41" s="22">
        <v>12614124</v>
      </c>
      <c r="I41" s="22">
        <v>0</v>
      </c>
      <c r="J41" s="22">
        <v>0</v>
      </c>
      <c r="K41" s="22">
        <v>0</v>
      </c>
      <c r="L41" s="22">
        <v>0</v>
      </c>
      <c r="M41" s="22">
        <v>655223574</v>
      </c>
      <c r="N41" s="22">
        <v>14383817</v>
      </c>
      <c r="O41" s="22">
        <v>19345320</v>
      </c>
      <c r="P41" s="22">
        <v>23560532</v>
      </c>
      <c r="Q41" s="22">
        <v>43573623</v>
      </c>
      <c r="R41" s="22">
        <v>0</v>
      </c>
      <c r="S41" s="22">
        <v>2654932</v>
      </c>
      <c r="T41" s="22">
        <v>758741798</v>
      </c>
      <c r="U41" s="22">
        <v>399238385</v>
      </c>
      <c r="V41" s="22">
        <v>0</v>
      </c>
      <c r="W41" s="22">
        <v>867772</v>
      </c>
      <c r="X41" s="22">
        <v>2402530</v>
      </c>
      <c r="Y41" s="22">
        <v>0</v>
      </c>
      <c r="Z41" s="22">
        <v>0</v>
      </c>
      <c r="AA41" s="22">
        <v>0</v>
      </c>
      <c r="AB41" s="22">
        <v>0</v>
      </c>
      <c r="AC41" s="22">
        <v>402508687</v>
      </c>
      <c r="AD41" s="22">
        <v>3104135</v>
      </c>
      <c r="AE41" s="22">
        <v>10895194</v>
      </c>
      <c r="AF41" s="22">
        <v>0</v>
      </c>
      <c r="AG41" s="22">
        <v>0</v>
      </c>
      <c r="AH41" s="22">
        <v>1582087</v>
      </c>
      <c r="AI41" s="22">
        <v>418090103</v>
      </c>
      <c r="AJ41" s="22">
        <v>340651695</v>
      </c>
      <c r="AK41" s="22">
        <v>0</v>
      </c>
      <c r="AL41" s="22">
        <v>340651695</v>
      </c>
    </row>
    <row r="42" spans="1:38" x14ac:dyDescent="0.35">
      <c r="A42" s="22" t="s">
        <v>114</v>
      </c>
      <c r="B42" s="22" t="s">
        <v>167</v>
      </c>
      <c r="C42" s="22" t="s">
        <v>194</v>
      </c>
      <c r="D42" s="22" t="s">
        <v>195</v>
      </c>
      <c r="E42" s="22">
        <v>241993176</v>
      </c>
      <c r="F42" s="22">
        <v>0</v>
      </c>
      <c r="G42" s="22">
        <v>49308974</v>
      </c>
      <c r="H42" s="22">
        <v>7471372</v>
      </c>
      <c r="I42" s="22">
        <v>1384020</v>
      </c>
      <c r="J42" s="22">
        <v>0</v>
      </c>
      <c r="K42" s="22">
        <v>0</v>
      </c>
      <c r="L42" s="22">
        <v>0</v>
      </c>
      <c r="M42" s="22">
        <v>300157542</v>
      </c>
      <c r="N42" s="22">
        <v>0</v>
      </c>
      <c r="O42" s="22">
        <v>13772114</v>
      </c>
      <c r="P42" s="22">
        <v>14988951</v>
      </c>
      <c r="Q42" s="22">
        <v>7334118</v>
      </c>
      <c r="R42" s="22">
        <v>836326</v>
      </c>
      <c r="S42" s="22">
        <v>9152622</v>
      </c>
      <c r="T42" s="22">
        <v>346241673</v>
      </c>
      <c r="U42" s="22">
        <v>156391596</v>
      </c>
      <c r="V42" s="22">
        <v>0</v>
      </c>
      <c r="W42" s="22">
        <v>15661937</v>
      </c>
      <c r="X42" s="22">
        <v>3680125</v>
      </c>
      <c r="Y42" s="22">
        <v>685415</v>
      </c>
      <c r="Z42" s="22">
        <v>0</v>
      </c>
      <c r="AA42" s="22">
        <v>0</v>
      </c>
      <c r="AB42" s="22">
        <v>0</v>
      </c>
      <c r="AC42" s="22">
        <v>176419073</v>
      </c>
      <c r="AD42" s="22">
        <v>5096181</v>
      </c>
      <c r="AE42" s="22">
        <v>6383550</v>
      </c>
      <c r="AF42" s="22">
        <v>0</v>
      </c>
      <c r="AG42" s="22">
        <v>542362</v>
      </c>
      <c r="AH42" s="22">
        <v>4253860</v>
      </c>
      <c r="AI42" s="22">
        <v>192695026</v>
      </c>
      <c r="AJ42" s="22">
        <v>153546647</v>
      </c>
      <c r="AK42" s="22">
        <v>8544116</v>
      </c>
      <c r="AL42" s="22">
        <v>145002531</v>
      </c>
    </row>
    <row r="43" spans="1:38" x14ac:dyDescent="0.35">
      <c r="A43" s="22" t="s">
        <v>114</v>
      </c>
      <c r="B43" s="22" t="s">
        <v>167</v>
      </c>
      <c r="C43" s="22" t="s">
        <v>196</v>
      </c>
      <c r="D43" s="22" t="s">
        <v>197</v>
      </c>
      <c r="E43" s="22">
        <v>39035085</v>
      </c>
      <c r="F43" s="22">
        <v>0</v>
      </c>
      <c r="G43" s="22">
        <v>2196323</v>
      </c>
      <c r="H43" s="22">
        <v>823698</v>
      </c>
      <c r="I43" s="22">
        <v>0</v>
      </c>
      <c r="J43" s="22">
        <v>0</v>
      </c>
      <c r="K43" s="22">
        <v>0</v>
      </c>
      <c r="L43" s="22">
        <v>0</v>
      </c>
      <c r="M43" s="22">
        <v>42055106</v>
      </c>
      <c r="N43" s="22">
        <v>97366</v>
      </c>
      <c r="O43" s="22">
        <v>2990303</v>
      </c>
      <c r="P43" s="22">
        <v>7075196</v>
      </c>
      <c r="Q43" s="22">
        <v>607670</v>
      </c>
      <c r="R43" s="22">
        <v>2267866</v>
      </c>
      <c r="S43" s="22">
        <v>606919</v>
      </c>
      <c r="T43" s="22">
        <v>55700426</v>
      </c>
      <c r="U43" s="22">
        <v>26621923</v>
      </c>
      <c r="V43" s="22">
        <v>0</v>
      </c>
      <c r="W43" s="22">
        <v>1056319</v>
      </c>
      <c r="X43" s="22">
        <v>402325</v>
      </c>
      <c r="Y43" s="22">
        <v>0</v>
      </c>
      <c r="Z43" s="22">
        <v>0</v>
      </c>
      <c r="AA43" s="22">
        <v>0</v>
      </c>
      <c r="AB43" s="22">
        <v>0</v>
      </c>
      <c r="AC43" s="22">
        <v>28080567</v>
      </c>
      <c r="AD43" s="22">
        <v>918503</v>
      </c>
      <c r="AE43" s="22">
        <v>4287901</v>
      </c>
      <c r="AF43" s="22">
        <v>0</v>
      </c>
      <c r="AG43" s="22">
        <v>1582994</v>
      </c>
      <c r="AH43" s="22">
        <v>418446</v>
      </c>
      <c r="AI43" s="22">
        <v>35288411</v>
      </c>
      <c r="AJ43" s="22">
        <v>20412015</v>
      </c>
      <c r="AK43" s="22">
        <v>0</v>
      </c>
      <c r="AL43" s="22">
        <v>20412015</v>
      </c>
    </row>
    <row r="44" spans="1:38" x14ac:dyDescent="0.35">
      <c r="A44" s="22" t="s">
        <v>114</v>
      </c>
      <c r="B44" s="22" t="s">
        <v>167</v>
      </c>
      <c r="C44" s="22" t="s">
        <v>198</v>
      </c>
      <c r="D44" s="22" t="s">
        <v>199</v>
      </c>
      <c r="E44" s="22">
        <v>126936604</v>
      </c>
      <c r="F44" s="22">
        <v>0</v>
      </c>
      <c r="G44" s="22">
        <v>5816199</v>
      </c>
      <c r="H44" s="22">
        <v>2874344</v>
      </c>
      <c r="I44" s="22">
        <v>5828</v>
      </c>
      <c r="J44" s="22">
        <v>30000</v>
      </c>
      <c r="K44" s="22">
        <v>6500</v>
      </c>
      <c r="L44" s="22">
        <v>0</v>
      </c>
      <c r="M44" s="22">
        <v>135669475</v>
      </c>
      <c r="N44" s="22">
        <v>0</v>
      </c>
      <c r="O44" s="22">
        <v>19909739</v>
      </c>
      <c r="P44" s="22">
        <v>19282502</v>
      </c>
      <c r="Q44" s="22">
        <v>997427</v>
      </c>
      <c r="R44" s="22">
        <v>795719</v>
      </c>
      <c r="S44" s="22">
        <v>4738351</v>
      </c>
      <c r="T44" s="22">
        <v>181393213</v>
      </c>
      <c r="U44" s="22">
        <v>77062403</v>
      </c>
      <c r="V44" s="22">
        <v>0</v>
      </c>
      <c r="W44" s="22">
        <v>1152617</v>
      </c>
      <c r="X44" s="22">
        <v>1197603</v>
      </c>
      <c r="Y44" s="22">
        <v>5828</v>
      </c>
      <c r="Z44" s="22">
        <v>2063</v>
      </c>
      <c r="AA44" s="22">
        <v>0</v>
      </c>
      <c r="AB44" s="22">
        <v>0</v>
      </c>
      <c r="AC44" s="22">
        <v>79420514</v>
      </c>
      <c r="AD44" s="22">
        <v>4048529</v>
      </c>
      <c r="AE44" s="22">
        <v>8442740</v>
      </c>
      <c r="AF44" s="22">
        <v>0</v>
      </c>
      <c r="AG44" s="22">
        <v>245569</v>
      </c>
      <c r="AH44" s="22">
        <v>3033290</v>
      </c>
      <c r="AI44" s="22">
        <v>95190642</v>
      </c>
      <c r="AJ44" s="22">
        <v>86202571</v>
      </c>
      <c r="AK44" s="22">
        <v>136848</v>
      </c>
      <c r="AL44" s="22">
        <v>86065723</v>
      </c>
    </row>
    <row r="45" spans="1:38" x14ac:dyDescent="0.35">
      <c r="A45" s="22" t="s">
        <v>114</v>
      </c>
      <c r="B45" s="22" t="s">
        <v>167</v>
      </c>
      <c r="C45" s="22" t="s">
        <v>200</v>
      </c>
      <c r="D45" s="22" t="s">
        <v>201</v>
      </c>
      <c r="E45" s="22">
        <v>334054139</v>
      </c>
      <c r="F45" s="22">
        <v>0</v>
      </c>
      <c r="G45" s="22">
        <v>24892663</v>
      </c>
      <c r="H45" s="22">
        <v>5373013</v>
      </c>
      <c r="I45" s="22">
        <v>0</v>
      </c>
      <c r="J45" s="22">
        <v>355473</v>
      </c>
      <c r="K45" s="22">
        <v>0</v>
      </c>
      <c r="L45" s="22">
        <v>0</v>
      </c>
      <c r="M45" s="22">
        <v>364675288</v>
      </c>
      <c r="N45" s="22">
        <v>783733</v>
      </c>
      <c r="O45" s="22">
        <v>43009946</v>
      </c>
      <c r="P45" s="22">
        <v>24721925</v>
      </c>
      <c r="Q45" s="22">
        <v>19657534</v>
      </c>
      <c r="R45" s="22">
        <v>2695885</v>
      </c>
      <c r="S45" s="22">
        <v>16840302</v>
      </c>
      <c r="T45" s="22">
        <v>472384613</v>
      </c>
      <c r="U45" s="22">
        <v>205933811</v>
      </c>
      <c r="V45" s="22">
        <v>0</v>
      </c>
      <c r="W45" s="22">
        <v>6913486</v>
      </c>
      <c r="X45" s="22">
        <v>5709</v>
      </c>
      <c r="Y45" s="22">
        <v>0</v>
      </c>
      <c r="Z45" s="22">
        <v>4477</v>
      </c>
      <c r="AA45" s="22">
        <v>0</v>
      </c>
      <c r="AB45" s="22">
        <v>0</v>
      </c>
      <c r="AC45" s="22">
        <v>212857483</v>
      </c>
      <c r="AD45" s="22">
        <v>10309226</v>
      </c>
      <c r="AE45" s="22">
        <v>12486979</v>
      </c>
      <c r="AF45" s="22">
        <v>0</v>
      </c>
      <c r="AG45" s="22">
        <v>814339</v>
      </c>
      <c r="AH45" s="22">
        <v>8207118</v>
      </c>
      <c r="AI45" s="22">
        <v>244675145</v>
      </c>
      <c r="AJ45" s="22">
        <v>227709468</v>
      </c>
      <c r="AK45" s="22">
        <v>6979221</v>
      </c>
      <c r="AL45" s="22">
        <v>220730247</v>
      </c>
    </row>
    <row r="46" spans="1:38" x14ac:dyDescent="0.35">
      <c r="A46" s="22" t="s">
        <v>114</v>
      </c>
      <c r="B46" s="22" t="s">
        <v>167</v>
      </c>
      <c r="C46" s="22" t="s">
        <v>202</v>
      </c>
      <c r="D46" s="22" t="s">
        <v>203</v>
      </c>
      <c r="E46" s="22">
        <v>110240804</v>
      </c>
      <c r="F46" s="22">
        <v>0</v>
      </c>
      <c r="G46" s="22">
        <v>9716352</v>
      </c>
      <c r="H46" s="22">
        <v>1605161</v>
      </c>
      <c r="I46" s="22">
        <v>33384</v>
      </c>
      <c r="J46" s="22">
        <v>11036</v>
      </c>
      <c r="K46" s="22">
        <v>0</v>
      </c>
      <c r="L46" s="22">
        <v>0</v>
      </c>
      <c r="M46" s="22">
        <v>121606737</v>
      </c>
      <c r="N46" s="22">
        <v>250436</v>
      </c>
      <c r="O46" s="22">
        <v>9655633</v>
      </c>
      <c r="P46" s="22">
        <v>16331538</v>
      </c>
      <c r="Q46" s="22">
        <v>27254632</v>
      </c>
      <c r="R46" s="22">
        <v>0</v>
      </c>
      <c r="S46" s="22">
        <v>7145937</v>
      </c>
      <c r="T46" s="22">
        <v>182244913</v>
      </c>
      <c r="U46" s="22">
        <v>83973965</v>
      </c>
      <c r="V46" s="22">
        <v>0</v>
      </c>
      <c r="W46" s="22">
        <v>955981</v>
      </c>
      <c r="X46" s="22">
        <v>234488</v>
      </c>
      <c r="Y46" s="22">
        <v>5162</v>
      </c>
      <c r="Z46" s="22">
        <v>2313</v>
      </c>
      <c r="AA46" s="22">
        <v>0</v>
      </c>
      <c r="AB46" s="22">
        <v>0</v>
      </c>
      <c r="AC46" s="22">
        <v>85171909</v>
      </c>
      <c r="AD46" s="22">
        <v>1948894</v>
      </c>
      <c r="AE46" s="22">
        <v>10129372</v>
      </c>
      <c r="AF46" s="22">
        <v>0</v>
      </c>
      <c r="AG46" s="22">
        <v>0</v>
      </c>
      <c r="AH46" s="22">
        <v>4002846</v>
      </c>
      <c r="AI46" s="22">
        <v>101253021</v>
      </c>
      <c r="AJ46" s="22">
        <v>80991892</v>
      </c>
      <c r="AK46" s="22">
        <v>64887</v>
      </c>
      <c r="AL46" s="22">
        <v>80927005</v>
      </c>
    </row>
    <row r="47" spans="1:38" x14ac:dyDescent="0.35">
      <c r="A47" s="22" t="s">
        <v>114</v>
      </c>
      <c r="B47" s="22" t="s">
        <v>167</v>
      </c>
      <c r="C47" s="22" t="s">
        <v>204</v>
      </c>
      <c r="D47" s="22" t="s">
        <v>205</v>
      </c>
      <c r="E47" s="22">
        <v>438192161</v>
      </c>
      <c r="F47" s="22">
        <v>0</v>
      </c>
      <c r="G47" s="22">
        <v>5570671</v>
      </c>
      <c r="H47" s="22">
        <v>4727799</v>
      </c>
      <c r="I47" s="22">
        <v>6320689</v>
      </c>
      <c r="J47" s="22">
        <v>0</v>
      </c>
      <c r="K47" s="22">
        <v>0</v>
      </c>
      <c r="L47" s="22">
        <v>0</v>
      </c>
      <c r="M47" s="22">
        <v>454811320</v>
      </c>
      <c r="N47" s="22">
        <v>8255641</v>
      </c>
      <c r="O47" s="22">
        <v>97468912</v>
      </c>
      <c r="P47" s="22">
        <v>37904969</v>
      </c>
      <c r="Q47" s="22">
        <v>81702116</v>
      </c>
      <c r="R47" s="22">
        <v>21814787</v>
      </c>
      <c r="S47" s="22">
        <v>17070517</v>
      </c>
      <c r="T47" s="22">
        <v>719028262</v>
      </c>
      <c r="U47" s="22">
        <v>189312682</v>
      </c>
      <c r="V47" s="22">
        <v>0</v>
      </c>
      <c r="W47" s="22">
        <v>2406704</v>
      </c>
      <c r="X47" s="22">
        <v>2042557</v>
      </c>
      <c r="Y47" s="22">
        <v>2730735</v>
      </c>
      <c r="Z47" s="22">
        <v>0</v>
      </c>
      <c r="AA47" s="22">
        <v>0</v>
      </c>
      <c r="AB47" s="22">
        <v>0</v>
      </c>
      <c r="AC47" s="22">
        <v>196492678</v>
      </c>
      <c r="AD47" s="22">
        <v>17228708</v>
      </c>
      <c r="AE47" s="22">
        <v>21491865</v>
      </c>
      <c r="AF47" s="22">
        <v>0</v>
      </c>
      <c r="AG47" s="22">
        <v>8500379</v>
      </c>
      <c r="AH47" s="22">
        <v>9163075</v>
      </c>
      <c r="AI47" s="22">
        <v>252876705</v>
      </c>
      <c r="AJ47" s="22">
        <v>466151557</v>
      </c>
      <c r="AK47" s="22">
        <v>48135461</v>
      </c>
      <c r="AL47" s="22">
        <v>418016096</v>
      </c>
    </row>
    <row r="48" spans="1:38" x14ac:dyDescent="0.35">
      <c r="A48" s="22" t="s">
        <v>114</v>
      </c>
      <c r="B48" s="22" t="s">
        <v>167</v>
      </c>
      <c r="C48" s="22" t="s">
        <v>206</v>
      </c>
      <c r="D48" s="22" t="s">
        <v>207</v>
      </c>
      <c r="E48" s="22">
        <v>503781972</v>
      </c>
      <c r="F48" s="22">
        <v>0</v>
      </c>
      <c r="G48" s="22">
        <v>36367807</v>
      </c>
      <c r="H48" s="22">
        <v>21744516</v>
      </c>
      <c r="I48" s="22">
        <v>0</v>
      </c>
      <c r="J48" s="22">
        <v>0</v>
      </c>
      <c r="K48" s="22">
        <v>0</v>
      </c>
      <c r="L48" s="22">
        <v>0</v>
      </c>
      <c r="M48" s="22">
        <v>561894295</v>
      </c>
      <c r="N48" s="22">
        <v>41583222</v>
      </c>
      <c r="O48" s="22">
        <v>109675089</v>
      </c>
      <c r="P48" s="22">
        <v>22279493</v>
      </c>
      <c r="Q48" s="22">
        <v>8148535</v>
      </c>
      <c r="R48" s="22">
        <v>5323760</v>
      </c>
      <c r="S48" s="22">
        <v>16589469</v>
      </c>
      <c r="T48" s="22">
        <v>765493863</v>
      </c>
      <c r="U48" s="22">
        <v>373614306</v>
      </c>
      <c r="V48" s="22">
        <v>0</v>
      </c>
      <c r="W48" s="22">
        <v>2891914</v>
      </c>
      <c r="X48" s="22">
        <v>2510724</v>
      </c>
      <c r="Y48" s="22">
        <v>0</v>
      </c>
      <c r="Z48" s="22">
        <v>0</v>
      </c>
      <c r="AA48" s="22">
        <v>0</v>
      </c>
      <c r="AB48" s="22">
        <v>0</v>
      </c>
      <c r="AC48" s="22">
        <v>379016944</v>
      </c>
      <c r="AD48" s="22">
        <v>10106506</v>
      </c>
      <c r="AE48" s="22">
        <v>7884544</v>
      </c>
      <c r="AF48" s="22">
        <v>0</v>
      </c>
      <c r="AG48" s="22">
        <v>164547</v>
      </c>
      <c r="AH48" s="22">
        <v>9854456</v>
      </c>
      <c r="AI48" s="22">
        <v>407026997</v>
      </c>
      <c r="AJ48" s="22">
        <v>358466866</v>
      </c>
      <c r="AK48" s="22">
        <v>2213001</v>
      </c>
      <c r="AL48" s="22">
        <v>356253865</v>
      </c>
    </row>
    <row r="49" spans="1:38" x14ac:dyDescent="0.35">
      <c r="A49" s="22" t="s">
        <v>114</v>
      </c>
      <c r="B49" s="22" t="s">
        <v>167</v>
      </c>
      <c r="C49" s="22" t="s">
        <v>208</v>
      </c>
      <c r="D49" s="22" t="s">
        <v>209</v>
      </c>
      <c r="E49" s="22">
        <v>107385791</v>
      </c>
      <c r="F49" s="22">
        <v>0</v>
      </c>
      <c r="G49" s="22">
        <v>51336542</v>
      </c>
      <c r="H49" s="22">
        <v>1791644</v>
      </c>
      <c r="I49" s="22">
        <v>0</v>
      </c>
      <c r="J49" s="22">
        <v>0</v>
      </c>
      <c r="K49" s="22">
        <v>0</v>
      </c>
      <c r="L49" s="22">
        <v>0</v>
      </c>
      <c r="M49" s="22">
        <v>160513977</v>
      </c>
      <c r="N49" s="22">
        <v>3057585</v>
      </c>
      <c r="O49" s="22">
        <v>19901901</v>
      </c>
      <c r="P49" s="22">
        <v>10977311</v>
      </c>
      <c r="Q49" s="22">
        <v>2384355</v>
      </c>
      <c r="R49" s="22">
        <v>3222452</v>
      </c>
      <c r="S49" s="22">
        <v>8724257</v>
      </c>
      <c r="T49" s="22">
        <v>208781838</v>
      </c>
      <c r="U49" s="22">
        <v>71682030</v>
      </c>
      <c r="V49" s="22">
        <v>0</v>
      </c>
      <c r="W49" s="22">
        <v>9089954</v>
      </c>
      <c r="X49" s="22">
        <v>1032772</v>
      </c>
      <c r="Y49" s="22">
        <v>0</v>
      </c>
      <c r="Z49" s="22">
        <v>0</v>
      </c>
      <c r="AA49" s="22">
        <v>0</v>
      </c>
      <c r="AB49" s="22">
        <v>0</v>
      </c>
      <c r="AC49" s="22">
        <v>81804756</v>
      </c>
      <c r="AD49" s="22">
        <v>4355749</v>
      </c>
      <c r="AE49" s="22">
        <v>3547827</v>
      </c>
      <c r="AF49" s="22">
        <v>0</v>
      </c>
      <c r="AG49" s="22">
        <v>1285026</v>
      </c>
      <c r="AH49" s="22">
        <v>4999986</v>
      </c>
      <c r="AI49" s="22">
        <v>95993344</v>
      </c>
      <c r="AJ49" s="22">
        <v>112788494</v>
      </c>
      <c r="AK49" s="22">
        <v>0</v>
      </c>
      <c r="AL49" s="22">
        <v>112788494</v>
      </c>
    </row>
    <row r="50" spans="1:38" x14ac:dyDescent="0.35">
      <c r="A50" s="22" t="s">
        <v>114</v>
      </c>
      <c r="B50" s="22" t="s">
        <v>167</v>
      </c>
      <c r="C50" s="22" t="s">
        <v>210</v>
      </c>
      <c r="D50" s="22" t="s">
        <v>211</v>
      </c>
      <c r="E50" s="22">
        <v>105787584</v>
      </c>
      <c r="F50" s="22">
        <v>0</v>
      </c>
      <c r="G50" s="22">
        <v>1573863</v>
      </c>
      <c r="H50" s="22">
        <v>5001262</v>
      </c>
      <c r="I50" s="22">
        <v>0</v>
      </c>
      <c r="J50" s="22">
        <v>2613880</v>
      </c>
      <c r="K50" s="22">
        <v>0</v>
      </c>
      <c r="L50" s="22">
        <v>0</v>
      </c>
      <c r="M50" s="22">
        <v>114976589</v>
      </c>
      <c r="N50" s="22">
        <v>0</v>
      </c>
      <c r="O50" s="22">
        <v>16179226</v>
      </c>
      <c r="P50" s="22">
        <v>11715287</v>
      </c>
      <c r="Q50" s="22">
        <v>12101568</v>
      </c>
      <c r="R50" s="22">
        <v>3386398</v>
      </c>
      <c r="S50" s="22">
        <v>8050780</v>
      </c>
      <c r="T50" s="22">
        <v>166409848</v>
      </c>
      <c r="U50" s="22">
        <v>83714543</v>
      </c>
      <c r="V50" s="22">
        <v>0</v>
      </c>
      <c r="W50" s="22">
        <v>769217</v>
      </c>
      <c r="X50" s="22">
        <v>2108133</v>
      </c>
      <c r="Y50" s="22">
        <v>0</v>
      </c>
      <c r="Z50" s="22">
        <v>444762</v>
      </c>
      <c r="AA50" s="22">
        <v>0</v>
      </c>
      <c r="AB50" s="22">
        <v>0</v>
      </c>
      <c r="AC50" s="22">
        <v>87036655</v>
      </c>
      <c r="AD50" s="22">
        <v>3171572</v>
      </c>
      <c r="AE50" s="22">
        <v>7633628</v>
      </c>
      <c r="AF50" s="22">
        <v>0</v>
      </c>
      <c r="AG50" s="22">
        <v>1442978</v>
      </c>
      <c r="AH50" s="22">
        <v>5919848</v>
      </c>
      <c r="AI50" s="22">
        <v>105204681</v>
      </c>
      <c r="AJ50" s="22">
        <v>61205167</v>
      </c>
      <c r="AK50" s="22">
        <v>1309218</v>
      </c>
      <c r="AL50" s="22">
        <v>59895949</v>
      </c>
    </row>
    <row r="51" spans="1:38" x14ac:dyDescent="0.35">
      <c r="A51" s="22" t="s">
        <v>114</v>
      </c>
      <c r="B51" s="22" t="s">
        <v>167</v>
      </c>
      <c r="C51" s="22" t="s">
        <v>212</v>
      </c>
      <c r="D51" s="22" t="s">
        <v>213</v>
      </c>
      <c r="E51" s="22">
        <v>667972990</v>
      </c>
      <c r="F51" s="22">
        <v>0</v>
      </c>
      <c r="G51" s="22">
        <v>9899390</v>
      </c>
      <c r="H51" s="22">
        <v>9234354</v>
      </c>
      <c r="I51" s="22">
        <v>1410250</v>
      </c>
      <c r="J51" s="22">
        <v>0</v>
      </c>
      <c r="K51" s="22">
        <v>0</v>
      </c>
      <c r="L51" s="22">
        <v>0</v>
      </c>
      <c r="M51" s="22">
        <v>688516984</v>
      </c>
      <c r="N51" s="22">
        <v>0</v>
      </c>
      <c r="O51" s="22">
        <v>21085835</v>
      </c>
      <c r="P51" s="22">
        <v>21585029</v>
      </c>
      <c r="Q51" s="22">
        <v>27406362</v>
      </c>
      <c r="R51" s="22">
        <v>4945376</v>
      </c>
      <c r="S51" s="22">
        <v>8074477</v>
      </c>
      <c r="T51" s="22">
        <v>771614063</v>
      </c>
      <c r="U51" s="22">
        <v>452814196</v>
      </c>
      <c r="V51" s="22">
        <v>0</v>
      </c>
      <c r="W51" s="22">
        <v>869525</v>
      </c>
      <c r="X51" s="22">
        <v>812188</v>
      </c>
      <c r="Y51" s="22">
        <v>66060</v>
      </c>
      <c r="Z51" s="22">
        <v>0</v>
      </c>
      <c r="AA51" s="22">
        <v>0</v>
      </c>
      <c r="AB51" s="22">
        <v>0</v>
      </c>
      <c r="AC51" s="22">
        <v>454561969</v>
      </c>
      <c r="AD51" s="22">
        <v>4644086</v>
      </c>
      <c r="AE51" s="22">
        <v>10946266</v>
      </c>
      <c r="AF51" s="22">
        <v>0</v>
      </c>
      <c r="AG51" s="22">
        <v>1488350</v>
      </c>
      <c r="AH51" s="22">
        <v>4053986</v>
      </c>
      <c r="AI51" s="22">
        <v>475694657</v>
      </c>
      <c r="AJ51" s="22">
        <v>295919406</v>
      </c>
      <c r="AK51" s="22">
        <v>0</v>
      </c>
      <c r="AL51" s="22">
        <v>295919406</v>
      </c>
    </row>
    <row r="52" spans="1:38" x14ac:dyDescent="0.35">
      <c r="A52" s="22" t="s">
        <v>114</v>
      </c>
      <c r="B52" s="22" t="s">
        <v>167</v>
      </c>
      <c r="C52" s="22" t="s">
        <v>214</v>
      </c>
      <c r="D52" s="22" t="s">
        <v>215</v>
      </c>
      <c r="E52" s="22">
        <v>79264031</v>
      </c>
      <c r="F52" s="22">
        <v>0</v>
      </c>
      <c r="G52" s="22">
        <v>9038487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88302518</v>
      </c>
      <c r="N52" s="22">
        <v>2292984</v>
      </c>
      <c r="O52" s="22">
        <v>4878111</v>
      </c>
      <c r="P52" s="22">
        <v>17516934</v>
      </c>
      <c r="Q52" s="22">
        <v>1697647</v>
      </c>
      <c r="R52" s="22">
        <v>0</v>
      </c>
      <c r="S52" s="22">
        <v>1737680</v>
      </c>
      <c r="T52" s="22">
        <v>116425874</v>
      </c>
      <c r="U52" s="22">
        <v>52963117</v>
      </c>
      <c r="V52" s="22">
        <v>0</v>
      </c>
      <c r="W52" s="22">
        <v>1240940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54204057</v>
      </c>
      <c r="AD52" s="22">
        <v>903176</v>
      </c>
      <c r="AE52" s="22">
        <v>6917051</v>
      </c>
      <c r="AF52" s="22">
        <v>0</v>
      </c>
      <c r="AG52" s="22">
        <v>0</v>
      </c>
      <c r="AH52" s="22">
        <v>1034963</v>
      </c>
      <c r="AI52" s="22">
        <v>63059247</v>
      </c>
      <c r="AJ52" s="22">
        <v>53366627</v>
      </c>
      <c r="AK52" s="22">
        <v>4366286</v>
      </c>
      <c r="AL52" s="22">
        <v>49000341</v>
      </c>
    </row>
    <row r="53" spans="1:38" x14ac:dyDescent="0.35">
      <c r="A53" s="22" t="s">
        <v>114</v>
      </c>
      <c r="B53" s="22" t="s">
        <v>167</v>
      </c>
      <c r="C53" s="22" t="s">
        <v>216</v>
      </c>
      <c r="D53" s="22" t="s">
        <v>217</v>
      </c>
      <c r="E53" s="22">
        <v>917919580</v>
      </c>
      <c r="F53" s="22">
        <v>0</v>
      </c>
      <c r="G53" s="22">
        <v>38489929</v>
      </c>
      <c r="H53" s="22">
        <v>30301019</v>
      </c>
      <c r="I53" s="22">
        <v>4641072</v>
      </c>
      <c r="J53" s="22">
        <v>0</v>
      </c>
      <c r="K53" s="22">
        <v>0</v>
      </c>
      <c r="L53" s="22">
        <v>0</v>
      </c>
      <c r="M53" s="22">
        <v>991351600</v>
      </c>
      <c r="N53" s="22">
        <v>5562369</v>
      </c>
      <c r="O53" s="22">
        <v>23906409</v>
      </c>
      <c r="P53" s="22">
        <v>15408706</v>
      </c>
      <c r="Q53" s="22">
        <v>103421594</v>
      </c>
      <c r="R53" s="22">
        <v>6989868</v>
      </c>
      <c r="S53" s="22">
        <v>15966982</v>
      </c>
      <c r="T53" s="22">
        <v>1162607528</v>
      </c>
      <c r="U53" s="22">
        <v>784556698</v>
      </c>
      <c r="V53" s="22">
        <v>0</v>
      </c>
      <c r="W53" s="22">
        <v>9726188</v>
      </c>
      <c r="X53" s="22">
        <v>5549837</v>
      </c>
      <c r="Y53" s="22">
        <v>463638</v>
      </c>
      <c r="Z53" s="22">
        <v>0</v>
      </c>
      <c r="AA53" s="22">
        <v>0</v>
      </c>
      <c r="AB53" s="22">
        <v>0</v>
      </c>
      <c r="AC53" s="22">
        <v>800296361</v>
      </c>
      <c r="AD53" s="22">
        <v>7641340</v>
      </c>
      <c r="AE53" s="22">
        <v>9398905</v>
      </c>
      <c r="AF53" s="22">
        <v>0</v>
      </c>
      <c r="AG53" s="22">
        <v>2902643</v>
      </c>
      <c r="AH53" s="22">
        <v>6617902</v>
      </c>
      <c r="AI53" s="22">
        <v>826857151</v>
      </c>
      <c r="AJ53" s="22">
        <v>335750377</v>
      </c>
      <c r="AK53" s="22">
        <v>27178101</v>
      </c>
      <c r="AL53" s="22">
        <v>308572276</v>
      </c>
    </row>
    <row r="54" spans="1:38" x14ac:dyDescent="0.35">
      <c r="A54" s="22" t="s">
        <v>114</v>
      </c>
      <c r="B54" s="22" t="s">
        <v>167</v>
      </c>
      <c r="C54" s="22" t="s">
        <v>218</v>
      </c>
      <c r="D54" s="22" t="s">
        <v>219</v>
      </c>
      <c r="E54" s="22">
        <v>118418161</v>
      </c>
      <c r="F54" s="22">
        <v>0</v>
      </c>
      <c r="G54" s="22">
        <v>19188380</v>
      </c>
      <c r="H54" s="22">
        <v>13809265</v>
      </c>
      <c r="I54" s="22">
        <v>0</v>
      </c>
      <c r="J54" s="22">
        <v>0</v>
      </c>
      <c r="K54" s="22">
        <v>0</v>
      </c>
      <c r="L54" s="22">
        <v>0</v>
      </c>
      <c r="M54" s="22">
        <v>151415806</v>
      </c>
      <c r="N54" s="22">
        <v>20245992</v>
      </c>
      <c r="O54" s="22">
        <v>35880804</v>
      </c>
      <c r="P54" s="22">
        <v>10857557</v>
      </c>
      <c r="Q54" s="22">
        <v>2741801</v>
      </c>
      <c r="R54" s="22">
        <v>1821533</v>
      </c>
      <c r="S54" s="22">
        <v>1768788</v>
      </c>
      <c r="T54" s="22">
        <v>224732281</v>
      </c>
      <c r="U54" s="22">
        <v>87476996</v>
      </c>
      <c r="V54" s="22">
        <v>0</v>
      </c>
      <c r="W54" s="22">
        <v>2488815</v>
      </c>
      <c r="X54" s="22">
        <v>2137052</v>
      </c>
      <c r="Y54" s="22">
        <v>0</v>
      </c>
      <c r="Z54" s="22">
        <v>0</v>
      </c>
      <c r="AA54" s="22">
        <v>0</v>
      </c>
      <c r="AB54" s="22">
        <v>0</v>
      </c>
      <c r="AC54" s="22">
        <v>92102863</v>
      </c>
      <c r="AD54" s="22">
        <v>16476477</v>
      </c>
      <c r="AE54" s="22">
        <v>6406959</v>
      </c>
      <c r="AF54" s="22">
        <v>0</v>
      </c>
      <c r="AG54" s="22">
        <v>1089428</v>
      </c>
      <c r="AH54" s="22">
        <v>838826</v>
      </c>
      <c r="AI54" s="22">
        <v>116914553</v>
      </c>
      <c r="AJ54" s="22">
        <v>107817728</v>
      </c>
      <c r="AK54" s="22">
        <v>534281</v>
      </c>
      <c r="AL54" s="22">
        <v>107283447</v>
      </c>
    </row>
    <row r="55" spans="1:38" x14ac:dyDescent="0.35">
      <c r="A55" s="22" t="s">
        <v>114</v>
      </c>
      <c r="B55" s="22" t="s">
        <v>167</v>
      </c>
      <c r="C55" s="22" t="s">
        <v>220</v>
      </c>
      <c r="D55" s="22" t="s">
        <v>221</v>
      </c>
      <c r="E55" s="22">
        <v>315296029</v>
      </c>
      <c r="F55" s="22">
        <v>0</v>
      </c>
      <c r="G55" s="22">
        <v>20256900</v>
      </c>
      <c r="H55" s="22">
        <v>24358712</v>
      </c>
      <c r="I55" s="22">
        <v>2988384</v>
      </c>
      <c r="J55" s="22">
        <v>0</v>
      </c>
      <c r="K55" s="22">
        <v>0</v>
      </c>
      <c r="L55" s="22">
        <v>0</v>
      </c>
      <c r="M55" s="22">
        <v>362900025</v>
      </c>
      <c r="N55" s="22">
        <v>0</v>
      </c>
      <c r="O55" s="22">
        <v>5170917</v>
      </c>
      <c r="P55" s="22">
        <v>14483051</v>
      </c>
      <c r="Q55" s="22">
        <v>4646140</v>
      </c>
      <c r="R55" s="22">
        <v>399701</v>
      </c>
      <c r="S55" s="22">
        <v>4009565</v>
      </c>
      <c r="T55" s="22">
        <v>391609399</v>
      </c>
      <c r="U55" s="22">
        <v>242000920</v>
      </c>
      <c r="V55" s="22">
        <v>0</v>
      </c>
      <c r="W55" s="22">
        <v>4952636</v>
      </c>
      <c r="X55" s="22">
        <v>9070023</v>
      </c>
      <c r="Y55" s="22">
        <v>313813</v>
      </c>
      <c r="Z55" s="22">
        <v>0</v>
      </c>
      <c r="AA55" s="22">
        <v>0</v>
      </c>
      <c r="AB55" s="22">
        <v>0</v>
      </c>
      <c r="AC55" s="22">
        <v>256337392</v>
      </c>
      <c r="AD55" s="22">
        <v>3023969</v>
      </c>
      <c r="AE55" s="22">
        <v>7147991</v>
      </c>
      <c r="AF55" s="22">
        <v>0</v>
      </c>
      <c r="AG55" s="22">
        <v>61624</v>
      </c>
      <c r="AH55" s="22">
        <v>1537637</v>
      </c>
      <c r="AI55" s="22">
        <v>268108613</v>
      </c>
      <c r="AJ55" s="22">
        <v>123500786</v>
      </c>
      <c r="AK55" s="22">
        <v>20301105</v>
      </c>
      <c r="AL55" s="22">
        <v>103199681</v>
      </c>
    </row>
    <row r="56" spans="1:38" x14ac:dyDescent="0.35">
      <c r="A56" s="22" t="s">
        <v>114</v>
      </c>
      <c r="B56" s="22" t="s">
        <v>167</v>
      </c>
      <c r="C56" s="22" t="s">
        <v>222</v>
      </c>
      <c r="D56" s="22" t="s">
        <v>223</v>
      </c>
      <c r="E56" s="22">
        <v>105956881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105956881</v>
      </c>
      <c r="N56" s="22">
        <v>0</v>
      </c>
      <c r="O56" s="22">
        <v>3137207</v>
      </c>
      <c r="P56" s="22">
        <v>12328069</v>
      </c>
      <c r="Q56" s="22">
        <v>508002</v>
      </c>
      <c r="R56" s="22">
        <v>973002</v>
      </c>
      <c r="S56" s="22">
        <v>4702875</v>
      </c>
      <c r="T56" s="22">
        <v>127606036</v>
      </c>
      <c r="U56" s="22">
        <v>92919742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92919742</v>
      </c>
      <c r="AD56" s="22">
        <v>1169246</v>
      </c>
      <c r="AE56" s="22">
        <v>6113527</v>
      </c>
      <c r="AF56" s="22">
        <v>0</v>
      </c>
      <c r="AG56" s="22">
        <v>373305</v>
      </c>
      <c r="AH56" s="22">
        <v>2867939</v>
      </c>
      <c r="AI56" s="22">
        <v>103443759</v>
      </c>
      <c r="AJ56" s="22">
        <v>24162277</v>
      </c>
      <c r="AK56" s="22">
        <v>0</v>
      </c>
      <c r="AL56" s="22">
        <v>24162277</v>
      </c>
    </row>
    <row r="57" spans="1:38" x14ac:dyDescent="0.35">
      <c r="A57" s="22" t="s">
        <v>114</v>
      </c>
      <c r="B57" s="22" t="s">
        <v>167</v>
      </c>
      <c r="C57" s="22" t="s">
        <v>224</v>
      </c>
      <c r="D57" s="22" t="s">
        <v>225</v>
      </c>
      <c r="E57" s="22">
        <v>430328671</v>
      </c>
      <c r="F57" s="22">
        <v>0</v>
      </c>
      <c r="G57" s="22">
        <v>3308421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433637092</v>
      </c>
      <c r="N57" s="22">
        <v>5595171</v>
      </c>
      <c r="O57" s="22">
        <v>16660630</v>
      </c>
      <c r="P57" s="22">
        <v>20561514</v>
      </c>
      <c r="Q57" s="22">
        <v>14527652</v>
      </c>
      <c r="R57" s="22">
        <v>3533874</v>
      </c>
      <c r="S57" s="22">
        <v>7503658</v>
      </c>
      <c r="T57" s="22">
        <v>502019591</v>
      </c>
      <c r="U57" s="22">
        <v>329117027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329117027</v>
      </c>
      <c r="AD57" s="22">
        <v>4827528</v>
      </c>
      <c r="AE57" s="22">
        <v>7847950</v>
      </c>
      <c r="AF57" s="22">
        <v>0</v>
      </c>
      <c r="AG57" s="22">
        <v>1583766</v>
      </c>
      <c r="AH57" s="22">
        <v>3900346</v>
      </c>
      <c r="AI57" s="22">
        <v>347276617</v>
      </c>
      <c r="AJ57" s="22">
        <v>154742974</v>
      </c>
      <c r="AK57" s="22">
        <v>3000000</v>
      </c>
      <c r="AL57" s="22">
        <v>151742974</v>
      </c>
    </row>
    <row r="58" spans="1:38" x14ac:dyDescent="0.35">
      <c r="A58" s="22" t="s">
        <v>114</v>
      </c>
      <c r="B58" s="22" t="s">
        <v>167</v>
      </c>
      <c r="C58" s="22" t="s">
        <v>226</v>
      </c>
      <c r="D58" s="22" t="s">
        <v>227</v>
      </c>
      <c r="E58" s="22">
        <v>139309860</v>
      </c>
      <c r="F58" s="22">
        <v>0</v>
      </c>
      <c r="G58" s="22">
        <v>62854117</v>
      </c>
      <c r="H58" s="22">
        <v>11741045</v>
      </c>
      <c r="I58" s="22">
        <v>14467319</v>
      </c>
      <c r="J58" s="22">
        <v>0</v>
      </c>
      <c r="K58" s="22">
        <v>209594</v>
      </c>
      <c r="L58" s="22">
        <v>0</v>
      </c>
      <c r="M58" s="22">
        <v>228581935</v>
      </c>
      <c r="N58" s="22">
        <v>3033288</v>
      </c>
      <c r="O58" s="22">
        <v>21124038</v>
      </c>
      <c r="P58" s="22">
        <v>11296228</v>
      </c>
      <c r="Q58" s="22">
        <v>5358661</v>
      </c>
      <c r="R58" s="22">
        <v>2057429</v>
      </c>
      <c r="S58" s="22">
        <v>6301624</v>
      </c>
      <c r="T58" s="22">
        <v>277753203</v>
      </c>
      <c r="U58" s="22">
        <v>60979839</v>
      </c>
      <c r="V58" s="22">
        <v>0</v>
      </c>
      <c r="W58" s="22">
        <v>5016715</v>
      </c>
      <c r="X58" s="22">
        <v>1896258</v>
      </c>
      <c r="Y58" s="22">
        <v>1269133</v>
      </c>
      <c r="Z58" s="22">
        <v>0</v>
      </c>
      <c r="AA58" s="22">
        <v>49655</v>
      </c>
      <c r="AB58" s="22">
        <v>0</v>
      </c>
      <c r="AC58" s="22">
        <v>69211600</v>
      </c>
      <c r="AD58" s="22">
        <v>2422967</v>
      </c>
      <c r="AE58" s="22">
        <v>6724214</v>
      </c>
      <c r="AF58" s="22">
        <v>0</v>
      </c>
      <c r="AG58" s="22">
        <v>1226399</v>
      </c>
      <c r="AH58" s="22">
        <v>2834597</v>
      </c>
      <c r="AI58" s="22">
        <v>82419777</v>
      </c>
      <c r="AJ58" s="22">
        <v>195333426</v>
      </c>
      <c r="AK58" s="22">
        <v>9648333</v>
      </c>
      <c r="AL58" s="22">
        <v>185685093</v>
      </c>
    </row>
    <row r="59" spans="1:38" x14ac:dyDescent="0.35">
      <c r="A59" s="22" t="s">
        <v>114</v>
      </c>
      <c r="B59" s="22" t="s">
        <v>167</v>
      </c>
      <c r="C59" s="22" t="s">
        <v>228</v>
      </c>
      <c r="D59" s="22" t="s">
        <v>229</v>
      </c>
      <c r="E59" s="22">
        <v>60436428</v>
      </c>
      <c r="F59" s="22">
        <v>0</v>
      </c>
      <c r="G59" s="22">
        <v>29355245</v>
      </c>
      <c r="H59" s="22">
        <v>1375731</v>
      </c>
      <c r="I59" s="22">
        <v>0</v>
      </c>
      <c r="J59" s="22">
        <v>0</v>
      </c>
      <c r="K59" s="22">
        <v>0</v>
      </c>
      <c r="L59" s="22">
        <v>0</v>
      </c>
      <c r="M59" s="22">
        <v>91167404</v>
      </c>
      <c r="N59" s="22">
        <v>31744653</v>
      </c>
      <c r="O59" s="22">
        <v>4992041</v>
      </c>
      <c r="P59" s="22">
        <v>6547147</v>
      </c>
      <c r="Q59" s="22">
        <v>994921</v>
      </c>
      <c r="R59" s="22">
        <v>0</v>
      </c>
      <c r="S59" s="22">
        <v>2839583</v>
      </c>
      <c r="T59" s="22">
        <v>138285749</v>
      </c>
      <c r="U59" s="22">
        <v>27061823</v>
      </c>
      <c r="V59" s="22">
        <v>0</v>
      </c>
      <c r="W59" s="22">
        <v>5010751</v>
      </c>
      <c r="X59" s="22">
        <v>888085</v>
      </c>
      <c r="Y59" s="22">
        <v>0</v>
      </c>
      <c r="Z59" s="22">
        <v>0</v>
      </c>
      <c r="AA59" s="22">
        <v>0</v>
      </c>
      <c r="AB59" s="22">
        <v>0</v>
      </c>
      <c r="AC59" s="22">
        <v>32960659</v>
      </c>
      <c r="AD59" s="22">
        <v>2047067</v>
      </c>
      <c r="AE59" s="22">
        <v>3474448</v>
      </c>
      <c r="AF59" s="22">
        <v>0</v>
      </c>
      <c r="AG59" s="22">
        <v>0</v>
      </c>
      <c r="AH59" s="22">
        <v>1655885</v>
      </c>
      <c r="AI59" s="22">
        <v>40138059</v>
      </c>
      <c r="AJ59" s="22">
        <v>98147690</v>
      </c>
      <c r="AK59" s="22">
        <v>13334887</v>
      </c>
      <c r="AL59" s="22">
        <v>84812803</v>
      </c>
    </row>
    <row r="60" spans="1:38" x14ac:dyDescent="0.35">
      <c r="A60" s="22" t="s">
        <v>114</v>
      </c>
      <c r="B60" s="22" t="s">
        <v>167</v>
      </c>
      <c r="C60" s="22" t="s">
        <v>230</v>
      </c>
      <c r="D60" s="22" t="s">
        <v>231</v>
      </c>
      <c r="E60" s="22">
        <v>138400883</v>
      </c>
      <c r="F60" s="22">
        <v>0</v>
      </c>
      <c r="G60" s="22">
        <v>9875178</v>
      </c>
      <c r="H60" s="22">
        <v>24957066</v>
      </c>
      <c r="I60" s="22">
        <v>1111478</v>
      </c>
      <c r="J60" s="22">
        <v>0</v>
      </c>
      <c r="K60" s="22">
        <v>0</v>
      </c>
      <c r="L60" s="22">
        <v>0</v>
      </c>
      <c r="M60" s="22">
        <v>174344605</v>
      </c>
      <c r="N60" s="22">
        <v>23658389</v>
      </c>
      <c r="O60" s="22">
        <v>15657118</v>
      </c>
      <c r="P60" s="22">
        <v>8752436</v>
      </c>
      <c r="Q60" s="22">
        <v>6894091</v>
      </c>
      <c r="R60" s="22">
        <v>17185940</v>
      </c>
      <c r="S60" s="22">
        <v>5165204</v>
      </c>
      <c r="T60" s="22">
        <v>251657783</v>
      </c>
      <c r="U60" s="22">
        <v>71510046</v>
      </c>
      <c r="V60" s="22">
        <v>0</v>
      </c>
      <c r="W60" s="22">
        <v>5036130</v>
      </c>
      <c r="X60" s="22">
        <v>1647494</v>
      </c>
      <c r="Y60" s="22">
        <v>136785</v>
      </c>
      <c r="Z60" s="22">
        <v>0</v>
      </c>
      <c r="AA60" s="22">
        <v>0</v>
      </c>
      <c r="AB60" s="22">
        <v>0</v>
      </c>
      <c r="AC60" s="22">
        <v>78330455</v>
      </c>
      <c r="AD60" s="22">
        <v>3883877</v>
      </c>
      <c r="AE60" s="22">
        <v>4818853</v>
      </c>
      <c r="AF60" s="22">
        <v>152921</v>
      </c>
      <c r="AG60" s="22">
        <v>8006079</v>
      </c>
      <c r="AH60" s="22">
        <v>3245336</v>
      </c>
      <c r="AI60" s="22">
        <v>98437521</v>
      </c>
      <c r="AJ60" s="22">
        <v>153220262</v>
      </c>
      <c r="AK60" s="22">
        <v>7083563</v>
      </c>
      <c r="AL60" s="22">
        <v>146136699</v>
      </c>
    </row>
    <row r="61" spans="1:38" x14ac:dyDescent="0.35">
      <c r="A61" s="22" t="s">
        <v>114</v>
      </c>
      <c r="B61" s="22" t="s">
        <v>167</v>
      </c>
      <c r="C61" s="22" t="s">
        <v>232</v>
      </c>
      <c r="D61" s="22" t="s">
        <v>233</v>
      </c>
      <c r="E61" s="22">
        <v>349968628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349968628</v>
      </c>
      <c r="N61" s="22">
        <v>35244608</v>
      </c>
      <c r="O61" s="22">
        <v>101974082</v>
      </c>
      <c r="P61" s="22">
        <v>24266646</v>
      </c>
      <c r="Q61" s="22">
        <v>4706660</v>
      </c>
      <c r="R61" s="22">
        <v>3604571</v>
      </c>
      <c r="S61" s="22">
        <v>15325874</v>
      </c>
      <c r="T61" s="22">
        <v>535091069</v>
      </c>
      <c r="U61" s="22">
        <v>167963585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167963585</v>
      </c>
      <c r="AD61" s="22">
        <v>23617304</v>
      </c>
      <c r="AE61" s="22">
        <v>12357302</v>
      </c>
      <c r="AF61" s="22">
        <v>0</v>
      </c>
      <c r="AG61" s="22">
        <v>77081</v>
      </c>
      <c r="AH61" s="22">
        <v>8677272</v>
      </c>
      <c r="AI61" s="22">
        <v>212692544</v>
      </c>
      <c r="AJ61" s="22">
        <v>322398525</v>
      </c>
      <c r="AK61" s="22">
        <v>27993163</v>
      </c>
      <c r="AL61" s="22">
        <v>294405362</v>
      </c>
    </row>
    <row r="62" spans="1:38" x14ac:dyDescent="0.35">
      <c r="A62" s="22" t="s">
        <v>114</v>
      </c>
      <c r="B62" s="22" t="s">
        <v>167</v>
      </c>
      <c r="C62" s="22" t="s">
        <v>234</v>
      </c>
      <c r="D62" s="22" t="s">
        <v>235</v>
      </c>
      <c r="E62" s="22">
        <v>39862110</v>
      </c>
      <c r="F62" s="22">
        <v>0</v>
      </c>
      <c r="G62" s="22">
        <v>11030111</v>
      </c>
      <c r="H62" s="22">
        <v>12578</v>
      </c>
      <c r="I62" s="22">
        <v>0</v>
      </c>
      <c r="J62" s="22">
        <v>0</v>
      </c>
      <c r="K62" s="22">
        <v>0</v>
      </c>
      <c r="L62" s="22">
        <v>0</v>
      </c>
      <c r="M62" s="22">
        <v>50904799</v>
      </c>
      <c r="N62" s="22">
        <v>178038</v>
      </c>
      <c r="O62" s="22">
        <v>5108526</v>
      </c>
      <c r="P62" s="22">
        <v>13990526</v>
      </c>
      <c r="Q62" s="22">
        <v>2019088</v>
      </c>
      <c r="R62" s="22">
        <v>784915</v>
      </c>
      <c r="S62" s="22">
        <v>5358471</v>
      </c>
      <c r="T62" s="22">
        <v>78344363</v>
      </c>
      <c r="U62" s="22">
        <v>21121472</v>
      </c>
      <c r="V62" s="22">
        <v>0</v>
      </c>
      <c r="W62" s="22">
        <v>2002302</v>
      </c>
      <c r="X62" s="22">
        <v>11607</v>
      </c>
      <c r="Y62" s="22">
        <v>0</v>
      </c>
      <c r="Z62" s="22">
        <v>0</v>
      </c>
      <c r="AA62" s="22">
        <v>0</v>
      </c>
      <c r="AB62" s="22">
        <v>0</v>
      </c>
      <c r="AC62" s="22">
        <v>23135381</v>
      </c>
      <c r="AD62" s="22">
        <v>1251628</v>
      </c>
      <c r="AE62" s="22">
        <v>5113119</v>
      </c>
      <c r="AF62" s="22">
        <v>150600</v>
      </c>
      <c r="AG62" s="22">
        <v>364787</v>
      </c>
      <c r="AH62" s="22">
        <v>3174540</v>
      </c>
      <c r="AI62" s="22">
        <v>33190055</v>
      </c>
      <c r="AJ62" s="22">
        <v>45154308</v>
      </c>
      <c r="AK62" s="22">
        <v>0</v>
      </c>
      <c r="AL62" s="22">
        <v>45154308</v>
      </c>
    </row>
    <row r="63" spans="1:38" x14ac:dyDescent="0.35">
      <c r="A63" s="22" t="s">
        <v>114</v>
      </c>
      <c r="B63" s="22" t="s">
        <v>167</v>
      </c>
      <c r="C63" s="22" t="s">
        <v>236</v>
      </c>
      <c r="D63" s="22" t="s">
        <v>237</v>
      </c>
      <c r="E63" s="22">
        <v>424720652</v>
      </c>
      <c r="F63" s="22">
        <v>0</v>
      </c>
      <c r="G63" s="22">
        <v>37442372</v>
      </c>
      <c r="H63" s="22">
        <v>37426275</v>
      </c>
      <c r="I63" s="22">
        <v>42007277</v>
      </c>
      <c r="J63" s="22">
        <v>0</v>
      </c>
      <c r="K63" s="22">
        <v>0</v>
      </c>
      <c r="L63" s="22">
        <v>0</v>
      </c>
      <c r="M63" s="22">
        <v>541596576</v>
      </c>
      <c r="N63" s="22">
        <v>11628843</v>
      </c>
      <c r="O63" s="22">
        <v>44252785</v>
      </c>
      <c r="P63" s="22">
        <v>29700898</v>
      </c>
      <c r="Q63" s="22">
        <v>159548674</v>
      </c>
      <c r="R63" s="22">
        <v>7606827</v>
      </c>
      <c r="S63" s="22">
        <v>16134745</v>
      </c>
      <c r="T63" s="22">
        <v>810469348</v>
      </c>
      <c r="U63" s="22">
        <v>262036642</v>
      </c>
      <c r="V63" s="22">
        <v>0</v>
      </c>
      <c r="W63" s="22">
        <v>6095079</v>
      </c>
      <c r="X63" s="22">
        <v>7671411</v>
      </c>
      <c r="Y63" s="22">
        <v>2962159</v>
      </c>
      <c r="Z63" s="22">
        <v>0</v>
      </c>
      <c r="AA63" s="22">
        <v>0</v>
      </c>
      <c r="AB63" s="22">
        <v>0</v>
      </c>
      <c r="AC63" s="22">
        <v>278765291</v>
      </c>
      <c r="AD63" s="22">
        <v>13331116</v>
      </c>
      <c r="AE63" s="22">
        <v>11280329</v>
      </c>
      <c r="AF63" s="22">
        <v>0</v>
      </c>
      <c r="AG63" s="22">
        <v>2756168</v>
      </c>
      <c r="AH63" s="22">
        <v>7006367</v>
      </c>
      <c r="AI63" s="22">
        <v>313139271</v>
      </c>
      <c r="AJ63" s="22">
        <v>497330077</v>
      </c>
      <c r="AK63" s="22">
        <v>29386232</v>
      </c>
      <c r="AL63" s="22">
        <v>467943845</v>
      </c>
    </row>
    <row r="64" spans="1:38" x14ac:dyDescent="0.35">
      <c r="A64" s="22" t="s">
        <v>114</v>
      </c>
      <c r="B64" s="22" t="s">
        <v>167</v>
      </c>
      <c r="C64" s="22" t="s">
        <v>238</v>
      </c>
      <c r="D64" s="22" t="s">
        <v>239</v>
      </c>
      <c r="E64" s="22">
        <v>8867663</v>
      </c>
      <c r="F64" s="22">
        <v>0</v>
      </c>
      <c r="G64" s="22">
        <v>561322</v>
      </c>
      <c r="H64" s="22">
        <v>264525</v>
      </c>
      <c r="I64" s="22">
        <v>500856</v>
      </c>
      <c r="J64" s="22">
        <v>0</v>
      </c>
      <c r="K64" s="22">
        <v>0</v>
      </c>
      <c r="L64" s="22">
        <v>0</v>
      </c>
      <c r="M64" s="22">
        <v>10194366</v>
      </c>
      <c r="N64" s="22">
        <v>323101</v>
      </c>
      <c r="O64" s="22">
        <v>3528437</v>
      </c>
      <c r="P64" s="22">
        <v>4399133</v>
      </c>
      <c r="Q64" s="22">
        <v>444568</v>
      </c>
      <c r="R64" s="22">
        <v>371798</v>
      </c>
      <c r="S64" s="22">
        <v>1437994</v>
      </c>
      <c r="T64" s="22">
        <v>20699397</v>
      </c>
      <c r="U64" s="22">
        <v>3123737</v>
      </c>
      <c r="V64" s="22">
        <v>0</v>
      </c>
      <c r="W64" s="22">
        <v>251297</v>
      </c>
      <c r="X64" s="22">
        <v>197330</v>
      </c>
      <c r="Y64" s="22">
        <v>262430</v>
      </c>
      <c r="Z64" s="22">
        <v>0</v>
      </c>
      <c r="AA64" s="22">
        <v>0</v>
      </c>
      <c r="AB64" s="22">
        <v>0</v>
      </c>
      <c r="AC64" s="22">
        <v>3834794</v>
      </c>
      <c r="AD64" s="22">
        <v>725966</v>
      </c>
      <c r="AE64" s="22">
        <v>2197879</v>
      </c>
      <c r="AF64" s="22">
        <v>0</v>
      </c>
      <c r="AG64" s="22">
        <v>197538</v>
      </c>
      <c r="AH64" s="22">
        <v>691991</v>
      </c>
      <c r="AI64" s="22">
        <v>7648168</v>
      </c>
      <c r="AJ64" s="22">
        <v>13051229</v>
      </c>
      <c r="AK64" s="22">
        <v>0</v>
      </c>
      <c r="AL64" s="22">
        <v>13051229</v>
      </c>
    </row>
    <row r="65" spans="1:38" x14ac:dyDescent="0.35">
      <c r="A65" s="22" t="s">
        <v>114</v>
      </c>
      <c r="B65" s="22" t="s">
        <v>167</v>
      </c>
      <c r="C65" s="22" t="s">
        <v>240</v>
      </c>
      <c r="D65" s="22" t="s">
        <v>241</v>
      </c>
      <c r="E65" s="22">
        <v>172170122</v>
      </c>
      <c r="F65" s="22">
        <v>0</v>
      </c>
      <c r="G65" s="22">
        <v>15222956</v>
      </c>
      <c r="H65" s="22">
        <v>4609378</v>
      </c>
      <c r="I65" s="22">
        <v>0</v>
      </c>
      <c r="J65" s="22">
        <v>0</v>
      </c>
      <c r="K65" s="22">
        <v>0</v>
      </c>
      <c r="L65" s="22">
        <v>0</v>
      </c>
      <c r="M65" s="22">
        <v>192002456</v>
      </c>
      <c r="N65" s="22">
        <v>6464678</v>
      </c>
      <c r="O65" s="22">
        <v>7808908</v>
      </c>
      <c r="P65" s="22">
        <v>10308404</v>
      </c>
      <c r="Q65" s="22">
        <v>2940594</v>
      </c>
      <c r="R65" s="22">
        <v>257976</v>
      </c>
      <c r="S65" s="22">
        <v>2458859</v>
      </c>
      <c r="T65" s="22">
        <v>222241875</v>
      </c>
      <c r="U65" s="22">
        <v>144136992</v>
      </c>
      <c r="V65" s="22">
        <v>0</v>
      </c>
      <c r="W65" s="22">
        <v>1652537</v>
      </c>
      <c r="X65" s="22">
        <v>2077506</v>
      </c>
      <c r="Y65" s="22">
        <v>0</v>
      </c>
      <c r="Z65" s="22">
        <v>0</v>
      </c>
      <c r="AA65" s="22">
        <v>0</v>
      </c>
      <c r="AB65" s="22">
        <v>0</v>
      </c>
      <c r="AC65" s="22">
        <v>147867035</v>
      </c>
      <c r="AD65" s="22">
        <v>1705524</v>
      </c>
      <c r="AE65" s="22">
        <v>6143871</v>
      </c>
      <c r="AF65" s="22">
        <v>0</v>
      </c>
      <c r="AG65" s="22">
        <v>73413</v>
      </c>
      <c r="AH65" s="22">
        <v>1559549</v>
      </c>
      <c r="AI65" s="22">
        <v>157349392</v>
      </c>
      <c r="AJ65" s="22">
        <v>64892483</v>
      </c>
      <c r="AK65" s="22">
        <v>2245190</v>
      </c>
      <c r="AL65" s="22">
        <v>62647293</v>
      </c>
    </row>
    <row r="66" spans="1:38" x14ac:dyDescent="0.35">
      <c r="A66" s="22" t="s">
        <v>114</v>
      </c>
      <c r="B66" s="22" t="s">
        <v>167</v>
      </c>
      <c r="C66" s="22" t="s">
        <v>242</v>
      </c>
      <c r="D66" s="22" t="s">
        <v>243</v>
      </c>
      <c r="E66" s="22">
        <v>114880649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114880649</v>
      </c>
      <c r="N66" s="22">
        <v>0</v>
      </c>
      <c r="O66" s="22">
        <v>6324739</v>
      </c>
      <c r="P66" s="22">
        <v>15299887</v>
      </c>
      <c r="Q66" s="22">
        <v>2033420</v>
      </c>
      <c r="R66" s="22">
        <v>0</v>
      </c>
      <c r="S66" s="22">
        <v>3054273</v>
      </c>
      <c r="T66" s="22">
        <v>141592968</v>
      </c>
      <c r="U66" s="22">
        <v>41027061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41027061</v>
      </c>
      <c r="AD66" s="22">
        <v>1659467</v>
      </c>
      <c r="AE66" s="22">
        <v>2715616</v>
      </c>
      <c r="AF66" s="22">
        <v>0</v>
      </c>
      <c r="AG66" s="22">
        <v>0</v>
      </c>
      <c r="AH66" s="22">
        <v>2309652</v>
      </c>
      <c r="AI66" s="22">
        <v>47711796</v>
      </c>
      <c r="AJ66" s="22">
        <v>93881172</v>
      </c>
      <c r="AK66" s="22">
        <v>1436756</v>
      </c>
      <c r="AL66" s="22">
        <v>92444416</v>
      </c>
    </row>
    <row r="67" spans="1:38" x14ac:dyDescent="0.35">
      <c r="A67" s="22" t="s">
        <v>114</v>
      </c>
      <c r="B67" s="22" t="s">
        <v>167</v>
      </c>
      <c r="C67" s="22" t="s">
        <v>244</v>
      </c>
      <c r="D67" s="22" t="s">
        <v>245</v>
      </c>
      <c r="E67" s="22">
        <v>202932592</v>
      </c>
      <c r="F67" s="22">
        <v>0</v>
      </c>
      <c r="G67" s="22">
        <v>2107855</v>
      </c>
      <c r="H67" s="22">
        <v>906261</v>
      </c>
      <c r="I67" s="22">
        <v>0</v>
      </c>
      <c r="J67" s="22">
        <v>0</v>
      </c>
      <c r="K67" s="22">
        <v>0</v>
      </c>
      <c r="L67" s="22">
        <v>0</v>
      </c>
      <c r="M67" s="22">
        <v>205946708</v>
      </c>
      <c r="N67" s="22">
        <v>0</v>
      </c>
      <c r="O67" s="22">
        <v>8756219</v>
      </c>
      <c r="P67" s="22">
        <v>15093999</v>
      </c>
      <c r="Q67" s="22">
        <v>146426</v>
      </c>
      <c r="R67" s="22">
        <v>0</v>
      </c>
      <c r="S67" s="22">
        <v>7568685</v>
      </c>
      <c r="T67" s="22">
        <v>237512037</v>
      </c>
      <c r="U67" s="22">
        <v>88076774</v>
      </c>
      <c r="V67" s="22">
        <v>0</v>
      </c>
      <c r="W67" s="22">
        <v>346009</v>
      </c>
      <c r="X67" s="22">
        <v>356593</v>
      </c>
      <c r="Y67" s="22">
        <v>0</v>
      </c>
      <c r="Z67" s="22">
        <v>0</v>
      </c>
      <c r="AA67" s="22">
        <v>0</v>
      </c>
      <c r="AB67" s="22">
        <v>0</v>
      </c>
      <c r="AC67" s="22">
        <v>88779376</v>
      </c>
      <c r="AD67" s="22">
        <v>1774767</v>
      </c>
      <c r="AE67" s="22">
        <v>4824955</v>
      </c>
      <c r="AF67" s="22">
        <v>0</v>
      </c>
      <c r="AG67" s="22">
        <v>0</v>
      </c>
      <c r="AH67" s="22">
        <v>3130530</v>
      </c>
      <c r="AI67" s="22">
        <v>98509628</v>
      </c>
      <c r="AJ67" s="22">
        <v>139002409</v>
      </c>
      <c r="AK67" s="22">
        <v>0</v>
      </c>
      <c r="AL67" s="22">
        <v>139002409</v>
      </c>
    </row>
    <row r="68" spans="1:38" x14ac:dyDescent="0.35">
      <c r="A68" s="22" t="s">
        <v>114</v>
      </c>
      <c r="B68" s="22" t="s">
        <v>167</v>
      </c>
      <c r="C68" s="22" t="s">
        <v>246</v>
      </c>
      <c r="D68" s="22" t="s">
        <v>247</v>
      </c>
      <c r="E68" s="22">
        <v>10996459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10996459</v>
      </c>
      <c r="N68" s="22">
        <v>0</v>
      </c>
      <c r="O68" s="22">
        <v>1448006</v>
      </c>
      <c r="P68" s="22">
        <v>1937060</v>
      </c>
      <c r="Q68" s="22">
        <v>423258</v>
      </c>
      <c r="R68" s="22">
        <v>31640</v>
      </c>
      <c r="S68" s="22">
        <v>386822</v>
      </c>
      <c r="T68" s="22">
        <v>15223245</v>
      </c>
      <c r="U68" s="22">
        <v>5418099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5418099</v>
      </c>
      <c r="AD68" s="22">
        <v>466822</v>
      </c>
      <c r="AE68" s="22">
        <v>431793</v>
      </c>
      <c r="AF68" s="22">
        <v>0</v>
      </c>
      <c r="AG68" s="22">
        <v>25090</v>
      </c>
      <c r="AH68" s="22">
        <v>166321</v>
      </c>
      <c r="AI68" s="22">
        <v>6508125</v>
      </c>
      <c r="AJ68" s="22">
        <v>8715120</v>
      </c>
      <c r="AK68" s="22">
        <v>0</v>
      </c>
      <c r="AL68" s="22">
        <v>8715120</v>
      </c>
    </row>
    <row r="69" spans="1:38" x14ac:dyDescent="0.35">
      <c r="A69" s="22" t="s">
        <v>114</v>
      </c>
      <c r="B69" s="22" t="s">
        <v>167</v>
      </c>
      <c r="C69" s="22" t="s">
        <v>248</v>
      </c>
      <c r="D69" s="22" t="s">
        <v>249</v>
      </c>
      <c r="E69" s="22">
        <v>1055752670</v>
      </c>
      <c r="F69" s="22">
        <v>0</v>
      </c>
      <c r="G69" s="22">
        <v>34357453</v>
      </c>
      <c r="H69" s="22">
        <v>18152623</v>
      </c>
      <c r="I69" s="22">
        <v>14136252</v>
      </c>
      <c r="J69" s="22">
        <v>439115</v>
      </c>
      <c r="K69" s="22">
        <v>0</v>
      </c>
      <c r="L69" s="22">
        <v>0</v>
      </c>
      <c r="M69" s="22">
        <v>1122838113</v>
      </c>
      <c r="N69" s="22">
        <v>0</v>
      </c>
      <c r="O69" s="22">
        <v>22231344</v>
      </c>
      <c r="P69" s="22">
        <v>6407738</v>
      </c>
      <c r="Q69" s="22">
        <v>44814809</v>
      </c>
      <c r="R69" s="22">
        <v>11721186</v>
      </c>
      <c r="S69" s="22">
        <v>11219737</v>
      </c>
      <c r="T69" s="22">
        <v>1219232927</v>
      </c>
      <c r="U69" s="22">
        <v>586646213</v>
      </c>
      <c r="V69" s="22">
        <v>0</v>
      </c>
      <c r="W69" s="22">
        <v>5614301</v>
      </c>
      <c r="X69" s="22">
        <v>3755754</v>
      </c>
      <c r="Y69" s="22">
        <v>1187548</v>
      </c>
      <c r="Z69" s="22">
        <v>0</v>
      </c>
      <c r="AA69" s="22">
        <v>0</v>
      </c>
      <c r="AB69" s="22">
        <v>0</v>
      </c>
      <c r="AC69" s="22">
        <v>597203816</v>
      </c>
      <c r="AD69" s="22">
        <v>5979879</v>
      </c>
      <c r="AE69" s="22">
        <v>3926784</v>
      </c>
      <c r="AF69" s="22">
        <v>0</v>
      </c>
      <c r="AG69" s="22">
        <v>6000854</v>
      </c>
      <c r="AH69" s="22">
        <v>5775771</v>
      </c>
      <c r="AI69" s="22">
        <v>618887104</v>
      </c>
      <c r="AJ69" s="22">
        <v>600345823</v>
      </c>
      <c r="AK69" s="22">
        <v>0</v>
      </c>
      <c r="AL69" s="22">
        <v>600345823</v>
      </c>
    </row>
    <row r="70" spans="1:38" x14ac:dyDescent="0.35">
      <c r="A70" s="22" t="s">
        <v>114</v>
      </c>
      <c r="B70" s="22" t="s">
        <v>167</v>
      </c>
      <c r="C70" s="22" t="s">
        <v>250</v>
      </c>
      <c r="D70" s="22" t="s">
        <v>251</v>
      </c>
      <c r="E70" s="22">
        <v>685120517</v>
      </c>
      <c r="F70" s="22">
        <v>0</v>
      </c>
      <c r="G70" s="22">
        <v>92773779</v>
      </c>
      <c r="H70" s="22">
        <v>116384275</v>
      </c>
      <c r="I70" s="22">
        <v>44464208</v>
      </c>
      <c r="J70" s="22">
        <v>0</v>
      </c>
      <c r="K70" s="22">
        <v>0</v>
      </c>
      <c r="L70" s="22">
        <v>0</v>
      </c>
      <c r="M70" s="22">
        <v>938742779</v>
      </c>
      <c r="N70" s="22">
        <v>24142237</v>
      </c>
      <c r="O70" s="22">
        <v>76969148</v>
      </c>
      <c r="P70" s="22">
        <v>20516351</v>
      </c>
      <c r="Q70" s="22">
        <v>123741480</v>
      </c>
      <c r="R70" s="22">
        <v>4932444</v>
      </c>
      <c r="S70" s="22">
        <v>16158600</v>
      </c>
      <c r="T70" s="22">
        <v>1205203039</v>
      </c>
      <c r="U70" s="22">
        <v>503858728</v>
      </c>
      <c r="V70" s="22">
        <v>0</v>
      </c>
      <c r="W70" s="22">
        <v>10822479</v>
      </c>
      <c r="X70" s="22">
        <v>23647398</v>
      </c>
      <c r="Y70" s="22">
        <v>3337589</v>
      </c>
      <c r="Z70" s="22">
        <v>0</v>
      </c>
      <c r="AA70" s="22">
        <v>0</v>
      </c>
      <c r="AB70" s="22">
        <v>0</v>
      </c>
      <c r="AC70" s="22">
        <v>541666194</v>
      </c>
      <c r="AD70" s="22">
        <v>10463766</v>
      </c>
      <c r="AE70" s="22">
        <v>11501374</v>
      </c>
      <c r="AF70" s="22">
        <v>0</v>
      </c>
      <c r="AG70" s="22">
        <v>339256</v>
      </c>
      <c r="AH70" s="22">
        <v>8600991</v>
      </c>
      <c r="AI70" s="22">
        <v>572571581</v>
      </c>
      <c r="AJ70" s="22">
        <v>632631458</v>
      </c>
      <c r="AK70" s="22">
        <v>32186239</v>
      </c>
      <c r="AL70" s="22">
        <v>600445219</v>
      </c>
    </row>
    <row r="71" spans="1:38" x14ac:dyDescent="0.35">
      <c r="A71" s="22" t="s">
        <v>114</v>
      </c>
      <c r="B71" s="22" t="s">
        <v>167</v>
      </c>
      <c r="C71" s="22" t="s">
        <v>252</v>
      </c>
      <c r="D71" s="22" t="s">
        <v>253</v>
      </c>
      <c r="E71" s="22">
        <v>115025433</v>
      </c>
      <c r="F71" s="22">
        <v>0</v>
      </c>
      <c r="G71" s="22">
        <v>24222647</v>
      </c>
      <c r="H71" s="22">
        <v>9246901</v>
      </c>
      <c r="I71" s="22">
        <v>0</v>
      </c>
      <c r="J71" s="22">
        <v>3075437</v>
      </c>
      <c r="K71" s="22">
        <v>0</v>
      </c>
      <c r="L71" s="22">
        <v>0</v>
      </c>
      <c r="M71" s="22">
        <v>151570418</v>
      </c>
      <c r="N71" s="22">
        <v>0</v>
      </c>
      <c r="O71" s="22">
        <v>26936858</v>
      </c>
      <c r="P71" s="22">
        <v>12200562</v>
      </c>
      <c r="Q71" s="22">
        <v>1503706</v>
      </c>
      <c r="R71" s="22">
        <v>3932850</v>
      </c>
      <c r="S71" s="22">
        <v>1983952</v>
      </c>
      <c r="T71" s="22">
        <v>198128346</v>
      </c>
      <c r="U71" s="22">
        <v>46687735</v>
      </c>
      <c r="V71" s="22">
        <v>0</v>
      </c>
      <c r="W71" s="22">
        <v>2612254</v>
      </c>
      <c r="X71" s="22">
        <v>1187333</v>
      </c>
      <c r="Y71" s="22">
        <v>0</v>
      </c>
      <c r="Z71" s="22">
        <v>215278</v>
      </c>
      <c r="AA71" s="22">
        <v>0</v>
      </c>
      <c r="AB71" s="22">
        <v>0</v>
      </c>
      <c r="AC71" s="22">
        <v>50702600</v>
      </c>
      <c r="AD71" s="22">
        <v>2494676</v>
      </c>
      <c r="AE71" s="22">
        <v>4790745</v>
      </c>
      <c r="AF71" s="22">
        <v>0</v>
      </c>
      <c r="AG71" s="22">
        <v>588679</v>
      </c>
      <c r="AH71" s="22">
        <v>1010718</v>
      </c>
      <c r="AI71" s="22">
        <v>59587418</v>
      </c>
      <c r="AJ71" s="22">
        <v>138540928</v>
      </c>
      <c r="AK71" s="22">
        <v>0</v>
      </c>
      <c r="AL71" s="22">
        <v>138540928</v>
      </c>
    </row>
    <row r="72" spans="1:38" x14ac:dyDescent="0.35">
      <c r="A72" s="22" t="s">
        <v>114</v>
      </c>
      <c r="B72" s="22" t="s">
        <v>167</v>
      </c>
      <c r="C72" s="22" t="s">
        <v>254</v>
      </c>
      <c r="D72" s="22" t="s">
        <v>255</v>
      </c>
      <c r="E72" s="22">
        <v>38250283</v>
      </c>
      <c r="F72" s="22">
        <v>0</v>
      </c>
      <c r="G72" s="22">
        <v>3976551</v>
      </c>
      <c r="H72" s="22">
        <v>876979</v>
      </c>
      <c r="I72" s="22">
        <v>0</v>
      </c>
      <c r="J72" s="22">
        <v>0</v>
      </c>
      <c r="K72" s="22">
        <v>0</v>
      </c>
      <c r="L72" s="22">
        <v>6853503</v>
      </c>
      <c r="M72" s="22">
        <v>49957316</v>
      </c>
      <c r="N72" s="22">
        <v>527257</v>
      </c>
      <c r="O72" s="22">
        <v>4597289</v>
      </c>
      <c r="P72" s="22">
        <v>11907582</v>
      </c>
      <c r="Q72" s="22">
        <v>5143588</v>
      </c>
      <c r="R72" s="22">
        <v>1364576</v>
      </c>
      <c r="S72" s="22">
        <v>5885428</v>
      </c>
      <c r="T72" s="22">
        <v>79383036</v>
      </c>
      <c r="U72" s="22">
        <v>22471933</v>
      </c>
      <c r="V72" s="22">
        <v>0</v>
      </c>
      <c r="W72" s="22">
        <v>835933</v>
      </c>
      <c r="X72" s="22">
        <v>619466</v>
      </c>
      <c r="Y72" s="22">
        <v>0</v>
      </c>
      <c r="Z72" s="22">
        <v>0</v>
      </c>
      <c r="AA72" s="22">
        <v>0</v>
      </c>
      <c r="AB72" s="22">
        <v>5023942</v>
      </c>
      <c r="AC72" s="22">
        <v>28951274</v>
      </c>
      <c r="AD72" s="22">
        <v>1502743</v>
      </c>
      <c r="AE72" s="22">
        <v>5619897</v>
      </c>
      <c r="AF72" s="22">
        <v>0</v>
      </c>
      <c r="AG72" s="22">
        <v>895924</v>
      </c>
      <c r="AH72" s="22">
        <v>3817515</v>
      </c>
      <c r="AI72" s="22">
        <v>40787353</v>
      </c>
      <c r="AJ72" s="22">
        <v>38595683</v>
      </c>
      <c r="AK72" s="22">
        <v>0</v>
      </c>
      <c r="AL72" s="22">
        <v>38595683</v>
      </c>
    </row>
    <row r="73" spans="1:38" x14ac:dyDescent="0.35">
      <c r="A73" s="22" t="s">
        <v>114</v>
      </c>
      <c r="B73" s="22" t="s">
        <v>167</v>
      </c>
      <c r="C73" s="22" t="s">
        <v>256</v>
      </c>
      <c r="D73" s="22" t="s">
        <v>257</v>
      </c>
      <c r="E73" s="22">
        <v>94018653</v>
      </c>
      <c r="F73" s="22">
        <v>0</v>
      </c>
      <c r="G73" s="22">
        <v>724727</v>
      </c>
      <c r="H73" s="22">
        <v>1185232</v>
      </c>
      <c r="I73" s="22">
        <v>3526660</v>
      </c>
      <c r="J73" s="22">
        <v>0</v>
      </c>
      <c r="K73" s="22">
        <v>0</v>
      </c>
      <c r="L73" s="22">
        <v>0</v>
      </c>
      <c r="M73" s="22">
        <v>99455272</v>
      </c>
      <c r="N73" s="22">
        <v>1179491</v>
      </c>
      <c r="O73" s="22">
        <v>5796461</v>
      </c>
      <c r="P73" s="22">
        <v>6928726</v>
      </c>
      <c r="Q73" s="22">
        <v>604812</v>
      </c>
      <c r="R73" s="22">
        <v>1007803</v>
      </c>
      <c r="S73" s="22">
        <v>4151663</v>
      </c>
      <c r="T73" s="22">
        <v>119124228</v>
      </c>
      <c r="U73" s="22">
        <v>56920549</v>
      </c>
      <c r="V73" s="22">
        <v>0</v>
      </c>
      <c r="W73" s="22">
        <v>463149</v>
      </c>
      <c r="X73" s="22">
        <v>709345</v>
      </c>
      <c r="Y73" s="22">
        <v>1197058</v>
      </c>
      <c r="Z73" s="22">
        <v>0</v>
      </c>
      <c r="AA73" s="22">
        <v>0</v>
      </c>
      <c r="AB73" s="22">
        <v>0</v>
      </c>
      <c r="AC73" s="22">
        <v>59290101</v>
      </c>
      <c r="AD73" s="22">
        <v>1354465</v>
      </c>
      <c r="AE73" s="22">
        <v>2528478</v>
      </c>
      <c r="AF73" s="22">
        <v>0</v>
      </c>
      <c r="AG73" s="22">
        <v>564215</v>
      </c>
      <c r="AH73" s="22">
        <v>1332176</v>
      </c>
      <c r="AI73" s="22">
        <v>65069435</v>
      </c>
      <c r="AJ73" s="22">
        <v>54054793</v>
      </c>
      <c r="AK73" s="22">
        <v>1548774</v>
      </c>
      <c r="AL73" s="22">
        <v>52506019</v>
      </c>
    </row>
    <row r="74" spans="1:38" x14ac:dyDescent="0.35">
      <c r="A74" s="22" t="s">
        <v>114</v>
      </c>
      <c r="B74" s="22" t="s">
        <v>167</v>
      </c>
      <c r="C74" s="22" t="s">
        <v>258</v>
      </c>
      <c r="D74" s="22" t="s">
        <v>259</v>
      </c>
      <c r="E74" s="22">
        <v>68333810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68333810</v>
      </c>
      <c r="N74" s="22">
        <v>0</v>
      </c>
      <c r="O74" s="22">
        <v>1479849</v>
      </c>
      <c r="P74" s="22">
        <v>2991238</v>
      </c>
      <c r="Q74" s="22">
        <v>692198</v>
      </c>
      <c r="R74" s="22">
        <v>0</v>
      </c>
      <c r="S74" s="22">
        <v>947018</v>
      </c>
      <c r="T74" s="22">
        <v>74444113</v>
      </c>
      <c r="U74" s="22">
        <v>50128224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50128224</v>
      </c>
      <c r="AD74" s="22">
        <v>272799</v>
      </c>
      <c r="AE74" s="22">
        <v>529064</v>
      </c>
      <c r="AF74" s="22">
        <v>0</v>
      </c>
      <c r="AG74" s="22">
        <v>0</v>
      </c>
      <c r="AH74" s="22">
        <v>645585</v>
      </c>
      <c r="AI74" s="22">
        <v>51575672</v>
      </c>
      <c r="AJ74" s="22">
        <v>22868441</v>
      </c>
      <c r="AK74" s="22">
        <v>0</v>
      </c>
      <c r="AL74" s="22">
        <v>22868441</v>
      </c>
    </row>
    <row r="75" spans="1:38" x14ac:dyDescent="0.35">
      <c r="A75" s="22" t="s">
        <v>114</v>
      </c>
      <c r="B75" s="22" t="s">
        <v>167</v>
      </c>
      <c r="C75" s="22" t="s">
        <v>260</v>
      </c>
      <c r="D75" s="22" t="s">
        <v>261</v>
      </c>
      <c r="E75" s="22">
        <v>121480428</v>
      </c>
      <c r="F75" s="22">
        <v>0</v>
      </c>
      <c r="G75" s="22">
        <v>16834536</v>
      </c>
      <c r="H75" s="22">
        <v>6367220</v>
      </c>
      <c r="I75" s="22">
        <v>0</v>
      </c>
      <c r="J75" s="22">
        <v>762116</v>
      </c>
      <c r="K75" s="22">
        <v>0</v>
      </c>
      <c r="L75" s="22">
        <v>0</v>
      </c>
      <c r="M75" s="22">
        <v>145444300</v>
      </c>
      <c r="N75" s="22">
        <v>561398</v>
      </c>
      <c r="O75" s="22">
        <v>9072875</v>
      </c>
      <c r="P75" s="22">
        <v>25671165</v>
      </c>
      <c r="Q75" s="22">
        <v>8823981</v>
      </c>
      <c r="R75" s="22">
        <v>751949</v>
      </c>
      <c r="S75" s="22">
        <v>9377795</v>
      </c>
      <c r="T75" s="22">
        <v>199703463</v>
      </c>
      <c r="U75" s="22">
        <v>60528605</v>
      </c>
      <c r="V75" s="22">
        <v>0</v>
      </c>
      <c r="W75" s="22">
        <v>1733626</v>
      </c>
      <c r="X75" s="22">
        <v>1106483</v>
      </c>
      <c r="Y75" s="22">
        <v>0</v>
      </c>
      <c r="Z75" s="22">
        <v>197783</v>
      </c>
      <c r="AA75" s="22">
        <v>0</v>
      </c>
      <c r="AB75" s="22">
        <v>0</v>
      </c>
      <c r="AC75" s="22">
        <v>63566497</v>
      </c>
      <c r="AD75" s="22">
        <v>1896132</v>
      </c>
      <c r="AE75" s="22">
        <v>10090844</v>
      </c>
      <c r="AF75" s="22">
        <v>0</v>
      </c>
      <c r="AG75" s="22">
        <v>285522</v>
      </c>
      <c r="AH75" s="22">
        <v>4560521</v>
      </c>
      <c r="AI75" s="22">
        <v>80399516</v>
      </c>
      <c r="AJ75" s="22">
        <v>119303947</v>
      </c>
      <c r="AK75" s="22">
        <v>8128274</v>
      </c>
      <c r="AL75" s="22">
        <v>111175673</v>
      </c>
    </row>
    <row r="76" spans="1:38" x14ac:dyDescent="0.35">
      <c r="A76" s="22" t="s">
        <v>114</v>
      </c>
      <c r="B76" s="22" t="s">
        <v>167</v>
      </c>
      <c r="C76" s="22" t="s">
        <v>262</v>
      </c>
      <c r="D76" s="22" t="s">
        <v>263</v>
      </c>
      <c r="E76" s="22">
        <v>57530078</v>
      </c>
      <c r="F76" s="22">
        <v>0</v>
      </c>
      <c r="G76" s="22">
        <v>16728054</v>
      </c>
      <c r="H76" s="22">
        <v>1901980</v>
      </c>
      <c r="I76" s="22">
        <v>0</v>
      </c>
      <c r="J76" s="22">
        <v>0</v>
      </c>
      <c r="K76" s="22">
        <v>0</v>
      </c>
      <c r="L76" s="22">
        <v>0</v>
      </c>
      <c r="M76" s="22">
        <v>76160112</v>
      </c>
      <c r="N76" s="22">
        <v>5103632</v>
      </c>
      <c r="O76" s="22">
        <v>4957483</v>
      </c>
      <c r="P76" s="22">
        <v>11773633</v>
      </c>
      <c r="Q76" s="22">
        <v>1802310</v>
      </c>
      <c r="R76" s="22">
        <v>747162</v>
      </c>
      <c r="S76" s="22">
        <v>4314475</v>
      </c>
      <c r="T76" s="22">
        <v>104858807</v>
      </c>
      <c r="U76" s="22">
        <v>34703417</v>
      </c>
      <c r="V76" s="22">
        <v>0</v>
      </c>
      <c r="W76" s="22">
        <v>2811964</v>
      </c>
      <c r="X76" s="22">
        <v>554832</v>
      </c>
      <c r="Y76" s="22">
        <v>0</v>
      </c>
      <c r="Z76" s="22">
        <v>0</v>
      </c>
      <c r="AA76" s="22">
        <v>0</v>
      </c>
      <c r="AB76" s="22">
        <v>0</v>
      </c>
      <c r="AC76" s="22">
        <v>38070213</v>
      </c>
      <c r="AD76" s="22">
        <v>629064</v>
      </c>
      <c r="AE76" s="22">
        <v>7158876</v>
      </c>
      <c r="AF76" s="22">
        <v>0</v>
      </c>
      <c r="AG76" s="22">
        <v>291019</v>
      </c>
      <c r="AH76" s="22">
        <v>2615333</v>
      </c>
      <c r="AI76" s="22">
        <v>48764505</v>
      </c>
      <c r="AJ76" s="22">
        <v>56094302</v>
      </c>
      <c r="AK76" s="22">
        <v>0</v>
      </c>
      <c r="AL76" s="22">
        <v>56094302</v>
      </c>
    </row>
    <row r="77" spans="1:38" x14ac:dyDescent="0.35">
      <c r="A77" s="22" t="s">
        <v>114</v>
      </c>
      <c r="B77" s="22" t="s">
        <v>167</v>
      </c>
      <c r="C77" s="22" t="s">
        <v>264</v>
      </c>
      <c r="D77" s="22" t="s">
        <v>265</v>
      </c>
      <c r="E77" s="22">
        <v>130987509</v>
      </c>
      <c r="F77" s="22">
        <v>0</v>
      </c>
      <c r="G77" s="22">
        <v>21764197</v>
      </c>
      <c r="H77" s="22">
        <v>5802927</v>
      </c>
      <c r="I77" s="22">
        <v>0</v>
      </c>
      <c r="J77" s="22">
        <v>0</v>
      </c>
      <c r="K77" s="22">
        <v>0</v>
      </c>
      <c r="L77" s="22">
        <v>0</v>
      </c>
      <c r="M77" s="22">
        <v>158554633</v>
      </c>
      <c r="N77" s="22">
        <v>0</v>
      </c>
      <c r="O77" s="22">
        <v>13549169</v>
      </c>
      <c r="P77" s="22">
        <v>14806658</v>
      </c>
      <c r="Q77" s="22">
        <v>1823118</v>
      </c>
      <c r="R77" s="22">
        <v>436713</v>
      </c>
      <c r="S77" s="22">
        <v>7427935</v>
      </c>
      <c r="T77" s="22">
        <v>196598226</v>
      </c>
      <c r="U77" s="22">
        <v>80440285</v>
      </c>
      <c r="V77" s="22">
        <v>0</v>
      </c>
      <c r="W77" s="22">
        <v>2433528</v>
      </c>
      <c r="X77" s="22">
        <v>1885289</v>
      </c>
      <c r="Y77" s="22">
        <v>0</v>
      </c>
      <c r="Z77" s="22">
        <v>0</v>
      </c>
      <c r="AA77" s="22">
        <v>0</v>
      </c>
      <c r="AB77" s="22">
        <v>0</v>
      </c>
      <c r="AC77" s="22">
        <v>84759102</v>
      </c>
      <c r="AD77" s="22">
        <v>2174299</v>
      </c>
      <c r="AE77" s="22">
        <v>9740220</v>
      </c>
      <c r="AF77" s="22">
        <v>0</v>
      </c>
      <c r="AG77" s="22">
        <v>153562</v>
      </c>
      <c r="AH77" s="22">
        <v>4166077</v>
      </c>
      <c r="AI77" s="22">
        <v>100993260</v>
      </c>
      <c r="AJ77" s="22">
        <v>95604966</v>
      </c>
      <c r="AK77" s="22">
        <v>0</v>
      </c>
      <c r="AL77" s="22">
        <v>95604966</v>
      </c>
    </row>
    <row r="78" spans="1:38" x14ac:dyDescent="0.35">
      <c r="A78" s="22" t="s">
        <v>114</v>
      </c>
      <c r="B78" s="22" t="s">
        <v>167</v>
      </c>
      <c r="C78" s="22" t="s">
        <v>266</v>
      </c>
      <c r="D78" s="22" t="s">
        <v>267</v>
      </c>
      <c r="E78" s="22">
        <v>267777395</v>
      </c>
      <c r="F78" s="22">
        <v>0</v>
      </c>
      <c r="G78" s="22">
        <v>50186519</v>
      </c>
      <c r="H78" s="22">
        <v>29205670</v>
      </c>
      <c r="I78" s="22">
        <v>12583590</v>
      </c>
      <c r="J78" s="22">
        <v>0</v>
      </c>
      <c r="K78" s="22">
        <v>0</v>
      </c>
      <c r="L78" s="22">
        <v>0</v>
      </c>
      <c r="M78" s="22">
        <v>359753174</v>
      </c>
      <c r="N78" s="22">
        <v>10621064</v>
      </c>
      <c r="O78" s="22">
        <v>12322967</v>
      </c>
      <c r="P78" s="22">
        <v>15842297</v>
      </c>
      <c r="Q78" s="22">
        <v>27618347</v>
      </c>
      <c r="R78" s="22">
        <v>5999482</v>
      </c>
      <c r="S78" s="22">
        <v>11198583</v>
      </c>
      <c r="T78" s="22">
        <v>443355914</v>
      </c>
      <c r="U78" s="22">
        <v>126518987</v>
      </c>
      <c r="V78" s="22">
        <v>0</v>
      </c>
      <c r="W78" s="22">
        <v>11777592</v>
      </c>
      <c r="X78" s="22">
        <v>6437265</v>
      </c>
      <c r="Y78" s="22">
        <v>830899</v>
      </c>
      <c r="Z78" s="22">
        <v>0</v>
      </c>
      <c r="AA78" s="22">
        <v>0</v>
      </c>
      <c r="AB78" s="22">
        <v>0</v>
      </c>
      <c r="AC78" s="22">
        <v>145564743</v>
      </c>
      <c r="AD78" s="22">
        <v>4148751</v>
      </c>
      <c r="AE78" s="22">
        <v>5975655</v>
      </c>
      <c r="AF78" s="22">
        <v>0</v>
      </c>
      <c r="AG78" s="22">
        <v>1580696</v>
      </c>
      <c r="AH78" s="22">
        <v>4687613</v>
      </c>
      <c r="AI78" s="22">
        <v>161957458</v>
      </c>
      <c r="AJ78" s="22">
        <v>281398456</v>
      </c>
      <c r="AK78" s="22">
        <v>18867753</v>
      </c>
      <c r="AL78" s="22">
        <v>262530703</v>
      </c>
    </row>
    <row r="79" spans="1:38" x14ac:dyDescent="0.35">
      <c r="A79" s="22" t="s">
        <v>114</v>
      </c>
      <c r="B79" s="22" t="s">
        <v>167</v>
      </c>
      <c r="C79" s="22" t="s">
        <v>268</v>
      </c>
      <c r="D79" s="22" t="s">
        <v>269</v>
      </c>
      <c r="E79" s="22">
        <v>98057634</v>
      </c>
      <c r="F79" s="22">
        <v>0</v>
      </c>
      <c r="G79" s="22">
        <v>8155311</v>
      </c>
      <c r="H79" s="22">
        <v>3623199</v>
      </c>
      <c r="I79" s="22">
        <v>0</v>
      </c>
      <c r="J79" s="22">
        <v>1251888</v>
      </c>
      <c r="K79" s="22">
        <v>0</v>
      </c>
      <c r="L79" s="22">
        <v>0</v>
      </c>
      <c r="M79" s="22">
        <v>111088032</v>
      </c>
      <c r="N79" s="22">
        <v>422291</v>
      </c>
      <c r="O79" s="22">
        <v>12462388</v>
      </c>
      <c r="P79" s="22">
        <v>17335769</v>
      </c>
      <c r="Q79" s="22">
        <v>50642879</v>
      </c>
      <c r="R79" s="22">
        <v>1987473</v>
      </c>
      <c r="S79" s="22">
        <v>7806664</v>
      </c>
      <c r="T79" s="22">
        <v>201745496</v>
      </c>
      <c r="U79" s="22">
        <v>54414030</v>
      </c>
      <c r="V79" s="22">
        <v>0</v>
      </c>
      <c r="W79" s="22">
        <v>2969821</v>
      </c>
      <c r="X79" s="22">
        <v>904786</v>
      </c>
      <c r="Y79" s="22">
        <v>0</v>
      </c>
      <c r="Z79" s="22">
        <v>397595</v>
      </c>
      <c r="AA79" s="22">
        <v>0</v>
      </c>
      <c r="AB79" s="22">
        <v>0</v>
      </c>
      <c r="AC79" s="22">
        <v>58686232</v>
      </c>
      <c r="AD79" s="22">
        <v>1533473</v>
      </c>
      <c r="AE79" s="22">
        <v>8377058</v>
      </c>
      <c r="AF79" s="22">
        <v>0</v>
      </c>
      <c r="AG79" s="22">
        <v>277548</v>
      </c>
      <c r="AH79" s="22">
        <v>4767599</v>
      </c>
      <c r="AI79" s="22">
        <v>73641910</v>
      </c>
      <c r="AJ79" s="22">
        <v>128103586</v>
      </c>
      <c r="AK79" s="22">
        <v>1986340</v>
      </c>
      <c r="AL79" s="22">
        <v>126117246</v>
      </c>
    </row>
    <row r="80" spans="1:38" x14ac:dyDescent="0.35">
      <c r="A80" s="22" t="s">
        <v>114</v>
      </c>
      <c r="B80" s="22" t="s">
        <v>167</v>
      </c>
      <c r="C80" s="22" t="s">
        <v>270</v>
      </c>
      <c r="D80" s="22" t="s">
        <v>271</v>
      </c>
      <c r="E80" s="22">
        <v>128496827</v>
      </c>
      <c r="F80" s="22">
        <v>0</v>
      </c>
      <c r="G80" s="22">
        <v>5018045</v>
      </c>
      <c r="H80" s="22">
        <v>8698555</v>
      </c>
      <c r="I80" s="22">
        <v>0</v>
      </c>
      <c r="J80" s="22">
        <v>0</v>
      </c>
      <c r="K80" s="22">
        <v>0</v>
      </c>
      <c r="L80" s="22">
        <v>8007998</v>
      </c>
      <c r="M80" s="22">
        <v>150221425</v>
      </c>
      <c r="N80" s="22">
        <v>257046</v>
      </c>
      <c r="O80" s="22">
        <v>5622557</v>
      </c>
      <c r="P80" s="22">
        <v>12147866</v>
      </c>
      <c r="Q80" s="22">
        <v>3081217</v>
      </c>
      <c r="R80" s="22">
        <v>2280488</v>
      </c>
      <c r="S80" s="22">
        <v>4795031</v>
      </c>
      <c r="T80" s="22">
        <v>178405630</v>
      </c>
      <c r="U80" s="22">
        <v>102819856</v>
      </c>
      <c r="V80" s="22">
        <v>0</v>
      </c>
      <c r="W80" s="22">
        <v>1853635</v>
      </c>
      <c r="X80" s="22">
        <v>1590962</v>
      </c>
      <c r="Y80" s="22">
        <v>0</v>
      </c>
      <c r="Z80" s="22">
        <v>0</v>
      </c>
      <c r="AA80" s="22">
        <v>0</v>
      </c>
      <c r="AB80" s="22">
        <v>3752927</v>
      </c>
      <c r="AC80" s="22">
        <v>110017380</v>
      </c>
      <c r="AD80" s="22">
        <v>2265164</v>
      </c>
      <c r="AE80" s="22">
        <v>5496051</v>
      </c>
      <c r="AF80" s="22">
        <v>0</v>
      </c>
      <c r="AG80" s="22">
        <v>838058</v>
      </c>
      <c r="AH80" s="22">
        <v>2678042</v>
      </c>
      <c r="AI80" s="22">
        <v>121294695</v>
      </c>
      <c r="AJ80" s="22">
        <v>57110935</v>
      </c>
      <c r="AK80" s="22">
        <v>0</v>
      </c>
      <c r="AL80" s="22">
        <v>57110935</v>
      </c>
    </row>
    <row r="81" spans="1:38" x14ac:dyDescent="0.35">
      <c r="A81" s="22" t="s">
        <v>114</v>
      </c>
      <c r="B81" s="22" t="s">
        <v>167</v>
      </c>
      <c r="C81" s="22" t="s">
        <v>272</v>
      </c>
      <c r="D81" s="22" t="s">
        <v>273</v>
      </c>
      <c r="E81" s="22">
        <v>78647186</v>
      </c>
      <c r="F81" s="22">
        <v>0</v>
      </c>
      <c r="G81" s="22">
        <v>2241488</v>
      </c>
      <c r="H81" s="22">
        <v>3016881</v>
      </c>
      <c r="I81" s="22">
        <v>0</v>
      </c>
      <c r="J81" s="22">
        <v>0</v>
      </c>
      <c r="K81" s="22">
        <v>0</v>
      </c>
      <c r="L81" s="22">
        <v>10731203</v>
      </c>
      <c r="M81" s="22">
        <v>94636758</v>
      </c>
      <c r="N81" s="22">
        <v>137078</v>
      </c>
      <c r="O81" s="22">
        <v>5301097</v>
      </c>
      <c r="P81" s="22">
        <v>18840589</v>
      </c>
      <c r="Q81" s="22">
        <v>2669308</v>
      </c>
      <c r="R81" s="22">
        <v>272038</v>
      </c>
      <c r="S81" s="22">
        <v>5318153</v>
      </c>
      <c r="T81" s="22">
        <v>127175021</v>
      </c>
      <c r="U81" s="22">
        <v>50666900</v>
      </c>
      <c r="V81" s="22">
        <v>0</v>
      </c>
      <c r="W81" s="22">
        <v>1082129</v>
      </c>
      <c r="X81" s="22">
        <v>917043</v>
      </c>
      <c r="Y81" s="22">
        <v>0</v>
      </c>
      <c r="Z81" s="22">
        <v>0</v>
      </c>
      <c r="AA81" s="22">
        <v>0</v>
      </c>
      <c r="AB81" s="22">
        <v>4550512</v>
      </c>
      <c r="AC81" s="22">
        <v>57216584</v>
      </c>
      <c r="AD81" s="22">
        <v>2342907</v>
      </c>
      <c r="AE81" s="22">
        <v>9554345</v>
      </c>
      <c r="AF81" s="22">
        <v>0</v>
      </c>
      <c r="AG81" s="22">
        <v>101384</v>
      </c>
      <c r="AH81" s="22">
        <v>2806803</v>
      </c>
      <c r="AI81" s="22">
        <v>72022023</v>
      </c>
      <c r="AJ81" s="22">
        <v>55152998</v>
      </c>
      <c r="AK81" s="22">
        <v>0</v>
      </c>
      <c r="AL81" s="22">
        <v>55152998</v>
      </c>
    </row>
    <row r="82" spans="1:38" x14ac:dyDescent="0.35">
      <c r="A82" s="22" t="s">
        <v>114</v>
      </c>
      <c r="B82" s="22" t="s">
        <v>167</v>
      </c>
      <c r="C82" s="22" t="s">
        <v>274</v>
      </c>
      <c r="D82" s="22" t="s">
        <v>275</v>
      </c>
      <c r="E82" s="22">
        <v>490437011</v>
      </c>
      <c r="F82" s="22">
        <v>0</v>
      </c>
      <c r="G82" s="22">
        <v>0</v>
      </c>
      <c r="H82" s="22">
        <v>9765611</v>
      </c>
      <c r="I82" s="22">
        <v>0</v>
      </c>
      <c r="J82" s="22">
        <v>708188</v>
      </c>
      <c r="K82" s="22">
        <v>0</v>
      </c>
      <c r="L82" s="22">
        <v>47632527</v>
      </c>
      <c r="M82" s="22">
        <v>548543337</v>
      </c>
      <c r="N82" s="22">
        <v>3520760</v>
      </c>
      <c r="O82" s="22">
        <v>6617235</v>
      </c>
      <c r="P82" s="22">
        <v>28693050</v>
      </c>
      <c r="Q82" s="22">
        <v>7206977</v>
      </c>
      <c r="R82" s="22">
        <v>90251</v>
      </c>
      <c r="S82" s="22">
        <v>8205591</v>
      </c>
      <c r="T82" s="22">
        <v>602877201</v>
      </c>
      <c r="U82" s="22">
        <v>320749787</v>
      </c>
      <c r="V82" s="22">
        <v>0</v>
      </c>
      <c r="W82" s="22">
        <v>0</v>
      </c>
      <c r="X82" s="22">
        <v>2344889</v>
      </c>
      <c r="Y82" s="22">
        <v>0</v>
      </c>
      <c r="Z82" s="22">
        <v>315292</v>
      </c>
      <c r="AA82" s="22">
        <v>0</v>
      </c>
      <c r="AB82" s="22">
        <v>21269184</v>
      </c>
      <c r="AC82" s="22">
        <v>344679152</v>
      </c>
      <c r="AD82" s="22">
        <v>2438538</v>
      </c>
      <c r="AE82" s="22">
        <v>13667285</v>
      </c>
      <c r="AF82" s="22">
        <v>0</v>
      </c>
      <c r="AG82" s="22">
        <v>29208</v>
      </c>
      <c r="AH82" s="22">
        <v>4599587</v>
      </c>
      <c r="AI82" s="22">
        <v>365413770</v>
      </c>
      <c r="AJ82" s="22">
        <v>237463431</v>
      </c>
      <c r="AK82" s="22">
        <v>2549918</v>
      </c>
      <c r="AL82" s="22">
        <v>234913513</v>
      </c>
    </row>
    <row r="83" spans="1:38" x14ac:dyDescent="0.35">
      <c r="A83" s="22" t="s">
        <v>114</v>
      </c>
      <c r="B83" s="22" t="s">
        <v>167</v>
      </c>
      <c r="C83" s="22" t="s">
        <v>276</v>
      </c>
      <c r="D83" s="22" t="s">
        <v>277</v>
      </c>
      <c r="E83" s="22">
        <v>159602856</v>
      </c>
      <c r="F83" s="22">
        <v>0</v>
      </c>
      <c r="G83" s="22">
        <v>905243</v>
      </c>
      <c r="H83" s="22">
        <v>0</v>
      </c>
      <c r="I83" s="22">
        <v>0</v>
      </c>
      <c r="J83" s="22">
        <v>264579</v>
      </c>
      <c r="K83" s="22">
        <v>0</v>
      </c>
      <c r="L83" s="22">
        <v>0</v>
      </c>
      <c r="M83" s="22">
        <v>160772678</v>
      </c>
      <c r="N83" s="22">
        <v>823788</v>
      </c>
      <c r="O83" s="22">
        <v>10901947</v>
      </c>
      <c r="P83" s="22">
        <v>17698894</v>
      </c>
      <c r="Q83" s="22">
        <v>5744547</v>
      </c>
      <c r="R83" s="22">
        <v>1997461</v>
      </c>
      <c r="S83" s="22">
        <v>6441993</v>
      </c>
      <c r="T83" s="22">
        <v>204381308</v>
      </c>
      <c r="U83" s="22">
        <v>77230272</v>
      </c>
      <c r="V83" s="22">
        <v>0</v>
      </c>
      <c r="W83" s="22">
        <v>184863</v>
      </c>
      <c r="X83" s="22">
        <v>0</v>
      </c>
      <c r="Y83" s="22">
        <v>0</v>
      </c>
      <c r="Z83" s="22">
        <v>72495</v>
      </c>
      <c r="AA83" s="22">
        <v>0</v>
      </c>
      <c r="AB83" s="22">
        <v>0</v>
      </c>
      <c r="AC83" s="22">
        <v>77487630</v>
      </c>
      <c r="AD83" s="22">
        <v>3732979</v>
      </c>
      <c r="AE83" s="22">
        <v>10835089</v>
      </c>
      <c r="AF83" s="22">
        <v>0</v>
      </c>
      <c r="AG83" s="22">
        <v>288539</v>
      </c>
      <c r="AH83" s="22">
        <v>3666072</v>
      </c>
      <c r="AI83" s="22">
        <v>96010309</v>
      </c>
      <c r="AJ83" s="22">
        <v>108370999</v>
      </c>
      <c r="AK83" s="22">
        <v>15278</v>
      </c>
      <c r="AL83" s="22">
        <v>108355721</v>
      </c>
    </row>
    <row r="84" spans="1:38" x14ac:dyDescent="0.35">
      <c r="A84" s="22" t="s">
        <v>114</v>
      </c>
      <c r="B84" s="22" t="s">
        <v>167</v>
      </c>
      <c r="C84" s="22" t="s">
        <v>278</v>
      </c>
      <c r="D84" s="22" t="s">
        <v>279</v>
      </c>
      <c r="E84" s="22">
        <v>507596971</v>
      </c>
      <c r="F84" s="22">
        <v>0</v>
      </c>
      <c r="G84" s="22">
        <v>1855998</v>
      </c>
      <c r="H84" s="22">
        <v>1650184</v>
      </c>
      <c r="I84" s="22">
        <v>0</v>
      </c>
      <c r="J84" s="22">
        <v>0</v>
      </c>
      <c r="K84" s="22">
        <v>0</v>
      </c>
      <c r="L84" s="22">
        <v>0</v>
      </c>
      <c r="M84" s="22">
        <v>511103153</v>
      </c>
      <c r="N84" s="22">
        <v>957546</v>
      </c>
      <c r="O84" s="22">
        <v>3359611</v>
      </c>
      <c r="P84" s="22">
        <v>19318133</v>
      </c>
      <c r="Q84" s="22">
        <v>3210773</v>
      </c>
      <c r="R84" s="22">
        <v>1916454</v>
      </c>
      <c r="S84" s="22">
        <v>6389119</v>
      </c>
      <c r="T84" s="22">
        <v>546254789</v>
      </c>
      <c r="U84" s="22">
        <v>263589805</v>
      </c>
      <c r="V84" s="22">
        <v>0</v>
      </c>
      <c r="W84" s="22">
        <v>768601</v>
      </c>
      <c r="X84" s="22">
        <v>751684</v>
      </c>
      <c r="Y84" s="22">
        <v>0</v>
      </c>
      <c r="Z84" s="22">
        <v>0</v>
      </c>
      <c r="AA84" s="22">
        <v>0</v>
      </c>
      <c r="AB84" s="22">
        <v>0</v>
      </c>
      <c r="AC84" s="22">
        <v>265110090</v>
      </c>
      <c r="AD84" s="22">
        <v>1253668</v>
      </c>
      <c r="AE84" s="22">
        <v>7461398</v>
      </c>
      <c r="AF84" s="22">
        <v>0</v>
      </c>
      <c r="AG84" s="22">
        <v>775265</v>
      </c>
      <c r="AH84" s="22">
        <v>3293863</v>
      </c>
      <c r="AI84" s="22">
        <v>277894284</v>
      </c>
      <c r="AJ84" s="22">
        <v>268360505</v>
      </c>
      <c r="AK84" s="22">
        <v>0</v>
      </c>
      <c r="AL84" s="22">
        <v>268360505</v>
      </c>
    </row>
    <row r="85" spans="1:38" x14ac:dyDescent="0.35">
      <c r="A85" s="22" t="s">
        <v>114</v>
      </c>
      <c r="B85" s="22" t="s">
        <v>167</v>
      </c>
      <c r="C85" s="22" t="s">
        <v>280</v>
      </c>
      <c r="D85" s="22" t="s">
        <v>281</v>
      </c>
      <c r="E85" s="22">
        <v>49961605</v>
      </c>
      <c r="F85" s="22">
        <v>0</v>
      </c>
      <c r="G85" s="22">
        <v>5263022</v>
      </c>
      <c r="H85" s="22">
        <v>49596</v>
      </c>
      <c r="I85" s="22">
        <v>0</v>
      </c>
      <c r="J85" s="22">
        <v>0</v>
      </c>
      <c r="K85" s="22">
        <v>36430</v>
      </c>
      <c r="L85" s="22">
        <v>0</v>
      </c>
      <c r="M85" s="22">
        <v>55310653</v>
      </c>
      <c r="N85" s="22">
        <v>104750</v>
      </c>
      <c r="O85" s="22">
        <v>4340125</v>
      </c>
      <c r="P85" s="22">
        <v>10776951</v>
      </c>
      <c r="Q85" s="22">
        <v>3633888</v>
      </c>
      <c r="R85" s="22">
        <v>944423</v>
      </c>
      <c r="S85" s="22">
        <v>4973661</v>
      </c>
      <c r="T85" s="22">
        <v>80084451</v>
      </c>
      <c r="U85" s="22">
        <v>32098764</v>
      </c>
      <c r="V85" s="22">
        <v>0</v>
      </c>
      <c r="W85" s="22">
        <v>620585</v>
      </c>
      <c r="X85" s="22">
        <v>7164</v>
      </c>
      <c r="Y85" s="22">
        <v>0</v>
      </c>
      <c r="Z85" s="22">
        <v>0</v>
      </c>
      <c r="AA85" s="22">
        <v>31874</v>
      </c>
      <c r="AB85" s="22">
        <v>0</v>
      </c>
      <c r="AC85" s="22">
        <v>32758387</v>
      </c>
      <c r="AD85" s="22">
        <v>1249621</v>
      </c>
      <c r="AE85" s="22">
        <v>6206873</v>
      </c>
      <c r="AF85" s="22">
        <v>0</v>
      </c>
      <c r="AG85" s="22">
        <v>632157</v>
      </c>
      <c r="AH85" s="22">
        <v>3610951</v>
      </c>
      <c r="AI85" s="22">
        <v>44457989</v>
      </c>
      <c r="AJ85" s="22">
        <v>35626462</v>
      </c>
      <c r="AK85" s="22">
        <v>1250000</v>
      </c>
      <c r="AL85" s="22">
        <v>34376462</v>
      </c>
    </row>
    <row r="86" spans="1:38" x14ac:dyDescent="0.35">
      <c r="A86" s="22" t="s">
        <v>114</v>
      </c>
      <c r="B86" s="22" t="s">
        <v>167</v>
      </c>
      <c r="C86" s="22" t="s">
        <v>282</v>
      </c>
      <c r="D86" s="22" t="s">
        <v>283</v>
      </c>
      <c r="E86" s="22">
        <v>120250958</v>
      </c>
      <c r="F86" s="22">
        <v>0</v>
      </c>
      <c r="G86" s="22">
        <v>6225937</v>
      </c>
      <c r="H86" s="22">
        <v>3534072</v>
      </c>
      <c r="I86" s="22">
        <v>0</v>
      </c>
      <c r="J86" s="22">
        <v>0</v>
      </c>
      <c r="K86" s="22">
        <v>0</v>
      </c>
      <c r="L86" s="22">
        <v>0</v>
      </c>
      <c r="M86" s="22">
        <v>130010967</v>
      </c>
      <c r="N86" s="22">
        <v>36620</v>
      </c>
      <c r="O86" s="22">
        <v>4305185</v>
      </c>
      <c r="P86" s="22">
        <v>9818572</v>
      </c>
      <c r="Q86" s="22">
        <v>2192928</v>
      </c>
      <c r="R86" s="22">
        <v>0</v>
      </c>
      <c r="S86" s="22">
        <v>4058533</v>
      </c>
      <c r="T86" s="22">
        <v>150422805</v>
      </c>
      <c r="U86" s="22">
        <v>109028936</v>
      </c>
      <c r="V86" s="22">
        <v>0</v>
      </c>
      <c r="W86" s="22">
        <v>2356377</v>
      </c>
      <c r="X86" s="22">
        <v>1514549</v>
      </c>
      <c r="Y86" s="22">
        <v>0</v>
      </c>
      <c r="Z86" s="22">
        <v>0</v>
      </c>
      <c r="AA86" s="22">
        <v>0</v>
      </c>
      <c r="AB86" s="22">
        <v>0</v>
      </c>
      <c r="AC86" s="22">
        <v>112899862</v>
      </c>
      <c r="AD86" s="22">
        <v>881507</v>
      </c>
      <c r="AE86" s="22">
        <v>4056593</v>
      </c>
      <c r="AF86" s="22">
        <v>0</v>
      </c>
      <c r="AG86" s="22">
        <v>0</v>
      </c>
      <c r="AH86" s="22">
        <v>1606758</v>
      </c>
      <c r="AI86" s="22">
        <v>119444720</v>
      </c>
      <c r="AJ86" s="22">
        <v>30978085</v>
      </c>
      <c r="AK86" s="22">
        <v>2523999</v>
      </c>
      <c r="AL86" s="22">
        <v>28454086</v>
      </c>
    </row>
    <row r="87" spans="1:38" x14ac:dyDescent="0.35">
      <c r="A87" s="22" t="s">
        <v>114</v>
      </c>
      <c r="B87" s="22" t="s">
        <v>167</v>
      </c>
      <c r="C87" s="22" t="s">
        <v>284</v>
      </c>
      <c r="D87" s="22" t="s">
        <v>285</v>
      </c>
      <c r="E87" s="22">
        <v>136024269</v>
      </c>
      <c r="F87" s="22">
        <v>0</v>
      </c>
      <c r="G87" s="22">
        <v>6231455</v>
      </c>
      <c r="H87" s="22">
        <v>17660796</v>
      </c>
      <c r="I87" s="22">
        <v>0</v>
      </c>
      <c r="J87" s="22">
        <v>0</v>
      </c>
      <c r="K87" s="22">
        <v>0</v>
      </c>
      <c r="L87" s="22">
        <v>0</v>
      </c>
      <c r="M87" s="22">
        <v>159916520</v>
      </c>
      <c r="N87" s="22">
        <v>11634524</v>
      </c>
      <c r="O87" s="22">
        <v>10397104</v>
      </c>
      <c r="P87" s="22">
        <v>15032805</v>
      </c>
      <c r="Q87" s="22">
        <v>3820670</v>
      </c>
      <c r="R87" s="22">
        <v>0</v>
      </c>
      <c r="S87" s="22">
        <v>9763297</v>
      </c>
      <c r="T87" s="22">
        <v>210564920</v>
      </c>
      <c r="U87" s="22">
        <v>96895921</v>
      </c>
      <c r="V87" s="22">
        <v>0</v>
      </c>
      <c r="W87" s="22">
        <v>1497383</v>
      </c>
      <c r="X87" s="22">
        <v>3398808</v>
      </c>
      <c r="Y87" s="22">
        <v>0</v>
      </c>
      <c r="Z87" s="22">
        <v>0</v>
      </c>
      <c r="AA87" s="22">
        <v>0</v>
      </c>
      <c r="AB87" s="22">
        <v>0</v>
      </c>
      <c r="AC87" s="22">
        <v>101792112</v>
      </c>
      <c r="AD87" s="22">
        <v>3866164</v>
      </c>
      <c r="AE87" s="22">
        <v>8349677</v>
      </c>
      <c r="AF87" s="22">
        <v>0</v>
      </c>
      <c r="AG87" s="22">
        <v>0</v>
      </c>
      <c r="AH87" s="22">
        <v>4304379</v>
      </c>
      <c r="AI87" s="22">
        <v>118312332</v>
      </c>
      <c r="AJ87" s="22">
        <v>92252588</v>
      </c>
      <c r="AK87" s="22">
        <v>922420</v>
      </c>
      <c r="AL87" s="22">
        <v>91330168</v>
      </c>
    </row>
    <row r="88" spans="1:38" x14ac:dyDescent="0.35">
      <c r="A88" s="22" t="s">
        <v>114</v>
      </c>
      <c r="B88" s="22" t="s">
        <v>167</v>
      </c>
      <c r="C88" s="22" t="s">
        <v>286</v>
      </c>
      <c r="D88" s="22" t="s">
        <v>287</v>
      </c>
      <c r="E88" s="22">
        <v>508904431</v>
      </c>
      <c r="F88" s="22">
        <v>0</v>
      </c>
      <c r="G88" s="22">
        <v>20371172</v>
      </c>
      <c r="H88" s="22">
        <v>11837868</v>
      </c>
      <c r="I88" s="22">
        <v>0</v>
      </c>
      <c r="J88" s="22">
        <v>0</v>
      </c>
      <c r="K88" s="22">
        <v>0</v>
      </c>
      <c r="L88" s="22">
        <v>0</v>
      </c>
      <c r="M88" s="22">
        <v>541113471</v>
      </c>
      <c r="N88" s="22">
        <v>10050971</v>
      </c>
      <c r="O88" s="22">
        <v>16490746</v>
      </c>
      <c r="P88" s="22">
        <v>31693760</v>
      </c>
      <c r="Q88" s="22">
        <v>14253305</v>
      </c>
      <c r="R88" s="22">
        <v>4443904</v>
      </c>
      <c r="S88" s="22">
        <v>12981499</v>
      </c>
      <c r="T88" s="22">
        <v>631027656</v>
      </c>
      <c r="U88" s="22">
        <v>361383764</v>
      </c>
      <c r="V88" s="22">
        <v>0</v>
      </c>
      <c r="W88" s="22">
        <v>8359531</v>
      </c>
      <c r="X88" s="22">
        <v>4336709</v>
      </c>
      <c r="Y88" s="22">
        <v>0</v>
      </c>
      <c r="Z88" s="22">
        <v>0</v>
      </c>
      <c r="AA88" s="22">
        <v>0</v>
      </c>
      <c r="AB88" s="22">
        <v>0</v>
      </c>
      <c r="AC88" s="22">
        <v>374080004</v>
      </c>
      <c r="AD88" s="22">
        <v>3803457</v>
      </c>
      <c r="AE88" s="22">
        <v>14445317</v>
      </c>
      <c r="AF88" s="22">
        <v>0</v>
      </c>
      <c r="AG88" s="22">
        <v>1759328</v>
      </c>
      <c r="AH88" s="22">
        <v>6165310</v>
      </c>
      <c r="AI88" s="22">
        <v>400253416</v>
      </c>
      <c r="AJ88" s="22">
        <v>230774240</v>
      </c>
      <c r="AK88" s="22">
        <v>326712</v>
      </c>
      <c r="AL88" s="22">
        <v>230447528</v>
      </c>
    </row>
    <row r="89" spans="1:38" x14ac:dyDescent="0.35">
      <c r="A89" s="22" t="s">
        <v>114</v>
      </c>
      <c r="B89" s="22" t="s">
        <v>167</v>
      </c>
      <c r="C89" s="22" t="s">
        <v>288</v>
      </c>
      <c r="D89" s="22" t="s">
        <v>289</v>
      </c>
      <c r="E89" s="22">
        <v>202898716</v>
      </c>
      <c r="F89" s="22">
        <v>0</v>
      </c>
      <c r="G89" s="22">
        <v>0</v>
      </c>
      <c r="H89" s="22">
        <v>0</v>
      </c>
      <c r="I89" s="22">
        <v>0</v>
      </c>
      <c r="J89" s="22">
        <v>0</v>
      </c>
      <c r="K89" s="22">
        <v>0</v>
      </c>
      <c r="L89" s="22">
        <v>0</v>
      </c>
      <c r="M89" s="22">
        <v>202898716</v>
      </c>
      <c r="N89" s="22">
        <v>524100</v>
      </c>
      <c r="O89" s="22">
        <v>9818172</v>
      </c>
      <c r="P89" s="22">
        <v>16203474</v>
      </c>
      <c r="Q89" s="22">
        <v>6068794</v>
      </c>
      <c r="R89" s="22">
        <v>565031</v>
      </c>
      <c r="S89" s="22">
        <v>5688269</v>
      </c>
      <c r="T89" s="22">
        <v>241766556</v>
      </c>
      <c r="U89" s="22">
        <v>143864815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143864815</v>
      </c>
      <c r="AD89" s="22">
        <v>1837466</v>
      </c>
      <c r="AE89" s="22">
        <v>6628280</v>
      </c>
      <c r="AF89" s="22">
        <v>0</v>
      </c>
      <c r="AG89" s="22">
        <v>125331</v>
      </c>
      <c r="AH89" s="22">
        <v>2775239</v>
      </c>
      <c r="AI89" s="22">
        <v>155231131</v>
      </c>
      <c r="AJ89" s="22">
        <v>86535425</v>
      </c>
      <c r="AK89" s="22">
        <v>0</v>
      </c>
      <c r="AL89" s="22">
        <v>86535425</v>
      </c>
    </row>
    <row r="90" spans="1:38" x14ac:dyDescent="0.35">
      <c r="A90" s="22" t="s">
        <v>114</v>
      </c>
      <c r="B90" s="22" t="s">
        <v>167</v>
      </c>
      <c r="C90" s="22" t="s">
        <v>290</v>
      </c>
      <c r="D90" s="22" t="s">
        <v>291</v>
      </c>
      <c r="E90" s="22">
        <v>243135059</v>
      </c>
      <c r="F90" s="22">
        <v>0</v>
      </c>
      <c r="G90" s="22">
        <v>11867639</v>
      </c>
      <c r="H90" s="22">
        <v>2687202</v>
      </c>
      <c r="I90" s="22">
        <v>0</v>
      </c>
      <c r="J90" s="22">
        <v>0</v>
      </c>
      <c r="K90" s="22">
        <v>0</v>
      </c>
      <c r="L90" s="22">
        <v>0</v>
      </c>
      <c r="M90" s="22">
        <v>257689900</v>
      </c>
      <c r="N90" s="22">
        <v>0</v>
      </c>
      <c r="O90" s="22">
        <v>12926827</v>
      </c>
      <c r="P90" s="22">
        <v>9321561</v>
      </c>
      <c r="Q90" s="22">
        <v>2216470</v>
      </c>
      <c r="R90" s="22">
        <v>2985299</v>
      </c>
      <c r="S90" s="22">
        <v>6104388</v>
      </c>
      <c r="T90" s="22">
        <v>291244445</v>
      </c>
      <c r="U90" s="22">
        <v>181416761</v>
      </c>
      <c r="V90" s="22">
        <v>0</v>
      </c>
      <c r="W90" s="22">
        <v>2983044</v>
      </c>
      <c r="X90" s="22">
        <v>1508156</v>
      </c>
      <c r="Y90" s="22">
        <v>0</v>
      </c>
      <c r="Z90" s="22">
        <v>0</v>
      </c>
      <c r="AA90" s="22">
        <v>0</v>
      </c>
      <c r="AB90" s="22">
        <v>0</v>
      </c>
      <c r="AC90" s="22">
        <v>185907961</v>
      </c>
      <c r="AD90" s="22">
        <v>2847954</v>
      </c>
      <c r="AE90" s="22">
        <v>4605846</v>
      </c>
      <c r="AF90" s="22">
        <v>0</v>
      </c>
      <c r="AG90" s="22">
        <v>972367</v>
      </c>
      <c r="AH90" s="22">
        <v>2634197</v>
      </c>
      <c r="AI90" s="22">
        <v>196968325</v>
      </c>
      <c r="AJ90" s="22">
        <v>94276120</v>
      </c>
      <c r="AK90" s="22">
        <v>7643327</v>
      </c>
      <c r="AL90" s="22">
        <v>86632793</v>
      </c>
    </row>
    <row r="91" spans="1:38" x14ac:dyDescent="0.35">
      <c r="A91" s="22" t="s">
        <v>114</v>
      </c>
      <c r="B91" s="22" t="s">
        <v>167</v>
      </c>
      <c r="C91" s="22" t="s">
        <v>292</v>
      </c>
      <c r="D91" s="22" t="s">
        <v>293</v>
      </c>
      <c r="E91" s="22">
        <v>1123274334</v>
      </c>
      <c r="F91" s="22">
        <v>0</v>
      </c>
      <c r="G91" s="22">
        <v>23542100</v>
      </c>
      <c r="H91" s="22">
        <v>15086268</v>
      </c>
      <c r="I91" s="22">
        <v>2544147</v>
      </c>
      <c r="J91" s="22">
        <v>0</v>
      </c>
      <c r="K91" s="22">
        <v>0</v>
      </c>
      <c r="L91" s="22">
        <v>0</v>
      </c>
      <c r="M91" s="22">
        <v>1164446849</v>
      </c>
      <c r="N91" s="22">
        <v>12819353</v>
      </c>
      <c r="O91" s="22">
        <v>53660968</v>
      </c>
      <c r="P91" s="22">
        <v>17041215</v>
      </c>
      <c r="Q91" s="22">
        <v>8486006</v>
      </c>
      <c r="R91" s="22">
        <v>10725552</v>
      </c>
      <c r="S91" s="22">
        <v>11228763</v>
      </c>
      <c r="T91" s="22">
        <v>1278408706</v>
      </c>
      <c r="U91" s="22">
        <v>958992513</v>
      </c>
      <c r="V91" s="22">
        <v>0</v>
      </c>
      <c r="W91" s="22">
        <v>6638761</v>
      </c>
      <c r="X91" s="22">
        <v>3687374</v>
      </c>
      <c r="Y91" s="22">
        <v>135172</v>
      </c>
      <c r="Z91" s="22">
        <v>0</v>
      </c>
      <c r="AA91" s="22">
        <v>0</v>
      </c>
      <c r="AB91" s="22">
        <v>0</v>
      </c>
      <c r="AC91" s="22">
        <v>969453820</v>
      </c>
      <c r="AD91" s="22">
        <v>8249306</v>
      </c>
      <c r="AE91" s="22">
        <v>5524356</v>
      </c>
      <c r="AF91" s="22">
        <v>0</v>
      </c>
      <c r="AG91" s="22">
        <v>4980533</v>
      </c>
      <c r="AH91" s="22">
        <v>4344248</v>
      </c>
      <c r="AI91" s="22">
        <v>992552263</v>
      </c>
      <c r="AJ91" s="22">
        <v>285856443</v>
      </c>
      <c r="AK91" s="22">
        <v>78351</v>
      </c>
      <c r="AL91" s="22">
        <v>285778092</v>
      </c>
    </row>
    <row r="92" spans="1:38" x14ac:dyDescent="0.35">
      <c r="A92" s="22" t="s">
        <v>114</v>
      </c>
      <c r="B92" s="22" t="s">
        <v>294</v>
      </c>
      <c r="C92" s="22" t="s">
        <v>295</v>
      </c>
      <c r="D92" s="22" t="s">
        <v>296</v>
      </c>
      <c r="E92" s="22">
        <v>17236013</v>
      </c>
      <c r="F92" s="22">
        <v>0</v>
      </c>
      <c r="G92" s="22">
        <v>16831946</v>
      </c>
      <c r="H92" s="22">
        <v>0</v>
      </c>
      <c r="I92" s="22">
        <v>1021715</v>
      </c>
      <c r="J92" s="22">
        <v>0</v>
      </c>
      <c r="K92" s="22">
        <v>0</v>
      </c>
      <c r="L92" s="22">
        <v>0</v>
      </c>
      <c r="M92" s="22">
        <v>35089674</v>
      </c>
      <c r="N92" s="22">
        <v>0</v>
      </c>
      <c r="O92" s="22">
        <v>18754336</v>
      </c>
      <c r="P92" s="22">
        <v>4558947</v>
      </c>
      <c r="Q92" s="22">
        <v>1962591</v>
      </c>
      <c r="R92" s="22">
        <v>978021</v>
      </c>
      <c r="S92" s="22">
        <v>1607844</v>
      </c>
      <c r="T92" s="22">
        <v>62951413</v>
      </c>
      <c r="U92" s="22">
        <v>11527104</v>
      </c>
      <c r="V92" s="22">
        <v>0</v>
      </c>
      <c r="W92" s="22">
        <v>4758714</v>
      </c>
      <c r="X92" s="22">
        <v>0</v>
      </c>
      <c r="Y92" s="22">
        <v>446727</v>
      </c>
      <c r="Z92" s="22">
        <v>0</v>
      </c>
      <c r="AA92" s="22">
        <v>0</v>
      </c>
      <c r="AB92" s="22">
        <v>0</v>
      </c>
      <c r="AC92" s="22">
        <v>16732545</v>
      </c>
      <c r="AD92" s="22">
        <v>7159712</v>
      </c>
      <c r="AE92" s="22">
        <v>2005787</v>
      </c>
      <c r="AF92" s="22">
        <v>0</v>
      </c>
      <c r="AG92" s="22">
        <v>107778</v>
      </c>
      <c r="AH92" s="22">
        <v>752848</v>
      </c>
      <c r="AI92" s="22">
        <v>26758670</v>
      </c>
      <c r="AJ92" s="22">
        <v>36192743</v>
      </c>
      <c r="AK92" s="22">
        <v>5884161</v>
      </c>
      <c r="AL92" s="22">
        <v>30308582</v>
      </c>
    </row>
    <row r="93" spans="1:38" x14ac:dyDescent="0.35">
      <c r="A93" s="22" t="s">
        <v>114</v>
      </c>
      <c r="B93" s="22" t="s">
        <v>294</v>
      </c>
      <c r="C93" s="22" t="s">
        <v>297</v>
      </c>
      <c r="D93" s="22" t="s">
        <v>298</v>
      </c>
      <c r="E93" s="22">
        <v>56838490</v>
      </c>
      <c r="F93" s="22">
        <v>0</v>
      </c>
      <c r="G93" s="22">
        <v>33161647</v>
      </c>
      <c r="H93" s="22">
        <v>21444612</v>
      </c>
      <c r="I93" s="22">
        <v>6534539</v>
      </c>
      <c r="J93" s="22">
        <v>0</v>
      </c>
      <c r="K93" s="22">
        <v>0</v>
      </c>
      <c r="L93" s="22">
        <v>0</v>
      </c>
      <c r="M93" s="22">
        <v>117979288</v>
      </c>
      <c r="N93" s="22">
        <v>3404034</v>
      </c>
      <c r="O93" s="22">
        <v>64823696</v>
      </c>
      <c r="P93" s="22">
        <v>73954865</v>
      </c>
      <c r="Q93" s="22">
        <v>42378825</v>
      </c>
      <c r="R93" s="22">
        <v>20362484</v>
      </c>
      <c r="S93" s="22">
        <v>10808922</v>
      </c>
      <c r="T93" s="22">
        <v>333712114</v>
      </c>
      <c r="U93" s="22">
        <v>32967496</v>
      </c>
      <c r="V93" s="22">
        <v>0</v>
      </c>
      <c r="W93" s="22">
        <v>14875138</v>
      </c>
      <c r="X93" s="22">
        <v>7293422</v>
      </c>
      <c r="Y93" s="22">
        <v>1762337</v>
      </c>
      <c r="Z93" s="22">
        <v>0</v>
      </c>
      <c r="AA93" s="22">
        <v>0</v>
      </c>
      <c r="AB93" s="22">
        <v>0</v>
      </c>
      <c r="AC93" s="22">
        <v>56898393</v>
      </c>
      <c r="AD93" s="22">
        <v>15706733</v>
      </c>
      <c r="AE93" s="22">
        <v>30016882</v>
      </c>
      <c r="AF93" s="22">
        <v>0</v>
      </c>
      <c r="AG93" s="22">
        <v>10722936</v>
      </c>
      <c r="AH93" s="22">
        <v>4407850</v>
      </c>
      <c r="AI93" s="22">
        <v>117752794</v>
      </c>
      <c r="AJ93" s="22">
        <v>215959320</v>
      </c>
      <c r="AK93" s="22">
        <v>13895255</v>
      </c>
      <c r="AL93" s="22">
        <v>202064065</v>
      </c>
    </row>
    <row r="94" spans="1:38" x14ac:dyDescent="0.35">
      <c r="A94" s="22" t="s">
        <v>114</v>
      </c>
      <c r="B94" s="22" t="s">
        <v>294</v>
      </c>
      <c r="C94" s="22" t="s">
        <v>299</v>
      </c>
      <c r="D94" s="22" t="s">
        <v>300</v>
      </c>
      <c r="E94" s="22">
        <v>43708037</v>
      </c>
      <c r="F94" s="22">
        <v>0</v>
      </c>
      <c r="G94" s="22">
        <v>12168859</v>
      </c>
      <c r="H94" s="22">
        <v>13036962</v>
      </c>
      <c r="I94" s="22">
        <v>6430969</v>
      </c>
      <c r="J94" s="22">
        <v>0</v>
      </c>
      <c r="K94" s="22">
        <v>0</v>
      </c>
      <c r="L94" s="22">
        <v>0</v>
      </c>
      <c r="M94" s="22">
        <v>75344827</v>
      </c>
      <c r="N94" s="22">
        <v>690754</v>
      </c>
      <c r="O94" s="22">
        <v>26963386</v>
      </c>
      <c r="P94" s="22">
        <v>7319130</v>
      </c>
      <c r="Q94" s="22">
        <v>1496109</v>
      </c>
      <c r="R94" s="22">
        <v>1788926</v>
      </c>
      <c r="S94" s="22">
        <v>3171365</v>
      </c>
      <c r="T94" s="22">
        <v>116774497</v>
      </c>
      <c r="U94" s="22">
        <v>22627537</v>
      </c>
      <c r="V94" s="22">
        <v>0</v>
      </c>
      <c r="W94" s="22">
        <v>6404014</v>
      </c>
      <c r="X94" s="22">
        <v>8532705</v>
      </c>
      <c r="Y94" s="22">
        <v>5051131</v>
      </c>
      <c r="Z94" s="22">
        <v>0</v>
      </c>
      <c r="AA94" s="22">
        <v>0</v>
      </c>
      <c r="AB94" s="22">
        <v>0</v>
      </c>
      <c r="AC94" s="22">
        <v>42615387</v>
      </c>
      <c r="AD94" s="22">
        <v>4800308</v>
      </c>
      <c r="AE94" s="22">
        <v>2709003</v>
      </c>
      <c r="AF94" s="22">
        <v>0</v>
      </c>
      <c r="AG94" s="22">
        <v>1040539</v>
      </c>
      <c r="AH94" s="22">
        <v>1276194</v>
      </c>
      <c r="AI94" s="22">
        <v>52441431</v>
      </c>
      <c r="AJ94" s="22">
        <v>64333066</v>
      </c>
      <c r="AK94" s="22">
        <v>4512194</v>
      </c>
      <c r="AL94" s="22">
        <v>59820872</v>
      </c>
    </row>
    <row r="95" spans="1:38" x14ac:dyDescent="0.35">
      <c r="A95" s="22" t="s">
        <v>114</v>
      </c>
      <c r="B95" s="22" t="s">
        <v>294</v>
      </c>
      <c r="C95" s="22" t="s">
        <v>301</v>
      </c>
      <c r="D95" s="22" t="s">
        <v>302</v>
      </c>
      <c r="E95" s="22">
        <v>6147263</v>
      </c>
      <c r="F95" s="22">
        <v>0</v>
      </c>
      <c r="G95" s="22">
        <v>3710080</v>
      </c>
      <c r="H95" s="22">
        <v>4217466</v>
      </c>
      <c r="I95" s="22">
        <v>362785</v>
      </c>
      <c r="J95" s="22">
        <v>0</v>
      </c>
      <c r="K95" s="22">
        <v>0</v>
      </c>
      <c r="L95" s="22">
        <v>0</v>
      </c>
      <c r="M95" s="22">
        <v>14437594</v>
      </c>
      <c r="N95" s="22">
        <v>0</v>
      </c>
      <c r="O95" s="22">
        <v>4113666</v>
      </c>
      <c r="P95" s="22">
        <v>1126955</v>
      </c>
      <c r="Q95" s="22">
        <v>200267</v>
      </c>
      <c r="R95" s="22">
        <v>114510</v>
      </c>
      <c r="S95" s="22">
        <v>171145</v>
      </c>
      <c r="T95" s="22">
        <v>20164137</v>
      </c>
      <c r="U95" s="22">
        <v>3880208</v>
      </c>
      <c r="V95" s="22">
        <v>0</v>
      </c>
      <c r="W95" s="22">
        <v>1251741</v>
      </c>
      <c r="X95" s="22">
        <v>1442676</v>
      </c>
      <c r="Y95" s="22">
        <v>173336</v>
      </c>
      <c r="Z95" s="22">
        <v>0</v>
      </c>
      <c r="AA95" s="22">
        <v>0</v>
      </c>
      <c r="AB95" s="22">
        <v>0</v>
      </c>
      <c r="AC95" s="22">
        <v>6747961</v>
      </c>
      <c r="AD95" s="22">
        <v>1166653</v>
      </c>
      <c r="AE95" s="22">
        <v>644987</v>
      </c>
      <c r="AF95" s="22">
        <v>0</v>
      </c>
      <c r="AG95" s="22">
        <v>31838</v>
      </c>
      <c r="AH95" s="22">
        <v>118753</v>
      </c>
      <c r="AI95" s="22">
        <v>8710192</v>
      </c>
      <c r="AJ95" s="22">
        <v>11453945</v>
      </c>
      <c r="AK95" s="22">
        <v>0</v>
      </c>
      <c r="AL95" s="22">
        <v>11453945</v>
      </c>
    </row>
    <row r="96" spans="1:38" x14ac:dyDescent="0.35">
      <c r="A96" s="22" t="s">
        <v>114</v>
      </c>
      <c r="B96" s="22" t="s">
        <v>294</v>
      </c>
      <c r="C96" s="22" t="s">
        <v>303</v>
      </c>
      <c r="D96" s="22" t="s">
        <v>304</v>
      </c>
      <c r="E96" s="22">
        <v>7128223</v>
      </c>
      <c r="F96" s="22">
        <v>0</v>
      </c>
      <c r="G96" s="22">
        <v>6502626</v>
      </c>
      <c r="H96" s="22">
        <v>2705412</v>
      </c>
      <c r="I96" s="22">
        <v>0</v>
      </c>
      <c r="J96" s="22">
        <v>0</v>
      </c>
      <c r="K96" s="22">
        <v>0</v>
      </c>
      <c r="L96" s="22">
        <v>0</v>
      </c>
      <c r="M96" s="22">
        <v>16336261</v>
      </c>
      <c r="N96" s="22">
        <v>398971</v>
      </c>
      <c r="O96" s="22">
        <v>5464517</v>
      </c>
      <c r="P96" s="22">
        <v>670701</v>
      </c>
      <c r="Q96" s="22">
        <v>153301</v>
      </c>
      <c r="R96" s="22">
        <v>0</v>
      </c>
      <c r="S96" s="22">
        <v>434459</v>
      </c>
      <c r="T96" s="22">
        <v>23458210</v>
      </c>
      <c r="U96" s="22">
        <v>5715533</v>
      </c>
      <c r="V96" s="22">
        <v>0</v>
      </c>
      <c r="W96" s="22">
        <v>3300406</v>
      </c>
      <c r="X96" s="22">
        <v>666174</v>
      </c>
      <c r="Y96" s="22">
        <v>0</v>
      </c>
      <c r="Z96" s="22">
        <v>0</v>
      </c>
      <c r="AA96" s="22">
        <v>0</v>
      </c>
      <c r="AB96" s="22">
        <v>0</v>
      </c>
      <c r="AC96" s="22">
        <v>9682113</v>
      </c>
      <c r="AD96" s="22">
        <v>2224009</v>
      </c>
      <c r="AE96" s="22">
        <v>395226</v>
      </c>
      <c r="AF96" s="22">
        <v>0</v>
      </c>
      <c r="AG96" s="22">
        <v>0</v>
      </c>
      <c r="AH96" s="22">
        <v>294893</v>
      </c>
      <c r="AI96" s="22">
        <v>12596241</v>
      </c>
      <c r="AJ96" s="22">
        <v>10861969</v>
      </c>
      <c r="AK96" s="22">
        <v>519897</v>
      </c>
      <c r="AL96" s="22">
        <v>10342072</v>
      </c>
    </row>
    <row r="97" spans="1:38" x14ac:dyDescent="0.35">
      <c r="A97" s="22" t="s">
        <v>114</v>
      </c>
      <c r="B97" s="22" t="s">
        <v>294</v>
      </c>
      <c r="C97" s="22" t="s">
        <v>305</v>
      </c>
      <c r="D97" s="22" t="s">
        <v>306</v>
      </c>
      <c r="E97" s="22">
        <v>20555820</v>
      </c>
      <c r="F97" s="22">
        <v>0</v>
      </c>
      <c r="G97" s="22">
        <v>7710014</v>
      </c>
      <c r="H97" s="22">
        <v>6942661</v>
      </c>
      <c r="I97" s="22">
        <v>0</v>
      </c>
      <c r="J97" s="22">
        <v>0</v>
      </c>
      <c r="K97" s="22">
        <v>0</v>
      </c>
      <c r="L97" s="22">
        <v>0</v>
      </c>
      <c r="M97" s="22">
        <v>35208495</v>
      </c>
      <c r="N97" s="22">
        <v>0</v>
      </c>
      <c r="O97" s="22">
        <v>5502423</v>
      </c>
      <c r="P97" s="22">
        <v>2042957</v>
      </c>
      <c r="Q97" s="22">
        <v>1877711</v>
      </c>
      <c r="R97" s="22">
        <v>1145869</v>
      </c>
      <c r="S97" s="22">
        <v>1226143</v>
      </c>
      <c r="T97" s="22">
        <v>47003598</v>
      </c>
      <c r="U97" s="22">
        <v>6257869</v>
      </c>
      <c r="V97" s="22">
        <v>0</v>
      </c>
      <c r="W97" s="22">
        <v>4748094</v>
      </c>
      <c r="X97" s="22">
        <v>789559</v>
      </c>
      <c r="Y97" s="22">
        <v>0</v>
      </c>
      <c r="Z97" s="22">
        <v>0</v>
      </c>
      <c r="AA97" s="22">
        <v>0</v>
      </c>
      <c r="AB97" s="22">
        <v>0</v>
      </c>
      <c r="AC97" s="22">
        <v>11795522</v>
      </c>
      <c r="AD97" s="22">
        <v>1828750</v>
      </c>
      <c r="AE97" s="22">
        <v>1407728</v>
      </c>
      <c r="AF97" s="22">
        <v>0</v>
      </c>
      <c r="AG97" s="22">
        <v>148463</v>
      </c>
      <c r="AH97" s="22">
        <v>686024</v>
      </c>
      <c r="AI97" s="22">
        <v>15866487</v>
      </c>
      <c r="AJ97" s="22">
        <v>31137111</v>
      </c>
      <c r="AK97" s="22">
        <v>5897676</v>
      </c>
      <c r="AL97" s="22">
        <v>25239435</v>
      </c>
    </row>
    <row r="98" spans="1:38" x14ac:dyDescent="0.35">
      <c r="A98" s="22" t="s">
        <v>114</v>
      </c>
      <c r="B98" s="22" t="s">
        <v>294</v>
      </c>
      <c r="C98" s="22" t="s">
        <v>307</v>
      </c>
      <c r="D98" s="22" t="s">
        <v>308</v>
      </c>
      <c r="E98" s="22">
        <v>8848959</v>
      </c>
      <c r="F98" s="22">
        <v>0</v>
      </c>
      <c r="G98" s="22">
        <v>4318348</v>
      </c>
      <c r="H98" s="22">
        <v>8491012</v>
      </c>
      <c r="I98" s="22">
        <v>0</v>
      </c>
      <c r="J98" s="22">
        <v>0</v>
      </c>
      <c r="K98" s="22">
        <v>0</v>
      </c>
      <c r="L98" s="22">
        <v>0</v>
      </c>
      <c r="M98" s="22">
        <v>21658319</v>
      </c>
      <c r="N98" s="22">
        <v>0</v>
      </c>
      <c r="O98" s="22">
        <v>3818876</v>
      </c>
      <c r="P98" s="22">
        <v>994968</v>
      </c>
      <c r="Q98" s="22">
        <v>385973</v>
      </c>
      <c r="R98" s="22">
        <v>0</v>
      </c>
      <c r="S98" s="22">
        <v>456348</v>
      </c>
      <c r="T98" s="22">
        <v>27314484</v>
      </c>
      <c r="U98" s="22">
        <v>3198446</v>
      </c>
      <c r="V98" s="22">
        <v>0</v>
      </c>
      <c r="W98" s="22">
        <v>2978484</v>
      </c>
      <c r="X98" s="22">
        <v>4624837</v>
      </c>
      <c r="Y98" s="22">
        <v>0</v>
      </c>
      <c r="Z98" s="22">
        <v>0</v>
      </c>
      <c r="AA98" s="22">
        <v>0</v>
      </c>
      <c r="AB98" s="22">
        <v>0</v>
      </c>
      <c r="AC98" s="22">
        <v>10801767</v>
      </c>
      <c r="AD98" s="22">
        <v>1342179</v>
      </c>
      <c r="AE98" s="22">
        <v>646202</v>
      </c>
      <c r="AF98" s="22">
        <v>0</v>
      </c>
      <c r="AG98" s="22">
        <v>0</v>
      </c>
      <c r="AH98" s="22">
        <v>391427</v>
      </c>
      <c r="AI98" s="22">
        <v>13181575</v>
      </c>
      <c r="AJ98" s="22">
        <v>14132909</v>
      </c>
      <c r="AK98" s="22">
        <v>857876</v>
      </c>
      <c r="AL98" s="22">
        <v>13275033</v>
      </c>
    </row>
    <row r="99" spans="1:38" x14ac:dyDescent="0.35">
      <c r="A99" s="22" t="s">
        <v>114</v>
      </c>
      <c r="B99" s="22" t="s">
        <v>294</v>
      </c>
      <c r="C99" s="22" t="s">
        <v>309</v>
      </c>
      <c r="D99" s="22" t="s">
        <v>310</v>
      </c>
      <c r="E99" s="22">
        <v>8599582</v>
      </c>
      <c r="F99" s="22">
        <v>0</v>
      </c>
      <c r="G99" s="22">
        <v>7860578</v>
      </c>
      <c r="H99" s="22">
        <v>3156555</v>
      </c>
      <c r="I99" s="22">
        <v>11139184</v>
      </c>
      <c r="J99" s="22">
        <v>0</v>
      </c>
      <c r="K99" s="22">
        <v>0</v>
      </c>
      <c r="L99" s="22">
        <v>0</v>
      </c>
      <c r="M99" s="22">
        <v>30755899</v>
      </c>
      <c r="N99" s="22">
        <v>0</v>
      </c>
      <c r="O99" s="22">
        <v>6073739</v>
      </c>
      <c r="P99" s="22">
        <v>4876090</v>
      </c>
      <c r="Q99" s="22">
        <v>1757667</v>
      </c>
      <c r="R99" s="22">
        <v>1991381</v>
      </c>
      <c r="S99" s="22">
        <v>3140459</v>
      </c>
      <c r="T99" s="22">
        <v>48595235</v>
      </c>
      <c r="U99" s="22">
        <v>2155651</v>
      </c>
      <c r="V99" s="22">
        <v>0</v>
      </c>
      <c r="W99" s="22">
        <v>1554697</v>
      </c>
      <c r="X99" s="22">
        <v>523821</v>
      </c>
      <c r="Y99" s="22">
        <v>903857</v>
      </c>
      <c r="Z99" s="22">
        <v>0</v>
      </c>
      <c r="AA99" s="22">
        <v>0</v>
      </c>
      <c r="AB99" s="22">
        <v>0</v>
      </c>
      <c r="AC99" s="22">
        <v>5138026</v>
      </c>
      <c r="AD99" s="22">
        <v>2115991</v>
      </c>
      <c r="AE99" s="22">
        <v>2210370</v>
      </c>
      <c r="AF99" s="22">
        <v>0</v>
      </c>
      <c r="AG99" s="22">
        <v>298772</v>
      </c>
      <c r="AH99" s="22">
        <v>1337635</v>
      </c>
      <c r="AI99" s="22">
        <v>11100794</v>
      </c>
      <c r="AJ99" s="22">
        <v>37494441</v>
      </c>
      <c r="AK99" s="22">
        <v>750060</v>
      </c>
      <c r="AL99" s="22">
        <v>36744381</v>
      </c>
    </row>
    <row r="100" spans="1:38" x14ac:dyDescent="0.35">
      <c r="A100" s="22" t="s">
        <v>114</v>
      </c>
      <c r="B100" s="22" t="s">
        <v>294</v>
      </c>
      <c r="C100" s="22" t="s">
        <v>311</v>
      </c>
      <c r="D100" s="22" t="s">
        <v>312</v>
      </c>
      <c r="E100" s="22">
        <v>89760231</v>
      </c>
      <c r="F100" s="22">
        <v>0</v>
      </c>
      <c r="G100" s="22">
        <v>25236696</v>
      </c>
      <c r="H100" s="22">
        <v>14409002</v>
      </c>
      <c r="I100" s="22">
        <v>7212511</v>
      </c>
      <c r="J100" s="22">
        <v>0</v>
      </c>
      <c r="K100" s="22">
        <v>0</v>
      </c>
      <c r="L100" s="22">
        <v>0</v>
      </c>
      <c r="M100" s="22">
        <v>136618440</v>
      </c>
      <c r="N100" s="22">
        <v>3657352</v>
      </c>
      <c r="O100" s="22">
        <v>51177567</v>
      </c>
      <c r="P100" s="22">
        <v>8835184</v>
      </c>
      <c r="Q100" s="22">
        <v>8027552</v>
      </c>
      <c r="R100" s="22">
        <v>4118762</v>
      </c>
      <c r="S100" s="22">
        <v>2918842</v>
      </c>
      <c r="T100" s="22">
        <v>215353699</v>
      </c>
      <c r="U100" s="22">
        <v>29128211</v>
      </c>
      <c r="V100" s="22">
        <v>0</v>
      </c>
      <c r="W100" s="22">
        <v>7580574</v>
      </c>
      <c r="X100" s="22">
        <v>3815957</v>
      </c>
      <c r="Y100" s="22">
        <v>1475867</v>
      </c>
      <c r="Z100" s="22">
        <v>0</v>
      </c>
      <c r="AA100" s="22">
        <v>0</v>
      </c>
      <c r="AB100" s="22">
        <v>0</v>
      </c>
      <c r="AC100" s="22">
        <v>42000609</v>
      </c>
      <c r="AD100" s="22">
        <v>8519043</v>
      </c>
      <c r="AE100" s="22">
        <v>4679689</v>
      </c>
      <c r="AF100" s="22">
        <v>0</v>
      </c>
      <c r="AG100" s="22">
        <v>2373734</v>
      </c>
      <c r="AH100" s="22">
        <v>1517432</v>
      </c>
      <c r="AI100" s="22">
        <v>59090507</v>
      </c>
      <c r="AJ100" s="22">
        <v>156263192</v>
      </c>
      <c r="AK100" s="22">
        <v>7337802</v>
      </c>
      <c r="AL100" s="22">
        <v>148925390</v>
      </c>
    </row>
    <row r="101" spans="1:38" x14ac:dyDescent="0.35">
      <c r="A101" s="22" t="s">
        <v>114</v>
      </c>
      <c r="B101" s="22" t="s">
        <v>294</v>
      </c>
      <c r="C101" s="22" t="s">
        <v>313</v>
      </c>
      <c r="D101" s="22" t="s">
        <v>314</v>
      </c>
      <c r="E101" s="22">
        <v>7453131</v>
      </c>
      <c r="F101" s="22">
        <v>0</v>
      </c>
      <c r="G101" s="22">
        <v>6409632</v>
      </c>
      <c r="H101" s="22">
        <v>4671145</v>
      </c>
      <c r="I101" s="22">
        <v>815072</v>
      </c>
      <c r="J101" s="22">
        <v>0</v>
      </c>
      <c r="K101" s="22">
        <v>0</v>
      </c>
      <c r="L101" s="22">
        <v>0</v>
      </c>
      <c r="M101" s="22">
        <v>19348980</v>
      </c>
      <c r="N101" s="22">
        <v>0</v>
      </c>
      <c r="O101" s="22">
        <v>2060767</v>
      </c>
      <c r="P101" s="22">
        <v>1402137</v>
      </c>
      <c r="Q101" s="22">
        <v>175611</v>
      </c>
      <c r="R101" s="22">
        <v>991409</v>
      </c>
      <c r="S101" s="22">
        <v>370339</v>
      </c>
      <c r="T101" s="22">
        <v>24349243</v>
      </c>
      <c r="U101" s="22">
        <v>4004912</v>
      </c>
      <c r="V101" s="22">
        <v>0</v>
      </c>
      <c r="W101" s="22">
        <v>2601734</v>
      </c>
      <c r="X101" s="22">
        <v>1658720</v>
      </c>
      <c r="Y101" s="22">
        <v>204828</v>
      </c>
      <c r="Z101" s="22">
        <v>0</v>
      </c>
      <c r="AA101" s="22">
        <v>0</v>
      </c>
      <c r="AB101" s="22">
        <v>0</v>
      </c>
      <c r="AC101" s="22">
        <v>8470194</v>
      </c>
      <c r="AD101" s="22">
        <v>641288</v>
      </c>
      <c r="AE101" s="22">
        <v>612074</v>
      </c>
      <c r="AF101" s="22">
        <v>0</v>
      </c>
      <c r="AG101" s="22">
        <v>346523</v>
      </c>
      <c r="AH101" s="22">
        <v>303182</v>
      </c>
      <c r="AI101" s="22">
        <v>10373261</v>
      </c>
      <c r="AJ101" s="22">
        <v>13975982</v>
      </c>
      <c r="AK101" s="22">
        <v>1205201</v>
      </c>
      <c r="AL101" s="22">
        <v>12770781</v>
      </c>
    </row>
    <row r="102" spans="1:38" x14ac:dyDescent="0.35">
      <c r="A102" s="22" t="s">
        <v>114</v>
      </c>
      <c r="B102" s="22" t="s">
        <v>294</v>
      </c>
      <c r="C102" s="22" t="s">
        <v>315</v>
      </c>
      <c r="D102" s="22" t="s">
        <v>316</v>
      </c>
      <c r="E102" s="22">
        <v>64393038</v>
      </c>
      <c r="F102" s="22">
        <v>0</v>
      </c>
      <c r="G102" s="22">
        <v>86942168</v>
      </c>
      <c r="H102" s="22">
        <v>48140531</v>
      </c>
      <c r="I102" s="22">
        <v>8542196</v>
      </c>
      <c r="J102" s="22">
        <v>0</v>
      </c>
      <c r="K102" s="22">
        <v>0</v>
      </c>
      <c r="L102" s="22">
        <v>0</v>
      </c>
      <c r="M102" s="22">
        <v>208017933</v>
      </c>
      <c r="N102" s="22">
        <v>0</v>
      </c>
      <c r="O102" s="22">
        <v>43052438</v>
      </c>
      <c r="P102" s="22">
        <v>7547931</v>
      </c>
      <c r="Q102" s="22">
        <v>10981193</v>
      </c>
      <c r="R102" s="22">
        <v>6150603</v>
      </c>
      <c r="S102" s="22">
        <v>2989256</v>
      </c>
      <c r="T102" s="22">
        <v>278739354</v>
      </c>
      <c r="U102" s="22">
        <v>22602871</v>
      </c>
      <c r="V102" s="22">
        <v>0</v>
      </c>
      <c r="W102" s="22">
        <v>5998438</v>
      </c>
      <c r="X102" s="22">
        <v>26473900</v>
      </c>
      <c r="Y102" s="22">
        <v>949617</v>
      </c>
      <c r="Z102" s="22">
        <v>0</v>
      </c>
      <c r="AA102" s="22">
        <v>0</v>
      </c>
      <c r="AB102" s="22">
        <v>0</v>
      </c>
      <c r="AC102" s="22">
        <v>56024826</v>
      </c>
      <c r="AD102" s="22">
        <v>13598207</v>
      </c>
      <c r="AE102" s="22">
        <v>3556263</v>
      </c>
      <c r="AF102" s="22">
        <v>0</v>
      </c>
      <c r="AG102" s="22">
        <v>3489555</v>
      </c>
      <c r="AH102" s="22">
        <v>2042329</v>
      </c>
      <c r="AI102" s="22">
        <v>78711180</v>
      </c>
      <c r="AJ102" s="22">
        <v>200028174</v>
      </c>
      <c r="AK102" s="22">
        <v>16015359</v>
      </c>
      <c r="AL102" s="22">
        <v>184012815</v>
      </c>
    </row>
    <row r="103" spans="1:38" x14ac:dyDescent="0.35">
      <c r="A103" s="22" t="s">
        <v>114</v>
      </c>
      <c r="B103" s="22" t="s">
        <v>294</v>
      </c>
      <c r="C103" s="22" t="s">
        <v>317</v>
      </c>
      <c r="D103" s="22" t="s">
        <v>318</v>
      </c>
      <c r="E103" s="22">
        <v>21435349</v>
      </c>
      <c r="F103" s="22">
        <v>0</v>
      </c>
      <c r="G103" s="22">
        <v>2443445</v>
      </c>
      <c r="H103" s="22">
        <v>2073022</v>
      </c>
      <c r="I103" s="22">
        <v>0</v>
      </c>
      <c r="J103" s="22">
        <v>0</v>
      </c>
      <c r="K103" s="22">
        <v>0</v>
      </c>
      <c r="L103" s="22">
        <v>0</v>
      </c>
      <c r="M103" s="22">
        <v>25951816</v>
      </c>
      <c r="N103" s="22">
        <v>37070</v>
      </c>
      <c r="O103" s="22">
        <v>4030462</v>
      </c>
      <c r="P103" s="22">
        <v>2586183</v>
      </c>
      <c r="Q103" s="22">
        <v>758996</v>
      </c>
      <c r="R103" s="22">
        <v>0</v>
      </c>
      <c r="S103" s="22">
        <v>685983</v>
      </c>
      <c r="T103" s="22">
        <v>34050510</v>
      </c>
      <c r="U103" s="22">
        <v>11802629</v>
      </c>
      <c r="V103" s="22">
        <v>0</v>
      </c>
      <c r="W103" s="22">
        <v>890028</v>
      </c>
      <c r="X103" s="22">
        <v>862558</v>
      </c>
      <c r="Y103" s="22">
        <v>0</v>
      </c>
      <c r="Z103" s="22">
        <v>0</v>
      </c>
      <c r="AA103" s="22">
        <v>0</v>
      </c>
      <c r="AB103" s="22">
        <v>0</v>
      </c>
      <c r="AC103" s="22">
        <v>13555215</v>
      </c>
      <c r="AD103" s="22">
        <v>1618009</v>
      </c>
      <c r="AE103" s="22">
        <v>1651932</v>
      </c>
      <c r="AF103" s="22">
        <v>0</v>
      </c>
      <c r="AG103" s="22">
        <v>0</v>
      </c>
      <c r="AH103" s="22">
        <v>516423</v>
      </c>
      <c r="AI103" s="22">
        <v>17341579</v>
      </c>
      <c r="AJ103" s="22">
        <v>16708931</v>
      </c>
      <c r="AK103" s="22">
        <v>2999020</v>
      </c>
      <c r="AL103" s="22">
        <v>13709911</v>
      </c>
    </row>
    <row r="104" spans="1:38" x14ac:dyDescent="0.35">
      <c r="A104" s="22" t="s">
        <v>114</v>
      </c>
      <c r="B104" s="22" t="s">
        <v>294</v>
      </c>
      <c r="C104" s="22" t="s">
        <v>319</v>
      </c>
      <c r="D104" s="22" t="s">
        <v>320</v>
      </c>
      <c r="E104" s="22">
        <v>4762595</v>
      </c>
      <c r="F104" s="22">
        <v>0</v>
      </c>
      <c r="G104" s="22">
        <v>4025389</v>
      </c>
      <c r="H104" s="22">
        <v>3712860</v>
      </c>
      <c r="I104" s="22">
        <v>85629</v>
      </c>
      <c r="J104" s="22">
        <v>0</v>
      </c>
      <c r="K104" s="22">
        <v>0</v>
      </c>
      <c r="L104" s="22">
        <v>0</v>
      </c>
      <c r="M104" s="22">
        <v>12586473</v>
      </c>
      <c r="N104" s="22">
        <v>0</v>
      </c>
      <c r="O104" s="22">
        <v>1347301</v>
      </c>
      <c r="P104" s="22">
        <v>1243098</v>
      </c>
      <c r="Q104" s="22">
        <v>216476</v>
      </c>
      <c r="R104" s="22">
        <v>706420</v>
      </c>
      <c r="S104" s="22">
        <v>285850</v>
      </c>
      <c r="T104" s="22">
        <v>16385618</v>
      </c>
      <c r="U104" s="22">
        <v>2406522</v>
      </c>
      <c r="V104" s="22">
        <v>0</v>
      </c>
      <c r="W104" s="22">
        <v>1866862</v>
      </c>
      <c r="X104" s="22">
        <v>1091158</v>
      </c>
      <c r="Y104" s="22">
        <v>78224</v>
      </c>
      <c r="Z104" s="22">
        <v>0</v>
      </c>
      <c r="AA104" s="22">
        <v>0</v>
      </c>
      <c r="AB104" s="22">
        <v>0</v>
      </c>
      <c r="AC104" s="22">
        <v>5442766</v>
      </c>
      <c r="AD104" s="22">
        <v>756805</v>
      </c>
      <c r="AE104" s="22">
        <v>727716</v>
      </c>
      <c r="AF104" s="22">
        <v>0</v>
      </c>
      <c r="AG104" s="22">
        <v>321491</v>
      </c>
      <c r="AH104" s="22">
        <v>185312</v>
      </c>
      <c r="AI104" s="22">
        <v>7434090</v>
      </c>
      <c r="AJ104" s="22">
        <v>8951528</v>
      </c>
      <c r="AK104" s="22">
        <v>550388</v>
      </c>
      <c r="AL104" s="22">
        <v>8401140</v>
      </c>
    </row>
    <row r="105" spans="1:38" x14ac:dyDescent="0.35">
      <c r="A105" s="22" t="s">
        <v>114</v>
      </c>
      <c r="B105" s="22" t="s">
        <v>294</v>
      </c>
      <c r="C105" s="22" t="s">
        <v>321</v>
      </c>
      <c r="D105" s="22" t="s">
        <v>322</v>
      </c>
      <c r="E105" s="22">
        <v>10120416</v>
      </c>
      <c r="F105" s="22">
        <v>0</v>
      </c>
      <c r="G105" s="22">
        <v>517888</v>
      </c>
      <c r="H105" s="22">
        <v>3120542</v>
      </c>
      <c r="I105" s="22">
        <v>167629</v>
      </c>
      <c r="J105" s="22">
        <v>0</v>
      </c>
      <c r="K105" s="22">
        <v>0</v>
      </c>
      <c r="L105" s="22">
        <v>0</v>
      </c>
      <c r="M105" s="22">
        <v>13926475</v>
      </c>
      <c r="N105" s="22">
        <v>0</v>
      </c>
      <c r="O105" s="22">
        <v>4583290</v>
      </c>
      <c r="P105" s="22">
        <v>1014675</v>
      </c>
      <c r="Q105" s="22">
        <v>1478174</v>
      </c>
      <c r="R105" s="22">
        <v>924465</v>
      </c>
      <c r="S105" s="22">
        <v>269845</v>
      </c>
      <c r="T105" s="22">
        <v>22196924</v>
      </c>
      <c r="U105" s="22">
        <v>4978950</v>
      </c>
      <c r="V105" s="22">
        <v>0</v>
      </c>
      <c r="W105" s="22">
        <v>203567</v>
      </c>
      <c r="X105" s="22">
        <v>2414226</v>
      </c>
      <c r="Y105" s="22">
        <v>84932</v>
      </c>
      <c r="Z105" s="22">
        <v>0</v>
      </c>
      <c r="AA105" s="22">
        <v>0</v>
      </c>
      <c r="AB105" s="22">
        <v>0</v>
      </c>
      <c r="AC105" s="22">
        <v>7681675</v>
      </c>
      <c r="AD105" s="22">
        <v>1353330</v>
      </c>
      <c r="AE105" s="22">
        <v>454172</v>
      </c>
      <c r="AF105" s="22">
        <v>0</v>
      </c>
      <c r="AG105" s="22">
        <v>368478</v>
      </c>
      <c r="AH105" s="22">
        <v>230126</v>
      </c>
      <c r="AI105" s="22">
        <v>10087781</v>
      </c>
      <c r="AJ105" s="22">
        <v>12109143</v>
      </c>
      <c r="AK105" s="22">
        <v>1445247</v>
      </c>
      <c r="AL105" s="22">
        <v>10663896</v>
      </c>
    </row>
    <row r="106" spans="1:38" x14ac:dyDescent="0.35">
      <c r="A106" s="22" t="s">
        <v>114</v>
      </c>
      <c r="B106" s="22" t="s">
        <v>294</v>
      </c>
      <c r="C106" s="22" t="s">
        <v>323</v>
      </c>
      <c r="D106" s="22" t="s">
        <v>324</v>
      </c>
      <c r="E106" s="22">
        <v>13007652</v>
      </c>
      <c r="F106" s="22">
        <v>0</v>
      </c>
      <c r="G106" s="22">
        <v>4817083</v>
      </c>
      <c r="H106" s="22">
        <v>4616960</v>
      </c>
      <c r="I106" s="22">
        <v>1610556</v>
      </c>
      <c r="J106" s="22">
        <v>0</v>
      </c>
      <c r="K106" s="22">
        <v>0</v>
      </c>
      <c r="L106" s="22">
        <v>0</v>
      </c>
      <c r="M106" s="22">
        <v>24052251</v>
      </c>
      <c r="N106" s="22">
        <v>879467</v>
      </c>
      <c r="O106" s="22">
        <v>11079628</v>
      </c>
      <c r="P106" s="22">
        <v>2304187</v>
      </c>
      <c r="Q106" s="22">
        <v>1292123</v>
      </c>
      <c r="R106" s="22">
        <v>211360</v>
      </c>
      <c r="S106" s="22">
        <v>439393</v>
      </c>
      <c r="T106" s="22">
        <v>40258409</v>
      </c>
      <c r="U106" s="22">
        <v>5053570</v>
      </c>
      <c r="V106" s="22">
        <v>0</v>
      </c>
      <c r="W106" s="22">
        <v>1557311</v>
      </c>
      <c r="X106" s="22">
        <v>2609365</v>
      </c>
      <c r="Y106" s="22">
        <v>1160581</v>
      </c>
      <c r="Z106" s="22">
        <v>0</v>
      </c>
      <c r="AA106" s="22">
        <v>0</v>
      </c>
      <c r="AB106" s="22">
        <v>0</v>
      </c>
      <c r="AC106" s="22">
        <v>10380827</v>
      </c>
      <c r="AD106" s="22">
        <v>4629849</v>
      </c>
      <c r="AE106" s="22">
        <v>1417263</v>
      </c>
      <c r="AF106" s="22">
        <v>0</v>
      </c>
      <c r="AG106" s="22">
        <v>85178</v>
      </c>
      <c r="AH106" s="22">
        <v>332472</v>
      </c>
      <c r="AI106" s="22">
        <v>16845589</v>
      </c>
      <c r="AJ106" s="22">
        <v>23412820</v>
      </c>
      <c r="AK106" s="22">
        <v>4812653</v>
      </c>
      <c r="AL106" s="22">
        <v>18600167</v>
      </c>
    </row>
    <row r="107" spans="1:38" x14ac:dyDescent="0.35">
      <c r="A107" s="22" t="s">
        <v>114</v>
      </c>
      <c r="B107" s="22" t="s">
        <v>294</v>
      </c>
      <c r="C107" s="22" t="s">
        <v>325</v>
      </c>
      <c r="D107" s="22" t="s">
        <v>326</v>
      </c>
      <c r="E107" s="22">
        <v>94073148</v>
      </c>
      <c r="F107" s="22">
        <v>0</v>
      </c>
      <c r="G107" s="22">
        <v>51102041</v>
      </c>
      <c r="H107" s="22">
        <v>52617923</v>
      </c>
      <c r="I107" s="22">
        <v>36603804</v>
      </c>
      <c r="J107" s="22">
        <v>10005</v>
      </c>
      <c r="K107" s="22">
        <v>0</v>
      </c>
      <c r="L107" s="22">
        <v>0</v>
      </c>
      <c r="M107" s="22">
        <v>234406921</v>
      </c>
      <c r="N107" s="22">
        <v>20598840</v>
      </c>
      <c r="O107" s="22">
        <v>98041879</v>
      </c>
      <c r="P107" s="22">
        <v>16419410</v>
      </c>
      <c r="Q107" s="22">
        <v>50331045</v>
      </c>
      <c r="R107" s="22">
        <v>21634537</v>
      </c>
      <c r="S107" s="22">
        <v>5762078</v>
      </c>
      <c r="T107" s="22">
        <v>447194710</v>
      </c>
      <c r="U107" s="22">
        <v>41847958</v>
      </c>
      <c r="V107" s="22">
        <v>0</v>
      </c>
      <c r="W107" s="22">
        <v>9950212</v>
      </c>
      <c r="X107" s="22">
        <v>17589943</v>
      </c>
      <c r="Y107" s="22">
        <v>7431867</v>
      </c>
      <c r="Z107" s="22">
        <v>3501</v>
      </c>
      <c r="AA107" s="22">
        <v>0</v>
      </c>
      <c r="AB107" s="22">
        <v>0</v>
      </c>
      <c r="AC107" s="22">
        <v>76823481</v>
      </c>
      <c r="AD107" s="22">
        <v>20426944</v>
      </c>
      <c r="AE107" s="22">
        <v>8322056</v>
      </c>
      <c r="AF107" s="22">
        <v>0</v>
      </c>
      <c r="AG107" s="22">
        <v>11368565</v>
      </c>
      <c r="AH107" s="22">
        <v>2784009</v>
      </c>
      <c r="AI107" s="22">
        <v>119725055</v>
      </c>
      <c r="AJ107" s="22">
        <v>327469655</v>
      </c>
      <c r="AK107" s="22">
        <v>37750057</v>
      </c>
      <c r="AL107" s="22">
        <v>289719598</v>
      </c>
    </row>
    <row r="108" spans="1:38" x14ac:dyDescent="0.35">
      <c r="A108" s="22" t="s">
        <v>114</v>
      </c>
      <c r="B108" s="22" t="s">
        <v>294</v>
      </c>
      <c r="C108" s="22" t="s">
        <v>327</v>
      </c>
      <c r="D108" s="22" t="s">
        <v>328</v>
      </c>
      <c r="E108" s="22">
        <v>20279771</v>
      </c>
      <c r="F108" s="22">
        <v>0</v>
      </c>
      <c r="G108" s="22">
        <v>23056826</v>
      </c>
      <c r="H108" s="22">
        <v>19810441</v>
      </c>
      <c r="I108" s="22">
        <v>3116676</v>
      </c>
      <c r="J108" s="22">
        <v>0</v>
      </c>
      <c r="K108" s="22">
        <v>6275431</v>
      </c>
      <c r="L108" s="22">
        <v>0</v>
      </c>
      <c r="M108" s="22">
        <v>72539145</v>
      </c>
      <c r="N108" s="22">
        <v>61599</v>
      </c>
      <c r="O108" s="22">
        <v>10428150</v>
      </c>
      <c r="P108" s="22">
        <v>5035783</v>
      </c>
      <c r="Q108" s="22">
        <v>2004486</v>
      </c>
      <c r="R108" s="22">
        <v>2904149</v>
      </c>
      <c r="S108" s="22">
        <v>1303738</v>
      </c>
      <c r="T108" s="22">
        <v>94277050</v>
      </c>
      <c r="U108" s="22">
        <v>13548230</v>
      </c>
      <c r="V108" s="22">
        <v>0</v>
      </c>
      <c r="W108" s="22">
        <v>12163864</v>
      </c>
      <c r="X108" s="22">
        <v>7875873</v>
      </c>
      <c r="Y108" s="22">
        <v>1417394</v>
      </c>
      <c r="Z108" s="22">
        <v>0</v>
      </c>
      <c r="AA108" s="22">
        <v>2345463</v>
      </c>
      <c r="AB108" s="22">
        <v>0</v>
      </c>
      <c r="AC108" s="22">
        <v>37350824</v>
      </c>
      <c r="AD108" s="22">
        <v>4043814</v>
      </c>
      <c r="AE108" s="22">
        <v>2127146</v>
      </c>
      <c r="AF108" s="22">
        <v>0</v>
      </c>
      <c r="AG108" s="22">
        <v>1523855</v>
      </c>
      <c r="AH108" s="22">
        <v>929343</v>
      </c>
      <c r="AI108" s="22">
        <v>45974982</v>
      </c>
      <c r="AJ108" s="22">
        <v>48302068</v>
      </c>
      <c r="AK108" s="22">
        <v>494965</v>
      </c>
      <c r="AL108" s="22">
        <v>47807103</v>
      </c>
    </row>
    <row r="109" spans="1:38" x14ac:dyDescent="0.35">
      <c r="A109" s="22" t="s">
        <v>114</v>
      </c>
      <c r="B109" s="22" t="s">
        <v>294</v>
      </c>
      <c r="C109" s="22" t="s">
        <v>329</v>
      </c>
      <c r="D109" s="22" t="s">
        <v>330</v>
      </c>
      <c r="E109" s="22">
        <v>31216171</v>
      </c>
      <c r="F109" s="22">
        <v>0</v>
      </c>
      <c r="G109" s="22">
        <v>7924011</v>
      </c>
      <c r="H109" s="22">
        <v>10098918</v>
      </c>
      <c r="I109" s="22">
        <v>5125972</v>
      </c>
      <c r="J109" s="22">
        <v>0</v>
      </c>
      <c r="K109" s="22">
        <v>0</v>
      </c>
      <c r="L109" s="22">
        <v>0</v>
      </c>
      <c r="M109" s="22">
        <v>54365072</v>
      </c>
      <c r="N109" s="22">
        <v>3689707</v>
      </c>
      <c r="O109" s="22">
        <v>9088765</v>
      </c>
      <c r="P109" s="22">
        <v>2637818</v>
      </c>
      <c r="Q109" s="22">
        <v>4142172</v>
      </c>
      <c r="R109" s="22">
        <v>3607499</v>
      </c>
      <c r="S109" s="22">
        <v>1667033</v>
      </c>
      <c r="T109" s="22">
        <v>79198066</v>
      </c>
      <c r="U109" s="22">
        <v>12443401</v>
      </c>
      <c r="V109" s="22">
        <v>0</v>
      </c>
      <c r="W109" s="22">
        <v>2027551</v>
      </c>
      <c r="X109" s="22">
        <v>4042876</v>
      </c>
      <c r="Y109" s="22">
        <v>666884</v>
      </c>
      <c r="Z109" s="22">
        <v>0</v>
      </c>
      <c r="AA109" s="22">
        <v>0</v>
      </c>
      <c r="AB109" s="22">
        <v>0</v>
      </c>
      <c r="AC109" s="22">
        <v>19180712</v>
      </c>
      <c r="AD109" s="22">
        <v>2731802</v>
      </c>
      <c r="AE109" s="22">
        <v>1269890</v>
      </c>
      <c r="AF109" s="22">
        <v>0</v>
      </c>
      <c r="AG109" s="22">
        <v>1082496</v>
      </c>
      <c r="AH109" s="22">
        <v>548085</v>
      </c>
      <c r="AI109" s="22">
        <v>24812985</v>
      </c>
      <c r="AJ109" s="22">
        <v>54385081</v>
      </c>
      <c r="AK109" s="22">
        <v>4988740</v>
      </c>
      <c r="AL109" s="22">
        <v>49396341</v>
      </c>
    </row>
    <row r="110" spans="1:38" x14ac:dyDescent="0.35">
      <c r="A110" s="22" t="s">
        <v>114</v>
      </c>
      <c r="B110" s="22" t="s">
        <v>294</v>
      </c>
      <c r="C110" s="22" t="s">
        <v>331</v>
      </c>
      <c r="D110" s="22" t="s">
        <v>332</v>
      </c>
      <c r="E110" s="22">
        <v>3645671</v>
      </c>
      <c r="F110" s="22">
        <v>0</v>
      </c>
      <c r="G110" s="22">
        <v>6082113</v>
      </c>
      <c r="H110" s="22">
        <v>1309408</v>
      </c>
      <c r="I110" s="22">
        <v>0</v>
      </c>
      <c r="J110" s="22">
        <v>0</v>
      </c>
      <c r="K110" s="22">
        <v>0</v>
      </c>
      <c r="L110" s="22">
        <v>680247</v>
      </c>
      <c r="M110" s="22">
        <v>11717439</v>
      </c>
      <c r="N110" s="22">
        <v>0</v>
      </c>
      <c r="O110" s="22">
        <v>7168076</v>
      </c>
      <c r="P110" s="22">
        <v>1450443</v>
      </c>
      <c r="Q110" s="22">
        <v>826310</v>
      </c>
      <c r="R110" s="22">
        <v>410510</v>
      </c>
      <c r="S110" s="22">
        <v>586668</v>
      </c>
      <c r="T110" s="22">
        <v>22159446</v>
      </c>
      <c r="U110" s="22">
        <v>3031944</v>
      </c>
      <c r="V110" s="22">
        <v>0</v>
      </c>
      <c r="W110" s="22">
        <v>1149759</v>
      </c>
      <c r="X110" s="22">
        <v>948729</v>
      </c>
      <c r="Y110" s="22">
        <v>0</v>
      </c>
      <c r="Z110" s="22">
        <v>0</v>
      </c>
      <c r="AA110" s="22">
        <v>0</v>
      </c>
      <c r="AB110" s="22">
        <v>416980</v>
      </c>
      <c r="AC110" s="22">
        <v>5547412</v>
      </c>
      <c r="AD110" s="22">
        <v>3165557</v>
      </c>
      <c r="AE110" s="22">
        <v>928076</v>
      </c>
      <c r="AF110" s="22">
        <v>0</v>
      </c>
      <c r="AG110" s="22">
        <v>296575</v>
      </c>
      <c r="AH110" s="22">
        <v>506926</v>
      </c>
      <c r="AI110" s="22">
        <v>10444546</v>
      </c>
      <c r="AJ110" s="22">
        <v>11714900</v>
      </c>
      <c r="AK110" s="22">
        <v>1578884</v>
      </c>
      <c r="AL110" s="22">
        <v>10136016</v>
      </c>
    </row>
    <row r="111" spans="1:38" x14ac:dyDescent="0.35">
      <c r="A111" s="22" t="s">
        <v>114</v>
      </c>
      <c r="B111" s="22" t="s">
        <v>294</v>
      </c>
      <c r="C111" s="22" t="s">
        <v>333</v>
      </c>
      <c r="D111" s="22" t="s">
        <v>334</v>
      </c>
      <c r="E111" s="22">
        <v>24590651</v>
      </c>
      <c r="F111" s="22">
        <v>0</v>
      </c>
      <c r="G111" s="22">
        <v>24867585</v>
      </c>
      <c r="H111" s="22">
        <v>15733908</v>
      </c>
      <c r="I111" s="22">
        <v>9000067</v>
      </c>
      <c r="J111" s="22">
        <v>0</v>
      </c>
      <c r="K111" s="22">
        <v>0</v>
      </c>
      <c r="L111" s="22">
        <v>0</v>
      </c>
      <c r="M111" s="22">
        <v>74192211</v>
      </c>
      <c r="N111" s="22">
        <v>104900</v>
      </c>
      <c r="O111" s="22">
        <v>12981151</v>
      </c>
      <c r="P111" s="22">
        <v>1895684</v>
      </c>
      <c r="Q111" s="22">
        <v>1204040</v>
      </c>
      <c r="R111" s="22">
        <v>1945854</v>
      </c>
      <c r="S111" s="22">
        <v>1706741</v>
      </c>
      <c r="T111" s="22">
        <v>94030581</v>
      </c>
      <c r="U111" s="22">
        <v>23188274</v>
      </c>
      <c r="V111" s="22">
        <v>0</v>
      </c>
      <c r="W111" s="22">
        <v>19158814</v>
      </c>
      <c r="X111" s="22">
        <v>9937615</v>
      </c>
      <c r="Y111" s="22">
        <v>2374159</v>
      </c>
      <c r="Z111" s="22">
        <v>0</v>
      </c>
      <c r="AA111" s="22">
        <v>0</v>
      </c>
      <c r="AB111" s="22">
        <v>0</v>
      </c>
      <c r="AC111" s="22">
        <v>54658862</v>
      </c>
      <c r="AD111" s="22">
        <v>6464799</v>
      </c>
      <c r="AE111" s="22">
        <v>1307030</v>
      </c>
      <c r="AF111" s="22">
        <v>0</v>
      </c>
      <c r="AG111" s="22">
        <v>854579</v>
      </c>
      <c r="AH111" s="22">
        <v>1150911</v>
      </c>
      <c r="AI111" s="22">
        <v>64436181</v>
      </c>
      <c r="AJ111" s="22">
        <v>29594400</v>
      </c>
      <c r="AK111" s="22">
        <v>3817778</v>
      </c>
      <c r="AL111" s="22">
        <v>25776622</v>
      </c>
    </row>
    <row r="112" spans="1:38" x14ac:dyDescent="0.35">
      <c r="A112" s="22" t="s">
        <v>114</v>
      </c>
      <c r="B112" s="22" t="s">
        <v>294</v>
      </c>
      <c r="C112" s="22" t="s">
        <v>335</v>
      </c>
      <c r="D112" s="22" t="s">
        <v>336</v>
      </c>
      <c r="E112" s="22">
        <v>27563876</v>
      </c>
      <c r="F112" s="22">
        <v>0</v>
      </c>
      <c r="G112" s="22">
        <v>25206946</v>
      </c>
      <c r="H112" s="22">
        <v>33951116</v>
      </c>
      <c r="I112" s="22">
        <v>25726033</v>
      </c>
      <c r="J112" s="22">
        <v>227452</v>
      </c>
      <c r="K112" s="22">
        <v>0</v>
      </c>
      <c r="L112" s="22">
        <v>0</v>
      </c>
      <c r="M112" s="22">
        <v>112675423</v>
      </c>
      <c r="N112" s="22">
        <v>5259795</v>
      </c>
      <c r="O112" s="22">
        <v>9988698</v>
      </c>
      <c r="P112" s="22">
        <v>3492660</v>
      </c>
      <c r="Q112" s="22">
        <v>17030372</v>
      </c>
      <c r="R112" s="22">
        <v>3300413</v>
      </c>
      <c r="S112" s="22">
        <v>4787568</v>
      </c>
      <c r="T112" s="22">
        <v>156534929</v>
      </c>
      <c r="U112" s="22">
        <v>13714509</v>
      </c>
      <c r="V112" s="22">
        <v>0</v>
      </c>
      <c r="W112" s="22">
        <v>8540649</v>
      </c>
      <c r="X112" s="22">
        <v>12854002</v>
      </c>
      <c r="Y112" s="22">
        <v>4934523</v>
      </c>
      <c r="Z112" s="22">
        <v>197563</v>
      </c>
      <c r="AA112" s="22">
        <v>0</v>
      </c>
      <c r="AB112" s="22">
        <v>0</v>
      </c>
      <c r="AC112" s="22">
        <v>40241246</v>
      </c>
      <c r="AD112" s="22">
        <v>6506616</v>
      </c>
      <c r="AE112" s="22">
        <v>1841283</v>
      </c>
      <c r="AF112" s="22">
        <v>0</v>
      </c>
      <c r="AG112" s="22">
        <v>1282287</v>
      </c>
      <c r="AH112" s="22">
        <v>2174332</v>
      </c>
      <c r="AI112" s="22">
        <v>52045764</v>
      </c>
      <c r="AJ112" s="22">
        <v>104489165</v>
      </c>
      <c r="AK112" s="22">
        <v>15328847</v>
      </c>
      <c r="AL112" s="22">
        <v>89160318</v>
      </c>
    </row>
    <row r="113" spans="1:38" x14ac:dyDescent="0.35">
      <c r="A113" s="22" t="s">
        <v>114</v>
      </c>
      <c r="B113" s="22" t="s">
        <v>294</v>
      </c>
      <c r="C113" s="22" t="s">
        <v>337</v>
      </c>
      <c r="D113" s="22" t="s">
        <v>338</v>
      </c>
      <c r="E113" s="22">
        <v>12274567</v>
      </c>
      <c r="F113" s="22">
        <v>0</v>
      </c>
      <c r="G113" s="22">
        <v>3997776</v>
      </c>
      <c r="H113" s="22">
        <v>7553903</v>
      </c>
      <c r="I113" s="22">
        <v>1864412</v>
      </c>
      <c r="J113" s="22">
        <v>0</v>
      </c>
      <c r="K113" s="22">
        <v>0</v>
      </c>
      <c r="L113" s="22">
        <v>0</v>
      </c>
      <c r="M113" s="22">
        <v>25690658</v>
      </c>
      <c r="N113" s="22">
        <v>4657170</v>
      </c>
      <c r="O113" s="22">
        <v>4150139</v>
      </c>
      <c r="P113" s="22">
        <v>1868752</v>
      </c>
      <c r="Q113" s="22">
        <v>1590990</v>
      </c>
      <c r="R113" s="22">
        <v>103556</v>
      </c>
      <c r="S113" s="22">
        <v>1630998</v>
      </c>
      <c r="T113" s="22">
        <v>39692263</v>
      </c>
      <c r="U113" s="22">
        <v>5310274</v>
      </c>
      <c r="V113" s="22">
        <v>0</v>
      </c>
      <c r="W113" s="22">
        <v>1003038</v>
      </c>
      <c r="X113" s="22">
        <v>1208971</v>
      </c>
      <c r="Y113" s="22">
        <v>308392</v>
      </c>
      <c r="Z113" s="22">
        <v>0</v>
      </c>
      <c r="AA113" s="22">
        <v>0</v>
      </c>
      <c r="AB113" s="22">
        <v>0</v>
      </c>
      <c r="AC113" s="22">
        <v>7830675</v>
      </c>
      <c r="AD113" s="22">
        <v>3027665</v>
      </c>
      <c r="AE113" s="22">
        <v>882630</v>
      </c>
      <c r="AF113" s="22">
        <v>0</v>
      </c>
      <c r="AG113" s="22">
        <v>36721</v>
      </c>
      <c r="AH113" s="22">
        <v>1038616</v>
      </c>
      <c r="AI113" s="22">
        <v>12816307</v>
      </c>
      <c r="AJ113" s="22">
        <v>26875956</v>
      </c>
      <c r="AK113" s="22">
        <v>2981171</v>
      </c>
      <c r="AL113" s="22">
        <v>23894785</v>
      </c>
    </row>
    <row r="114" spans="1:38" x14ac:dyDescent="0.35">
      <c r="A114" s="22" t="s">
        <v>114</v>
      </c>
      <c r="B114" s="22" t="s">
        <v>294</v>
      </c>
      <c r="C114" s="22" t="s">
        <v>339</v>
      </c>
      <c r="D114" s="22" t="s">
        <v>340</v>
      </c>
      <c r="E114" s="22">
        <v>105049747</v>
      </c>
      <c r="F114" s="22">
        <v>0</v>
      </c>
      <c r="G114" s="22">
        <v>101237284</v>
      </c>
      <c r="H114" s="22">
        <v>67823445</v>
      </c>
      <c r="I114" s="22">
        <v>52423078</v>
      </c>
      <c r="J114" s="22">
        <v>0</v>
      </c>
      <c r="K114" s="22">
        <v>0</v>
      </c>
      <c r="L114" s="22">
        <v>0</v>
      </c>
      <c r="M114" s="22">
        <v>326533554</v>
      </c>
      <c r="N114" s="22">
        <v>48484349</v>
      </c>
      <c r="O114" s="22">
        <v>95272824</v>
      </c>
      <c r="P114" s="22">
        <v>7859399</v>
      </c>
      <c r="Q114" s="22">
        <v>68290879</v>
      </c>
      <c r="R114" s="22">
        <v>20266086</v>
      </c>
      <c r="S114" s="22">
        <v>7551535</v>
      </c>
      <c r="T114" s="22">
        <v>574258626</v>
      </c>
      <c r="U114" s="22">
        <v>31364030</v>
      </c>
      <c r="V114" s="22">
        <v>0</v>
      </c>
      <c r="W114" s="22">
        <v>24644197</v>
      </c>
      <c r="X114" s="22">
        <v>16032244</v>
      </c>
      <c r="Y114" s="22">
        <v>7918127</v>
      </c>
      <c r="Z114" s="22">
        <v>0</v>
      </c>
      <c r="AA114" s="22">
        <v>0</v>
      </c>
      <c r="AB114" s="22">
        <v>0</v>
      </c>
      <c r="AC114" s="22">
        <v>79958598</v>
      </c>
      <c r="AD114" s="22">
        <v>22800626</v>
      </c>
      <c r="AE114" s="22">
        <v>5286916</v>
      </c>
      <c r="AF114" s="22">
        <v>0</v>
      </c>
      <c r="AG114" s="22">
        <v>7770890</v>
      </c>
      <c r="AH114" s="22">
        <v>3625663</v>
      </c>
      <c r="AI114" s="22">
        <v>119442693</v>
      </c>
      <c r="AJ114" s="22">
        <v>454815933</v>
      </c>
      <c r="AK114" s="22">
        <v>15634368</v>
      </c>
      <c r="AL114" s="22">
        <v>439181565</v>
      </c>
    </row>
    <row r="115" spans="1:38" x14ac:dyDescent="0.35">
      <c r="A115" s="22" t="s">
        <v>114</v>
      </c>
      <c r="B115" s="22" t="s">
        <v>294</v>
      </c>
      <c r="C115" s="22" t="s">
        <v>341</v>
      </c>
      <c r="D115" s="22" t="s">
        <v>342</v>
      </c>
      <c r="E115" s="22">
        <v>11597523</v>
      </c>
      <c r="F115" s="22">
        <v>0</v>
      </c>
      <c r="G115" s="22">
        <v>4750742</v>
      </c>
      <c r="H115" s="22">
        <v>1388365</v>
      </c>
      <c r="I115" s="22">
        <v>0</v>
      </c>
      <c r="J115" s="22">
        <v>0</v>
      </c>
      <c r="K115" s="22">
        <v>0</v>
      </c>
      <c r="L115" s="22">
        <v>0</v>
      </c>
      <c r="M115" s="22">
        <v>17736630</v>
      </c>
      <c r="N115" s="22">
        <v>0</v>
      </c>
      <c r="O115" s="22">
        <v>2888369</v>
      </c>
      <c r="P115" s="22">
        <v>1350053</v>
      </c>
      <c r="Q115" s="22">
        <v>423103</v>
      </c>
      <c r="R115" s="22">
        <v>288932</v>
      </c>
      <c r="S115" s="22">
        <v>541837</v>
      </c>
      <c r="T115" s="22">
        <v>23228924</v>
      </c>
      <c r="U115" s="22">
        <v>9470772</v>
      </c>
      <c r="V115" s="22">
        <v>0</v>
      </c>
      <c r="W115" s="22">
        <v>1423711</v>
      </c>
      <c r="X115" s="22">
        <v>521125</v>
      </c>
      <c r="Y115" s="22">
        <v>0</v>
      </c>
      <c r="Z115" s="22">
        <v>0</v>
      </c>
      <c r="AA115" s="22">
        <v>0</v>
      </c>
      <c r="AB115" s="22">
        <v>0</v>
      </c>
      <c r="AC115" s="22">
        <v>11415608</v>
      </c>
      <c r="AD115" s="22">
        <v>1294842</v>
      </c>
      <c r="AE115" s="22">
        <v>634162</v>
      </c>
      <c r="AF115" s="22">
        <v>0</v>
      </c>
      <c r="AG115" s="22">
        <v>205575</v>
      </c>
      <c r="AH115" s="22">
        <v>380656</v>
      </c>
      <c r="AI115" s="22">
        <v>13930843</v>
      </c>
      <c r="AJ115" s="22">
        <v>9298081</v>
      </c>
      <c r="AK115" s="22">
        <v>90661</v>
      </c>
      <c r="AL115" s="22">
        <v>9207420</v>
      </c>
    </row>
    <row r="116" spans="1:38" x14ac:dyDescent="0.35">
      <c r="A116" s="22" t="s">
        <v>114</v>
      </c>
      <c r="B116" s="22" t="s">
        <v>294</v>
      </c>
      <c r="C116" s="22" t="s">
        <v>343</v>
      </c>
      <c r="D116" s="22" t="s">
        <v>344</v>
      </c>
      <c r="E116" s="22">
        <v>12583707</v>
      </c>
      <c r="F116" s="22">
        <v>0</v>
      </c>
      <c r="G116" s="22">
        <v>11260514</v>
      </c>
      <c r="H116" s="22">
        <v>14247970</v>
      </c>
      <c r="I116" s="22">
        <v>4570819</v>
      </c>
      <c r="J116" s="22">
        <v>0</v>
      </c>
      <c r="K116" s="22">
        <v>0</v>
      </c>
      <c r="L116" s="22">
        <v>0</v>
      </c>
      <c r="M116" s="22">
        <v>42663010</v>
      </c>
      <c r="N116" s="22">
        <v>1057631</v>
      </c>
      <c r="O116" s="22">
        <v>7448087</v>
      </c>
      <c r="P116" s="22">
        <v>5967306</v>
      </c>
      <c r="Q116" s="22">
        <v>3035592</v>
      </c>
      <c r="R116" s="22">
        <v>2227390</v>
      </c>
      <c r="S116" s="22">
        <v>1684305</v>
      </c>
      <c r="T116" s="22">
        <v>64083321</v>
      </c>
      <c r="U116" s="22">
        <v>8530548</v>
      </c>
      <c r="V116" s="22">
        <v>0</v>
      </c>
      <c r="W116" s="22">
        <v>2392845</v>
      </c>
      <c r="X116" s="22">
        <v>3957834</v>
      </c>
      <c r="Y116" s="22">
        <v>519499</v>
      </c>
      <c r="Z116" s="22">
        <v>0</v>
      </c>
      <c r="AA116" s="22">
        <v>0</v>
      </c>
      <c r="AB116" s="22">
        <v>0</v>
      </c>
      <c r="AC116" s="22">
        <v>15400726</v>
      </c>
      <c r="AD116" s="22">
        <v>1806492</v>
      </c>
      <c r="AE116" s="22">
        <v>2459255</v>
      </c>
      <c r="AF116" s="22">
        <v>0</v>
      </c>
      <c r="AG116" s="22">
        <v>1249193</v>
      </c>
      <c r="AH116" s="22">
        <v>871873</v>
      </c>
      <c r="AI116" s="22">
        <v>21787539</v>
      </c>
      <c r="AJ116" s="22">
        <v>42295782</v>
      </c>
      <c r="AK116" s="22">
        <v>8937096</v>
      </c>
      <c r="AL116" s="22">
        <v>33358686</v>
      </c>
    </row>
    <row r="117" spans="1:38" x14ac:dyDescent="0.35">
      <c r="A117" s="22" t="s">
        <v>114</v>
      </c>
      <c r="B117" s="22" t="s">
        <v>294</v>
      </c>
      <c r="C117" s="22" t="s">
        <v>345</v>
      </c>
      <c r="D117" s="22" t="s">
        <v>346</v>
      </c>
      <c r="E117" s="22">
        <v>3214877</v>
      </c>
      <c r="F117" s="22">
        <v>0</v>
      </c>
      <c r="G117" s="22">
        <v>6522684</v>
      </c>
      <c r="H117" s="22">
        <v>2837562</v>
      </c>
      <c r="I117" s="22">
        <v>427895</v>
      </c>
      <c r="J117" s="22">
        <v>0</v>
      </c>
      <c r="K117" s="22">
        <v>0</v>
      </c>
      <c r="L117" s="22">
        <v>1083526</v>
      </c>
      <c r="M117" s="22">
        <v>14086544</v>
      </c>
      <c r="N117" s="22">
        <v>6956</v>
      </c>
      <c r="O117" s="22">
        <v>4040507</v>
      </c>
      <c r="P117" s="22">
        <v>862739</v>
      </c>
      <c r="Q117" s="22">
        <v>390918</v>
      </c>
      <c r="R117" s="22">
        <v>557804</v>
      </c>
      <c r="S117" s="22">
        <v>123463</v>
      </c>
      <c r="T117" s="22">
        <v>20068931</v>
      </c>
      <c r="U117" s="22">
        <v>1789740</v>
      </c>
      <c r="V117" s="22">
        <v>0</v>
      </c>
      <c r="W117" s="22">
        <v>1975840</v>
      </c>
      <c r="X117" s="22">
        <v>1025455</v>
      </c>
      <c r="Y117" s="22">
        <v>78079</v>
      </c>
      <c r="Z117" s="22">
        <v>0</v>
      </c>
      <c r="AA117" s="22">
        <v>0</v>
      </c>
      <c r="AB117" s="22">
        <v>635535</v>
      </c>
      <c r="AC117" s="22">
        <v>5504649</v>
      </c>
      <c r="AD117" s="22">
        <v>1779070</v>
      </c>
      <c r="AE117" s="22">
        <v>399640</v>
      </c>
      <c r="AF117" s="22">
        <v>0</v>
      </c>
      <c r="AG117" s="22">
        <v>471299</v>
      </c>
      <c r="AH117" s="22">
        <v>102228</v>
      </c>
      <c r="AI117" s="22">
        <v>8256886</v>
      </c>
      <c r="AJ117" s="22">
        <v>11812045</v>
      </c>
      <c r="AK117" s="22">
        <v>1159229</v>
      </c>
      <c r="AL117" s="22">
        <v>10652816</v>
      </c>
    </row>
    <row r="118" spans="1:38" x14ac:dyDescent="0.35">
      <c r="A118" s="22" t="s">
        <v>114</v>
      </c>
      <c r="B118" s="22" t="s">
        <v>294</v>
      </c>
      <c r="C118" s="22" t="s">
        <v>347</v>
      </c>
      <c r="D118" s="22" t="s">
        <v>348</v>
      </c>
      <c r="E118" s="22">
        <v>38410859</v>
      </c>
      <c r="F118" s="22">
        <v>0</v>
      </c>
      <c r="G118" s="22">
        <v>12351176</v>
      </c>
      <c r="H118" s="22">
        <v>6934180</v>
      </c>
      <c r="I118" s="22">
        <v>2272702</v>
      </c>
      <c r="J118" s="22">
        <v>0</v>
      </c>
      <c r="K118" s="22">
        <v>0</v>
      </c>
      <c r="L118" s="22">
        <v>3973130</v>
      </c>
      <c r="M118" s="22">
        <v>63942047</v>
      </c>
      <c r="N118" s="22">
        <v>29542795</v>
      </c>
      <c r="O118" s="22">
        <v>15868020</v>
      </c>
      <c r="P118" s="22">
        <v>6591777</v>
      </c>
      <c r="Q118" s="22">
        <v>11392398</v>
      </c>
      <c r="R118" s="22">
        <v>9001894</v>
      </c>
      <c r="S118" s="22">
        <v>2007690</v>
      </c>
      <c r="T118" s="22">
        <v>138346621</v>
      </c>
      <c r="U118" s="22">
        <v>23605836</v>
      </c>
      <c r="V118" s="22">
        <v>0</v>
      </c>
      <c r="W118" s="22">
        <v>4643572</v>
      </c>
      <c r="X118" s="22">
        <v>2728564</v>
      </c>
      <c r="Y118" s="22">
        <v>142483</v>
      </c>
      <c r="Z118" s="22">
        <v>0</v>
      </c>
      <c r="AA118" s="22">
        <v>0</v>
      </c>
      <c r="AB118" s="22">
        <v>1564261</v>
      </c>
      <c r="AC118" s="22">
        <v>32684716</v>
      </c>
      <c r="AD118" s="22">
        <v>4466344</v>
      </c>
      <c r="AE118" s="22">
        <v>3763604</v>
      </c>
      <c r="AF118" s="22">
        <v>0</v>
      </c>
      <c r="AG118" s="22">
        <v>2634616</v>
      </c>
      <c r="AH118" s="22">
        <v>1261622</v>
      </c>
      <c r="AI118" s="22">
        <v>44810902</v>
      </c>
      <c r="AJ118" s="22">
        <v>93535719</v>
      </c>
      <c r="AK118" s="22">
        <v>16029018</v>
      </c>
      <c r="AL118" s="22">
        <v>77506701</v>
      </c>
    </row>
    <row r="119" spans="1:38" x14ac:dyDescent="0.35">
      <c r="A119" s="22" t="s">
        <v>114</v>
      </c>
      <c r="B119" s="22" t="s">
        <v>294</v>
      </c>
      <c r="C119" s="22" t="s">
        <v>349</v>
      </c>
      <c r="D119" s="22" t="s">
        <v>350</v>
      </c>
      <c r="E119" s="22">
        <v>24355992</v>
      </c>
      <c r="F119" s="22">
        <v>0</v>
      </c>
      <c r="G119" s="22">
        <v>7838096</v>
      </c>
      <c r="H119" s="22">
        <v>27946658</v>
      </c>
      <c r="I119" s="22">
        <v>6010566</v>
      </c>
      <c r="J119" s="22">
        <v>0</v>
      </c>
      <c r="K119" s="22">
        <v>0</v>
      </c>
      <c r="L119" s="22">
        <v>0</v>
      </c>
      <c r="M119" s="22">
        <v>66151312</v>
      </c>
      <c r="N119" s="22">
        <v>4238640</v>
      </c>
      <c r="O119" s="22">
        <v>15567812</v>
      </c>
      <c r="P119" s="22">
        <v>2942994</v>
      </c>
      <c r="Q119" s="22">
        <v>3544049</v>
      </c>
      <c r="R119" s="22">
        <v>2760328</v>
      </c>
      <c r="S119" s="22">
        <v>1631145</v>
      </c>
      <c r="T119" s="22">
        <v>96836280</v>
      </c>
      <c r="U119" s="22">
        <v>16626276</v>
      </c>
      <c r="V119" s="22">
        <v>0</v>
      </c>
      <c r="W119" s="22">
        <v>2818255</v>
      </c>
      <c r="X119" s="22">
        <v>5997378</v>
      </c>
      <c r="Y119" s="22">
        <v>1058657</v>
      </c>
      <c r="Z119" s="22">
        <v>0</v>
      </c>
      <c r="AA119" s="22">
        <v>0</v>
      </c>
      <c r="AB119" s="22">
        <v>0</v>
      </c>
      <c r="AC119" s="22">
        <v>26500566</v>
      </c>
      <c r="AD119" s="22">
        <v>4900171</v>
      </c>
      <c r="AE119" s="22">
        <v>1909448</v>
      </c>
      <c r="AF119" s="22">
        <v>0</v>
      </c>
      <c r="AG119" s="22">
        <v>971583</v>
      </c>
      <c r="AH119" s="22">
        <v>1127522</v>
      </c>
      <c r="AI119" s="22">
        <v>35409290</v>
      </c>
      <c r="AJ119" s="22">
        <v>61426990</v>
      </c>
      <c r="AK119" s="22">
        <v>4354769</v>
      </c>
      <c r="AL119" s="22">
        <v>57072221</v>
      </c>
    </row>
    <row r="120" spans="1:38" x14ac:dyDescent="0.35">
      <c r="A120" s="22" t="s">
        <v>114</v>
      </c>
      <c r="B120" s="22" t="s">
        <v>294</v>
      </c>
      <c r="C120" s="22" t="s">
        <v>351</v>
      </c>
      <c r="D120" s="22" t="s">
        <v>352</v>
      </c>
      <c r="E120" s="22">
        <v>77442667</v>
      </c>
      <c r="F120" s="22">
        <v>0</v>
      </c>
      <c r="G120" s="22">
        <v>44605943</v>
      </c>
      <c r="H120" s="22">
        <v>0</v>
      </c>
      <c r="I120" s="22">
        <v>30316415</v>
      </c>
      <c r="J120" s="22">
        <v>0</v>
      </c>
      <c r="K120" s="22">
        <v>0</v>
      </c>
      <c r="L120" s="22">
        <v>0</v>
      </c>
      <c r="M120" s="22">
        <v>152365025</v>
      </c>
      <c r="N120" s="22">
        <v>0</v>
      </c>
      <c r="O120" s="22">
        <v>41934303</v>
      </c>
      <c r="P120" s="22">
        <v>5949089</v>
      </c>
      <c r="Q120" s="22">
        <v>7716194</v>
      </c>
      <c r="R120" s="22">
        <v>0</v>
      </c>
      <c r="S120" s="22">
        <v>2500319</v>
      </c>
      <c r="T120" s="22">
        <v>210464930</v>
      </c>
      <c r="U120" s="22">
        <v>39954907</v>
      </c>
      <c r="V120" s="22">
        <v>0</v>
      </c>
      <c r="W120" s="22">
        <v>18823838</v>
      </c>
      <c r="X120" s="22">
        <v>0</v>
      </c>
      <c r="Y120" s="22">
        <v>11481060</v>
      </c>
      <c r="Z120" s="22">
        <v>0</v>
      </c>
      <c r="AA120" s="22">
        <v>0</v>
      </c>
      <c r="AB120" s="22">
        <v>0</v>
      </c>
      <c r="AC120" s="22">
        <v>70259805</v>
      </c>
      <c r="AD120" s="22">
        <v>13571985</v>
      </c>
      <c r="AE120" s="22">
        <v>3995795</v>
      </c>
      <c r="AF120" s="22">
        <v>0</v>
      </c>
      <c r="AG120" s="22">
        <v>0</v>
      </c>
      <c r="AH120" s="22">
        <v>1790397</v>
      </c>
      <c r="AI120" s="22">
        <v>89617982</v>
      </c>
      <c r="AJ120" s="22">
        <v>120846948</v>
      </c>
      <c r="AK120" s="22">
        <v>12500418</v>
      </c>
      <c r="AL120" s="22">
        <v>108346530</v>
      </c>
    </row>
    <row r="121" spans="1:38" x14ac:dyDescent="0.35">
      <c r="A121" s="22" t="s">
        <v>114</v>
      </c>
      <c r="B121" s="22" t="s">
        <v>294</v>
      </c>
      <c r="C121" s="22" t="s">
        <v>353</v>
      </c>
      <c r="D121" s="22" t="s">
        <v>354</v>
      </c>
      <c r="E121" s="22">
        <v>47402000</v>
      </c>
      <c r="F121" s="22">
        <v>0</v>
      </c>
      <c r="G121" s="22">
        <v>80703117</v>
      </c>
      <c r="H121" s="22">
        <v>39569466</v>
      </c>
      <c r="I121" s="22">
        <v>0</v>
      </c>
      <c r="J121" s="22">
        <v>0</v>
      </c>
      <c r="K121" s="22">
        <v>0</v>
      </c>
      <c r="L121" s="22">
        <v>0</v>
      </c>
      <c r="M121" s="22">
        <v>167674583</v>
      </c>
      <c r="N121" s="22">
        <v>2121932</v>
      </c>
      <c r="O121" s="22">
        <v>41752674</v>
      </c>
      <c r="P121" s="22">
        <v>9226373</v>
      </c>
      <c r="Q121" s="22">
        <v>13416144</v>
      </c>
      <c r="R121" s="22">
        <v>3981433</v>
      </c>
      <c r="S121" s="22">
        <v>3037589</v>
      </c>
      <c r="T121" s="22">
        <v>241210728</v>
      </c>
      <c r="U121" s="22">
        <v>29985545</v>
      </c>
      <c r="V121" s="22">
        <v>0</v>
      </c>
      <c r="W121" s="22">
        <v>31249418</v>
      </c>
      <c r="X121" s="22">
        <v>16969989</v>
      </c>
      <c r="Y121" s="22">
        <v>0</v>
      </c>
      <c r="Z121" s="22">
        <v>0</v>
      </c>
      <c r="AA121" s="22">
        <v>0</v>
      </c>
      <c r="AB121" s="22">
        <v>0</v>
      </c>
      <c r="AC121" s="22">
        <v>78204952</v>
      </c>
      <c r="AD121" s="22">
        <v>11944949</v>
      </c>
      <c r="AE121" s="22">
        <v>5109611</v>
      </c>
      <c r="AF121" s="22">
        <v>0</v>
      </c>
      <c r="AG121" s="22">
        <v>3221065</v>
      </c>
      <c r="AH121" s="22">
        <v>2234934</v>
      </c>
      <c r="AI121" s="22">
        <v>100715511</v>
      </c>
      <c r="AJ121" s="22">
        <v>140495217</v>
      </c>
      <c r="AK121" s="22">
        <v>8521612</v>
      </c>
      <c r="AL121" s="22">
        <v>131973605</v>
      </c>
    </row>
    <row r="122" spans="1:38" x14ac:dyDescent="0.35">
      <c r="A122" s="22" t="s">
        <v>114</v>
      </c>
      <c r="B122" s="22" t="s">
        <v>294</v>
      </c>
      <c r="C122" s="22" t="s">
        <v>355</v>
      </c>
      <c r="D122" s="22" t="s">
        <v>356</v>
      </c>
      <c r="E122" s="22">
        <v>4910543</v>
      </c>
      <c r="F122" s="22">
        <v>0</v>
      </c>
      <c r="G122" s="22">
        <v>2760258</v>
      </c>
      <c r="H122" s="22">
        <v>3296529</v>
      </c>
      <c r="I122" s="22">
        <v>932617</v>
      </c>
      <c r="J122" s="22">
        <v>0</v>
      </c>
      <c r="K122" s="22">
        <v>0</v>
      </c>
      <c r="L122" s="22">
        <v>0</v>
      </c>
      <c r="M122" s="22">
        <v>11899947</v>
      </c>
      <c r="N122" s="22">
        <v>0</v>
      </c>
      <c r="O122" s="22">
        <v>4070607</v>
      </c>
      <c r="P122" s="22">
        <v>1779212</v>
      </c>
      <c r="Q122" s="22">
        <v>115248</v>
      </c>
      <c r="R122" s="22">
        <v>191506</v>
      </c>
      <c r="S122" s="22">
        <v>284218</v>
      </c>
      <c r="T122" s="22">
        <v>18340738</v>
      </c>
      <c r="U122" s="22">
        <v>1599650</v>
      </c>
      <c r="V122" s="22">
        <v>0</v>
      </c>
      <c r="W122" s="22">
        <v>1579399</v>
      </c>
      <c r="X122" s="22">
        <v>1061903</v>
      </c>
      <c r="Y122" s="22">
        <v>150133</v>
      </c>
      <c r="Z122" s="22">
        <v>0</v>
      </c>
      <c r="AA122" s="22">
        <v>0</v>
      </c>
      <c r="AB122" s="22">
        <v>0</v>
      </c>
      <c r="AC122" s="22">
        <v>4391085</v>
      </c>
      <c r="AD122" s="22">
        <v>2407657</v>
      </c>
      <c r="AE122" s="22">
        <v>1031192</v>
      </c>
      <c r="AF122" s="22">
        <v>0</v>
      </c>
      <c r="AG122" s="22">
        <v>0</v>
      </c>
      <c r="AH122" s="22">
        <v>125687</v>
      </c>
      <c r="AI122" s="22">
        <v>7955621</v>
      </c>
      <c r="AJ122" s="22">
        <v>10385117</v>
      </c>
      <c r="AK122" s="22">
        <v>774768</v>
      </c>
      <c r="AL122" s="22">
        <v>9610349</v>
      </c>
    </row>
    <row r="123" spans="1:38" x14ac:dyDescent="0.35">
      <c r="A123" s="22" t="s">
        <v>114</v>
      </c>
      <c r="B123" s="22" t="s">
        <v>294</v>
      </c>
      <c r="C123" s="22" t="s">
        <v>357</v>
      </c>
      <c r="D123" s="22" t="s">
        <v>358</v>
      </c>
      <c r="E123" s="22">
        <v>56060210</v>
      </c>
      <c r="F123" s="22">
        <v>0</v>
      </c>
      <c r="G123" s="22">
        <v>25884719</v>
      </c>
      <c r="H123" s="22">
        <v>37182547</v>
      </c>
      <c r="I123" s="22">
        <v>1653598</v>
      </c>
      <c r="J123" s="22">
        <v>0</v>
      </c>
      <c r="K123" s="22">
        <v>0</v>
      </c>
      <c r="L123" s="22">
        <v>0</v>
      </c>
      <c r="M123" s="22">
        <v>120781074</v>
      </c>
      <c r="N123" s="22">
        <v>1873322</v>
      </c>
      <c r="O123" s="22">
        <v>17731940</v>
      </c>
      <c r="P123" s="22">
        <v>14176483</v>
      </c>
      <c r="Q123" s="22">
        <v>9873614</v>
      </c>
      <c r="R123" s="22">
        <v>18205568</v>
      </c>
      <c r="S123" s="22">
        <v>3180860</v>
      </c>
      <c r="T123" s="22">
        <v>185822861</v>
      </c>
      <c r="U123" s="22">
        <v>29543179</v>
      </c>
      <c r="V123" s="22">
        <v>0</v>
      </c>
      <c r="W123" s="22">
        <v>6561459</v>
      </c>
      <c r="X123" s="22">
        <v>14242761</v>
      </c>
      <c r="Y123" s="22">
        <v>102674</v>
      </c>
      <c r="Z123" s="22">
        <v>0</v>
      </c>
      <c r="AA123" s="22">
        <v>0</v>
      </c>
      <c r="AB123" s="22">
        <v>0</v>
      </c>
      <c r="AC123" s="22">
        <v>50450073</v>
      </c>
      <c r="AD123" s="22">
        <v>7111066</v>
      </c>
      <c r="AE123" s="22">
        <v>5238906</v>
      </c>
      <c r="AF123" s="22">
        <v>0</v>
      </c>
      <c r="AG123" s="22">
        <v>8247115</v>
      </c>
      <c r="AH123" s="22">
        <v>1947587</v>
      </c>
      <c r="AI123" s="22">
        <v>72994747</v>
      </c>
      <c r="AJ123" s="22">
        <v>112828114</v>
      </c>
      <c r="AK123" s="22">
        <v>12992568</v>
      </c>
      <c r="AL123" s="22">
        <v>99835546</v>
      </c>
    </row>
    <row r="124" spans="1:38" x14ac:dyDescent="0.35">
      <c r="A124" s="22" t="s">
        <v>114</v>
      </c>
      <c r="B124" s="22" t="s">
        <v>294</v>
      </c>
      <c r="C124" s="22" t="s">
        <v>359</v>
      </c>
      <c r="D124" s="22" t="s">
        <v>360</v>
      </c>
      <c r="E124" s="22">
        <v>10150753</v>
      </c>
      <c r="F124" s="22">
        <v>0</v>
      </c>
      <c r="G124" s="22">
        <v>9613330</v>
      </c>
      <c r="H124" s="22">
        <v>5747766</v>
      </c>
      <c r="I124" s="22">
        <v>2494575</v>
      </c>
      <c r="J124" s="22">
        <v>0</v>
      </c>
      <c r="K124" s="22">
        <v>0</v>
      </c>
      <c r="L124" s="22">
        <v>0</v>
      </c>
      <c r="M124" s="22">
        <v>28006424</v>
      </c>
      <c r="N124" s="22">
        <v>86469</v>
      </c>
      <c r="O124" s="22">
        <v>2183335</v>
      </c>
      <c r="P124" s="22">
        <v>1339662</v>
      </c>
      <c r="Q124" s="22">
        <v>476537</v>
      </c>
      <c r="R124" s="22">
        <v>3612172</v>
      </c>
      <c r="S124" s="22">
        <v>1210479</v>
      </c>
      <c r="T124" s="22">
        <v>36915078</v>
      </c>
      <c r="U124" s="22">
        <v>5171633</v>
      </c>
      <c r="V124" s="22">
        <v>0</v>
      </c>
      <c r="W124" s="22">
        <v>2215563</v>
      </c>
      <c r="X124" s="22">
        <v>1535079</v>
      </c>
      <c r="Y124" s="22">
        <v>1004991</v>
      </c>
      <c r="Z124" s="22">
        <v>0</v>
      </c>
      <c r="AA124" s="22">
        <v>0</v>
      </c>
      <c r="AB124" s="22">
        <v>0</v>
      </c>
      <c r="AC124" s="22">
        <v>9927266</v>
      </c>
      <c r="AD124" s="22">
        <v>600444</v>
      </c>
      <c r="AE124" s="22">
        <v>715884</v>
      </c>
      <c r="AF124" s="22">
        <v>0</v>
      </c>
      <c r="AG124" s="22">
        <v>1649989</v>
      </c>
      <c r="AH124" s="22">
        <v>707185</v>
      </c>
      <c r="AI124" s="22">
        <v>13600768</v>
      </c>
      <c r="AJ124" s="22">
        <v>23314310</v>
      </c>
      <c r="AK124" s="22">
        <v>1875899</v>
      </c>
      <c r="AL124" s="22">
        <v>21438411</v>
      </c>
    </row>
    <row r="125" spans="1:38" x14ac:dyDescent="0.35">
      <c r="A125" s="22" t="s">
        <v>114</v>
      </c>
      <c r="B125" s="22" t="s">
        <v>294</v>
      </c>
      <c r="C125" s="22" t="s">
        <v>361</v>
      </c>
      <c r="D125" s="22" t="s">
        <v>362</v>
      </c>
      <c r="E125" s="22">
        <v>14553896</v>
      </c>
      <c r="F125" s="22">
        <v>0</v>
      </c>
      <c r="G125" s="22">
        <v>12994826</v>
      </c>
      <c r="H125" s="22">
        <v>10298132</v>
      </c>
      <c r="I125" s="22">
        <v>767550</v>
      </c>
      <c r="J125" s="22">
        <v>0</v>
      </c>
      <c r="K125" s="22">
        <v>0</v>
      </c>
      <c r="L125" s="22">
        <v>0</v>
      </c>
      <c r="M125" s="22">
        <v>38614404</v>
      </c>
      <c r="N125" s="22">
        <v>0</v>
      </c>
      <c r="O125" s="22">
        <v>19269238</v>
      </c>
      <c r="P125" s="22">
        <v>4974328</v>
      </c>
      <c r="Q125" s="22">
        <v>1078809</v>
      </c>
      <c r="R125" s="22">
        <v>0</v>
      </c>
      <c r="S125" s="22">
        <v>1885013</v>
      </c>
      <c r="T125" s="22">
        <v>65821792</v>
      </c>
      <c r="U125" s="22">
        <v>7103076</v>
      </c>
      <c r="V125" s="22">
        <v>0</v>
      </c>
      <c r="W125" s="22">
        <v>3648409</v>
      </c>
      <c r="X125" s="22">
        <v>2958327</v>
      </c>
      <c r="Y125" s="22">
        <v>232889</v>
      </c>
      <c r="Z125" s="22">
        <v>0</v>
      </c>
      <c r="AA125" s="22">
        <v>0</v>
      </c>
      <c r="AB125" s="22">
        <v>0</v>
      </c>
      <c r="AC125" s="22">
        <v>13942701</v>
      </c>
      <c r="AD125" s="22">
        <v>10159839</v>
      </c>
      <c r="AE125" s="22">
        <v>2743814</v>
      </c>
      <c r="AF125" s="22">
        <v>0</v>
      </c>
      <c r="AG125" s="22">
        <v>0</v>
      </c>
      <c r="AH125" s="22">
        <v>769513</v>
      </c>
      <c r="AI125" s="22">
        <v>27615867</v>
      </c>
      <c r="AJ125" s="22">
        <v>38205925</v>
      </c>
      <c r="AK125" s="22">
        <v>1807661</v>
      </c>
      <c r="AL125" s="22">
        <v>36398264</v>
      </c>
    </row>
    <row r="126" spans="1:38" x14ac:dyDescent="0.35">
      <c r="A126" s="22" t="s">
        <v>114</v>
      </c>
      <c r="B126" s="22" t="s">
        <v>294</v>
      </c>
      <c r="C126" s="22" t="s">
        <v>363</v>
      </c>
      <c r="D126" s="22" t="s">
        <v>364</v>
      </c>
      <c r="E126" s="22">
        <v>8112416</v>
      </c>
      <c r="F126" s="22">
        <v>0</v>
      </c>
      <c r="G126" s="22">
        <v>2812029</v>
      </c>
      <c r="H126" s="22">
        <v>3795238</v>
      </c>
      <c r="I126" s="22">
        <v>1141654</v>
      </c>
      <c r="J126" s="22">
        <v>0</v>
      </c>
      <c r="K126" s="22">
        <v>0</v>
      </c>
      <c r="L126" s="22">
        <v>0</v>
      </c>
      <c r="M126" s="22">
        <v>15861337</v>
      </c>
      <c r="N126" s="22">
        <v>0</v>
      </c>
      <c r="O126" s="22">
        <v>5488081</v>
      </c>
      <c r="P126" s="22">
        <v>815606</v>
      </c>
      <c r="Q126" s="22">
        <v>332482</v>
      </c>
      <c r="R126" s="22">
        <v>1066482</v>
      </c>
      <c r="S126" s="22">
        <v>234801</v>
      </c>
      <c r="T126" s="22">
        <v>23798789</v>
      </c>
      <c r="U126" s="22">
        <v>4687428</v>
      </c>
      <c r="V126" s="22">
        <v>0</v>
      </c>
      <c r="W126" s="22">
        <v>1148504</v>
      </c>
      <c r="X126" s="22">
        <v>2796539</v>
      </c>
      <c r="Y126" s="22">
        <v>351820</v>
      </c>
      <c r="Z126" s="22">
        <v>0</v>
      </c>
      <c r="AA126" s="22">
        <v>0</v>
      </c>
      <c r="AB126" s="22">
        <v>0</v>
      </c>
      <c r="AC126" s="22">
        <v>8984291</v>
      </c>
      <c r="AD126" s="22">
        <v>1988940</v>
      </c>
      <c r="AE126" s="22">
        <v>571431</v>
      </c>
      <c r="AF126" s="22">
        <v>0</v>
      </c>
      <c r="AG126" s="22">
        <v>473211</v>
      </c>
      <c r="AH126" s="22">
        <v>194722</v>
      </c>
      <c r="AI126" s="22">
        <v>12212595</v>
      </c>
      <c r="AJ126" s="22">
        <v>11586194</v>
      </c>
      <c r="AK126" s="22">
        <v>240322</v>
      </c>
      <c r="AL126" s="22">
        <v>11345872</v>
      </c>
    </row>
    <row r="127" spans="1:38" x14ac:dyDescent="0.35">
      <c r="A127" s="22" t="s">
        <v>114</v>
      </c>
      <c r="B127" s="22" t="s">
        <v>294</v>
      </c>
      <c r="C127" s="22" t="s">
        <v>365</v>
      </c>
      <c r="D127" s="22" t="s">
        <v>366</v>
      </c>
      <c r="E127" s="22">
        <v>14904602</v>
      </c>
      <c r="F127" s="22">
        <v>0</v>
      </c>
      <c r="G127" s="22">
        <v>9507910</v>
      </c>
      <c r="H127" s="22">
        <v>8325257</v>
      </c>
      <c r="I127" s="22">
        <v>2546712</v>
      </c>
      <c r="J127" s="22">
        <v>0</v>
      </c>
      <c r="K127" s="22">
        <v>0</v>
      </c>
      <c r="L127" s="22">
        <v>0</v>
      </c>
      <c r="M127" s="22">
        <v>35284481</v>
      </c>
      <c r="N127" s="22">
        <v>3370723</v>
      </c>
      <c r="O127" s="22">
        <v>25667518</v>
      </c>
      <c r="P127" s="22">
        <v>4180368</v>
      </c>
      <c r="Q127" s="22">
        <v>188313</v>
      </c>
      <c r="R127" s="22">
        <v>1756584</v>
      </c>
      <c r="S127" s="22">
        <v>1516383</v>
      </c>
      <c r="T127" s="22">
        <v>71964370</v>
      </c>
      <c r="U127" s="22">
        <v>10327872</v>
      </c>
      <c r="V127" s="22">
        <v>0</v>
      </c>
      <c r="W127" s="22">
        <v>2046761</v>
      </c>
      <c r="X127" s="22">
        <v>1416730</v>
      </c>
      <c r="Y127" s="22">
        <v>605081</v>
      </c>
      <c r="Z127" s="22">
        <v>0</v>
      </c>
      <c r="AA127" s="22">
        <v>0</v>
      </c>
      <c r="AB127" s="22">
        <v>0</v>
      </c>
      <c r="AC127" s="22">
        <v>14396444</v>
      </c>
      <c r="AD127" s="22">
        <v>9399013</v>
      </c>
      <c r="AE127" s="22">
        <v>1377088</v>
      </c>
      <c r="AF127" s="22">
        <v>0</v>
      </c>
      <c r="AG127" s="22">
        <v>842559</v>
      </c>
      <c r="AH127" s="22">
        <v>991715</v>
      </c>
      <c r="AI127" s="22">
        <v>27006819</v>
      </c>
      <c r="AJ127" s="22">
        <v>44957551</v>
      </c>
      <c r="AK127" s="22">
        <v>3428708</v>
      </c>
      <c r="AL127" s="22">
        <v>41528843</v>
      </c>
    </row>
    <row r="128" spans="1:38" x14ac:dyDescent="0.35">
      <c r="A128" s="22" t="s">
        <v>114</v>
      </c>
      <c r="B128" s="22" t="s">
        <v>294</v>
      </c>
      <c r="C128" s="22" t="s">
        <v>367</v>
      </c>
      <c r="D128" s="22" t="s">
        <v>368</v>
      </c>
      <c r="E128" s="22">
        <v>18626264</v>
      </c>
      <c r="F128" s="22">
        <v>0</v>
      </c>
      <c r="G128" s="22">
        <v>15993364</v>
      </c>
      <c r="H128" s="22">
        <v>9807626</v>
      </c>
      <c r="I128" s="22">
        <v>0</v>
      </c>
      <c r="J128" s="22">
        <v>0</v>
      </c>
      <c r="K128" s="22">
        <v>0</v>
      </c>
      <c r="L128" s="22">
        <v>0</v>
      </c>
      <c r="M128" s="22">
        <v>44427254</v>
      </c>
      <c r="N128" s="22">
        <v>645245</v>
      </c>
      <c r="O128" s="22">
        <v>51371308</v>
      </c>
      <c r="P128" s="22">
        <v>4515069</v>
      </c>
      <c r="Q128" s="22">
        <v>96646</v>
      </c>
      <c r="R128" s="22">
        <v>3109776</v>
      </c>
      <c r="S128" s="22">
        <v>1568519</v>
      </c>
      <c r="T128" s="22">
        <v>105733817</v>
      </c>
      <c r="U128" s="22">
        <v>4590587</v>
      </c>
      <c r="V128" s="22">
        <v>0</v>
      </c>
      <c r="W128" s="22">
        <v>3315409</v>
      </c>
      <c r="X128" s="22">
        <v>2724911</v>
      </c>
      <c r="Y128" s="22">
        <v>0</v>
      </c>
      <c r="Z128" s="22">
        <v>0</v>
      </c>
      <c r="AA128" s="22">
        <v>0</v>
      </c>
      <c r="AB128" s="22">
        <v>0</v>
      </c>
      <c r="AC128" s="22">
        <v>10630907</v>
      </c>
      <c r="AD128" s="22">
        <v>3963587</v>
      </c>
      <c r="AE128" s="22">
        <v>2958957</v>
      </c>
      <c r="AF128" s="22">
        <v>0</v>
      </c>
      <c r="AG128" s="22">
        <v>801352</v>
      </c>
      <c r="AH128" s="22">
        <v>1202351</v>
      </c>
      <c r="AI128" s="22">
        <v>19557154</v>
      </c>
      <c r="AJ128" s="22">
        <v>86176663</v>
      </c>
      <c r="AK128" s="22">
        <v>15177548</v>
      </c>
      <c r="AL128" s="22">
        <v>70999115</v>
      </c>
    </row>
    <row r="129" spans="1:38" x14ac:dyDescent="0.35">
      <c r="A129" s="22" t="s">
        <v>114</v>
      </c>
      <c r="B129" s="22" t="s">
        <v>294</v>
      </c>
      <c r="C129" s="22" t="s">
        <v>369</v>
      </c>
      <c r="D129" s="22" t="s">
        <v>370</v>
      </c>
      <c r="E129" s="22">
        <v>15214061</v>
      </c>
      <c r="F129" s="22">
        <v>0</v>
      </c>
      <c r="G129" s="22">
        <v>6385144</v>
      </c>
      <c r="H129" s="22">
        <v>12147367</v>
      </c>
      <c r="I129" s="22">
        <v>0</v>
      </c>
      <c r="J129" s="22">
        <v>0</v>
      </c>
      <c r="K129" s="22">
        <v>0</v>
      </c>
      <c r="L129" s="22">
        <v>0</v>
      </c>
      <c r="M129" s="22">
        <v>33746572</v>
      </c>
      <c r="N129" s="22">
        <v>174977</v>
      </c>
      <c r="O129" s="22">
        <v>9300912</v>
      </c>
      <c r="P129" s="22">
        <v>1945865</v>
      </c>
      <c r="Q129" s="22">
        <v>5776998</v>
      </c>
      <c r="R129" s="22">
        <v>2569038</v>
      </c>
      <c r="S129" s="22">
        <v>1935361</v>
      </c>
      <c r="T129" s="22">
        <v>55449723</v>
      </c>
      <c r="U129" s="22">
        <v>9211184</v>
      </c>
      <c r="V129" s="22">
        <v>0</v>
      </c>
      <c r="W129" s="22">
        <v>2387550</v>
      </c>
      <c r="X129" s="22">
        <v>3179815</v>
      </c>
      <c r="Y129" s="22">
        <v>0</v>
      </c>
      <c r="Z129" s="22">
        <v>0</v>
      </c>
      <c r="AA129" s="22">
        <v>0</v>
      </c>
      <c r="AB129" s="22">
        <v>0</v>
      </c>
      <c r="AC129" s="22">
        <v>14778549</v>
      </c>
      <c r="AD129" s="22">
        <v>2665513</v>
      </c>
      <c r="AE129" s="22">
        <v>324522</v>
      </c>
      <c r="AF129" s="22">
        <v>0</v>
      </c>
      <c r="AG129" s="22">
        <v>853095</v>
      </c>
      <c r="AH129" s="22">
        <v>1120122</v>
      </c>
      <c r="AI129" s="22">
        <v>19741801</v>
      </c>
      <c r="AJ129" s="22">
        <v>35707922</v>
      </c>
      <c r="AK129" s="22">
        <v>5001260</v>
      </c>
      <c r="AL129" s="22">
        <v>30706662</v>
      </c>
    </row>
    <row r="130" spans="1:38" x14ac:dyDescent="0.35">
      <c r="A130" s="22" t="s">
        <v>114</v>
      </c>
      <c r="B130" s="22" t="s">
        <v>294</v>
      </c>
      <c r="C130" s="22" t="s">
        <v>371</v>
      </c>
      <c r="D130" s="22" t="s">
        <v>372</v>
      </c>
      <c r="E130" s="22">
        <v>36534190</v>
      </c>
      <c r="F130" s="22">
        <v>0</v>
      </c>
      <c r="G130" s="22">
        <v>10438195</v>
      </c>
      <c r="H130" s="22">
        <v>1639275</v>
      </c>
      <c r="I130" s="22">
        <v>0</v>
      </c>
      <c r="J130" s="22">
        <v>0</v>
      </c>
      <c r="K130" s="22">
        <v>0</v>
      </c>
      <c r="L130" s="22">
        <v>0</v>
      </c>
      <c r="M130" s="22">
        <v>48611660</v>
      </c>
      <c r="N130" s="22">
        <v>0</v>
      </c>
      <c r="O130" s="22">
        <v>16807453</v>
      </c>
      <c r="P130" s="22">
        <v>1849041</v>
      </c>
      <c r="Q130" s="22">
        <v>624550</v>
      </c>
      <c r="R130" s="22">
        <v>347177</v>
      </c>
      <c r="S130" s="22">
        <v>1290619</v>
      </c>
      <c r="T130" s="22">
        <v>69530500</v>
      </c>
      <c r="U130" s="22">
        <v>29239266</v>
      </c>
      <c r="V130" s="22">
        <v>0</v>
      </c>
      <c r="W130" s="22">
        <v>8081199</v>
      </c>
      <c r="X130" s="22">
        <v>967707</v>
      </c>
      <c r="Y130" s="22">
        <v>0</v>
      </c>
      <c r="Z130" s="22">
        <v>0</v>
      </c>
      <c r="AA130" s="22">
        <v>0</v>
      </c>
      <c r="AB130" s="22">
        <v>0</v>
      </c>
      <c r="AC130" s="22">
        <v>38288172</v>
      </c>
      <c r="AD130" s="22">
        <v>4257882</v>
      </c>
      <c r="AE130" s="22">
        <v>1104716</v>
      </c>
      <c r="AF130" s="22">
        <v>0</v>
      </c>
      <c r="AG130" s="22">
        <v>145758</v>
      </c>
      <c r="AH130" s="22">
        <v>585859</v>
      </c>
      <c r="AI130" s="22">
        <v>44382387</v>
      </c>
      <c r="AJ130" s="22">
        <v>25148113</v>
      </c>
      <c r="AK130" s="22">
        <v>500000</v>
      </c>
      <c r="AL130" s="22">
        <v>24648113</v>
      </c>
    </row>
    <row r="131" spans="1:38" x14ac:dyDescent="0.35">
      <c r="A131" s="22" t="s">
        <v>114</v>
      </c>
      <c r="B131" s="22" t="s">
        <v>294</v>
      </c>
      <c r="C131" s="22" t="s">
        <v>373</v>
      </c>
      <c r="D131" s="22" t="s">
        <v>374</v>
      </c>
      <c r="E131" s="22">
        <v>9609981</v>
      </c>
      <c r="F131" s="22">
        <v>0</v>
      </c>
      <c r="G131" s="22">
        <v>3895705</v>
      </c>
      <c r="H131" s="22">
        <v>5572165</v>
      </c>
      <c r="I131" s="22">
        <v>1288948</v>
      </c>
      <c r="J131" s="22">
        <v>0</v>
      </c>
      <c r="K131" s="22">
        <v>0</v>
      </c>
      <c r="L131" s="22">
        <v>0</v>
      </c>
      <c r="M131" s="22">
        <v>20366799</v>
      </c>
      <c r="N131" s="22">
        <v>63341</v>
      </c>
      <c r="O131" s="22">
        <v>17161478</v>
      </c>
      <c r="P131" s="22">
        <v>4145272</v>
      </c>
      <c r="Q131" s="22">
        <v>1162666</v>
      </c>
      <c r="R131" s="22">
        <v>2544875</v>
      </c>
      <c r="S131" s="22">
        <v>2194512</v>
      </c>
      <c r="T131" s="22">
        <v>47638943</v>
      </c>
      <c r="U131" s="22">
        <v>5587081</v>
      </c>
      <c r="V131" s="22">
        <v>0</v>
      </c>
      <c r="W131" s="22">
        <v>1215254</v>
      </c>
      <c r="X131" s="22">
        <v>2371606</v>
      </c>
      <c r="Y131" s="22">
        <v>468444</v>
      </c>
      <c r="Z131" s="22">
        <v>0</v>
      </c>
      <c r="AA131" s="22">
        <v>0</v>
      </c>
      <c r="AB131" s="22">
        <v>0</v>
      </c>
      <c r="AC131" s="22">
        <v>9642385</v>
      </c>
      <c r="AD131" s="22">
        <v>4192976</v>
      </c>
      <c r="AE131" s="22">
        <v>2305529</v>
      </c>
      <c r="AF131" s="22">
        <v>0</v>
      </c>
      <c r="AG131" s="22">
        <v>919988</v>
      </c>
      <c r="AH131" s="22">
        <v>1081879</v>
      </c>
      <c r="AI131" s="22">
        <v>18142757</v>
      </c>
      <c r="AJ131" s="22">
        <v>29496186</v>
      </c>
      <c r="AK131" s="22">
        <v>308870</v>
      </c>
      <c r="AL131" s="22">
        <v>29187316</v>
      </c>
    </row>
    <row r="132" spans="1:38" x14ac:dyDescent="0.35">
      <c r="A132" s="22" t="s">
        <v>114</v>
      </c>
      <c r="B132" s="22" t="s">
        <v>294</v>
      </c>
      <c r="C132" s="22" t="s">
        <v>375</v>
      </c>
      <c r="D132" s="22" t="s">
        <v>376</v>
      </c>
      <c r="E132" s="22">
        <v>2777605</v>
      </c>
      <c r="F132" s="22">
        <v>0</v>
      </c>
      <c r="G132" s="22">
        <v>4701315</v>
      </c>
      <c r="H132" s="22">
        <v>2838425</v>
      </c>
      <c r="I132" s="22">
        <v>128174</v>
      </c>
      <c r="J132" s="22">
        <v>0</v>
      </c>
      <c r="K132" s="22">
        <v>0</v>
      </c>
      <c r="L132" s="22">
        <v>0</v>
      </c>
      <c r="M132" s="22">
        <v>10445519</v>
      </c>
      <c r="N132" s="22">
        <v>86009</v>
      </c>
      <c r="O132" s="22">
        <v>1338067</v>
      </c>
      <c r="P132" s="22">
        <v>387374</v>
      </c>
      <c r="Q132" s="22">
        <v>96270</v>
      </c>
      <c r="R132" s="22">
        <v>555963</v>
      </c>
      <c r="S132" s="22">
        <v>519625</v>
      </c>
      <c r="T132" s="22">
        <v>13428827</v>
      </c>
      <c r="U132" s="22">
        <v>1655470</v>
      </c>
      <c r="V132" s="22">
        <v>0</v>
      </c>
      <c r="W132" s="22">
        <v>1169212</v>
      </c>
      <c r="X132" s="22">
        <v>839194</v>
      </c>
      <c r="Y132" s="22">
        <v>36070</v>
      </c>
      <c r="Z132" s="22">
        <v>0</v>
      </c>
      <c r="AA132" s="22">
        <v>0</v>
      </c>
      <c r="AB132" s="22">
        <v>0</v>
      </c>
      <c r="AC132" s="22">
        <v>3699946</v>
      </c>
      <c r="AD132" s="22">
        <v>550978</v>
      </c>
      <c r="AE132" s="22">
        <v>210373</v>
      </c>
      <c r="AF132" s="22">
        <v>0</v>
      </c>
      <c r="AG132" s="22">
        <v>188100</v>
      </c>
      <c r="AH132" s="22">
        <v>267266</v>
      </c>
      <c r="AI132" s="22">
        <v>4916663</v>
      </c>
      <c r="AJ132" s="22">
        <v>8512164</v>
      </c>
      <c r="AK132" s="22">
        <v>68610</v>
      </c>
      <c r="AL132" s="22">
        <v>8443554</v>
      </c>
    </row>
    <row r="133" spans="1:38" x14ac:dyDescent="0.35">
      <c r="A133" s="22" t="s">
        <v>114</v>
      </c>
      <c r="B133" s="22" t="s">
        <v>294</v>
      </c>
      <c r="C133" s="22" t="s">
        <v>377</v>
      </c>
      <c r="D133" s="22" t="s">
        <v>378</v>
      </c>
      <c r="E133" s="22">
        <v>84646676</v>
      </c>
      <c r="F133" s="22">
        <v>0</v>
      </c>
      <c r="G133" s="22">
        <v>39827826</v>
      </c>
      <c r="H133" s="22">
        <v>29278344</v>
      </c>
      <c r="I133" s="22">
        <v>0</v>
      </c>
      <c r="J133" s="22">
        <v>0</v>
      </c>
      <c r="K133" s="22">
        <v>0</v>
      </c>
      <c r="L133" s="22">
        <v>0</v>
      </c>
      <c r="M133" s="22">
        <v>153752846</v>
      </c>
      <c r="N133" s="22">
        <v>593717</v>
      </c>
      <c r="O133" s="22">
        <v>20715503</v>
      </c>
      <c r="P133" s="22">
        <v>8879319</v>
      </c>
      <c r="Q133" s="22">
        <v>5635616</v>
      </c>
      <c r="R133" s="22">
        <v>11877360</v>
      </c>
      <c r="S133" s="22">
        <v>4718716</v>
      </c>
      <c r="T133" s="22">
        <v>206173077</v>
      </c>
      <c r="U133" s="22">
        <v>53233297</v>
      </c>
      <c r="V133" s="22">
        <v>0</v>
      </c>
      <c r="W133" s="22">
        <v>13315805</v>
      </c>
      <c r="X133" s="22">
        <v>9987484</v>
      </c>
      <c r="Y133" s="22">
        <v>0</v>
      </c>
      <c r="Z133" s="22">
        <v>0</v>
      </c>
      <c r="AA133" s="22">
        <v>0</v>
      </c>
      <c r="AB133" s="22">
        <v>0</v>
      </c>
      <c r="AC133" s="22">
        <v>76536586</v>
      </c>
      <c r="AD133" s="22">
        <v>8683861</v>
      </c>
      <c r="AE133" s="22">
        <v>4948292</v>
      </c>
      <c r="AF133" s="22">
        <v>0</v>
      </c>
      <c r="AG133" s="22">
        <v>4384525</v>
      </c>
      <c r="AH133" s="22">
        <v>1874749</v>
      </c>
      <c r="AI133" s="22">
        <v>96428013</v>
      </c>
      <c r="AJ133" s="22">
        <v>109745064</v>
      </c>
      <c r="AK133" s="22">
        <v>2963758</v>
      </c>
      <c r="AL133" s="22">
        <v>106781306</v>
      </c>
    </row>
    <row r="134" spans="1:38" x14ac:dyDescent="0.35">
      <c r="A134" s="22" t="s">
        <v>114</v>
      </c>
      <c r="B134" s="22" t="s">
        <v>294</v>
      </c>
      <c r="C134" s="22" t="s">
        <v>379</v>
      </c>
      <c r="D134" s="22" t="s">
        <v>380</v>
      </c>
      <c r="E134" s="22">
        <v>24007640</v>
      </c>
      <c r="F134" s="22">
        <v>0</v>
      </c>
      <c r="G134" s="22">
        <v>10820062</v>
      </c>
      <c r="H134" s="22">
        <v>11569055</v>
      </c>
      <c r="I134" s="22">
        <v>0</v>
      </c>
      <c r="J134" s="22">
        <v>0</v>
      </c>
      <c r="K134" s="22">
        <v>0</v>
      </c>
      <c r="L134" s="22">
        <v>1346741</v>
      </c>
      <c r="M134" s="22">
        <v>47743498</v>
      </c>
      <c r="N134" s="22">
        <v>2500809</v>
      </c>
      <c r="O134" s="22">
        <v>30684213</v>
      </c>
      <c r="P134" s="22">
        <v>3603461</v>
      </c>
      <c r="Q134" s="22">
        <v>1786762</v>
      </c>
      <c r="R134" s="22">
        <v>6131326</v>
      </c>
      <c r="S134" s="22">
        <v>1996320</v>
      </c>
      <c r="T134" s="22">
        <v>94446389</v>
      </c>
      <c r="U134" s="22">
        <v>15322924</v>
      </c>
      <c r="V134" s="22">
        <v>0</v>
      </c>
      <c r="W134" s="22">
        <v>4626714</v>
      </c>
      <c r="X134" s="22">
        <v>6988559</v>
      </c>
      <c r="Y134" s="22">
        <v>0</v>
      </c>
      <c r="Z134" s="22">
        <v>0</v>
      </c>
      <c r="AA134" s="22">
        <v>0</v>
      </c>
      <c r="AB134" s="22">
        <v>593560</v>
      </c>
      <c r="AC134" s="22">
        <v>27531757</v>
      </c>
      <c r="AD134" s="22">
        <v>11450012</v>
      </c>
      <c r="AE134" s="22">
        <v>2616792</v>
      </c>
      <c r="AF134" s="22">
        <v>0</v>
      </c>
      <c r="AG134" s="22">
        <v>4835982</v>
      </c>
      <c r="AH134" s="22">
        <v>1269424</v>
      </c>
      <c r="AI134" s="22">
        <v>47703967</v>
      </c>
      <c r="AJ134" s="22">
        <v>46742422</v>
      </c>
      <c r="AK134" s="22">
        <v>2481042</v>
      </c>
      <c r="AL134" s="22">
        <v>44261380</v>
      </c>
    </row>
    <row r="135" spans="1:38" x14ac:dyDescent="0.35">
      <c r="A135" s="22" t="s">
        <v>114</v>
      </c>
      <c r="B135" s="22" t="s">
        <v>294</v>
      </c>
      <c r="C135" s="22" t="s">
        <v>381</v>
      </c>
      <c r="D135" s="22" t="s">
        <v>382</v>
      </c>
      <c r="E135" s="22">
        <v>88408818</v>
      </c>
      <c r="F135" s="22">
        <v>0</v>
      </c>
      <c r="G135" s="22">
        <v>35672285</v>
      </c>
      <c r="H135" s="22">
        <v>44518136</v>
      </c>
      <c r="I135" s="22">
        <v>67423220</v>
      </c>
      <c r="J135" s="22">
        <v>0</v>
      </c>
      <c r="K135" s="22">
        <v>0</v>
      </c>
      <c r="L135" s="22">
        <v>0</v>
      </c>
      <c r="M135" s="22">
        <v>236022459</v>
      </c>
      <c r="N135" s="22">
        <v>4638504</v>
      </c>
      <c r="O135" s="22">
        <v>38394410</v>
      </c>
      <c r="P135" s="22">
        <v>9043292</v>
      </c>
      <c r="Q135" s="22">
        <v>27389594</v>
      </c>
      <c r="R135" s="22">
        <v>14991897</v>
      </c>
      <c r="S135" s="22">
        <v>6191210</v>
      </c>
      <c r="T135" s="22">
        <v>336671366</v>
      </c>
      <c r="U135" s="22">
        <v>31051267</v>
      </c>
      <c r="V135" s="22">
        <v>0</v>
      </c>
      <c r="W135" s="22">
        <v>13964003</v>
      </c>
      <c r="X135" s="22">
        <v>10588352</v>
      </c>
      <c r="Y135" s="22">
        <v>9256197</v>
      </c>
      <c r="Z135" s="22">
        <v>0</v>
      </c>
      <c r="AA135" s="22">
        <v>0</v>
      </c>
      <c r="AB135" s="22">
        <v>0</v>
      </c>
      <c r="AC135" s="22">
        <v>64859819</v>
      </c>
      <c r="AD135" s="22">
        <v>11351691</v>
      </c>
      <c r="AE135" s="22">
        <v>4905550</v>
      </c>
      <c r="AF135" s="22">
        <v>0</v>
      </c>
      <c r="AG135" s="22">
        <v>5685794</v>
      </c>
      <c r="AH135" s="22">
        <v>2888821</v>
      </c>
      <c r="AI135" s="22">
        <v>89691675</v>
      </c>
      <c r="AJ135" s="22">
        <v>246979691</v>
      </c>
      <c r="AK135" s="22">
        <v>8509001</v>
      </c>
      <c r="AL135" s="22">
        <v>238470690</v>
      </c>
    </row>
    <row r="136" spans="1:38" x14ac:dyDescent="0.35">
      <c r="A136" s="22" t="s">
        <v>114</v>
      </c>
      <c r="B136" s="22" t="s">
        <v>294</v>
      </c>
      <c r="C136" s="22" t="s">
        <v>383</v>
      </c>
      <c r="D136" s="22" t="s">
        <v>384</v>
      </c>
      <c r="E136" s="22">
        <v>59343025</v>
      </c>
      <c r="F136" s="22">
        <v>0</v>
      </c>
      <c r="G136" s="22">
        <v>50003968</v>
      </c>
      <c r="H136" s="22">
        <v>25741669</v>
      </c>
      <c r="I136" s="22">
        <v>17401176</v>
      </c>
      <c r="J136" s="22">
        <v>0</v>
      </c>
      <c r="K136" s="22">
        <v>0</v>
      </c>
      <c r="L136" s="22">
        <v>0</v>
      </c>
      <c r="M136" s="22">
        <v>152489838</v>
      </c>
      <c r="N136" s="22">
        <v>533124</v>
      </c>
      <c r="O136" s="22">
        <v>45379426</v>
      </c>
      <c r="P136" s="22">
        <v>8586745</v>
      </c>
      <c r="Q136" s="22">
        <v>19378548</v>
      </c>
      <c r="R136" s="22">
        <v>15821642</v>
      </c>
      <c r="S136" s="22">
        <v>5135133</v>
      </c>
      <c r="T136" s="22">
        <v>247324456</v>
      </c>
      <c r="U136" s="22">
        <v>28516475</v>
      </c>
      <c r="V136" s="22">
        <v>0</v>
      </c>
      <c r="W136" s="22">
        <v>18837522</v>
      </c>
      <c r="X136" s="22">
        <v>6263263</v>
      </c>
      <c r="Y136" s="22">
        <v>5177221</v>
      </c>
      <c r="Z136" s="22">
        <v>0</v>
      </c>
      <c r="AA136" s="22">
        <v>0</v>
      </c>
      <c r="AB136" s="22">
        <v>0</v>
      </c>
      <c r="AC136" s="22">
        <v>58794481</v>
      </c>
      <c r="AD136" s="22">
        <v>17979915</v>
      </c>
      <c r="AE136" s="22">
        <v>5804701</v>
      </c>
      <c r="AF136" s="22">
        <v>0</v>
      </c>
      <c r="AG136" s="22">
        <v>9459685</v>
      </c>
      <c r="AH136" s="22">
        <v>2000680</v>
      </c>
      <c r="AI136" s="22">
        <v>94039462</v>
      </c>
      <c r="AJ136" s="22">
        <v>153284994</v>
      </c>
      <c r="AK136" s="22">
        <v>4260903</v>
      </c>
      <c r="AL136" s="22">
        <v>149024091</v>
      </c>
    </row>
    <row r="137" spans="1:38" x14ac:dyDescent="0.35">
      <c r="A137" s="22" t="s">
        <v>114</v>
      </c>
      <c r="B137" s="22" t="s">
        <v>294</v>
      </c>
      <c r="C137" s="22" t="s">
        <v>385</v>
      </c>
      <c r="D137" s="22" t="s">
        <v>386</v>
      </c>
      <c r="E137" s="22">
        <v>54781143</v>
      </c>
      <c r="F137" s="22">
        <v>0</v>
      </c>
      <c r="G137" s="22">
        <v>22821345</v>
      </c>
      <c r="H137" s="22">
        <v>13630782</v>
      </c>
      <c r="I137" s="22">
        <v>7827202</v>
      </c>
      <c r="J137" s="22">
        <v>0</v>
      </c>
      <c r="K137" s="22">
        <v>0</v>
      </c>
      <c r="L137" s="22">
        <v>0</v>
      </c>
      <c r="M137" s="22">
        <v>99060472</v>
      </c>
      <c r="N137" s="22">
        <v>5582850</v>
      </c>
      <c r="O137" s="22">
        <v>24524346</v>
      </c>
      <c r="P137" s="22">
        <v>4898010</v>
      </c>
      <c r="Q137" s="22">
        <v>3891409</v>
      </c>
      <c r="R137" s="22">
        <v>4288753</v>
      </c>
      <c r="S137" s="22">
        <v>6189492</v>
      </c>
      <c r="T137" s="22">
        <v>148435332</v>
      </c>
      <c r="U137" s="22">
        <v>29220379</v>
      </c>
      <c r="V137" s="22">
        <v>0</v>
      </c>
      <c r="W137" s="22">
        <v>5782999</v>
      </c>
      <c r="X137" s="22">
        <v>4575398</v>
      </c>
      <c r="Y137" s="22">
        <v>3058323</v>
      </c>
      <c r="Z137" s="22">
        <v>0</v>
      </c>
      <c r="AA137" s="22">
        <v>0</v>
      </c>
      <c r="AB137" s="22">
        <v>0</v>
      </c>
      <c r="AC137" s="22">
        <v>42637099</v>
      </c>
      <c r="AD137" s="22">
        <v>8876127</v>
      </c>
      <c r="AE137" s="22">
        <v>1920747</v>
      </c>
      <c r="AF137" s="22">
        <v>0</v>
      </c>
      <c r="AG137" s="22">
        <v>1523324</v>
      </c>
      <c r="AH137" s="22">
        <v>3821890</v>
      </c>
      <c r="AI137" s="22">
        <v>58779187</v>
      </c>
      <c r="AJ137" s="22">
        <v>89656145</v>
      </c>
      <c r="AK137" s="22">
        <v>0</v>
      </c>
      <c r="AL137" s="22">
        <v>89656145</v>
      </c>
    </row>
    <row r="138" spans="1:38" x14ac:dyDescent="0.35">
      <c r="A138" s="22" t="s">
        <v>114</v>
      </c>
      <c r="B138" s="22" t="s">
        <v>294</v>
      </c>
      <c r="C138" s="22" t="s">
        <v>387</v>
      </c>
      <c r="D138" s="22" t="s">
        <v>388</v>
      </c>
      <c r="E138" s="22">
        <v>4935222</v>
      </c>
      <c r="F138" s="22">
        <v>0</v>
      </c>
      <c r="G138" s="22">
        <v>4496283</v>
      </c>
      <c r="H138" s="22">
        <v>3106103</v>
      </c>
      <c r="I138" s="22">
        <v>0</v>
      </c>
      <c r="J138" s="22">
        <v>0</v>
      </c>
      <c r="K138" s="22">
        <v>0</v>
      </c>
      <c r="L138" s="22">
        <v>0</v>
      </c>
      <c r="M138" s="22">
        <v>12537608</v>
      </c>
      <c r="N138" s="22">
        <v>0</v>
      </c>
      <c r="O138" s="22">
        <v>4564645</v>
      </c>
      <c r="P138" s="22">
        <v>958069</v>
      </c>
      <c r="Q138" s="22">
        <v>626309</v>
      </c>
      <c r="R138" s="22">
        <v>628515</v>
      </c>
      <c r="S138" s="22">
        <v>220382</v>
      </c>
      <c r="T138" s="22">
        <v>19535528</v>
      </c>
      <c r="U138" s="22">
        <v>3238731</v>
      </c>
      <c r="V138" s="22">
        <v>0</v>
      </c>
      <c r="W138" s="22">
        <v>1407034</v>
      </c>
      <c r="X138" s="22">
        <v>1236952</v>
      </c>
      <c r="Y138" s="22">
        <v>0</v>
      </c>
      <c r="Z138" s="22">
        <v>0</v>
      </c>
      <c r="AA138" s="22">
        <v>0</v>
      </c>
      <c r="AB138" s="22">
        <v>0</v>
      </c>
      <c r="AC138" s="22">
        <v>5882717</v>
      </c>
      <c r="AD138" s="22">
        <v>2253535</v>
      </c>
      <c r="AE138" s="22">
        <v>583103</v>
      </c>
      <c r="AF138" s="22">
        <v>0</v>
      </c>
      <c r="AG138" s="22">
        <v>215502</v>
      </c>
      <c r="AH138" s="22">
        <v>142071</v>
      </c>
      <c r="AI138" s="22">
        <v>9076928</v>
      </c>
      <c r="AJ138" s="22">
        <v>10458600</v>
      </c>
      <c r="AK138" s="22">
        <v>251387</v>
      </c>
      <c r="AL138" s="22">
        <v>10207213</v>
      </c>
    </row>
    <row r="139" spans="1:38" x14ac:dyDescent="0.35">
      <c r="A139" s="22" t="s">
        <v>114</v>
      </c>
      <c r="B139" s="22" t="s">
        <v>294</v>
      </c>
      <c r="C139" s="22" t="s">
        <v>389</v>
      </c>
      <c r="D139" s="22" t="s">
        <v>390</v>
      </c>
      <c r="E139" s="22">
        <v>14535196</v>
      </c>
      <c r="F139" s="22">
        <v>0</v>
      </c>
      <c r="G139" s="22">
        <v>3868477</v>
      </c>
      <c r="H139" s="22">
        <v>5817429</v>
      </c>
      <c r="I139" s="22">
        <v>54698</v>
      </c>
      <c r="J139" s="22">
        <v>0</v>
      </c>
      <c r="K139" s="22">
        <v>0</v>
      </c>
      <c r="L139" s="22">
        <v>199074</v>
      </c>
      <c r="M139" s="22">
        <v>24474874</v>
      </c>
      <c r="N139" s="22">
        <v>0</v>
      </c>
      <c r="O139" s="22">
        <v>1021456</v>
      </c>
      <c r="P139" s="22">
        <v>931674</v>
      </c>
      <c r="Q139" s="22">
        <v>706262</v>
      </c>
      <c r="R139" s="22">
        <v>468742</v>
      </c>
      <c r="S139" s="22">
        <v>422414</v>
      </c>
      <c r="T139" s="22">
        <v>28025422</v>
      </c>
      <c r="U139" s="22">
        <v>11919601</v>
      </c>
      <c r="V139" s="22">
        <v>0</v>
      </c>
      <c r="W139" s="22">
        <v>2589609</v>
      </c>
      <c r="X139" s="22">
        <v>4013895</v>
      </c>
      <c r="Y139" s="22">
        <v>1823</v>
      </c>
      <c r="Z139" s="22">
        <v>0</v>
      </c>
      <c r="AA139" s="22">
        <v>0</v>
      </c>
      <c r="AB139" s="22">
        <v>158247</v>
      </c>
      <c r="AC139" s="22">
        <v>18683175</v>
      </c>
      <c r="AD139" s="22">
        <v>421345</v>
      </c>
      <c r="AE139" s="22">
        <v>517249</v>
      </c>
      <c r="AF139" s="22">
        <v>0</v>
      </c>
      <c r="AG139" s="22">
        <v>301389</v>
      </c>
      <c r="AH139" s="22">
        <v>184654</v>
      </c>
      <c r="AI139" s="22">
        <v>20107812</v>
      </c>
      <c r="AJ139" s="22">
        <v>7917610</v>
      </c>
      <c r="AK139" s="22">
        <v>623115</v>
      </c>
      <c r="AL139" s="22">
        <v>7294495</v>
      </c>
    </row>
    <row r="140" spans="1:38" x14ac:dyDescent="0.35">
      <c r="A140" s="22" t="s">
        <v>114</v>
      </c>
      <c r="B140" s="22" t="s">
        <v>294</v>
      </c>
      <c r="C140" s="22" t="s">
        <v>391</v>
      </c>
      <c r="D140" s="22" t="s">
        <v>392</v>
      </c>
      <c r="E140" s="22">
        <v>15391172</v>
      </c>
      <c r="F140" s="22">
        <v>0</v>
      </c>
      <c r="G140" s="22">
        <v>7993798</v>
      </c>
      <c r="H140" s="22">
        <v>6100414</v>
      </c>
      <c r="I140" s="22">
        <v>0</v>
      </c>
      <c r="J140" s="22">
        <v>0</v>
      </c>
      <c r="K140" s="22">
        <v>0</v>
      </c>
      <c r="L140" s="22">
        <v>0</v>
      </c>
      <c r="M140" s="22">
        <v>29485384</v>
      </c>
      <c r="N140" s="22">
        <v>0</v>
      </c>
      <c r="O140" s="22">
        <v>5501563</v>
      </c>
      <c r="P140" s="22">
        <v>1480886</v>
      </c>
      <c r="Q140" s="22">
        <v>1181000</v>
      </c>
      <c r="R140" s="22">
        <v>0</v>
      </c>
      <c r="S140" s="22">
        <v>551117</v>
      </c>
      <c r="T140" s="22">
        <v>38199950</v>
      </c>
      <c r="U140" s="22">
        <v>10688695</v>
      </c>
      <c r="V140" s="22">
        <v>0</v>
      </c>
      <c r="W140" s="22">
        <v>3196771</v>
      </c>
      <c r="X140" s="22">
        <v>2330111</v>
      </c>
      <c r="Y140" s="22">
        <v>0</v>
      </c>
      <c r="Z140" s="22">
        <v>0</v>
      </c>
      <c r="AA140" s="22">
        <v>0</v>
      </c>
      <c r="AB140" s="22">
        <v>0</v>
      </c>
      <c r="AC140" s="22">
        <v>16215577</v>
      </c>
      <c r="AD140" s="22">
        <v>2690153</v>
      </c>
      <c r="AE140" s="22">
        <v>516918</v>
      </c>
      <c r="AF140" s="22">
        <v>0</v>
      </c>
      <c r="AG140" s="22">
        <v>0</v>
      </c>
      <c r="AH140" s="22">
        <v>367208</v>
      </c>
      <c r="AI140" s="22">
        <v>19789856</v>
      </c>
      <c r="AJ140" s="22">
        <v>18410094</v>
      </c>
      <c r="AK140" s="22">
        <v>1239530</v>
      </c>
      <c r="AL140" s="22">
        <v>17170564</v>
      </c>
    </row>
    <row r="141" spans="1:38" x14ac:dyDescent="0.35">
      <c r="A141" s="22" t="s">
        <v>114</v>
      </c>
      <c r="B141" s="22" t="s">
        <v>294</v>
      </c>
      <c r="C141" s="22" t="s">
        <v>393</v>
      </c>
      <c r="D141" s="22" t="s">
        <v>394</v>
      </c>
      <c r="E141" s="22">
        <v>6322224</v>
      </c>
      <c r="F141" s="22">
        <v>0</v>
      </c>
      <c r="G141" s="22">
        <v>8510289</v>
      </c>
      <c r="H141" s="22">
        <v>0</v>
      </c>
      <c r="I141" s="22">
        <v>0</v>
      </c>
      <c r="J141" s="22">
        <v>0</v>
      </c>
      <c r="K141" s="22">
        <v>0</v>
      </c>
      <c r="L141" s="22">
        <v>0</v>
      </c>
      <c r="M141" s="22">
        <v>14832513</v>
      </c>
      <c r="N141" s="22">
        <v>0</v>
      </c>
      <c r="O141" s="22">
        <v>2812005</v>
      </c>
      <c r="P141" s="22">
        <v>1195817</v>
      </c>
      <c r="Q141" s="22">
        <v>199670</v>
      </c>
      <c r="R141" s="22">
        <v>966573</v>
      </c>
      <c r="S141" s="22">
        <v>679326</v>
      </c>
      <c r="T141" s="22">
        <v>20685904</v>
      </c>
      <c r="U141" s="22">
        <v>4553675</v>
      </c>
      <c r="V141" s="22">
        <v>0</v>
      </c>
      <c r="W141" s="22">
        <v>2695223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7248898</v>
      </c>
      <c r="AD141" s="22">
        <v>2042950</v>
      </c>
      <c r="AE141" s="22">
        <v>781628</v>
      </c>
      <c r="AF141" s="22">
        <v>0</v>
      </c>
      <c r="AG141" s="22">
        <v>612701</v>
      </c>
      <c r="AH141" s="22">
        <v>479377</v>
      </c>
      <c r="AI141" s="22">
        <v>11165554</v>
      </c>
      <c r="AJ141" s="22">
        <v>9520350</v>
      </c>
      <c r="AK141" s="22">
        <v>0</v>
      </c>
      <c r="AL141" s="22">
        <v>9520350</v>
      </c>
    </row>
    <row r="142" spans="1:38" x14ac:dyDescent="0.35">
      <c r="A142" s="22" t="s">
        <v>114</v>
      </c>
      <c r="B142" s="22" t="s">
        <v>294</v>
      </c>
      <c r="C142" s="22" t="s">
        <v>395</v>
      </c>
      <c r="D142" s="22" t="s">
        <v>396</v>
      </c>
      <c r="E142" s="22">
        <v>8221019</v>
      </c>
      <c r="F142" s="22">
        <v>0</v>
      </c>
      <c r="G142" s="22">
        <v>4889824</v>
      </c>
      <c r="H142" s="22">
        <v>5796114</v>
      </c>
      <c r="I142" s="22">
        <v>7174699</v>
      </c>
      <c r="J142" s="22">
        <v>0</v>
      </c>
      <c r="K142" s="22">
        <v>0</v>
      </c>
      <c r="L142" s="22">
        <v>0</v>
      </c>
      <c r="M142" s="22">
        <v>26081656</v>
      </c>
      <c r="N142" s="22">
        <v>0</v>
      </c>
      <c r="O142" s="22">
        <v>7009757</v>
      </c>
      <c r="P142" s="22">
        <v>2225179</v>
      </c>
      <c r="Q142" s="22">
        <v>1967735</v>
      </c>
      <c r="R142" s="22">
        <v>0</v>
      </c>
      <c r="S142" s="22">
        <v>313208</v>
      </c>
      <c r="T142" s="22">
        <v>37597535</v>
      </c>
      <c r="U142" s="22">
        <v>4257605</v>
      </c>
      <c r="V142" s="22">
        <v>0</v>
      </c>
      <c r="W142" s="22">
        <v>1501020</v>
      </c>
      <c r="X142" s="22">
        <v>1381086</v>
      </c>
      <c r="Y142" s="22">
        <v>857540</v>
      </c>
      <c r="Z142" s="22">
        <v>0</v>
      </c>
      <c r="AA142" s="22">
        <v>0</v>
      </c>
      <c r="AB142" s="22">
        <v>0</v>
      </c>
      <c r="AC142" s="22">
        <v>7997251</v>
      </c>
      <c r="AD142" s="22">
        <v>2556690</v>
      </c>
      <c r="AE142" s="22">
        <v>1099210</v>
      </c>
      <c r="AF142" s="22">
        <v>0</v>
      </c>
      <c r="AG142" s="22">
        <v>0</v>
      </c>
      <c r="AH142" s="22">
        <v>200443</v>
      </c>
      <c r="AI142" s="22">
        <v>11853594</v>
      </c>
      <c r="AJ142" s="22">
        <v>25743941</v>
      </c>
      <c r="AK142" s="22">
        <v>1715396</v>
      </c>
      <c r="AL142" s="22">
        <v>24028545</v>
      </c>
    </row>
    <row r="143" spans="1:38" x14ac:dyDescent="0.35">
      <c r="A143" s="22" t="s">
        <v>114</v>
      </c>
      <c r="B143" s="22" t="s">
        <v>294</v>
      </c>
      <c r="C143" s="22" t="s">
        <v>397</v>
      </c>
      <c r="D143" s="22" t="s">
        <v>398</v>
      </c>
      <c r="E143" s="22">
        <v>9557005</v>
      </c>
      <c r="F143" s="22">
        <v>0</v>
      </c>
      <c r="G143" s="22">
        <v>3775091</v>
      </c>
      <c r="H143" s="22">
        <v>3692618</v>
      </c>
      <c r="I143" s="22">
        <v>453710</v>
      </c>
      <c r="J143" s="22">
        <v>0</v>
      </c>
      <c r="K143" s="22">
        <v>0</v>
      </c>
      <c r="L143" s="22">
        <v>1128548</v>
      </c>
      <c r="M143" s="22">
        <v>18606972</v>
      </c>
      <c r="N143" s="22">
        <v>0</v>
      </c>
      <c r="O143" s="22">
        <v>24079236</v>
      </c>
      <c r="P143" s="22">
        <v>2155317</v>
      </c>
      <c r="Q143" s="22">
        <v>1085946</v>
      </c>
      <c r="R143" s="22">
        <v>1033761</v>
      </c>
      <c r="S143" s="22">
        <v>1807534</v>
      </c>
      <c r="T143" s="22">
        <v>48768766</v>
      </c>
      <c r="U143" s="22">
        <v>6957883</v>
      </c>
      <c r="V143" s="22">
        <v>0</v>
      </c>
      <c r="W143" s="22">
        <v>1446553</v>
      </c>
      <c r="X143" s="22">
        <v>1861351</v>
      </c>
      <c r="Y143" s="22">
        <v>102631</v>
      </c>
      <c r="Z143" s="22">
        <v>0</v>
      </c>
      <c r="AA143" s="22">
        <v>0</v>
      </c>
      <c r="AB143" s="22">
        <v>329272</v>
      </c>
      <c r="AC143" s="22">
        <v>10697690</v>
      </c>
      <c r="AD143" s="22">
        <v>9999626</v>
      </c>
      <c r="AE143" s="22">
        <v>1068302</v>
      </c>
      <c r="AF143" s="22">
        <v>0</v>
      </c>
      <c r="AG143" s="22">
        <v>383481</v>
      </c>
      <c r="AH143" s="22">
        <v>1392591</v>
      </c>
      <c r="AI143" s="22">
        <v>23541690</v>
      </c>
      <c r="AJ143" s="22">
        <v>25227076</v>
      </c>
      <c r="AK143" s="22">
        <v>1414337</v>
      </c>
      <c r="AL143" s="22">
        <v>23812739</v>
      </c>
    </row>
    <row r="144" spans="1:38" x14ac:dyDescent="0.35">
      <c r="A144" s="22" t="s">
        <v>114</v>
      </c>
      <c r="B144" s="22" t="s">
        <v>294</v>
      </c>
      <c r="C144" s="22" t="s">
        <v>399</v>
      </c>
      <c r="D144" s="22" t="s">
        <v>400</v>
      </c>
      <c r="E144" s="22">
        <v>12648964</v>
      </c>
      <c r="F144" s="22">
        <v>0</v>
      </c>
      <c r="G144" s="22">
        <v>14325579</v>
      </c>
      <c r="H144" s="22">
        <v>5415442</v>
      </c>
      <c r="I144" s="22">
        <v>1272592</v>
      </c>
      <c r="J144" s="22">
        <v>0</v>
      </c>
      <c r="K144" s="22">
        <v>0</v>
      </c>
      <c r="L144" s="22">
        <v>0</v>
      </c>
      <c r="M144" s="22">
        <v>33662577</v>
      </c>
      <c r="N144" s="22">
        <v>0</v>
      </c>
      <c r="O144" s="22">
        <v>8359567</v>
      </c>
      <c r="P144" s="22">
        <v>1322817</v>
      </c>
      <c r="Q144" s="22">
        <v>69849</v>
      </c>
      <c r="R144" s="22">
        <v>29077</v>
      </c>
      <c r="S144" s="22">
        <v>586184</v>
      </c>
      <c r="T144" s="22">
        <v>44030071</v>
      </c>
      <c r="U144" s="22">
        <v>6616381</v>
      </c>
      <c r="V144" s="22">
        <v>0</v>
      </c>
      <c r="W144" s="22">
        <v>4112064</v>
      </c>
      <c r="X144" s="22">
        <v>1765725</v>
      </c>
      <c r="Y144" s="22">
        <v>305777</v>
      </c>
      <c r="Z144" s="22">
        <v>0</v>
      </c>
      <c r="AA144" s="22">
        <v>0</v>
      </c>
      <c r="AB144" s="22">
        <v>0</v>
      </c>
      <c r="AC144" s="22">
        <v>12799947</v>
      </c>
      <c r="AD144" s="22">
        <v>1665690</v>
      </c>
      <c r="AE144" s="22">
        <v>662784</v>
      </c>
      <c r="AF144" s="22">
        <v>0</v>
      </c>
      <c r="AG144" s="22">
        <v>12821</v>
      </c>
      <c r="AH144" s="22">
        <v>294404</v>
      </c>
      <c r="AI144" s="22">
        <v>15435646</v>
      </c>
      <c r="AJ144" s="22">
        <v>28594425</v>
      </c>
      <c r="AK144" s="22">
        <v>2229295</v>
      </c>
      <c r="AL144" s="22">
        <v>26365130</v>
      </c>
    </row>
    <row r="145" spans="1:38" x14ac:dyDescent="0.35">
      <c r="A145" s="22" t="s">
        <v>114</v>
      </c>
      <c r="B145" s="22" t="s">
        <v>294</v>
      </c>
      <c r="C145" s="22" t="s">
        <v>401</v>
      </c>
      <c r="D145" s="22" t="s">
        <v>402</v>
      </c>
      <c r="E145" s="22">
        <v>3799499</v>
      </c>
      <c r="F145" s="22">
        <v>0</v>
      </c>
      <c r="G145" s="22">
        <v>3206729</v>
      </c>
      <c r="H145" s="22">
        <v>1152552</v>
      </c>
      <c r="I145" s="22">
        <v>0</v>
      </c>
      <c r="J145" s="22">
        <v>0</v>
      </c>
      <c r="K145" s="22">
        <v>0</v>
      </c>
      <c r="L145" s="22">
        <v>0</v>
      </c>
      <c r="M145" s="22">
        <v>8158780</v>
      </c>
      <c r="N145" s="22">
        <v>0</v>
      </c>
      <c r="O145" s="22">
        <v>2435136</v>
      </c>
      <c r="P145" s="22">
        <v>1150227</v>
      </c>
      <c r="Q145" s="22">
        <v>65675</v>
      </c>
      <c r="R145" s="22">
        <v>337143</v>
      </c>
      <c r="S145" s="22">
        <v>87064</v>
      </c>
      <c r="T145" s="22">
        <v>12234025</v>
      </c>
      <c r="U145" s="22">
        <v>1983672</v>
      </c>
      <c r="V145" s="22">
        <v>0</v>
      </c>
      <c r="W145" s="22">
        <v>1525675</v>
      </c>
      <c r="X145" s="22">
        <v>596438</v>
      </c>
      <c r="Y145" s="22">
        <v>0</v>
      </c>
      <c r="Z145" s="22">
        <v>0</v>
      </c>
      <c r="AA145" s="22">
        <v>0</v>
      </c>
      <c r="AB145" s="22">
        <v>0</v>
      </c>
      <c r="AC145" s="22">
        <v>4105785</v>
      </c>
      <c r="AD145" s="22">
        <v>1243061</v>
      </c>
      <c r="AE145" s="22">
        <v>741595</v>
      </c>
      <c r="AF145" s="22">
        <v>0</v>
      </c>
      <c r="AG145" s="22">
        <v>198174</v>
      </c>
      <c r="AH145" s="22">
        <v>78264</v>
      </c>
      <c r="AI145" s="22">
        <v>6366879</v>
      </c>
      <c r="AJ145" s="22">
        <v>5867146</v>
      </c>
      <c r="AK145" s="22">
        <v>0</v>
      </c>
      <c r="AL145" s="22">
        <v>5867146</v>
      </c>
    </row>
    <row r="146" spans="1:38" x14ac:dyDescent="0.35">
      <c r="A146" s="22" t="s">
        <v>114</v>
      </c>
      <c r="B146" s="22" t="s">
        <v>294</v>
      </c>
      <c r="C146" s="22" t="s">
        <v>403</v>
      </c>
      <c r="D146" s="22" t="s">
        <v>404</v>
      </c>
      <c r="E146" s="22">
        <v>5152233</v>
      </c>
      <c r="F146" s="22">
        <v>0</v>
      </c>
      <c r="G146" s="22">
        <v>7389445</v>
      </c>
      <c r="H146" s="22">
        <v>4006533</v>
      </c>
      <c r="I146" s="22">
        <v>43580</v>
      </c>
      <c r="J146" s="22">
        <v>0</v>
      </c>
      <c r="K146" s="22">
        <v>0</v>
      </c>
      <c r="L146" s="22">
        <v>0</v>
      </c>
      <c r="M146" s="22">
        <v>16591791</v>
      </c>
      <c r="N146" s="22">
        <v>191097</v>
      </c>
      <c r="O146" s="22">
        <v>3423006</v>
      </c>
      <c r="P146" s="22">
        <v>1360550</v>
      </c>
      <c r="Q146" s="22">
        <v>369515</v>
      </c>
      <c r="R146" s="22">
        <v>785751</v>
      </c>
      <c r="S146" s="22">
        <v>1652747</v>
      </c>
      <c r="T146" s="22">
        <v>24374457</v>
      </c>
      <c r="U146" s="22">
        <v>4132773</v>
      </c>
      <c r="V146" s="22">
        <v>0</v>
      </c>
      <c r="W146" s="22">
        <v>2865406</v>
      </c>
      <c r="X146" s="22">
        <v>1431510</v>
      </c>
      <c r="Y146" s="22">
        <v>39861</v>
      </c>
      <c r="Z146" s="22">
        <v>0</v>
      </c>
      <c r="AA146" s="22">
        <v>0</v>
      </c>
      <c r="AB146" s="22">
        <v>0</v>
      </c>
      <c r="AC146" s="22">
        <v>8469550</v>
      </c>
      <c r="AD146" s="22">
        <v>1581651</v>
      </c>
      <c r="AE146" s="22">
        <v>1130088</v>
      </c>
      <c r="AF146" s="22">
        <v>0</v>
      </c>
      <c r="AG146" s="22">
        <v>624848</v>
      </c>
      <c r="AH146" s="22">
        <v>1068608</v>
      </c>
      <c r="AI146" s="22">
        <v>12874745</v>
      </c>
      <c r="AJ146" s="22">
        <v>11499712</v>
      </c>
      <c r="AK146" s="22">
        <v>0</v>
      </c>
      <c r="AL146" s="22">
        <v>11499712</v>
      </c>
    </row>
    <row r="147" spans="1:38" x14ac:dyDescent="0.35">
      <c r="A147" s="22" t="s">
        <v>114</v>
      </c>
      <c r="B147" s="22" t="s">
        <v>294</v>
      </c>
      <c r="C147" s="22" t="s">
        <v>405</v>
      </c>
      <c r="D147" s="22" t="s">
        <v>406</v>
      </c>
      <c r="E147" s="22">
        <v>9175977</v>
      </c>
      <c r="F147" s="22">
        <v>0</v>
      </c>
      <c r="G147" s="22">
        <v>3944832</v>
      </c>
      <c r="H147" s="22">
        <v>6064948</v>
      </c>
      <c r="I147" s="22">
        <v>1100136</v>
      </c>
      <c r="J147" s="22">
        <v>0</v>
      </c>
      <c r="K147" s="22">
        <v>0</v>
      </c>
      <c r="L147" s="22">
        <v>0</v>
      </c>
      <c r="M147" s="22">
        <v>20285893</v>
      </c>
      <c r="N147" s="22">
        <v>0</v>
      </c>
      <c r="O147" s="22">
        <v>2856531</v>
      </c>
      <c r="P147" s="22">
        <v>1858116</v>
      </c>
      <c r="Q147" s="22">
        <v>1385979</v>
      </c>
      <c r="R147" s="22">
        <v>1243155</v>
      </c>
      <c r="S147" s="22">
        <v>608250</v>
      </c>
      <c r="T147" s="22">
        <v>28237924</v>
      </c>
      <c r="U147" s="22">
        <v>5461684</v>
      </c>
      <c r="V147" s="22">
        <v>0</v>
      </c>
      <c r="W147" s="22">
        <v>1570095</v>
      </c>
      <c r="X147" s="22">
        <v>1691880</v>
      </c>
      <c r="Y147" s="22">
        <v>266066</v>
      </c>
      <c r="Z147" s="22">
        <v>0</v>
      </c>
      <c r="AA147" s="22">
        <v>0</v>
      </c>
      <c r="AB147" s="22">
        <v>0</v>
      </c>
      <c r="AC147" s="22">
        <v>8989725</v>
      </c>
      <c r="AD147" s="22">
        <v>1808321</v>
      </c>
      <c r="AE147" s="22">
        <v>1146428</v>
      </c>
      <c r="AF147" s="22">
        <v>0</v>
      </c>
      <c r="AG147" s="22">
        <v>810835</v>
      </c>
      <c r="AH147" s="22">
        <v>453978</v>
      </c>
      <c r="AI147" s="22">
        <v>13209287</v>
      </c>
      <c r="AJ147" s="22">
        <v>15028637</v>
      </c>
      <c r="AK147" s="22">
        <v>441384</v>
      </c>
      <c r="AL147" s="22">
        <v>14587253</v>
      </c>
    </row>
    <row r="148" spans="1:38" x14ac:dyDescent="0.35">
      <c r="A148" s="22" t="s">
        <v>114</v>
      </c>
      <c r="B148" s="22" t="s">
        <v>294</v>
      </c>
      <c r="C148" s="22" t="s">
        <v>407</v>
      </c>
      <c r="D148" s="22" t="s">
        <v>408</v>
      </c>
      <c r="E148" s="22">
        <v>72587730</v>
      </c>
      <c r="F148" s="22">
        <v>0</v>
      </c>
      <c r="G148" s="22">
        <v>36881223</v>
      </c>
      <c r="H148" s="22">
        <v>28007068</v>
      </c>
      <c r="I148" s="22">
        <v>36268948</v>
      </c>
      <c r="J148" s="22">
        <v>0</v>
      </c>
      <c r="K148" s="22">
        <v>0</v>
      </c>
      <c r="L148" s="22">
        <v>0</v>
      </c>
      <c r="M148" s="22">
        <v>173744969</v>
      </c>
      <c r="N148" s="22">
        <v>0</v>
      </c>
      <c r="O148" s="22">
        <v>45054095</v>
      </c>
      <c r="P148" s="22">
        <v>6052993</v>
      </c>
      <c r="Q148" s="22">
        <v>12922120</v>
      </c>
      <c r="R148" s="22">
        <v>10274481</v>
      </c>
      <c r="S148" s="22">
        <v>3558209</v>
      </c>
      <c r="T148" s="22">
        <v>251606867</v>
      </c>
      <c r="U148" s="22">
        <v>45847112</v>
      </c>
      <c r="V148" s="22">
        <v>0</v>
      </c>
      <c r="W148" s="22">
        <v>9820419</v>
      </c>
      <c r="X148" s="22">
        <v>10070099</v>
      </c>
      <c r="Y148" s="22">
        <v>16696944</v>
      </c>
      <c r="Z148" s="22">
        <v>0</v>
      </c>
      <c r="AA148" s="22">
        <v>0</v>
      </c>
      <c r="AB148" s="22">
        <v>0</v>
      </c>
      <c r="AC148" s="22">
        <v>82434574</v>
      </c>
      <c r="AD148" s="22">
        <v>10520567</v>
      </c>
      <c r="AE148" s="22">
        <v>3582294</v>
      </c>
      <c r="AF148" s="22">
        <v>0</v>
      </c>
      <c r="AG148" s="22">
        <v>3334025</v>
      </c>
      <c r="AH148" s="22">
        <v>2095398</v>
      </c>
      <c r="AI148" s="22">
        <v>101966858</v>
      </c>
      <c r="AJ148" s="22">
        <v>149640009</v>
      </c>
      <c r="AK148" s="22">
        <v>17960490</v>
      </c>
      <c r="AL148" s="22">
        <v>131679519</v>
      </c>
    </row>
    <row r="149" spans="1:38" x14ac:dyDescent="0.35">
      <c r="A149" s="22" t="s">
        <v>114</v>
      </c>
      <c r="B149" s="22" t="s">
        <v>294</v>
      </c>
      <c r="C149" s="22" t="s">
        <v>409</v>
      </c>
      <c r="D149" s="22" t="s">
        <v>410</v>
      </c>
      <c r="E149" s="22">
        <v>7568909</v>
      </c>
      <c r="F149" s="22">
        <v>0</v>
      </c>
      <c r="G149" s="22">
        <v>2982257</v>
      </c>
      <c r="H149" s="22">
        <v>2693544</v>
      </c>
      <c r="I149" s="22">
        <v>2119723</v>
      </c>
      <c r="J149" s="22">
        <v>0</v>
      </c>
      <c r="K149" s="22">
        <v>0</v>
      </c>
      <c r="L149" s="22">
        <v>0</v>
      </c>
      <c r="M149" s="22">
        <v>15364433</v>
      </c>
      <c r="N149" s="22">
        <v>0</v>
      </c>
      <c r="O149" s="22">
        <v>1254417</v>
      </c>
      <c r="P149" s="22">
        <v>770487</v>
      </c>
      <c r="Q149" s="22">
        <v>52577</v>
      </c>
      <c r="R149" s="22">
        <v>563134</v>
      </c>
      <c r="S149" s="22">
        <v>132439</v>
      </c>
      <c r="T149" s="22">
        <v>18137487</v>
      </c>
      <c r="U149" s="22">
        <v>3741196</v>
      </c>
      <c r="V149" s="22">
        <v>0</v>
      </c>
      <c r="W149" s="22">
        <v>1067090</v>
      </c>
      <c r="X149" s="22">
        <v>763847</v>
      </c>
      <c r="Y149" s="22">
        <v>291787</v>
      </c>
      <c r="Z149" s="22">
        <v>0</v>
      </c>
      <c r="AA149" s="22">
        <v>0</v>
      </c>
      <c r="AB149" s="22">
        <v>0</v>
      </c>
      <c r="AC149" s="22">
        <v>5863920</v>
      </c>
      <c r="AD149" s="22">
        <v>667595</v>
      </c>
      <c r="AE149" s="22">
        <v>312893</v>
      </c>
      <c r="AF149" s="22">
        <v>0</v>
      </c>
      <c r="AG149" s="22">
        <v>241380</v>
      </c>
      <c r="AH149" s="22">
        <v>81207</v>
      </c>
      <c r="AI149" s="22">
        <v>7166995</v>
      </c>
      <c r="AJ149" s="22">
        <v>10970492</v>
      </c>
      <c r="AK149" s="22">
        <v>1265885</v>
      </c>
      <c r="AL149" s="22">
        <v>9704607</v>
      </c>
    </row>
    <row r="150" spans="1:38" x14ac:dyDescent="0.35">
      <c r="A150" s="22" t="s">
        <v>114</v>
      </c>
      <c r="B150" s="22" t="s">
        <v>294</v>
      </c>
      <c r="C150" s="22" t="s">
        <v>411</v>
      </c>
      <c r="D150" s="22" t="s">
        <v>412</v>
      </c>
      <c r="E150" s="22">
        <v>10701766</v>
      </c>
      <c r="F150" s="22">
        <v>0</v>
      </c>
      <c r="G150" s="22">
        <v>14544107</v>
      </c>
      <c r="H150" s="22">
        <v>20693138</v>
      </c>
      <c r="I150" s="22">
        <v>0</v>
      </c>
      <c r="J150" s="22">
        <v>0</v>
      </c>
      <c r="K150" s="22">
        <v>0</v>
      </c>
      <c r="L150" s="22">
        <v>0</v>
      </c>
      <c r="M150" s="22">
        <v>45939011</v>
      </c>
      <c r="N150" s="22">
        <v>0</v>
      </c>
      <c r="O150" s="22">
        <v>6959544</v>
      </c>
      <c r="P150" s="22">
        <v>3308938</v>
      </c>
      <c r="Q150" s="22">
        <v>891739</v>
      </c>
      <c r="R150" s="22">
        <v>349724</v>
      </c>
      <c r="S150" s="22">
        <v>1549172</v>
      </c>
      <c r="T150" s="22">
        <v>58998128</v>
      </c>
      <c r="U150" s="22">
        <v>6348275</v>
      </c>
      <c r="V150" s="22">
        <v>0</v>
      </c>
      <c r="W150" s="22">
        <v>4706593</v>
      </c>
      <c r="X150" s="22">
        <v>3587745</v>
      </c>
      <c r="Y150" s="22">
        <v>0</v>
      </c>
      <c r="Z150" s="22">
        <v>0</v>
      </c>
      <c r="AA150" s="22">
        <v>0</v>
      </c>
      <c r="AB150" s="22">
        <v>0</v>
      </c>
      <c r="AC150" s="22">
        <v>14642613</v>
      </c>
      <c r="AD150" s="22">
        <v>3105767</v>
      </c>
      <c r="AE150" s="22">
        <v>1952592</v>
      </c>
      <c r="AF150" s="22">
        <v>0</v>
      </c>
      <c r="AG150" s="22">
        <v>195375</v>
      </c>
      <c r="AH150" s="22">
        <v>1240643</v>
      </c>
      <c r="AI150" s="22">
        <v>21136990</v>
      </c>
      <c r="AJ150" s="22">
        <v>37861138</v>
      </c>
      <c r="AK150" s="22">
        <v>92426</v>
      </c>
      <c r="AL150" s="22">
        <v>37768712</v>
      </c>
    </row>
    <row r="151" spans="1:38" x14ac:dyDescent="0.35">
      <c r="A151" s="22" t="s">
        <v>114</v>
      </c>
      <c r="B151" s="22" t="s">
        <v>294</v>
      </c>
      <c r="C151" s="22" t="s">
        <v>413</v>
      </c>
      <c r="D151" s="22" t="s">
        <v>414</v>
      </c>
      <c r="E151" s="22">
        <v>5214188</v>
      </c>
      <c r="F151" s="22">
        <v>0</v>
      </c>
      <c r="G151" s="22">
        <v>9634659</v>
      </c>
      <c r="H151" s="22">
        <v>1832919</v>
      </c>
      <c r="I151" s="22">
        <v>120372</v>
      </c>
      <c r="J151" s="22">
        <v>0</v>
      </c>
      <c r="K151" s="22">
        <v>0</v>
      </c>
      <c r="L151" s="22">
        <v>0</v>
      </c>
      <c r="M151" s="22">
        <v>16802138</v>
      </c>
      <c r="N151" s="22">
        <v>0</v>
      </c>
      <c r="O151" s="22">
        <v>2204568</v>
      </c>
      <c r="P151" s="22">
        <v>24885</v>
      </c>
      <c r="Q151" s="22">
        <v>420745</v>
      </c>
      <c r="R151" s="22">
        <v>624947</v>
      </c>
      <c r="S151" s="22">
        <v>613399</v>
      </c>
      <c r="T151" s="22">
        <v>20690682</v>
      </c>
      <c r="U151" s="22">
        <v>3059678</v>
      </c>
      <c r="V151" s="22">
        <v>0</v>
      </c>
      <c r="W151" s="22">
        <v>3462271</v>
      </c>
      <c r="X151" s="22">
        <v>397132</v>
      </c>
      <c r="Y151" s="22">
        <v>10710</v>
      </c>
      <c r="Z151" s="22">
        <v>0</v>
      </c>
      <c r="AA151" s="22">
        <v>0</v>
      </c>
      <c r="AB151" s="22">
        <v>0</v>
      </c>
      <c r="AC151" s="22">
        <v>6929791</v>
      </c>
      <c r="AD151" s="22">
        <v>1329870</v>
      </c>
      <c r="AE151" s="22">
        <v>20890</v>
      </c>
      <c r="AF151" s="22">
        <v>0</v>
      </c>
      <c r="AG151" s="22">
        <v>413722</v>
      </c>
      <c r="AH151" s="22">
        <v>292897</v>
      </c>
      <c r="AI151" s="22">
        <v>8987170</v>
      </c>
      <c r="AJ151" s="22">
        <v>11703512</v>
      </c>
      <c r="AK151" s="22">
        <v>222646</v>
      </c>
      <c r="AL151" s="22">
        <v>11480866</v>
      </c>
    </row>
    <row r="152" spans="1:38" x14ac:dyDescent="0.35">
      <c r="A152" s="22" t="s">
        <v>114</v>
      </c>
      <c r="B152" s="22" t="s">
        <v>294</v>
      </c>
      <c r="C152" s="22" t="s">
        <v>415</v>
      </c>
      <c r="D152" s="22" t="s">
        <v>416</v>
      </c>
      <c r="E152" s="22">
        <v>134577971</v>
      </c>
      <c r="F152" s="22">
        <v>0</v>
      </c>
      <c r="G152" s="22">
        <v>47075814</v>
      </c>
      <c r="H152" s="22">
        <v>36721657</v>
      </c>
      <c r="I152" s="22">
        <v>50622294</v>
      </c>
      <c r="J152" s="22">
        <v>0</v>
      </c>
      <c r="K152" s="22">
        <v>0</v>
      </c>
      <c r="L152" s="22">
        <v>0</v>
      </c>
      <c r="M152" s="22">
        <v>268997736</v>
      </c>
      <c r="N152" s="22">
        <v>9805451</v>
      </c>
      <c r="O152" s="22">
        <v>119431988</v>
      </c>
      <c r="P152" s="22">
        <v>29330344</v>
      </c>
      <c r="Q152" s="22">
        <v>36549075</v>
      </c>
      <c r="R152" s="22">
        <v>30222556</v>
      </c>
      <c r="S152" s="22">
        <v>6197189</v>
      </c>
      <c r="T152" s="22">
        <v>500534339</v>
      </c>
      <c r="U152" s="22">
        <v>42505349</v>
      </c>
      <c r="V152" s="22">
        <v>0</v>
      </c>
      <c r="W152" s="22">
        <v>8996430</v>
      </c>
      <c r="X152" s="22">
        <v>8284109</v>
      </c>
      <c r="Y152" s="22">
        <v>11029046</v>
      </c>
      <c r="Z152" s="22">
        <v>0</v>
      </c>
      <c r="AA152" s="22">
        <v>0</v>
      </c>
      <c r="AB152" s="22">
        <v>0</v>
      </c>
      <c r="AC152" s="22">
        <v>70814934</v>
      </c>
      <c r="AD152" s="22">
        <v>24374114</v>
      </c>
      <c r="AE152" s="22">
        <v>13679319</v>
      </c>
      <c r="AF152" s="22">
        <v>0</v>
      </c>
      <c r="AG152" s="22">
        <v>12779044</v>
      </c>
      <c r="AH152" s="22">
        <v>3385253</v>
      </c>
      <c r="AI152" s="22">
        <v>125032664</v>
      </c>
      <c r="AJ152" s="22">
        <v>375501675</v>
      </c>
      <c r="AK152" s="22">
        <v>15892623</v>
      </c>
      <c r="AL152" s="22">
        <v>359609052</v>
      </c>
    </row>
    <row r="153" spans="1:38" x14ac:dyDescent="0.35">
      <c r="A153" s="22" t="s">
        <v>114</v>
      </c>
      <c r="B153" s="22" t="s">
        <v>294</v>
      </c>
      <c r="C153" s="22" t="s">
        <v>417</v>
      </c>
      <c r="D153" s="22" t="s">
        <v>418</v>
      </c>
      <c r="E153" s="22">
        <v>42604417</v>
      </c>
      <c r="F153" s="22">
        <v>0</v>
      </c>
      <c r="G153" s="22">
        <v>25851307</v>
      </c>
      <c r="H153" s="22">
        <v>25299415</v>
      </c>
      <c r="I153" s="22">
        <v>8393347</v>
      </c>
      <c r="J153" s="22">
        <v>0</v>
      </c>
      <c r="K153" s="22">
        <v>0</v>
      </c>
      <c r="L153" s="22">
        <v>0</v>
      </c>
      <c r="M153" s="22">
        <v>102148486</v>
      </c>
      <c r="N153" s="22">
        <v>0</v>
      </c>
      <c r="O153" s="22">
        <v>25113234</v>
      </c>
      <c r="P153" s="22">
        <v>6092745</v>
      </c>
      <c r="Q153" s="22">
        <v>4149861</v>
      </c>
      <c r="R153" s="22">
        <v>12153662</v>
      </c>
      <c r="S153" s="22">
        <v>4819919</v>
      </c>
      <c r="T153" s="22">
        <v>154477907</v>
      </c>
      <c r="U153" s="22">
        <v>21881777</v>
      </c>
      <c r="V153" s="22">
        <v>0</v>
      </c>
      <c r="W153" s="22">
        <v>9462893</v>
      </c>
      <c r="X153" s="22">
        <v>12246536</v>
      </c>
      <c r="Y153" s="22">
        <v>2814363</v>
      </c>
      <c r="Z153" s="22">
        <v>0</v>
      </c>
      <c r="AA153" s="22">
        <v>0</v>
      </c>
      <c r="AB153" s="22">
        <v>0</v>
      </c>
      <c r="AC153" s="22">
        <v>46405569</v>
      </c>
      <c r="AD153" s="22">
        <v>10076379</v>
      </c>
      <c r="AE153" s="22">
        <v>2575217</v>
      </c>
      <c r="AF153" s="22">
        <v>0</v>
      </c>
      <c r="AG153" s="22">
        <v>2387818</v>
      </c>
      <c r="AH153" s="22">
        <v>1808384</v>
      </c>
      <c r="AI153" s="22">
        <v>63253367</v>
      </c>
      <c r="AJ153" s="22">
        <v>91224540</v>
      </c>
      <c r="AK153" s="22">
        <v>11521750</v>
      </c>
      <c r="AL153" s="22">
        <v>79702790</v>
      </c>
    </row>
    <row r="154" spans="1:38" x14ac:dyDescent="0.35">
      <c r="A154" s="22" t="s">
        <v>114</v>
      </c>
      <c r="B154" s="22" t="s">
        <v>294</v>
      </c>
      <c r="C154" s="22" t="s">
        <v>419</v>
      </c>
      <c r="D154" s="22" t="s">
        <v>420</v>
      </c>
      <c r="E154" s="22">
        <v>3713865</v>
      </c>
      <c r="F154" s="22">
        <v>0</v>
      </c>
      <c r="G154" s="22">
        <v>7018808</v>
      </c>
      <c r="H154" s="22">
        <v>5061499</v>
      </c>
      <c r="I154" s="22">
        <v>671119</v>
      </c>
      <c r="J154" s="22">
        <v>0</v>
      </c>
      <c r="K154" s="22">
        <v>0</v>
      </c>
      <c r="L154" s="22">
        <v>0</v>
      </c>
      <c r="M154" s="22">
        <v>16465291</v>
      </c>
      <c r="N154" s="22">
        <v>0</v>
      </c>
      <c r="O154" s="22">
        <v>1280827</v>
      </c>
      <c r="P154" s="22">
        <v>1329453</v>
      </c>
      <c r="Q154" s="22">
        <v>183672</v>
      </c>
      <c r="R154" s="22">
        <v>0</v>
      </c>
      <c r="S154" s="22">
        <v>335898</v>
      </c>
      <c r="T154" s="22">
        <v>19595141</v>
      </c>
      <c r="U154" s="22">
        <v>2130543</v>
      </c>
      <c r="V154" s="22">
        <v>0</v>
      </c>
      <c r="W154" s="22">
        <v>2759862</v>
      </c>
      <c r="X154" s="22">
        <v>846040</v>
      </c>
      <c r="Y154" s="22">
        <v>71577</v>
      </c>
      <c r="Z154" s="22">
        <v>0</v>
      </c>
      <c r="AA154" s="22">
        <v>0</v>
      </c>
      <c r="AB154" s="22">
        <v>0</v>
      </c>
      <c r="AC154" s="22">
        <v>5808022</v>
      </c>
      <c r="AD154" s="22">
        <v>959182</v>
      </c>
      <c r="AE154" s="22">
        <v>729262</v>
      </c>
      <c r="AF154" s="22">
        <v>0</v>
      </c>
      <c r="AG154" s="22">
        <v>0</v>
      </c>
      <c r="AH154" s="22">
        <v>239762</v>
      </c>
      <c r="AI154" s="22">
        <v>7736228</v>
      </c>
      <c r="AJ154" s="22">
        <v>11858913</v>
      </c>
      <c r="AK154" s="22">
        <v>1564691</v>
      </c>
      <c r="AL154" s="22">
        <v>10294222</v>
      </c>
    </row>
    <row r="155" spans="1:38" x14ac:dyDescent="0.35">
      <c r="A155" s="22" t="s">
        <v>114</v>
      </c>
      <c r="B155" s="22" t="s">
        <v>294</v>
      </c>
      <c r="C155" s="22" t="s">
        <v>421</v>
      </c>
      <c r="D155" s="22" t="s">
        <v>422</v>
      </c>
      <c r="E155" s="22">
        <v>9920463</v>
      </c>
      <c r="F155" s="22">
        <v>0</v>
      </c>
      <c r="G155" s="22">
        <v>12142952</v>
      </c>
      <c r="H155" s="22">
        <v>1761251</v>
      </c>
      <c r="I155" s="22">
        <v>0</v>
      </c>
      <c r="J155" s="22">
        <v>0</v>
      </c>
      <c r="K155" s="22">
        <v>0</v>
      </c>
      <c r="L155" s="22">
        <v>0</v>
      </c>
      <c r="M155" s="22">
        <v>23824666</v>
      </c>
      <c r="N155" s="22">
        <v>255329</v>
      </c>
      <c r="O155" s="22">
        <v>11654576</v>
      </c>
      <c r="P155" s="22">
        <v>934309</v>
      </c>
      <c r="Q155" s="22">
        <v>701779</v>
      </c>
      <c r="R155" s="22">
        <v>1566011</v>
      </c>
      <c r="S155" s="22">
        <v>480662</v>
      </c>
      <c r="T155" s="22">
        <v>39417332</v>
      </c>
      <c r="U155" s="22">
        <v>7120658</v>
      </c>
      <c r="V155" s="22">
        <v>0</v>
      </c>
      <c r="W155" s="22">
        <v>3337479</v>
      </c>
      <c r="X155" s="22">
        <v>857051</v>
      </c>
      <c r="Y155" s="22">
        <v>0</v>
      </c>
      <c r="Z155" s="22">
        <v>0</v>
      </c>
      <c r="AA155" s="22">
        <v>0</v>
      </c>
      <c r="AB155" s="22">
        <v>0</v>
      </c>
      <c r="AC155" s="22">
        <v>11315188</v>
      </c>
      <c r="AD155" s="22">
        <v>3882101</v>
      </c>
      <c r="AE155" s="22">
        <v>471642</v>
      </c>
      <c r="AF155" s="22">
        <v>0</v>
      </c>
      <c r="AG155" s="22">
        <v>936834</v>
      </c>
      <c r="AH155" s="22">
        <v>438902</v>
      </c>
      <c r="AI155" s="22">
        <v>17044667</v>
      </c>
      <c r="AJ155" s="22">
        <v>22372665</v>
      </c>
      <c r="AK155" s="22">
        <v>1328005</v>
      </c>
      <c r="AL155" s="22">
        <v>21044660</v>
      </c>
    </row>
    <row r="156" spans="1:38" x14ac:dyDescent="0.35">
      <c r="A156" s="22" t="s">
        <v>114</v>
      </c>
      <c r="B156" s="22" t="s">
        <v>294</v>
      </c>
      <c r="C156" s="22" t="s">
        <v>423</v>
      </c>
      <c r="D156" s="22" t="s">
        <v>424</v>
      </c>
      <c r="E156" s="22">
        <v>55395744</v>
      </c>
      <c r="F156" s="22">
        <v>0</v>
      </c>
      <c r="G156" s="22">
        <v>54616662</v>
      </c>
      <c r="H156" s="22">
        <v>10112960</v>
      </c>
      <c r="I156" s="22">
        <v>4388941</v>
      </c>
      <c r="J156" s="22">
        <v>0</v>
      </c>
      <c r="K156" s="22">
        <v>1080526</v>
      </c>
      <c r="L156" s="22">
        <v>0</v>
      </c>
      <c r="M156" s="22">
        <v>125594833</v>
      </c>
      <c r="N156" s="22">
        <v>6435557</v>
      </c>
      <c r="O156" s="22">
        <v>71125367</v>
      </c>
      <c r="P156" s="22">
        <v>17316785</v>
      </c>
      <c r="Q156" s="22">
        <v>4119469</v>
      </c>
      <c r="R156" s="22">
        <v>8299217</v>
      </c>
      <c r="S156" s="22">
        <v>5992231</v>
      </c>
      <c r="T156" s="22">
        <v>238883459</v>
      </c>
      <c r="U156" s="22">
        <v>32461591</v>
      </c>
      <c r="V156" s="22">
        <v>0</v>
      </c>
      <c r="W156" s="22">
        <v>20152434</v>
      </c>
      <c r="X156" s="22">
        <v>2237304</v>
      </c>
      <c r="Y156" s="22">
        <v>1010131</v>
      </c>
      <c r="Z156" s="22">
        <v>0</v>
      </c>
      <c r="AA156" s="22">
        <v>955674</v>
      </c>
      <c r="AB156" s="22">
        <v>0</v>
      </c>
      <c r="AC156" s="22">
        <v>56817134</v>
      </c>
      <c r="AD156" s="22">
        <v>20013530</v>
      </c>
      <c r="AE156" s="22">
        <v>12278412</v>
      </c>
      <c r="AF156" s="22">
        <v>0</v>
      </c>
      <c r="AG156" s="22">
        <v>6772829</v>
      </c>
      <c r="AH156" s="22">
        <v>2634134</v>
      </c>
      <c r="AI156" s="22">
        <v>98516039</v>
      </c>
      <c r="AJ156" s="22">
        <v>140367420</v>
      </c>
      <c r="AK156" s="22">
        <v>20218942</v>
      </c>
      <c r="AL156" s="22">
        <v>120148478</v>
      </c>
    </row>
    <row r="157" spans="1:38" x14ac:dyDescent="0.35">
      <c r="A157" s="22" t="s">
        <v>114</v>
      </c>
      <c r="B157" s="22" t="s">
        <v>294</v>
      </c>
      <c r="C157" s="22" t="s">
        <v>425</v>
      </c>
      <c r="D157" s="22" t="s">
        <v>426</v>
      </c>
      <c r="E157" s="22">
        <v>16107643</v>
      </c>
      <c r="F157" s="22">
        <v>0</v>
      </c>
      <c r="G157" s="22">
        <v>10189989</v>
      </c>
      <c r="H157" s="22">
        <v>5026727</v>
      </c>
      <c r="I157" s="22">
        <v>4297622</v>
      </c>
      <c r="J157" s="22">
        <v>0</v>
      </c>
      <c r="K157" s="22">
        <v>0</v>
      </c>
      <c r="L157" s="22">
        <v>0</v>
      </c>
      <c r="M157" s="22">
        <v>35621981</v>
      </c>
      <c r="N157" s="22">
        <v>0</v>
      </c>
      <c r="O157" s="22">
        <v>18333286</v>
      </c>
      <c r="P157" s="22">
        <v>4183121</v>
      </c>
      <c r="Q157" s="22">
        <v>1730766</v>
      </c>
      <c r="R157" s="22">
        <v>4442149</v>
      </c>
      <c r="S157" s="22">
        <v>1822165</v>
      </c>
      <c r="T157" s="22">
        <v>66133468</v>
      </c>
      <c r="U157" s="22">
        <v>5914916</v>
      </c>
      <c r="V157" s="22">
        <v>0</v>
      </c>
      <c r="W157" s="22">
        <v>1647259</v>
      </c>
      <c r="X157" s="22">
        <v>858776</v>
      </c>
      <c r="Y157" s="22">
        <v>695556</v>
      </c>
      <c r="Z157" s="22">
        <v>0</v>
      </c>
      <c r="AA157" s="22">
        <v>0</v>
      </c>
      <c r="AB157" s="22">
        <v>0</v>
      </c>
      <c r="AC157" s="22">
        <v>9116507</v>
      </c>
      <c r="AD157" s="22">
        <v>4040463</v>
      </c>
      <c r="AE157" s="22">
        <v>2249086</v>
      </c>
      <c r="AF157" s="22">
        <v>0</v>
      </c>
      <c r="AG157" s="22">
        <v>1073691</v>
      </c>
      <c r="AH157" s="22">
        <v>760156</v>
      </c>
      <c r="AI157" s="22">
        <v>17239903</v>
      </c>
      <c r="AJ157" s="22">
        <v>48893565</v>
      </c>
      <c r="AK157" s="22">
        <v>3366377</v>
      </c>
      <c r="AL157" s="22">
        <v>45527188</v>
      </c>
    </row>
    <row r="158" spans="1:38" x14ac:dyDescent="0.35">
      <c r="A158" s="22" t="s">
        <v>114</v>
      </c>
      <c r="B158" s="22" t="s">
        <v>294</v>
      </c>
      <c r="C158" s="22" t="s">
        <v>427</v>
      </c>
      <c r="D158" s="22" t="s">
        <v>428</v>
      </c>
      <c r="E158" s="22">
        <v>10860616</v>
      </c>
      <c r="F158" s="22">
        <v>0</v>
      </c>
      <c r="G158" s="22">
        <v>9439711</v>
      </c>
      <c r="H158" s="22">
        <v>3445838</v>
      </c>
      <c r="I158" s="22">
        <v>1004184</v>
      </c>
      <c r="J158" s="22">
        <v>0</v>
      </c>
      <c r="K158" s="22">
        <v>0</v>
      </c>
      <c r="L158" s="22">
        <v>0</v>
      </c>
      <c r="M158" s="22">
        <v>24750349</v>
      </c>
      <c r="N158" s="22">
        <v>0</v>
      </c>
      <c r="O158" s="22">
        <v>16427604</v>
      </c>
      <c r="P158" s="22">
        <v>1042521</v>
      </c>
      <c r="Q158" s="22">
        <v>584750</v>
      </c>
      <c r="R158" s="22">
        <v>595607</v>
      </c>
      <c r="S158" s="22">
        <v>835621</v>
      </c>
      <c r="T158" s="22">
        <v>44236452</v>
      </c>
      <c r="U158" s="22">
        <v>7732985</v>
      </c>
      <c r="V158" s="22">
        <v>0</v>
      </c>
      <c r="W158" s="22">
        <v>1817500</v>
      </c>
      <c r="X158" s="22">
        <v>1066091</v>
      </c>
      <c r="Y158" s="22">
        <v>431230</v>
      </c>
      <c r="Z158" s="22">
        <v>0</v>
      </c>
      <c r="AA158" s="22">
        <v>0</v>
      </c>
      <c r="AB158" s="22">
        <v>0</v>
      </c>
      <c r="AC158" s="22">
        <v>11047806</v>
      </c>
      <c r="AD158" s="22">
        <v>5765931</v>
      </c>
      <c r="AE158" s="22">
        <v>580795</v>
      </c>
      <c r="AF158" s="22">
        <v>0</v>
      </c>
      <c r="AG158" s="22">
        <v>290034</v>
      </c>
      <c r="AH158" s="22">
        <v>695011</v>
      </c>
      <c r="AI158" s="22">
        <v>18379577</v>
      </c>
      <c r="AJ158" s="22">
        <v>25856875</v>
      </c>
      <c r="AK158" s="22">
        <v>1280602</v>
      </c>
      <c r="AL158" s="22">
        <v>24576273</v>
      </c>
    </row>
    <row r="159" spans="1:38" x14ac:dyDescent="0.35">
      <c r="A159" s="22" t="s">
        <v>114</v>
      </c>
      <c r="B159" s="22" t="s">
        <v>294</v>
      </c>
      <c r="C159" s="22" t="s">
        <v>429</v>
      </c>
      <c r="D159" s="22" t="s">
        <v>430</v>
      </c>
      <c r="E159" s="22">
        <v>10838281</v>
      </c>
      <c r="F159" s="22">
        <v>0</v>
      </c>
      <c r="G159" s="22">
        <v>21529465</v>
      </c>
      <c r="H159" s="22">
        <v>15973467</v>
      </c>
      <c r="I159" s="22">
        <v>2025070</v>
      </c>
      <c r="J159" s="22">
        <v>0</v>
      </c>
      <c r="K159" s="22">
        <v>0</v>
      </c>
      <c r="L159" s="22">
        <v>0</v>
      </c>
      <c r="M159" s="22">
        <v>50366283</v>
      </c>
      <c r="N159" s="22">
        <v>0</v>
      </c>
      <c r="O159" s="22">
        <v>14712213</v>
      </c>
      <c r="P159" s="22">
        <v>3792875</v>
      </c>
      <c r="Q159" s="22">
        <v>4898567</v>
      </c>
      <c r="R159" s="22">
        <v>5368111</v>
      </c>
      <c r="S159" s="22">
        <v>1160147</v>
      </c>
      <c r="T159" s="22">
        <v>80298196</v>
      </c>
      <c r="U159" s="22">
        <v>5893048</v>
      </c>
      <c r="V159" s="22">
        <v>0</v>
      </c>
      <c r="W159" s="22">
        <v>7148265</v>
      </c>
      <c r="X159" s="22">
        <v>7905279</v>
      </c>
      <c r="Y159" s="22">
        <v>648520</v>
      </c>
      <c r="Z159" s="22">
        <v>0</v>
      </c>
      <c r="AA159" s="22">
        <v>0</v>
      </c>
      <c r="AB159" s="22">
        <v>0</v>
      </c>
      <c r="AC159" s="22">
        <v>21595112</v>
      </c>
      <c r="AD159" s="22">
        <v>8527760</v>
      </c>
      <c r="AE159" s="22">
        <v>1988096</v>
      </c>
      <c r="AF159" s="22">
        <v>0</v>
      </c>
      <c r="AG159" s="22">
        <v>2373368</v>
      </c>
      <c r="AH159" s="22">
        <v>497979</v>
      </c>
      <c r="AI159" s="22">
        <v>34982315</v>
      </c>
      <c r="AJ159" s="22">
        <v>45315881</v>
      </c>
      <c r="AK159" s="22">
        <v>2022086</v>
      </c>
      <c r="AL159" s="22">
        <v>43293795</v>
      </c>
    </row>
    <row r="160" spans="1:38" x14ac:dyDescent="0.35">
      <c r="A160" s="22" t="s">
        <v>114</v>
      </c>
      <c r="B160" s="22" t="s">
        <v>294</v>
      </c>
      <c r="C160" s="22" t="s">
        <v>431</v>
      </c>
      <c r="D160" s="22" t="s">
        <v>432</v>
      </c>
      <c r="E160" s="22">
        <v>44463751</v>
      </c>
      <c r="F160" s="22">
        <v>0</v>
      </c>
      <c r="G160" s="22">
        <v>15390040</v>
      </c>
      <c r="H160" s="22">
        <v>11242580</v>
      </c>
      <c r="I160" s="22">
        <v>3178386</v>
      </c>
      <c r="J160" s="22">
        <v>0</v>
      </c>
      <c r="K160" s="22">
        <v>3981915</v>
      </c>
      <c r="L160" s="22">
        <v>0</v>
      </c>
      <c r="M160" s="22">
        <v>78256672</v>
      </c>
      <c r="N160" s="22">
        <v>1649542</v>
      </c>
      <c r="O160" s="22">
        <v>25271481</v>
      </c>
      <c r="P160" s="22">
        <v>8832003</v>
      </c>
      <c r="Q160" s="22">
        <v>6483052</v>
      </c>
      <c r="R160" s="22">
        <v>0</v>
      </c>
      <c r="S160" s="22">
        <v>2088549</v>
      </c>
      <c r="T160" s="22">
        <v>122581299</v>
      </c>
      <c r="U160" s="22">
        <v>28163641</v>
      </c>
      <c r="V160" s="22">
        <v>0</v>
      </c>
      <c r="W160" s="22">
        <v>6423353</v>
      </c>
      <c r="X160" s="22">
        <v>3778072</v>
      </c>
      <c r="Y160" s="22">
        <v>754244</v>
      </c>
      <c r="Z160" s="22">
        <v>0</v>
      </c>
      <c r="AA160" s="22">
        <v>2151664</v>
      </c>
      <c r="AB160" s="22">
        <v>0</v>
      </c>
      <c r="AC160" s="22">
        <v>41270974</v>
      </c>
      <c r="AD160" s="22">
        <v>8468933</v>
      </c>
      <c r="AE160" s="22">
        <v>4547125</v>
      </c>
      <c r="AF160" s="22">
        <v>0</v>
      </c>
      <c r="AG160" s="22">
        <v>0</v>
      </c>
      <c r="AH160" s="22">
        <v>1039239</v>
      </c>
      <c r="AI160" s="22">
        <v>55326271</v>
      </c>
      <c r="AJ160" s="22">
        <v>67255028</v>
      </c>
      <c r="AK160" s="22">
        <v>15118732</v>
      </c>
      <c r="AL160" s="22">
        <v>52136296</v>
      </c>
    </row>
    <row r="161" spans="1:38" x14ac:dyDescent="0.35">
      <c r="A161" s="22" t="s">
        <v>114</v>
      </c>
      <c r="B161" s="22" t="s">
        <v>294</v>
      </c>
      <c r="C161" s="22" t="s">
        <v>433</v>
      </c>
      <c r="D161" s="22" t="s">
        <v>434</v>
      </c>
      <c r="E161" s="22">
        <v>14824339</v>
      </c>
      <c r="F161" s="22">
        <v>0</v>
      </c>
      <c r="G161" s="22">
        <v>12017671</v>
      </c>
      <c r="H161" s="22">
        <v>4417127</v>
      </c>
      <c r="I161" s="22">
        <v>2216895</v>
      </c>
      <c r="J161" s="22">
        <v>0</v>
      </c>
      <c r="K161" s="22">
        <v>0</v>
      </c>
      <c r="L161" s="22">
        <v>0</v>
      </c>
      <c r="M161" s="22">
        <v>33476032</v>
      </c>
      <c r="N161" s="22">
        <v>37101</v>
      </c>
      <c r="O161" s="22">
        <v>16052624</v>
      </c>
      <c r="P161" s="22">
        <v>3536604</v>
      </c>
      <c r="Q161" s="22">
        <v>515645</v>
      </c>
      <c r="R161" s="22">
        <v>1714424</v>
      </c>
      <c r="S161" s="22">
        <v>848742</v>
      </c>
      <c r="T161" s="22">
        <v>56181172</v>
      </c>
      <c r="U161" s="22">
        <v>10063733</v>
      </c>
      <c r="V161" s="22">
        <v>0</v>
      </c>
      <c r="W161" s="22">
        <v>3208762</v>
      </c>
      <c r="X161" s="22">
        <v>1742470</v>
      </c>
      <c r="Y161" s="22">
        <v>1052832</v>
      </c>
      <c r="Z161" s="22">
        <v>0</v>
      </c>
      <c r="AA161" s="22">
        <v>0</v>
      </c>
      <c r="AB161" s="22">
        <v>0</v>
      </c>
      <c r="AC161" s="22">
        <v>16067797</v>
      </c>
      <c r="AD161" s="22">
        <v>3955508</v>
      </c>
      <c r="AE161" s="22">
        <v>1598474</v>
      </c>
      <c r="AF161" s="22">
        <v>0</v>
      </c>
      <c r="AG161" s="22">
        <v>1116837</v>
      </c>
      <c r="AH161" s="22">
        <v>508555</v>
      </c>
      <c r="AI161" s="22">
        <v>23247171</v>
      </c>
      <c r="AJ161" s="22">
        <v>32934001</v>
      </c>
      <c r="AK161" s="22">
        <v>663724</v>
      </c>
      <c r="AL161" s="22">
        <v>32270277</v>
      </c>
    </row>
    <row r="162" spans="1:38" x14ac:dyDescent="0.35">
      <c r="A162" s="22" t="s">
        <v>114</v>
      </c>
      <c r="B162" s="22" t="s">
        <v>294</v>
      </c>
      <c r="C162" s="22" t="s">
        <v>435</v>
      </c>
      <c r="D162" s="22" t="s">
        <v>436</v>
      </c>
      <c r="E162" s="22">
        <v>1465546</v>
      </c>
      <c r="F162" s="22">
        <v>0</v>
      </c>
      <c r="G162" s="22">
        <v>22799488</v>
      </c>
      <c r="H162" s="22">
        <v>2374477</v>
      </c>
      <c r="I162" s="22">
        <v>0</v>
      </c>
      <c r="J162" s="22">
        <v>0</v>
      </c>
      <c r="K162" s="22">
        <v>388429</v>
      </c>
      <c r="L162" s="22">
        <v>1546153</v>
      </c>
      <c r="M162" s="22">
        <v>28574093</v>
      </c>
      <c r="N162" s="22">
        <v>239755</v>
      </c>
      <c r="O162" s="22">
        <v>11089317</v>
      </c>
      <c r="P162" s="22">
        <v>2500004</v>
      </c>
      <c r="Q162" s="22">
        <v>535917</v>
      </c>
      <c r="R162" s="22">
        <v>8659390</v>
      </c>
      <c r="S162" s="22">
        <v>1352840</v>
      </c>
      <c r="T162" s="22">
        <v>52951316</v>
      </c>
      <c r="U162" s="22">
        <v>1259044</v>
      </c>
      <c r="V162" s="22">
        <v>0</v>
      </c>
      <c r="W162" s="22">
        <v>8424953</v>
      </c>
      <c r="X162" s="22">
        <v>820324</v>
      </c>
      <c r="Y162" s="22">
        <v>0</v>
      </c>
      <c r="Z162" s="22">
        <v>0</v>
      </c>
      <c r="AA162" s="22">
        <v>142861</v>
      </c>
      <c r="AB162" s="22">
        <v>1241908</v>
      </c>
      <c r="AC162" s="22">
        <v>11889090</v>
      </c>
      <c r="AD162" s="22">
        <v>4724791</v>
      </c>
      <c r="AE162" s="22">
        <v>1505554</v>
      </c>
      <c r="AF162" s="22">
        <v>0</v>
      </c>
      <c r="AG162" s="22">
        <v>1388541</v>
      </c>
      <c r="AH162" s="22">
        <v>676673</v>
      </c>
      <c r="AI162" s="22">
        <v>20184649</v>
      </c>
      <c r="AJ162" s="22">
        <v>32766667</v>
      </c>
      <c r="AK162" s="22">
        <v>1133153</v>
      </c>
      <c r="AL162" s="22">
        <v>31633514</v>
      </c>
    </row>
    <row r="163" spans="1:38" x14ac:dyDescent="0.35">
      <c r="A163" s="22" t="s">
        <v>114</v>
      </c>
      <c r="B163" s="22" t="s">
        <v>294</v>
      </c>
      <c r="C163" s="22" t="s">
        <v>437</v>
      </c>
      <c r="D163" s="22" t="s">
        <v>438</v>
      </c>
      <c r="E163" s="22">
        <v>13314944</v>
      </c>
      <c r="F163" s="22">
        <v>0</v>
      </c>
      <c r="G163" s="22">
        <v>4599760</v>
      </c>
      <c r="H163" s="22">
        <v>3430960</v>
      </c>
      <c r="I163" s="22">
        <v>3988700</v>
      </c>
      <c r="J163" s="22">
        <v>0</v>
      </c>
      <c r="K163" s="22">
        <v>0</v>
      </c>
      <c r="L163" s="22">
        <v>0</v>
      </c>
      <c r="M163" s="22">
        <v>25334364</v>
      </c>
      <c r="N163" s="22">
        <v>0</v>
      </c>
      <c r="O163" s="22">
        <v>12869611</v>
      </c>
      <c r="P163" s="22">
        <v>7568017</v>
      </c>
      <c r="Q163" s="22">
        <v>1242414</v>
      </c>
      <c r="R163" s="22">
        <v>4207900</v>
      </c>
      <c r="S163" s="22">
        <v>1076702</v>
      </c>
      <c r="T163" s="22">
        <v>52299008</v>
      </c>
      <c r="U163" s="22">
        <v>7488335</v>
      </c>
      <c r="V163" s="22">
        <v>0</v>
      </c>
      <c r="W163" s="22">
        <v>934974</v>
      </c>
      <c r="X163" s="22">
        <v>1063950</v>
      </c>
      <c r="Y163" s="22">
        <v>555017</v>
      </c>
      <c r="Z163" s="22">
        <v>0</v>
      </c>
      <c r="AA163" s="22">
        <v>0</v>
      </c>
      <c r="AB163" s="22">
        <v>0</v>
      </c>
      <c r="AC163" s="22">
        <v>10042276</v>
      </c>
      <c r="AD163" s="22">
        <v>5127051</v>
      </c>
      <c r="AE163" s="22">
        <v>2512582</v>
      </c>
      <c r="AF163" s="22">
        <v>0</v>
      </c>
      <c r="AG163" s="22">
        <v>853571</v>
      </c>
      <c r="AH163" s="22">
        <v>627807</v>
      </c>
      <c r="AI163" s="22">
        <v>19163287</v>
      </c>
      <c r="AJ163" s="22">
        <v>33135721</v>
      </c>
      <c r="AK163" s="22">
        <v>10040810</v>
      </c>
      <c r="AL163" s="22">
        <v>23094911</v>
      </c>
    </row>
    <row r="164" spans="1:38" x14ac:dyDescent="0.35">
      <c r="A164" s="22" t="s">
        <v>114</v>
      </c>
      <c r="B164" s="22" t="s">
        <v>294</v>
      </c>
      <c r="C164" s="22" t="s">
        <v>439</v>
      </c>
      <c r="D164" s="22" t="s">
        <v>440</v>
      </c>
      <c r="E164" s="22">
        <v>45490952</v>
      </c>
      <c r="F164" s="22">
        <v>17949241</v>
      </c>
      <c r="G164" s="22">
        <v>13535629</v>
      </c>
      <c r="H164" s="22">
        <v>13529392</v>
      </c>
      <c r="I164" s="22">
        <v>496846</v>
      </c>
      <c r="J164" s="22">
        <v>0</v>
      </c>
      <c r="K164" s="22">
        <v>0</v>
      </c>
      <c r="L164" s="22">
        <v>0</v>
      </c>
      <c r="M164" s="22">
        <v>91002060</v>
      </c>
      <c r="N164" s="22">
        <v>4047285</v>
      </c>
      <c r="O164" s="22">
        <v>26064766</v>
      </c>
      <c r="P164" s="22">
        <v>4925039</v>
      </c>
      <c r="Q164" s="22">
        <v>5781758</v>
      </c>
      <c r="R164" s="22">
        <v>2670677</v>
      </c>
      <c r="S164" s="22">
        <v>3005957</v>
      </c>
      <c r="T164" s="22">
        <v>137497542</v>
      </c>
      <c r="U164" s="22">
        <v>31678612</v>
      </c>
      <c r="V164" s="22">
        <v>3943476</v>
      </c>
      <c r="W164" s="22">
        <v>5785187</v>
      </c>
      <c r="X164" s="22">
        <v>2778733</v>
      </c>
      <c r="Y164" s="22">
        <v>859662</v>
      </c>
      <c r="Z164" s="22">
        <v>0</v>
      </c>
      <c r="AA164" s="22">
        <v>0</v>
      </c>
      <c r="AB164" s="22">
        <v>0</v>
      </c>
      <c r="AC164" s="22">
        <v>45045670</v>
      </c>
      <c r="AD164" s="22">
        <v>4749253</v>
      </c>
      <c r="AE164" s="22">
        <v>2775256</v>
      </c>
      <c r="AF164" s="22">
        <v>193784</v>
      </c>
      <c r="AG164" s="22">
        <v>1771884</v>
      </c>
      <c r="AH164" s="22">
        <v>489445</v>
      </c>
      <c r="AI164" s="22">
        <v>55025292</v>
      </c>
      <c r="AJ164" s="22">
        <v>82472250</v>
      </c>
      <c r="AK164" s="22">
        <v>5870082</v>
      </c>
      <c r="AL164" s="22">
        <v>76602168</v>
      </c>
    </row>
    <row r="165" spans="1:38" x14ac:dyDescent="0.35">
      <c r="A165" s="22" t="s">
        <v>114</v>
      </c>
      <c r="B165" s="22" t="s">
        <v>294</v>
      </c>
      <c r="C165" s="22" t="s">
        <v>441</v>
      </c>
      <c r="D165" s="22" t="s">
        <v>442</v>
      </c>
      <c r="E165" s="22">
        <v>15800669</v>
      </c>
      <c r="F165" s="22">
        <v>0</v>
      </c>
      <c r="G165" s="22">
        <v>2154868</v>
      </c>
      <c r="H165" s="22">
        <v>3523284</v>
      </c>
      <c r="I165" s="22">
        <v>3092514</v>
      </c>
      <c r="J165" s="22">
        <v>0</v>
      </c>
      <c r="K165" s="22">
        <v>0</v>
      </c>
      <c r="L165" s="22">
        <v>582585</v>
      </c>
      <c r="M165" s="22">
        <v>25153920</v>
      </c>
      <c r="N165" s="22">
        <v>187252</v>
      </c>
      <c r="O165" s="22">
        <v>12858608</v>
      </c>
      <c r="P165" s="22">
        <v>879009</v>
      </c>
      <c r="Q165" s="22">
        <v>686453</v>
      </c>
      <c r="R165" s="22">
        <v>397310</v>
      </c>
      <c r="S165" s="22">
        <v>2026045</v>
      </c>
      <c r="T165" s="22">
        <v>42188597</v>
      </c>
      <c r="U165" s="22">
        <v>8943955</v>
      </c>
      <c r="V165" s="22">
        <v>0</v>
      </c>
      <c r="W165" s="22">
        <v>956271</v>
      </c>
      <c r="X165" s="22">
        <v>1264989</v>
      </c>
      <c r="Y165" s="22">
        <v>254187</v>
      </c>
      <c r="Z165" s="22">
        <v>0</v>
      </c>
      <c r="AA165" s="22">
        <v>0</v>
      </c>
      <c r="AB165" s="22">
        <v>229003</v>
      </c>
      <c r="AC165" s="22">
        <v>11648405</v>
      </c>
      <c r="AD165" s="22">
        <v>5977787</v>
      </c>
      <c r="AE165" s="22">
        <v>510275</v>
      </c>
      <c r="AF165" s="22">
        <v>0</v>
      </c>
      <c r="AG165" s="22">
        <v>147244</v>
      </c>
      <c r="AH165" s="22">
        <v>1159927</v>
      </c>
      <c r="AI165" s="22">
        <v>19443638</v>
      </c>
      <c r="AJ165" s="22">
        <v>22744959</v>
      </c>
      <c r="AK165" s="22">
        <v>2334666</v>
      </c>
      <c r="AL165" s="22">
        <v>20410293</v>
      </c>
    </row>
    <row r="166" spans="1:38" x14ac:dyDescent="0.35">
      <c r="A166" s="22" t="s">
        <v>114</v>
      </c>
      <c r="B166" s="22" t="s">
        <v>294</v>
      </c>
      <c r="C166" s="22" t="s">
        <v>443</v>
      </c>
      <c r="D166" s="22" t="s">
        <v>444</v>
      </c>
      <c r="E166" s="22">
        <v>17033929</v>
      </c>
      <c r="F166" s="22">
        <v>0</v>
      </c>
      <c r="G166" s="22">
        <v>10942481</v>
      </c>
      <c r="H166" s="22">
        <v>10933127</v>
      </c>
      <c r="I166" s="22">
        <v>0</v>
      </c>
      <c r="J166" s="22">
        <v>0</v>
      </c>
      <c r="K166" s="22">
        <v>0</v>
      </c>
      <c r="L166" s="22">
        <v>0</v>
      </c>
      <c r="M166" s="22">
        <v>38909537</v>
      </c>
      <c r="N166" s="22">
        <v>0</v>
      </c>
      <c r="O166" s="22">
        <v>5873545</v>
      </c>
      <c r="P166" s="22">
        <v>2054360</v>
      </c>
      <c r="Q166" s="22">
        <v>2556287</v>
      </c>
      <c r="R166" s="22">
        <v>1165578</v>
      </c>
      <c r="S166" s="22">
        <v>444723</v>
      </c>
      <c r="T166" s="22">
        <v>51004030</v>
      </c>
      <c r="U166" s="22">
        <v>10245888</v>
      </c>
      <c r="V166" s="22">
        <v>0</v>
      </c>
      <c r="W166" s="22">
        <v>3028793</v>
      </c>
      <c r="X166" s="22">
        <v>3399615</v>
      </c>
      <c r="Y166" s="22">
        <v>0</v>
      </c>
      <c r="Z166" s="22">
        <v>0</v>
      </c>
      <c r="AA166" s="22">
        <v>0</v>
      </c>
      <c r="AB166" s="22">
        <v>0</v>
      </c>
      <c r="AC166" s="22">
        <v>16674296</v>
      </c>
      <c r="AD166" s="22">
        <v>2974477</v>
      </c>
      <c r="AE166" s="22">
        <v>1001823</v>
      </c>
      <c r="AF166" s="22">
        <v>0</v>
      </c>
      <c r="AG166" s="22">
        <v>689399</v>
      </c>
      <c r="AH166" s="22">
        <v>264002</v>
      </c>
      <c r="AI166" s="22">
        <v>21603997</v>
      </c>
      <c r="AJ166" s="22">
        <v>29400033</v>
      </c>
      <c r="AK166" s="22">
        <v>1719577</v>
      </c>
      <c r="AL166" s="22">
        <v>27680456</v>
      </c>
    </row>
    <row r="167" spans="1:38" x14ac:dyDescent="0.35">
      <c r="A167" s="22" t="s">
        <v>114</v>
      </c>
      <c r="B167" s="22" t="s">
        <v>294</v>
      </c>
      <c r="C167" s="22" t="s">
        <v>445</v>
      </c>
      <c r="D167" s="22" t="s">
        <v>446</v>
      </c>
      <c r="E167" s="22">
        <v>42730181</v>
      </c>
      <c r="F167" s="22">
        <v>0</v>
      </c>
      <c r="G167" s="22">
        <v>30070542</v>
      </c>
      <c r="H167" s="22">
        <v>15586633</v>
      </c>
      <c r="I167" s="22">
        <v>7005987</v>
      </c>
      <c r="J167" s="22">
        <v>0</v>
      </c>
      <c r="K167" s="22">
        <v>0</v>
      </c>
      <c r="L167" s="22">
        <v>0</v>
      </c>
      <c r="M167" s="22">
        <v>95393343</v>
      </c>
      <c r="N167" s="22">
        <v>2157465</v>
      </c>
      <c r="O167" s="22">
        <v>28414769</v>
      </c>
      <c r="P167" s="22">
        <v>5569115</v>
      </c>
      <c r="Q167" s="22">
        <v>6108604</v>
      </c>
      <c r="R167" s="22">
        <v>8021507</v>
      </c>
      <c r="S167" s="22">
        <v>3036407</v>
      </c>
      <c r="T167" s="22">
        <v>148701210</v>
      </c>
      <c r="U167" s="22">
        <v>22275307</v>
      </c>
      <c r="V167" s="22">
        <v>0</v>
      </c>
      <c r="W167" s="22">
        <v>11224473</v>
      </c>
      <c r="X167" s="22">
        <v>5362799</v>
      </c>
      <c r="Y167" s="22">
        <v>1682990</v>
      </c>
      <c r="Z167" s="22">
        <v>0</v>
      </c>
      <c r="AA167" s="22">
        <v>0</v>
      </c>
      <c r="AB167" s="22">
        <v>0</v>
      </c>
      <c r="AC167" s="22">
        <v>40545569</v>
      </c>
      <c r="AD167" s="22">
        <v>6981690</v>
      </c>
      <c r="AE167" s="22">
        <v>3593459</v>
      </c>
      <c r="AF167" s="22">
        <v>0</v>
      </c>
      <c r="AG167" s="22">
        <v>5483114</v>
      </c>
      <c r="AH167" s="22">
        <v>1868096</v>
      </c>
      <c r="AI167" s="22">
        <v>58471928</v>
      </c>
      <c r="AJ167" s="22">
        <v>90229282</v>
      </c>
      <c r="AK167" s="22">
        <v>4582245</v>
      </c>
      <c r="AL167" s="22">
        <v>85647037</v>
      </c>
    </row>
    <row r="168" spans="1:38" x14ac:dyDescent="0.35">
      <c r="A168" s="22" t="s">
        <v>114</v>
      </c>
      <c r="B168" s="22" t="s">
        <v>294</v>
      </c>
      <c r="C168" s="22" t="s">
        <v>447</v>
      </c>
      <c r="D168" s="22" t="s">
        <v>448</v>
      </c>
      <c r="E168" s="22">
        <v>6334645</v>
      </c>
      <c r="F168" s="22">
        <v>0</v>
      </c>
      <c r="G168" s="22">
        <v>3865981</v>
      </c>
      <c r="H168" s="22">
        <v>3784075</v>
      </c>
      <c r="I168" s="22">
        <v>399503</v>
      </c>
      <c r="J168" s="22">
        <v>0</v>
      </c>
      <c r="K168" s="22">
        <v>0</v>
      </c>
      <c r="L168" s="22">
        <v>221350</v>
      </c>
      <c r="M168" s="22">
        <v>14605554</v>
      </c>
      <c r="N168" s="22">
        <v>9000</v>
      </c>
      <c r="O168" s="22">
        <v>390289</v>
      </c>
      <c r="P168" s="22">
        <v>954067</v>
      </c>
      <c r="Q168" s="22">
        <v>182836</v>
      </c>
      <c r="R168" s="22">
        <v>779436</v>
      </c>
      <c r="S168" s="22">
        <v>163079</v>
      </c>
      <c r="T168" s="22">
        <v>17084261</v>
      </c>
      <c r="U168" s="22">
        <v>1836048</v>
      </c>
      <c r="V168" s="22">
        <v>0</v>
      </c>
      <c r="W168" s="22">
        <v>1490954</v>
      </c>
      <c r="X168" s="22">
        <v>1155436</v>
      </c>
      <c r="Y168" s="22">
        <v>80220</v>
      </c>
      <c r="Z168" s="22">
        <v>0</v>
      </c>
      <c r="AA168" s="22">
        <v>0</v>
      </c>
      <c r="AB168" s="22">
        <v>209197</v>
      </c>
      <c r="AC168" s="22">
        <v>4771855</v>
      </c>
      <c r="AD168" s="22">
        <v>261705</v>
      </c>
      <c r="AE168" s="22">
        <v>509914</v>
      </c>
      <c r="AF168" s="22">
        <v>0</v>
      </c>
      <c r="AG168" s="22">
        <v>124858</v>
      </c>
      <c r="AH168" s="22">
        <v>108816</v>
      </c>
      <c r="AI168" s="22">
        <v>5777148</v>
      </c>
      <c r="AJ168" s="22">
        <v>11307113</v>
      </c>
      <c r="AK168" s="22">
        <v>1458300</v>
      </c>
      <c r="AL168" s="22">
        <v>9848813</v>
      </c>
    </row>
    <row r="169" spans="1:38" x14ac:dyDescent="0.35">
      <c r="A169" s="22" t="s">
        <v>114</v>
      </c>
      <c r="B169" s="22" t="s">
        <v>294</v>
      </c>
      <c r="C169" s="22" t="s">
        <v>449</v>
      </c>
      <c r="D169" s="22" t="s">
        <v>450</v>
      </c>
      <c r="E169" s="22">
        <v>38088655</v>
      </c>
      <c r="F169" s="22">
        <v>0</v>
      </c>
      <c r="G169" s="22">
        <v>0</v>
      </c>
      <c r="H169" s="22"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v>38088655</v>
      </c>
      <c r="N169" s="22">
        <v>0</v>
      </c>
      <c r="O169" s="22">
        <v>6708769</v>
      </c>
      <c r="P169" s="22">
        <v>1845589</v>
      </c>
      <c r="Q169" s="22">
        <v>1393585</v>
      </c>
      <c r="R169" s="22">
        <v>1061779</v>
      </c>
      <c r="S169" s="22">
        <v>1255139</v>
      </c>
      <c r="T169" s="22">
        <v>50353516</v>
      </c>
      <c r="U169" s="22">
        <v>22722193</v>
      </c>
      <c r="V169" s="22">
        <v>0</v>
      </c>
      <c r="W169" s="22">
        <v>0</v>
      </c>
      <c r="X169" s="22"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22722193</v>
      </c>
      <c r="AD169" s="22">
        <v>2242900</v>
      </c>
      <c r="AE169" s="22">
        <v>1265632</v>
      </c>
      <c r="AF169" s="22">
        <v>0</v>
      </c>
      <c r="AG169" s="22">
        <v>215019</v>
      </c>
      <c r="AH169" s="22">
        <v>711363</v>
      </c>
      <c r="AI169" s="22">
        <v>27157107</v>
      </c>
      <c r="AJ169" s="22">
        <v>23196409</v>
      </c>
      <c r="AK169" s="22">
        <v>1965510</v>
      </c>
      <c r="AL169" s="22">
        <v>21230899</v>
      </c>
    </row>
    <row r="170" spans="1:38" x14ac:dyDescent="0.35">
      <c r="A170" s="22" t="s">
        <v>114</v>
      </c>
      <c r="B170" s="22" t="s">
        <v>294</v>
      </c>
      <c r="C170" s="22" t="s">
        <v>451</v>
      </c>
      <c r="D170" s="22" t="s">
        <v>452</v>
      </c>
      <c r="E170" s="22">
        <v>41273136</v>
      </c>
      <c r="F170" s="22">
        <v>0</v>
      </c>
      <c r="G170" s="22">
        <v>73827060</v>
      </c>
      <c r="H170" s="22">
        <v>24679329</v>
      </c>
      <c r="I170" s="22">
        <v>0</v>
      </c>
      <c r="J170" s="22">
        <v>0</v>
      </c>
      <c r="K170" s="22">
        <v>0</v>
      </c>
      <c r="L170" s="22">
        <v>0</v>
      </c>
      <c r="M170" s="22">
        <v>139779525</v>
      </c>
      <c r="N170" s="22">
        <v>14696200</v>
      </c>
      <c r="O170" s="22">
        <v>58412041</v>
      </c>
      <c r="P170" s="22">
        <v>6971900</v>
      </c>
      <c r="Q170" s="22">
        <v>2804024</v>
      </c>
      <c r="R170" s="22">
        <v>12748511</v>
      </c>
      <c r="S170" s="22">
        <v>3824530</v>
      </c>
      <c r="T170" s="22">
        <v>239236731</v>
      </c>
      <c r="U170" s="22">
        <v>31781899</v>
      </c>
      <c r="V170" s="22">
        <v>0</v>
      </c>
      <c r="W170" s="22">
        <v>21249059</v>
      </c>
      <c r="X170" s="22">
        <v>9651720</v>
      </c>
      <c r="Y170" s="22">
        <v>0</v>
      </c>
      <c r="Z170" s="22">
        <v>0</v>
      </c>
      <c r="AA170" s="22">
        <v>0</v>
      </c>
      <c r="AB170" s="22">
        <v>0</v>
      </c>
      <c r="AC170" s="22">
        <v>62682678</v>
      </c>
      <c r="AD170" s="22">
        <v>11306271</v>
      </c>
      <c r="AE170" s="22">
        <v>3494149</v>
      </c>
      <c r="AF170" s="22">
        <v>0</v>
      </c>
      <c r="AG170" s="22">
        <v>3905531</v>
      </c>
      <c r="AH170" s="22">
        <v>2087169</v>
      </c>
      <c r="AI170" s="22">
        <v>83475798</v>
      </c>
      <c r="AJ170" s="22">
        <v>155760933</v>
      </c>
      <c r="AK170" s="22">
        <v>29997406</v>
      </c>
      <c r="AL170" s="22">
        <v>125763527</v>
      </c>
    </row>
    <row r="171" spans="1:38" x14ac:dyDescent="0.35">
      <c r="A171" s="22" t="s">
        <v>114</v>
      </c>
      <c r="B171" s="22" t="s">
        <v>294</v>
      </c>
      <c r="C171" s="22" t="s">
        <v>453</v>
      </c>
      <c r="D171" s="22" t="s">
        <v>454</v>
      </c>
      <c r="E171" s="22">
        <v>6529799</v>
      </c>
      <c r="F171" s="22">
        <v>0</v>
      </c>
      <c r="G171" s="22">
        <v>4860309</v>
      </c>
      <c r="H171" s="22">
        <v>2973497</v>
      </c>
      <c r="I171" s="22">
        <v>0</v>
      </c>
      <c r="J171" s="22">
        <v>0</v>
      </c>
      <c r="K171" s="22">
        <v>0</v>
      </c>
      <c r="L171" s="22">
        <v>1311367</v>
      </c>
      <c r="M171" s="22">
        <v>15674972</v>
      </c>
      <c r="N171" s="22">
        <v>0</v>
      </c>
      <c r="O171" s="22">
        <v>603691</v>
      </c>
      <c r="P171" s="22">
        <v>2141026</v>
      </c>
      <c r="Q171" s="22">
        <v>953699</v>
      </c>
      <c r="R171" s="22">
        <v>558813</v>
      </c>
      <c r="S171" s="22">
        <v>439414</v>
      </c>
      <c r="T171" s="22">
        <v>20371615</v>
      </c>
      <c r="U171" s="22">
        <v>5206437</v>
      </c>
      <c r="V171" s="22">
        <v>0</v>
      </c>
      <c r="W171" s="22">
        <v>1860403</v>
      </c>
      <c r="X171" s="22">
        <v>1835426</v>
      </c>
      <c r="Y171" s="22">
        <v>0</v>
      </c>
      <c r="Z171" s="22">
        <v>0</v>
      </c>
      <c r="AA171" s="22">
        <v>0</v>
      </c>
      <c r="AB171" s="22">
        <v>1256028</v>
      </c>
      <c r="AC171" s="22">
        <v>10158294</v>
      </c>
      <c r="AD171" s="22">
        <v>242996</v>
      </c>
      <c r="AE171" s="22">
        <v>1373864</v>
      </c>
      <c r="AF171" s="22">
        <v>0</v>
      </c>
      <c r="AG171" s="22">
        <v>229618</v>
      </c>
      <c r="AH171" s="22">
        <v>281618</v>
      </c>
      <c r="AI171" s="22">
        <v>12286390</v>
      </c>
      <c r="AJ171" s="22">
        <v>8085225</v>
      </c>
      <c r="AK171" s="22">
        <v>464668</v>
      </c>
      <c r="AL171" s="22">
        <v>7620557</v>
      </c>
    </row>
    <row r="172" spans="1:38" x14ac:dyDescent="0.35">
      <c r="A172" s="22" t="s">
        <v>114</v>
      </c>
      <c r="B172" s="22" t="s">
        <v>294</v>
      </c>
      <c r="C172" s="22" t="s">
        <v>455</v>
      </c>
      <c r="D172" s="22" t="s">
        <v>456</v>
      </c>
      <c r="E172" s="22">
        <v>8821338</v>
      </c>
      <c r="F172" s="22">
        <v>0</v>
      </c>
      <c r="G172" s="22">
        <v>4891477</v>
      </c>
      <c r="H172" s="22">
        <v>3473192</v>
      </c>
      <c r="I172" s="22">
        <v>0</v>
      </c>
      <c r="J172" s="22">
        <v>0</v>
      </c>
      <c r="K172" s="22">
        <v>0</v>
      </c>
      <c r="L172" s="22">
        <v>0</v>
      </c>
      <c r="M172" s="22">
        <v>17186007</v>
      </c>
      <c r="N172" s="22">
        <v>2644</v>
      </c>
      <c r="O172" s="22">
        <v>9896829</v>
      </c>
      <c r="P172" s="22">
        <v>1863294</v>
      </c>
      <c r="Q172" s="22">
        <v>335571</v>
      </c>
      <c r="R172" s="22">
        <v>0</v>
      </c>
      <c r="S172" s="22">
        <v>207633</v>
      </c>
      <c r="T172" s="22">
        <v>29491978</v>
      </c>
      <c r="U172" s="22">
        <v>5709158</v>
      </c>
      <c r="V172" s="22">
        <v>0</v>
      </c>
      <c r="W172" s="22">
        <v>2549855</v>
      </c>
      <c r="X172" s="22">
        <v>1823689</v>
      </c>
      <c r="Y172" s="22">
        <v>0</v>
      </c>
      <c r="Z172" s="22">
        <v>0</v>
      </c>
      <c r="AA172" s="22">
        <v>0</v>
      </c>
      <c r="AB172" s="22">
        <v>0</v>
      </c>
      <c r="AC172" s="22">
        <v>10082702</v>
      </c>
      <c r="AD172" s="22">
        <v>2902089</v>
      </c>
      <c r="AE172" s="22">
        <v>1194412</v>
      </c>
      <c r="AF172" s="22">
        <v>0</v>
      </c>
      <c r="AG172" s="22">
        <v>0</v>
      </c>
      <c r="AH172" s="22">
        <v>129370</v>
      </c>
      <c r="AI172" s="22">
        <v>14308573</v>
      </c>
      <c r="AJ172" s="22">
        <v>15183405</v>
      </c>
      <c r="AK172" s="22">
        <v>205372</v>
      </c>
      <c r="AL172" s="22">
        <v>14978033</v>
      </c>
    </row>
    <row r="173" spans="1:38" x14ac:dyDescent="0.35">
      <c r="A173" s="22" t="s">
        <v>114</v>
      </c>
      <c r="B173" s="22" t="s">
        <v>294</v>
      </c>
      <c r="C173" s="22" t="s">
        <v>457</v>
      </c>
      <c r="D173" s="22" t="s">
        <v>458</v>
      </c>
      <c r="E173" s="22">
        <v>47954546</v>
      </c>
      <c r="F173" s="22">
        <v>0</v>
      </c>
      <c r="G173" s="22">
        <v>22979342</v>
      </c>
      <c r="H173" s="22">
        <v>12574858</v>
      </c>
      <c r="I173" s="22">
        <v>1699863</v>
      </c>
      <c r="J173" s="22">
        <v>0</v>
      </c>
      <c r="K173" s="22">
        <v>0</v>
      </c>
      <c r="L173" s="22">
        <v>0</v>
      </c>
      <c r="M173" s="22">
        <v>85208609</v>
      </c>
      <c r="N173" s="22">
        <v>2580712</v>
      </c>
      <c r="O173" s="22">
        <v>26495438</v>
      </c>
      <c r="P173" s="22">
        <v>5104494</v>
      </c>
      <c r="Q173" s="22">
        <v>3096426</v>
      </c>
      <c r="R173" s="22">
        <v>3392897</v>
      </c>
      <c r="S173" s="22">
        <v>4402638</v>
      </c>
      <c r="T173" s="22">
        <v>130281214</v>
      </c>
      <c r="U173" s="22">
        <v>35382596</v>
      </c>
      <c r="V173" s="22">
        <v>0</v>
      </c>
      <c r="W173" s="22">
        <v>7287278</v>
      </c>
      <c r="X173" s="22">
        <v>3797056</v>
      </c>
      <c r="Y173" s="22">
        <v>313966</v>
      </c>
      <c r="Z173" s="22">
        <v>0</v>
      </c>
      <c r="AA173" s="22">
        <v>0</v>
      </c>
      <c r="AB173" s="22">
        <v>0</v>
      </c>
      <c r="AC173" s="22">
        <v>46780896</v>
      </c>
      <c r="AD173" s="22">
        <v>11121041</v>
      </c>
      <c r="AE173" s="22">
        <v>1900236</v>
      </c>
      <c r="AF173" s="22">
        <v>0</v>
      </c>
      <c r="AG173" s="22">
        <v>2037306</v>
      </c>
      <c r="AH173" s="22">
        <v>2080130</v>
      </c>
      <c r="AI173" s="22">
        <v>63919609</v>
      </c>
      <c r="AJ173" s="22">
        <v>66361605</v>
      </c>
      <c r="AK173" s="22">
        <v>9037553</v>
      </c>
      <c r="AL173" s="22">
        <v>57324052</v>
      </c>
    </row>
    <row r="174" spans="1:38" x14ac:dyDescent="0.35">
      <c r="A174" s="22" t="s">
        <v>114</v>
      </c>
      <c r="B174" s="22" t="s">
        <v>294</v>
      </c>
      <c r="C174" s="22" t="s">
        <v>459</v>
      </c>
      <c r="D174" s="22" t="s">
        <v>460</v>
      </c>
      <c r="E174" s="22">
        <v>4797860</v>
      </c>
      <c r="F174" s="22">
        <v>0</v>
      </c>
      <c r="G174" s="22">
        <v>3477880</v>
      </c>
      <c r="H174" s="22">
        <v>807295</v>
      </c>
      <c r="I174" s="22">
        <v>0</v>
      </c>
      <c r="J174" s="22">
        <v>0</v>
      </c>
      <c r="K174" s="22">
        <v>0</v>
      </c>
      <c r="L174" s="22">
        <v>0</v>
      </c>
      <c r="M174" s="22">
        <v>9083035</v>
      </c>
      <c r="N174" s="22">
        <v>0</v>
      </c>
      <c r="O174" s="22">
        <v>1477803</v>
      </c>
      <c r="P174" s="22">
        <v>406300</v>
      </c>
      <c r="Q174" s="22">
        <v>971286</v>
      </c>
      <c r="R174" s="22">
        <v>44705</v>
      </c>
      <c r="S174" s="22">
        <v>215427</v>
      </c>
      <c r="T174" s="22">
        <v>12198556</v>
      </c>
      <c r="U174" s="22">
        <v>3386835</v>
      </c>
      <c r="V174" s="22">
        <v>0</v>
      </c>
      <c r="W174" s="22">
        <v>1520852</v>
      </c>
      <c r="X174" s="22">
        <v>604279</v>
      </c>
      <c r="Y174" s="22">
        <v>0</v>
      </c>
      <c r="Z174" s="22">
        <v>0</v>
      </c>
      <c r="AA174" s="22">
        <v>0</v>
      </c>
      <c r="AB174" s="22">
        <v>0</v>
      </c>
      <c r="AC174" s="22">
        <v>5511966</v>
      </c>
      <c r="AD174" s="22">
        <v>413994</v>
      </c>
      <c r="AE174" s="22">
        <v>140688</v>
      </c>
      <c r="AF174" s="22">
        <v>0</v>
      </c>
      <c r="AG174" s="22">
        <v>32505</v>
      </c>
      <c r="AH174" s="22">
        <v>107032</v>
      </c>
      <c r="AI174" s="22">
        <v>6206185</v>
      </c>
      <c r="AJ174" s="22">
        <v>5992371</v>
      </c>
      <c r="AK174" s="22">
        <v>180816</v>
      </c>
      <c r="AL174" s="22">
        <v>5811555</v>
      </c>
    </row>
    <row r="175" spans="1:38" x14ac:dyDescent="0.35">
      <c r="A175" s="22" t="s">
        <v>114</v>
      </c>
      <c r="B175" s="22" t="s">
        <v>294</v>
      </c>
      <c r="C175" s="22" t="s">
        <v>461</v>
      </c>
      <c r="D175" s="22" t="s">
        <v>462</v>
      </c>
      <c r="E175" s="22">
        <v>74729891</v>
      </c>
      <c r="F175" s="22">
        <v>0</v>
      </c>
      <c r="G175" s="22">
        <v>13946081</v>
      </c>
      <c r="H175" s="22">
        <v>17443011</v>
      </c>
      <c r="I175" s="22">
        <v>4729560</v>
      </c>
      <c r="J175" s="22">
        <v>0</v>
      </c>
      <c r="K175" s="22">
        <v>0</v>
      </c>
      <c r="L175" s="22">
        <v>0</v>
      </c>
      <c r="M175" s="22">
        <v>110848543</v>
      </c>
      <c r="N175" s="22">
        <v>0</v>
      </c>
      <c r="O175" s="22">
        <v>57581850</v>
      </c>
      <c r="P175" s="22">
        <v>6879998</v>
      </c>
      <c r="Q175" s="22">
        <v>1525999</v>
      </c>
      <c r="R175" s="22">
        <v>6280864</v>
      </c>
      <c r="S175" s="22">
        <v>4110722</v>
      </c>
      <c r="T175" s="22">
        <v>187227976</v>
      </c>
      <c r="U175" s="22">
        <v>55828133</v>
      </c>
      <c r="V175" s="22">
        <v>0</v>
      </c>
      <c r="W175" s="22">
        <v>5429445</v>
      </c>
      <c r="X175" s="22">
        <v>5194015</v>
      </c>
      <c r="Y175" s="22">
        <v>1293454</v>
      </c>
      <c r="Z175" s="22">
        <v>0</v>
      </c>
      <c r="AA175" s="22">
        <v>0</v>
      </c>
      <c r="AB175" s="22">
        <v>0</v>
      </c>
      <c r="AC175" s="22">
        <v>67745047</v>
      </c>
      <c r="AD175" s="22">
        <v>16181363</v>
      </c>
      <c r="AE175" s="22">
        <v>3087402</v>
      </c>
      <c r="AF175" s="22">
        <v>0</v>
      </c>
      <c r="AG175" s="22">
        <v>2442683</v>
      </c>
      <c r="AH175" s="22">
        <v>2408667</v>
      </c>
      <c r="AI175" s="22">
        <v>91865162</v>
      </c>
      <c r="AJ175" s="22">
        <v>95362814</v>
      </c>
      <c r="AK175" s="22">
        <v>5482521</v>
      </c>
      <c r="AL175" s="22">
        <v>89880293</v>
      </c>
    </row>
    <row r="176" spans="1:38" x14ac:dyDescent="0.35">
      <c r="A176" s="22" t="s">
        <v>114</v>
      </c>
      <c r="B176" s="22" t="s">
        <v>294</v>
      </c>
      <c r="C176" s="22" t="s">
        <v>463</v>
      </c>
      <c r="D176" s="22" t="s">
        <v>464</v>
      </c>
      <c r="E176" s="22">
        <v>88527889</v>
      </c>
      <c r="F176" s="22">
        <v>0</v>
      </c>
      <c r="G176" s="22">
        <v>29061773</v>
      </c>
      <c r="H176" s="22">
        <v>35449061</v>
      </c>
      <c r="I176" s="22">
        <v>29128776</v>
      </c>
      <c r="J176" s="22">
        <v>0</v>
      </c>
      <c r="K176" s="22">
        <v>0</v>
      </c>
      <c r="L176" s="22">
        <v>0</v>
      </c>
      <c r="M176" s="22">
        <v>182167499</v>
      </c>
      <c r="N176" s="22">
        <v>1136957</v>
      </c>
      <c r="O176" s="22">
        <v>56387558</v>
      </c>
      <c r="P176" s="22">
        <v>10347904</v>
      </c>
      <c r="Q176" s="22">
        <v>39594753</v>
      </c>
      <c r="R176" s="22">
        <v>24227028</v>
      </c>
      <c r="S176" s="22">
        <v>4904050</v>
      </c>
      <c r="T176" s="22">
        <v>318765749</v>
      </c>
      <c r="U176" s="22">
        <v>35913533</v>
      </c>
      <c r="V176" s="22">
        <v>0</v>
      </c>
      <c r="W176" s="22">
        <v>10220765</v>
      </c>
      <c r="X176" s="22">
        <v>7396721</v>
      </c>
      <c r="Y176" s="22">
        <v>3795710</v>
      </c>
      <c r="Z176" s="22">
        <v>16352</v>
      </c>
      <c r="AA176" s="22">
        <v>0</v>
      </c>
      <c r="AB176" s="22">
        <v>0</v>
      </c>
      <c r="AC176" s="22">
        <v>57343081</v>
      </c>
      <c r="AD176" s="22">
        <v>13113728</v>
      </c>
      <c r="AE176" s="22">
        <v>6184876</v>
      </c>
      <c r="AF176" s="22">
        <v>0</v>
      </c>
      <c r="AG176" s="22">
        <v>7378556</v>
      </c>
      <c r="AH176" s="22">
        <v>2550805</v>
      </c>
      <c r="AI176" s="22">
        <v>86571046</v>
      </c>
      <c r="AJ176" s="22">
        <v>232194703</v>
      </c>
      <c r="AK176" s="22">
        <v>22524246</v>
      </c>
      <c r="AL176" s="22">
        <v>209670457</v>
      </c>
    </row>
    <row r="177" spans="1:38" x14ac:dyDescent="0.35">
      <c r="A177" s="22" t="s">
        <v>114</v>
      </c>
      <c r="B177" s="22" t="s">
        <v>294</v>
      </c>
      <c r="C177" s="22" t="s">
        <v>465</v>
      </c>
      <c r="D177" s="22" t="s">
        <v>466</v>
      </c>
      <c r="E177" s="22">
        <v>52590242</v>
      </c>
      <c r="F177" s="22">
        <v>0</v>
      </c>
      <c r="G177" s="22">
        <v>80510701</v>
      </c>
      <c r="H177" s="22">
        <v>55229126</v>
      </c>
      <c r="I177" s="22">
        <v>4686821</v>
      </c>
      <c r="J177" s="22">
        <v>0</v>
      </c>
      <c r="K177" s="22">
        <v>0</v>
      </c>
      <c r="L177" s="22">
        <v>0</v>
      </c>
      <c r="M177" s="22">
        <v>193016890</v>
      </c>
      <c r="N177" s="22">
        <v>15558487</v>
      </c>
      <c r="O177" s="22">
        <v>28434223</v>
      </c>
      <c r="P177" s="22">
        <v>10343239</v>
      </c>
      <c r="Q177" s="22">
        <v>18098586</v>
      </c>
      <c r="R177" s="22">
        <v>4539765</v>
      </c>
      <c r="S177" s="22">
        <v>3282690</v>
      </c>
      <c r="T177" s="22">
        <v>273273880</v>
      </c>
      <c r="U177" s="22">
        <v>26544598</v>
      </c>
      <c r="V177" s="22">
        <v>0</v>
      </c>
      <c r="W177" s="22">
        <v>10147076</v>
      </c>
      <c r="X177" s="22">
        <v>11486017</v>
      </c>
      <c r="Y177" s="22">
        <v>422834</v>
      </c>
      <c r="Z177" s="22">
        <v>0</v>
      </c>
      <c r="AA177" s="22">
        <v>0</v>
      </c>
      <c r="AB177" s="22">
        <v>0</v>
      </c>
      <c r="AC177" s="22">
        <v>48600525</v>
      </c>
      <c r="AD177" s="22">
        <v>10096244</v>
      </c>
      <c r="AE177" s="22">
        <v>4348271</v>
      </c>
      <c r="AF177" s="22">
        <v>0</v>
      </c>
      <c r="AG177" s="22">
        <v>2156755</v>
      </c>
      <c r="AH177" s="22">
        <v>1536126</v>
      </c>
      <c r="AI177" s="22">
        <v>66737921</v>
      </c>
      <c r="AJ177" s="22">
        <v>206535959</v>
      </c>
      <c r="AK177" s="22">
        <v>13083704</v>
      </c>
      <c r="AL177" s="22">
        <v>193452255</v>
      </c>
    </row>
    <row r="178" spans="1:38" x14ac:dyDescent="0.35">
      <c r="A178" s="22" t="s">
        <v>114</v>
      </c>
      <c r="B178" s="22" t="s">
        <v>294</v>
      </c>
      <c r="C178" s="22" t="s">
        <v>467</v>
      </c>
      <c r="D178" s="22" t="s">
        <v>468</v>
      </c>
      <c r="E178" s="22">
        <v>12204706</v>
      </c>
      <c r="F178" s="22">
        <v>0</v>
      </c>
      <c r="G178" s="22">
        <v>8980245</v>
      </c>
      <c r="H178" s="22">
        <v>11805896</v>
      </c>
      <c r="I178" s="22">
        <v>0</v>
      </c>
      <c r="J178" s="22">
        <v>0</v>
      </c>
      <c r="K178" s="22">
        <v>0</v>
      </c>
      <c r="L178" s="22">
        <v>408839</v>
      </c>
      <c r="M178" s="22">
        <v>33399686</v>
      </c>
      <c r="N178" s="22">
        <v>0</v>
      </c>
      <c r="O178" s="22">
        <v>14826515</v>
      </c>
      <c r="P178" s="22">
        <v>3443090</v>
      </c>
      <c r="Q178" s="22">
        <v>9245110</v>
      </c>
      <c r="R178" s="22">
        <v>1970695</v>
      </c>
      <c r="S178" s="22">
        <v>1727604</v>
      </c>
      <c r="T178" s="22">
        <v>64612700</v>
      </c>
      <c r="U178" s="22">
        <v>4590256</v>
      </c>
      <c r="V178" s="22">
        <v>0</v>
      </c>
      <c r="W178" s="22">
        <v>3004637</v>
      </c>
      <c r="X178" s="22">
        <v>4431414</v>
      </c>
      <c r="Y178" s="22">
        <v>0</v>
      </c>
      <c r="Z178" s="22">
        <v>0</v>
      </c>
      <c r="AA178" s="22">
        <v>0</v>
      </c>
      <c r="AB178" s="22">
        <v>276112</v>
      </c>
      <c r="AC178" s="22">
        <v>12302419</v>
      </c>
      <c r="AD178" s="22">
        <v>6008960</v>
      </c>
      <c r="AE178" s="22">
        <v>1763109</v>
      </c>
      <c r="AF178" s="22">
        <v>0</v>
      </c>
      <c r="AG178" s="22">
        <v>810871</v>
      </c>
      <c r="AH178" s="22">
        <v>855186</v>
      </c>
      <c r="AI178" s="22">
        <v>21740545</v>
      </c>
      <c r="AJ178" s="22">
        <v>42872155</v>
      </c>
      <c r="AK178" s="22">
        <v>6310401</v>
      </c>
      <c r="AL178" s="22">
        <v>36561754</v>
      </c>
    </row>
    <row r="179" spans="1:38" x14ac:dyDescent="0.35">
      <c r="A179" s="22" t="s">
        <v>114</v>
      </c>
      <c r="B179" s="22" t="s">
        <v>294</v>
      </c>
      <c r="C179" s="22" t="s">
        <v>469</v>
      </c>
      <c r="D179" s="22" t="s">
        <v>470</v>
      </c>
      <c r="E179" s="22">
        <v>11666264</v>
      </c>
      <c r="F179" s="22">
        <v>0</v>
      </c>
      <c r="G179" s="22">
        <v>15439773</v>
      </c>
      <c r="H179" s="22">
        <v>3493980</v>
      </c>
      <c r="I179" s="22">
        <v>161330</v>
      </c>
      <c r="J179" s="22">
        <v>0</v>
      </c>
      <c r="K179" s="22">
        <v>0</v>
      </c>
      <c r="L179" s="22">
        <v>0</v>
      </c>
      <c r="M179" s="22">
        <v>30761347</v>
      </c>
      <c r="N179" s="22">
        <v>0</v>
      </c>
      <c r="O179" s="22">
        <v>11510059</v>
      </c>
      <c r="P179" s="22">
        <v>2267134</v>
      </c>
      <c r="Q179" s="22">
        <v>620477</v>
      </c>
      <c r="R179" s="22">
        <v>1038640</v>
      </c>
      <c r="S179" s="22">
        <v>2091908</v>
      </c>
      <c r="T179" s="22">
        <v>48289565</v>
      </c>
      <c r="U179" s="22">
        <v>9007919</v>
      </c>
      <c r="V179" s="22">
        <v>0</v>
      </c>
      <c r="W179" s="22">
        <v>8390620</v>
      </c>
      <c r="X179" s="22">
        <v>1074152</v>
      </c>
      <c r="Y179" s="22">
        <v>152714</v>
      </c>
      <c r="Z179" s="22">
        <v>0</v>
      </c>
      <c r="AA179" s="22">
        <v>0</v>
      </c>
      <c r="AB179" s="22">
        <v>0</v>
      </c>
      <c r="AC179" s="22">
        <v>18625405</v>
      </c>
      <c r="AD179" s="22">
        <v>6058947</v>
      </c>
      <c r="AE179" s="22">
        <v>1073282</v>
      </c>
      <c r="AF179" s="22">
        <v>0</v>
      </c>
      <c r="AG179" s="22">
        <v>257133</v>
      </c>
      <c r="AH179" s="22">
        <v>1490381</v>
      </c>
      <c r="AI179" s="22">
        <v>27505148</v>
      </c>
      <c r="AJ179" s="22">
        <v>20784417</v>
      </c>
      <c r="AK179" s="22">
        <v>949281</v>
      </c>
      <c r="AL179" s="22">
        <v>19835136</v>
      </c>
    </row>
    <row r="180" spans="1:38" x14ac:dyDescent="0.35">
      <c r="A180" s="22" t="s">
        <v>114</v>
      </c>
      <c r="B180" s="22" t="s">
        <v>294</v>
      </c>
      <c r="C180" s="22" t="s">
        <v>471</v>
      </c>
      <c r="D180" s="22" t="s">
        <v>472</v>
      </c>
      <c r="E180" s="22">
        <v>83170944</v>
      </c>
      <c r="F180" s="22">
        <v>0</v>
      </c>
      <c r="G180" s="22">
        <v>32323684</v>
      </c>
      <c r="H180" s="22">
        <v>31735057</v>
      </c>
      <c r="I180" s="22">
        <v>18861857</v>
      </c>
      <c r="J180" s="22">
        <v>0</v>
      </c>
      <c r="K180" s="22">
        <v>0</v>
      </c>
      <c r="L180" s="22">
        <v>0</v>
      </c>
      <c r="M180" s="22">
        <v>166091542</v>
      </c>
      <c r="N180" s="22">
        <v>8579601</v>
      </c>
      <c r="O180" s="22">
        <v>75480418</v>
      </c>
      <c r="P180" s="22">
        <v>5692475</v>
      </c>
      <c r="Q180" s="22">
        <v>16036578</v>
      </c>
      <c r="R180" s="22">
        <v>17243604</v>
      </c>
      <c r="S180" s="22">
        <v>6516356</v>
      </c>
      <c r="T180" s="22">
        <v>295640574</v>
      </c>
      <c r="U180" s="22">
        <v>42434131</v>
      </c>
      <c r="V180" s="22">
        <v>0</v>
      </c>
      <c r="W180" s="22">
        <v>7645923</v>
      </c>
      <c r="X180" s="22">
        <v>10680805</v>
      </c>
      <c r="Y180" s="22">
        <v>3458040</v>
      </c>
      <c r="Z180" s="22">
        <v>0</v>
      </c>
      <c r="AA180" s="22">
        <v>0</v>
      </c>
      <c r="AB180" s="22">
        <v>0</v>
      </c>
      <c r="AC180" s="22">
        <v>64218899</v>
      </c>
      <c r="AD180" s="22">
        <v>9357476</v>
      </c>
      <c r="AE180" s="22">
        <v>2850592</v>
      </c>
      <c r="AF180" s="22">
        <v>0</v>
      </c>
      <c r="AG180" s="22">
        <v>5491316</v>
      </c>
      <c r="AH180" s="22">
        <v>4811334</v>
      </c>
      <c r="AI180" s="22">
        <v>86729617</v>
      </c>
      <c r="AJ180" s="22">
        <v>208910957</v>
      </c>
      <c r="AK180" s="22">
        <v>33199666</v>
      </c>
      <c r="AL180" s="22">
        <v>175711291</v>
      </c>
    </row>
    <row r="181" spans="1:38" x14ac:dyDescent="0.35">
      <c r="A181" s="22" t="s">
        <v>114</v>
      </c>
      <c r="B181" s="22" t="s">
        <v>294</v>
      </c>
      <c r="C181" s="22" t="s">
        <v>473</v>
      </c>
      <c r="D181" s="22" t="s">
        <v>474</v>
      </c>
      <c r="E181" s="22">
        <v>52381527</v>
      </c>
      <c r="F181" s="22">
        <v>0</v>
      </c>
      <c r="G181" s="22">
        <v>42036371</v>
      </c>
      <c r="H181" s="22">
        <v>53714689</v>
      </c>
      <c r="I181" s="22">
        <v>22898679</v>
      </c>
      <c r="J181" s="22">
        <v>0</v>
      </c>
      <c r="K181" s="22">
        <v>169987</v>
      </c>
      <c r="L181" s="22">
        <v>0</v>
      </c>
      <c r="M181" s="22">
        <v>171201253</v>
      </c>
      <c r="N181" s="22">
        <v>4185077</v>
      </c>
      <c r="O181" s="22">
        <v>20139042</v>
      </c>
      <c r="P181" s="22">
        <v>11933032</v>
      </c>
      <c r="Q181" s="22">
        <v>1785923</v>
      </c>
      <c r="R181" s="22">
        <v>4221803</v>
      </c>
      <c r="S181" s="22">
        <v>5728947</v>
      </c>
      <c r="T181" s="22">
        <v>219195077</v>
      </c>
      <c r="U181" s="22">
        <v>27322809</v>
      </c>
      <c r="V181" s="22">
        <v>0</v>
      </c>
      <c r="W181" s="22">
        <v>14470200</v>
      </c>
      <c r="X181" s="22">
        <v>22082550</v>
      </c>
      <c r="Y181" s="22">
        <v>4209259</v>
      </c>
      <c r="Z181" s="22">
        <v>0</v>
      </c>
      <c r="AA181" s="22">
        <v>0</v>
      </c>
      <c r="AB181" s="22">
        <v>0</v>
      </c>
      <c r="AC181" s="22">
        <v>68084818</v>
      </c>
      <c r="AD181" s="22">
        <v>7373279</v>
      </c>
      <c r="AE181" s="22">
        <v>5229212</v>
      </c>
      <c r="AF181" s="22">
        <v>0</v>
      </c>
      <c r="AG181" s="22">
        <v>2196460</v>
      </c>
      <c r="AH181" s="22">
        <v>2735926</v>
      </c>
      <c r="AI181" s="22">
        <v>85619695</v>
      </c>
      <c r="AJ181" s="22">
        <v>133575382</v>
      </c>
      <c r="AK181" s="22">
        <v>6191629</v>
      </c>
      <c r="AL181" s="22">
        <v>127383753</v>
      </c>
    </row>
    <row r="182" spans="1:38" x14ac:dyDescent="0.35">
      <c r="A182" s="22" t="s">
        <v>114</v>
      </c>
      <c r="B182" s="22" t="s">
        <v>294</v>
      </c>
      <c r="C182" s="22" t="s">
        <v>475</v>
      </c>
      <c r="D182" s="22" t="s">
        <v>476</v>
      </c>
      <c r="E182" s="22">
        <v>8133321</v>
      </c>
      <c r="F182" s="22">
        <v>0</v>
      </c>
      <c r="G182" s="22">
        <v>13455221</v>
      </c>
      <c r="H182" s="22">
        <v>2683381</v>
      </c>
      <c r="I182" s="22">
        <v>0</v>
      </c>
      <c r="J182" s="22">
        <v>0</v>
      </c>
      <c r="K182" s="22">
        <v>0</v>
      </c>
      <c r="L182" s="22">
        <v>0</v>
      </c>
      <c r="M182" s="22">
        <v>24271923</v>
      </c>
      <c r="N182" s="22">
        <v>0</v>
      </c>
      <c r="O182" s="22">
        <v>5233569</v>
      </c>
      <c r="P182" s="22">
        <v>1821933</v>
      </c>
      <c r="Q182" s="22">
        <v>581323</v>
      </c>
      <c r="R182" s="22">
        <v>0</v>
      </c>
      <c r="S182" s="22">
        <v>108855</v>
      </c>
      <c r="T182" s="22">
        <v>32017603</v>
      </c>
      <c r="U182" s="22">
        <v>5679854</v>
      </c>
      <c r="V182" s="22">
        <v>0</v>
      </c>
      <c r="W182" s="22">
        <v>4046023</v>
      </c>
      <c r="X182" s="22">
        <v>1099283</v>
      </c>
      <c r="Y182" s="22">
        <v>0</v>
      </c>
      <c r="Z182" s="22">
        <v>0</v>
      </c>
      <c r="AA182" s="22">
        <v>0</v>
      </c>
      <c r="AB182" s="22">
        <v>0</v>
      </c>
      <c r="AC182" s="22">
        <v>10825160</v>
      </c>
      <c r="AD182" s="22">
        <v>2995386</v>
      </c>
      <c r="AE182" s="22">
        <v>900447</v>
      </c>
      <c r="AF182" s="22">
        <v>0</v>
      </c>
      <c r="AG182" s="22">
        <v>0</v>
      </c>
      <c r="AH182" s="22">
        <v>88752</v>
      </c>
      <c r="AI182" s="22">
        <v>14809745</v>
      </c>
      <c r="AJ182" s="22">
        <v>17207858</v>
      </c>
      <c r="AK182" s="22">
        <v>3358049</v>
      </c>
      <c r="AL182" s="22">
        <v>13849809</v>
      </c>
    </row>
    <row r="183" spans="1:38" x14ac:dyDescent="0.35">
      <c r="A183" s="22" t="s">
        <v>114</v>
      </c>
      <c r="B183" s="22" t="s">
        <v>294</v>
      </c>
      <c r="C183" s="22" t="s">
        <v>477</v>
      </c>
      <c r="D183" s="22" t="s">
        <v>478</v>
      </c>
      <c r="E183" s="22">
        <v>14396902</v>
      </c>
      <c r="F183" s="22">
        <v>0</v>
      </c>
      <c r="G183" s="22">
        <v>21716288</v>
      </c>
      <c r="H183" s="22">
        <v>9885505</v>
      </c>
      <c r="I183" s="22">
        <v>1303300</v>
      </c>
      <c r="J183" s="22">
        <v>0</v>
      </c>
      <c r="K183" s="22">
        <v>0</v>
      </c>
      <c r="L183" s="22">
        <v>0</v>
      </c>
      <c r="M183" s="22">
        <v>47301995</v>
      </c>
      <c r="N183" s="22">
        <v>2141913</v>
      </c>
      <c r="O183" s="22">
        <v>10659491</v>
      </c>
      <c r="P183" s="22">
        <v>4464327</v>
      </c>
      <c r="Q183" s="22">
        <v>2643474</v>
      </c>
      <c r="R183" s="22">
        <v>3849081</v>
      </c>
      <c r="S183" s="22">
        <v>1345095</v>
      </c>
      <c r="T183" s="22">
        <v>72405376</v>
      </c>
      <c r="U183" s="22">
        <v>8074836</v>
      </c>
      <c r="V183" s="22">
        <v>0</v>
      </c>
      <c r="W183" s="22">
        <v>10026914</v>
      </c>
      <c r="X183" s="22">
        <v>3180135</v>
      </c>
      <c r="Y183" s="22">
        <v>455515</v>
      </c>
      <c r="Z183" s="22">
        <v>0</v>
      </c>
      <c r="AA183" s="22">
        <v>0</v>
      </c>
      <c r="AB183" s="22">
        <v>0</v>
      </c>
      <c r="AC183" s="22">
        <v>21737400</v>
      </c>
      <c r="AD183" s="22">
        <v>4341027</v>
      </c>
      <c r="AE183" s="22">
        <v>2499651</v>
      </c>
      <c r="AF183" s="22">
        <v>0</v>
      </c>
      <c r="AG183" s="22">
        <v>1613071</v>
      </c>
      <c r="AH183" s="22">
        <v>766548</v>
      </c>
      <c r="AI183" s="22">
        <v>30957697</v>
      </c>
      <c r="AJ183" s="22">
        <v>41447679</v>
      </c>
      <c r="AK183" s="22">
        <v>7797364</v>
      </c>
      <c r="AL183" s="22">
        <v>33650315</v>
      </c>
    </row>
    <row r="184" spans="1:38" x14ac:dyDescent="0.35">
      <c r="A184" s="22" t="s">
        <v>114</v>
      </c>
      <c r="B184" s="22" t="s">
        <v>294</v>
      </c>
      <c r="C184" s="22" t="s">
        <v>479</v>
      </c>
      <c r="D184" s="22" t="s">
        <v>480</v>
      </c>
      <c r="E184" s="22">
        <v>14470795</v>
      </c>
      <c r="F184" s="22">
        <v>0</v>
      </c>
      <c r="G184" s="22">
        <v>7479226</v>
      </c>
      <c r="H184" s="22">
        <v>2773230</v>
      </c>
      <c r="I184" s="22">
        <v>0</v>
      </c>
      <c r="J184" s="22">
        <v>0</v>
      </c>
      <c r="K184" s="22">
        <v>0</v>
      </c>
      <c r="L184" s="22">
        <v>0</v>
      </c>
      <c r="M184" s="22">
        <v>24723251</v>
      </c>
      <c r="N184" s="22">
        <v>0</v>
      </c>
      <c r="O184" s="22">
        <v>2243945</v>
      </c>
      <c r="P184" s="22">
        <v>2362162</v>
      </c>
      <c r="Q184" s="22">
        <v>1042662</v>
      </c>
      <c r="R184" s="22">
        <v>2270732</v>
      </c>
      <c r="S184" s="22">
        <v>838215</v>
      </c>
      <c r="T184" s="22">
        <v>33480967</v>
      </c>
      <c r="U184" s="22">
        <v>6284943</v>
      </c>
      <c r="V184" s="22">
        <v>0</v>
      </c>
      <c r="W184" s="22">
        <v>1120734</v>
      </c>
      <c r="X184" s="22">
        <v>979516</v>
      </c>
      <c r="Y184" s="22">
        <v>0</v>
      </c>
      <c r="Z184" s="22">
        <v>0</v>
      </c>
      <c r="AA184" s="22">
        <v>0</v>
      </c>
      <c r="AB184" s="22">
        <v>0</v>
      </c>
      <c r="AC184" s="22">
        <v>8385193</v>
      </c>
      <c r="AD184" s="22">
        <v>1014202</v>
      </c>
      <c r="AE184" s="22">
        <v>1159029</v>
      </c>
      <c r="AF184" s="22">
        <v>0</v>
      </c>
      <c r="AG184" s="22">
        <v>943230</v>
      </c>
      <c r="AH184" s="22">
        <v>587766</v>
      </c>
      <c r="AI184" s="22">
        <v>12089420</v>
      </c>
      <c r="AJ184" s="22">
        <v>21391547</v>
      </c>
      <c r="AK184" s="22">
        <v>4004814</v>
      </c>
      <c r="AL184" s="22">
        <v>17386733</v>
      </c>
    </row>
    <row r="185" spans="1:38" x14ac:dyDescent="0.35">
      <c r="A185" s="22" t="s">
        <v>114</v>
      </c>
      <c r="B185" s="22" t="s">
        <v>294</v>
      </c>
      <c r="C185" s="22" t="s">
        <v>481</v>
      </c>
      <c r="D185" s="22" t="s">
        <v>482</v>
      </c>
      <c r="E185" s="22">
        <v>7101782</v>
      </c>
      <c r="F185" s="22">
        <v>0</v>
      </c>
      <c r="G185" s="22">
        <v>4060681</v>
      </c>
      <c r="H185" s="22">
        <v>2113679</v>
      </c>
      <c r="I185" s="22">
        <v>482567</v>
      </c>
      <c r="J185" s="22">
        <v>0</v>
      </c>
      <c r="K185" s="22">
        <v>0</v>
      </c>
      <c r="L185" s="22">
        <v>0</v>
      </c>
      <c r="M185" s="22">
        <v>13758709</v>
      </c>
      <c r="N185" s="22">
        <v>224518</v>
      </c>
      <c r="O185" s="22">
        <v>1886494</v>
      </c>
      <c r="P185" s="22">
        <v>1064397</v>
      </c>
      <c r="Q185" s="22">
        <v>484008</v>
      </c>
      <c r="R185" s="22">
        <v>265408</v>
      </c>
      <c r="S185" s="22">
        <v>563094</v>
      </c>
      <c r="T185" s="22">
        <v>18246628</v>
      </c>
      <c r="U185" s="22">
        <v>4317313</v>
      </c>
      <c r="V185" s="22">
        <v>0</v>
      </c>
      <c r="W185" s="22">
        <v>1956421</v>
      </c>
      <c r="X185" s="22">
        <v>812767</v>
      </c>
      <c r="Y185" s="22">
        <v>117735</v>
      </c>
      <c r="Z185" s="22">
        <v>0</v>
      </c>
      <c r="AA185" s="22">
        <v>0</v>
      </c>
      <c r="AB185" s="22">
        <v>0</v>
      </c>
      <c r="AC185" s="22">
        <v>7204236</v>
      </c>
      <c r="AD185" s="22">
        <v>932458</v>
      </c>
      <c r="AE185" s="22">
        <v>605792</v>
      </c>
      <c r="AF185" s="22">
        <v>0</v>
      </c>
      <c r="AG185" s="22">
        <v>186953</v>
      </c>
      <c r="AH185" s="22">
        <v>418978</v>
      </c>
      <c r="AI185" s="22">
        <v>9348417</v>
      </c>
      <c r="AJ185" s="22">
        <v>8898211</v>
      </c>
      <c r="AK185" s="22">
        <v>316894</v>
      </c>
      <c r="AL185" s="22">
        <v>8581317</v>
      </c>
    </row>
    <row r="186" spans="1:38" x14ac:dyDescent="0.35">
      <c r="A186" s="22" t="s">
        <v>114</v>
      </c>
      <c r="B186" s="22" t="s">
        <v>294</v>
      </c>
      <c r="C186" s="22" t="s">
        <v>483</v>
      </c>
      <c r="D186" s="22" t="s">
        <v>484</v>
      </c>
      <c r="E186" s="22">
        <v>27451696</v>
      </c>
      <c r="F186" s="22">
        <v>0</v>
      </c>
      <c r="G186" s="22">
        <v>13765567</v>
      </c>
      <c r="H186" s="22">
        <v>8510715</v>
      </c>
      <c r="I186" s="22">
        <v>1392537</v>
      </c>
      <c r="J186" s="22">
        <v>0</v>
      </c>
      <c r="K186" s="22">
        <v>0</v>
      </c>
      <c r="L186" s="22">
        <v>0</v>
      </c>
      <c r="M186" s="22">
        <v>51120515</v>
      </c>
      <c r="N186" s="22">
        <v>2990998</v>
      </c>
      <c r="O186" s="22">
        <v>8956596</v>
      </c>
      <c r="P186" s="22">
        <v>3693465</v>
      </c>
      <c r="Q186" s="22">
        <v>622597</v>
      </c>
      <c r="R186" s="22">
        <v>0</v>
      </c>
      <c r="S186" s="22">
        <v>1801474</v>
      </c>
      <c r="T186" s="22">
        <v>69185645</v>
      </c>
      <c r="U186" s="22">
        <v>13517040</v>
      </c>
      <c r="V186" s="22">
        <v>0</v>
      </c>
      <c r="W186" s="22">
        <v>3868376</v>
      </c>
      <c r="X186" s="22">
        <v>1588802</v>
      </c>
      <c r="Y186" s="22">
        <v>516918</v>
      </c>
      <c r="Z186" s="22">
        <v>0</v>
      </c>
      <c r="AA186" s="22">
        <v>0</v>
      </c>
      <c r="AB186" s="22">
        <v>0</v>
      </c>
      <c r="AC186" s="22">
        <v>19491136</v>
      </c>
      <c r="AD186" s="22">
        <v>3088046</v>
      </c>
      <c r="AE186" s="22">
        <v>1649867</v>
      </c>
      <c r="AF186" s="22">
        <v>0</v>
      </c>
      <c r="AG186" s="22">
        <v>0</v>
      </c>
      <c r="AH186" s="22">
        <v>966326</v>
      </c>
      <c r="AI186" s="22">
        <v>25195375</v>
      </c>
      <c r="AJ186" s="22">
        <v>43990270</v>
      </c>
      <c r="AK186" s="22">
        <v>1594268</v>
      </c>
      <c r="AL186" s="22">
        <v>42396002</v>
      </c>
    </row>
    <row r="187" spans="1:38" x14ac:dyDescent="0.35">
      <c r="A187" s="22" t="s">
        <v>114</v>
      </c>
      <c r="B187" s="22" t="s">
        <v>294</v>
      </c>
      <c r="C187" s="22" t="s">
        <v>485</v>
      </c>
      <c r="D187" s="22" t="s">
        <v>486</v>
      </c>
      <c r="E187" s="22">
        <v>5544212</v>
      </c>
      <c r="F187" s="22">
        <v>0</v>
      </c>
      <c r="G187" s="22">
        <v>5752525</v>
      </c>
      <c r="H187" s="22">
        <v>3810176</v>
      </c>
      <c r="I187" s="22">
        <v>0</v>
      </c>
      <c r="J187" s="22">
        <v>0</v>
      </c>
      <c r="K187" s="22">
        <v>472424</v>
      </c>
      <c r="L187" s="22">
        <v>0</v>
      </c>
      <c r="M187" s="22">
        <v>15579337</v>
      </c>
      <c r="N187" s="22">
        <v>0</v>
      </c>
      <c r="O187" s="22">
        <v>8953781</v>
      </c>
      <c r="P187" s="22">
        <v>2008105</v>
      </c>
      <c r="Q187" s="22">
        <v>97580</v>
      </c>
      <c r="R187" s="22">
        <v>179544</v>
      </c>
      <c r="S187" s="22">
        <v>300458</v>
      </c>
      <c r="T187" s="22">
        <v>27118805</v>
      </c>
      <c r="U187" s="22">
        <v>3831898</v>
      </c>
      <c r="V187" s="22">
        <v>0</v>
      </c>
      <c r="W187" s="22">
        <v>1648951</v>
      </c>
      <c r="X187" s="22">
        <v>1862490</v>
      </c>
      <c r="Y187" s="22">
        <v>0</v>
      </c>
      <c r="Z187" s="22">
        <v>0</v>
      </c>
      <c r="AA187" s="22">
        <v>277046</v>
      </c>
      <c r="AB187" s="22">
        <v>0</v>
      </c>
      <c r="AC187" s="22">
        <v>7620385</v>
      </c>
      <c r="AD187" s="22">
        <v>2964995</v>
      </c>
      <c r="AE187" s="22">
        <v>947516</v>
      </c>
      <c r="AF187" s="22">
        <v>0</v>
      </c>
      <c r="AG187" s="22">
        <v>91180</v>
      </c>
      <c r="AH187" s="22">
        <v>153607</v>
      </c>
      <c r="AI187" s="22">
        <v>11777683</v>
      </c>
      <c r="AJ187" s="22">
        <v>15341122</v>
      </c>
      <c r="AK187" s="22">
        <v>2621703</v>
      </c>
      <c r="AL187" s="22">
        <v>12719419</v>
      </c>
    </row>
    <row r="188" spans="1:38" x14ac:dyDescent="0.35">
      <c r="A188" s="22" t="s">
        <v>114</v>
      </c>
      <c r="B188" s="22" t="s">
        <v>294</v>
      </c>
      <c r="C188" s="22" t="s">
        <v>487</v>
      </c>
      <c r="D188" s="22" t="s">
        <v>488</v>
      </c>
      <c r="E188" s="22">
        <v>25464522</v>
      </c>
      <c r="F188" s="22">
        <v>0</v>
      </c>
      <c r="G188" s="22">
        <v>8763201</v>
      </c>
      <c r="H188" s="22">
        <v>8517516</v>
      </c>
      <c r="I188" s="22">
        <v>947532</v>
      </c>
      <c r="J188" s="22">
        <v>0</v>
      </c>
      <c r="K188" s="22">
        <v>0</v>
      </c>
      <c r="L188" s="22">
        <v>3425793</v>
      </c>
      <c r="M188" s="22">
        <v>47118564</v>
      </c>
      <c r="N188" s="22">
        <v>0</v>
      </c>
      <c r="O188" s="22">
        <v>17972524</v>
      </c>
      <c r="P188" s="22">
        <v>4853832</v>
      </c>
      <c r="Q188" s="22">
        <v>1499623</v>
      </c>
      <c r="R188" s="22">
        <v>178400</v>
      </c>
      <c r="S188" s="22">
        <v>1049200</v>
      </c>
      <c r="T188" s="22">
        <v>72672143</v>
      </c>
      <c r="U188" s="22">
        <v>16150410</v>
      </c>
      <c r="V188" s="22">
        <v>0</v>
      </c>
      <c r="W188" s="22">
        <v>3616167</v>
      </c>
      <c r="X188" s="22">
        <v>3074394</v>
      </c>
      <c r="Y188" s="22">
        <v>261201</v>
      </c>
      <c r="Z188" s="22">
        <v>0</v>
      </c>
      <c r="AA188" s="22">
        <v>0</v>
      </c>
      <c r="AB188" s="22">
        <v>1100394</v>
      </c>
      <c r="AC188" s="22">
        <v>24202566</v>
      </c>
      <c r="AD188" s="22">
        <v>5670066</v>
      </c>
      <c r="AE188" s="22">
        <v>3104016</v>
      </c>
      <c r="AF188" s="22">
        <v>0</v>
      </c>
      <c r="AG188" s="22">
        <v>143944</v>
      </c>
      <c r="AH188" s="22">
        <v>682865</v>
      </c>
      <c r="AI188" s="22">
        <v>33803457</v>
      </c>
      <c r="AJ188" s="22">
        <v>38868686</v>
      </c>
      <c r="AK188" s="22">
        <v>481844</v>
      </c>
      <c r="AL188" s="22">
        <v>38386842</v>
      </c>
    </row>
    <row r="189" spans="1:38" x14ac:dyDescent="0.35">
      <c r="A189" s="22" t="s">
        <v>114</v>
      </c>
      <c r="B189" s="22" t="s">
        <v>294</v>
      </c>
      <c r="C189" s="22" t="s">
        <v>489</v>
      </c>
      <c r="D189" s="22" t="s">
        <v>490</v>
      </c>
      <c r="E189" s="22">
        <v>8781253</v>
      </c>
      <c r="F189" s="22">
        <v>0</v>
      </c>
      <c r="G189" s="22">
        <v>2203113</v>
      </c>
      <c r="H189" s="22">
        <v>549470</v>
      </c>
      <c r="I189" s="22">
        <v>0</v>
      </c>
      <c r="J189" s="22">
        <v>0</v>
      </c>
      <c r="K189" s="22">
        <v>0</v>
      </c>
      <c r="L189" s="22">
        <v>0</v>
      </c>
      <c r="M189" s="22">
        <v>11533836</v>
      </c>
      <c r="N189" s="22">
        <v>19191</v>
      </c>
      <c r="O189" s="22">
        <v>3889154</v>
      </c>
      <c r="P189" s="22">
        <v>1307368</v>
      </c>
      <c r="Q189" s="22">
        <v>52400</v>
      </c>
      <c r="R189" s="22">
        <v>0</v>
      </c>
      <c r="S189" s="22">
        <v>547946</v>
      </c>
      <c r="T189" s="22">
        <v>17349895</v>
      </c>
      <c r="U189" s="22">
        <v>5836852</v>
      </c>
      <c r="V189" s="22">
        <v>0</v>
      </c>
      <c r="W189" s="22">
        <v>827031</v>
      </c>
      <c r="X189" s="22">
        <v>261973</v>
      </c>
      <c r="Y189" s="22">
        <v>0</v>
      </c>
      <c r="Z189" s="22">
        <v>0</v>
      </c>
      <c r="AA189" s="22">
        <v>0</v>
      </c>
      <c r="AB189" s="22">
        <v>0</v>
      </c>
      <c r="AC189" s="22">
        <v>6925856</v>
      </c>
      <c r="AD189" s="22">
        <v>2290647</v>
      </c>
      <c r="AE189" s="22">
        <v>619749</v>
      </c>
      <c r="AF189" s="22">
        <v>0</v>
      </c>
      <c r="AG189" s="22">
        <v>0</v>
      </c>
      <c r="AH189" s="22">
        <v>409971</v>
      </c>
      <c r="AI189" s="22">
        <v>10246223</v>
      </c>
      <c r="AJ189" s="22">
        <v>7103672</v>
      </c>
      <c r="AK189" s="22">
        <v>517776</v>
      </c>
      <c r="AL189" s="22">
        <v>6585896</v>
      </c>
    </row>
    <row r="190" spans="1:38" x14ac:dyDescent="0.35">
      <c r="A190" s="22" t="s">
        <v>114</v>
      </c>
      <c r="B190" s="22" t="s">
        <v>294</v>
      </c>
      <c r="C190" s="22" t="s">
        <v>491</v>
      </c>
      <c r="D190" s="22" t="s">
        <v>492</v>
      </c>
      <c r="E190" s="22">
        <v>78944154</v>
      </c>
      <c r="F190" s="22">
        <v>0</v>
      </c>
      <c r="G190" s="22">
        <v>12482012</v>
      </c>
      <c r="H190" s="22">
        <v>11083113</v>
      </c>
      <c r="I190" s="22">
        <v>12270319</v>
      </c>
      <c r="J190" s="22">
        <v>0</v>
      </c>
      <c r="K190" s="22">
        <v>0</v>
      </c>
      <c r="L190" s="22">
        <v>0</v>
      </c>
      <c r="M190" s="22">
        <v>114779598</v>
      </c>
      <c r="N190" s="22">
        <v>53177</v>
      </c>
      <c r="O190" s="22">
        <v>24790334</v>
      </c>
      <c r="P190" s="22">
        <v>8722190</v>
      </c>
      <c r="Q190" s="22">
        <v>3094385</v>
      </c>
      <c r="R190" s="22">
        <v>0</v>
      </c>
      <c r="S190" s="22">
        <v>5613620</v>
      </c>
      <c r="T190" s="22">
        <v>157053304</v>
      </c>
      <c r="U190" s="22">
        <v>60111870</v>
      </c>
      <c r="V190" s="22">
        <v>0</v>
      </c>
      <c r="W190" s="22">
        <v>6835620</v>
      </c>
      <c r="X190" s="22">
        <v>5875324</v>
      </c>
      <c r="Y190" s="22">
        <v>5913767</v>
      </c>
      <c r="Z190" s="22">
        <v>0</v>
      </c>
      <c r="AA190" s="22">
        <v>0</v>
      </c>
      <c r="AB190" s="22">
        <v>0</v>
      </c>
      <c r="AC190" s="22">
        <v>78736581</v>
      </c>
      <c r="AD190" s="22">
        <v>9611313</v>
      </c>
      <c r="AE190" s="22">
        <v>6498434</v>
      </c>
      <c r="AF190" s="22">
        <v>0</v>
      </c>
      <c r="AG190" s="22">
        <v>0</v>
      </c>
      <c r="AH190" s="22">
        <v>3218973</v>
      </c>
      <c r="AI190" s="22">
        <v>98065301</v>
      </c>
      <c r="AJ190" s="22">
        <v>58988003</v>
      </c>
      <c r="AK190" s="22">
        <v>12606314</v>
      </c>
      <c r="AL190" s="22">
        <v>46381689</v>
      </c>
    </row>
    <row r="191" spans="1:38" x14ac:dyDescent="0.35">
      <c r="A191" s="22" t="s">
        <v>114</v>
      </c>
      <c r="B191" s="22" t="s">
        <v>294</v>
      </c>
      <c r="C191" s="22" t="s">
        <v>493</v>
      </c>
      <c r="D191" s="22" t="s">
        <v>494</v>
      </c>
      <c r="E191" s="22">
        <v>38668421</v>
      </c>
      <c r="F191" s="22">
        <v>0</v>
      </c>
      <c r="G191" s="22">
        <v>22035090</v>
      </c>
      <c r="H191" s="22">
        <v>6927179</v>
      </c>
      <c r="I191" s="22">
        <v>3821223</v>
      </c>
      <c r="J191" s="22">
        <v>0</v>
      </c>
      <c r="K191" s="22">
        <v>0</v>
      </c>
      <c r="L191" s="22">
        <v>0</v>
      </c>
      <c r="M191" s="22">
        <v>71451913</v>
      </c>
      <c r="N191" s="22">
        <v>6671051</v>
      </c>
      <c r="O191" s="22">
        <v>12656207</v>
      </c>
      <c r="P191" s="22">
        <v>5815234</v>
      </c>
      <c r="Q191" s="22">
        <v>1715188</v>
      </c>
      <c r="R191" s="22">
        <v>5226183</v>
      </c>
      <c r="S191" s="22">
        <v>2579648</v>
      </c>
      <c r="T191" s="22">
        <v>106115424</v>
      </c>
      <c r="U191" s="22">
        <v>22583351</v>
      </c>
      <c r="V191" s="22">
        <v>0</v>
      </c>
      <c r="W191" s="22">
        <v>8886746</v>
      </c>
      <c r="X191" s="22">
        <v>2549678</v>
      </c>
      <c r="Y191" s="22">
        <v>944094</v>
      </c>
      <c r="Z191" s="22">
        <v>0</v>
      </c>
      <c r="AA191" s="22">
        <v>0</v>
      </c>
      <c r="AB191" s="22">
        <v>0</v>
      </c>
      <c r="AC191" s="22">
        <v>34963869</v>
      </c>
      <c r="AD191" s="22">
        <v>3335973</v>
      </c>
      <c r="AE191" s="22">
        <v>3233132</v>
      </c>
      <c r="AF191" s="22">
        <v>0</v>
      </c>
      <c r="AG191" s="22">
        <v>2345059</v>
      </c>
      <c r="AH191" s="22">
        <v>1340725</v>
      </c>
      <c r="AI191" s="22">
        <v>45218758</v>
      </c>
      <c r="AJ191" s="22">
        <v>60896666</v>
      </c>
      <c r="AK191" s="22">
        <v>9221946</v>
      </c>
      <c r="AL191" s="22">
        <v>51674720</v>
      </c>
    </row>
    <row r="192" spans="1:38" x14ac:dyDescent="0.35">
      <c r="A192" s="22" t="s">
        <v>114</v>
      </c>
      <c r="B192" s="22" t="s">
        <v>294</v>
      </c>
      <c r="C192" s="22" t="s">
        <v>495</v>
      </c>
      <c r="D192" s="22" t="s">
        <v>496</v>
      </c>
      <c r="E192" s="22">
        <v>11890991</v>
      </c>
      <c r="F192" s="22">
        <v>0</v>
      </c>
      <c r="G192" s="22">
        <v>6688523</v>
      </c>
      <c r="H192" s="22">
        <v>2541167</v>
      </c>
      <c r="I192" s="22">
        <v>0</v>
      </c>
      <c r="J192" s="22">
        <v>0</v>
      </c>
      <c r="K192" s="22">
        <v>1208877</v>
      </c>
      <c r="L192" s="22">
        <v>0</v>
      </c>
      <c r="M192" s="22">
        <v>22329558</v>
      </c>
      <c r="N192" s="22">
        <v>0</v>
      </c>
      <c r="O192" s="22">
        <v>12887129</v>
      </c>
      <c r="P192" s="22">
        <v>1557022</v>
      </c>
      <c r="Q192" s="22">
        <v>735498</v>
      </c>
      <c r="R192" s="22">
        <v>887706</v>
      </c>
      <c r="S192" s="22">
        <v>225416</v>
      </c>
      <c r="T192" s="22">
        <v>38622329</v>
      </c>
      <c r="U192" s="22">
        <v>9985284</v>
      </c>
      <c r="V192" s="22">
        <v>0</v>
      </c>
      <c r="W192" s="22">
        <v>2523051</v>
      </c>
      <c r="X192" s="22">
        <v>1985305</v>
      </c>
      <c r="Y192" s="22">
        <v>0</v>
      </c>
      <c r="Z192" s="22">
        <v>0</v>
      </c>
      <c r="AA192" s="22">
        <v>0</v>
      </c>
      <c r="AB192" s="22">
        <v>0</v>
      </c>
      <c r="AC192" s="22">
        <v>14493640</v>
      </c>
      <c r="AD192" s="22">
        <v>3293111</v>
      </c>
      <c r="AE192" s="22">
        <v>638276</v>
      </c>
      <c r="AF192" s="22">
        <v>0</v>
      </c>
      <c r="AG192" s="22">
        <v>612924</v>
      </c>
      <c r="AH192" s="22">
        <v>172691</v>
      </c>
      <c r="AI192" s="22">
        <v>19210642</v>
      </c>
      <c r="AJ192" s="22">
        <v>19411687</v>
      </c>
      <c r="AK192" s="22">
        <v>2445814</v>
      </c>
      <c r="AL192" s="22">
        <v>16965873</v>
      </c>
    </row>
    <row r="193" spans="1:38" x14ac:dyDescent="0.35">
      <c r="A193" s="22" t="s">
        <v>114</v>
      </c>
      <c r="B193" s="22" t="s">
        <v>294</v>
      </c>
      <c r="C193" s="22" t="s">
        <v>497</v>
      </c>
      <c r="D193" s="22" t="s">
        <v>498</v>
      </c>
      <c r="E193" s="22">
        <v>37109920</v>
      </c>
      <c r="F193" s="22">
        <v>0</v>
      </c>
      <c r="G193" s="22">
        <v>7175467</v>
      </c>
      <c r="H193" s="22">
        <v>16772497</v>
      </c>
      <c r="I193" s="22">
        <v>2932847</v>
      </c>
      <c r="J193" s="22">
        <v>0</v>
      </c>
      <c r="K193" s="22">
        <v>0</v>
      </c>
      <c r="L193" s="22">
        <v>0</v>
      </c>
      <c r="M193" s="22">
        <v>63990731</v>
      </c>
      <c r="N193" s="22">
        <v>0</v>
      </c>
      <c r="O193" s="22">
        <v>7465458</v>
      </c>
      <c r="P193" s="22">
        <v>2584719</v>
      </c>
      <c r="Q193" s="22">
        <v>1360463</v>
      </c>
      <c r="R193" s="22">
        <v>0</v>
      </c>
      <c r="S193" s="22">
        <v>644660</v>
      </c>
      <c r="T193" s="22">
        <v>76046031</v>
      </c>
      <c r="U193" s="22">
        <v>34175927</v>
      </c>
      <c r="V193" s="22">
        <v>0</v>
      </c>
      <c r="W193" s="22">
        <v>5235557</v>
      </c>
      <c r="X193" s="22">
        <v>7750479</v>
      </c>
      <c r="Y193" s="22">
        <v>1747234</v>
      </c>
      <c r="Z193" s="22">
        <v>0</v>
      </c>
      <c r="AA193" s="22">
        <v>0</v>
      </c>
      <c r="AB193" s="22">
        <v>0</v>
      </c>
      <c r="AC193" s="22">
        <v>48909197</v>
      </c>
      <c r="AD193" s="22">
        <v>5029165</v>
      </c>
      <c r="AE193" s="22">
        <v>1495271</v>
      </c>
      <c r="AF193" s="22">
        <v>0</v>
      </c>
      <c r="AG193" s="22">
        <v>0</v>
      </c>
      <c r="AH193" s="22">
        <v>319718</v>
      </c>
      <c r="AI193" s="22">
        <v>55753351</v>
      </c>
      <c r="AJ193" s="22">
        <v>20292680</v>
      </c>
      <c r="AK193" s="22">
        <v>1899194</v>
      </c>
      <c r="AL193" s="22">
        <v>18393486</v>
      </c>
    </row>
    <row r="194" spans="1:38" x14ac:dyDescent="0.35">
      <c r="A194" s="22" t="s">
        <v>114</v>
      </c>
      <c r="B194" s="22" t="s">
        <v>294</v>
      </c>
      <c r="C194" s="22" t="s">
        <v>499</v>
      </c>
      <c r="D194" s="22" t="s">
        <v>500</v>
      </c>
      <c r="E194" s="22">
        <v>30842346</v>
      </c>
      <c r="F194" s="22">
        <v>0</v>
      </c>
      <c r="G194" s="22">
        <v>18906910</v>
      </c>
      <c r="H194" s="22">
        <v>13072644</v>
      </c>
      <c r="I194" s="22">
        <v>24561659</v>
      </c>
      <c r="J194" s="22">
        <v>0</v>
      </c>
      <c r="K194" s="22">
        <v>0</v>
      </c>
      <c r="L194" s="22">
        <v>2871688</v>
      </c>
      <c r="M194" s="22">
        <v>90255247</v>
      </c>
      <c r="N194" s="22">
        <v>0</v>
      </c>
      <c r="O194" s="22">
        <v>19043460</v>
      </c>
      <c r="P194" s="22">
        <v>3862022</v>
      </c>
      <c r="Q194" s="22">
        <v>4957165</v>
      </c>
      <c r="R194" s="22">
        <v>0</v>
      </c>
      <c r="S194" s="22">
        <v>1969292</v>
      </c>
      <c r="T194" s="22">
        <v>120087186</v>
      </c>
      <c r="U194" s="22">
        <v>13268634</v>
      </c>
      <c r="V194" s="22">
        <v>0</v>
      </c>
      <c r="W194" s="22">
        <v>6010417</v>
      </c>
      <c r="X194" s="22">
        <v>5740778</v>
      </c>
      <c r="Y194" s="22">
        <v>1571474</v>
      </c>
      <c r="Z194" s="22">
        <v>0</v>
      </c>
      <c r="AA194" s="22">
        <v>0</v>
      </c>
      <c r="AB194" s="22">
        <v>855821</v>
      </c>
      <c r="AC194" s="22">
        <v>27447124</v>
      </c>
      <c r="AD194" s="22">
        <v>8714465</v>
      </c>
      <c r="AE194" s="22">
        <v>2272425</v>
      </c>
      <c r="AF194" s="22">
        <v>0</v>
      </c>
      <c r="AG194" s="22">
        <v>0</v>
      </c>
      <c r="AH194" s="22">
        <v>1355606</v>
      </c>
      <c r="AI194" s="22">
        <v>39789620</v>
      </c>
      <c r="AJ194" s="22">
        <v>80297566</v>
      </c>
      <c r="AK194" s="22">
        <v>4250000</v>
      </c>
      <c r="AL194" s="22">
        <v>76047566</v>
      </c>
    </row>
    <row r="195" spans="1:38" x14ac:dyDescent="0.35">
      <c r="A195" s="22" t="s">
        <v>114</v>
      </c>
      <c r="B195" s="22" t="s">
        <v>294</v>
      </c>
      <c r="C195" s="22" t="s">
        <v>501</v>
      </c>
      <c r="D195" s="22" t="s">
        <v>502</v>
      </c>
      <c r="E195" s="22">
        <v>5674587</v>
      </c>
      <c r="F195" s="22">
        <v>0</v>
      </c>
      <c r="G195" s="22">
        <v>26476457</v>
      </c>
      <c r="H195" s="22">
        <v>3053779</v>
      </c>
      <c r="I195" s="22">
        <v>475324</v>
      </c>
      <c r="J195" s="22">
        <v>0</v>
      </c>
      <c r="K195" s="22">
        <v>0</v>
      </c>
      <c r="L195" s="22">
        <v>0</v>
      </c>
      <c r="M195" s="22">
        <v>35680147</v>
      </c>
      <c r="N195" s="22">
        <v>116732</v>
      </c>
      <c r="O195" s="22">
        <v>931783</v>
      </c>
      <c r="P195" s="22">
        <v>1414311</v>
      </c>
      <c r="Q195" s="22">
        <v>2431128</v>
      </c>
      <c r="R195" s="22">
        <v>666492</v>
      </c>
      <c r="S195" s="22">
        <v>695483</v>
      </c>
      <c r="T195" s="22">
        <v>41936076</v>
      </c>
      <c r="U195" s="22">
        <v>2549255</v>
      </c>
      <c r="V195" s="22">
        <v>0</v>
      </c>
      <c r="W195" s="22">
        <v>175545</v>
      </c>
      <c r="X195" s="22">
        <v>1562273</v>
      </c>
      <c r="Y195" s="22">
        <v>136262</v>
      </c>
      <c r="Z195" s="22">
        <v>0</v>
      </c>
      <c r="AA195" s="22">
        <v>0</v>
      </c>
      <c r="AB195" s="22">
        <v>0</v>
      </c>
      <c r="AC195" s="22">
        <v>4423335</v>
      </c>
      <c r="AD195" s="22">
        <v>439930</v>
      </c>
      <c r="AE195" s="22">
        <v>969329</v>
      </c>
      <c r="AF195" s="22">
        <v>0</v>
      </c>
      <c r="AG195" s="22">
        <v>348645</v>
      </c>
      <c r="AH195" s="22">
        <v>382338</v>
      </c>
      <c r="AI195" s="22">
        <v>6563577</v>
      </c>
      <c r="AJ195" s="22">
        <v>35372499</v>
      </c>
      <c r="AK195" s="22">
        <v>301999</v>
      </c>
      <c r="AL195" s="22">
        <v>35070500</v>
      </c>
    </row>
    <row r="196" spans="1:38" x14ac:dyDescent="0.35">
      <c r="A196" s="22" t="s">
        <v>114</v>
      </c>
      <c r="B196" s="22" t="s">
        <v>294</v>
      </c>
      <c r="C196" s="22" t="s">
        <v>503</v>
      </c>
      <c r="D196" s="22" t="s">
        <v>504</v>
      </c>
      <c r="E196" s="22">
        <v>30342631</v>
      </c>
      <c r="F196" s="22">
        <v>0</v>
      </c>
      <c r="G196" s="22">
        <v>8870473</v>
      </c>
      <c r="H196" s="22">
        <v>10912511</v>
      </c>
      <c r="I196" s="22">
        <v>465620</v>
      </c>
      <c r="J196" s="22">
        <v>0</v>
      </c>
      <c r="K196" s="22">
        <v>0</v>
      </c>
      <c r="L196" s="22">
        <v>0</v>
      </c>
      <c r="M196" s="22">
        <v>50591235</v>
      </c>
      <c r="N196" s="22">
        <v>508504</v>
      </c>
      <c r="O196" s="22">
        <v>31410638</v>
      </c>
      <c r="P196" s="22">
        <v>5348980</v>
      </c>
      <c r="Q196" s="22">
        <v>1286562</v>
      </c>
      <c r="R196" s="22">
        <v>1257582</v>
      </c>
      <c r="S196" s="22">
        <v>1410764</v>
      </c>
      <c r="T196" s="22">
        <v>91814265</v>
      </c>
      <c r="U196" s="22">
        <v>16705707</v>
      </c>
      <c r="V196" s="22">
        <v>0</v>
      </c>
      <c r="W196" s="22">
        <v>2125819</v>
      </c>
      <c r="X196" s="22">
        <v>3804572</v>
      </c>
      <c r="Y196" s="22">
        <v>2294</v>
      </c>
      <c r="Z196" s="22">
        <v>0</v>
      </c>
      <c r="AA196" s="22">
        <v>0</v>
      </c>
      <c r="AB196" s="22">
        <v>0</v>
      </c>
      <c r="AC196" s="22">
        <v>22638392</v>
      </c>
      <c r="AD196" s="22">
        <v>12889813</v>
      </c>
      <c r="AE196" s="22">
        <v>3635609</v>
      </c>
      <c r="AF196" s="22">
        <v>0</v>
      </c>
      <c r="AG196" s="22">
        <v>839624</v>
      </c>
      <c r="AH196" s="22">
        <v>629149</v>
      </c>
      <c r="AI196" s="22">
        <v>40632587</v>
      </c>
      <c r="AJ196" s="22">
        <v>51181678</v>
      </c>
      <c r="AK196" s="22">
        <v>7909427</v>
      </c>
      <c r="AL196" s="22">
        <v>43272251</v>
      </c>
    </row>
    <row r="197" spans="1:38" x14ac:dyDescent="0.35">
      <c r="A197" s="22" t="s">
        <v>114</v>
      </c>
      <c r="B197" s="22" t="s">
        <v>294</v>
      </c>
      <c r="C197" s="22" t="s">
        <v>505</v>
      </c>
      <c r="D197" s="22" t="s">
        <v>506</v>
      </c>
      <c r="E197" s="22">
        <v>100064676</v>
      </c>
      <c r="F197" s="22">
        <v>0</v>
      </c>
      <c r="G197" s="22">
        <v>30681966</v>
      </c>
      <c r="H197" s="22">
        <v>24113131</v>
      </c>
      <c r="I197" s="22">
        <v>7935733</v>
      </c>
      <c r="J197" s="22">
        <v>0</v>
      </c>
      <c r="K197" s="22">
        <v>0</v>
      </c>
      <c r="L197" s="22">
        <v>0</v>
      </c>
      <c r="M197" s="22">
        <v>162795506</v>
      </c>
      <c r="N197" s="22">
        <v>0</v>
      </c>
      <c r="O197" s="22">
        <v>61674121</v>
      </c>
      <c r="P197" s="22">
        <v>8394585</v>
      </c>
      <c r="Q197" s="22">
        <v>26884825</v>
      </c>
      <c r="R197" s="22">
        <v>0</v>
      </c>
      <c r="S197" s="22">
        <v>10095714</v>
      </c>
      <c r="T197" s="22">
        <v>269844751</v>
      </c>
      <c r="U197" s="22">
        <v>69801956</v>
      </c>
      <c r="V197" s="22">
        <v>0</v>
      </c>
      <c r="W197" s="22">
        <v>12979800</v>
      </c>
      <c r="X197" s="22">
        <v>7956307</v>
      </c>
      <c r="Y197" s="22">
        <v>2187675</v>
      </c>
      <c r="Z197" s="22">
        <v>0</v>
      </c>
      <c r="AA197" s="22">
        <v>0</v>
      </c>
      <c r="AB197" s="22">
        <v>0</v>
      </c>
      <c r="AC197" s="22">
        <v>92925738</v>
      </c>
      <c r="AD197" s="22">
        <v>16899764</v>
      </c>
      <c r="AE197" s="22">
        <v>4929171</v>
      </c>
      <c r="AF197" s="22">
        <v>0</v>
      </c>
      <c r="AG197" s="22">
        <v>0</v>
      </c>
      <c r="AH197" s="22">
        <v>5519751</v>
      </c>
      <c r="AI197" s="22">
        <v>120274424</v>
      </c>
      <c r="AJ197" s="22">
        <v>149570327</v>
      </c>
      <c r="AK197" s="22">
        <v>11149602</v>
      </c>
      <c r="AL197" s="22">
        <v>138420725</v>
      </c>
    </row>
    <row r="198" spans="1:38" x14ac:dyDescent="0.35">
      <c r="A198" s="22" t="s">
        <v>114</v>
      </c>
      <c r="B198" s="22" t="s">
        <v>507</v>
      </c>
      <c r="C198" s="22" t="s">
        <v>508</v>
      </c>
      <c r="D198" s="22" t="s">
        <v>509</v>
      </c>
      <c r="E198" s="22">
        <v>4383397</v>
      </c>
      <c r="F198" s="22">
        <v>0</v>
      </c>
      <c r="G198" s="22">
        <v>831839</v>
      </c>
      <c r="H198" s="22">
        <v>973425</v>
      </c>
      <c r="I198" s="22">
        <v>0</v>
      </c>
      <c r="J198" s="22">
        <v>0</v>
      </c>
      <c r="K198" s="22">
        <v>0</v>
      </c>
      <c r="L198" s="22">
        <v>0</v>
      </c>
      <c r="M198" s="22">
        <v>6188661</v>
      </c>
      <c r="N198" s="22">
        <v>28709</v>
      </c>
      <c r="O198" s="22">
        <v>3188779</v>
      </c>
      <c r="P198" s="22">
        <v>496377</v>
      </c>
      <c r="Q198" s="22">
        <v>1053450</v>
      </c>
      <c r="R198" s="22">
        <v>361037</v>
      </c>
      <c r="S198" s="22">
        <v>171740</v>
      </c>
      <c r="T198" s="22">
        <v>11488753</v>
      </c>
      <c r="U198" s="22">
        <v>3534837</v>
      </c>
      <c r="V198" s="22">
        <v>0</v>
      </c>
      <c r="W198" s="22">
        <v>185900</v>
      </c>
      <c r="X198" s="22">
        <v>215304</v>
      </c>
      <c r="Y198" s="22">
        <v>0</v>
      </c>
      <c r="Z198" s="22">
        <v>0</v>
      </c>
      <c r="AA198" s="22">
        <v>0</v>
      </c>
      <c r="AB198" s="22">
        <v>0</v>
      </c>
      <c r="AC198" s="22">
        <v>3936041</v>
      </c>
      <c r="AD198" s="22">
        <v>1352937</v>
      </c>
      <c r="AE198" s="22">
        <v>269419</v>
      </c>
      <c r="AF198" s="22">
        <v>0</v>
      </c>
      <c r="AG198" s="22">
        <v>185904</v>
      </c>
      <c r="AH198" s="22">
        <v>112335</v>
      </c>
      <c r="AI198" s="22">
        <v>5856636</v>
      </c>
      <c r="AJ198" s="22">
        <v>5632117</v>
      </c>
      <c r="AK198" s="22">
        <v>36000</v>
      </c>
      <c r="AL198" s="22">
        <v>5596117</v>
      </c>
    </row>
    <row r="199" spans="1:38" x14ac:dyDescent="0.35">
      <c r="A199" s="22" t="s">
        <v>114</v>
      </c>
      <c r="B199" s="22" t="s">
        <v>507</v>
      </c>
      <c r="C199" s="22" t="s">
        <v>510</v>
      </c>
      <c r="D199" s="22" t="s">
        <v>511</v>
      </c>
      <c r="E199" s="22">
        <v>4607275</v>
      </c>
      <c r="F199" s="22">
        <v>0</v>
      </c>
      <c r="G199" s="22">
        <v>333551</v>
      </c>
      <c r="H199" s="22">
        <v>0</v>
      </c>
      <c r="I199" s="22">
        <v>490800</v>
      </c>
      <c r="J199" s="22">
        <v>0</v>
      </c>
      <c r="K199" s="22">
        <v>14916</v>
      </c>
      <c r="L199" s="22">
        <v>0</v>
      </c>
      <c r="M199" s="22">
        <v>5446542</v>
      </c>
      <c r="N199" s="22">
        <v>0</v>
      </c>
      <c r="O199" s="22">
        <v>2759249</v>
      </c>
      <c r="P199" s="22">
        <v>867528</v>
      </c>
      <c r="Q199" s="22">
        <v>1349990</v>
      </c>
      <c r="R199" s="22">
        <v>630439</v>
      </c>
      <c r="S199" s="22">
        <v>321795</v>
      </c>
      <c r="T199" s="22">
        <v>11375543</v>
      </c>
      <c r="U199" s="22">
        <v>2611443</v>
      </c>
      <c r="V199" s="22">
        <v>0</v>
      </c>
      <c r="W199" s="22">
        <v>190415</v>
      </c>
      <c r="X199" s="22">
        <v>0</v>
      </c>
      <c r="Y199" s="22">
        <v>176619</v>
      </c>
      <c r="Z199" s="22">
        <v>0</v>
      </c>
      <c r="AA199" s="22">
        <v>6477</v>
      </c>
      <c r="AB199" s="22">
        <v>0</v>
      </c>
      <c r="AC199" s="22">
        <v>2984954</v>
      </c>
      <c r="AD199" s="22">
        <v>820029</v>
      </c>
      <c r="AE199" s="22">
        <v>612876</v>
      </c>
      <c r="AF199" s="22">
        <v>0</v>
      </c>
      <c r="AG199" s="22">
        <v>477846</v>
      </c>
      <c r="AH199" s="22">
        <v>289229</v>
      </c>
      <c r="AI199" s="22">
        <v>5184934</v>
      </c>
      <c r="AJ199" s="22">
        <v>6190609</v>
      </c>
      <c r="AK199" s="22">
        <v>0</v>
      </c>
      <c r="AL199" s="22">
        <v>6190609</v>
      </c>
    </row>
    <row r="200" spans="1:38" x14ac:dyDescent="0.35">
      <c r="A200" s="22" t="s">
        <v>114</v>
      </c>
      <c r="B200" s="22" t="s">
        <v>507</v>
      </c>
      <c r="C200" s="22" t="s">
        <v>512</v>
      </c>
      <c r="D200" s="22" t="s">
        <v>513</v>
      </c>
      <c r="E200" s="22">
        <v>3759190</v>
      </c>
      <c r="F200" s="22">
        <v>0</v>
      </c>
      <c r="G200" s="22">
        <v>4221290</v>
      </c>
      <c r="H200" s="22">
        <v>4264084</v>
      </c>
      <c r="I200" s="22">
        <v>0</v>
      </c>
      <c r="J200" s="22">
        <v>0</v>
      </c>
      <c r="K200" s="22">
        <v>0</v>
      </c>
      <c r="L200" s="22">
        <v>0</v>
      </c>
      <c r="M200" s="22">
        <v>12244564</v>
      </c>
      <c r="N200" s="22">
        <v>0</v>
      </c>
      <c r="O200" s="22">
        <v>2717026</v>
      </c>
      <c r="P200" s="22">
        <v>694406</v>
      </c>
      <c r="Q200" s="22">
        <v>412806</v>
      </c>
      <c r="R200" s="22">
        <v>337421</v>
      </c>
      <c r="S200" s="22">
        <v>695418</v>
      </c>
      <c r="T200" s="22">
        <v>17101641</v>
      </c>
      <c r="U200" s="22">
        <v>2023427</v>
      </c>
      <c r="V200" s="22">
        <v>0</v>
      </c>
      <c r="W200" s="22">
        <v>1176006</v>
      </c>
      <c r="X200" s="22">
        <v>1148620</v>
      </c>
      <c r="Y200" s="22">
        <v>0</v>
      </c>
      <c r="Z200" s="22">
        <v>0</v>
      </c>
      <c r="AA200" s="22">
        <v>0</v>
      </c>
      <c r="AB200" s="22">
        <v>0</v>
      </c>
      <c r="AC200" s="22">
        <v>4348053</v>
      </c>
      <c r="AD200" s="22">
        <v>560349</v>
      </c>
      <c r="AE200" s="22">
        <v>507667</v>
      </c>
      <c r="AF200" s="22">
        <v>0</v>
      </c>
      <c r="AG200" s="22">
        <v>244207</v>
      </c>
      <c r="AH200" s="22">
        <v>454143</v>
      </c>
      <c r="AI200" s="22">
        <v>6114419</v>
      </c>
      <c r="AJ200" s="22">
        <v>10987222</v>
      </c>
      <c r="AK200" s="22">
        <v>2994089</v>
      </c>
      <c r="AL200" s="22">
        <v>7993133</v>
      </c>
    </row>
    <row r="201" spans="1:38" x14ac:dyDescent="0.35">
      <c r="A201" s="22" t="s">
        <v>114</v>
      </c>
      <c r="B201" s="22" t="s">
        <v>507</v>
      </c>
      <c r="C201" s="22" t="s">
        <v>514</v>
      </c>
      <c r="D201" s="22" t="s">
        <v>515</v>
      </c>
      <c r="E201" s="22">
        <v>931369</v>
      </c>
      <c r="F201" s="22">
        <v>0</v>
      </c>
      <c r="G201" s="22">
        <v>2620767</v>
      </c>
      <c r="H201" s="22">
        <v>1228637</v>
      </c>
      <c r="I201" s="22">
        <v>0</v>
      </c>
      <c r="J201" s="22">
        <v>0</v>
      </c>
      <c r="K201" s="22">
        <v>0</v>
      </c>
      <c r="L201" s="22">
        <v>0</v>
      </c>
      <c r="M201" s="22">
        <v>4780773</v>
      </c>
      <c r="N201" s="22">
        <v>0</v>
      </c>
      <c r="O201" s="22">
        <v>1486909</v>
      </c>
      <c r="P201" s="22">
        <v>217593</v>
      </c>
      <c r="Q201" s="22">
        <v>68041</v>
      </c>
      <c r="R201" s="22">
        <v>126197</v>
      </c>
      <c r="S201" s="22">
        <v>222135</v>
      </c>
      <c r="T201" s="22">
        <v>6901648</v>
      </c>
      <c r="U201" s="22">
        <v>664699</v>
      </c>
      <c r="V201" s="22">
        <v>0</v>
      </c>
      <c r="W201" s="22">
        <v>888376</v>
      </c>
      <c r="X201" s="22">
        <v>162310</v>
      </c>
      <c r="Y201" s="22">
        <v>0</v>
      </c>
      <c r="Z201" s="22">
        <v>0</v>
      </c>
      <c r="AA201" s="22">
        <v>0</v>
      </c>
      <c r="AB201" s="22">
        <v>0</v>
      </c>
      <c r="AC201" s="22">
        <v>1715385</v>
      </c>
      <c r="AD201" s="22">
        <v>316810</v>
      </c>
      <c r="AE201" s="22">
        <v>157482</v>
      </c>
      <c r="AF201" s="22">
        <v>0</v>
      </c>
      <c r="AG201" s="22">
        <v>72583</v>
      </c>
      <c r="AH201" s="22">
        <v>154445</v>
      </c>
      <c r="AI201" s="22">
        <v>2416705</v>
      </c>
      <c r="AJ201" s="22">
        <v>4484943</v>
      </c>
      <c r="AK201" s="22">
        <v>16254</v>
      </c>
      <c r="AL201" s="22">
        <v>4468689</v>
      </c>
    </row>
    <row r="202" spans="1:38" x14ac:dyDescent="0.35">
      <c r="A202" s="22" t="s">
        <v>114</v>
      </c>
      <c r="B202" s="22" t="s">
        <v>507</v>
      </c>
      <c r="C202" s="22" t="s">
        <v>516</v>
      </c>
      <c r="D202" s="22" t="s">
        <v>517</v>
      </c>
      <c r="E202" s="22">
        <v>880358</v>
      </c>
      <c r="F202" s="22">
        <v>0</v>
      </c>
      <c r="G202" s="22">
        <v>1302847</v>
      </c>
      <c r="H202" s="22">
        <v>1200387</v>
      </c>
      <c r="I202" s="22">
        <v>0</v>
      </c>
      <c r="J202" s="22">
        <v>0</v>
      </c>
      <c r="K202" s="22">
        <v>0</v>
      </c>
      <c r="L202" s="22">
        <v>0</v>
      </c>
      <c r="M202" s="22">
        <v>3383592</v>
      </c>
      <c r="N202" s="22">
        <v>0</v>
      </c>
      <c r="O202" s="22">
        <v>309243</v>
      </c>
      <c r="P202" s="22">
        <v>149848</v>
      </c>
      <c r="Q202" s="22">
        <v>12240</v>
      </c>
      <c r="R202" s="22">
        <v>0</v>
      </c>
      <c r="S202" s="22">
        <v>64772</v>
      </c>
      <c r="T202" s="22">
        <v>3919695</v>
      </c>
      <c r="U202" s="22">
        <v>638684</v>
      </c>
      <c r="V202" s="22">
        <v>0</v>
      </c>
      <c r="W202" s="22">
        <v>409380</v>
      </c>
      <c r="X202" s="22">
        <v>252516</v>
      </c>
      <c r="Y202" s="22">
        <v>0</v>
      </c>
      <c r="Z202" s="22">
        <v>0</v>
      </c>
      <c r="AA202" s="22">
        <v>0</v>
      </c>
      <c r="AB202" s="22">
        <v>0</v>
      </c>
      <c r="AC202" s="22">
        <v>1300580</v>
      </c>
      <c r="AD202" s="22">
        <v>111197</v>
      </c>
      <c r="AE202" s="22">
        <v>105846</v>
      </c>
      <c r="AF202" s="22">
        <v>0</v>
      </c>
      <c r="AG202" s="22">
        <v>0</v>
      </c>
      <c r="AH202" s="22">
        <v>35105</v>
      </c>
      <c r="AI202" s="22">
        <v>1552728</v>
      </c>
      <c r="AJ202" s="22">
        <v>2366967</v>
      </c>
      <c r="AK202" s="22">
        <v>0</v>
      </c>
      <c r="AL202" s="22">
        <v>2366967</v>
      </c>
    </row>
    <row r="203" spans="1:38" x14ac:dyDescent="0.35">
      <c r="A203" s="22" t="s">
        <v>114</v>
      </c>
      <c r="B203" s="22" t="s">
        <v>507</v>
      </c>
      <c r="C203" s="22" t="s">
        <v>518</v>
      </c>
      <c r="D203" s="22" t="s">
        <v>519</v>
      </c>
      <c r="E203" s="22">
        <v>1655108</v>
      </c>
      <c r="F203" s="22">
        <v>0</v>
      </c>
      <c r="G203" s="22">
        <v>1861961</v>
      </c>
      <c r="H203" s="22">
        <v>3236298</v>
      </c>
      <c r="I203" s="22">
        <v>0</v>
      </c>
      <c r="J203" s="22">
        <v>0</v>
      </c>
      <c r="K203" s="22">
        <v>0</v>
      </c>
      <c r="L203" s="22">
        <v>0</v>
      </c>
      <c r="M203" s="22">
        <v>6753367</v>
      </c>
      <c r="N203" s="22">
        <v>0</v>
      </c>
      <c r="O203" s="22">
        <v>1788330</v>
      </c>
      <c r="P203" s="22">
        <v>274741</v>
      </c>
      <c r="Q203" s="22">
        <v>115417</v>
      </c>
      <c r="R203" s="22">
        <v>35659</v>
      </c>
      <c r="S203" s="22">
        <v>244337</v>
      </c>
      <c r="T203" s="22">
        <v>9211851</v>
      </c>
      <c r="U203" s="22">
        <v>968632</v>
      </c>
      <c r="V203" s="22">
        <v>0</v>
      </c>
      <c r="W203" s="22">
        <v>1085764</v>
      </c>
      <c r="X203" s="22">
        <v>609350</v>
      </c>
      <c r="Y203" s="22">
        <v>0</v>
      </c>
      <c r="Z203" s="22">
        <v>0</v>
      </c>
      <c r="AA203" s="22">
        <v>0</v>
      </c>
      <c r="AB203" s="22">
        <v>0</v>
      </c>
      <c r="AC203" s="22">
        <v>2663746</v>
      </c>
      <c r="AD203" s="22">
        <v>868756</v>
      </c>
      <c r="AE203" s="22">
        <v>125463</v>
      </c>
      <c r="AF203" s="22">
        <v>0</v>
      </c>
      <c r="AG203" s="22">
        <v>22529</v>
      </c>
      <c r="AH203" s="22">
        <v>126099</v>
      </c>
      <c r="AI203" s="22">
        <v>3806593</v>
      </c>
      <c r="AJ203" s="22">
        <v>5405258</v>
      </c>
      <c r="AK203" s="22">
        <v>0</v>
      </c>
      <c r="AL203" s="22">
        <v>5405258</v>
      </c>
    </row>
    <row r="204" spans="1:38" x14ac:dyDescent="0.35">
      <c r="A204" s="22" t="s">
        <v>114</v>
      </c>
      <c r="B204" s="22" t="s">
        <v>507</v>
      </c>
      <c r="C204" s="22" t="s">
        <v>520</v>
      </c>
      <c r="D204" s="22" t="s">
        <v>521</v>
      </c>
      <c r="E204" s="22">
        <v>2710629</v>
      </c>
      <c r="F204" s="22">
        <v>0</v>
      </c>
      <c r="G204" s="22">
        <v>6406968</v>
      </c>
      <c r="H204" s="22">
        <v>2287369</v>
      </c>
      <c r="I204" s="22">
        <v>0</v>
      </c>
      <c r="J204" s="22">
        <v>0</v>
      </c>
      <c r="K204" s="22">
        <v>0</v>
      </c>
      <c r="L204" s="22">
        <v>0</v>
      </c>
      <c r="M204" s="22">
        <v>11404966</v>
      </c>
      <c r="N204" s="22">
        <v>0</v>
      </c>
      <c r="O204" s="22">
        <v>938928</v>
      </c>
      <c r="P204" s="22">
        <v>393623</v>
      </c>
      <c r="Q204" s="22">
        <v>220580</v>
      </c>
      <c r="R204" s="22">
        <v>191143</v>
      </c>
      <c r="S204" s="22">
        <v>0</v>
      </c>
      <c r="T204" s="22">
        <v>13149240</v>
      </c>
      <c r="U204" s="22">
        <v>1379564</v>
      </c>
      <c r="V204" s="22">
        <v>0</v>
      </c>
      <c r="W204" s="22">
        <v>1492427</v>
      </c>
      <c r="X204" s="22">
        <v>686616</v>
      </c>
      <c r="Y204" s="22">
        <v>0</v>
      </c>
      <c r="Z204" s="22">
        <v>0</v>
      </c>
      <c r="AA204" s="22">
        <v>0</v>
      </c>
      <c r="AB204" s="22">
        <v>0</v>
      </c>
      <c r="AC204" s="22">
        <v>3558607</v>
      </c>
      <c r="AD204" s="22">
        <v>164797</v>
      </c>
      <c r="AE204" s="22">
        <v>210379</v>
      </c>
      <c r="AF204" s="22">
        <v>0</v>
      </c>
      <c r="AG204" s="22">
        <v>164649</v>
      </c>
      <c r="AH204" s="22">
        <v>0</v>
      </c>
      <c r="AI204" s="22">
        <v>4098432</v>
      </c>
      <c r="AJ204" s="22">
        <v>9050808</v>
      </c>
      <c r="AK204" s="22">
        <v>359265</v>
      </c>
      <c r="AL204" s="22">
        <v>8691543</v>
      </c>
    </row>
    <row r="205" spans="1:38" x14ac:dyDescent="0.35">
      <c r="A205" s="22" t="s">
        <v>114</v>
      </c>
      <c r="B205" s="22" t="s">
        <v>507</v>
      </c>
      <c r="C205" s="22" t="s">
        <v>522</v>
      </c>
      <c r="D205" s="22" t="s">
        <v>523</v>
      </c>
      <c r="E205" s="22">
        <v>1402112</v>
      </c>
      <c r="F205" s="22">
        <v>0</v>
      </c>
      <c r="G205" s="22">
        <v>1878393</v>
      </c>
      <c r="H205" s="22">
        <v>540697</v>
      </c>
      <c r="I205" s="22">
        <v>0</v>
      </c>
      <c r="J205" s="22">
        <v>0</v>
      </c>
      <c r="K205" s="22">
        <v>0</v>
      </c>
      <c r="L205" s="22">
        <v>0</v>
      </c>
      <c r="M205" s="22">
        <v>3821202</v>
      </c>
      <c r="N205" s="22">
        <v>0</v>
      </c>
      <c r="O205" s="22">
        <v>703012</v>
      </c>
      <c r="P205" s="22">
        <v>411582</v>
      </c>
      <c r="Q205" s="22">
        <v>99609</v>
      </c>
      <c r="R205" s="22">
        <v>74687</v>
      </c>
      <c r="S205" s="22">
        <v>186547</v>
      </c>
      <c r="T205" s="22">
        <v>5296639</v>
      </c>
      <c r="U205" s="22">
        <v>1080184</v>
      </c>
      <c r="V205" s="22">
        <v>0</v>
      </c>
      <c r="W205" s="22">
        <v>429570</v>
      </c>
      <c r="X205" s="22">
        <v>189498</v>
      </c>
      <c r="Y205" s="22">
        <v>0</v>
      </c>
      <c r="Z205" s="22">
        <v>0</v>
      </c>
      <c r="AA205" s="22">
        <v>0</v>
      </c>
      <c r="AB205" s="22">
        <v>0</v>
      </c>
      <c r="AC205" s="22">
        <v>1699252</v>
      </c>
      <c r="AD205" s="22">
        <v>324278</v>
      </c>
      <c r="AE205" s="22">
        <v>217358</v>
      </c>
      <c r="AF205" s="22">
        <v>0</v>
      </c>
      <c r="AG205" s="22">
        <v>31221</v>
      </c>
      <c r="AH205" s="22">
        <v>105379</v>
      </c>
      <c r="AI205" s="22">
        <v>2377488</v>
      </c>
      <c r="AJ205" s="22">
        <v>2919151</v>
      </c>
      <c r="AK205" s="22">
        <v>102719</v>
      </c>
      <c r="AL205" s="22">
        <v>2816432</v>
      </c>
    </row>
    <row r="206" spans="1:38" x14ac:dyDescent="0.35">
      <c r="A206" s="22" t="s">
        <v>114</v>
      </c>
      <c r="B206" s="22" t="s">
        <v>507</v>
      </c>
      <c r="C206" s="22" t="s">
        <v>524</v>
      </c>
      <c r="D206" s="22" t="s">
        <v>525</v>
      </c>
      <c r="E206" s="22">
        <v>2041826</v>
      </c>
      <c r="F206" s="22">
        <v>0</v>
      </c>
      <c r="G206" s="22">
        <v>2070297</v>
      </c>
      <c r="H206" s="22">
        <v>1872059</v>
      </c>
      <c r="I206" s="22">
        <v>0</v>
      </c>
      <c r="J206" s="22">
        <v>0</v>
      </c>
      <c r="K206" s="22">
        <v>0</v>
      </c>
      <c r="L206" s="22">
        <v>0</v>
      </c>
      <c r="M206" s="22">
        <v>5984182</v>
      </c>
      <c r="N206" s="22">
        <v>0</v>
      </c>
      <c r="O206" s="22">
        <v>1710362</v>
      </c>
      <c r="P206" s="22">
        <v>245613</v>
      </c>
      <c r="Q206" s="22">
        <v>40745</v>
      </c>
      <c r="R206" s="22">
        <v>5</v>
      </c>
      <c r="S206" s="22">
        <v>105099</v>
      </c>
      <c r="T206" s="22">
        <v>8086006</v>
      </c>
      <c r="U206" s="22">
        <v>1072707</v>
      </c>
      <c r="V206" s="22">
        <v>0</v>
      </c>
      <c r="W206" s="22">
        <v>891628</v>
      </c>
      <c r="X206" s="22">
        <v>1057511</v>
      </c>
      <c r="Y206" s="22">
        <v>0</v>
      </c>
      <c r="Z206" s="22">
        <v>0</v>
      </c>
      <c r="AA206" s="22">
        <v>0</v>
      </c>
      <c r="AB206" s="22">
        <v>0</v>
      </c>
      <c r="AC206" s="22">
        <v>3021846</v>
      </c>
      <c r="AD206" s="22">
        <v>599927</v>
      </c>
      <c r="AE206" s="22">
        <v>183736</v>
      </c>
      <c r="AF206" s="22">
        <v>0</v>
      </c>
      <c r="AG206" s="22">
        <v>5</v>
      </c>
      <c r="AH206" s="22">
        <v>54764</v>
      </c>
      <c r="AI206" s="22">
        <v>3860278</v>
      </c>
      <c r="AJ206" s="22">
        <v>4225728</v>
      </c>
      <c r="AK206" s="22">
        <v>0</v>
      </c>
      <c r="AL206" s="22">
        <v>4225728</v>
      </c>
    </row>
    <row r="207" spans="1:38" x14ac:dyDescent="0.35">
      <c r="A207" s="22" t="s">
        <v>114</v>
      </c>
      <c r="B207" s="22" t="s">
        <v>507</v>
      </c>
      <c r="C207" s="22" t="s">
        <v>526</v>
      </c>
      <c r="D207" s="22" t="s">
        <v>527</v>
      </c>
      <c r="E207" s="22">
        <v>8263646</v>
      </c>
      <c r="F207" s="22">
        <v>0</v>
      </c>
      <c r="G207" s="22">
        <v>2375504</v>
      </c>
      <c r="H207" s="22">
        <v>3637731</v>
      </c>
      <c r="I207" s="22">
        <v>0</v>
      </c>
      <c r="J207" s="22">
        <v>0</v>
      </c>
      <c r="K207" s="22">
        <v>0</v>
      </c>
      <c r="L207" s="22">
        <v>0</v>
      </c>
      <c r="M207" s="22">
        <v>14276881</v>
      </c>
      <c r="N207" s="22">
        <v>0</v>
      </c>
      <c r="O207" s="22">
        <v>3389399</v>
      </c>
      <c r="P207" s="22">
        <v>697856</v>
      </c>
      <c r="Q207" s="22">
        <v>249000</v>
      </c>
      <c r="R207" s="22">
        <v>114127</v>
      </c>
      <c r="S207" s="22">
        <v>461844</v>
      </c>
      <c r="T207" s="22">
        <v>19189107</v>
      </c>
      <c r="U207" s="22">
        <v>4146197</v>
      </c>
      <c r="V207" s="22">
        <v>0</v>
      </c>
      <c r="W207" s="22">
        <v>1321013</v>
      </c>
      <c r="X207" s="22">
        <v>1443046</v>
      </c>
      <c r="Y207" s="22">
        <v>0</v>
      </c>
      <c r="Z207" s="22">
        <v>0</v>
      </c>
      <c r="AA207" s="22">
        <v>0</v>
      </c>
      <c r="AB207" s="22">
        <v>0</v>
      </c>
      <c r="AC207" s="22">
        <v>6910256</v>
      </c>
      <c r="AD207" s="22">
        <v>2085007</v>
      </c>
      <c r="AE207" s="22">
        <v>379481</v>
      </c>
      <c r="AF207" s="22">
        <v>0</v>
      </c>
      <c r="AG207" s="22">
        <v>82910</v>
      </c>
      <c r="AH207" s="22">
        <v>220427</v>
      </c>
      <c r="AI207" s="22">
        <v>9678081</v>
      </c>
      <c r="AJ207" s="22">
        <v>9511026</v>
      </c>
      <c r="AK207" s="22">
        <v>154988</v>
      </c>
      <c r="AL207" s="22">
        <v>9356038</v>
      </c>
    </row>
    <row r="208" spans="1:38" x14ac:dyDescent="0.35">
      <c r="A208" s="22" t="s">
        <v>114</v>
      </c>
      <c r="B208" s="22" t="s">
        <v>507</v>
      </c>
      <c r="C208" s="22" t="s">
        <v>528</v>
      </c>
      <c r="D208" s="22" t="s">
        <v>529</v>
      </c>
      <c r="E208" s="22">
        <v>3894647</v>
      </c>
      <c r="F208" s="22">
        <v>0</v>
      </c>
      <c r="G208" s="22">
        <v>1533713</v>
      </c>
      <c r="H208" s="22">
        <v>253430</v>
      </c>
      <c r="I208" s="22">
        <v>0</v>
      </c>
      <c r="J208" s="22">
        <v>0</v>
      </c>
      <c r="K208" s="22">
        <v>125332</v>
      </c>
      <c r="L208" s="22">
        <v>0</v>
      </c>
      <c r="M208" s="22">
        <v>5807122</v>
      </c>
      <c r="N208" s="22">
        <v>0</v>
      </c>
      <c r="O208" s="22">
        <v>568801</v>
      </c>
      <c r="P208" s="22">
        <v>326903</v>
      </c>
      <c r="Q208" s="22">
        <v>191835</v>
      </c>
      <c r="R208" s="22">
        <v>159735</v>
      </c>
      <c r="S208" s="22">
        <v>166092</v>
      </c>
      <c r="T208" s="22">
        <v>7220488</v>
      </c>
      <c r="U208" s="22">
        <v>3327470</v>
      </c>
      <c r="V208" s="22">
        <v>0</v>
      </c>
      <c r="W208" s="22">
        <v>103131</v>
      </c>
      <c r="X208" s="22">
        <v>97880</v>
      </c>
      <c r="Y208" s="22">
        <v>0</v>
      </c>
      <c r="Z208" s="22">
        <v>0</v>
      </c>
      <c r="AA208" s="22">
        <v>0</v>
      </c>
      <c r="AB208" s="22">
        <v>0</v>
      </c>
      <c r="AC208" s="22">
        <v>3528481</v>
      </c>
      <c r="AD208" s="22">
        <v>393218</v>
      </c>
      <c r="AE208" s="22">
        <v>205945</v>
      </c>
      <c r="AF208" s="22">
        <v>0</v>
      </c>
      <c r="AG208" s="22">
        <v>121974</v>
      </c>
      <c r="AH208" s="22">
        <v>146233</v>
      </c>
      <c r="AI208" s="22">
        <v>4395851</v>
      </c>
      <c r="AJ208" s="22">
        <v>2824637</v>
      </c>
      <c r="AK208" s="22">
        <v>0</v>
      </c>
      <c r="AL208" s="22">
        <v>2824637</v>
      </c>
    </row>
    <row r="209" spans="1:38" x14ac:dyDescent="0.35">
      <c r="A209" s="22" t="s">
        <v>114</v>
      </c>
      <c r="B209" s="22" t="s">
        <v>507</v>
      </c>
      <c r="C209" s="22" t="s">
        <v>530</v>
      </c>
      <c r="D209" s="22" t="s">
        <v>531</v>
      </c>
      <c r="E209" s="22">
        <v>2839951</v>
      </c>
      <c r="F209" s="22">
        <v>0</v>
      </c>
      <c r="G209" s="22">
        <v>1299943</v>
      </c>
      <c r="H209" s="22">
        <v>1125533</v>
      </c>
      <c r="I209" s="22">
        <v>0</v>
      </c>
      <c r="J209" s="22">
        <v>0</v>
      </c>
      <c r="K209" s="22">
        <v>0</v>
      </c>
      <c r="L209" s="22">
        <v>0</v>
      </c>
      <c r="M209" s="22">
        <v>5265427</v>
      </c>
      <c r="N209" s="22">
        <v>0</v>
      </c>
      <c r="O209" s="22">
        <v>242458</v>
      </c>
      <c r="P209" s="22">
        <v>223364</v>
      </c>
      <c r="Q209" s="22">
        <v>71038</v>
      </c>
      <c r="R209" s="22">
        <v>10390</v>
      </c>
      <c r="S209" s="22">
        <v>100581</v>
      </c>
      <c r="T209" s="22">
        <v>5913258</v>
      </c>
      <c r="U209" s="22">
        <v>1395534</v>
      </c>
      <c r="V209" s="22">
        <v>0</v>
      </c>
      <c r="W209" s="22">
        <v>749121</v>
      </c>
      <c r="X209" s="22">
        <v>511629</v>
      </c>
      <c r="Y209" s="22">
        <v>0</v>
      </c>
      <c r="Z209" s="22">
        <v>0</v>
      </c>
      <c r="AA209" s="22">
        <v>0</v>
      </c>
      <c r="AB209" s="22">
        <v>0</v>
      </c>
      <c r="AC209" s="22">
        <v>2656284</v>
      </c>
      <c r="AD209" s="22">
        <v>195364</v>
      </c>
      <c r="AE209" s="22">
        <v>178705</v>
      </c>
      <c r="AF209" s="22">
        <v>0</v>
      </c>
      <c r="AG209" s="22">
        <v>9005</v>
      </c>
      <c r="AH209" s="22">
        <v>79797</v>
      </c>
      <c r="AI209" s="22">
        <v>3119155</v>
      </c>
      <c r="AJ209" s="22">
        <v>2794103</v>
      </c>
      <c r="AK209" s="22">
        <v>0</v>
      </c>
      <c r="AL209" s="22">
        <v>2794103</v>
      </c>
    </row>
    <row r="210" spans="1:38" x14ac:dyDescent="0.35">
      <c r="A210" s="22" t="s">
        <v>114</v>
      </c>
      <c r="B210" s="22" t="s">
        <v>507</v>
      </c>
      <c r="C210" s="22" t="s">
        <v>532</v>
      </c>
      <c r="D210" s="22" t="s">
        <v>533</v>
      </c>
      <c r="E210" s="22">
        <v>552620</v>
      </c>
      <c r="F210" s="22">
        <v>0</v>
      </c>
      <c r="G210" s="22">
        <v>5364001</v>
      </c>
      <c r="H210" s="22">
        <v>2583742</v>
      </c>
      <c r="I210" s="22">
        <v>139751</v>
      </c>
      <c r="J210" s="22">
        <v>0</v>
      </c>
      <c r="K210" s="22">
        <v>0</v>
      </c>
      <c r="L210" s="22">
        <v>0</v>
      </c>
      <c r="M210" s="22">
        <v>8640114</v>
      </c>
      <c r="N210" s="22">
        <v>0</v>
      </c>
      <c r="O210" s="22">
        <v>764749</v>
      </c>
      <c r="P210" s="22">
        <v>413012</v>
      </c>
      <c r="Q210" s="22">
        <v>549208</v>
      </c>
      <c r="R210" s="22">
        <v>336028</v>
      </c>
      <c r="S210" s="22">
        <v>28341</v>
      </c>
      <c r="T210" s="22">
        <v>10731452</v>
      </c>
      <c r="U210" s="22">
        <v>412341</v>
      </c>
      <c r="V210" s="22">
        <v>0</v>
      </c>
      <c r="W210" s="22">
        <v>2452173</v>
      </c>
      <c r="X210" s="22">
        <v>2059448</v>
      </c>
      <c r="Y210" s="22">
        <v>12472</v>
      </c>
      <c r="Z210" s="22">
        <v>0</v>
      </c>
      <c r="AA210" s="22">
        <v>0</v>
      </c>
      <c r="AB210" s="22">
        <v>0</v>
      </c>
      <c r="AC210" s="22">
        <v>4936434</v>
      </c>
      <c r="AD210" s="22">
        <v>365891</v>
      </c>
      <c r="AE210" s="22">
        <v>213554</v>
      </c>
      <c r="AF210" s="22">
        <v>0</v>
      </c>
      <c r="AG210" s="22">
        <v>118048</v>
      </c>
      <c r="AH210" s="22">
        <v>12147</v>
      </c>
      <c r="AI210" s="22">
        <v>5646074</v>
      </c>
      <c r="AJ210" s="22">
        <v>5085378</v>
      </c>
      <c r="AK210" s="22">
        <v>2980</v>
      </c>
      <c r="AL210" s="22">
        <v>5082398</v>
      </c>
    </row>
    <row r="211" spans="1:38" x14ac:dyDescent="0.35">
      <c r="A211" s="22" t="s">
        <v>114</v>
      </c>
      <c r="B211" s="22" t="s">
        <v>507</v>
      </c>
      <c r="C211" s="22" t="s">
        <v>534</v>
      </c>
      <c r="D211" s="22" t="s">
        <v>535</v>
      </c>
      <c r="E211" s="22">
        <v>10407810</v>
      </c>
      <c r="F211" s="22">
        <v>0</v>
      </c>
      <c r="G211" s="22">
        <v>1962809</v>
      </c>
      <c r="H211" s="22">
        <v>1130555</v>
      </c>
      <c r="I211" s="22">
        <v>0</v>
      </c>
      <c r="J211" s="22">
        <v>0</v>
      </c>
      <c r="K211" s="22">
        <v>0</v>
      </c>
      <c r="L211" s="22">
        <v>1360503</v>
      </c>
      <c r="M211" s="22">
        <v>14861677</v>
      </c>
      <c r="N211" s="22">
        <v>0</v>
      </c>
      <c r="O211" s="22">
        <v>17659780</v>
      </c>
      <c r="P211" s="22">
        <v>1357200</v>
      </c>
      <c r="Q211" s="22">
        <v>1464395</v>
      </c>
      <c r="R211" s="22">
        <v>979423</v>
      </c>
      <c r="S211" s="22">
        <v>627407</v>
      </c>
      <c r="T211" s="22">
        <v>36949882</v>
      </c>
      <c r="U211" s="22">
        <v>8998596</v>
      </c>
      <c r="V211" s="22">
        <v>0</v>
      </c>
      <c r="W211" s="22">
        <v>930219</v>
      </c>
      <c r="X211" s="22">
        <v>530026</v>
      </c>
      <c r="Y211" s="22">
        <v>0</v>
      </c>
      <c r="Z211" s="22">
        <v>0</v>
      </c>
      <c r="AA211" s="22">
        <v>0</v>
      </c>
      <c r="AB211" s="22">
        <v>912066</v>
      </c>
      <c r="AC211" s="22">
        <v>11370907</v>
      </c>
      <c r="AD211" s="22">
        <v>10074164</v>
      </c>
      <c r="AE211" s="22">
        <v>1324072</v>
      </c>
      <c r="AF211" s="22">
        <v>0</v>
      </c>
      <c r="AG211" s="22">
        <v>631393</v>
      </c>
      <c r="AH211" s="22">
        <v>490892</v>
      </c>
      <c r="AI211" s="22">
        <v>23891428</v>
      </c>
      <c r="AJ211" s="22">
        <v>13058454</v>
      </c>
      <c r="AK211" s="22">
        <v>3159156</v>
      </c>
      <c r="AL211" s="22">
        <v>9899298</v>
      </c>
    </row>
    <row r="212" spans="1:38" x14ac:dyDescent="0.35">
      <c r="A212" s="22" t="s">
        <v>114</v>
      </c>
      <c r="B212" s="22" t="s">
        <v>507</v>
      </c>
      <c r="C212" s="22" t="s">
        <v>536</v>
      </c>
      <c r="D212" s="22" t="s">
        <v>537</v>
      </c>
      <c r="E212" s="22">
        <v>3671339</v>
      </c>
      <c r="F212" s="22">
        <v>0</v>
      </c>
      <c r="G212" s="22">
        <v>2187094</v>
      </c>
      <c r="H212" s="22">
        <v>1361584</v>
      </c>
      <c r="I212" s="22">
        <v>0</v>
      </c>
      <c r="J212" s="22">
        <v>0</v>
      </c>
      <c r="K212" s="22">
        <v>0</v>
      </c>
      <c r="L212" s="22">
        <v>0</v>
      </c>
      <c r="M212" s="22">
        <v>7220017</v>
      </c>
      <c r="N212" s="22">
        <v>67341</v>
      </c>
      <c r="O212" s="22">
        <v>3789172</v>
      </c>
      <c r="P212" s="22">
        <v>929864</v>
      </c>
      <c r="Q212" s="22">
        <v>61531</v>
      </c>
      <c r="R212" s="22">
        <v>0</v>
      </c>
      <c r="S212" s="22">
        <v>91019</v>
      </c>
      <c r="T212" s="22">
        <v>12158944</v>
      </c>
      <c r="U212" s="22">
        <v>2468218</v>
      </c>
      <c r="V212" s="22">
        <v>0</v>
      </c>
      <c r="W212" s="22">
        <v>708101</v>
      </c>
      <c r="X212" s="22">
        <v>792920</v>
      </c>
      <c r="Y212" s="22">
        <v>0</v>
      </c>
      <c r="Z212" s="22">
        <v>0</v>
      </c>
      <c r="AA212" s="22">
        <v>0</v>
      </c>
      <c r="AB212" s="22">
        <v>0</v>
      </c>
      <c r="AC212" s="22">
        <v>3969239</v>
      </c>
      <c r="AD212" s="22">
        <v>1689250</v>
      </c>
      <c r="AE212" s="22">
        <v>562679</v>
      </c>
      <c r="AF212" s="22">
        <v>0</v>
      </c>
      <c r="AG212" s="22">
        <v>0</v>
      </c>
      <c r="AH212" s="22">
        <v>39504</v>
      </c>
      <c r="AI212" s="22">
        <v>6260672</v>
      </c>
      <c r="AJ212" s="22">
        <v>5898272</v>
      </c>
      <c r="AK212" s="22">
        <v>3018</v>
      </c>
      <c r="AL212" s="22">
        <v>5895254</v>
      </c>
    </row>
    <row r="213" spans="1:38" x14ac:dyDescent="0.35">
      <c r="A213" s="22" t="s">
        <v>114</v>
      </c>
      <c r="B213" s="22" t="s">
        <v>507</v>
      </c>
      <c r="C213" s="22" t="s">
        <v>538</v>
      </c>
      <c r="D213" s="22" t="s">
        <v>539</v>
      </c>
      <c r="E213" s="22">
        <v>2371648</v>
      </c>
      <c r="F213" s="22">
        <v>0</v>
      </c>
      <c r="G213" s="22">
        <v>1198358</v>
      </c>
      <c r="H213" s="22">
        <v>1779521</v>
      </c>
      <c r="I213" s="22">
        <v>0</v>
      </c>
      <c r="J213" s="22">
        <v>0</v>
      </c>
      <c r="K213" s="22">
        <v>0</v>
      </c>
      <c r="L213" s="22">
        <v>0</v>
      </c>
      <c r="M213" s="22">
        <v>5349527</v>
      </c>
      <c r="N213" s="22">
        <v>0</v>
      </c>
      <c r="O213" s="22">
        <v>1704131</v>
      </c>
      <c r="P213" s="22">
        <v>539205</v>
      </c>
      <c r="Q213" s="22">
        <v>602273</v>
      </c>
      <c r="R213" s="22">
        <v>963511</v>
      </c>
      <c r="S213" s="22">
        <v>328165</v>
      </c>
      <c r="T213" s="22">
        <v>9486812</v>
      </c>
      <c r="U213" s="22">
        <v>1189859</v>
      </c>
      <c r="V213" s="22">
        <v>0</v>
      </c>
      <c r="W213" s="22">
        <v>324175</v>
      </c>
      <c r="X213" s="22">
        <v>808061</v>
      </c>
      <c r="Y213" s="22">
        <v>0</v>
      </c>
      <c r="Z213" s="22">
        <v>0</v>
      </c>
      <c r="AA213" s="22">
        <v>0</v>
      </c>
      <c r="AB213" s="22">
        <v>0</v>
      </c>
      <c r="AC213" s="22">
        <v>2322095</v>
      </c>
      <c r="AD213" s="22">
        <v>717271</v>
      </c>
      <c r="AE213" s="22">
        <v>386942</v>
      </c>
      <c r="AF213" s="22">
        <v>0</v>
      </c>
      <c r="AG213" s="22">
        <v>185681</v>
      </c>
      <c r="AH213" s="22">
        <v>177085</v>
      </c>
      <c r="AI213" s="22">
        <v>3789074</v>
      </c>
      <c r="AJ213" s="22">
        <v>5697738</v>
      </c>
      <c r="AK213" s="22">
        <v>382719</v>
      </c>
      <c r="AL213" s="22">
        <v>5315019</v>
      </c>
    </row>
    <row r="214" spans="1:38" x14ac:dyDescent="0.35">
      <c r="A214" s="22" t="s">
        <v>114</v>
      </c>
      <c r="B214" s="22" t="s">
        <v>507</v>
      </c>
      <c r="C214" s="22" t="s">
        <v>540</v>
      </c>
      <c r="D214" s="22" t="s">
        <v>541</v>
      </c>
      <c r="E214" s="22">
        <v>1712672</v>
      </c>
      <c r="F214" s="22">
        <v>0</v>
      </c>
      <c r="G214" s="22">
        <v>1905618</v>
      </c>
      <c r="H214" s="22">
        <v>2559880</v>
      </c>
      <c r="I214" s="22">
        <v>0</v>
      </c>
      <c r="J214" s="22">
        <v>0</v>
      </c>
      <c r="K214" s="22">
        <v>0</v>
      </c>
      <c r="L214" s="22">
        <v>0</v>
      </c>
      <c r="M214" s="22">
        <v>6178170</v>
      </c>
      <c r="N214" s="22">
        <v>0</v>
      </c>
      <c r="O214" s="22">
        <v>137487</v>
      </c>
      <c r="P214" s="22">
        <v>377714</v>
      </c>
      <c r="Q214" s="22">
        <v>158839</v>
      </c>
      <c r="R214" s="22">
        <v>50867</v>
      </c>
      <c r="S214" s="22">
        <v>30845</v>
      </c>
      <c r="T214" s="22">
        <v>6933922</v>
      </c>
      <c r="U214" s="22">
        <v>1191116</v>
      </c>
      <c r="V214" s="22">
        <v>0</v>
      </c>
      <c r="W214" s="22">
        <v>532383</v>
      </c>
      <c r="X214" s="22">
        <v>1787885</v>
      </c>
      <c r="Y214" s="22">
        <v>0</v>
      </c>
      <c r="Z214" s="22">
        <v>0</v>
      </c>
      <c r="AA214" s="22">
        <v>0</v>
      </c>
      <c r="AB214" s="22">
        <v>0</v>
      </c>
      <c r="AC214" s="22">
        <v>3511384</v>
      </c>
      <c r="AD214" s="22">
        <v>62574</v>
      </c>
      <c r="AE214" s="22">
        <v>143494</v>
      </c>
      <c r="AF214" s="22">
        <v>0</v>
      </c>
      <c r="AG214" s="22">
        <v>17901</v>
      </c>
      <c r="AH214" s="22">
        <v>30845</v>
      </c>
      <c r="AI214" s="22">
        <v>3766198</v>
      </c>
      <c r="AJ214" s="22">
        <v>3167724</v>
      </c>
      <c r="AK214" s="22">
        <v>0</v>
      </c>
      <c r="AL214" s="22">
        <v>3167724</v>
      </c>
    </row>
    <row r="215" spans="1:38" x14ac:dyDescent="0.35">
      <c r="A215" s="22" t="s">
        <v>114</v>
      </c>
      <c r="B215" s="22" t="s">
        <v>507</v>
      </c>
      <c r="C215" s="22" t="s">
        <v>542</v>
      </c>
      <c r="D215" s="22" t="s">
        <v>543</v>
      </c>
      <c r="E215" s="22">
        <v>7409781</v>
      </c>
      <c r="F215" s="22">
        <v>0</v>
      </c>
      <c r="G215" s="22">
        <v>1774913</v>
      </c>
      <c r="H215" s="22">
        <v>2208443</v>
      </c>
      <c r="I215" s="22">
        <v>665554</v>
      </c>
      <c r="J215" s="22">
        <v>0</v>
      </c>
      <c r="K215" s="22">
        <v>0</v>
      </c>
      <c r="L215" s="22">
        <v>0</v>
      </c>
      <c r="M215" s="22">
        <v>12058691</v>
      </c>
      <c r="N215" s="22">
        <v>0</v>
      </c>
      <c r="O215" s="22">
        <v>3230589</v>
      </c>
      <c r="P215" s="22">
        <v>318838</v>
      </c>
      <c r="Q215" s="22">
        <v>177902</v>
      </c>
      <c r="R215" s="22">
        <v>441598</v>
      </c>
      <c r="S215" s="22">
        <v>152134</v>
      </c>
      <c r="T215" s="22">
        <v>16379752</v>
      </c>
      <c r="U215" s="22">
        <v>4769440</v>
      </c>
      <c r="V215" s="22">
        <v>0</v>
      </c>
      <c r="W215" s="22">
        <v>747235</v>
      </c>
      <c r="X215" s="22">
        <v>1234323</v>
      </c>
      <c r="Y215" s="22">
        <v>114923</v>
      </c>
      <c r="Z215" s="22">
        <v>0</v>
      </c>
      <c r="AA215" s="22">
        <v>0</v>
      </c>
      <c r="AB215" s="22">
        <v>0</v>
      </c>
      <c r="AC215" s="22">
        <v>6865921</v>
      </c>
      <c r="AD215" s="22">
        <v>1292689</v>
      </c>
      <c r="AE215" s="22">
        <v>173948</v>
      </c>
      <c r="AF215" s="22">
        <v>0</v>
      </c>
      <c r="AG215" s="22">
        <v>311306</v>
      </c>
      <c r="AH215" s="22">
        <v>123571</v>
      </c>
      <c r="AI215" s="22">
        <v>8767435</v>
      </c>
      <c r="AJ215" s="22">
        <v>7612317</v>
      </c>
      <c r="AK215" s="22">
        <v>268340</v>
      </c>
      <c r="AL215" s="22">
        <v>7343977</v>
      </c>
    </row>
    <row r="216" spans="1:38" x14ac:dyDescent="0.35">
      <c r="A216" s="22" t="s">
        <v>114</v>
      </c>
      <c r="B216" s="22" t="s">
        <v>507</v>
      </c>
      <c r="C216" s="22" t="s">
        <v>544</v>
      </c>
      <c r="D216" s="22" t="s">
        <v>545</v>
      </c>
      <c r="E216" s="22">
        <v>4246977</v>
      </c>
      <c r="F216" s="22">
        <v>0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4246977</v>
      </c>
      <c r="N216" s="22">
        <v>0</v>
      </c>
      <c r="O216" s="22">
        <v>3958018</v>
      </c>
      <c r="P216" s="22">
        <v>437487</v>
      </c>
      <c r="Q216" s="22">
        <v>710171</v>
      </c>
      <c r="R216" s="22">
        <v>349164</v>
      </c>
      <c r="S216" s="22">
        <v>43495</v>
      </c>
      <c r="T216" s="22">
        <v>9745312</v>
      </c>
      <c r="U216" s="22">
        <v>2018711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2018711</v>
      </c>
      <c r="AD216" s="22">
        <v>1207390</v>
      </c>
      <c r="AE216" s="22">
        <v>273682</v>
      </c>
      <c r="AF216" s="22">
        <v>0</v>
      </c>
      <c r="AG216" s="22">
        <v>57619</v>
      </c>
      <c r="AH216" s="22">
        <v>43495</v>
      </c>
      <c r="AI216" s="22">
        <v>3600897</v>
      </c>
      <c r="AJ216" s="22">
        <v>6144415</v>
      </c>
      <c r="AK216" s="22">
        <v>0</v>
      </c>
      <c r="AL216" s="22">
        <v>6144415</v>
      </c>
    </row>
    <row r="217" spans="1:38" x14ac:dyDescent="0.35">
      <c r="A217" s="22" t="s">
        <v>114</v>
      </c>
      <c r="B217" s="22" t="s">
        <v>507</v>
      </c>
      <c r="C217" s="22" t="s">
        <v>546</v>
      </c>
      <c r="D217" s="22" t="s">
        <v>547</v>
      </c>
      <c r="E217" s="22">
        <v>2666797</v>
      </c>
      <c r="F217" s="22">
        <v>0</v>
      </c>
      <c r="G217" s="22">
        <v>1811846</v>
      </c>
      <c r="H217" s="22">
        <v>1304057</v>
      </c>
      <c r="I217" s="22">
        <v>58693</v>
      </c>
      <c r="J217" s="22">
        <v>0</v>
      </c>
      <c r="K217" s="22">
        <v>0</v>
      </c>
      <c r="L217" s="22">
        <v>167268</v>
      </c>
      <c r="M217" s="22">
        <v>6008661</v>
      </c>
      <c r="N217" s="22">
        <v>0</v>
      </c>
      <c r="O217" s="22">
        <v>839311</v>
      </c>
      <c r="P217" s="22">
        <v>841596</v>
      </c>
      <c r="Q217" s="22">
        <v>94668</v>
      </c>
      <c r="R217" s="22">
        <v>68293</v>
      </c>
      <c r="S217" s="22">
        <v>162019</v>
      </c>
      <c r="T217" s="22">
        <v>8014548</v>
      </c>
      <c r="U217" s="22">
        <v>1664452</v>
      </c>
      <c r="V217" s="22">
        <v>0</v>
      </c>
      <c r="W217" s="22">
        <v>446215</v>
      </c>
      <c r="X217" s="22">
        <v>492612</v>
      </c>
      <c r="Y217" s="22">
        <v>23143</v>
      </c>
      <c r="Z217" s="22">
        <v>0</v>
      </c>
      <c r="AA217" s="22">
        <v>0</v>
      </c>
      <c r="AB217" s="22">
        <v>137463</v>
      </c>
      <c r="AC217" s="22">
        <v>2763885</v>
      </c>
      <c r="AD217" s="22">
        <v>185829</v>
      </c>
      <c r="AE217" s="22">
        <v>366214</v>
      </c>
      <c r="AF217" s="22">
        <v>0</v>
      </c>
      <c r="AG217" s="22">
        <v>21557</v>
      </c>
      <c r="AH217" s="22">
        <v>116758</v>
      </c>
      <c r="AI217" s="22">
        <v>3454243</v>
      </c>
      <c r="AJ217" s="22">
        <v>4560305</v>
      </c>
      <c r="AK217" s="22">
        <v>25344</v>
      </c>
      <c r="AL217" s="22">
        <v>4534961</v>
      </c>
    </row>
    <row r="218" spans="1:38" x14ac:dyDescent="0.35">
      <c r="A218" s="22" t="s">
        <v>114</v>
      </c>
      <c r="B218" s="22" t="s">
        <v>507</v>
      </c>
      <c r="C218" s="22" t="s">
        <v>548</v>
      </c>
      <c r="D218" s="22" t="s">
        <v>549</v>
      </c>
      <c r="E218" s="22">
        <v>3790830</v>
      </c>
      <c r="F218" s="22">
        <v>0</v>
      </c>
      <c r="G218" s="22">
        <v>1008549</v>
      </c>
      <c r="H218" s="22">
        <v>430110</v>
      </c>
      <c r="I218" s="22">
        <v>0</v>
      </c>
      <c r="J218" s="22">
        <v>0</v>
      </c>
      <c r="K218" s="22">
        <v>0</v>
      </c>
      <c r="L218" s="22">
        <v>0</v>
      </c>
      <c r="M218" s="22">
        <v>5229489</v>
      </c>
      <c r="N218" s="22">
        <v>0</v>
      </c>
      <c r="O218" s="22">
        <v>842654</v>
      </c>
      <c r="P218" s="22">
        <v>803092</v>
      </c>
      <c r="Q218" s="22">
        <v>203724</v>
      </c>
      <c r="R218" s="22">
        <v>123212</v>
      </c>
      <c r="S218" s="22">
        <v>304065</v>
      </c>
      <c r="T218" s="22">
        <v>7506236</v>
      </c>
      <c r="U218" s="22">
        <v>1537479</v>
      </c>
      <c r="V218" s="22">
        <v>0</v>
      </c>
      <c r="W218" s="22">
        <v>538490</v>
      </c>
      <c r="X218" s="22">
        <v>372514</v>
      </c>
      <c r="Y218" s="22">
        <v>0</v>
      </c>
      <c r="Z218" s="22">
        <v>0</v>
      </c>
      <c r="AA218" s="22">
        <v>0</v>
      </c>
      <c r="AB218" s="22">
        <v>0</v>
      </c>
      <c r="AC218" s="22">
        <v>2448483</v>
      </c>
      <c r="AD218" s="22">
        <v>158892</v>
      </c>
      <c r="AE218" s="22">
        <v>365042</v>
      </c>
      <c r="AF218" s="22">
        <v>0</v>
      </c>
      <c r="AG218" s="22">
        <v>69508</v>
      </c>
      <c r="AH218" s="22">
        <v>159430</v>
      </c>
      <c r="AI218" s="22">
        <v>3201355</v>
      </c>
      <c r="AJ218" s="22">
        <v>4304881</v>
      </c>
      <c r="AK218" s="22">
        <v>470348</v>
      </c>
      <c r="AL218" s="22">
        <v>3834533</v>
      </c>
    </row>
    <row r="219" spans="1:38" x14ac:dyDescent="0.35">
      <c r="A219" s="22" t="s">
        <v>114</v>
      </c>
      <c r="B219" s="22" t="s">
        <v>507</v>
      </c>
      <c r="C219" s="22" t="s">
        <v>550</v>
      </c>
      <c r="D219" s="22" t="s">
        <v>551</v>
      </c>
      <c r="E219" s="22">
        <v>5158267</v>
      </c>
      <c r="F219" s="22">
        <v>0</v>
      </c>
      <c r="G219" s="22">
        <v>1820072</v>
      </c>
      <c r="H219" s="22">
        <v>1418270</v>
      </c>
      <c r="I219" s="22">
        <v>0</v>
      </c>
      <c r="J219" s="22">
        <v>0</v>
      </c>
      <c r="K219" s="22">
        <v>0</v>
      </c>
      <c r="L219" s="22">
        <v>0</v>
      </c>
      <c r="M219" s="22">
        <v>8396609</v>
      </c>
      <c r="N219" s="22">
        <v>0</v>
      </c>
      <c r="O219" s="22">
        <v>809268</v>
      </c>
      <c r="P219" s="22">
        <v>1032510</v>
      </c>
      <c r="Q219" s="22">
        <v>50819</v>
      </c>
      <c r="R219" s="22">
        <v>381119</v>
      </c>
      <c r="S219" s="22">
        <v>104905</v>
      </c>
      <c r="T219" s="22">
        <v>10775230</v>
      </c>
      <c r="U219" s="22">
        <v>2631697</v>
      </c>
      <c r="V219" s="22">
        <v>0</v>
      </c>
      <c r="W219" s="22">
        <v>818444</v>
      </c>
      <c r="X219" s="22">
        <v>715218</v>
      </c>
      <c r="Y219" s="22">
        <v>0</v>
      </c>
      <c r="Z219" s="22">
        <v>0</v>
      </c>
      <c r="AA219" s="22">
        <v>0</v>
      </c>
      <c r="AB219" s="22">
        <v>0</v>
      </c>
      <c r="AC219" s="22">
        <v>4165359</v>
      </c>
      <c r="AD219" s="22">
        <v>205697</v>
      </c>
      <c r="AE219" s="22">
        <v>552674</v>
      </c>
      <c r="AF219" s="22">
        <v>0</v>
      </c>
      <c r="AG219" s="22">
        <v>295002</v>
      </c>
      <c r="AH219" s="22">
        <v>91485</v>
      </c>
      <c r="AI219" s="22">
        <v>5310217</v>
      </c>
      <c r="AJ219" s="22">
        <v>5465013</v>
      </c>
      <c r="AK219" s="22">
        <v>43352</v>
      </c>
      <c r="AL219" s="22">
        <v>5421661</v>
      </c>
    </row>
    <row r="220" spans="1:38" x14ac:dyDescent="0.35">
      <c r="A220" s="22" t="s">
        <v>114</v>
      </c>
      <c r="B220" s="22" t="s">
        <v>507</v>
      </c>
      <c r="C220" s="22" t="s">
        <v>552</v>
      </c>
      <c r="D220" s="22" t="s">
        <v>553</v>
      </c>
      <c r="E220" s="22">
        <v>3026127</v>
      </c>
      <c r="F220" s="22">
        <v>0</v>
      </c>
      <c r="G220" s="22">
        <v>1982259</v>
      </c>
      <c r="H220" s="22">
        <v>810220</v>
      </c>
      <c r="I220" s="22">
        <v>0</v>
      </c>
      <c r="J220" s="22">
        <v>0</v>
      </c>
      <c r="K220" s="22">
        <v>0</v>
      </c>
      <c r="L220" s="22">
        <v>0</v>
      </c>
      <c r="M220" s="22">
        <v>5818606</v>
      </c>
      <c r="N220" s="22">
        <v>0</v>
      </c>
      <c r="O220" s="22">
        <v>113348</v>
      </c>
      <c r="P220" s="22">
        <v>248651</v>
      </c>
      <c r="Q220" s="22">
        <v>177507</v>
      </c>
      <c r="R220" s="22">
        <v>25502</v>
      </c>
      <c r="S220" s="22">
        <v>79918</v>
      </c>
      <c r="T220" s="22">
        <v>6463532</v>
      </c>
      <c r="U220" s="22">
        <v>1749599</v>
      </c>
      <c r="V220" s="22">
        <v>0</v>
      </c>
      <c r="W220" s="22">
        <v>794396</v>
      </c>
      <c r="X220" s="22">
        <v>456670</v>
      </c>
      <c r="Y220" s="22">
        <v>0</v>
      </c>
      <c r="Z220" s="22">
        <v>0</v>
      </c>
      <c r="AA220" s="22">
        <v>0</v>
      </c>
      <c r="AB220" s="22">
        <v>0</v>
      </c>
      <c r="AC220" s="22">
        <v>3000665</v>
      </c>
      <c r="AD220" s="22">
        <v>89152</v>
      </c>
      <c r="AE220" s="22">
        <v>126804</v>
      </c>
      <c r="AF220" s="22">
        <v>0</v>
      </c>
      <c r="AG220" s="22">
        <v>10236</v>
      </c>
      <c r="AH220" s="22">
        <v>46248</v>
      </c>
      <c r="AI220" s="22">
        <v>3273105</v>
      </c>
      <c r="AJ220" s="22">
        <v>3190427</v>
      </c>
      <c r="AK220" s="22">
        <v>0</v>
      </c>
      <c r="AL220" s="22">
        <v>3190427</v>
      </c>
    </row>
    <row r="221" spans="1:38" x14ac:dyDescent="0.35">
      <c r="A221" s="22" t="s">
        <v>114</v>
      </c>
      <c r="B221" s="22" t="s">
        <v>507</v>
      </c>
      <c r="C221" s="22" t="s">
        <v>554</v>
      </c>
      <c r="D221" s="22" t="s">
        <v>555</v>
      </c>
      <c r="E221" s="22">
        <v>5696192</v>
      </c>
      <c r="F221" s="22">
        <v>0</v>
      </c>
      <c r="G221" s="22">
        <v>4991100</v>
      </c>
      <c r="H221" s="22">
        <v>10621538</v>
      </c>
      <c r="I221" s="22">
        <v>121138</v>
      </c>
      <c r="J221" s="22">
        <v>0</v>
      </c>
      <c r="K221" s="22">
        <v>0</v>
      </c>
      <c r="L221" s="22">
        <v>0</v>
      </c>
      <c r="M221" s="22">
        <v>21429968</v>
      </c>
      <c r="N221" s="22">
        <v>15869</v>
      </c>
      <c r="O221" s="22">
        <v>7224036</v>
      </c>
      <c r="P221" s="22">
        <v>2020852</v>
      </c>
      <c r="Q221" s="22">
        <v>551513</v>
      </c>
      <c r="R221" s="22">
        <v>149389</v>
      </c>
      <c r="S221" s="22">
        <v>329015</v>
      </c>
      <c r="T221" s="22">
        <v>31720642</v>
      </c>
      <c r="U221" s="22">
        <v>3693544</v>
      </c>
      <c r="V221" s="22">
        <v>0</v>
      </c>
      <c r="W221" s="22">
        <v>1168089</v>
      </c>
      <c r="X221" s="22">
        <v>357836</v>
      </c>
      <c r="Y221" s="22">
        <v>18409</v>
      </c>
      <c r="Z221" s="22">
        <v>0</v>
      </c>
      <c r="AA221" s="22">
        <v>0</v>
      </c>
      <c r="AB221" s="22">
        <v>0</v>
      </c>
      <c r="AC221" s="22">
        <v>5237878</v>
      </c>
      <c r="AD221" s="22">
        <v>2097393</v>
      </c>
      <c r="AE221" s="22">
        <v>1134440</v>
      </c>
      <c r="AF221" s="22">
        <v>0</v>
      </c>
      <c r="AG221" s="22">
        <v>147936</v>
      </c>
      <c r="AH221" s="22">
        <v>213016</v>
      </c>
      <c r="AI221" s="22">
        <v>8830663</v>
      </c>
      <c r="AJ221" s="22">
        <v>22889979</v>
      </c>
      <c r="AK221" s="22">
        <v>3880387</v>
      </c>
      <c r="AL221" s="22">
        <v>19009592</v>
      </c>
    </row>
    <row r="222" spans="1:38" x14ac:dyDescent="0.35">
      <c r="A222" s="22" t="s">
        <v>114</v>
      </c>
      <c r="B222" s="22" t="s">
        <v>507</v>
      </c>
      <c r="C222" s="22" t="s">
        <v>556</v>
      </c>
      <c r="D222" s="22" t="s">
        <v>557</v>
      </c>
      <c r="E222" s="22">
        <v>2215343</v>
      </c>
      <c r="F222" s="22">
        <v>0</v>
      </c>
      <c r="G222" s="22">
        <v>7134519</v>
      </c>
      <c r="H222" s="22">
        <v>706141</v>
      </c>
      <c r="I222" s="22">
        <v>0</v>
      </c>
      <c r="J222" s="22">
        <v>0</v>
      </c>
      <c r="K222" s="22">
        <v>1951</v>
      </c>
      <c r="L222" s="22">
        <v>0</v>
      </c>
      <c r="M222" s="22">
        <v>10057954</v>
      </c>
      <c r="N222" s="22">
        <v>0</v>
      </c>
      <c r="O222" s="22">
        <v>1060399</v>
      </c>
      <c r="P222" s="22">
        <v>666520</v>
      </c>
      <c r="Q222" s="22">
        <v>45390</v>
      </c>
      <c r="R222" s="22">
        <v>88006</v>
      </c>
      <c r="S222" s="22">
        <v>339428</v>
      </c>
      <c r="T222" s="22">
        <v>12257697</v>
      </c>
      <c r="U222" s="22">
        <v>1615040</v>
      </c>
      <c r="V222" s="22">
        <v>0</v>
      </c>
      <c r="W222" s="22">
        <v>2093412</v>
      </c>
      <c r="X222" s="22">
        <v>661573</v>
      </c>
      <c r="Y222" s="22">
        <v>0</v>
      </c>
      <c r="Z222" s="22">
        <v>0</v>
      </c>
      <c r="AA222" s="22">
        <v>0</v>
      </c>
      <c r="AB222" s="22">
        <v>0</v>
      </c>
      <c r="AC222" s="22">
        <v>4370025</v>
      </c>
      <c r="AD222" s="22">
        <v>513890</v>
      </c>
      <c r="AE222" s="22">
        <v>588141</v>
      </c>
      <c r="AF222" s="22">
        <v>0</v>
      </c>
      <c r="AG222" s="22">
        <v>38971</v>
      </c>
      <c r="AH222" s="22">
        <v>276750</v>
      </c>
      <c r="AI222" s="22">
        <v>5787777</v>
      </c>
      <c r="AJ222" s="22">
        <v>6469920</v>
      </c>
      <c r="AK222" s="22">
        <v>0</v>
      </c>
      <c r="AL222" s="22">
        <v>6469920</v>
      </c>
    </row>
    <row r="223" spans="1:38" x14ac:dyDescent="0.35">
      <c r="A223" s="22" t="s">
        <v>114</v>
      </c>
      <c r="B223" s="22" t="s">
        <v>507</v>
      </c>
      <c r="C223" s="22" t="s">
        <v>558</v>
      </c>
      <c r="D223" s="22" t="s">
        <v>559</v>
      </c>
      <c r="E223" s="22">
        <v>1006805</v>
      </c>
      <c r="F223" s="22">
        <v>0</v>
      </c>
      <c r="G223" s="22">
        <v>1060841</v>
      </c>
      <c r="H223" s="22">
        <v>1369976</v>
      </c>
      <c r="I223" s="22">
        <v>0</v>
      </c>
      <c r="J223" s="22">
        <v>0</v>
      </c>
      <c r="K223" s="22">
        <v>0</v>
      </c>
      <c r="L223" s="22">
        <v>0</v>
      </c>
      <c r="M223" s="22">
        <v>3437622</v>
      </c>
      <c r="N223" s="22">
        <v>0</v>
      </c>
      <c r="O223" s="22">
        <v>1587895</v>
      </c>
      <c r="P223" s="22">
        <v>526998</v>
      </c>
      <c r="Q223" s="22">
        <v>74327</v>
      </c>
      <c r="R223" s="22">
        <v>27898</v>
      </c>
      <c r="S223" s="22">
        <v>106431</v>
      </c>
      <c r="T223" s="22">
        <v>5761171</v>
      </c>
      <c r="U223" s="22">
        <v>421087</v>
      </c>
      <c r="V223" s="22">
        <v>0</v>
      </c>
      <c r="W223" s="22">
        <v>826264</v>
      </c>
      <c r="X223" s="22">
        <v>352051</v>
      </c>
      <c r="Y223" s="22">
        <v>0</v>
      </c>
      <c r="Z223" s="22">
        <v>0</v>
      </c>
      <c r="AA223" s="22">
        <v>0</v>
      </c>
      <c r="AB223" s="22">
        <v>0</v>
      </c>
      <c r="AC223" s="22">
        <v>1599402</v>
      </c>
      <c r="AD223" s="22">
        <v>951208</v>
      </c>
      <c r="AE223" s="22">
        <v>283050</v>
      </c>
      <c r="AF223" s="22">
        <v>0</v>
      </c>
      <c r="AG223" s="22">
        <v>27898</v>
      </c>
      <c r="AH223" s="22">
        <v>92931</v>
      </c>
      <c r="AI223" s="22">
        <v>2954489</v>
      </c>
      <c r="AJ223" s="22">
        <v>2806682</v>
      </c>
      <c r="AK223" s="22">
        <v>0</v>
      </c>
      <c r="AL223" s="22">
        <v>2806682</v>
      </c>
    </row>
    <row r="224" spans="1:38" x14ac:dyDescent="0.35">
      <c r="A224" s="22" t="s">
        <v>114</v>
      </c>
      <c r="B224" s="22" t="s">
        <v>507</v>
      </c>
      <c r="C224" s="22" t="s">
        <v>560</v>
      </c>
      <c r="D224" s="22" t="s">
        <v>561</v>
      </c>
      <c r="E224" s="22">
        <v>2898271</v>
      </c>
      <c r="F224" s="22">
        <v>0</v>
      </c>
      <c r="G224" s="22">
        <v>3378656</v>
      </c>
      <c r="H224" s="22">
        <v>1112283</v>
      </c>
      <c r="I224" s="22">
        <v>0</v>
      </c>
      <c r="J224" s="22">
        <v>0</v>
      </c>
      <c r="K224" s="22">
        <v>0</v>
      </c>
      <c r="L224" s="22">
        <v>0</v>
      </c>
      <c r="M224" s="22">
        <v>7389210</v>
      </c>
      <c r="N224" s="22">
        <v>0</v>
      </c>
      <c r="O224" s="22">
        <v>490467</v>
      </c>
      <c r="P224" s="22">
        <v>324161</v>
      </c>
      <c r="Q224" s="22">
        <v>111940</v>
      </c>
      <c r="R224" s="22">
        <v>90257</v>
      </c>
      <c r="S224" s="22">
        <v>25000</v>
      </c>
      <c r="T224" s="22">
        <v>8431035</v>
      </c>
      <c r="U224" s="22">
        <v>852943</v>
      </c>
      <c r="V224" s="22">
        <v>0</v>
      </c>
      <c r="W224" s="22">
        <v>961279</v>
      </c>
      <c r="X224" s="22">
        <v>668961</v>
      </c>
      <c r="Y224" s="22">
        <v>0</v>
      </c>
      <c r="Z224" s="22">
        <v>0</v>
      </c>
      <c r="AA224" s="22">
        <v>0</v>
      </c>
      <c r="AB224" s="22">
        <v>0</v>
      </c>
      <c r="AC224" s="22">
        <v>2483183</v>
      </c>
      <c r="AD224" s="22">
        <v>79441</v>
      </c>
      <c r="AE224" s="22">
        <v>151234</v>
      </c>
      <c r="AF224" s="22">
        <v>0</v>
      </c>
      <c r="AG224" s="22">
        <v>51297</v>
      </c>
      <c r="AH224" s="22">
        <v>13750</v>
      </c>
      <c r="AI224" s="22">
        <v>2778905</v>
      </c>
      <c r="AJ224" s="22">
        <v>5652130</v>
      </c>
      <c r="AK224" s="22">
        <v>215519</v>
      </c>
      <c r="AL224" s="22">
        <v>5436611</v>
      </c>
    </row>
    <row r="225" spans="1:38" x14ac:dyDescent="0.35">
      <c r="A225" s="22" t="s">
        <v>114</v>
      </c>
      <c r="B225" s="22" t="s">
        <v>507</v>
      </c>
      <c r="C225" s="22" t="s">
        <v>562</v>
      </c>
      <c r="D225" s="22" t="s">
        <v>563</v>
      </c>
      <c r="E225" s="22">
        <v>1579194</v>
      </c>
      <c r="F225" s="22">
        <v>0</v>
      </c>
      <c r="G225" s="22">
        <v>0</v>
      </c>
      <c r="H225" s="22">
        <v>2167400</v>
      </c>
      <c r="I225" s="22">
        <v>0</v>
      </c>
      <c r="J225" s="22">
        <v>0</v>
      </c>
      <c r="K225" s="22">
        <v>0</v>
      </c>
      <c r="L225" s="22">
        <v>0</v>
      </c>
      <c r="M225" s="22">
        <v>3746594</v>
      </c>
      <c r="N225" s="22">
        <v>0</v>
      </c>
      <c r="O225" s="22">
        <v>504789</v>
      </c>
      <c r="P225" s="22">
        <v>230160</v>
      </c>
      <c r="Q225" s="22">
        <v>22276</v>
      </c>
      <c r="R225" s="22">
        <v>62391</v>
      </c>
      <c r="S225" s="22">
        <v>0</v>
      </c>
      <c r="T225" s="22">
        <v>4566210</v>
      </c>
      <c r="U225" s="22">
        <v>582123</v>
      </c>
      <c r="V225" s="22">
        <v>0</v>
      </c>
      <c r="W225" s="22">
        <v>654328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1236451</v>
      </c>
      <c r="AD225" s="22">
        <v>117571</v>
      </c>
      <c r="AE225" s="22">
        <v>95799</v>
      </c>
      <c r="AF225" s="22">
        <v>0</v>
      </c>
      <c r="AG225" s="22">
        <v>16089</v>
      </c>
      <c r="AH225" s="22">
        <v>0</v>
      </c>
      <c r="AI225" s="22">
        <v>1465910</v>
      </c>
      <c r="AJ225" s="22">
        <v>3100300</v>
      </c>
      <c r="AK225" s="22">
        <v>0</v>
      </c>
      <c r="AL225" s="22">
        <v>3100300</v>
      </c>
    </row>
    <row r="226" spans="1:38" x14ac:dyDescent="0.35">
      <c r="A226" s="22" t="s">
        <v>114</v>
      </c>
      <c r="B226" s="22" t="s">
        <v>507</v>
      </c>
      <c r="C226" s="22" t="s">
        <v>564</v>
      </c>
      <c r="D226" s="22" t="s">
        <v>565</v>
      </c>
      <c r="E226" s="22">
        <v>4489022</v>
      </c>
      <c r="F226" s="22">
        <v>0</v>
      </c>
      <c r="G226" s="22">
        <v>2823069</v>
      </c>
      <c r="H226" s="22">
        <v>2379079</v>
      </c>
      <c r="I226" s="22">
        <v>288275</v>
      </c>
      <c r="J226" s="22">
        <v>0</v>
      </c>
      <c r="K226" s="22">
        <v>0</v>
      </c>
      <c r="L226" s="22">
        <v>0</v>
      </c>
      <c r="M226" s="22">
        <v>9979445</v>
      </c>
      <c r="N226" s="22">
        <v>84575</v>
      </c>
      <c r="O226" s="22">
        <v>1420406</v>
      </c>
      <c r="P226" s="22">
        <v>953847</v>
      </c>
      <c r="Q226" s="22">
        <v>308657</v>
      </c>
      <c r="R226" s="22">
        <v>1191557</v>
      </c>
      <c r="S226" s="22">
        <v>132061</v>
      </c>
      <c r="T226" s="22">
        <v>14070548</v>
      </c>
      <c r="U226" s="22">
        <v>2124883</v>
      </c>
      <c r="V226" s="22">
        <v>0</v>
      </c>
      <c r="W226" s="22">
        <v>984345</v>
      </c>
      <c r="X226" s="22">
        <v>958975</v>
      </c>
      <c r="Y226" s="22">
        <v>35524</v>
      </c>
      <c r="Z226" s="22">
        <v>0</v>
      </c>
      <c r="AA226" s="22">
        <v>0</v>
      </c>
      <c r="AB226" s="22">
        <v>0</v>
      </c>
      <c r="AC226" s="22">
        <v>4103727</v>
      </c>
      <c r="AD226" s="22">
        <v>504957</v>
      </c>
      <c r="AE226" s="22">
        <v>472249</v>
      </c>
      <c r="AF226" s="22">
        <v>0</v>
      </c>
      <c r="AG226" s="22">
        <v>641434</v>
      </c>
      <c r="AH226" s="22">
        <v>112738</v>
      </c>
      <c r="AI226" s="22">
        <v>5835105</v>
      </c>
      <c r="AJ226" s="22">
        <v>8235443</v>
      </c>
      <c r="AK226" s="22">
        <v>0</v>
      </c>
      <c r="AL226" s="22">
        <v>8235443</v>
      </c>
    </row>
    <row r="227" spans="1:38" x14ac:dyDescent="0.35">
      <c r="A227" s="22" t="s">
        <v>114</v>
      </c>
      <c r="B227" s="22" t="s">
        <v>507</v>
      </c>
      <c r="C227" s="22" t="s">
        <v>566</v>
      </c>
      <c r="D227" s="22" t="s">
        <v>567</v>
      </c>
      <c r="E227" s="22">
        <v>1399035</v>
      </c>
      <c r="F227" s="22">
        <v>0</v>
      </c>
      <c r="G227" s="22">
        <v>1115411</v>
      </c>
      <c r="H227" s="22">
        <v>881657</v>
      </c>
      <c r="I227" s="22">
        <v>0</v>
      </c>
      <c r="J227" s="22">
        <v>0</v>
      </c>
      <c r="K227" s="22">
        <v>0</v>
      </c>
      <c r="L227" s="22">
        <v>0</v>
      </c>
      <c r="M227" s="22">
        <v>3396103</v>
      </c>
      <c r="N227" s="22">
        <v>10152</v>
      </c>
      <c r="O227" s="22">
        <v>298540</v>
      </c>
      <c r="P227" s="22">
        <v>138819</v>
      </c>
      <c r="Q227" s="22">
        <v>15928</v>
      </c>
      <c r="R227" s="22">
        <v>0</v>
      </c>
      <c r="S227" s="22">
        <v>34768</v>
      </c>
      <c r="T227" s="22">
        <v>3894310</v>
      </c>
      <c r="U227" s="22">
        <v>1307202</v>
      </c>
      <c r="V227" s="22">
        <v>0</v>
      </c>
      <c r="W227" s="22">
        <v>259505</v>
      </c>
      <c r="X227" s="22">
        <v>274938</v>
      </c>
      <c r="Y227" s="22">
        <v>0</v>
      </c>
      <c r="Z227" s="22">
        <v>0</v>
      </c>
      <c r="AA227" s="22">
        <v>0</v>
      </c>
      <c r="AB227" s="22">
        <v>0</v>
      </c>
      <c r="AC227" s="22">
        <v>1841645</v>
      </c>
      <c r="AD227" s="22">
        <v>197636</v>
      </c>
      <c r="AE227" s="22">
        <v>113022</v>
      </c>
      <c r="AF227" s="22">
        <v>0</v>
      </c>
      <c r="AG227" s="22">
        <v>0</v>
      </c>
      <c r="AH227" s="22">
        <v>31292</v>
      </c>
      <c r="AI227" s="22">
        <v>2183595</v>
      </c>
      <c r="AJ227" s="22">
        <v>1710715</v>
      </c>
      <c r="AK227" s="22">
        <v>0</v>
      </c>
      <c r="AL227" s="22">
        <v>1710715</v>
      </c>
    </row>
    <row r="228" spans="1:38" x14ac:dyDescent="0.35">
      <c r="A228" s="22" t="s">
        <v>114</v>
      </c>
      <c r="B228" s="22" t="s">
        <v>507</v>
      </c>
      <c r="C228" s="22" t="s">
        <v>568</v>
      </c>
      <c r="D228" s="22" t="s">
        <v>569</v>
      </c>
      <c r="E228" s="22">
        <v>5604017</v>
      </c>
      <c r="F228" s="22">
        <v>0</v>
      </c>
      <c r="G228" s="22">
        <v>832957</v>
      </c>
      <c r="H228" s="22">
        <v>1413505</v>
      </c>
      <c r="I228" s="22">
        <v>577875</v>
      </c>
      <c r="J228" s="22">
        <v>0</v>
      </c>
      <c r="K228" s="22">
        <v>0</v>
      </c>
      <c r="L228" s="22">
        <v>0</v>
      </c>
      <c r="M228" s="22">
        <v>8428354</v>
      </c>
      <c r="N228" s="22">
        <v>0</v>
      </c>
      <c r="O228" s="22">
        <v>460896</v>
      </c>
      <c r="P228" s="22">
        <v>288765</v>
      </c>
      <c r="Q228" s="22">
        <v>162779</v>
      </c>
      <c r="R228" s="22">
        <v>15721</v>
      </c>
      <c r="S228" s="22">
        <v>56655</v>
      </c>
      <c r="T228" s="22">
        <v>9413170</v>
      </c>
      <c r="U228" s="22">
        <v>3658702</v>
      </c>
      <c r="V228" s="22">
        <v>0</v>
      </c>
      <c r="W228" s="22">
        <v>435870</v>
      </c>
      <c r="X228" s="22">
        <v>888695</v>
      </c>
      <c r="Y228" s="22">
        <v>77050</v>
      </c>
      <c r="Z228" s="22">
        <v>0</v>
      </c>
      <c r="AA228" s="22">
        <v>0</v>
      </c>
      <c r="AB228" s="22">
        <v>0</v>
      </c>
      <c r="AC228" s="22">
        <v>5060317</v>
      </c>
      <c r="AD228" s="22">
        <v>229606</v>
      </c>
      <c r="AE228" s="22">
        <v>131444</v>
      </c>
      <c r="AF228" s="22">
        <v>0</v>
      </c>
      <c r="AG228" s="22">
        <v>4317</v>
      </c>
      <c r="AH228" s="22">
        <v>43794</v>
      </c>
      <c r="AI228" s="22">
        <v>5469478</v>
      </c>
      <c r="AJ228" s="22">
        <v>3943692</v>
      </c>
      <c r="AK228" s="22">
        <v>0</v>
      </c>
      <c r="AL228" s="22">
        <v>3943692</v>
      </c>
    </row>
    <row r="229" spans="1:38" x14ac:dyDescent="0.35">
      <c r="A229" s="22" t="s">
        <v>114</v>
      </c>
      <c r="B229" s="22" t="s">
        <v>507</v>
      </c>
      <c r="C229" s="22" t="s">
        <v>570</v>
      </c>
      <c r="D229" s="22" t="s">
        <v>571</v>
      </c>
      <c r="E229" s="22">
        <v>6010218</v>
      </c>
      <c r="F229" s="22">
        <v>0</v>
      </c>
      <c r="G229" s="22">
        <v>2624164</v>
      </c>
      <c r="H229" s="22">
        <v>5860713</v>
      </c>
      <c r="I229" s="22">
        <v>564335</v>
      </c>
      <c r="J229" s="22">
        <v>0</v>
      </c>
      <c r="K229" s="22">
        <v>0</v>
      </c>
      <c r="L229" s="22">
        <v>0</v>
      </c>
      <c r="M229" s="22">
        <v>15059430</v>
      </c>
      <c r="N229" s="22">
        <v>0</v>
      </c>
      <c r="O229" s="22">
        <v>5088051</v>
      </c>
      <c r="P229" s="22">
        <v>942823</v>
      </c>
      <c r="Q229" s="22">
        <v>1086014</v>
      </c>
      <c r="R229" s="22">
        <v>1629677</v>
      </c>
      <c r="S229" s="22">
        <v>983875</v>
      </c>
      <c r="T229" s="22">
        <v>24789870</v>
      </c>
      <c r="U229" s="22">
        <v>3544548</v>
      </c>
      <c r="V229" s="22">
        <v>0</v>
      </c>
      <c r="W229" s="22">
        <v>1001125</v>
      </c>
      <c r="X229" s="22">
        <v>2451668</v>
      </c>
      <c r="Y229" s="22">
        <v>108471</v>
      </c>
      <c r="Z229" s="22">
        <v>0</v>
      </c>
      <c r="AA229" s="22">
        <v>0</v>
      </c>
      <c r="AB229" s="22">
        <v>0</v>
      </c>
      <c r="AC229" s="22">
        <v>7105812</v>
      </c>
      <c r="AD229" s="22">
        <v>564549</v>
      </c>
      <c r="AE229" s="22">
        <v>449691</v>
      </c>
      <c r="AF229" s="22">
        <v>0</v>
      </c>
      <c r="AG229" s="22">
        <v>431909</v>
      </c>
      <c r="AH229" s="22">
        <v>462221</v>
      </c>
      <c r="AI229" s="22">
        <v>9014182</v>
      </c>
      <c r="AJ229" s="22">
        <v>15775688</v>
      </c>
      <c r="AK229" s="22">
        <v>0</v>
      </c>
      <c r="AL229" s="22">
        <v>15775688</v>
      </c>
    </row>
    <row r="230" spans="1:38" x14ac:dyDescent="0.35">
      <c r="A230" s="22" t="s">
        <v>114</v>
      </c>
      <c r="B230" s="22" t="s">
        <v>507</v>
      </c>
      <c r="C230" s="22" t="s">
        <v>572</v>
      </c>
      <c r="D230" s="22" t="s">
        <v>573</v>
      </c>
      <c r="E230" s="22">
        <v>1345697</v>
      </c>
      <c r="F230" s="22">
        <v>0</v>
      </c>
      <c r="G230" s="22">
        <v>859779</v>
      </c>
      <c r="H230" s="22">
        <v>589726</v>
      </c>
      <c r="I230" s="22">
        <v>0</v>
      </c>
      <c r="J230" s="22">
        <v>0</v>
      </c>
      <c r="K230" s="22">
        <v>0</v>
      </c>
      <c r="L230" s="22">
        <v>0</v>
      </c>
      <c r="M230" s="22">
        <v>2795202</v>
      </c>
      <c r="N230" s="22">
        <v>77612</v>
      </c>
      <c r="O230" s="22">
        <v>2554841</v>
      </c>
      <c r="P230" s="22">
        <v>102142</v>
      </c>
      <c r="Q230" s="22">
        <v>189422</v>
      </c>
      <c r="R230" s="22">
        <v>3646</v>
      </c>
      <c r="S230" s="22">
        <v>227691</v>
      </c>
      <c r="T230" s="22">
        <v>5950556</v>
      </c>
      <c r="U230" s="22">
        <v>1057639</v>
      </c>
      <c r="V230" s="22">
        <v>0</v>
      </c>
      <c r="W230" s="22">
        <v>388050</v>
      </c>
      <c r="X230" s="22">
        <v>322824</v>
      </c>
      <c r="Y230" s="22">
        <v>0</v>
      </c>
      <c r="Z230" s="22">
        <v>0</v>
      </c>
      <c r="AA230" s="22">
        <v>0</v>
      </c>
      <c r="AB230" s="22">
        <v>0</v>
      </c>
      <c r="AC230" s="22">
        <v>1768513</v>
      </c>
      <c r="AD230" s="22">
        <v>940050</v>
      </c>
      <c r="AE230" s="22">
        <v>85330</v>
      </c>
      <c r="AF230" s="22">
        <v>0</v>
      </c>
      <c r="AG230" s="22">
        <v>728</v>
      </c>
      <c r="AH230" s="22">
        <v>222846</v>
      </c>
      <c r="AI230" s="22">
        <v>3017467</v>
      </c>
      <c r="AJ230" s="22">
        <v>2933089</v>
      </c>
      <c r="AK230" s="22">
        <v>0</v>
      </c>
      <c r="AL230" s="22">
        <v>2933089</v>
      </c>
    </row>
    <row r="231" spans="1:38" x14ac:dyDescent="0.35">
      <c r="A231" s="22" t="s">
        <v>114</v>
      </c>
      <c r="B231" s="22" t="s">
        <v>507</v>
      </c>
      <c r="C231" s="22" t="s">
        <v>574</v>
      </c>
      <c r="D231" s="22" t="s">
        <v>575</v>
      </c>
      <c r="E231" s="22">
        <v>606344</v>
      </c>
      <c r="F231" s="22">
        <v>0</v>
      </c>
      <c r="G231" s="22">
        <v>1003445</v>
      </c>
      <c r="H231" s="22">
        <v>1913320</v>
      </c>
      <c r="I231" s="22">
        <v>0</v>
      </c>
      <c r="J231" s="22">
        <v>0</v>
      </c>
      <c r="K231" s="22">
        <v>0</v>
      </c>
      <c r="L231" s="22">
        <v>0</v>
      </c>
      <c r="M231" s="22">
        <v>3523109</v>
      </c>
      <c r="N231" s="22">
        <v>0</v>
      </c>
      <c r="O231" s="22">
        <v>452853</v>
      </c>
      <c r="P231" s="22">
        <v>1177255</v>
      </c>
      <c r="Q231" s="22">
        <v>89321</v>
      </c>
      <c r="R231" s="22">
        <v>1884493</v>
      </c>
      <c r="S231" s="22">
        <v>23841</v>
      </c>
      <c r="T231" s="22">
        <v>7150872</v>
      </c>
      <c r="U231" s="22">
        <v>426171</v>
      </c>
      <c r="V231" s="22">
        <v>0</v>
      </c>
      <c r="W231" s="22">
        <v>228046</v>
      </c>
      <c r="X231" s="22">
        <v>407488</v>
      </c>
      <c r="Y231" s="22">
        <v>0</v>
      </c>
      <c r="Z231" s="22">
        <v>0</v>
      </c>
      <c r="AA231" s="22">
        <v>0</v>
      </c>
      <c r="AB231" s="22">
        <v>0</v>
      </c>
      <c r="AC231" s="22">
        <v>1061705</v>
      </c>
      <c r="AD231" s="22">
        <v>149619</v>
      </c>
      <c r="AE231" s="22">
        <v>516906</v>
      </c>
      <c r="AF231" s="22">
        <v>0</v>
      </c>
      <c r="AG231" s="22">
        <v>1214211</v>
      </c>
      <c r="AH231" s="22">
        <v>18125</v>
      </c>
      <c r="AI231" s="22">
        <v>2960566</v>
      </c>
      <c r="AJ231" s="22">
        <v>4190306</v>
      </c>
      <c r="AK231" s="22">
        <v>0</v>
      </c>
      <c r="AL231" s="22">
        <v>4190306</v>
      </c>
    </row>
    <row r="232" spans="1:38" x14ac:dyDescent="0.35">
      <c r="A232" s="22" t="s">
        <v>114</v>
      </c>
      <c r="B232" s="22" t="s">
        <v>507</v>
      </c>
      <c r="C232" s="22" t="s">
        <v>576</v>
      </c>
      <c r="D232" s="22" t="s">
        <v>577</v>
      </c>
      <c r="E232" s="22">
        <v>2145170</v>
      </c>
      <c r="F232" s="22">
        <v>0</v>
      </c>
      <c r="G232" s="22">
        <v>1905426</v>
      </c>
      <c r="H232" s="22">
        <v>481407</v>
      </c>
      <c r="I232" s="22">
        <v>193052</v>
      </c>
      <c r="J232" s="22">
        <v>0</v>
      </c>
      <c r="K232" s="22">
        <v>0</v>
      </c>
      <c r="L232" s="22">
        <v>0</v>
      </c>
      <c r="M232" s="22">
        <v>4725055</v>
      </c>
      <c r="N232" s="22">
        <v>0</v>
      </c>
      <c r="O232" s="22">
        <v>2769599</v>
      </c>
      <c r="P232" s="22">
        <v>797682</v>
      </c>
      <c r="Q232" s="22">
        <v>140000</v>
      </c>
      <c r="R232" s="22">
        <v>170697</v>
      </c>
      <c r="S232" s="22">
        <v>302917</v>
      </c>
      <c r="T232" s="22">
        <v>8905950</v>
      </c>
      <c r="U232" s="22">
        <v>1077523</v>
      </c>
      <c r="V232" s="22">
        <v>0</v>
      </c>
      <c r="W232" s="22">
        <v>872853</v>
      </c>
      <c r="X232" s="22">
        <v>160173</v>
      </c>
      <c r="Y232" s="22">
        <v>90667</v>
      </c>
      <c r="Z232" s="22">
        <v>0</v>
      </c>
      <c r="AA232" s="22">
        <v>0</v>
      </c>
      <c r="AB232" s="22">
        <v>0</v>
      </c>
      <c r="AC232" s="22">
        <v>2201216</v>
      </c>
      <c r="AD232" s="22">
        <v>467874</v>
      </c>
      <c r="AE232" s="22">
        <v>362163</v>
      </c>
      <c r="AF232" s="22">
        <v>0</v>
      </c>
      <c r="AG232" s="22">
        <v>94313</v>
      </c>
      <c r="AH232" s="22">
        <v>182156</v>
      </c>
      <c r="AI232" s="22">
        <v>3307722</v>
      </c>
      <c r="AJ232" s="22">
        <v>5598228</v>
      </c>
      <c r="AK232" s="22">
        <v>60000</v>
      </c>
      <c r="AL232" s="22">
        <v>5538228</v>
      </c>
    </row>
    <row r="233" spans="1:38" x14ac:dyDescent="0.35">
      <c r="A233" s="22" t="s">
        <v>114</v>
      </c>
      <c r="B233" s="22" t="s">
        <v>507</v>
      </c>
      <c r="C233" s="22" t="s">
        <v>578</v>
      </c>
      <c r="D233" s="22" t="s">
        <v>579</v>
      </c>
      <c r="E233" s="22">
        <v>2062663</v>
      </c>
      <c r="F233" s="22">
        <v>0</v>
      </c>
      <c r="G233" s="22">
        <v>578099</v>
      </c>
      <c r="H233" s="22">
        <v>1077095</v>
      </c>
      <c r="I233" s="22">
        <v>0</v>
      </c>
      <c r="J233" s="22">
        <v>0</v>
      </c>
      <c r="K233" s="22">
        <v>0</v>
      </c>
      <c r="L233" s="22">
        <v>0</v>
      </c>
      <c r="M233" s="22">
        <v>3717857</v>
      </c>
      <c r="N233" s="22">
        <v>0</v>
      </c>
      <c r="O233" s="22">
        <v>549405</v>
      </c>
      <c r="P233" s="22">
        <v>266500</v>
      </c>
      <c r="Q233" s="22">
        <v>135184</v>
      </c>
      <c r="R233" s="22">
        <v>132944</v>
      </c>
      <c r="S233" s="22">
        <v>156043</v>
      </c>
      <c r="T233" s="22">
        <v>4957933</v>
      </c>
      <c r="U233" s="22">
        <v>1292622</v>
      </c>
      <c r="V233" s="22">
        <v>0</v>
      </c>
      <c r="W233" s="22">
        <v>237590</v>
      </c>
      <c r="X233" s="22">
        <v>526270</v>
      </c>
      <c r="Y233" s="22">
        <v>0</v>
      </c>
      <c r="Z233" s="22">
        <v>0</v>
      </c>
      <c r="AA233" s="22">
        <v>0</v>
      </c>
      <c r="AB233" s="22">
        <v>0</v>
      </c>
      <c r="AC233" s="22">
        <v>2056482</v>
      </c>
      <c r="AD233" s="22">
        <v>105833</v>
      </c>
      <c r="AE233" s="22">
        <v>77560</v>
      </c>
      <c r="AF233" s="22">
        <v>0</v>
      </c>
      <c r="AG233" s="22">
        <v>122281</v>
      </c>
      <c r="AH233" s="22">
        <v>100354</v>
      </c>
      <c r="AI233" s="22">
        <v>2462510</v>
      </c>
      <c r="AJ233" s="22">
        <v>2495423</v>
      </c>
      <c r="AK233" s="22">
        <v>0</v>
      </c>
      <c r="AL233" s="22">
        <v>2495423</v>
      </c>
    </row>
    <row r="234" spans="1:38" x14ac:dyDescent="0.35">
      <c r="A234" s="22" t="s">
        <v>114</v>
      </c>
      <c r="B234" s="22" t="s">
        <v>507</v>
      </c>
      <c r="C234" s="22" t="s">
        <v>580</v>
      </c>
      <c r="D234" s="22" t="s">
        <v>581</v>
      </c>
      <c r="E234" s="22">
        <v>0</v>
      </c>
      <c r="F234" s="22">
        <v>0</v>
      </c>
      <c r="G234" s="22">
        <v>3812259</v>
      </c>
      <c r="H234" s="22"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v>3812259</v>
      </c>
      <c r="N234" s="22">
        <v>0</v>
      </c>
      <c r="O234" s="22">
        <v>1122979</v>
      </c>
      <c r="P234" s="22">
        <v>493608</v>
      </c>
      <c r="Q234" s="22">
        <v>40907</v>
      </c>
      <c r="R234" s="22">
        <v>450909</v>
      </c>
      <c r="S234" s="22">
        <v>186723</v>
      </c>
      <c r="T234" s="22">
        <v>6107385</v>
      </c>
      <c r="U234" s="22">
        <v>0</v>
      </c>
      <c r="V234" s="22">
        <v>0</v>
      </c>
      <c r="W234" s="22">
        <v>1427707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1427707</v>
      </c>
      <c r="AD234" s="22">
        <v>234084</v>
      </c>
      <c r="AE234" s="22">
        <v>286141</v>
      </c>
      <c r="AF234" s="22">
        <v>0</v>
      </c>
      <c r="AG234" s="22">
        <v>91718</v>
      </c>
      <c r="AH234" s="22">
        <v>137389</v>
      </c>
      <c r="AI234" s="22">
        <v>2177039</v>
      </c>
      <c r="AJ234" s="22">
        <v>3930346</v>
      </c>
      <c r="AK234" s="22">
        <v>0</v>
      </c>
      <c r="AL234" s="22">
        <v>3930346</v>
      </c>
    </row>
    <row r="235" spans="1:38" x14ac:dyDescent="0.35">
      <c r="A235" s="22" t="s">
        <v>114</v>
      </c>
      <c r="B235" s="22" t="s">
        <v>507</v>
      </c>
      <c r="C235" s="22" t="s">
        <v>582</v>
      </c>
      <c r="D235" s="22" t="s">
        <v>583</v>
      </c>
      <c r="E235" s="22">
        <v>5656510</v>
      </c>
      <c r="F235" s="22">
        <v>0</v>
      </c>
      <c r="G235" s="22">
        <v>9088928</v>
      </c>
      <c r="H235" s="22">
        <v>986291</v>
      </c>
      <c r="I235" s="22">
        <v>0</v>
      </c>
      <c r="J235" s="22">
        <v>0</v>
      </c>
      <c r="K235" s="22">
        <v>0</v>
      </c>
      <c r="L235" s="22">
        <v>0</v>
      </c>
      <c r="M235" s="22">
        <v>15731729</v>
      </c>
      <c r="N235" s="22">
        <v>0</v>
      </c>
      <c r="O235" s="22">
        <v>3903850</v>
      </c>
      <c r="P235" s="22">
        <v>1311987</v>
      </c>
      <c r="Q235" s="22">
        <v>103078</v>
      </c>
      <c r="R235" s="22">
        <v>0</v>
      </c>
      <c r="S235" s="22">
        <v>136413</v>
      </c>
      <c r="T235" s="22">
        <v>21187057</v>
      </c>
      <c r="U235" s="22">
        <v>1634832</v>
      </c>
      <c r="V235" s="22">
        <v>0</v>
      </c>
      <c r="W235" s="22">
        <v>643156</v>
      </c>
      <c r="X235" s="22">
        <v>249800</v>
      </c>
      <c r="Y235" s="22">
        <v>0</v>
      </c>
      <c r="Z235" s="22">
        <v>0</v>
      </c>
      <c r="AA235" s="22">
        <v>0</v>
      </c>
      <c r="AB235" s="22">
        <v>0</v>
      </c>
      <c r="AC235" s="22">
        <v>2527788</v>
      </c>
      <c r="AD235" s="22">
        <v>759391</v>
      </c>
      <c r="AE235" s="22">
        <v>532984</v>
      </c>
      <c r="AF235" s="22">
        <v>0</v>
      </c>
      <c r="AG235" s="22">
        <v>0</v>
      </c>
      <c r="AH235" s="22">
        <v>52632</v>
      </c>
      <c r="AI235" s="22">
        <v>3872795</v>
      </c>
      <c r="AJ235" s="22">
        <v>17314262</v>
      </c>
      <c r="AK235" s="22">
        <v>706164</v>
      </c>
      <c r="AL235" s="22">
        <v>16608098</v>
      </c>
    </row>
    <row r="236" spans="1:38" x14ac:dyDescent="0.35">
      <c r="A236" s="22" t="s">
        <v>114</v>
      </c>
      <c r="B236" s="22" t="s">
        <v>507</v>
      </c>
      <c r="C236" s="22" t="s">
        <v>584</v>
      </c>
      <c r="D236" s="22" t="s">
        <v>585</v>
      </c>
      <c r="E236" s="22">
        <v>5456890</v>
      </c>
      <c r="F236" s="22">
        <v>0</v>
      </c>
      <c r="G236" s="22">
        <v>5113512</v>
      </c>
      <c r="H236" s="22">
        <v>2520623</v>
      </c>
      <c r="I236" s="22">
        <v>0</v>
      </c>
      <c r="J236" s="22">
        <v>0</v>
      </c>
      <c r="K236" s="22">
        <v>0</v>
      </c>
      <c r="L236" s="22">
        <v>561914</v>
      </c>
      <c r="M236" s="22">
        <v>13652939</v>
      </c>
      <c r="N236" s="22">
        <v>693095</v>
      </c>
      <c r="O236" s="22">
        <v>7006685</v>
      </c>
      <c r="P236" s="22">
        <v>1547145</v>
      </c>
      <c r="Q236" s="22">
        <v>346302</v>
      </c>
      <c r="R236" s="22">
        <v>747606</v>
      </c>
      <c r="S236" s="22">
        <v>446077</v>
      </c>
      <c r="T236" s="22">
        <v>24439849</v>
      </c>
      <c r="U236" s="22">
        <v>3571269</v>
      </c>
      <c r="V236" s="22">
        <v>0</v>
      </c>
      <c r="W236" s="22">
        <v>1006591</v>
      </c>
      <c r="X236" s="22">
        <v>840558</v>
      </c>
      <c r="Y236" s="22">
        <v>0</v>
      </c>
      <c r="Z236" s="22">
        <v>0</v>
      </c>
      <c r="AA236" s="22">
        <v>0</v>
      </c>
      <c r="AB236" s="22">
        <v>232257</v>
      </c>
      <c r="AC236" s="22">
        <v>5650675</v>
      </c>
      <c r="AD236" s="22">
        <v>2560596</v>
      </c>
      <c r="AE236" s="22">
        <v>1054783</v>
      </c>
      <c r="AF236" s="22">
        <v>0</v>
      </c>
      <c r="AG236" s="22">
        <v>423622</v>
      </c>
      <c r="AH236" s="22">
        <v>376300</v>
      </c>
      <c r="AI236" s="22">
        <v>10065976</v>
      </c>
      <c r="AJ236" s="22">
        <v>14373873</v>
      </c>
      <c r="AK236" s="22">
        <v>1195149</v>
      </c>
      <c r="AL236" s="22">
        <v>13178724</v>
      </c>
    </row>
    <row r="237" spans="1:38" x14ac:dyDescent="0.35">
      <c r="A237" s="22" t="s">
        <v>114</v>
      </c>
      <c r="B237" s="22" t="s">
        <v>507</v>
      </c>
      <c r="C237" s="22" t="s">
        <v>586</v>
      </c>
      <c r="D237" s="22" t="s">
        <v>587</v>
      </c>
      <c r="E237" s="22">
        <v>3593879</v>
      </c>
      <c r="F237" s="22">
        <v>0</v>
      </c>
      <c r="G237" s="22">
        <v>921868</v>
      </c>
      <c r="H237" s="22">
        <v>1130719</v>
      </c>
      <c r="I237" s="22">
        <v>501541</v>
      </c>
      <c r="J237" s="22">
        <v>0</v>
      </c>
      <c r="K237" s="22">
        <v>0</v>
      </c>
      <c r="L237" s="22">
        <v>0</v>
      </c>
      <c r="M237" s="22">
        <v>6148007</v>
      </c>
      <c r="N237" s="22">
        <v>12699</v>
      </c>
      <c r="O237" s="22">
        <v>1804132</v>
      </c>
      <c r="P237" s="22">
        <v>288347</v>
      </c>
      <c r="Q237" s="22">
        <v>53980</v>
      </c>
      <c r="R237" s="22">
        <v>226902</v>
      </c>
      <c r="S237" s="22">
        <v>29506</v>
      </c>
      <c r="T237" s="22">
        <v>8563573</v>
      </c>
      <c r="U237" s="22">
        <v>1956203</v>
      </c>
      <c r="V237" s="22">
        <v>0</v>
      </c>
      <c r="W237" s="22">
        <v>765569</v>
      </c>
      <c r="X237" s="22">
        <v>557824</v>
      </c>
      <c r="Y237" s="22">
        <v>104236</v>
      </c>
      <c r="Z237" s="22">
        <v>0</v>
      </c>
      <c r="AA237" s="22">
        <v>0</v>
      </c>
      <c r="AB237" s="22">
        <v>0</v>
      </c>
      <c r="AC237" s="22">
        <v>3383832</v>
      </c>
      <c r="AD237" s="22">
        <v>564618</v>
      </c>
      <c r="AE237" s="22">
        <v>101446</v>
      </c>
      <c r="AF237" s="22">
        <v>0</v>
      </c>
      <c r="AG237" s="22">
        <v>27508</v>
      </c>
      <c r="AH237" s="22">
        <v>19353</v>
      </c>
      <c r="AI237" s="22">
        <v>4096757</v>
      </c>
      <c r="AJ237" s="22">
        <v>4466816</v>
      </c>
      <c r="AK237" s="22">
        <v>108983</v>
      </c>
      <c r="AL237" s="22">
        <v>4357833</v>
      </c>
    </row>
    <row r="238" spans="1:38" x14ac:dyDescent="0.35">
      <c r="A238" s="22" t="s">
        <v>114</v>
      </c>
      <c r="B238" s="22" t="s">
        <v>507</v>
      </c>
      <c r="C238" s="22" t="s">
        <v>588</v>
      </c>
      <c r="D238" s="22" t="s">
        <v>589</v>
      </c>
      <c r="E238" s="22">
        <v>3349063</v>
      </c>
      <c r="F238" s="22">
        <v>0</v>
      </c>
      <c r="G238" s="22">
        <v>4481967</v>
      </c>
      <c r="H238" s="22">
        <v>1461203</v>
      </c>
      <c r="I238" s="22">
        <v>0</v>
      </c>
      <c r="J238" s="22">
        <v>0</v>
      </c>
      <c r="K238" s="22">
        <v>0</v>
      </c>
      <c r="L238" s="22">
        <v>0</v>
      </c>
      <c r="M238" s="22">
        <v>9292233</v>
      </c>
      <c r="N238" s="22">
        <v>0</v>
      </c>
      <c r="O238" s="22">
        <v>1392108</v>
      </c>
      <c r="P238" s="22">
        <v>509925</v>
      </c>
      <c r="Q238" s="22">
        <v>435722</v>
      </c>
      <c r="R238" s="22">
        <v>533060</v>
      </c>
      <c r="S238" s="22">
        <v>386724</v>
      </c>
      <c r="T238" s="22">
        <v>12549772</v>
      </c>
      <c r="U238" s="22">
        <v>1052541</v>
      </c>
      <c r="V238" s="22">
        <v>0</v>
      </c>
      <c r="W238" s="22">
        <v>1509055</v>
      </c>
      <c r="X238" s="22">
        <v>663498</v>
      </c>
      <c r="Y238" s="22">
        <v>0</v>
      </c>
      <c r="Z238" s="22">
        <v>0</v>
      </c>
      <c r="AA238" s="22">
        <v>0</v>
      </c>
      <c r="AB238" s="22">
        <v>0</v>
      </c>
      <c r="AC238" s="22">
        <v>3225094</v>
      </c>
      <c r="AD238" s="22">
        <v>767917</v>
      </c>
      <c r="AE238" s="22">
        <v>188463</v>
      </c>
      <c r="AF238" s="22">
        <v>0</v>
      </c>
      <c r="AG238" s="22">
        <v>118615</v>
      </c>
      <c r="AH238" s="22">
        <v>300830</v>
      </c>
      <c r="AI238" s="22">
        <v>4600919</v>
      </c>
      <c r="AJ238" s="22">
        <v>7948853</v>
      </c>
      <c r="AK238" s="22">
        <v>0</v>
      </c>
      <c r="AL238" s="22">
        <v>7948853</v>
      </c>
    </row>
    <row r="239" spans="1:38" x14ac:dyDescent="0.35">
      <c r="A239" s="22" t="s">
        <v>114</v>
      </c>
      <c r="B239" s="22" t="s">
        <v>507</v>
      </c>
      <c r="C239" s="22" t="s">
        <v>590</v>
      </c>
      <c r="D239" s="22" t="s">
        <v>591</v>
      </c>
      <c r="E239" s="22">
        <v>1251051</v>
      </c>
      <c r="F239" s="22">
        <v>0</v>
      </c>
      <c r="G239" s="22">
        <v>2575515</v>
      </c>
      <c r="H239" s="22">
        <v>2641515</v>
      </c>
      <c r="I239" s="22">
        <v>0</v>
      </c>
      <c r="J239" s="22">
        <v>0</v>
      </c>
      <c r="K239" s="22">
        <v>0</v>
      </c>
      <c r="L239" s="22">
        <v>0</v>
      </c>
      <c r="M239" s="22">
        <v>6468081</v>
      </c>
      <c r="N239" s="22">
        <v>0</v>
      </c>
      <c r="O239" s="22">
        <v>946024</v>
      </c>
      <c r="P239" s="22">
        <v>386469</v>
      </c>
      <c r="Q239" s="22">
        <v>97757</v>
      </c>
      <c r="R239" s="22">
        <v>322566</v>
      </c>
      <c r="S239" s="22">
        <v>0</v>
      </c>
      <c r="T239" s="22">
        <v>8220897</v>
      </c>
      <c r="U239" s="22">
        <v>1019332</v>
      </c>
      <c r="V239" s="22">
        <v>0</v>
      </c>
      <c r="W239" s="22">
        <v>1084537</v>
      </c>
      <c r="X239" s="22">
        <v>2034078</v>
      </c>
      <c r="Y239" s="22">
        <v>0</v>
      </c>
      <c r="Z239" s="22">
        <v>0</v>
      </c>
      <c r="AA239" s="22">
        <v>0</v>
      </c>
      <c r="AB239" s="22">
        <v>0</v>
      </c>
      <c r="AC239" s="22">
        <v>4137947</v>
      </c>
      <c r="AD239" s="22">
        <v>509468</v>
      </c>
      <c r="AE239" s="22">
        <v>238309</v>
      </c>
      <c r="AF239" s="22">
        <v>0</v>
      </c>
      <c r="AG239" s="22">
        <v>58216</v>
      </c>
      <c r="AH239" s="22">
        <v>0</v>
      </c>
      <c r="AI239" s="22">
        <v>4943940</v>
      </c>
      <c r="AJ239" s="22">
        <v>3276957</v>
      </c>
      <c r="AK239" s="22">
        <v>0</v>
      </c>
      <c r="AL239" s="22">
        <v>3276957</v>
      </c>
    </row>
    <row r="240" spans="1:38" x14ac:dyDescent="0.35">
      <c r="A240" s="22" t="s">
        <v>114</v>
      </c>
      <c r="B240" s="22" t="s">
        <v>507</v>
      </c>
      <c r="C240" s="22" t="s">
        <v>592</v>
      </c>
      <c r="D240" s="22" t="s">
        <v>593</v>
      </c>
      <c r="E240" s="22">
        <v>1868397</v>
      </c>
      <c r="F240" s="22">
        <v>0</v>
      </c>
      <c r="G240" s="22">
        <v>1193733</v>
      </c>
      <c r="H240" s="22">
        <v>595928</v>
      </c>
      <c r="I240" s="22">
        <v>0</v>
      </c>
      <c r="J240" s="22">
        <v>0</v>
      </c>
      <c r="K240" s="22">
        <v>0</v>
      </c>
      <c r="L240" s="22">
        <v>84232</v>
      </c>
      <c r="M240" s="22">
        <v>3742290</v>
      </c>
      <c r="N240" s="22">
        <v>0</v>
      </c>
      <c r="O240" s="22">
        <v>804306</v>
      </c>
      <c r="P240" s="22">
        <v>469188</v>
      </c>
      <c r="Q240" s="22">
        <v>59402</v>
      </c>
      <c r="R240" s="22">
        <v>47671</v>
      </c>
      <c r="S240" s="22">
        <v>72406</v>
      </c>
      <c r="T240" s="22">
        <v>5195263</v>
      </c>
      <c r="U240" s="22">
        <v>1432920</v>
      </c>
      <c r="V240" s="22">
        <v>0</v>
      </c>
      <c r="W240" s="22">
        <v>549802</v>
      </c>
      <c r="X240" s="22">
        <v>331028</v>
      </c>
      <c r="Y240" s="22">
        <v>0</v>
      </c>
      <c r="Z240" s="22">
        <v>0</v>
      </c>
      <c r="AA240" s="22">
        <v>0</v>
      </c>
      <c r="AB240" s="22">
        <v>64144</v>
      </c>
      <c r="AC240" s="22">
        <v>2377894</v>
      </c>
      <c r="AD240" s="22">
        <v>457407</v>
      </c>
      <c r="AE240" s="22">
        <v>321623</v>
      </c>
      <c r="AF240" s="22">
        <v>0</v>
      </c>
      <c r="AG240" s="22">
        <v>25574</v>
      </c>
      <c r="AH240" s="22">
        <v>57391</v>
      </c>
      <c r="AI240" s="22">
        <v>3239889</v>
      </c>
      <c r="AJ240" s="22">
        <v>1955374</v>
      </c>
      <c r="AK240" s="22">
        <v>0</v>
      </c>
      <c r="AL240" s="22">
        <v>1955374</v>
      </c>
    </row>
    <row r="241" spans="1:38" x14ac:dyDescent="0.35">
      <c r="A241" s="22" t="s">
        <v>114</v>
      </c>
      <c r="B241" s="22" t="s">
        <v>507</v>
      </c>
      <c r="C241" s="22" t="s">
        <v>594</v>
      </c>
      <c r="D241" s="22" t="s">
        <v>595</v>
      </c>
      <c r="E241" s="22">
        <v>3717873</v>
      </c>
      <c r="F241" s="22">
        <v>0</v>
      </c>
      <c r="G241" s="22">
        <v>1434195</v>
      </c>
      <c r="H241" s="22">
        <v>736438</v>
      </c>
      <c r="I241" s="22">
        <v>0</v>
      </c>
      <c r="J241" s="22">
        <v>0</v>
      </c>
      <c r="K241" s="22">
        <v>0</v>
      </c>
      <c r="L241" s="22">
        <v>0</v>
      </c>
      <c r="M241" s="22">
        <v>5888506</v>
      </c>
      <c r="N241" s="22">
        <v>0</v>
      </c>
      <c r="O241" s="22">
        <v>414521</v>
      </c>
      <c r="P241" s="22">
        <v>837843</v>
      </c>
      <c r="Q241" s="22">
        <v>460067</v>
      </c>
      <c r="R241" s="22">
        <v>177624</v>
      </c>
      <c r="S241" s="22">
        <v>68077</v>
      </c>
      <c r="T241" s="22">
        <v>7846638</v>
      </c>
      <c r="U241" s="22">
        <v>1010563</v>
      </c>
      <c r="V241" s="22">
        <v>0</v>
      </c>
      <c r="W241" s="22">
        <v>871010</v>
      </c>
      <c r="X241" s="22">
        <v>343098</v>
      </c>
      <c r="Y241" s="22">
        <v>0</v>
      </c>
      <c r="Z241" s="22">
        <v>0</v>
      </c>
      <c r="AA241" s="22">
        <v>0</v>
      </c>
      <c r="AB241" s="22">
        <v>0</v>
      </c>
      <c r="AC241" s="22">
        <v>2224671</v>
      </c>
      <c r="AD241" s="22">
        <v>302680</v>
      </c>
      <c r="AE241" s="22">
        <v>542831</v>
      </c>
      <c r="AF241" s="22">
        <v>0</v>
      </c>
      <c r="AG241" s="22">
        <v>167809</v>
      </c>
      <c r="AH241" s="22">
        <v>43337</v>
      </c>
      <c r="AI241" s="22">
        <v>3281328</v>
      </c>
      <c r="AJ241" s="22">
        <v>4565310</v>
      </c>
      <c r="AK241" s="22">
        <v>489840</v>
      </c>
      <c r="AL241" s="22">
        <v>4075470</v>
      </c>
    </row>
    <row r="242" spans="1:38" x14ac:dyDescent="0.35">
      <c r="A242" s="22" t="s">
        <v>114</v>
      </c>
      <c r="B242" s="22" t="s">
        <v>507</v>
      </c>
      <c r="C242" s="22" t="s">
        <v>596</v>
      </c>
      <c r="D242" s="22" t="s">
        <v>597</v>
      </c>
      <c r="E242" s="22">
        <v>713944</v>
      </c>
      <c r="F242" s="22">
        <v>0</v>
      </c>
      <c r="G242" s="22">
        <v>1053156</v>
      </c>
      <c r="H242" s="22">
        <v>1165255</v>
      </c>
      <c r="I242" s="22">
        <v>0</v>
      </c>
      <c r="J242" s="22">
        <v>0</v>
      </c>
      <c r="K242" s="22">
        <v>0</v>
      </c>
      <c r="L242" s="22">
        <v>0</v>
      </c>
      <c r="M242" s="22">
        <v>2932355</v>
      </c>
      <c r="N242" s="22">
        <v>0</v>
      </c>
      <c r="O242" s="22">
        <v>112730</v>
      </c>
      <c r="P242" s="22">
        <v>546861</v>
      </c>
      <c r="Q242" s="22">
        <v>9504</v>
      </c>
      <c r="R242" s="22">
        <v>105007</v>
      </c>
      <c r="S242" s="22">
        <v>25500</v>
      </c>
      <c r="T242" s="22">
        <v>3731957</v>
      </c>
      <c r="U242" s="22">
        <v>452526</v>
      </c>
      <c r="V242" s="22">
        <v>0</v>
      </c>
      <c r="W242" s="22">
        <v>442914</v>
      </c>
      <c r="X242" s="22">
        <v>282953</v>
      </c>
      <c r="Y242" s="22">
        <v>0</v>
      </c>
      <c r="Z242" s="22">
        <v>0</v>
      </c>
      <c r="AA242" s="22">
        <v>0</v>
      </c>
      <c r="AB242" s="22">
        <v>0</v>
      </c>
      <c r="AC242" s="22">
        <v>1178393</v>
      </c>
      <c r="AD242" s="22">
        <v>86797</v>
      </c>
      <c r="AE242" s="22">
        <v>226718</v>
      </c>
      <c r="AF242" s="22">
        <v>0</v>
      </c>
      <c r="AG242" s="22">
        <v>47407</v>
      </c>
      <c r="AH242" s="22">
        <v>9107</v>
      </c>
      <c r="AI242" s="22">
        <v>1548422</v>
      </c>
      <c r="AJ242" s="22">
        <v>2183535</v>
      </c>
      <c r="AK242" s="22">
        <v>0</v>
      </c>
      <c r="AL242" s="22">
        <v>2183535</v>
      </c>
    </row>
    <row r="243" spans="1:38" x14ac:dyDescent="0.35">
      <c r="A243" s="22" t="s">
        <v>114</v>
      </c>
      <c r="B243" s="22" t="s">
        <v>507</v>
      </c>
      <c r="C243" s="22" t="s">
        <v>598</v>
      </c>
      <c r="D243" s="22" t="s">
        <v>599</v>
      </c>
      <c r="E243" s="22">
        <v>372318</v>
      </c>
      <c r="F243" s="22">
        <v>0</v>
      </c>
      <c r="G243" s="22">
        <v>2386215</v>
      </c>
      <c r="H243" s="22">
        <v>1179292</v>
      </c>
      <c r="I243" s="22">
        <v>147134</v>
      </c>
      <c r="J243" s="22">
        <v>0</v>
      </c>
      <c r="K243" s="22">
        <v>0</v>
      </c>
      <c r="L243" s="22">
        <v>0</v>
      </c>
      <c r="M243" s="22">
        <v>4084959</v>
      </c>
      <c r="N243" s="22">
        <v>0</v>
      </c>
      <c r="O243" s="22">
        <v>491781</v>
      </c>
      <c r="P243" s="22">
        <v>179219</v>
      </c>
      <c r="Q243" s="22">
        <v>40590</v>
      </c>
      <c r="R243" s="22">
        <v>61905</v>
      </c>
      <c r="S243" s="22">
        <v>8260</v>
      </c>
      <c r="T243" s="22">
        <v>4866714</v>
      </c>
      <c r="U243" s="22">
        <v>249915</v>
      </c>
      <c r="V243" s="22">
        <v>0</v>
      </c>
      <c r="W243" s="22">
        <v>495280</v>
      </c>
      <c r="X243" s="22">
        <v>435124</v>
      </c>
      <c r="Y243" s="22">
        <v>15914</v>
      </c>
      <c r="Z243" s="22">
        <v>0</v>
      </c>
      <c r="AA243" s="22">
        <v>0</v>
      </c>
      <c r="AB243" s="22">
        <v>0</v>
      </c>
      <c r="AC243" s="22">
        <v>1196233</v>
      </c>
      <c r="AD243" s="22">
        <v>127854</v>
      </c>
      <c r="AE243" s="22">
        <v>99846</v>
      </c>
      <c r="AF243" s="22">
        <v>0</v>
      </c>
      <c r="AG243" s="22">
        <v>15475</v>
      </c>
      <c r="AH243" s="22">
        <v>8260</v>
      </c>
      <c r="AI243" s="22">
        <v>1447668</v>
      </c>
      <c r="AJ243" s="22">
        <v>3419046</v>
      </c>
      <c r="AK243" s="22">
        <v>0</v>
      </c>
      <c r="AL243" s="22">
        <v>3419046</v>
      </c>
    </row>
    <row r="244" spans="1:38" x14ac:dyDescent="0.35">
      <c r="A244" s="22" t="s">
        <v>114</v>
      </c>
      <c r="B244" s="22" t="s">
        <v>507</v>
      </c>
      <c r="C244" s="22" t="s">
        <v>600</v>
      </c>
      <c r="D244" s="22" t="s">
        <v>601</v>
      </c>
      <c r="E244" s="22">
        <v>3972329</v>
      </c>
      <c r="F244" s="22">
        <v>0</v>
      </c>
      <c r="G244" s="22">
        <v>8594031</v>
      </c>
      <c r="H244" s="22">
        <v>660971</v>
      </c>
      <c r="I244" s="22">
        <v>0</v>
      </c>
      <c r="J244" s="22">
        <v>0</v>
      </c>
      <c r="K244" s="22">
        <v>0</v>
      </c>
      <c r="L244" s="22">
        <v>0</v>
      </c>
      <c r="M244" s="22">
        <v>13227331</v>
      </c>
      <c r="N244" s="22">
        <v>0</v>
      </c>
      <c r="O244" s="22">
        <v>1804543</v>
      </c>
      <c r="P244" s="22">
        <v>915824</v>
      </c>
      <c r="Q244" s="22">
        <v>14104</v>
      </c>
      <c r="R244" s="22">
        <v>401475</v>
      </c>
      <c r="S244" s="22">
        <v>123295</v>
      </c>
      <c r="T244" s="22">
        <v>16486572</v>
      </c>
      <c r="U244" s="22">
        <v>2752611</v>
      </c>
      <c r="V244" s="22">
        <v>0</v>
      </c>
      <c r="W244" s="22">
        <v>2408535</v>
      </c>
      <c r="X244" s="22">
        <v>368091</v>
      </c>
      <c r="Y244" s="22">
        <v>0</v>
      </c>
      <c r="Z244" s="22">
        <v>0</v>
      </c>
      <c r="AA244" s="22">
        <v>0</v>
      </c>
      <c r="AB244" s="22">
        <v>0</v>
      </c>
      <c r="AC244" s="22">
        <v>5529237</v>
      </c>
      <c r="AD244" s="22">
        <v>1144537</v>
      </c>
      <c r="AE244" s="22">
        <v>714599</v>
      </c>
      <c r="AF244" s="22">
        <v>0</v>
      </c>
      <c r="AG244" s="22">
        <v>345696</v>
      </c>
      <c r="AH244" s="22">
        <v>53403</v>
      </c>
      <c r="AI244" s="22">
        <v>7787472</v>
      </c>
      <c r="AJ244" s="22">
        <v>8699100</v>
      </c>
      <c r="AK244" s="22">
        <v>433663</v>
      </c>
      <c r="AL244" s="22">
        <v>8265437</v>
      </c>
    </row>
    <row r="245" spans="1:38" x14ac:dyDescent="0.35">
      <c r="A245" s="22" t="s">
        <v>114</v>
      </c>
      <c r="B245" s="22" t="s">
        <v>507</v>
      </c>
      <c r="C245" s="22" t="s">
        <v>602</v>
      </c>
      <c r="D245" s="22" t="s">
        <v>603</v>
      </c>
      <c r="E245" s="22">
        <v>4816397</v>
      </c>
      <c r="F245" s="22">
        <v>0</v>
      </c>
      <c r="G245" s="22">
        <v>0</v>
      </c>
      <c r="H245" s="22">
        <v>1746770</v>
      </c>
      <c r="I245" s="22">
        <v>0</v>
      </c>
      <c r="J245" s="22">
        <v>0</v>
      </c>
      <c r="K245" s="22">
        <v>0</v>
      </c>
      <c r="L245" s="22">
        <v>0</v>
      </c>
      <c r="M245" s="22">
        <v>6563167</v>
      </c>
      <c r="N245" s="22">
        <v>52974</v>
      </c>
      <c r="O245" s="22">
        <v>898295</v>
      </c>
      <c r="P245" s="22">
        <v>427636</v>
      </c>
      <c r="Q245" s="22">
        <v>412464</v>
      </c>
      <c r="R245" s="22">
        <v>221968</v>
      </c>
      <c r="S245" s="22">
        <v>36217</v>
      </c>
      <c r="T245" s="22">
        <v>8612721</v>
      </c>
      <c r="U245" s="22">
        <v>3913339</v>
      </c>
      <c r="V245" s="22">
        <v>0</v>
      </c>
      <c r="W245" s="22">
        <v>0</v>
      </c>
      <c r="X245" s="22">
        <v>629113</v>
      </c>
      <c r="Y245" s="22">
        <v>0</v>
      </c>
      <c r="Z245" s="22">
        <v>0</v>
      </c>
      <c r="AA245" s="22">
        <v>0</v>
      </c>
      <c r="AB245" s="22">
        <v>0</v>
      </c>
      <c r="AC245" s="22">
        <v>4542452</v>
      </c>
      <c r="AD245" s="22">
        <v>288735</v>
      </c>
      <c r="AE245" s="22">
        <v>202913</v>
      </c>
      <c r="AF245" s="22">
        <v>0</v>
      </c>
      <c r="AG245" s="22">
        <v>87034</v>
      </c>
      <c r="AH245" s="22">
        <v>31731</v>
      </c>
      <c r="AI245" s="22">
        <v>5152865</v>
      </c>
      <c r="AJ245" s="22">
        <v>3459856</v>
      </c>
      <c r="AK245" s="22">
        <v>371632</v>
      </c>
      <c r="AL245" s="22">
        <v>3088224</v>
      </c>
    </row>
    <row r="246" spans="1:38" x14ac:dyDescent="0.35">
      <c r="A246" s="22" t="s">
        <v>114</v>
      </c>
      <c r="B246" s="22" t="s">
        <v>507</v>
      </c>
      <c r="C246" s="22" t="s">
        <v>604</v>
      </c>
      <c r="D246" s="22" t="s">
        <v>605</v>
      </c>
      <c r="E246" s="22">
        <v>1410505</v>
      </c>
      <c r="F246" s="22">
        <v>0</v>
      </c>
      <c r="G246" s="22">
        <v>2244016</v>
      </c>
      <c r="H246" s="22">
        <v>849052</v>
      </c>
      <c r="I246" s="22">
        <v>0</v>
      </c>
      <c r="J246" s="22">
        <v>0</v>
      </c>
      <c r="K246" s="22">
        <v>0</v>
      </c>
      <c r="L246" s="22">
        <v>0</v>
      </c>
      <c r="M246" s="22">
        <v>4503573</v>
      </c>
      <c r="N246" s="22">
        <v>0</v>
      </c>
      <c r="O246" s="22">
        <v>444624</v>
      </c>
      <c r="P246" s="22">
        <v>270710</v>
      </c>
      <c r="Q246" s="22">
        <v>30911</v>
      </c>
      <c r="R246" s="22">
        <v>5164</v>
      </c>
      <c r="S246" s="22">
        <v>329328</v>
      </c>
      <c r="T246" s="22">
        <v>5584310</v>
      </c>
      <c r="U246" s="22">
        <v>589904</v>
      </c>
      <c r="V246" s="22">
        <v>0</v>
      </c>
      <c r="W246" s="22">
        <v>793307</v>
      </c>
      <c r="X246" s="22">
        <v>516912</v>
      </c>
      <c r="Y246" s="22">
        <v>0</v>
      </c>
      <c r="Z246" s="22">
        <v>0</v>
      </c>
      <c r="AA246" s="22">
        <v>0</v>
      </c>
      <c r="AB246" s="22">
        <v>0</v>
      </c>
      <c r="AC246" s="22">
        <v>1900123</v>
      </c>
      <c r="AD246" s="22">
        <v>116173</v>
      </c>
      <c r="AE246" s="22">
        <v>159063</v>
      </c>
      <c r="AF246" s="22">
        <v>0</v>
      </c>
      <c r="AG246" s="22">
        <v>2969</v>
      </c>
      <c r="AH246" s="22">
        <v>151299</v>
      </c>
      <c r="AI246" s="22">
        <v>2329627</v>
      </c>
      <c r="AJ246" s="22">
        <v>3254683</v>
      </c>
      <c r="AK246" s="22">
        <v>0</v>
      </c>
      <c r="AL246" s="22">
        <v>3254683</v>
      </c>
    </row>
    <row r="247" spans="1:38" x14ac:dyDescent="0.35">
      <c r="A247" s="22" t="s">
        <v>114</v>
      </c>
      <c r="B247" s="22" t="s">
        <v>507</v>
      </c>
      <c r="C247" s="22" t="s">
        <v>606</v>
      </c>
      <c r="D247" s="22" t="s">
        <v>607</v>
      </c>
      <c r="E247" s="22">
        <v>1704841</v>
      </c>
      <c r="F247" s="22">
        <v>0</v>
      </c>
      <c r="G247" s="22">
        <v>2000934</v>
      </c>
      <c r="H247" s="22">
        <v>1326636</v>
      </c>
      <c r="I247" s="22">
        <v>0</v>
      </c>
      <c r="J247" s="22">
        <v>0</v>
      </c>
      <c r="K247" s="22">
        <v>0</v>
      </c>
      <c r="L247" s="22">
        <v>0</v>
      </c>
      <c r="M247" s="22">
        <v>5032411</v>
      </c>
      <c r="N247" s="22">
        <v>0</v>
      </c>
      <c r="O247" s="22">
        <v>2393000</v>
      </c>
      <c r="P247" s="22">
        <v>31754</v>
      </c>
      <c r="Q247" s="22">
        <v>133357</v>
      </c>
      <c r="R247" s="22">
        <v>68425</v>
      </c>
      <c r="S247" s="22">
        <v>10446</v>
      </c>
      <c r="T247" s="22">
        <v>7669393</v>
      </c>
      <c r="U247" s="22">
        <v>838986</v>
      </c>
      <c r="V247" s="22">
        <v>0</v>
      </c>
      <c r="W247" s="22">
        <v>734286</v>
      </c>
      <c r="X247" s="22">
        <v>323853</v>
      </c>
      <c r="Y247" s="22">
        <v>0</v>
      </c>
      <c r="Z247" s="22">
        <v>0</v>
      </c>
      <c r="AA247" s="22">
        <v>0</v>
      </c>
      <c r="AB247" s="22">
        <v>0</v>
      </c>
      <c r="AC247" s="22">
        <v>1897125</v>
      </c>
      <c r="AD247" s="22">
        <v>1015589</v>
      </c>
      <c r="AE247" s="22">
        <v>21295</v>
      </c>
      <c r="AF247" s="22">
        <v>0</v>
      </c>
      <c r="AG247" s="22">
        <v>38471</v>
      </c>
      <c r="AH247" s="22">
        <v>6090</v>
      </c>
      <c r="AI247" s="22">
        <v>2978570</v>
      </c>
      <c r="AJ247" s="22">
        <v>4690823</v>
      </c>
      <c r="AK247" s="22">
        <v>32506</v>
      </c>
      <c r="AL247" s="22">
        <v>4658317</v>
      </c>
    </row>
    <row r="248" spans="1:38" x14ac:dyDescent="0.35">
      <c r="A248" s="22" t="s">
        <v>114</v>
      </c>
      <c r="B248" s="22" t="s">
        <v>507</v>
      </c>
      <c r="C248" s="22" t="s">
        <v>608</v>
      </c>
      <c r="D248" s="22" t="s">
        <v>609</v>
      </c>
      <c r="E248" s="22">
        <v>2200269</v>
      </c>
      <c r="F248" s="22">
        <v>0</v>
      </c>
      <c r="G248" s="22">
        <v>729775</v>
      </c>
      <c r="H248" s="22">
        <v>4375692</v>
      </c>
      <c r="I248" s="22">
        <v>0</v>
      </c>
      <c r="J248" s="22">
        <v>0</v>
      </c>
      <c r="K248" s="22">
        <v>0</v>
      </c>
      <c r="L248" s="22">
        <v>0</v>
      </c>
      <c r="M248" s="22">
        <v>7305736</v>
      </c>
      <c r="N248" s="22">
        <v>0</v>
      </c>
      <c r="O248" s="22">
        <v>883443</v>
      </c>
      <c r="P248" s="22">
        <v>919645</v>
      </c>
      <c r="Q248" s="22">
        <v>418337</v>
      </c>
      <c r="R248" s="22">
        <v>0</v>
      </c>
      <c r="S248" s="22">
        <v>453405</v>
      </c>
      <c r="T248" s="22">
        <v>9980566</v>
      </c>
      <c r="U248" s="22">
        <v>1626410</v>
      </c>
      <c r="V248" s="22">
        <v>0</v>
      </c>
      <c r="W248" s="22">
        <v>184222</v>
      </c>
      <c r="X248" s="22">
        <v>999319</v>
      </c>
      <c r="Y248" s="22">
        <v>0</v>
      </c>
      <c r="Z248" s="22">
        <v>0</v>
      </c>
      <c r="AA248" s="22">
        <v>0</v>
      </c>
      <c r="AB248" s="22">
        <v>0</v>
      </c>
      <c r="AC248" s="22">
        <v>2809951</v>
      </c>
      <c r="AD248" s="22">
        <v>391365</v>
      </c>
      <c r="AE248" s="22">
        <v>578667</v>
      </c>
      <c r="AF248" s="22">
        <v>0</v>
      </c>
      <c r="AG248" s="22">
        <v>0</v>
      </c>
      <c r="AH248" s="22">
        <v>197209</v>
      </c>
      <c r="AI248" s="22">
        <v>3977192</v>
      </c>
      <c r="AJ248" s="22">
        <v>6003374</v>
      </c>
      <c r="AK248" s="22">
        <v>299794</v>
      </c>
      <c r="AL248" s="22">
        <v>5703580</v>
      </c>
    </row>
    <row r="249" spans="1:38" x14ac:dyDescent="0.35">
      <c r="A249" s="22" t="s">
        <v>114</v>
      </c>
      <c r="B249" s="22" t="s">
        <v>507</v>
      </c>
      <c r="C249" s="22" t="s">
        <v>610</v>
      </c>
      <c r="D249" s="22" t="s">
        <v>611</v>
      </c>
      <c r="E249" s="22">
        <v>984258</v>
      </c>
      <c r="F249" s="22">
        <v>0</v>
      </c>
      <c r="G249" s="22">
        <v>3192266</v>
      </c>
      <c r="H249" s="22">
        <v>1636278</v>
      </c>
      <c r="I249" s="22">
        <v>0</v>
      </c>
      <c r="J249" s="22">
        <v>0</v>
      </c>
      <c r="K249" s="22">
        <v>0</v>
      </c>
      <c r="L249" s="22">
        <v>0</v>
      </c>
      <c r="M249" s="22">
        <v>5812802</v>
      </c>
      <c r="N249" s="22">
        <v>0</v>
      </c>
      <c r="O249" s="22">
        <v>659313</v>
      </c>
      <c r="P249" s="22">
        <v>336436</v>
      </c>
      <c r="Q249" s="22">
        <v>113628</v>
      </c>
      <c r="R249" s="22">
        <v>0</v>
      </c>
      <c r="S249" s="22">
        <v>131700</v>
      </c>
      <c r="T249" s="22">
        <v>7053879</v>
      </c>
      <c r="U249" s="22">
        <v>687706</v>
      </c>
      <c r="V249" s="22">
        <v>0</v>
      </c>
      <c r="W249" s="22">
        <v>1555110</v>
      </c>
      <c r="X249" s="22">
        <v>922840</v>
      </c>
      <c r="Y249" s="22">
        <v>0</v>
      </c>
      <c r="Z249" s="22">
        <v>0</v>
      </c>
      <c r="AA249" s="22">
        <v>0</v>
      </c>
      <c r="AB249" s="22">
        <v>0</v>
      </c>
      <c r="AC249" s="22">
        <v>3165656</v>
      </c>
      <c r="AD249" s="22">
        <v>223846</v>
      </c>
      <c r="AE249" s="22">
        <v>228669</v>
      </c>
      <c r="AF249" s="22">
        <v>0</v>
      </c>
      <c r="AG249" s="22">
        <v>0</v>
      </c>
      <c r="AH249" s="22">
        <v>64581</v>
      </c>
      <c r="AI249" s="22">
        <v>3682752</v>
      </c>
      <c r="AJ249" s="22">
        <v>3371127</v>
      </c>
      <c r="AK249" s="22">
        <v>0</v>
      </c>
      <c r="AL249" s="22">
        <v>3371127</v>
      </c>
    </row>
    <row r="250" spans="1:38" x14ac:dyDescent="0.35">
      <c r="A250" s="22" t="s">
        <v>114</v>
      </c>
      <c r="B250" s="22" t="s">
        <v>507</v>
      </c>
      <c r="C250" s="22" t="s">
        <v>612</v>
      </c>
      <c r="D250" s="22" t="s">
        <v>613</v>
      </c>
      <c r="E250" s="22">
        <v>3053932</v>
      </c>
      <c r="F250" s="22">
        <v>0</v>
      </c>
      <c r="G250" s="22">
        <v>1932314</v>
      </c>
      <c r="H250" s="22">
        <v>1106619</v>
      </c>
      <c r="I250" s="22">
        <v>809200</v>
      </c>
      <c r="J250" s="22">
        <v>0</v>
      </c>
      <c r="K250" s="22">
        <v>0</v>
      </c>
      <c r="L250" s="22">
        <v>0</v>
      </c>
      <c r="M250" s="22">
        <v>6902065</v>
      </c>
      <c r="N250" s="22">
        <v>0</v>
      </c>
      <c r="O250" s="22">
        <v>1102670</v>
      </c>
      <c r="P250" s="22">
        <v>646725</v>
      </c>
      <c r="Q250" s="22">
        <v>154322</v>
      </c>
      <c r="R250" s="22">
        <v>6940</v>
      </c>
      <c r="S250" s="22">
        <v>246984</v>
      </c>
      <c r="T250" s="22">
        <v>9059706</v>
      </c>
      <c r="U250" s="22">
        <v>1604879</v>
      </c>
      <c r="V250" s="22">
        <v>0</v>
      </c>
      <c r="W250" s="22">
        <v>686789</v>
      </c>
      <c r="X250" s="22">
        <v>438339</v>
      </c>
      <c r="Y250" s="22">
        <v>61407</v>
      </c>
      <c r="Z250" s="22">
        <v>0</v>
      </c>
      <c r="AA250" s="22">
        <v>0</v>
      </c>
      <c r="AB250" s="22">
        <v>0</v>
      </c>
      <c r="AC250" s="22">
        <v>2791414</v>
      </c>
      <c r="AD250" s="22">
        <v>350869</v>
      </c>
      <c r="AE250" s="22">
        <v>318774</v>
      </c>
      <c r="AF250" s="22">
        <v>0</v>
      </c>
      <c r="AG250" s="22">
        <v>6246</v>
      </c>
      <c r="AH250" s="22">
        <v>124306</v>
      </c>
      <c r="AI250" s="22">
        <v>3591609</v>
      </c>
      <c r="AJ250" s="22">
        <v>5468097</v>
      </c>
      <c r="AK250" s="22">
        <v>0</v>
      </c>
      <c r="AL250" s="22">
        <v>5468097</v>
      </c>
    </row>
    <row r="251" spans="1:38" x14ac:dyDescent="0.35">
      <c r="A251" s="22" t="s">
        <v>114</v>
      </c>
      <c r="B251" s="22" t="s">
        <v>507</v>
      </c>
      <c r="C251" s="22" t="s">
        <v>614</v>
      </c>
      <c r="D251" s="22" t="s">
        <v>615</v>
      </c>
      <c r="E251" s="22">
        <v>4756124</v>
      </c>
      <c r="F251" s="22">
        <v>0</v>
      </c>
      <c r="G251" s="22">
        <v>468518</v>
      </c>
      <c r="H251" s="22">
        <v>1952535</v>
      </c>
      <c r="I251" s="22">
        <v>30689</v>
      </c>
      <c r="J251" s="22">
        <v>0</v>
      </c>
      <c r="K251" s="22">
        <v>0</v>
      </c>
      <c r="L251" s="22">
        <v>0</v>
      </c>
      <c r="M251" s="22">
        <v>7207866</v>
      </c>
      <c r="N251" s="22">
        <v>64403</v>
      </c>
      <c r="O251" s="22">
        <v>2437132</v>
      </c>
      <c r="P251" s="22">
        <v>641464</v>
      </c>
      <c r="Q251" s="22">
        <v>722451</v>
      </c>
      <c r="R251" s="22">
        <v>995396</v>
      </c>
      <c r="S251" s="22">
        <v>527809</v>
      </c>
      <c r="T251" s="22">
        <v>12596521</v>
      </c>
      <c r="U251" s="22">
        <v>1742484</v>
      </c>
      <c r="V251" s="22">
        <v>0</v>
      </c>
      <c r="W251" s="22">
        <v>85014</v>
      </c>
      <c r="X251" s="22">
        <v>772784</v>
      </c>
      <c r="Y251" s="22">
        <v>7636</v>
      </c>
      <c r="Z251" s="22">
        <v>0</v>
      </c>
      <c r="AA251" s="22">
        <v>0</v>
      </c>
      <c r="AB251" s="22">
        <v>0</v>
      </c>
      <c r="AC251" s="22">
        <v>2607918</v>
      </c>
      <c r="AD251" s="22">
        <v>1186761</v>
      </c>
      <c r="AE251" s="22">
        <v>306786</v>
      </c>
      <c r="AF251" s="22">
        <v>0</v>
      </c>
      <c r="AG251" s="22">
        <v>354270</v>
      </c>
      <c r="AH251" s="22">
        <v>222944</v>
      </c>
      <c r="AI251" s="22">
        <v>4678679</v>
      </c>
      <c r="AJ251" s="22">
        <v>7917842</v>
      </c>
      <c r="AK251" s="22">
        <v>90661</v>
      </c>
      <c r="AL251" s="22">
        <v>7827181</v>
      </c>
    </row>
    <row r="252" spans="1:38" x14ac:dyDescent="0.35">
      <c r="A252" s="22" t="s">
        <v>114</v>
      </c>
      <c r="B252" s="22" t="s">
        <v>507</v>
      </c>
      <c r="C252" s="22" t="s">
        <v>616</v>
      </c>
      <c r="D252" s="22" t="s">
        <v>617</v>
      </c>
      <c r="E252" s="22">
        <v>6829403</v>
      </c>
      <c r="F252" s="22">
        <v>0</v>
      </c>
      <c r="G252" s="22">
        <v>877635</v>
      </c>
      <c r="H252" s="22">
        <v>1787744</v>
      </c>
      <c r="I252" s="22">
        <v>0</v>
      </c>
      <c r="J252" s="22">
        <v>0</v>
      </c>
      <c r="K252" s="22">
        <v>0</v>
      </c>
      <c r="L252" s="22">
        <v>0</v>
      </c>
      <c r="M252" s="22">
        <v>9494782</v>
      </c>
      <c r="N252" s="22">
        <v>0</v>
      </c>
      <c r="O252" s="22">
        <v>709984</v>
      </c>
      <c r="P252" s="22">
        <v>428192</v>
      </c>
      <c r="Q252" s="22">
        <v>1554574</v>
      </c>
      <c r="R252" s="22">
        <v>321223</v>
      </c>
      <c r="S252" s="22">
        <v>138230</v>
      </c>
      <c r="T252" s="22">
        <v>12646985</v>
      </c>
      <c r="U252" s="22">
        <v>1931397</v>
      </c>
      <c r="V252" s="22">
        <v>0</v>
      </c>
      <c r="W252" s="22">
        <v>605177</v>
      </c>
      <c r="X252" s="22">
        <v>623867</v>
      </c>
      <c r="Y252" s="22">
        <v>0</v>
      </c>
      <c r="Z252" s="22">
        <v>0</v>
      </c>
      <c r="AA252" s="22">
        <v>0</v>
      </c>
      <c r="AB252" s="22">
        <v>0</v>
      </c>
      <c r="AC252" s="22">
        <v>3160441</v>
      </c>
      <c r="AD252" s="22">
        <v>386675</v>
      </c>
      <c r="AE252" s="22">
        <v>287516</v>
      </c>
      <c r="AF252" s="22">
        <v>0</v>
      </c>
      <c r="AG252" s="22">
        <v>167864</v>
      </c>
      <c r="AH252" s="22">
        <v>87473</v>
      </c>
      <c r="AI252" s="22">
        <v>4089969</v>
      </c>
      <c r="AJ252" s="22">
        <v>8557016</v>
      </c>
      <c r="AK252" s="22">
        <v>452369</v>
      </c>
      <c r="AL252" s="22">
        <v>8104647</v>
      </c>
    </row>
    <row r="253" spans="1:38" x14ac:dyDescent="0.35">
      <c r="A253" s="22" t="s">
        <v>114</v>
      </c>
      <c r="B253" s="22" t="s">
        <v>507</v>
      </c>
      <c r="C253" s="22" t="s">
        <v>618</v>
      </c>
      <c r="D253" s="22" t="s">
        <v>619</v>
      </c>
      <c r="E253" s="22">
        <v>552705</v>
      </c>
      <c r="F253" s="22">
        <v>0</v>
      </c>
      <c r="G253" s="22">
        <v>4379325</v>
      </c>
      <c r="H253" s="22">
        <v>113748</v>
      </c>
      <c r="I253" s="22">
        <v>0</v>
      </c>
      <c r="J253" s="22">
        <v>0</v>
      </c>
      <c r="K253" s="22">
        <v>0</v>
      </c>
      <c r="L253" s="22">
        <v>0</v>
      </c>
      <c r="M253" s="22">
        <v>5045778</v>
      </c>
      <c r="N253" s="22">
        <v>0</v>
      </c>
      <c r="O253" s="22">
        <v>156215</v>
      </c>
      <c r="P253" s="22">
        <v>216043</v>
      </c>
      <c r="Q253" s="22">
        <v>59743</v>
      </c>
      <c r="R253" s="22">
        <v>182870</v>
      </c>
      <c r="S253" s="22">
        <v>43698</v>
      </c>
      <c r="T253" s="22">
        <v>5704347</v>
      </c>
      <c r="U253" s="22">
        <v>404316</v>
      </c>
      <c r="V253" s="22">
        <v>0</v>
      </c>
      <c r="W253" s="22">
        <v>863079</v>
      </c>
      <c r="X253" s="22">
        <v>52858</v>
      </c>
      <c r="Y253" s="22">
        <v>0</v>
      </c>
      <c r="Z253" s="22">
        <v>0</v>
      </c>
      <c r="AA253" s="22">
        <v>0</v>
      </c>
      <c r="AB253" s="22">
        <v>0</v>
      </c>
      <c r="AC253" s="22">
        <v>1320253</v>
      </c>
      <c r="AD253" s="22">
        <v>35093</v>
      </c>
      <c r="AE253" s="22">
        <v>66651</v>
      </c>
      <c r="AF253" s="22">
        <v>0</v>
      </c>
      <c r="AG253" s="22">
        <v>101065</v>
      </c>
      <c r="AH253" s="22">
        <v>26863</v>
      </c>
      <c r="AI253" s="22">
        <v>1549925</v>
      </c>
      <c r="AJ253" s="22">
        <v>4154422</v>
      </c>
      <c r="AK253" s="22">
        <v>0</v>
      </c>
      <c r="AL253" s="22">
        <v>4154422</v>
      </c>
    </row>
    <row r="254" spans="1:38" x14ac:dyDescent="0.35">
      <c r="A254" s="22" t="s">
        <v>114</v>
      </c>
      <c r="B254" s="22" t="s">
        <v>507</v>
      </c>
      <c r="C254" s="22" t="s">
        <v>620</v>
      </c>
      <c r="D254" s="22" t="s">
        <v>621</v>
      </c>
      <c r="E254" s="22">
        <v>1057608</v>
      </c>
      <c r="F254" s="22">
        <v>0</v>
      </c>
      <c r="G254" s="22">
        <v>3137340</v>
      </c>
      <c r="H254" s="22">
        <v>5461610</v>
      </c>
      <c r="I254" s="22">
        <v>740957</v>
      </c>
      <c r="J254" s="22">
        <v>0</v>
      </c>
      <c r="K254" s="22">
        <v>0</v>
      </c>
      <c r="L254" s="22">
        <v>0</v>
      </c>
      <c r="M254" s="22">
        <v>10397515</v>
      </c>
      <c r="N254" s="22">
        <v>1076847</v>
      </c>
      <c r="O254" s="22">
        <v>1833630</v>
      </c>
      <c r="P254" s="22">
        <v>174353</v>
      </c>
      <c r="Q254" s="22">
        <v>826895</v>
      </c>
      <c r="R254" s="22">
        <v>539335</v>
      </c>
      <c r="S254" s="22">
        <v>85121</v>
      </c>
      <c r="T254" s="22">
        <v>14933696</v>
      </c>
      <c r="U254" s="22">
        <v>777656</v>
      </c>
      <c r="V254" s="22">
        <v>0</v>
      </c>
      <c r="W254" s="22">
        <v>1174931</v>
      </c>
      <c r="X254" s="22">
        <v>1260878</v>
      </c>
      <c r="Y254" s="22">
        <v>395242</v>
      </c>
      <c r="Z254" s="22">
        <v>0</v>
      </c>
      <c r="AA254" s="22">
        <v>0</v>
      </c>
      <c r="AB254" s="22">
        <v>0</v>
      </c>
      <c r="AC254" s="22">
        <v>3608707</v>
      </c>
      <c r="AD254" s="22">
        <v>687904</v>
      </c>
      <c r="AE254" s="22">
        <v>87442</v>
      </c>
      <c r="AF254" s="22">
        <v>0</v>
      </c>
      <c r="AG254" s="22">
        <v>310703</v>
      </c>
      <c r="AH254" s="22">
        <v>39993</v>
      </c>
      <c r="AI254" s="22">
        <v>4734749</v>
      </c>
      <c r="AJ254" s="22">
        <v>10198947</v>
      </c>
      <c r="AK254" s="22">
        <v>573295</v>
      </c>
      <c r="AL254" s="22">
        <v>9625652</v>
      </c>
    </row>
    <row r="255" spans="1:38" x14ac:dyDescent="0.35">
      <c r="A255" s="22" t="s">
        <v>114</v>
      </c>
      <c r="B255" s="22" t="s">
        <v>507</v>
      </c>
      <c r="C255" s="22" t="s">
        <v>622</v>
      </c>
      <c r="D255" s="22" t="s">
        <v>623</v>
      </c>
      <c r="E255" s="22">
        <v>1139329</v>
      </c>
      <c r="F255" s="22">
        <v>0</v>
      </c>
      <c r="G255" s="22">
        <v>2497716</v>
      </c>
      <c r="H255" s="22">
        <v>922318</v>
      </c>
      <c r="I255" s="22">
        <v>0</v>
      </c>
      <c r="J255" s="22">
        <v>0</v>
      </c>
      <c r="K255" s="22">
        <v>0</v>
      </c>
      <c r="L255" s="22">
        <v>0</v>
      </c>
      <c r="M255" s="22">
        <v>4559363</v>
      </c>
      <c r="N255" s="22">
        <v>0</v>
      </c>
      <c r="O255" s="22">
        <v>277047</v>
      </c>
      <c r="P255" s="22">
        <v>422833</v>
      </c>
      <c r="Q255" s="22">
        <v>37010</v>
      </c>
      <c r="R255" s="22">
        <v>26000</v>
      </c>
      <c r="S255" s="22">
        <v>184054</v>
      </c>
      <c r="T255" s="22">
        <v>5506307</v>
      </c>
      <c r="U255" s="22">
        <v>800951</v>
      </c>
      <c r="V255" s="22">
        <v>0</v>
      </c>
      <c r="W255" s="22">
        <v>787210</v>
      </c>
      <c r="X255" s="22">
        <v>376676</v>
      </c>
      <c r="Y255" s="22">
        <v>0</v>
      </c>
      <c r="Z255" s="22">
        <v>0</v>
      </c>
      <c r="AA255" s="22">
        <v>0</v>
      </c>
      <c r="AB255" s="22">
        <v>0</v>
      </c>
      <c r="AC255" s="22">
        <v>1964837</v>
      </c>
      <c r="AD255" s="22">
        <v>126992</v>
      </c>
      <c r="AE255" s="22">
        <v>290424</v>
      </c>
      <c r="AF255" s="22">
        <v>0</v>
      </c>
      <c r="AG255" s="22">
        <v>1820</v>
      </c>
      <c r="AH255" s="22">
        <v>147425</v>
      </c>
      <c r="AI255" s="22">
        <v>2531498</v>
      </c>
      <c r="AJ255" s="22">
        <v>2974809</v>
      </c>
      <c r="AK255" s="22">
        <v>22067</v>
      </c>
      <c r="AL255" s="22">
        <v>2952742</v>
      </c>
    </row>
    <row r="256" spans="1:38" x14ac:dyDescent="0.35">
      <c r="A256" s="22" t="s">
        <v>114</v>
      </c>
      <c r="B256" s="22" t="s">
        <v>507</v>
      </c>
      <c r="C256" s="22" t="s">
        <v>624</v>
      </c>
      <c r="D256" s="22" t="s">
        <v>625</v>
      </c>
      <c r="E256" s="22">
        <v>5725579</v>
      </c>
      <c r="F256" s="22">
        <v>0</v>
      </c>
      <c r="G256" s="22">
        <v>2115688</v>
      </c>
      <c r="H256" s="22">
        <v>2870863</v>
      </c>
      <c r="I256" s="22">
        <v>128349</v>
      </c>
      <c r="J256" s="22">
        <v>0</v>
      </c>
      <c r="K256" s="22">
        <v>0</v>
      </c>
      <c r="L256" s="22">
        <v>0</v>
      </c>
      <c r="M256" s="22">
        <v>10840479</v>
      </c>
      <c r="N256" s="22">
        <v>0</v>
      </c>
      <c r="O256" s="22">
        <v>6346113</v>
      </c>
      <c r="P256" s="22">
        <v>1183951</v>
      </c>
      <c r="Q256" s="22">
        <v>420874</v>
      </c>
      <c r="R256" s="22">
        <v>886491</v>
      </c>
      <c r="S256" s="22">
        <v>161335</v>
      </c>
      <c r="T256" s="22">
        <v>19839243</v>
      </c>
      <c r="U256" s="22">
        <v>2657790</v>
      </c>
      <c r="V256" s="22">
        <v>0</v>
      </c>
      <c r="W256" s="22">
        <v>903280</v>
      </c>
      <c r="X256" s="22">
        <v>1464597</v>
      </c>
      <c r="Y256" s="22">
        <v>100113</v>
      </c>
      <c r="Z256" s="22">
        <v>0</v>
      </c>
      <c r="AA256" s="22">
        <v>0</v>
      </c>
      <c r="AB256" s="22">
        <v>0</v>
      </c>
      <c r="AC256" s="22">
        <v>5125780</v>
      </c>
      <c r="AD256" s="22">
        <v>3666636</v>
      </c>
      <c r="AE256" s="22">
        <v>847124</v>
      </c>
      <c r="AF256" s="22">
        <v>0</v>
      </c>
      <c r="AG256" s="22">
        <v>280541</v>
      </c>
      <c r="AH256" s="22">
        <v>147888</v>
      </c>
      <c r="AI256" s="22">
        <v>10067969</v>
      </c>
      <c r="AJ256" s="22">
        <v>9771274</v>
      </c>
      <c r="AK256" s="22">
        <v>578438</v>
      </c>
      <c r="AL256" s="22">
        <v>9192836</v>
      </c>
    </row>
    <row r="257" spans="1:38" x14ac:dyDescent="0.35">
      <c r="A257" s="22" t="s">
        <v>114</v>
      </c>
      <c r="B257" s="22" t="s">
        <v>507</v>
      </c>
      <c r="C257" s="22" t="s">
        <v>626</v>
      </c>
      <c r="D257" s="22" t="s">
        <v>627</v>
      </c>
      <c r="E257" s="22">
        <v>5468421</v>
      </c>
      <c r="F257" s="22">
        <v>0</v>
      </c>
      <c r="G257" s="22">
        <v>4851415</v>
      </c>
      <c r="H257" s="22">
        <v>1304555</v>
      </c>
      <c r="I257" s="22">
        <v>1780894</v>
      </c>
      <c r="J257" s="22">
        <v>0</v>
      </c>
      <c r="K257" s="22">
        <v>0</v>
      </c>
      <c r="L257" s="22">
        <v>0</v>
      </c>
      <c r="M257" s="22">
        <v>13405285</v>
      </c>
      <c r="N257" s="22">
        <v>0</v>
      </c>
      <c r="O257" s="22">
        <v>2564102</v>
      </c>
      <c r="P257" s="22">
        <v>186576</v>
      </c>
      <c r="Q257" s="22">
        <v>370986</v>
      </c>
      <c r="R257" s="22">
        <v>155100</v>
      </c>
      <c r="S257" s="22">
        <v>425036</v>
      </c>
      <c r="T257" s="22">
        <v>17107085</v>
      </c>
      <c r="U257" s="22">
        <v>3163369</v>
      </c>
      <c r="V257" s="22">
        <v>0</v>
      </c>
      <c r="W257" s="22">
        <v>1198122</v>
      </c>
      <c r="X257" s="22">
        <v>695510</v>
      </c>
      <c r="Y257" s="22">
        <v>127818</v>
      </c>
      <c r="Z257" s="22">
        <v>0</v>
      </c>
      <c r="AA257" s="22">
        <v>0</v>
      </c>
      <c r="AB257" s="22">
        <v>0</v>
      </c>
      <c r="AC257" s="22">
        <v>5184819</v>
      </c>
      <c r="AD257" s="22">
        <v>946351</v>
      </c>
      <c r="AE257" s="22">
        <v>106854</v>
      </c>
      <c r="AF257" s="22">
        <v>0</v>
      </c>
      <c r="AG257" s="22">
        <v>66274</v>
      </c>
      <c r="AH257" s="22">
        <v>268246</v>
      </c>
      <c r="AI257" s="22">
        <v>6572544</v>
      </c>
      <c r="AJ257" s="22">
        <v>10534541</v>
      </c>
      <c r="AK257" s="22">
        <v>1295556</v>
      </c>
      <c r="AL257" s="22">
        <v>9238985</v>
      </c>
    </row>
    <row r="258" spans="1:38" x14ac:dyDescent="0.35">
      <c r="A258" s="22" t="s">
        <v>114</v>
      </c>
      <c r="B258" s="22" t="s">
        <v>507</v>
      </c>
      <c r="C258" s="22" t="s">
        <v>628</v>
      </c>
      <c r="D258" s="22" t="s">
        <v>629</v>
      </c>
      <c r="E258" s="22">
        <v>1194979</v>
      </c>
      <c r="F258" s="22">
        <v>0</v>
      </c>
      <c r="G258" s="22">
        <v>2118993</v>
      </c>
      <c r="H258" s="22">
        <v>704437</v>
      </c>
      <c r="I258" s="22">
        <v>0</v>
      </c>
      <c r="J258" s="22">
        <v>0</v>
      </c>
      <c r="K258" s="22">
        <v>0</v>
      </c>
      <c r="L258" s="22">
        <v>0</v>
      </c>
      <c r="M258" s="22">
        <v>4018409</v>
      </c>
      <c r="N258" s="22">
        <v>0</v>
      </c>
      <c r="O258" s="22">
        <v>278976</v>
      </c>
      <c r="P258" s="22">
        <v>142019</v>
      </c>
      <c r="Q258" s="22">
        <v>66089</v>
      </c>
      <c r="R258" s="22">
        <v>4585</v>
      </c>
      <c r="S258" s="22">
        <v>0</v>
      </c>
      <c r="T258" s="22">
        <v>4510078</v>
      </c>
      <c r="U258" s="22">
        <v>446249</v>
      </c>
      <c r="V258" s="22">
        <v>0</v>
      </c>
      <c r="W258" s="22">
        <v>882726</v>
      </c>
      <c r="X258" s="22">
        <v>340686</v>
      </c>
      <c r="Y258" s="22">
        <v>0</v>
      </c>
      <c r="Z258" s="22">
        <v>0</v>
      </c>
      <c r="AA258" s="22">
        <v>0</v>
      </c>
      <c r="AB258" s="22">
        <v>0</v>
      </c>
      <c r="AC258" s="22">
        <v>1669661</v>
      </c>
      <c r="AD258" s="22">
        <v>51449</v>
      </c>
      <c r="AE258" s="22">
        <v>71103</v>
      </c>
      <c r="AF258" s="22">
        <v>0</v>
      </c>
      <c r="AG258" s="22">
        <v>3821</v>
      </c>
      <c r="AH258" s="22">
        <v>0</v>
      </c>
      <c r="AI258" s="22">
        <v>1796034</v>
      </c>
      <c r="AJ258" s="22">
        <v>2714044</v>
      </c>
      <c r="AK258" s="22">
        <v>138290</v>
      </c>
      <c r="AL258" s="22">
        <v>2575754</v>
      </c>
    </row>
    <row r="259" spans="1:38" x14ac:dyDescent="0.35">
      <c r="A259" s="22" t="s">
        <v>114</v>
      </c>
      <c r="B259" s="22" t="s">
        <v>507</v>
      </c>
      <c r="C259" s="22" t="s">
        <v>630</v>
      </c>
      <c r="D259" s="22" t="s">
        <v>631</v>
      </c>
      <c r="E259" s="22">
        <v>1665586</v>
      </c>
      <c r="F259" s="22">
        <v>0</v>
      </c>
      <c r="G259" s="22">
        <v>2691843</v>
      </c>
      <c r="H259" s="22">
        <v>1846409</v>
      </c>
      <c r="I259" s="22">
        <v>0</v>
      </c>
      <c r="J259" s="22">
        <v>0</v>
      </c>
      <c r="K259" s="22">
        <v>0</v>
      </c>
      <c r="L259" s="22">
        <v>0</v>
      </c>
      <c r="M259" s="22">
        <v>6203838</v>
      </c>
      <c r="N259" s="22">
        <v>2532</v>
      </c>
      <c r="O259" s="22">
        <v>131252</v>
      </c>
      <c r="P259" s="22">
        <v>131033</v>
      </c>
      <c r="Q259" s="22">
        <v>62039</v>
      </c>
      <c r="R259" s="22">
        <v>58316</v>
      </c>
      <c r="S259" s="22">
        <v>489785</v>
      </c>
      <c r="T259" s="22">
        <v>7078795</v>
      </c>
      <c r="U259" s="22">
        <v>1044585</v>
      </c>
      <c r="V259" s="22">
        <v>0</v>
      </c>
      <c r="W259" s="22">
        <v>634352</v>
      </c>
      <c r="X259" s="22">
        <v>504201</v>
      </c>
      <c r="Y259" s="22">
        <v>0</v>
      </c>
      <c r="Z259" s="22">
        <v>0</v>
      </c>
      <c r="AA259" s="22">
        <v>0</v>
      </c>
      <c r="AB259" s="22">
        <v>0</v>
      </c>
      <c r="AC259" s="22">
        <v>2183138</v>
      </c>
      <c r="AD259" s="22">
        <v>76806</v>
      </c>
      <c r="AE259" s="22">
        <v>157680</v>
      </c>
      <c r="AF259" s="22">
        <v>0</v>
      </c>
      <c r="AG259" s="22">
        <v>20618</v>
      </c>
      <c r="AH259" s="22">
        <v>131851</v>
      </c>
      <c r="AI259" s="22">
        <v>2570093</v>
      </c>
      <c r="AJ259" s="22">
        <v>4508702</v>
      </c>
      <c r="AK259" s="22">
        <v>0</v>
      </c>
      <c r="AL259" s="22">
        <v>4508702</v>
      </c>
    </row>
    <row r="260" spans="1:38" x14ac:dyDescent="0.35">
      <c r="A260" s="22" t="s">
        <v>114</v>
      </c>
      <c r="B260" s="22" t="s">
        <v>507</v>
      </c>
      <c r="C260" s="22" t="s">
        <v>632</v>
      </c>
      <c r="D260" s="22" t="s">
        <v>633</v>
      </c>
      <c r="E260" s="22">
        <v>1260795</v>
      </c>
      <c r="F260" s="22">
        <v>0</v>
      </c>
      <c r="G260" s="22">
        <v>3202413</v>
      </c>
      <c r="H260" s="22">
        <v>537581</v>
      </c>
      <c r="I260" s="22">
        <v>0</v>
      </c>
      <c r="J260" s="22">
        <v>0</v>
      </c>
      <c r="K260" s="22">
        <v>0</v>
      </c>
      <c r="L260" s="22">
        <v>0</v>
      </c>
      <c r="M260" s="22">
        <v>5000789</v>
      </c>
      <c r="N260" s="22">
        <v>0</v>
      </c>
      <c r="O260" s="22">
        <v>95553</v>
      </c>
      <c r="P260" s="22">
        <v>370322</v>
      </c>
      <c r="Q260" s="22">
        <v>453997</v>
      </c>
      <c r="R260" s="22">
        <v>112932</v>
      </c>
      <c r="S260" s="22">
        <v>574309</v>
      </c>
      <c r="T260" s="22">
        <v>6607902</v>
      </c>
      <c r="U260" s="22">
        <v>451909</v>
      </c>
      <c r="V260" s="22">
        <v>0</v>
      </c>
      <c r="W260" s="22">
        <v>772142</v>
      </c>
      <c r="X260" s="22">
        <v>330330</v>
      </c>
      <c r="Y260" s="22">
        <v>0</v>
      </c>
      <c r="Z260" s="22">
        <v>0</v>
      </c>
      <c r="AA260" s="22">
        <v>0</v>
      </c>
      <c r="AB260" s="22">
        <v>0</v>
      </c>
      <c r="AC260" s="22">
        <v>1554381</v>
      </c>
      <c r="AD260" s="22">
        <v>60077</v>
      </c>
      <c r="AE260" s="22">
        <v>217769</v>
      </c>
      <c r="AF260" s="22">
        <v>0</v>
      </c>
      <c r="AG260" s="22">
        <v>56400</v>
      </c>
      <c r="AH260" s="22">
        <v>295671</v>
      </c>
      <c r="AI260" s="22">
        <v>2184298</v>
      </c>
      <c r="AJ260" s="22">
        <v>4423604</v>
      </c>
      <c r="AK260" s="22">
        <v>137111</v>
      </c>
      <c r="AL260" s="22">
        <v>4286493</v>
      </c>
    </row>
    <row r="261" spans="1:38" x14ac:dyDescent="0.35">
      <c r="A261" s="22" t="s">
        <v>114</v>
      </c>
      <c r="B261" s="22" t="s">
        <v>507</v>
      </c>
      <c r="C261" s="22" t="s">
        <v>634</v>
      </c>
      <c r="D261" s="22" t="s">
        <v>635</v>
      </c>
      <c r="E261" s="22">
        <v>1080324</v>
      </c>
      <c r="F261" s="22">
        <v>0</v>
      </c>
      <c r="G261" s="22">
        <v>1874024</v>
      </c>
      <c r="H261" s="22">
        <v>462706</v>
      </c>
      <c r="I261" s="22">
        <v>0</v>
      </c>
      <c r="J261" s="22">
        <v>0</v>
      </c>
      <c r="K261" s="22">
        <v>0</v>
      </c>
      <c r="L261" s="22">
        <v>0</v>
      </c>
      <c r="M261" s="22">
        <v>3417054</v>
      </c>
      <c r="N261" s="22">
        <v>0</v>
      </c>
      <c r="O261" s="22">
        <v>2476492</v>
      </c>
      <c r="P261" s="22">
        <v>203321</v>
      </c>
      <c r="Q261" s="22">
        <v>101098</v>
      </c>
      <c r="R261" s="22">
        <v>0</v>
      </c>
      <c r="S261" s="22">
        <v>408521</v>
      </c>
      <c r="T261" s="22">
        <v>6606486</v>
      </c>
      <c r="U261" s="22">
        <v>616242</v>
      </c>
      <c r="V261" s="22">
        <v>0</v>
      </c>
      <c r="W261" s="22">
        <v>987074</v>
      </c>
      <c r="X261" s="22">
        <v>0</v>
      </c>
      <c r="Y261" s="22">
        <v>440054</v>
      </c>
      <c r="Z261" s="22">
        <v>0</v>
      </c>
      <c r="AA261" s="22">
        <v>0</v>
      </c>
      <c r="AB261" s="22">
        <v>0</v>
      </c>
      <c r="AC261" s="22">
        <v>2043370</v>
      </c>
      <c r="AD261" s="22">
        <v>193850</v>
      </c>
      <c r="AE261" s="22">
        <v>147250</v>
      </c>
      <c r="AF261" s="22">
        <v>0</v>
      </c>
      <c r="AG261" s="22">
        <v>0</v>
      </c>
      <c r="AH261" s="22">
        <v>253430</v>
      </c>
      <c r="AI261" s="22">
        <v>2637900</v>
      </c>
      <c r="AJ261" s="22">
        <v>3968586</v>
      </c>
      <c r="AK261" s="22">
        <v>313630</v>
      </c>
      <c r="AL261" s="22">
        <v>3654956</v>
      </c>
    </row>
    <row r="262" spans="1:38" x14ac:dyDescent="0.35">
      <c r="A262" s="22" t="s">
        <v>114</v>
      </c>
      <c r="B262" s="22" t="s">
        <v>507</v>
      </c>
      <c r="C262" s="22" t="s">
        <v>636</v>
      </c>
      <c r="D262" s="22" t="s">
        <v>637</v>
      </c>
      <c r="E262" s="22">
        <v>5814102</v>
      </c>
      <c r="F262" s="22">
        <v>0</v>
      </c>
      <c r="G262" s="22">
        <v>19972422</v>
      </c>
      <c r="H262" s="22">
        <v>562173</v>
      </c>
      <c r="I262" s="22">
        <v>0</v>
      </c>
      <c r="J262" s="22">
        <v>0</v>
      </c>
      <c r="K262" s="22">
        <v>0</v>
      </c>
      <c r="L262" s="22">
        <v>0</v>
      </c>
      <c r="M262" s="22">
        <v>26348697</v>
      </c>
      <c r="N262" s="22">
        <v>63645</v>
      </c>
      <c r="O262" s="22">
        <v>1429238</v>
      </c>
      <c r="P262" s="22">
        <v>1115244</v>
      </c>
      <c r="Q262" s="22">
        <v>599140</v>
      </c>
      <c r="R262" s="22">
        <v>2223487</v>
      </c>
      <c r="S262" s="22">
        <v>320991</v>
      </c>
      <c r="T262" s="22">
        <v>32100442</v>
      </c>
      <c r="U262" s="22">
        <v>2308226</v>
      </c>
      <c r="V262" s="22">
        <v>0</v>
      </c>
      <c r="W262" s="22">
        <v>2963913</v>
      </c>
      <c r="X262" s="22">
        <v>413224</v>
      </c>
      <c r="Y262" s="22">
        <v>0</v>
      </c>
      <c r="Z262" s="22">
        <v>0</v>
      </c>
      <c r="AA262" s="22">
        <v>0</v>
      </c>
      <c r="AB262" s="22">
        <v>0</v>
      </c>
      <c r="AC262" s="22">
        <v>5685363</v>
      </c>
      <c r="AD262" s="22">
        <v>422635</v>
      </c>
      <c r="AE262" s="22">
        <v>683144</v>
      </c>
      <c r="AF262" s="22">
        <v>0</v>
      </c>
      <c r="AG262" s="22">
        <v>1942510</v>
      </c>
      <c r="AH262" s="22">
        <v>198387</v>
      </c>
      <c r="AI262" s="22">
        <v>8932039</v>
      </c>
      <c r="AJ262" s="22">
        <v>23168403</v>
      </c>
      <c r="AK262" s="22">
        <v>1694152</v>
      </c>
      <c r="AL262" s="22">
        <v>21474251</v>
      </c>
    </row>
    <row r="263" spans="1:38" x14ac:dyDescent="0.35">
      <c r="A263" s="22" t="s">
        <v>114</v>
      </c>
      <c r="B263" s="22" t="s">
        <v>507</v>
      </c>
      <c r="C263" s="22" t="s">
        <v>638</v>
      </c>
      <c r="D263" s="22" t="s">
        <v>639</v>
      </c>
      <c r="E263" s="22">
        <v>1413904</v>
      </c>
      <c r="F263" s="22">
        <v>0</v>
      </c>
      <c r="G263" s="22">
        <v>1295442</v>
      </c>
      <c r="H263" s="22">
        <v>6032261</v>
      </c>
      <c r="I263" s="22">
        <v>0</v>
      </c>
      <c r="J263" s="22">
        <v>0</v>
      </c>
      <c r="K263" s="22">
        <v>0</v>
      </c>
      <c r="L263" s="22">
        <v>0</v>
      </c>
      <c r="M263" s="22">
        <v>8741607</v>
      </c>
      <c r="N263" s="22">
        <v>0</v>
      </c>
      <c r="O263" s="22">
        <v>270878</v>
      </c>
      <c r="P263" s="22">
        <v>274971</v>
      </c>
      <c r="Q263" s="22">
        <v>64072</v>
      </c>
      <c r="R263" s="22">
        <v>7223</v>
      </c>
      <c r="S263" s="22">
        <v>45000</v>
      </c>
      <c r="T263" s="22">
        <v>9403751</v>
      </c>
      <c r="U263" s="22">
        <v>734499</v>
      </c>
      <c r="V263" s="22">
        <v>0</v>
      </c>
      <c r="W263" s="22">
        <v>777194</v>
      </c>
      <c r="X263" s="22">
        <v>5480619</v>
      </c>
      <c r="Y263" s="22">
        <v>0</v>
      </c>
      <c r="Z263" s="22">
        <v>0</v>
      </c>
      <c r="AA263" s="22">
        <v>0</v>
      </c>
      <c r="AB263" s="22">
        <v>0</v>
      </c>
      <c r="AC263" s="22">
        <v>6992312</v>
      </c>
      <c r="AD263" s="22">
        <v>70209</v>
      </c>
      <c r="AE263" s="22">
        <v>133118</v>
      </c>
      <c r="AF263" s="22">
        <v>0</v>
      </c>
      <c r="AG263" s="22">
        <v>722</v>
      </c>
      <c r="AH263" s="22">
        <v>18150</v>
      </c>
      <c r="AI263" s="22">
        <v>7214511</v>
      </c>
      <c r="AJ263" s="22">
        <v>2189240</v>
      </c>
      <c r="AK263" s="22">
        <v>0</v>
      </c>
      <c r="AL263" s="22">
        <v>2189240</v>
      </c>
    </row>
    <row r="264" spans="1:38" x14ac:dyDescent="0.35">
      <c r="A264" s="22" t="s">
        <v>114</v>
      </c>
      <c r="B264" s="22" t="s">
        <v>507</v>
      </c>
      <c r="C264" s="22" t="s">
        <v>640</v>
      </c>
      <c r="D264" s="22" t="s">
        <v>641</v>
      </c>
      <c r="E264" s="22">
        <v>1837973</v>
      </c>
      <c r="F264" s="22">
        <v>0</v>
      </c>
      <c r="G264" s="22">
        <v>33985119</v>
      </c>
      <c r="H264" s="22">
        <v>665985</v>
      </c>
      <c r="I264" s="22">
        <v>230610</v>
      </c>
      <c r="J264" s="22">
        <v>0</v>
      </c>
      <c r="K264" s="22">
        <v>0</v>
      </c>
      <c r="L264" s="22">
        <v>0</v>
      </c>
      <c r="M264" s="22">
        <v>36719687</v>
      </c>
      <c r="N264" s="22">
        <v>880015</v>
      </c>
      <c r="O264" s="22">
        <v>689275</v>
      </c>
      <c r="P264" s="22">
        <v>798528</v>
      </c>
      <c r="Q264" s="22">
        <v>80696</v>
      </c>
      <c r="R264" s="22">
        <v>0</v>
      </c>
      <c r="S264" s="22">
        <v>964102</v>
      </c>
      <c r="T264" s="22">
        <v>40132303</v>
      </c>
      <c r="U264" s="22">
        <v>1066250</v>
      </c>
      <c r="V264" s="22">
        <v>0</v>
      </c>
      <c r="W264" s="22">
        <v>2845089</v>
      </c>
      <c r="X264" s="22">
        <v>316267</v>
      </c>
      <c r="Y264" s="22">
        <v>230610</v>
      </c>
      <c r="Z264" s="22">
        <v>0</v>
      </c>
      <c r="AA264" s="22">
        <v>0</v>
      </c>
      <c r="AB264" s="22">
        <v>0</v>
      </c>
      <c r="AC264" s="22">
        <v>4458216</v>
      </c>
      <c r="AD264" s="22">
        <v>226569</v>
      </c>
      <c r="AE264" s="22">
        <v>531369</v>
      </c>
      <c r="AF264" s="22">
        <v>0</v>
      </c>
      <c r="AG264" s="22">
        <v>0</v>
      </c>
      <c r="AH264" s="22">
        <v>550621</v>
      </c>
      <c r="AI264" s="22">
        <v>5766775</v>
      </c>
      <c r="AJ264" s="22">
        <v>34365528</v>
      </c>
      <c r="AK264" s="22">
        <v>564169</v>
      </c>
      <c r="AL264" s="22">
        <v>33801359</v>
      </c>
    </row>
    <row r="265" spans="1:38" x14ac:dyDescent="0.35">
      <c r="A265" s="22" t="s">
        <v>114</v>
      </c>
      <c r="B265" s="22" t="s">
        <v>507</v>
      </c>
      <c r="C265" s="22" t="s">
        <v>642</v>
      </c>
      <c r="D265" s="22" t="s">
        <v>643</v>
      </c>
      <c r="E265" s="22">
        <v>1367971</v>
      </c>
      <c r="F265" s="22">
        <v>0</v>
      </c>
      <c r="G265" s="22">
        <v>995161</v>
      </c>
      <c r="H265" s="22">
        <v>1076817</v>
      </c>
      <c r="I265" s="22">
        <v>0</v>
      </c>
      <c r="J265" s="22">
        <v>0</v>
      </c>
      <c r="K265" s="22">
        <v>0</v>
      </c>
      <c r="L265" s="22">
        <v>0</v>
      </c>
      <c r="M265" s="22">
        <v>3439949</v>
      </c>
      <c r="N265" s="22">
        <v>0</v>
      </c>
      <c r="O265" s="22">
        <v>1570631</v>
      </c>
      <c r="P265" s="22">
        <v>157188</v>
      </c>
      <c r="Q265" s="22">
        <v>66505</v>
      </c>
      <c r="R265" s="22">
        <v>71956</v>
      </c>
      <c r="S265" s="22">
        <v>52846</v>
      </c>
      <c r="T265" s="22">
        <v>5359075</v>
      </c>
      <c r="U265" s="22">
        <v>804746</v>
      </c>
      <c r="V265" s="22">
        <v>0</v>
      </c>
      <c r="W265" s="22">
        <v>421933</v>
      </c>
      <c r="X265" s="22">
        <v>782094</v>
      </c>
      <c r="Y265" s="22">
        <v>0</v>
      </c>
      <c r="Z265" s="22">
        <v>0</v>
      </c>
      <c r="AA265" s="22">
        <v>0</v>
      </c>
      <c r="AB265" s="22">
        <v>0</v>
      </c>
      <c r="AC265" s="22">
        <v>2008773</v>
      </c>
      <c r="AD265" s="22">
        <v>489902</v>
      </c>
      <c r="AE265" s="22">
        <v>124396</v>
      </c>
      <c r="AF265" s="22">
        <v>0</v>
      </c>
      <c r="AG265" s="22">
        <v>25303</v>
      </c>
      <c r="AH265" s="22">
        <v>26531</v>
      </c>
      <c r="AI265" s="22">
        <v>2674905</v>
      </c>
      <c r="AJ265" s="22">
        <v>2684170</v>
      </c>
      <c r="AK265" s="22">
        <v>0</v>
      </c>
      <c r="AL265" s="22">
        <v>2684170</v>
      </c>
    </row>
    <row r="266" spans="1:38" x14ac:dyDescent="0.35">
      <c r="A266" s="22" t="s">
        <v>114</v>
      </c>
      <c r="B266" s="22" t="s">
        <v>507</v>
      </c>
      <c r="C266" s="22" t="s">
        <v>644</v>
      </c>
      <c r="D266" s="22" t="s">
        <v>645</v>
      </c>
      <c r="E266" s="22">
        <v>2555413</v>
      </c>
      <c r="F266" s="22">
        <v>0</v>
      </c>
      <c r="G266" s="22">
        <v>2625118</v>
      </c>
      <c r="H266" s="22">
        <v>1431283</v>
      </c>
      <c r="I266" s="22">
        <v>1086187</v>
      </c>
      <c r="J266" s="22">
        <v>0</v>
      </c>
      <c r="K266" s="22">
        <v>0</v>
      </c>
      <c r="L266" s="22">
        <v>0</v>
      </c>
      <c r="M266" s="22">
        <v>7698001</v>
      </c>
      <c r="N266" s="22">
        <v>0</v>
      </c>
      <c r="O266" s="22">
        <v>206101</v>
      </c>
      <c r="P266" s="22">
        <v>348252</v>
      </c>
      <c r="Q266" s="22">
        <v>191045</v>
      </c>
      <c r="R266" s="22">
        <v>341794</v>
      </c>
      <c r="S266" s="22">
        <v>311567</v>
      </c>
      <c r="T266" s="22">
        <v>9096760</v>
      </c>
      <c r="U266" s="22">
        <v>1107609</v>
      </c>
      <c r="V266" s="22">
        <v>0</v>
      </c>
      <c r="W266" s="22">
        <v>851503</v>
      </c>
      <c r="X266" s="22">
        <v>355184</v>
      </c>
      <c r="Y266" s="22">
        <v>57932</v>
      </c>
      <c r="Z266" s="22">
        <v>0</v>
      </c>
      <c r="AA266" s="22">
        <v>0</v>
      </c>
      <c r="AB266" s="22">
        <v>0</v>
      </c>
      <c r="AC266" s="22">
        <v>2372228</v>
      </c>
      <c r="AD266" s="22">
        <v>71459</v>
      </c>
      <c r="AE266" s="22">
        <v>197008</v>
      </c>
      <c r="AF266" s="22">
        <v>0</v>
      </c>
      <c r="AG266" s="22">
        <v>112775</v>
      </c>
      <c r="AH266" s="22">
        <v>210497</v>
      </c>
      <c r="AI266" s="22">
        <v>2963967</v>
      </c>
      <c r="AJ266" s="22">
        <v>6132793</v>
      </c>
      <c r="AK266" s="22">
        <v>48578</v>
      </c>
      <c r="AL266" s="22">
        <v>6084215</v>
      </c>
    </row>
    <row r="267" spans="1:38" x14ac:dyDescent="0.35">
      <c r="A267" s="22" t="s">
        <v>114</v>
      </c>
      <c r="B267" s="22" t="s">
        <v>507</v>
      </c>
      <c r="C267" s="22" t="s">
        <v>646</v>
      </c>
      <c r="D267" s="22" t="s">
        <v>647</v>
      </c>
      <c r="E267" s="22">
        <v>5793213</v>
      </c>
      <c r="F267" s="22">
        <v>0</v>
      </c>
      <c r="G267" s="22">
        <v>4812572</v>
      </c>
      <c r="H267" s="22">
        <v>2051144</v>
      </c>
      <c r="I267" s="22">
        <v>0</v>
      </c>
      <c r="J267" s="22">
        <v>0</v>
      </c>
      <c r="K267" s="22">
        <v>0</v>
      </c>
      <c r="L267" s="22">
        <v>0</v>
      </c>
      <c r="M267" s="22">
        <v>12656929</v>
      </c>
      <c r="N267" s="22">
        <v>0</v>
      </c>
      <c r="O267" s="22">
        <v>6632647</v>
      </c>
      <c r="P267" s="22">
        <v>523588</v>
      </c>
      <c r="Q267" s="22">
        <v>294203</v>
      </c>
      <c r="R267" s="22">
        <v>1826828</v>
      </c>
      <c r="S267" s="22">
        <v>254136</v>
      </c>
      <c r="T267" s="22">
        <v>22188331</v>
      </c>
      <c r="U267" s="22">
        <v>2253636</v>
      </c>
      <c r="V267" s="22">
        <v>0</v>
      </c>
      <c r="W267" s="22">
        <v>1270888</v>
      </c>
      <c r="X267" s="22">
        <v>1029867</v>
      </c>
      <c r="Y267" s="22">
        <v>0</v>
      </c>
      <c r="Z267" s="22">
        <v>0</v>
      </c>
      <c r="AA267" s="22">
        <v>0</v>
      </c>
      <c r="AB267" s="22">
        <v>0</v>
      </c>
      <c r="AC267" s="22">
        <v>4554391</v>
      </c>
      <c r="AD267" s="22">
        <v>4238573</v>
      </c>
      <c r="AE267" s="22">
        <v>246576</v>
      </c>
      <c r="AF267" s="22">
        <v>0</v>
      </c>
      <c r="AG267" s="22">
        <v>1182932</v>
      </c>
      <c r="AH267" s="22">
        <v>215312</v>
      </c>
      <c r="AI267" s="22">
        <v>10437784</v>
      </c>
      <c r="AJ267" s="22">
        <v>11750547</v>
      </c>
      <c r="AK267" s="22">
        <v>1343487</v>
      </c>
      <c r="AL267" s="22">
        <v>10407060</v>
      </c>
    </row>
    <row r="268" spans="1:38" x14ac:dyDescent="0.35">
      <c r="A268" s="22" t="s">
        <v>114</v>
      </c>
      <c r="B268" s="22" t="s">
        <v>507</v>
      </c>
      <c r="C268" s="22" t="s">
        <v>648</v>
      </c>
      <c r="D268" s="22" t="s">
        <v>649</v>
      </c>
      <c r="E268" s="22">
        <v>5748449</v>
      </c>
      <c r="F268" s="22">
        <v>0</v>
      </c>
      <c r="G268" s="22">
        <v>0</v>
      </c>
      <c r="H268" s="22">
        <v>1669010</v>
      </c>
      <c r="I268" s="22">
        <v>0</v>
      </c>
      <c r="J268" s="22">
        <v>0</v>
      </c>
      <c r="K268" s="22">
        <v>7128</v>
      </c>
      <c r="L268" s="22">
        <v>0</v>
      </c>
      <c r="M268" s="22">
        <v>7424587</v>
      </c>
      <c r="N268" s="22">
        <v>0</v>
      </c>
      <c r="O268" s="22">
        <v>1877630</v>
      </c>
      <c r="P268" s="22">
        <v>688759</v>
      </c>
      <c r="Q268" s="22">
        <v>465014</v>
      </c>
      <c r="R268" s="22">
        <v>466943</v>
      </c>
      <c r="S268" s="22">
        <v>38720</v>
      </c>
      <c r="T268" s="22">
        <v>10961653</v>
      </c>
      <c r="U268" s="22">
        <v>3546046</v>
      </c>
      <c r="V268" s="22">
        <v>0</v>
      </c>
      <c r="W268" s="22">
        <v>0</v>
      </c>
      <c r="X268" s="22">
        <v>1042725</v>
      </c>
      <c r="Y268" s="22">
        <v>0</v>
      </c>
      <c r="Z268" s="22">
        <v>0</v>
      </c>
      <c r="AA268" s="22">
        <v>0</v>
      </c>
      <c r="AB268" s="22">
        <v>0</v>
      </c>
      <c r="AC268" s="22">
        <v>4588771</v>
      </c>
      <c r="AD268" s="22">
        <v>800129</v>
      </c>
      <c r="AE268" s="22">
        <v>238064</v>
      </c>
      <c r="AF268" s="22">
        <v>0</v>
      </c>
      <c r="AG268" s="22">
        <v>251565</v>
      </c>
      <c r="AH268" s="22">
        <v>38369</v>
      </c>
      <c r="AI268" s="22">
        <v>5916898</v>
      </c>
      <c r="AJ268" s="22">
        <v>5044755</v>
      </c>
      <c r="AK268" s="22">
        <v>409568</v>
      </c>
      <c r="AL268" s="22">
        <v>4635187</v>
      </c>
    </row>
    <row r="269" spans="1:38" x14ac:dyDescent="0.35">
      <c r="A269" s="22" t="s">
        <v>114</v>
      </c>
      <c r="B269" s="22" t="s">
        <v>507</v>
      </c>
      <c r="C269" s="22" t="s">
        <v>650</v>
      </c>
      <c r="D269" s="22" t="s">
        <v>651</v>
      </c>
      <c r="E269" s="22">
        <v>2521963</v>
      </c>
      <c r="F269" s="22">
        <v>0</v>
      </c>
      <c r="G269" s="22">
        <v>0</v>
      </c>
      <c r="H269" s="22"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v>2521963</v>
      </c>
      <c r="N269" s="22">
        <v>0</v>
      </c>
      <c r="O269" s="22">
        <v>620863</v>
      </c>
      <c r="P269" s="22">
        <v>241694</v>
      </c>
      <c r="Q269" s="22">
        <v>1329022</v>
      </c>
      <c r="R269" s="22">
        <v>567241</v>
      </c>
      <c r="S269" s="22">
        <v>147425</v>
      </c>
      <c r="T269" s="22">
        <v>5428208</v>
      </c>
      <c r="U269" s="22">
        <v>1262021</v>
      </c>
      <c r="V269" s="22">
        <v>0</v>
      </c>
      <c r="W269" s="22"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1262021</v>
      </c>
      <c r="AD269" s="22">
        <v>178223</v>
      </c>
      <c r="AE269" s="22">
        <v>172979</v>
      </c>
      <c r="AF269" s="22">
        <v>0</v>
      </c>
      <c r="AG269" s="22">
        <v>170273</v>
      </c>
      <c r="AH269" s="22">
        <v>110771</v>
      </c>
      <c r="AI269" s="22">
        <v>1894267</v>
      </c>
      <c r="AJ269" s="22">
        <v>3533941</v>
      </c>
      <c r="AK269" s="22">
        <v>0</v>
      </c>
      <c r="AL269" s="22">
        <v>3533941</v>
      </c>
    </row>
    <row r="270" spans="1:38" x14ac:dyDescent="0.35">
      <c r="A270" s="22" t="s">
        <v>114</v>
      </c>
      <c r="B270" s="22" t="s">
        <v>507</v>
      </c>
      <c r="C270" s="22" t="s">
        <v>652</v>
      </c>
      <c r="D270" s="22" t="s">
        <v>653</v>
      </c>
      <c r="E270" s="22">
        <v>2847723</v>
      </c>
      <c r="F270" s="22">
        <v>0</v>
      </c>
      <c r="G270" s="22">
        <v>1642251</v>
      </c>
      <c r="H270" s="22">
        <v>2075212</v>
      </c>
      <c r="I270" s="22">
        <v>0</v>
      </c>
      <c r="J270" s="22">
        <v>0</v>
      </c>
      <c r="K270" s="22">
        <v>0</v>
      </c>
      <c r="L270" s="22">
        <v>0</v>
      </c>
      <c r="M270" s="22">
        <v>6565186</v>
      </c>
      <c r="N270" s="22">
        <v>0</v>
      </c>
      <c r="O270" s="22">
        <v>2329900</v>
      </c>
      <c r="P270" s="22">
        <v>352979</v>
      </c>
      <c r="Q270" s="22">
        <v>733602</v>
      </c>
      <c r="R270" s="22">
        <v>364842</v>
      </c>
      <c r="S270" s="22">
        <v>858084</v>
      </c>
      <c r="T270" s="22">
        <v>11204593</v>
      </c>
      <c r="U270" s="22">
        <v>1294277</v>
      </c>
      <c r="V270" s="22">
        <v>0</v>
      </c>
      <c r="W270" s="22">
        <v>359658</v>
      </c>
      <c r="X270" s="22">
        <v>635700</v>
      </c>
      <c r="Y270" s="22">
        <v>0</v>
      </c>
      <c r="Z270" s="22">
        <v>0</v>
      </c>
      <c r="AA270" s="22">
        <v>0</v>
      </c>
      <c r="AB270" s="22">
        <v>0</v>
      </c>
      <c r="AC270" s="22">
        <v>2289635</v>
      </c>
      <c r="AD270" s="22">
        <v>1320065</v>
      </c>
      <c r="AE270" s="22">
        <v>174816</v>
      </c>
      <c r="AF270" s="22">
        <v>0</v>
      </c>
      <c r="AG270" s="22">
        <v>85635</v>
      </c>
      <c r="AH270" s="22">
        <v>339900</v>
      </c>
      <c r="AI270" s="22">
        <v>4210051</v>
      </c>
      <c r="AJ270" s="22">
        <v>6994542</v>
      </c>
      <c r="AK270" s="22">
        <v>562210</v>
      </c>
      <c r="AL270" s="22">
        <v>6432332</v>
      </c>
    </row>
    <row r="271" spans="1:38" x14ac:dyDescent="0.35">
      <c r="A271" s="22" t="s">
        <v>114</v>
      </c>
      <c r="B271" s="22" t="s">
        <v>507</v>
      </c>
      <c r="C271" s="22" t="s">
        <v>654</v>
      </c>
      <c r="D271" s="22" t="s">
        <v>655</v>
      </c>
      <c r="E271" s="22">
        <v>8449409</v>
      </c>
      <c r="F271" s="22">
        <v>0</v>
      </c>
      <c r="G271" s="22">
        <v>1009900</v>
      </c>
      <c r="H271" s="22">
        <v>1364050</v>
      </c>
      <c r="I271" s="22">
        <v>286399</v>
      </c>
      <c r="J271" s="22">
        <v>0</v>
      </c>
      <c r="K271" s="22">
        <v>0</v>
      </c>
      <c r="L271" s="22">
        <v>0</v>
      </c>
      <c r="M271" s="22">
        <v>11109758</v>
      </c>
      <c r="N271" s="22">
        <v>0</v>
      </c>
      <c r="O271" s="22">
        <v>4122132</v>
      </c>
      <c r="P271" s="22">
        <v>2198585</v>
      </c>
      <c r="Q271" s="22">
        <v>24780</v>
      </c>
      <c r="R271" s="22">
        <v>90300</v>
      </c>
      <c r="S271" s="22">
        <v>174808</v>
      </c>
      <c r="T271" s="22">
        <v>17720363</v>
      </c>
      <c r="U271" s="22">
        <v>4101447</v>
      </c>
      <c r="V271" s="22">
        <v>0</v>
      </c>
      <c r="W271" s="22">
        <v>357549</v>
      </c>
      <c r="X271" s="22">
        <v>381876</v>
      </c>
      <c r="Y271" s="22">
        <v>40776</v>
      </c>
      <c r="Z271" s="22">
        <v>0</v>
      </c>
      <c r="AA271" s="22">
        <v>0</v>
      </c>
      <c r="AB271" s="22">
        <v>0</v>
      </c>
      <c r="AC271" s="22">
        <v>4881648</v>
      </c>
      <c r="AD271" s="22">
        <v>2060238</v>
      </c>
      <c r="AE271" s="22">
        <v>743707</v>
      </c>
      <c r="AF271" s="22">
        <v>0</v>
      </c>
      <c r="AG271" s="22">
        <v>22216</v>
      </c>
      <c r="AH271" s="22">
        <v>75027</v>
      </c>
      <c r="AI271" s="22">
        <v>7782836</v>
      </c>
      <c r="AJ271" s="22">
        <v>9937527</v>
      </c>
      <c r="AK271" s="22">
        <v>677676</v>
      </c>
      <c r="AL271" s="22">
        <v>9259851</v>
      </c>
    </row>
    <row r="272" spans="1:38" x14ac:dyDescent="0.35">
      <c r="A272" s="22" t="s">
        <v>114</v>
      </c>
      <c r="B272" s="22" t="s">
        <v>507</v>
      </c>
      <c r="C272" s="22" t="s">
        <v>656</v>
      </c>
      <c r="D272" s="22" t="s">
        <v>657</v>
      </c>
      <c r="E272" s="22">
        <v>2072428</v>
      </c>
      <c r="F272" s="22">
        <v>0</v>
      </c>
      <c r="G272" s="22">
        <v>610378</v>
      </c>
      <c r="H272" s="22">
        <v>755150</v>
      </c>
      <c r="I272" s="22">
        <v>0</v>
      </c>
      <c r="J272" s="22">
        <v>0</v>
      </c>
      <c r="K272" s="22">
        <v>0</v>
      </c>
      <c r="L272" s="22">
        <v>0</v>
      </c>
      <c r="M272" s="22">
        <v>3437956</v>
      </c>
      <c r="N272" s="22">
        <v>0</v>
      </c>
      <c r="O272" s="22">
        <v>1066958</v>
      </c>
      <c r="P272" s="22">
        <v>598166</v>
      </c>
      <c r="Q272" s="22">
        <v>18217</v>
      </c>
      <c r="R272" s="22">
        <v>95659</v>
      </c>
      <c r="S272" s="22">
        <v>485893</v>
      </c>
      <c r="T272" s="22">
        <v>5702849</v>
      </c>
      <c r="U272" s="22">
        <v>1692833</v>
      </c>
      <c r="V272" s="22">
        <v>0</v>
      </c>
      <c r="W272" s="22">
        <v>412666</v>
      </c>
      <c r="X272" s="22">
        <v>55565</v>
      </c>
      <c r="Y272" s="22">
        <v>0</v>
      </c>
      <c r="Z272" s="22">
        <v>0</v>
      </c>
      <c r="AA272" s="22">
        <v>0</v>
      </c>
      <c r="AB272" s="22">
        <v>0</v>
      </c>
      <c r="AC272" s="22">
        <v>2161064</v>
      </c>
      <c r="AD272" s="22">
        <v>198104</v>
      </c>
      <c r="AE272" s="22">
        <v>386371</v>
      </c>
      <c r="AF272" s="22">
        <v>0</v>
      </c>
      <c r="AG272" s="22">
        <v>80278</v>
      </c>
      <c r="AH272" s="22">
        <v>117050</v>
      </c>
      <c r="AI272" s="22">
        <v>2942867</v>
      </c>
      <c r="AJ272" s="22">
        <v>2759982</v>
      </c>
      <c r="AK272" s="22">
        <v>0</v>
      </c>
      <c r="AL272" s="22">
        <v>2759982</v>
      </c>
    </row>
    <row r="273" spans="1:38" x14ac:dyDescent="0.35">
      <c r="A273" s="22" t="s">
        <v>114</v>
      </c>
      <c r="B273" s="22" t="s">
        <v>507</v>
      </c>
      <c r="C273" s="22" t="s">
        <v>658</v>
      </c>
      <c r="D273" s="22" t="s">
        <v>659</v>
      </c>
      <c r="E273" s="22">
        <v>2098424</v>
      </c>
      <c r="F273" s="22">
        <v>0</v>
      </c>
      <c r="G273" s="22">
        <v>1356909</v>
      </c>
      <c r="H273" s="22">
        <v>705466</v>
      </c>
      <c r="I273" s="22">
        <v>0</v>
      </c>
      <c r="J273" s="22">
        <v>0</v>
      </c>
      <c r="K273" s="22">
        <v>0</v>
      </c>
      <c r="L273" s="22">
        <v>0</v>
      </c>
      <c r="M273" s="22">
        <v>4160799</v>
      </c>
      <c r="N273" s="22">
        <v>173760</v>
      </c>
      <c r="O273" s="22">
        <v>569130</v>
      </c>
      <c r="P273" s="22">
        <v>238674</v>
      </c>
      <c r="Q273" s="22">
        <v>126273</v>
      </c>
      <c r="R273" s="22">
        <v>54582</v>
      </c>
      <c r="S273" s="22">
        <v>30500</v>
      </c>
      <c r="T273" s="22">
        <v>5353718</v>
      </c>
      <c r="U273" s="22">
        <v>991909</v>
      </c>
      <c r="V273" s="22">
        <v>0</v>
      </c>
      <c r="W273" s="22">
        <v>489347</v>
      </c>
      <c r="X273" s="22">
        <v>146216</v>
      </c>
      <c r="Y273" s="22">
        <v>0</v>
      </c>
      <c r="Z273" s="22">
        <v>0</v>
      </c>
      <c r="AA273" s="22">
        <v>0</v>
      </c>
      <c r="AB273" s="22">
        <v>0</v>
      </c>
      <c r="AC273" s="22">
        <v>1627472</v>
      </c>
      <c r="AD273" s="22">
        <v>338754</v>
      </c>
      <c r="AE273" s="22">
        <v>135257</v>
      </c>
      <c r="AF273" s="22">
        <v>0</v>
      </c>
      <c r="AG273" s="22">
        <v>52082</v>
      </c>
      <c r="AH273" s="22">
        <v>26225</v>
      </c>
      <c r="AI273" s="22">
        <v>2179790</v>
      </c>
      <c r="AJ273" s="22">
        <v>3173928</v>
      </c>
      <c r="AK273" s="22">
        <v>112528</v>
      </c>
      <c r="AL273" s="22">
        <v>3061400</v>
      </c>
    </row>
    <row r="274" spans="1:38" x14ac:dyDescent="0.35">
      <c r="A274" s="22" t="s">
        <v>114</v>
      </c>
      <c r="B274" s="22" t="s">
        <v>507</v>
      </c>
      <c r="C274" s="22" t="s">
        <v>660</v>
      </c>
      <c r="D274" s="22" t="s">
        <v>661</v>
      </c>
      <c r="E274" s="22">
        <v>5731404</v>
      </c>
      <c r="F274" s="22">
        <v>0</v>
      </c>
      <c r="G274" s="22">
        <v>3587479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9318883</v>
      </c>
      <c r="N274" s="22">
        <v>0</v>
      </c>
      <c r="O274" s="22">
        <v>3994884</v>
      </c>
      <c r="P274" s="22">
        <v>599988</v>
      </c>
      <c r="Q274" s="22">
        <v>106260</v>
      </c>
      <c r="R274" s="22">
        <v>1492172</v>
      </c>
      <c r="S274" s="22">
        <v>89383</v>
      </c>
      <c r="T274" s="22">
        <v>15601570</v>
      </c>
      <c r="U274" s="22">
        <v>3269506</v>
      </c>
      <c r="V274" s="22">
        <v>0</v>
      </c>
      <c r="W274" s="22">
        <v>1773514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5043020</v>
      </c>
      <c r="AD274" s="22">
        <v>581422</v>
      </c>
      <c r="AE274" s="22">
        <v>470655</v>
      </c>
      <c r="AF274" s="22">
        <v>0</v>
      </c>
      <c r="AG274" s="22">
        <v>469204</v>
      </c>
      <c r="AH274" s="22">
        <v>73096</v>
      </c>
      <c r="AI274" s="22">
        <v>6637397</v>
      </c>
      <c r="AJ274" s="22">
        <v>8964173</v>
      </c>
      <c r="AK274" s="22">
        <v>0</v>
      </c>
      <c r="AL274" s="22">
        <v>8964173</v>
      </c>
    </row>
    <row r="275" spans="1:38" x14ac:dyDescent="0.35">
      <c r="A275" s="22" t="s">
        <v>114</v>
      </c>
      <c r="B275" s="22" t="s">
        <v>507</v>
      </c>
      <c r="C275" s="22" t="s">
        <v>662</v>
      </c>
      <c r="D275" s="22" t="s">
        <v>663</v>
      </c>
      <c r="E275" s="22">
        <v>3582248</v>
      </c>
      <c r="F275" s="22">
        <v>0</v>
      </c>
      <c r="G275" s="22">
        <v>3537188</v>
      </c>
      <c r="H275" s="22">
        <v>2316763</v>
      </c>
      <c r="I275" s="22">
        <v>0</v>
      </c>
      <c r="J275" s="22">
        <v>0</v>
      </c>
      <c r="K275" s="22">
        <v>0</v>
      </c>
      <c r="L275" s="22">
        <v>0</v>
      </c>
      <c r="M275" s="22">
        <v>9436199</v>
      </c>
      <c r="N275" s="22">
        <v>0</v>
      </c>
      <c r="O275" s="22">
        <v>2902566</v>
      </c>
      <c r="P275" s="22">
        <v>774375</v>
      </c>
      <c r="Q275" s="22">
        <v>25857</v>
      </c>
      <c r="R275" s="22">
        <v>344601</v>
      </c>
      <c r="S275" s="22">
        <v>326666</v>
      </c>
      <c r="T275" s="22">
        <v>13810264</v>
      </c>
      <c r="U275" s="22">
        <v>2663411</v>
      </c>
      <c r="V275" s="22">
        <v>0</v>
      </c>
      <c r="W275" s="22">
        <v>1542632</v>
      </c>
      <c r="X275" s="22">
        <v>1904355</v>
      </c>
      <c r="Y275" s="22">
        <v>0</v>
      </c>
      <c r="Z275" s="22">
        <v>0</v>
      </c>
      <c r="AA275" s="22">
        <v>0</v>
      </c>
      <c r="AB275" s="22">
        <v>0</v>
      </c>
      <c r="AC275" s="22">
        <v>6110398</v>
      </c>
      <c r="AD275" s="22">
        <v>1763686</v>
      </c>
      <c r="AE275" s="22">
        <v>384919</v>
      </c>
      <c r="AF275" s="22">
        <v>0</v>
      </c>
      <c r="AG275" s="22">
        <v>275630</v>
      </c>
      <c r="AH275" s="22">
        <v>239328</v>
      </c>
      <c r="AI275" s="22">
        <v>8773961</v>
      </c>
      <c r="AJ275" s="22">
        <v>5036303</v>
      </c>
      <c r="AK275" s="22">
        <v>708899</v>
      </c>
      <c r="AL275" s="22">
        <v>4327404</v>
      </c>
    </row>
    <row r="276" spans="1:38" x14ac:dyDescent="0.35">
      <c r="A276" s="22" t="s">
        <v>114</v>
      </c>
      <c r="B276" s="22" t="s">
        <v>507</v>
      </c>
      <c r="C276" s="22" t="s">
        <v>664</v>
      </c>
      <c r="D276" s="22" t="s">
        <v>665</v>
      </c>
      <c r="E276" s="22">
        <v>1768807</v>
      </c>
      <c r="F276" s="22">
        <v>0</v>
      </c>
      <c r="G276" s="22">
        <v>1059455</v>
      </c>
      <c r="H276" s="22">
        <v>340886</v>
      </c>
      <c r="I276" s="22">
        <v>0</v>
      </c>
      <c r="J276" s="22">
        <v>0</v>
      </c>
      <c r="K276" s="22">
        <v>0</v>
      </c>
      <c r="L276" s="22">
        <v>0</v>
      </c>
      <c r="M276" s="22">
        <v>3169148</v>
      </c>
      <c r="N276" s="22">
        <v>0</v>
      </c>
      <c r="O276" s="22">
        <v>229163</v>
      </c>
      <c r="P276" s="22">
        <v>230316</v>
      </c>
      <c r="Q276" s="22">
        <v>77389</v>
      </c>
      <c r="R276" s="22">
        <v>0</v>
      </c>
      <c r="S276" s="22">
        <v>47714</v>
      </c>
      <c r="T276" s="22">
        <v>3753730</v>
      </c>
      <c r="U276" s="22">
        <v>701755</v>
      </c>
      <c r="V276" s="22">
        <v>0</v>
      </c>
      <c r="W276" s="22">
        <v>753926</v>
      </c>
      <c r="X276" s="22">
        <v>300744</v>
      </c>
      <c r="Y276" s="22">
        <v>0</v>
      </c>
      <c r="Z276" s="22">
        <v>0</v>
      </c>
      <c r="AA276" s="22">
        <v>0</v>
      </c>
      <c r="AB276" s="22">
        <v>0</v>
      </c>
      <c r="AC276" s="22">
        <v>1756425</v>
      </c>
      <c r="AD276" s="22">
        <v>176602</v>
      </c>
      <c r="AE276" s="22">
        <v>153916</v>
      </c>
      <c r="AF276" s="22">
        <v>0</v>
      </c>
      <c r="AG276" s="22">
        <v>0</v>
      </c>
      <c r="AH276" s="22">
        <v>31013</v>
      </c>
      <c r="AI276" s="22">
        <v>2117956</v>
      </c>
      <c r="AJ276" s="22">
        <v>1635774</v>
      </c>
      <c r="AK276" s="22">
        <v>0</v>
      </c>
      <c r="AL276" s="22">
        <v>1635774</v>
      </c>
    </row>
    <row r="277" spans="1:38" x14ac:dyDescent="0.35">
      <c r="A277" s="22" t="s">
        <v>114</v>
      </c>
      <c r="B277" s="22" t="s">
        <v>507</v>
      </c>
      <c r="C277" s="22" t="s">
        <v>666</v>
      </c>
      <c r="D277" s="22" t="s">
        <v>667</v>
      </c>
      <c r="E277" s="22">
        <v>9261443</v>
      </c>
      <c r="F277" s="22">
        <v>0</v>
      </c>
      <c r="G277" s="22">
        <v>8331962</v>
      </c>
      <c r="H277" s="22">
        <v>3161865</v>
      </c>
      <c r="I277" s="22">
        <v>0</v>
      </c>
      <c r="J277" s="22">
        <v>0</v>
      </c>
      <c r="K277" s="22">
        <v>452103</v>
      </c>
      <c r="L277" s="22">
        <v>0</v>
      </c>
      <c r="M277" s="22">
        <v>21207373</v>
      </c>
      <c r="N277" s="22">
        <v>0</v>
      </c>
      <c r="O277" s="22">
        <v>3451439</v>
      </c>
      <c r="P277" s="22">
        <v>1533658</v>
      </c>
      <c r="Q277" s="22">
        <v>231930</v>
      </c>
      <c r="R277" s="22">
        <v>1499818</v>
      </c>
      <c r="S277" s="22">
        <v>225891</v>
      </c>
      <c r="T277" s="22">
        <v>28150109</v>
      </c>
      <c r="U277" s="22">
        <v>6442175</v>
      </c>
      <c r="V277" s="22">
        <v>0</v>
      </c>
      <c r="W277" s="22">
        <v>2240890</v>
      </c>
      <c r="X277" s="22">
        <v>1467759</v>
      </c>
      <c r="Y277" s="22">
        <v>0</v>
      </c>
      <c r="Z277" s="22">
        <v>0</v>
      </c>
      <c r="AA277" s="22">
        <v>90231</v>
      </c>
      <c r="AB277" s="22">
        <v>0</v>
      </c>
      <c r="AC277" s="22">
        <v>10241055</v>
      </c>
      <c r="AD277" s="22">
        <v>1900529</v>
      </c>
      <c r="AE277" s="22">
        <v>1040546</v>
      </c>
      <c r="AF277" s="22">
        <v>0</v>
      </c>
      <c r="AG277" s="22">
        <v>775040</v>
      </c>
      <c r="AH277" s="22">
        <v>123842</v>
      </c>
      <c r="AI277" s="22">
        <v>14081012</v>
      </c>
      <c r="AJ277" s="22">
        <v>14069097</v>
      </c>
      <c r="AK277" s="22">
        <v>0</v>
      </c>
      <c r="AL277" s="22">
        <v>14069097</v>
      </c>
    </row>
    <row r="278" spans="1:38" x14ac:dyDescent="0.35">
      <c r="A278" s="22" t="s">
        <v>114</v>
      </c>
      <c r="B278" s="22" t="s">
        <v>507</v>
      </c>
      <c r="C278" s="22" t="s">
        <v>668</v>
      </c>
      <c r="D278" s="22" t="s">
        <v>669</v>
      </c>
      <c r="E278" s="22">
        <v>1754276</v>
      </c>
      <c r="F278" s="22">
        <v>0</v>
      </c>
      <c r="G278" s="22">
        <v>384517</v>
      </c>
      <c r="H278" s="22">
        <v>675841</v>
      </c>
      <c r="I278" s="22">
        <v>0</v>
      </c>
      <c r="J278" s="22">
        <v>0</v>
      </c>
      <c r="K278" s="22">
        <v>0</v>
      </c>
      <c r="L278" s="22">
        <v>0</v>
      </c>
      <c r="M278" s="22">
        <v>2814634</v>
      </c>
      <c r="N278" s="22">
        <v>0</v>
      </c>
      <c r="O278" s="22">
        <v>3127400</v>
      </c>
      <c r="P278" s="22">
        <v>260835</v>
      </c>
      <c r="Q278" s="22">
        <v>105038</v>
      </c>
      <c r="R278" s="22">
        <v>3443</v>
      </c>
      <c r="S278" s="22">
        <v>51010</v>
      </c>
      <c r="T278" s="22">
        <v>6362360</v>
      </c>
      <c r="U278" s="22">
        <v>1269552</v>
      </c>
      <c r="V278" s="22">
        <v>0</v>
      </c>
      <c r="W278" s="22">
        <v>177229</v>
      </c>
      <c r="X278" s="22">
        <v>247904</v>
      </c>
      <c r="Y278" s="22">
        <v>0</v>
      </c>
      <c r="Z278" s="22">
        <v>0</v>
      </c>
      <c r="AA278" s="22">
        <v>0</v>
      </c>
      <c r="AB278" s="22">
        <v>0</v>
      </c>
      <c r="AC278" s="22">
        <v>1694685</v>
      </c>
      <c r="AD278" s="22">
        <v>1844140</v>
      </c>
      <c r="AE278" s="22">
        <v>145288</v>
      </c>
      <c r="AF278" s="22">
        <v>0</v>
      </c>
      <c r="AG278" s="22">
        <v>3443</v>
      </c>
      <c r="AH278" s="22">
        <v>8856</v>
      </c>
      <c r="AI278" s="22">
        <v>3696412</v>
      </c>
      <c r="AJ278" s="22">
        <v>2665948</v>
      </c>
      <c r="AK278" s="22">
        <v>0</v>
      </c>
      <c r="AL278" s="22">
        <v>2665948</v>
      </c>
    </row>
    <row r="279" spans="1:38" x14ac:dyDescent="0.35">
      <c r="A279" s="22" t="s">
        <v>114</v>
      </c>
      <c r="B279" s="22" t="s">
        <v>670</v>
      </c>
      <c r="C279" s="22" t="s">
        <v>671</v>
      </c>
      <c r="D279" s="22" t="s">
        <v>672</v>
      </c>
      <c r="E279" s="22">
        <v>1964452</v>
      </c>
      <c r="F279" s="22">
        <v>0</v>
      </c>
      <c r="G279" s="22">
        <v>0</v>
      </c>
      <c r="H279" s="22"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v>1964452</v>
      </c>
      <c r="N279" s="22">
        <v>0</v>
      </c>
      <c r="O279" s="22">
        <v>140249</v>
      </c>
      <c r="P279" s="22">
        <v>39169</v>
      </c>
      <c r="Q279" s="22">
        <v>1713410</v>
      </c>
      <c r="R279" s="22">
        <v>0</v>
      </c>
      <c r="S279" s="22">
        <v>0</v>
      </c>
      <c r="T279" s="22">
        <v>3857280</v>
      </c>
      <c r="U279" s="22">
        <v>491291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491291</v>
      </c>
      <c r="AD279" s="22">
        <v>8355</v>
      </c>
      <c r="AE279" s="22">
        <v>24723</v>
      </c>
      <c r="AF279" s="22">
        <v>0</v>
      </c>
      <c r="AG279" s="22">
        <v>0</v>
      </c>
      <c r="AH279" s="22">
        <v>0</v>
      </c>
      <c r="AI279" s="22">
        <v>524369</v>
      </c>
      <c r="AJ279" s="22">
        <v>3332911</v>
      </c>
      <c r="AK279" s="22">
        <v>0</v>
      </c>
      <c r="AL279" s="22">
        <v>3332911</v>
      </c>
    </row>
    <row r="280" spans="1:38" x14ac:dyDescent="0.35">
      <c r="A280" s="22" t="s">
        <v>114</v>
      </c>
      <c r="B280" s="22" t="s">
        <v>670</v>
      </c>
      <c r="C280" s="22" t="s">
        <v>673</v>
      </c>
      <c r="D280" s="22" t="s">
        <v>674</v>
      </c>
      <c r="E280" s="22">
        <v>639821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v>639821</v>
      </c>
      <c r="N280" s="22">
        <v>0</v>
      </c>
      <c r="O280" s="22">
        <v>6852</v>
      </c>
      <c r="P280" s="22">
        <v>9593</v>
      </c>
      <c r="Q280" s="22">
        <v>169942</v>
      </c>
      <c r="R280" s="22">
        <v>167277</v>
      </c>
      <c r="S280" s="22">
        <v>0</v>
      </c>
      <c r="T280" s="22">
        <v>993485</v>
      </c>
      <c r="U280" s="22">
        <v>363471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363471</v>
      </c>
      <c r="AD280" s="22">
        <v>1644</v>
      </c>
      <c r="AE280" s="22">
        <v>6851</v>
      </c>
      <c r="AF280" s="22">
        <v>0</v>
      </c>
      <c r="AG280" s="22">
        <v>45387</v>
      </c>
      <c r="AH280" s="22">
        <v>0</v>
      </c>
      <c r="AI280" s="22">
        <v>417353</v>
      </c>
      <c r="AJ280" s="22">
        <v>576132</v>
      </c>
      <c r="AK280" s="22">
        <v>0</v>
      </c>
      <c r="AL280" s="22">
        <v>576132</v>
      </c>
    </row>
    <row r="281" spans="1:38" x14ac:dyDescent="0.35">
      <c r="A281" s="22" t="s">
        <v>114</v>
      </c>
      <c r="B281" s="22" t="s">
        <v>670</v>
      </c>
      <c r="C281" s="22" t="s">
        <v>675</v>
      </c>
      <c r="D281" s="22" t="s">
        <v>676</v>
      </c>
      <c r="E281" s="22">
        <v>1262233</v>
      </c>
      <c r="F281" s="22">
        <v>0</v>
      </c>
      <c r="G281" s="22">
        <v>0</v>
      </c>
      <c r="H281" s="22">
        <v>6000</v>
      </c>
      <c r="I281" s="22">
        <v>0</v>
      </c>
      <c r="J281" s="22">
        <v>0</v>
      </c>
      <c r="K281" s="22">
        <v>0</v>
      </c>
      <c r="L281" s="22">
        <v>0</v>
      </c>
      <c r="M281" s="22">
        <v>1268233</v>
      </c>
      <c r="N281" s="22">
        <v>0</v>
      </c>
      <c r="O281" s="22">
        <v>73638</v>
      </c>
      <c r="P281" s="22">
        <v>3200</v>
      </c>
      <c r="Q281" s="22">
        <v>330721</v>
      </c>
      <c r="R281" s="22">
        <v>117511</v>
      </c>
      <c r="S281" s="22">
        <v>0</v>
      </c>
      <c r="T281" s="22">
        <v>1793303</v>
      </c>
      <c r="U281" s="22">
        <v>843415</v>
      </c>
      <c r="V281" s="22">
        <v>0</v>
      </c>
      <c r="W281" s="22">
        <v>0</v>
      </c>
      <c r="X281" s="22">
        <v>6000</v>
      </c>
      <c r="Y281" s="22">
        <v>0</v>
      </c>
      <c r="Z281" s="22">
        <v>0</v>
      </c>
      <c r="AA281" s="22">
        <v>0</v>
      </c>
      <c r="AB281" s="22">
        <v>0</v>
      </c>
      <c r="AC281" s="22">
        <v>849415</v>
      </c>
      <c r="AD281" s="22">
        <v>19493</v>
      </c>
      <c r="AE281" s="22">
        <v>2240</v>
      </c>
      <c r="AF281" s="22">
        <v>0</v>
      </c>
      <c r="AG281" s="22">
        <v>38530</v>
      </c>
      <c r="AH281" s="22">
        <v>0</v>
      </c>
      <c r="AI281" s="22">
        <v>909678</v>
      </c>
      <c r="AJ281" s="22">
        <v>883625</v>
      </c>
      <c r="AK281" s="22">
        <v>0</v>
      </c>
      <c r="AL281" s="22">
        <v>883625</v>
      </c>
    </row>
    <row r="282" spans="1:38" x14ac:dyDescent="0.35">
      <c r="A282" s="22" t="s">
        <v>114</v>
      </c>
      <c r="B282" s="22" t="s">
        <v>670</v>
      </c>
      <c r="C282" s="22" t="s">
        <v>677</v>
      </c>
      <c r="D282" s="22" t="s">
        <v>678</v>
      </c>
      <c r="E282" s="22">
        <v>413036</v>
      </c>
      <c r="F282" s="22">
        <v>0</v>
      </c>
      <c r="G282" s="22">
        <v>0</v>
      </c>
      <c r="H282" s="22">
        <v>2386341</v>
      </c>
      <c r="I282" s="22">
        <v>0</v>
      </c>
      <c r="J282" s="22">
        <v>0</v>
      </c>
      <c r="K282" s="22">
        <v>0</v>
      </c>
      <c r="L282" s="22">
        <v>0</v>
      </c>
      <c r="M282" s="22">
        <v>2799377</v>
      </c>
      <c r="N282" s="22">
        <v>0</v>
      </c>
      <c r="O282" s="22">
        <v>95812</v>
      </c>
      <c r="P282" s="22">
        <v>35020</v>
      </c>
      <c r="Q282" s="22">
        <v>100</v>
      </c>
      <c r="R282" s="22">
        <v>161916</v>
      </c>
      <c r="S282" s="22">
        <v>0</v>
      </c>
      <c r="T282" s="22">
        <v>3092225</v>
      </c>
      <c r="U282" s="22">
        <v>400980</v>
      </c>
      <c r="V282" s="22">
        <v>0</v>
      </c>
      <c r="W282" s="22">
        <v>0</v>
      </c>
      <c r="X282" s="22">
        <v>129958</v>
      </c>
      <c r="Y282" s="22">
        <v>0</v>
      </c>
      <c r="Z282" s="22">
        <v>0</v>
      </c>
      <c r="AA282" s="22">
        <v>0</v>
      </c>
      <c r="AB282" s="22">
        <v>0</v>
      </c>
      <c r="AC282" s="22">
        <v>530938</v>
      </c>
      <c r="AD282" s="22">
        <v>26631</v>
      </c>
      <c r="AE282" s="22">
        <v>17150</v>
      </c>
      <c r="AF282" s="22">
        <v>0</v>
      </c>
      <c r="AG282" s="22">
        <v>0</v>
      </c>
      <c r="AH282" s="22">
        <v>0</v>
      </c>
      <c r="AI282" s="22">
        <v>574719</v>
      </c>
      <c r="AJ282" s="22">
        <v>2517506</v>
      </c>
      <c r="AK282" s="22">
        <v>70812</v>
      </c>
      <c r="AL282" s="22">
        <v>2446694</v>
      </c>
    </row>
    <row r="283" spans="1:38" x14ac:dyDescent="0.35">
      <c r="A283" s="22" t="s">
        <v>114</v>
      </c>
      <c r="B283" s="22" t="s">
        <v>670</v>
      </c>
      <c r="C283" s="22" t="s">
        <v>679</v>
      </c>
      <c r="D283" s="22" t="s">
        <v>680</v>
      </c>
      <c r="E283" s="22">
        <v>794286</v>
      </c>
      <c r="F283" s="22">
        <v>0</v>
      </c>
      <c r="G283" s="22">
        <v>0</v>
      </c>
      <c r="H283" s="22">
        <v>0</v>
      </c>
      <c r="I283" s="22">
        <v>55573</v>
      </c>
      <c r="J283" s="22">
        <v>0</v>
      </c>
      <c r="K283" s="22">
        <v>0</v>
      </c>
      <c r="L283" s="22">
        <v>0</v>
      </c>
      <c r="M283" s="22">
        <v>849859</v>
      </c>
      <c r="N283" s="22">
        <v>0</v>
      </c>
      <c r="O283" s="22">
        <v>0</v>
      </c>
      <c r="P283" s="22">
        <v>4111</v>
      </c>
      <c r="Q283" s="22">
        <v>0</v>
      </c>
      <c r="R283" s="22">
        <v>39918</v>
      </c>
      <c r="S283" s="22">
        <v>0</v>
      </c>
      <c r="T283" s="22">
        <v>893888</v>
      </c>
      <c r="U283" s="22">
        <v>250415</v>
      </c>
      <c r="V283" s="22">
        <v>0</v>
      </c>
      <c r="W283" s="22">
        <v>0</v>
      </c>
      <c r="X283" s="22">
        <v>0</v>
      </c>
      <c r="Y283" s="22">
        <v>45444</v>
      </c>
      <c r="Z283" s="22">
        <v>0</v>
      </c>
      <c r="AA283" s="22">
        <v>0</v>
      </c>
      <c r="AB283" s="22">
        <v>0</v>
      </c>
      <c r="AC283" s="22">
        <v>295859</v>
      </c>
      <c r="AD283" s="22">
        <v>0</v>
      </c>
      <c r="AE283" s="22">
        <v>2874</v>
      </c>
      <c r="AF283" s="22">
        <v>0</v>
      </c>
      <c r="AG283" s="22">
        <v>9415</v>
      </c>
      <c r="AH283" s="22">
        <v>0</v>
      </c>
      <c r="AI283" s="22">
        <v>308148</v>
      </c>
      <c r="AJ283" s="22">
        <v>585740</v>
      </c>
      <c r="AK283" s="22">
        <v>0</v>
      </c>
      <c r="AL283" s="22">
        <v>585740</v>
      </c>
    </row>
    <row r="284" spans="1:38" x14ac:dyDescent="0.35">
      <c r="A284" s="22" t="s">
        <v>114</v>
      </c>
      <c r="B284" s="22" t="s">
        <v>670</v>
      </c>
      <c r="C284" s="22" t="s">
        <v>681</v>
      </c>
      <c r="D284" s="22" t="s">
        <v>682</v>
      </c>
      <c r="E284" s="22">
        <v>94297</v>
      </c>
      <c r="F284" s="22">
        <v>0</v>
      </c>
      <c r="G284" s="22">
        <v>0</v>
      </c>
      <c r="H284" s="22"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v>94297</v>
      </c>
      <c r="N284" s="22">
        <v>0</v>
      </c>
      <c r="O284" s="22">
        <v>170111</v>
      </c>
      <c r="P284" s="22">
        <v>68532</v>
      </c>
      <c r="Q284" s="22">
        <v>0</v>
      </c>
      <c r="R284" s="22">
        <v>0</v>
      </c>
      <c r="S284" s="22">
        <v>4335</v>
      </c>
      <c r="T284" s="22">
        <v>337275</v>
      </c>
      <c r="U284" s="22">
        <v>81402</v>
      </c>
      <c r="V284" s="22">
        <v>0</v>
      </c>
      <c r="W284" s="22"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81402</v>
      </c>
      <c r="AD284" s="22">
        <v>66177</v>
      </c>
      <c r="AE284" s="22">
        <v>53603</v>
      </c>
      <c r="AF284" s="22">
        <v>0</v>
      </c>
      <c r="AG284" s="22">
        <v>0</v>
      </c>
      <c r="AH284" s="22">
        <v>4335</v>
      </c>
      <c r="AI284" s="22">
        <v>205517</v>
      </c>
      <c r="AJ284" s="22">
        <v>131758</v>
      </c>
      <c r="AK284" s="22">
        <v>0</v>
      </c>
      <c r="AL284" s="22">
        <v>131758</v>
      </c>
    </row>
    <row r="285" spans="1:38" x14ac:dyDescent="0.35">
      <c r="A285" s="22" t="s">
        <v>114</v>
      </c>
      <c r="B285" s="22" t="s">
        <v>670</v>
      </c>
      <c r="C285" s="22" t="s">
        <v>683</v>
      </c>
      <c r="D285" s="22" t="s">
        <v>684</v>
      </c>
      <c r="E285" s="22">
        <v>183314</v>
      </c>
      <c r="F285" s="22">
        <v>0</v>
      </c>
      <c r="G285" s="22">
        <v>6222</v>
      </c>
      <c r="H285" s="22">
        <v>5300</v>
      </c>
      <c r="I285" s="22">
        <v>64826</v>
      </c>
      <c r="J285" s="22">
        <v>0</v>
      </c>
      <c r="K285" s="22">
        <v>0</v>
      </c>
      <c r="L285" s="22">
        <v>0</v>
      </c>
      <c r="M285" s="22">
        <v>259662</v>
      </c>
      <c r="N285" s="22">
        <v>0</v>
      </c>
      <c r="O285" s="22">
        <v>55688</v>
      </c>
      <c r="P285" s="22">
        <v>86607</v>
      </c>
      <c r="Q285" s="22">
        <v>1710</v>
      </c>
      <c r="R285" s="22">
        <v>110394</v>
      </c>
      <c r="S285" s="22">
        <v>0</v>
      </c>
      <c r="T285" s="22">
        <v>514061</v>
      </c>
      <c r="U285" s="22">
        <v>59882</v>
      </c>
      <c r="V285" s="22">
        <v>0</v>
      </c>
      <c r="W285" s="22">
        <v>989</v>
      </c>
      <c r="X285" s="22">
        <v>1708</v>
      </c>
      <c r="Y285" s="22">
        <v>6888</v>
      </c>
      <c r="Z285" s="22">
        <v>0</v>
      </c>
      <c r="AA285" s="22">
        <v>0</v>
      </c>
      <c r="AB285" s="22">
        <v>0</v>
      </c>
      <c r="AC285" s="22">
        <v>69467</v>
      </c>
      <c r="AD285" s="22">
        <v>31679</v>
      </c>
      <c r="AE285" s="22">
        <v>26145</v>
      </c>
      <c r="AF285" s="22">
        <v>0</v>
      </c>
      <c r="AG285" s="22">
        <v>3735</v>
      </c>
      <c r="AH285" s="22">
        <v>0</v>
      </c>
      <c r="AI285" s="22">
        <v>131026</v>
      </c>
      <c r="AJ285" s="22">
        <v>383035</v>
      </c>
      <c r="AK285" s="22">
        <v>0</v>
      </c>
      <c r="AL285" s="22">
        <v>383035</v>
      </c>
    </row>
    <row r="286" spans="1:38" x14ac:dyDescent="0.35">
      <c r="A286" s="22" t="s">
        <v>114</v>
      </c>
      <c r="B286" s="22" t="s">
        <v>670</v>
      </c>
      <c r="C286" s="22" t="s">
        <v>685</v>
      </c>
      <c r="D286" s="22" t="s">
        <v>686</v>
      </c>
      <c r="E286" s="22">
        <v>347771</v>
      </c>
      <c r="F286" s="22">
        <v>0</v>
      </c>
      <c r="G286" s="22">
        <v>91911</v>
      </c>
      <c r="H286" s="22">
        <v>0</v>
      </c>
      <c r="I286" s="22">
        <v>0</v>
      </c>
      <c r="J286" s="22">
        <v>0</v>
      </c>
      <c r="K286" s="22">
        <v>22600</v>
      </c>
      <c r="L286" s="22">
        <v>0</v>
      </c>
      <c r="M286" s="22">
        <v>462282</v>
      </c>
      <c r="N286" s="22">
        <v>0</v>
      </c>
      <c r="O286" s="22">
        <v>6089</v>
      </c>
      <c r="P286" s="22">
        <v>104677</v>
      </c>
      <c r="Q286" s="22">
        <v>27300</v>
      </c>
      <c r="R286" s="22">
        <v>0</v>
      </c>
      <c r="S286" s="22">
        <v>0</v>
      </c>
      <c r="T286" s="22">
        <v>600348</v>
      </c>
      <c r="U286" s="22">
        <v>93488</v>
      </c>
      <c r="V286" s="22">
        <v>0</v>
      </c>
      <c r="W286" s="22">
        <v>32169</v>
      </c>
      <c r="X286" s="22">
        <v>0</v>
      </c>
      <c r="Y286" s="22">
        <v>0</v>
      </c>
      <c r="Z286" s="22">
        <v>7910</v>
      </c>
      <c r="AA286" s="22">
        <v>0</v>
      </c>
      <c r="AB286" s="22">
        <v>0</v>
      </c>
      <c r="AC286" s="22">
        <v>133567</v>
      </c>
      <c r="AD286" s="22">
        <v>5479</v>
      </c>
      <c r="AE286" s="22">
        <v>81378</v>
      </c>
      <c r="AF286" s="22">
        <v>0</v>
      </c>
      <c r="AG286" s="22">
        <v>0</v>
      </c>
      <c r="AH286" s="22">
        <v>0</v>
      </c>
      <c r="AI286" s="22">
        <v>220424</v>
      </c>
      <c r="AJ286" s="22">
        <v>379924</v>
      </c>
      <c r="AK286" s="22">
        <v>0</v>
      </c>
      <c r="AL286" s="22">
        <v>379924</v>
      </c>
    </row>
    <row r="287" spans="1:38" x14ac:dyDescent="0.35">
      <c r="A287" s="22" t="s">
        <v>114</v>
      </c>
      <c r="B287" s="22" t="s">
        <v>670</v>
      </c>
      <c r="C287" s="22" t="s">
        <v>687</v>
      </c>
      <c r="D287" s="22" t="s">
        <v>688</v>
      </c>
      <c r="E287" s="22">
        <v>521008</v>
      </c>
      <c r="F287" s="22">
        <v>0</v>
      </c>
      <c r="G287" s="22">
        <v>0</v>
      </c>
      <c r="H287" s="22">
        <v>2477368</v>
      </c>
      <c r="I287" s="22">
        <v>0</v>
      </c>
      <c r="J287" s="22">
        <v>0</v>
      </c>
      <c r="K287" s="22">
        <v>0</v>
      </c>
      <c r="L287" s="22">
        <v>0</v>
      </c>
      <c r="M287" s="22">
        <v>2998376</v>
      </c>
      <c r="N287" s="22">
        <v>0</v>
      </c>
      <c r="O287" s="22">
        <v>0</v>
      </c>
      <c r="P287" s="22">
        <v>19406</v>
      </c>
      <c r="Q287" s="22">
        <v>3774715</v>
      </c>
      <c r="R287" s="22">
        <v>62688</v>
      </c>
      <c r="S287" s="22">
        <v>0</v>
      </c>
      <c r="T287" s="22">
        <v>6855185</v>
      </c>
      <c r="U287" s="22">
        <v>388615</v>
      </c>
      <c r="V287" s="22">
        <v>0</v>
      </c>
      <c r="W287" s="22">
        <v>0</v>
      </c>
      <c r="X287" s="22">
        <v>90676</v>
      </c>
      <c r="Y287" s="22">
        <v>0</v>
      </c>
      <c r="Z287" s="22">
        <v>0</v>
      </c>
      <c r="AA287" s="22">
        <v>0</v>
      </c>
      <c r="AB287" s="22">
        <v>0</v>
      </c>
      <c r="AC287" s="22">
        <v>479291</v>
      </c>
      <c r="AD287" s="22">
        <v>0</v>
      </c>
      <c r="AE287" s="22">
        <v>18214</v>
      </c>
      <c r="AF287" s="22">
        <v>0</v>
      </c>
      <c r="AG287" s="22">
        <v>49149</v>
      </c>
      <c r="AH287" s="22">
        <v>0</v>
      </c>
      <c r="AI287" s="22">
        <v>546654</v>
      </c>
      <c r="AJ287" s="22">
        <v>6308531</v>
      </c>
      <c r="AK287" s="22">
        <v>0</v>
      </c>
      <c r="AL287" s="22">
        <v>6308531</v>
      </c>
    </row>
    <row r="288" spans="1:38" x14ac:dyDescent="0.35">
      <c r="A288" s="22" t="s">
        <v>114</v>
      </c>
      <c r="B288" s="22" t="s">
        <v>670</v>
      </c>
      <c r="C288" s="22" t="s">
        <v>689</v>
      </c>
      <c r="D288" s="22" t="s">
        <v>690</v>
      </c>
      <c r="E288" s="22">
        <v>595781</v>
      </c>
      <c r="F288" s="22">
        <v>0</v>
      </c>
      <c r="G288" s="22">
        <v>4298</v>
      </c>
      <c r="H288" s="22">
        <v>0</v>
      </c>
      <c r="I288" s="22">
        <v>7284</v>
      </c>
      <c r="J288" s="22">
        <v>0</v>
      </c>
      <c r="K288" s="22">
        <v>0</v>
      </c>
      <c r="L288" s="22">
        <v>0</v>
      </c>
      <c r="M288" s="22">
        <v>607363</v>
      </c>
      <c r="N288" s="22">
        <v>0</v>
      </c>
      <c r="O288" s="22">
        <v>430297</v>
      </c>
      <c r="P288" s="22">
        <v>36454</v>
      </c>
      <c r="Q288" s="22">
        <v>36970</v>
      </c>
      <c r="R288" s="22">
        <v>130766</v>
      </c>
      <c r="S288" s="22">
        <v>25022</v>
      </c>
      <c r="T288" s="22">
        <v>1266872</v>
      </c>
      <c r="U288" s="22">
        <v>190617</v>
      </c>
      <c r="V288" s="22">
        <v>0</v>
      </c>
      <c r="W288" s="22">
        <v>1680</v>
      </c>
      <c r="X288" s="22">
        <v>0</v>
      </c>
      <c r="Y288" s="22">
        <v>3351</v>
      </c>
      <c r="Z288" s="22">
        <v>0</v>
      </c>
      <c r="AA288" s="22">
        <v>0</v>
      </c>
      <c r="AB288" s="22">
        <v>0</v>
      </c>
      <c r="AC288" s="22">
        <v>195648</v>
      </c>
      <c r="AD288" s="22">
        <v>132263</v>
      </c>
      <c r="AE288" s="22">
        <v>26886</v>
      </c>
      <c r="AF288" s="22">
        <v>0</v>
      </c>
      <c r="AG288" s="22">
        <v>98153</v>
      </c>
      <c r="AH288" s="22">
        <v>20147</v>
      </c>
      <c r="AI288" s="22">
        <v>473097</v>
      </c>
      <c r="AJ288" s="22">
        <v>793775</v>
      </c>
      <c r="AK288" s="22">
        <v>0</v>
      </c>
      <c r="AL288" s="22">
        <v>793775</v>
      </c>
    </row>
    <row r="289" spans="1:38" x14ac:dyDescent="0.35">
      <c r="A289" s="22" t="s">
        <v>114</v>
      </c>
      <c r="B289" s="22" t="s">
        <v>670</v>
      </c>
      <c r="C289" s="22" t="s">
        <v>691</v>
      </c>
      <c r="D289" s="22" t="s">
        <v>692</v>
      </c>
      <c r="E289" s="22">
        <v>982834</v>
      </c>
      <c r="F289" s="22">
        <v>0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v>982834</v>
      </c>
      <c r="N289" s="22">
        <v>0</v>
      </c>
      <c r="O289" s="22">
        <v>14630</v>
      </c>
      <c r="P289" s="22">
        <v>50929</v>
      </c>
      <c r="Q289" s="22">
        <v>4337741</v>
      </c>
      <c r="R289" s="22">
        <v>624388</v>
      </c>
      <c r="S289" s="22">
        <v>12500</v>
      </c>
      <c r="T289" s="22">
        <v>6023022</v>
      </c>
      <c r="U289" s="22">
        <v>887368</v>
      </c>
      <c r="V289" s="22">
        <v>0</v>
      </c>
      <c r="W289" s="22">
        <v>0</v>
      </c>
      <c r="X289" s="22"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887368</v>
      </c>
      <c r="AD289" s="22">
        <v>4096</v>
      </c>
      <c r="AE289" s="22">
        <v>34922</v>
      </c>
      <c r="AF289" s="22">
        <v>0</v>
      </c>
      <c r="AG289" s="22">
        <v>231214</v>
      </c>
      <c r="AH289" s="22">
        <v>6600</v>
      </c>
      <c r="AI289" s="22">
        <v>1164200</v>
      </c>
      <c r="AJ289" s="22">
        <v>4858822</v>
      </c>
      <c r="AK289" s="22">
        <v>0</v>
      </c>
      <c r="AL289" s="22">
        <v>4858822</v>
      </c>
    </row>
    <row r="290" spans="1:38" x14ac:dyDescent="0.35">
      <c r="A290" s="22" t="s">
        <v>114</v>
      </c>
      <c r="B290" s="22" t="s">
        <v>670</v>
      </c>
      <c r="C290" s="22" t="s">
        <v>693</v>
      </c>
      <c r="D290" s="22" t="s">
        <v>694</v>
      </c>
      <c r="E290" s="22">
        <v>1311832</v>
      </c>
      <c r="F290" s="22">
        <v>0</v>
      </c>
      <c r="G290" s="22">
        <v>0</v>
      </c>
      <c r="H290" s="22">
        <v>2563878</v>
      </c>
      <c r="I290" s="22">
        <v>0</v>
      </c>
      <c r="J290" s="22">
        <v>0</v>
      </c>
      <c r="K290" s="22">
        <v>0</v>
      </c>
      <c r="L290" s="22">
        <v>0</v>
      </c>
      <c r="M290" s="22">
        <v>3875710</v>
      </c>
      <c r="N290" s="22">
        <v>38168</v>
      </c>
      <c r="O290" s="22">
        <v>0</v>
      </c>
      <c r="P290" s="22">
        <v>20013</v>
      </c>
      <c r="Q290" s="22">
        <v>3664622</v>
      </c>
      <c r="R290" s="22">
        <v>93995</v>
      </c>
      <c r="S290" s="22">
        <v>0</v>
      </c>
      <c r="T290" s="22">
        <v>7692508</v>
      </c>
      <c r="U290" s="22">
        <v>637478</v>
      </c>
      <c r="V290" s="22">
        <v>0</v>
      </c>
      <c r="W290" s="22">
        <v>0</v>
      </c>
      <c r="X290" s="22">
        <v>34185</v>
      </c>
      <c r="Y290" s="22">
        <v>0</v>
      </c>
      <c r="Z290" s="22">
        <v>0</v>
      </c>
      <c r="AA290" s="22">
        <v>0</v>
      </c>
      <c r="AB290" s="22">
        <v>0</v>
      </c>
      <c r="AC290" s="22">
        <v>671663</v>
      </c>
      <c r="AD290" s="22">
        <v>0</v>
      </c>
      <c r="AE290" s="22">
        <v>19905</v>
      </c>
      <c r="AF290" s="22">
        <v>0</v>
      </c>
      <c r="AG290" s="22">
        <v>56830</v>
      </c>
      <c r="AH290" s="22">
        <v>0</v>
      </c>
      <c r="AI290" s="22">
        <v>748398</v>
      </c>
      <c r="AJ290" s="22">
        <v>6944110</v>
      </c>
      <c r="AK290" s="22">
        <v>0</v>
      </c>
      <c r="AL290" s="22">
        <v>6944110</v>
      </c>
    </row>
    <row r="291" spans="1:38" x14ac:dyDescent="0.35">
      <c r="A291" s="22" t="s">
        <v>114</v>
      </c>
      <c r="B291" s="22" t="s">
        <v>670</v>
      </c>
      <c r="C291" s="22" t="s">
        <v>695</v>
      </c>
      <c r="D291" s="22" t="s">
        <v>696</v>
      </c>
      <c r="E291" s="22">
        <v>1290509</v>
      </c>
      <c r="F291" s="22">
        <v>0</v>
      </c>
      <c r="G291" s="22">
        <v>0</v>
      </c>
      <c r="H291" s="22">
        <v>0</v>
      </c>
      <c r="I291" s="22">
        <v>164357</v>
      </c>
      <c r="J291" s="22">
        <v>0</v>
      </c>
      <c r="K291" s="22">
        <v>0</v>
      </c>
      <c r="L291" s="22">
        <v>0</v>
      </c>
      <c r="M291" s="22">
        <v>1454866</v>
      </c>
      <c r="N291" s="22">
        <v>0</v>
      </c>
      <c r="O291" s="22">
        <v>428822</v>
      </c>
      <c r="P291" s="22">
        <v>422125</v>
      </c>
      <c r="Q291" s="22">
        <v>182563</v>
      </c>
      <c r="R291" s="22">
        <v>16356</v>
      </c>
      <c r="S291" s="22">
        <v>0</v>
      </c>
      <c r="T291" s="22">
        <v>2504732</v>
      </c>
      <c r="U291" s="22">
        <v>442203</v>
      </c>
      <c r="V291" s="22">
        <v>0</v>
      </c>
      <c r="W291" s="22">
        <v>0</v>
      </c>
      <c r="X291" s="22">
        <v>0</v>
      </c>
      <c r="Y291" s="22">
        <v>115161</v>
      </c>
      <c r="Z291" s="22">
        <v>0</v>
      </c>
      <c r="AA291" s="22">
        <v>0</v>
      </c>
      <c r="AB291" s="22">
        <v>0</v>
      </c>
      <c r="AC291" s="22">
        <v>557364</v>
      </c>
      <c r="AD291" s="22">
        <v>277892</v>
      </c>
      <c r="AE291" s="22">
        <v>262489</v>
      </c>
      <c r="AF291" s="22">
        <v>0</v>
      </c>
      <c r="AG291" s="22">
        <v>16356</v>
      </c>
      <c r="AH291" s="22">
        <v>0</v>
      </c>
      <c r="AI291" s="22">
        <v>1114101</v>
      </c>
      <c r="AJ291" s="22">
        <v>1390631</v>
      </c>
      <c r="AK291" s="22">
        <v>0</v>
      </c>
      <c r="AL291" s="22">
        <v>1390631</v>
      </c>
    </row>
    <row r="292" spans="1:38" x14ac:dyDescent="0.35">
      <c r="A292" s="22" t="s">
        <v>114</v>
      </c>
      <c r="B292" s="22" t="s">
        <v>670</v>
      </c>
      <c r="C292" s="22" t="s">
        <v>697</v>
      </c>
      <c r="D292" s="22" t="s">
        <v>698</v>
      </c>
      <c r="E292" s="22">
        <v>183249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183249</v>
      </c>
      <c r="N292" s="22">
        <v>0</v>
      </c>
      <c r="O292" s="22">
        <v>187537</v>
      </c>
      <c r="P292" s="22">
        <v>117583</v>
      </c>
      <c r="Q292" s="22">
        <v>1</v>
      </c>
      <c r="R292" s="22">
        <v>207246</v>
      </c>
      <c r="S292" s="22">
        <v>0</v>
      </c>
      <c r="T292" s="22">
        <v>695616</v>
      </c>
      <c r="U292" s="22">
        <v>112256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112256</v>
      </c>
      <c r="AD292" s="22">
        <v>35079</v>
      </c>
      <c r="AE292" s="22">
        <v>62470</v>
      </c>
      <c r="AF292" s="22">
        <v>0</v>
      </c>
      <c r="AG292" s="22">
        <v>74126</v>
      </c>
      <c r="AH292" s="22">
        <v>0</v>
      </c>
      <c r="AI292" s="22">
        <v>283931</v>
      </c>
      <c r="AJ292" s="22">
        <v>411685</v>
      </c>
      <c r="AK292" s="22">
        <v>70812</v>
      </c>
      <c r="AL292" s="22">
        <v>340873</v>
      </c>
    </row>
    <row r="293" spans="1:38" x14ac:dyDescent="0.35">
      <c r="A293" s="22" t="s">
        <v>114</v>
      </c>
      <c r="B293" s="22" t="s">
        <v>670</v>
      </c>
      <c r="C293" s="22" t="s">
        <v>699</v>
      </c>
      <c r="D293" s="22" t="s">
        <v>700</v>
      </c>
      <c r="E293" s="22">
        <v>1360124</v>
      </c>
      <c r="F293" s="22">
        <v>0</v>
      </c>
      <c r="G293" s="22">
        <v>0</v>
      </c>
      <c r="H293" s="22"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v>1360124</v>
      </c>
      <c r="N293" s="22">
        <v>0</v>
      </c>
      <c r="O293" s="22">
        <v>103578</v>
      </c>
      <c r="P293" s="22">
        <v>0</v>
      </c>
      <c r="Q293" s="22">
        <v>156573</v>
      </c>
      <c r="R293" s="22">
        <v>74994</v>
      </c>
      <c r="S293" s="22">
        <v>0</v>
      </c>
      <c r="T293" s="22">
        <v>1695269</v>
      </c>
      <c r="U293" s="22">
        <v>679903</v>
      </c>
      <c r="V293" s="22">
        <v>0</v>
      </c>
      <c r="W293" s="22"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679903</v>
      </c>
      <c r="AD293" s="22">
        <v>32266</v>
      </c>
      <c r="AE293" s="22">
        <v>0</v>
      </c>
      <c r="AF293" s="22">
        <v>0</v>
      </c>
      <c r="AG293" s="22">
        <v>34951</v>
      </c>
      <c r="AH293" s="22">
        <v>0</v>
      </c>
      <c r="AI293" s="22">
        <v>747120</v>
      </c>
      <c r="AJ293" s="22">
        <v>948149</v>
      </c>
      <c r="AK293" s="22">
        <v>0</v>
      </c>
      <c r="AL293" s="22">
        <v>948149</v>
      </c>
    </row>
    <row r="294" spans="1:38" x14ac:dyDescent="0.35">
      <c r="A294" s="22" t="s">
        <v>114</v>
      </c>
      <c r="B294" s="22" t="s">
        <v>670</v>
      </c>
      <c r="C294" s="22" t="s">
        <v>701</v>
      </c>
      <c r="D294" s="22" t="s">
        <v>702</v>
      </c>
      <c r="E294" s="22">
        <v>2058698</v>
      </c>
      <c r="F294" s="22">
        <v>0</v>
      </c>
      <c r="G294" s="22">
        <v>1653</v>
      </c>
      <c r="H294" s="22">
        <v>0</v>
      </c>
      <c r="I294" s="22">
        <v>92328</v>
      </c>
      <c r="J294" s="22">
        <v>0</v>
      </c>
      <c r="K294" s="22">
        <v>0</v>
      </c>
      <c r="L294" s="22">
        <v>0</v>
      </c>
      <c r="M294" s="22">
        <v>2152679</v>
      </c>
      <c r="N294" s="22">
        <v>0</v>
      </c>
      <c r="O294" s="22">
        <v>158566</v>
      </c>
      <c r="P294" s="22">
        <v>20316</v>
      </c>
      <c r="Q294" s="22">
        <v>7251</v>
      </c>
      <c r="R294" s="22">
        <v>139931</v>
      </c>
      <c r="S294" s="22">
        <v>0</v>
      </c>
      <c r="T294" s="22">
        <v>2478743</v>
      </c>
      <c r="U294" s="22">
        <v>850978</v>
      </c>
      <c r="V294" s="22">
        <v>0</v>
      </c>
      <c r="W294" s="22">
        <v>1651</v>
      </c>
      <c r="X294" s="22">
        <v>0</v>
      </c>
      <c r="Y294" s="22">
        <v>78747</v>
      </c>
      <c r="Z294" s="22">
        <v>0</v>
      </c>
      <c r="AA294" s="22">
        <v>0</v>
      </c>
      <c r="AB294" s="22">
        <v>0</v>
      </c>
      <c r="AC294" s="22">
        <v>931376</v>
      </c>
      <c r="AD294" s="22">
        <v>81888</v>
      </c>
      <c r="AE294" s="22">
        <v>20315</v>
      </c>
      <c r="AF294" s="22">
        <v>0</v>
      </c>
      <c r="AG294" s="22">
        <v>33292</v>
      </c>
      <c r="AH294" s="22">
        <v>0</v>
      </c>
      <c r="AI294" s="22">
        <v>1066871</v>
      </c>
      <c r="AJ294" s="22">
        <v>1411872</v>
      </c>
      <c r="AK294" s="22">
        <v>0</v>
      </c>
      <c r="AL294" s="22">
        <v>1411872</v>
      </c>
    </row>
    <row r="295" spans="1:38" x14ac:dyDescent="0.35">
      <c r="A295" s="22" t="s">
        <v>114</v>
      </c>
      <c r="B295" s="22" t="s">
        <v>670</v>
      </c>
      <c r="C295" s="22" t="s">
        <v>703</v>
      </c>
      <c r="D295" s="22" t="s">
        <v>704</v>
      </c>
      <c r="E295" s="22">
        <v>721015</v>
      </c>
      <c r="F295" s="22">
        <v>0</v>
      </c>
      <c r="G295" s="22">
        <v>0</v>
      </c>
      <c r="H295" s="22"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v>721015</v>
      </c>
      <c r="N295" s="22">
        <v>0</v>
      </c>
      <c r="O295" s="22">
        <v>78908</v>
      </c>
      <c r="P295" s="22">
        <v>36056</v>
      </c>
      <c r="Q295" s="22">
        <v>161170</v>
      </c>
      <c r="R295" s="22">
        <v>0</v>
      </c>
      <c r="S295" s="22">
        <v>0</v>
      </c>
      <c r="T295" s="22">
        <v>997149</v>
      </c>
      <c r="U295" s="22">
        <v>276328</v>
      </c>
      <c r="V295" s="22">
        <v>0</v>
      </c>
      <c r="W295" s="22"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276328</v>
      </c>
      <c r="AD295" s="22">
        <v>49862</v>
      </c>
      <c r="AE295" s="22">
        <v>12270</v>
      </c>
      <c r="AF295" s="22">
        <v>0</v>
      </c>
      <c r="AG295" s="22">
        <v>0</v>
      </c>
      <c r="AH295" s="22">
        <v>0</v>
      </c>
      <c r="AI295" s="22">
        <v>338460</v>
      </c>
      <c r="AJ295" s="22">
        <v>658689</v>
      </c>
      <c r="AK295" s="22">
        <v>0</v>
      </c>
      <c r="AL295" s="22">
        <v>658689</v>
      </c>
    </row>
    <row r="296" spans="1:38" x14ac:dyDescent="0.35">
      <c r="A296" s="22" t="s">
        <v>114</v>
      </c>
      <c r="B296" s="22" t="s">
        <v>670</v>
      </c>
      <c r="C296" s="22" t="s">
        <v>705</v>
      </c>
      <c r="D296" s="22" t="s">
        <v>706</v>
      </c>
      <c r="E296" s="22">
        <v>143756</v>
      </c>
      <c r="F296" s="22">
        <v>0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143756</v>
      </c>
      <c r="N296" s="22">
        <v>0</v>
      </c>
      <c r="O296" s="22">
        <v>6000</v>
      </c>
      <c r="P296" s="22">
        <v>32358</v>
      </c>
      <c r="Q296" s="22">
        <v>280469</v>
      </c>
      <c r="R296" s="22">
        <v>403265</v>
      </c>
      <c r="S296" s="22">
        <v>0</v>
      </c>
      <c r="T296" s="22">
        <v>865848</v>
      </c>
      <c r="U296" s="22">
        <v>77175</v>
      </c>
      <c r="V296" s="22">
        <v>0</v>
      </c>
      <c r="W296" s="22"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77175</v>
      </c>
      <c r="AD296" s="22">
        <v>2760</v>
      </c>
      <c r="AE296" s="22">
        <v>22013</v>
      </c>
      <c r="AF296" s="22">
        <v>0</v>
      </c>
      <c r="AG296" s="22">
        <v>143183</v>
      </c>
      <c r="AH296" s="22">
        <v>0</v>
      </c>
      <c r="AI296" s="22">
        <v>245131</v>
      </c>
      <c r="AJ296" s="22">
        <v>620717</v>
      </c>
      <c r="AK296" s="22">
        <v>0</v>
      </c>
      <c r="AL296" s="22">
        <v>620717</v>
      </c>
    </row>
    <row r="297" spans="1:38" x14ac:dyDescent="0.35">
      <c r="A297" s="22" t="s">
        <v>114</v>
      </c>
      <c r="B297" s="22" t="s">
        <v>670</v>
      </c>
      <c r="C297" s="22" t="s">
        <v>707</v>
      </c>
      <c r="D297" s="22" t="s">
        <v>708</v>
      </c>
      <c r="E297" s="22">
        <v>1045988</v>
      </c>
      <c r="F297" s="22">
        <v>0</v>
      </c>
      <c r="G297" s="22">
        <v>0</v>
      </c>
      <c r="H297" s="22">
        <v>576077</v>
      </c>
      <c r="I297" s="22">
        <v>0</v>
      </c>
      <c r="J297" s="22">
        <v>0</v>
      </c>
      <c r="K297" s="22">
        <v>0</v>
      </c>
      <c r="L297" s="22">
        <v>0</v>
      </c>
      <c r="M297" s="22">
        <v>1622065</v>
      </c>
      <c r="N297" s="22">
        <v>0</v>
      </c>
      <c r="O297" s="22">
        <v>202677</v>
      </c>
      <c r="P297" s="22">
        <v>17771</v>
      </c>
      <c r="Q297" s="22">
        <v>369313</v>
      </c>
      <c r="R297" s="22">
        <v>327766</v>
      </c>
      <c r="S297" s="22">
        <v>0</v>
      </c>
      <c r="T297" s="22">
        <v>2539592</v>
      </c>
      <c r="U297" s="22">
        <v>680720</v>
      </c>
      <c r="V297" s="22">
        <v>0</v>
      </c>
      <c r="W297" s="22">
        <v>0</v>
      </c>
      <c r="X297" s="22">
        <v>139642</v>
      </c>
      <c r="Y297" s="22">
        <v>0</v>
      </c>
      <c r="Z297" s="22">
        <v>0</v>
      </c>
      <c r="AA297" s="22">
        <v>0</v>
      </c>
      <c r="AB297" s="22">
        <v>0</v>
      </c>
      <c r="AC297" s="22">
        <v>820362</v>
      </c>
      <c r="AD297" s="22">
        <v>40881</v>
      </c>
      <c r="AE297" s="22">
        <v>6230</v>
      </c>
      <c r="AF297" s="22">
        <v>0</v>
      </c>
      <c r="AG297" s="22">
        <v>76128</v>
      </c>
      <c r="AH297" s="22">
        <v>0</v>
      </c>
      <c r="AI297" s="22">
        <v>943601</v>
      </c>
      <c r="AJ297" s="22">
        <v>1595991</v>
      </c>
      <c r="AK297" s="22">
        <v>70812</v>
      </c>
      <c r="AL297" s="22">
        <v>1525179</v>
      </c>
    </row>
    <row r="298" spans="1:38" x14ac:dyDescent="0.35">
      <c r="A298" s="22" t="s">
        <v>114</v>
      </c>
      <c r="B298" s="22" t="s">
        <v>670</v>
      </c>
      <c r="C298" s="22" t="s">
        <v>709</v>
      </c>
      <c r="D298" s="22" t="s">
        <v>710</v>
      </c>
      <c r="E298" s="22">
        <v>325894</v>
      </c>
      <c r="F298" s="22">
        <v>0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325894</v>
      </c>
      <c r="N298" s="22">
        <v>0</v>
      </c>
      <c r="O298" s="22">
        <v>193736</v>
      </c>
      <c r="P298" s="22">
        <v>58402</v>
      </c>
      <c r="Q298" s="22">
        <v>354259</v>
      </c>
      <c r="R298" s="22">
        <v>171553</v>
      </c>
      <c r="S298" s="22">
        <v>0</v>
      </c>
      <c r="T298" s="22">
        <v>1103844</v>
      </c>
      <c r="U298" s="22">
        <v>235064</v>
      </c>
      <c r="V298" s="22">
        <v>0</v>
      </c>
      <c r="W298" s="22"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235064</v>
      </c>
      <c r="AD298" s="22">
        <v>23731</v>
      </c>
      <c r="AE298" s="22">
        <v>33877</v>
      </c>
      <c r="AF298" s="22">
        <v>0</v>
      </c>
      <c r="AG298" s="22">
        <v>31455</v>
      </c>
      <c r="AH298" s="22">
        <v>0</v>
      </c>
      <c r="AI298" s="22">
        <v>324127</v>
      </c>
      <c r="AJ298" s="22">
        <v>779717</v>
      </c>
      <c r="AK298" s="22">
        <v>0</v>
      </c>
      <c r="AL298" s="22">
        <v>779717</v>
      </c>
    </row>
    <row r="299" spans="1:38" x14ac:dyDescent="0.35">
      <c r="A299" s="22" t="s">
        <v>114</v>
      </c>
      <c r="B299" s="22" t="s">
        <v>670</v>
      </c>
      <c r="C299" s="22" t="s">
        <v>711</v>
      </c>
      <c r="D299" s="22" t="s">
        <v>712</v>
      </c>
      <c r="E299" s="22">
        <v>712752</v>
      </c>
      <c r="F299" s="22">
        <v>0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712752</v>
      </c>
      <c r="N299" s="22">
        <v>0</v>
      </c>
      <c r="O299" s="22">
        <v>89627</v>
      </c>
      <c r="P299" s="22">
        <v>10062</v>
      </c>
      <c r="Q299" s="22">
        <v>245645</v>
      </c>
      <c r="R299" s="22">
        <v>162486</v>
      </c>
      <c r="S299" s="22">
        <v>0</v>
      </c>
      <c r="T299" s="22">
        <v>1220572</v>
      </c>
      <c r="U299" s="22">
        <v>138488</v>
      </c>
      <c r="V299" s="22">
        <v>0</v>
      </c>
      <c r="W299" s="22"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138488</v>
      </c>
      <c r="AD299" s="22">
        <v>896</v>
      </c>
      <c r="AE299" s="22">
        <v>9480</v>
      </c>
      <c r="AF299" s="22">
        <v>0</v>
      </c>
      <c r="AG299" s="22">
        <v>61808</v>
      </c>
      <c r="AH299" s="22">
        <v>0</v>
      </c>
      <c r="AI299" s="22">
        <v>210672</v>
      </c>
      <c r="AJ299" s="22">
        <v>1009900</v>
      </c>
      <c r="AK299" s="22">
        <v>0</v>
      </c>
      <c r="AL299" s="22">
        <v>1009900</v>
      </c>
    </row>
    <row r="300" spans="1:38" x14ac:dyDescent="0.35">
      <c r="A300" s="22" t="s">
        <v>114</v>
      </c>
      <c r="B300" s="22" t="s">
        <v>670</v>
      </c>
      <c r="C300" s="22" t="s">
        <v>713</v>
      </c>
      <c r="D300" s="22" t="s">
        <v>714</v>
      </c>
      <c r="E300" s="22">
        <v>853878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853878</v>
      </c>
      <c r="N300" s="22">
        <v>0</v>
      </c>
      <c r="O300" s="22">
        <v>11675</v>
      </c>
      <c r="P300" s="22">
        <v>15061</v>
      </c>
      <c r="Q300" s="22">
        <v>201596</v>
      </c>
      <c r="R300" s="22">
        <v>0</v>
      </c>
      <c r="S300" s="22">
        <v>0</v>
      </c>
      <c r="T300" s="22">
        <v>1082210</v>
      </c>
      <c r="U300" s="22">
        <v>361061</v>
      </c>
      <c r="V300" s="22">
        <v>0</v>
      </c>
      <c r="W300" s="22"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361061</v>
      </c>
      <c r="AD300" s="22">
        <v>5914</v>
      </c>
      <c r="AE300" s="22">
        <v>12023</v>
      </c>
      <c r="AF300" s="22">
        <v>0</v>
      </c>
      <c r="AG300" s="22">
        <v>0</v>
      </c>
      <c r="AH300" s="22">
        <v>0</v>
      </c>
      <c r="AI300" s="22">
        <v>378998</v>
      </c>
      <c r="AJ300" s="22">
        <v>703212</v>
      </c>
      <c r="AK300" s="22">
        <v>0</v>
      </c>
      <c r="AL300" s="22">
        <v>703212</v>
      </c>
    </row>
    <row r="301" spans="1:38" x14ac:dyDescent="0.35">
      <c r="A301" s="22" t="s">
        <v>114</v>
      </c>
      <c r="B301" s="22" t="s">
        <v>670</v>
      </c>
      <c r="C301" s="22" t="s">
        <v>715</v>
      </c>
      <c r="D301" s="22" t="s">
        <v>716</v>
      </c>
      <c r="E301" s="22">
        <v>1004293</v>
      </c>
      <c r="F301" s="22">
        <v>0</v>
      </c>
      <c r="G301" s="22">
        <v>0</v>
      </c>
      <c r="H301" s="22">
        <v>3118376</v>
      </c>
      <c r="I301" s="22">
        <v>0</v>
      </c>
      <c r="J301" s="22">
        <v>0</v>
      </c>
      <c r="K301" s="22">
        <v>0</v>
      </c>
      <c r="L301" s="22">
        <v>0</v>
      </c>
      <c r="M301" s="22">
        <v>4122669</v>
      </c>
      <c r="N301" s="22">
        <v>0</v>
      </c>
      <c r="O301" s="22">
        <v>775937</v>
      </c>
      <c r="P301" s="22">
        <v>459560</v>
      </c>
      <c r="Q301" s="22">
        <v>2834811</v>
      </c>
      <c r="R301" s="22">
        <v>69874</v>
      </c>
      <c r="S301" s="22">
        <v>12500</v>
      </c>
      <c r="T301" s="22">
        <v>8275351</v>
      </c>
      <c r="U301" s="22">
        <v>455240</v>
      </c>
      <c r="V301" s="22">
        <v>0</v>
      </c>
      <c r="W301" s="22">
        <v>0</v>
      </c>
      <c r="X301" s="22">
        <v>41578</v>
      </c>
      <c r="Y301" s="22">
        <v>0</v>
      </c>
      <c r="Z301" s="22">
        <v>0</v>
      </c>
      <c r="AA301" s="22">
        <v>0</v>
      </c>
      <c r="AB301" s="22">
        <v>0</v>
      </c>
      <c r="AC301" s="22">
        <v>496818</v>
      </c>
      <c r="AD301" s="22">
        <v>569722</v>
      </c>
      <c r="AE301" s="22">
        <v>366859</v>
      </c>
      <c r="AF301" s="22">
        <v>0</v>
      </c>
      <c r="AG301" s="22">
        <v>35121</v>
      </c>
      <c r="AH301" s="22">
        <v>12500</v>
      </c>
      <c r="AI301" s="22">
        <v>1481020</v>
      </c>
      <c r="AJ301" s="22">
        <v>6794331</v>
      </c>
      <c r="AK301" s="22">
        <v>0</v>
      </c>
      <c r="AL301" s="22">
        <v>6794331</v>
      </c>
    </row>
    <row r="302" spans="1:38" x14ac:dyDescent="0.35">
      <c r="A302" s="22" t="s">
        <v>114</v>
      </c>
      <c r="B302" s="22" t="s">
        <v>670</v>
      </c>
      <c r="C302" s="22" t="s">
        <v>717</v>
      </c>
      <c r="D302" s="22" t="s">
        <v>718</v>
      </c>
      <c r="E302" s="22">
        <v>744710</v>
      </c>
      <c r="F302" s="22">
        <v>0</v>
      </c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744710</v>
      </c>
      <c r="N302" s="22">
        <v>0</v>
      </c>
      <c r="O302" s="22">
        <v>9581</v>
      </c>
      <c r="P302" s="22">
        <v>47546</v>
      </c>
      <c r="Q302" s="22">
        <v>1118100</v>
      </c>
      <c r="R302" s="22">
        <v>58004</v>
      </c>
      <c r="S302" s="22">
        <v>0</v>
      </c>
      <c r="T302" s="22">
        <v>1977941</v>
      </c>
      <c r="U302" s="22">
        <v>373408</v>
      </c>
      <c r="V302" s="22">
        <v>0</v>
      </c>
      <c r="W302" s="22"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373408</v>
      </c>
      <c r="AD302" s="22">
        <v>6170</v>
      </c>
      <c r="AE302" s="22">
        <v>27831</v>
      </c>
      <c r="AF302" s="22">
        <v>0</v>
      </c>
      <c r="AG302" s="22">
        <v>1160</v>
      </c>
      <c r="AH302" s="22">
        <v>0</v>
      </c>
      <c r="AI302" s="22">
        <v>408569</v>
      </c>
      <c r="AJ302" s="22">
        <v>1569372</v>
      </c>
      <c r="AK302" s="22">
        <v>0</v>
      </c>
      <c r="AL302" s="22">
        <v>1569372</v>
      </c>
    </row>
    <row r="303" spans="1:38" x14ac:dyDescent="0.35">
      <c r="A303" s="22" t="s">
        <v>114</v>
      </c>
      <c r="B303" s="22" t="s">
        <v>670</v>
      </c>
      <c r="C303" s="22" t="s">
        <v>719</v>
      </c>
      <c r="D303" s="22" t="s">
        <v>720</v>
      </c>
      <c r="E303" s="22">
        <v>412930</v>
      </c>
      <c r="F303" s="22">
        <v>0</v>
      </c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v>412930</v>
      </c>
      <c r="N303" s="22">
        <v>32789</v>
      </c>
      <c r="O303" s="22">
        <v>25023</v>
      </c>
      <c r="P303" s="22">
        <v>166125</v>
      </c>
      <c r="Q303" s="22">
        <v>326157</v>
      </c>
      <c r="R303" s="22">
        <v>28419</v>
      </c>
      <c r="S303" s="22">
        <v>19492</v>
      </c>
      <c r="T303" s="22">
        <v>1010935</v>
      </c>
      <c r="U303" s="22">
        <v>63864</v>
      </c>
      <c r="V303" s="22">
        <v>0</v>
      </c>
      <c r="W303" s="22"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63864</v>
      </c>
      <c r="AD303" s="22">
        <v>12120</v>
      </c>
      <c r="AE303" s="22">
        <v>43004</v>
      </c>
      <c r="AF303" s="22">
        <v>0</v>
      </c>
      <c r="AG303" s="22">
        <v>4506</v>
      </c>
      <c r="AH303" s="22">
        <v>13645</v>
      </c>
      <c r="AI303" s="22">
        <v>137139</v>
      </c>
      <c r="AJ303" s="22">
        <v>873796</v>
      </c>
      <c r="AK303" s="22">
        <v>0</v>
      </c>
      <c r="AL303" s="22">
        <v>873796</v>
      </c>
    </row>
    <row r="304" spans="1:38" x14ac:dyDescent="0.35">
      <c r="A304" s="22" t="s">
        <v>114</v>
      </c>
      <c r="B304" s="22" t="s">
        <v>670</v>
      </c>
      <c r="C304" s="22" t="s">
        <v>721</v>
      </c>
      <c r="D304" s="22" t="s">
        <v>722</v>
      </c>
      <c r="E304" s="22">
        <v>1504255</v>
      </c>
      <c r="F304" s="22">
        <v>0</v>
      </c>
      <c r="G304" s="22">
        <v>0</v>
      </c>
      <c r="H304" s="22">
        <v>2275277</v>
      </c>
      <c r="I304" s="22">
        <v>0</v>
      </c>
      <c r="J304" s="22">
        <v>0</v>
      </c>
      <c r="K304" s="22">
        <v>0</v>
      </c>
      <c r="L304" s="22">
        <v>0</v>
      </c>
      <c r="M304" s="22">
        <v>3779532</v>
      </c>
      <c r="N304" s="22">
        <v>0</v>
      </c>
      <c r="O304" s="22">
        <v>95912</v>
      </c>
      <c r="P304" s="22">
        <v>57931</v>
      </c>
      <c r="Q304" s="22">
        <v>0</v>
      </c>
      <c r="R304" s="22">
        <v>577261</v>
      </c>
      <c r="S304" s="22">
        <v>52427</v>
      </c>
      <c r="T304" s="22">
        <v>4563063</v>
      </c>
      <c r="U304" s="22">
        <v>1235264</v>
      </c>
      <c r="V304" s="22">
        <v>0</v>
      </c>
      <c r="W304" s="22">
        <v>0</v>
      </c>
      <c r="X304" s="22">
        <v>390207</v>
      </c>
      <c r="Y304" s="22">
        <v>0</v>
      </c>
      <c r="Z304" s="22">
        <v>0</v>
      </c>
      <c r="AA304" s="22">
        <v>0</v>
      </c>
      <c r="AB304" s="22">
        <v>0</v>
      </c>
      <c r="AC304" s="22">
        <v>1625471</v>
      </c>
      <c r="AD304" s="22">
        <v>26657</v>
      </c>
      <c r="AE304" s="22">
        <v>45512</v>
      </c>
      <c r="AF304" s="22">
        <v>0</v>
      </c>
      <c r="AG304" s="22">
        <v>226114</v>
      </c>
      <c r="AH304" s="22">
        <v>18778</v>
      </c>
      <c r="AI304" s="22">
        <v>1942532</v>
      </c>
      <c r="AJ304" s="22">
        <v>2620531</v>
      </c>
      <c r="AK304" s="22">
        <v>-283248</v>
      </c>
      <c r="AL304" s="22">
        <v>2903779</v>
      </c>
    </row>
    <row r="305" spans="1:38" x14ac:dyDescent="0.35">
      <c r="A305" s="22" t="s">
        <v>114</v>
      </c>
      <c r="B305" s="22" t="s">
        <v>670</v>
      </c>
      <c r="C305" s="22" t="s">
        <v>723</v>
      </c>
      <c r="D305" s="22" t="s">
        <v>724</v>
      </c>
      <c r="E305" s="22">
        <v>419270</v>
      </c>
      <c r="F305" s="22">
        <v>0</v>
      </c>
      <c r="G305" s="22">
        <v>0</v>
      </c>
      <c r="H305" s="22">
        <v>2221402</v>
      </c>
      <c r="I305" s="22">
        <v>0</v>
      </c>
      <c r="J305" s="22">
        <v>0</v>
      </c>
      <c r="K305" s="22">
        <v>0</v>
      </c>
      <c r="L305" s="22">
        <v>0</v>
      </c>
      <c r="M305" s="22">
        <v>2640672</v>
      </c>
      <c r="N305" s="22">
        <v>0</v>
      </c>
      <c r="O305" s="22">
        <v>0</v>
      </c>
      <c r="P305" s="22">
        <v>16946</v>
      </c>
      <c r="Q305" s="22">
        <v>1984472</v>
      </c>
      <c r="R305" s="22">
        <v>75340</v>
      </c>
      <c r="S305" s="22">
        <v>0</v>
      </c>
      <c r="T305" s="22">
        <v>4717430</v>
      </c>
      <c r="U305" s="22">
        <v>307065</v>
      </c>
      <c r="V305" s="22">
        <v>0</v>
      </c>
      <c r="W305" s="22">
        <v>0</v>
      </c>
      <c r="X305" s="22">
        <v>97331</v>
      </c>
      <c r="Y305" s="22">
        <v>0</v>
      </c>
      <c r="Z305" s="22">
        <v>0</v>
      </c>
      <c r="AA305" s="22">
        <v>0</v>
      </c>
      <c r="AB305" s="22">
        <v>0</v>
      </c>
      <c r="AC305" s="22">
        <v>404396</v>
      </c>
      <c r="AD305" s="22">
        <v>0</v>
      </c>
      <c r="AE305" s="22">
        <v>16946</v>
      </c>
      <c r="AF305" s="22">
        <v>0</v>
      </c>
      <c r="AG305" s="22">
        <v>32788</v>
      </c>
      <c r="AH305" s="22">
        <v>0</v>
      </c>
      <c r="AI305" s="22">
        <v>454130</v>
      </c>
      <c r="AJ305" s="22">
        <v>4263300</v>
      </c>
      <c r="AK305" s="22">
        <v>0</v>
      </c>
      <c r="AL305" s="22">
        <v>4263300</v>
      </c>
    </row>
    <row r="306" spans="1:38" x14ac:dyDescent="0.35">
      <c r="A306" s="22" t="s">
        <v>114</v>
      </c>
      <c r="B306" s="22" t="s">
        <v>670</v>
      </c>
      <c r="C306" s="22" t="s">
        <v>725</v>
      </c>
      <c r="D306" s="22" t="s">
        <v>726</v>
      </c>
      <c r="E306" s="22">
        <v>1630109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v>1630109</v>
      </c>
      <c r="N306" s="22">
        <v>0</v>
      </c>
      <c r="O306" s="22">
        <v>428143</v>
      </c>
      <c r="P306" s="22">
        <v>116978</v>
      </c>
      <c r="Q306" s="22">
        <v>1602278</v>
      </c>
      <c r="R306" s="22">
        <v>196540</v>
      </c>
      <c r="S306" s="22">
        <v>0</v>
      </c>
      <c r="T306" s="22">
        <v>3974048</v>
      </c>
      <c r="U306" s="22">
        <v>640057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640057</v>
      </c>
      <c r="AD306" s="22">
        <v>134842</v>
      </c>
      <c r="AE306" s="22">
        <v>67732</v>
      </c>
      <c r="AF306" s="22">
        <v>0</v>
      </c>
      <c r="AG306" s="22">
        <v>147307</v>
      </c>
      <c r="AH306" s="22">
        <v>0</v>
      </c>
      <c r="AI306" s="22">
        <v>989938</v>
      </c>
      <c r="AJ306" s="22">
        <v>2984110</v>
      </c>
      <c r="AK306" s="22">
        <v>0</v>
      </c>
      <c r="AL306" s="22">
        <v>2984110</v>
      </c>
    </row>
    <row r="307" spans="1:38" x14ac:dyDescent="0.35">
      <c r="A307" s="22" t="s">
        <v>114</v>
      </c>
      <c r="B307" s="22" t="s">
        <v>670</v>
      </c>
      <c r="C307" s="22" t="s">
        <v>727</v>
      </c>
      <c r="D307" s="22" t="s">
        <v>728</v>
      </c>
      <c r="E307" s="22">
        <v>1179324</v>
      </c>
      <c r="F307" s="22">
        <v>0</v>
      </c>
      <c r="G307" s="22">
        <v>0</v>
      </c>
      <c r="H307" s="22"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v>1179324</v>
      </c>
      <c r="N307" s="22">
        <v>0</v>
      </c>
      <c r="O307" s="22">
        <v>111219</v>
      </c>
      <c r="P307" s="22">
        <v>46888</v>
      </c>
      <c r="Q307" s="22">
        <v>0</v>
      </c>
      <c r="R307" s="22">
        <v>138225</v>
      </c>
      <c r="S307" s="22">
        <v>0</v>
      </c>
      <c r="T307" s="22">
        <v>1475656</v>
      </c>
      <c r="U307" s="22">
        <v>899263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899263</v>
      </c>
      <c r="AD307" s="22">
        <v>43075</v>
      </c>
      <c r="AE307" s="22">
        <v>34780</v>
      </c>
      <c r="AF307" s="22">
        <v>0</v>
      </c>
      <c r="AG307" s="22">
        <v>24901</v>
      </c>
      <c r="AH307" s="22">
        <v>0</v>
      </c>
      <c r="AI307" s="22">
        <v>1002019</v>
      </c>
      <c r="AJ307" s="22">
        <v>473637</v>
      </c>
      <c r="AK307" s="22">
        <v>0</v>
      </c>
      <c r="AL307" s="22">
        <v>473637</v>
      </c>
    </row>
    <row r="308" spans="1:38" x14ac:dyDescent="0.35">
      <c r="A308" s="22" t="s">
        <v>114</v>
      </c>
      <c r="B308" s="22" t="s">
        <v>670</v>
      </c>
      <c r="C308" s="22" t="s">
        <v>729</v>
      </c>
      <c r="D308" s="22" t="s">
        <v>730</v>
      </c>
      <c r="E308" s="22">
        <v>200245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200245</v>
      </c>
      <c r="N308" s="22">
        <v>0</v>
      </c>
      <c r="O308" s="22">
        <v>0</v>
      </c>
      <c r="P308" s="22">
        <v>12688</v>
      </c>
      <c r="Q308" s="22">
        <v>42586</v>
      </c>
      <c r="R308" s="22">
        <v>0</v>
      </c>
      <c r="S308" s="22">
        <v>0</v>
      </c>
      <c r="T308" s="22">
        <v>255519</v>
      </c>
      <c r="U308" s="22">
        <v>193850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193850</v>
      </c>
      <c r="AD308" s="22">
        <v>0</v>
      </c>
      <c r="AE308" s="22">
        <v>10865</v>
      </c>
      <c r="AF308" s="22">
        <v>0</v>
      </c>
      <c r="AG308" s="22">
        <v>0</v>
      </c>
      <c r="AH308" s="22">
        <v>0</v>
      </c>
      <c r="AI308" s="22">
        <v>204715</v>
      </c>
      <c r="AJ308" s="22">
        <v>50804</v>
      </c>
      <c r="AK308" s="22">
        <v>0</v>
      </c>
      <c r="AL308" s="22">
        <v>50804</v>
      </c>
    </row>
    <row r="309" spans="1:38" x14ac:dyDescent="0.35">
      <c r="A309" s="22" t="s">
        <v>114</v>
      </c>
      <c r="B309" s="22" t="s">
        <v>670</v>
      </c>
      <c r="C309" s="22" t="s">
        <v>731</v>
      </c>
      <c r="D309" s="22" t="s">
        <v>732</v>
      </c>
      <c r="E309" s="22">
        <v>1046234</v>
      </c>
      <c r="F309" s="22">
        <v>0</v>
      </c>
      <c r="G309" s="22">
        <v>0</v>
      </c>
      <c r="H309" s="22">
        <v>3020864</v>
      </c>
      <c r="I309" s="22">
        <v>0</v>
      </c>
      <c r="J309" s="22">
        <v>0</v>
      </c>
      <c r="K309" s="22">
        <v>0</v>
      </c>
      <c r="L309" s="22">
        <v>0</v>
      </c>
      <c r="M309" s="22">
        <v>4067098</v>
      </c>
      <c r="N309" s="22">
        <v>0</v>
      </c>
      <c r="O309" s="22">
        <v>7295</v>
      </c>
      <c r="P309" s="22">
        <v>15547</v>
      </c>
      <c r="Q309" s="22">
        <v>6858174</v>
      </c>
      <c r="R309" s="22">
        <v>67728</v>
      </c>
      <c r="S309" s="22">
        <v>0</v>
      </c>
      <c r="T309" s="22">
        <v>11015842</v>
      </c>
      <c r="U309" s="22">
        <v>867114</v>
      </c>
      <c r="V309" s="22">
        <v>0</v>
      </c>
      <c r="W309" s="22">
        <v>0</v>
      </c>
      <c r="X309" s="22">
        <v>8800</v>
      </c>
      <c r="Y309" s="22">
        <v>0</v>
      </c>
      <c r="Z309" s="22">
        <v>0</v>
      </c>
      <c r="AA309" s="22">
        <v>0</v>
      </c>
      <c r="AB309" s="22">
        <v>0</v>
      </c>
      <c r="AC309" s="22">
        <v>875914</v>
      </c>
      <c r="AD309" s="22">
        <v>3047</v>
      </c>
      <c r="AE309" s="22">
        <v>15547</v>
      </c>
      <c r="AF309" s="22">
        <v>0</v>
      </c>
      <c r="AG309" s="22">
        <v>37194</v>
      </c>
      <c r="AH309" s="22">
        <v>0</v>
      </c>
      <c r="AI309" s="22">
        <v>931702</v>
      </c>
      <c r="AJ309" s="22">
        <v>10084140</v>
      </c>
      <c r="AK309" s="22">
        <v>0</v>
      </c>
      <c r="AL309" s="22">
        <v>10084140</v>
      </c>
    </row>
    <row r="310" spans="1:38" x14ac:dyDescent="0.35">
      <c r="A310" s="22" t="s">
        <v>114</v>
      </c>
      <c r="B310" s="22" t="s">
        <v>670</v>
      </c>
      <c r="C310" s="22" t="s">
        <v>733</v>
      </c>
      <c r="D310" s="22" t="s">
        <v>734</v>
      </c>
      <c r="E310" s="22">
        <v>320043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v>320043</v>
      </c>
      <c r="N310" s="22">
        <v>0</v>
      </c>
      <c r="O310" s="22">
        <v>161051</v>
      </c>
      <c r="P310" s="22">
        <v>68298</v>
      </c>
      <c r="Q310" s="22">
        <v>25442</v>
      </c>
      <c r="R310" s="22">
        <v>1021357</v>
      </c>
      <c r="S310" s="22">
        <v>62166</v>
      </c>
      <c r="T310" s="22">
        <v>1658357</v>
      </c>
      <c r="U310" s="22">
        <v>168788</v>
      </c>
      <c r="V310" s="22">
        <v>0</v>
      </c>
      <c r="W310" s="22">
        <v>0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168788</v>
      </c>
      <c r="AD310" s="22">
        <v>71118</v>
      </c>
      <c r="AE310" s="22">
        <v>55345</v>
      </c>
      <c r="AF310" s="22">
        <v>0</v>
      </c>
      <c r="AG310" s="22">
        <v>178494</v>
      </c>
      <c r="AH310" s="22">
        <v>33835</v>
      </c>
      <c r="AI310" s="22">
        <v>507580</v>
      </c>
      <c r="AJ310" s="22">
        <v>1150777</v>
      </c>
      <c r="AK310" s="22">
        <v>0</v>
      </c>
      <c r="AL310" s="22">
        <v>1150777</v>
      </c>
    </row>
    <row r="311" spans="1:38" x14ac:dyDescent="0.35">
      <c r="A311" s="22" t="s">
        <v>114</v>
      </c>
      <c r="B311" s="22" t="s">
        <v>670</v>
      </c>
      <c r="C311" s="22" t="s">
        <v>735</v>
      </c>
      <c r="D311" s="22" t="s">
        <v>736</v>
      </c>
      <c r="E311" s="22">
        <v>1309771</v>
      </c>
      <c r="F311" s="22">
        <v>0</v>
      </c>
      <c r="G311" s="22">
        <v>0</v>
      </c>
      <c r="H311" s="22">
        <v>392357</v>
      </c>
      <c r="I311" s="22">
        <v>0</v>
      </c>
      <c r="J311" s="22">
        <v>0</v>
      </c>
      <c r="K311" s="22">
        <v>0</v>
      </c>
      <c r="L311" s="22">
        <v>0</v>
      </c>
      <c r="M311" s="22">
        <v>1702128</v>
      </c>
      <c r="N311" s="22">
        <v>0</v>
      </c>
      <c r="O311" s="22">
        <v>423452</v>
      </c>
      <c r="P311" s="22">
        <v>129372</v>
      </c>
      <c r="Q311" s="22">
        <v>2094041</v>
      </c>
      <c r="R311" s="22">
        <v>104735</v>
      </c>
      <c r="S311" s="22">
        <v>60082</v>
      </c>
      <c r="T311" s="22">
        <v>4513810</v>
      </c>
      <c r="U311" s="22">
        <v>1227217</v>
      </c>
      <c r="V311" s="22">
        <v>0</v>
      </c>
      <c r="W311" s="22">
        <v>0</v>
      </c>
      <c r="X311" s="22">
        <v>24659</v>
      </c>
      <c r="Y311" s="22">
        <v>0</v>
      </c>
      <c r="Z311" s="22">
        <v>0</v>
      </c>
      <c r="AA311" s="22">
        <v>0</v>
      </c>
      <c r="AB311" s="22">
        <v>0</v>
      </c>
      <c r="AC311" s="22">
        <v>1251876</v>
      </c>
      <c r="AD311" s="22">
        <v>175570</v>
      </c>
      <c r="AE311" s="22">
        <v>83516</v>
      </c>
      <c r="AF311" s="22">
        <v>0</v>
      </c>
      <c r="AG311" s="22">
        <v>64203</v>
      </c>
      <c r="AH311" s="22">
        <v>6797</v>
      </c>
      <c r="AI311" s="22">
        <v>1581962</v>
      </c>
      <c r="AJ311" s="22">
        <v>2931848</v>
      </c>
      <c r="AK311" s="22">
        <v>0</v>
      </c>
      <c r="AL311" s="22">
        <v>2931848</v>
      </c>
    </row>
    <row r="312" spans="1:38" x14ac:dyDescent="0.35">
      <c r="A312" s="22" t="s">
        <v>114</v>
      </c>
      <c r="B312" s="22" t="s">
        <v>670</v>
      </c>
      <c r="C312" s="22" t="s">
        <v>737</v>
      </c>
      <c r="D312" s="22" t="s">
        <v>738</v>
      </c>
      <c r="E312" s="22">
        <v>1879977</v>
      </c>
      <c r="F312" s="22">
        <v>0</v>
      </c>
      <c r="G312" s="22">
        <v>0</v>
      </c>
      <c r="H312" s="22">
        <v>240422</v>
      </c>
      <c r="I312" s="22">
        <v>0</v>
      </c>
      <c r="J312" s="22">
        <v>0</v>
      </c>
      <c r="K312" s="22">
        <v>0</v>
      </c>
      <c r="L312" s="22">
        <v>0</v>
      </c>
      <c r="M312" s="22">
        <v>2120399</v>
      </c>
      <c r="N312" s="22">
        <v>0</v>
      </c>
      <c r="O312" s="22">
        <v>642545</v>
      </c>
      <c r="P312" s="22">
        <v>422435</v>
      </c>
      <c r="Q312" s="22">
        <v>222015</v>
      </c>
      <c r="R312" s="22">
        <v>74448</v>
      </c>
      <c r="S312" s="22">
        <v>55281</v>
      </c>
      <c r="T312" s="22">
        <v>3537123</v>
      </c>
      <c r="U312" s="22">
        <v>1090436</v>
      </c>
      <c r="V312" s="22">
        <v>0</v>
      </c>
      <c r="W312" s="22">
        <v>0</v>
      </c>
      <c r="X312" s="22">
        <v>152090</v>
      </c>
      <c r="Y312" s="22">
        <v>0</v>
      </c>
      <c r="Z312" s="22">
        <v>0</v>
      </c>
      <c r="AA312" s="22">
        <v>0</v>
      </c>
      <c r="AB312" s="22">
        <v>0</v>
      </c>
      <c r="AC312" s="22">
        <v>1242526</v>
      </c>
      <c r="AD312" s="22">
        <v>262883</v>
      </c>
      <c r="AE312" s="22">
        <v>252372</v>
      </c>
      <c r="AF312" s="22">
        <v>0</v>
      </c>
      <c r="AG312" s="22">
        <v>59040</v>
      </c>
      <c r="AH312" s="22">
        <v>30073</v>
      </c>
      <c r="AI312" s="22">
        <v>1846894</v>
      </c>
      <c r="AJ312" s="22">
        <v>1690229</v>
      </c>
      <c r="AK312" s="22">
        <v>0</v>
      </c>
      <c r="AL312" s="22">
        <v>1690229</v>
      </c>
    </row>
    <row r="313" spans="1:38" x14ac:dyDescent="0.35">
      <c r="A313" s="22" t="s">
        <v>114</v>
      </c>
      <c r="B313" s="22" t="s">
        <v>670</v>
      </c>
      <c r="C313" s="22" t="s">
        <v>739</v>
      </c>
      <c r="D313" s="22" t="s">
        <v>740</v>
      </c>
      <c r="E313" s="22">
        <v>1792649</v>
      </c>
      <c r="F313" s="22">
        <v>0</v>
      </c>
      <c r="G313" s="22">
        <v>0</v>
      </c>
      <c r="H313" s="22"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v>1792649</v>
      </c>
      <c r="N313" s="22">
        <v>0</v>
      </c>
      <c r="O313" s="22">
        <v>1002915</v>
      </c>
      <c r="P313" s="22">
        <v>366908</v>
      </c>
      <c r="Q313" s="22">
        <v>253330</v>
      </c>
      <c r="R313" s="22">
        <v>103254</v>
      </c>
      <c r="S313" s="22">
        <v>149536</v>
      </c>
      <c r="T313" s="22">
        <v>3668592</v>
      </c>
      <c r="U313" s="22">
        <v>732855</v>
      </c>
      <c r="V313" s="22">
        <v>0</v>
      </c>
      <c r="W313" s="22"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732855</v>
      </c>
      <c r="AD313" s="22">
        <v>448037</v>
      </c>
      <c r="AE313" s="22">
        <v>253076</v>
      </c>
      <c r="AF313" s="22">
        <v>0</v>
      </c>
      <c r="AG313" s="22">
        <v>65080</v>
      </c>
      <c r="AH313" s="22">
        <v>107149</v>
      </c>
      <c r="AI313" s="22">
        <v>1606197</v>
      </c>
      <c r="AJ313" s="22">
        <v>2062395</v>
      </c>
      <c r="AK313" s="22">
        <v>0</v>
      </c>
      <c r="AL313" s="22">
        <v>2062395</v>
      </c>
    </row>
    <row r="314" spans="1:38" x14ac:dyDescent="0.35">
      <c r="A314" s="22" t="s">
        <v>114</v>
      </c>
      <c r="B314" s="22" t="s">
        <v>670</v>
      </c>
      <c r="C314" s="22" t="s">
        <v>741</v>
      </c>
      <c r="D314" s="22" t="s">
        <v>742</v>
      </c>
      <c r="E314" s="22">
        <v>1535307</v>
      </c>
      <c r="F314" s="22">
        <v>0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v>1535307</v>
      </c>
      <c r="N314" s="22">
        <v>0</v>
      </c>
      <c r="O314" s="22">
        <v>8500</v>
      </c>
      <c r="P314" s="22">
        <v>29411</v>
      </c>
      <c r="Q314" s="22">
        <v>1025380</v>
      </c>
      <c r="R314" s="22">
        <v>280621</v>
      </c>
      <c r="S314" s="22">
        <v>0</v>
      </c>
      <c r="T314" s="22">
        <v>2879219</v>
      </c>
      <c r="U314" s="22">
        <v>631975</v>
      </c>
      <c r="V314" s="22">
        <v>0</v>
      </c>
      <c r="W314" s="22"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631975</v>
      </c>
      <c r="AD314" s="22">
        <v>6970</v>
      </c>
      <c r="AE314" s="22">
        <v>21723</v>
      </c>
      <c r="AF314" s="22">
        <v>0</v>
      </c>
      <c r="AG314" s="22">
        <v>28285</v>
      </c>
      <c r="AH314" s="22">
        <v>0</v>
      </c>
      <c r="AI314" s="22">
        <v>688953</v>
      </c>
      <c r="AJ314" s="22">
        <v>2190266</v>
      </c>
      <c r="AK314" s="22">
        <v>0</v>
      </c>
      <c r="AL314" s="22">
        <v>2190266</v>
      </c>
    </row>
    <row r="315" spans="1:38" x14ac:dyDescent="0.35">
      <c r="A315" s="22" t="s">
        <v>114</v>
      </c>
      <c r="B315" s="22" t="s">
        <v>670</v>
      </c>
      <c r="C315" s="22" t="s">
        <v>743</v>
      </c>
      <c r="D315" s="22" t="s">
        <v>744</v>
      </c>
      <c r="E315" s="22">
        <v>1426157</v>
      </c>
      <c r="F315" s="22">
        <v>0</v>
      </c>
      <c r="G315" s="22">
        <v>32056</v>
      </c>
      <c r="H315" s="22">
        <v>0</v>
      </c>
      <c r="I315" s="22">
        <v>84920</v>
      </c>
      <c r="J315" s="22">
        <v>0</v>
      </c>
      <c r="K315" s="22">
        <v>0</v>
      </c>
      <c r="L315" s="22">
        <v>0</v>
      </c>
      <c r="M315" s="22">
        <v>1543133</v>
      </c>
      <c r="N315" s="22">
        <v>1651</v>
      </c>
      <c r="O315" s="22">
        <v>62403</v>
      </c>
      <c r="P315" s="22">
        <v>102891</v>
      </c>
      <c r="Q315" s="22">
        <v>627323</v>
      </c>
      <c r="R315" s="22">
        <v>98849</v>
      </c>
      <c r="S315" s="22">
        <v>68895</v>
      </c>
      <c r="T315" s="22">
        <v>2505145</v>
      </c>
      <c r="U315" s="22">
        <v>647820</v>
      </c>
      <c r="V315" s="22">
        <v>0</v>
      </c>
      <c r="W315" s="22">
        <v>12717</v>
      </c>
      <c r="X315" s="22">
        <v>0</v>
      </c>
      <c r="Y315" s="22">
        <v>22099</v>
      </c>
      <c r="Z315" s="22">
        <v>0</v>
      </c>
      <c r="AA315" s="22">
        <v>0</v>
      </c>
      <c r="AB315" s="22">
        <v>0</v>
      </c>
      <c r="AC315" s="22">
        <v>682636</v>
      </c>
      <c r="AD315" s="22">
        <v>49048</v>
      </c>
      <c r="AE315" s="22">
        <v>85747</v>
      </c>
      <c r="AF315" s="22">
        <v>0</v>
      </c>
      <c r="AG315" s="22">
        <v>67580</v>
      </c>
      <c r="AH315" s="22">
        <v>3446</v>
      </c>
      <c r="AI315" s="22">
        <v>888457</v>
      </c>
      <c r="AJ315" s="22">
        <v>1616688</v>
      </c>
      <c r="AK315" s="22">
        <v>0</v>
      </c>
      <c r="AL315" s="22">
        <v>1616688</v>
      </c>
    </row>
    <row r="316" spans="1:38" x14ac:dyDescent="0.35">
      <c r="A316" s="22" t="s">
        <v>114</v>
      </c>
      <c r="B316" s="22" t="s">
        <v>670</v>
      </c>
      <c r="C316" s="22" t="s">
        <v>745</v>
      </c>
      <c r="D316" s="22" t="s">
        <v>746</v>
      </c>
      <c r="E316" s="22">
        <v>280467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v>280467</v>
      </c>
      <c r="N316" s="22">
        <v>0</v>
      </c>
      <c r="O316" s="22">
        <v>0</v>
      </c>
      <c r="P316" s="22">
        <v>20646</v>
      </c>
      <c r="Q316" s="22">
        <v>861810</v>
      </c>
      <c r="R316" s="22">
        <v>0</v>
      </c>
      <c r="S316" s="22">
        <v>0</v>
      </c>
      <c r="T316" s="22">
        <v>1162923</v>
      </c>
      <c r="U316" s="22">
        <v>7756</v>
      </c>
      <c r="V316" s="22">
        <v>0</v>
      </c>
      <c r="W316" s="22"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7756</v>
      </c>
      <c r="AD316" s="22">
        <v>0</v>
      </c>
      <c r="AE316" s="22">
        <v>227</v>
      </c>
      <c r="AF316" s="22">
        <v>0</v>
      </c>
      <c r="AG316" s="22">
        <v>0</v>
      </c>
      <c r="AH316" s="22">
        <v>0</v>
      </c>
      <c r="AI316" s="22">
        <v>7983</v>
      </c>
      <c r="AJ316" s="22">
        <v>1154940</v>
      </c>
      <c r="AK316" s="22">
        <v>0</v>
      </c>
      <c r="AL316" s="22">
        <v>1154940</v>
      </c>
    </row>
    <row r="317" spans="1:38" x14ac:dyDescent="0.35">
      <c r="A317" s="22" t="s">
        <v>114</v>
      </c>
      <c r="B317" s="22" t="s">
        <v>670</v>
      </c>
      <c r="C317" s="22" t="s">
        <v>747</v>
      </c>
      <c r="D317" s="22" t="s">
        <v>748</v>
      </c>
      <c r="E317" s="22">
        <v>741534</v>
      </c>
      <c r="F317" s="22">
        <v>0</v>
      </c>
      <c r="G317" s="22">
        <v>56663</v>
      </c>
      <c r="H317" s="22">
        <v>0</v>
      </c>
      <c r="I317" s="22">
        <v>40224</v>
      </c>
      <c r="J317" s="22">
        <v>0</v>
      </c>
      <c r="K317" s="22">
        <v>0</v>
      </c>
      <c r="L317" s="22">
        <v>0</v>
      </c>
      <c r="M317" s="22">
        <v>838421</v>
      </c>
      <c r="N317" s="22">
        <v>4475</v>
      </c>
      <c r="O317" s="22">
        <v>10702</v>
      </c>
      <c r="P317" s="22">
        <v>33048</v>
      </c>
      <c r="Q317" s="22">
        <v>173251</v>
      </c>
      <c r="R317" s="22">
        <v>72283</v>
      </c>
      <c r="S317" s="22">
        <v>0</v>
      </c>
      <c r="T317" s="22">
        <v>1132180</v>
      </c>
      <c r="U317" s="22">
        <v>321412</v>
      </c>
      <c r="V317" s="22">
        <v>0</v>
      </c>
      <c r="W317" s="22">
        <v>7780</v>
      </c>
      <c r="X317" s="22">
        <v>0</v>
      </c>
      <c r="Y317" s="22">
        <v>7760</v>
      </c>
      <c r="Z317" s="22">
        <v>0</v>
      </c>
      <c r="AA317" s="22">
        <v>0</v>
      </c>
      <c r="AB317" s="22">
        <v>0</v>
      </c>
      <c r="AC317" s="22">
        <v>336952</v>
      </c>
      <c r="AD317" s="22">
        <v>4575</v>
      </c>
      <c r="AE317" s="22">
        <v>11449</v>
      </c>
      <c r="AF317" s="22">
        <v>0</v>
      </c>
      <c r="AG317" s="22">
        <v>60579</v>
      </c>
      <c r="AH317" s="22">
        <v>0</v>
      </c>
      <c r="AI317" s="22">
        <v>413555</v>
      </c>
      <c r="AJ317" s="22">
        <v>718625</v>
      </c>
      <c r="AK317" s="22">
        <v>0</v>
      </c>
      <c r="AL317" s="22">
        <v>718625</v>
      </c>
    </row>
    <row r="318" spans="1:38" x14ac:dyDescent="0.35">
      <c r="A318" s="22" t="s">
        <v>114</v>
      </c>
      <c r="B318" s="22" t="s">
        <v>670</v>
      </c>
      <c r="C318" s="22" t="s">
        <v>749</v>
      </c>
      <c r="D318" s="22" t="s">
        <v>750</v>
      </c>
      <c r="E318" s="22">
        <v>447366</v>
      </c>
      <c r="F318" s="22">
        <v>0</v>
      </c>
      <c r="G318" s="22">
        <v>0</v>
      </c>
      <c r="H318" s="22">
        <v>193099</v>
      </c>
      <c r="I318" s="22">
        <v>0</v>
      </c>
      <c r="J318" s="22">
        <v>0</v>
      </c>
      <c r="K318" s="22">
        <v>0</v>
      </c>
      <c r="L318" s="22">
        <v>0</v>
      </c>
      <c r="M318" s="22">
        <v>640465</v>
      </c>
      <c r="N318" s="22">
        <v>0</v>
      </c>
      <c r="O318" s="22">
        <v>95812</v>
      </c>
      <c r="P318" s="22">
        <v>21678</v>
      </c>
      <c r="Q318" s="22">
        <v>172100</v>
      </c>
      <c r="R318" s="22">
        <v>330354</v>
      </c>
      <c r="S318" s="22">
        <v>0</v>
      </c>
      <c r="T318" s="22">
        <v>1260409</v>
      </c>
      <c r="U318" s="22">
        <v>447366</v>
      </c>
      <c r="V318" s="22">
        <v>0</v>
      </c>
      <c r="W318" s="22">
        <v>0</v>
      </c>
      <c r="X318" s="22">
        <v>1800</v>
      </c>
      <c r="Y318" s="22">
        <v>0</v>
      </c>
      <c r="Z318" s="22">
        <v>0</v>
      </c>
      <c r="AA318" s="22">
        <v>0</v>
      </c>
      <c r="AB318" s="22">
        <v>0</v>
      </c>
      <c r="AC318" s="22">
        <v>449166</v>
      </c>
      <c r="AD318" s="22">
        <v>26632</v>
      </c>
      <c r="AE318" s="22">
        <v>9361</v>
      </c>
      <c r="AF318" s="22">
        <v>0</v>
      </c>
      <c r="AG318" s="22">
        <v>109693</v>
      </c>
      <c r="AH318" s="22">
        <v>0</v>
      </c>
      <c r="AI318" s="22">
        <v>594852</v>
      </c>
      <c r="AJ318" s="22">
        <v>665557</v>
      </c>
      <c r="AK318" s="22">
        <v>70812</v>
      </c>
      <c r="AL318" s="22">
        <v>594745</v>
      </c>
    </row>
    <row r="319" spans="1:38" x14ac:dyDescent="0.35">
      <c r="A319" s="22" t="s">
        <v>114</v>
      </c>
      <c r="B319" s="22" t="s">
        <v>670</v>
      </c>
      <c r="C319" s="22" t="s">
        <v>751</v>
      </c>
      <c r="D319" s="22" t="s">
        <v>752</v>
      </c>
      <c r="E319" s="22">
        <v>381088</v>
      </c>
      <c r="F319" s="22">
        <v>0</v>
      </c>
      <c r="G319" s="22">
        <v>0</v>
      </c>
      <c r="H319" s="22"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v>381088</v>
      </c>
      <c r="N319" s="22">
        <v>0</v>
      </c>
      <c r="O319" s="22">
        <v>749478</v>
      </c>
      <c r="P319" s="22">
        <v>96162</v>
      </c>
      <c r="Q319" s="22">
        <v>904200</v>
      </c>
      <c r="R319" s="22">
        <v>192994</v>
      </c>
      <c r="S319" s="22">
        <v>0</v>
      </c>
      <c r="T319" s="22">
        <v>2323922</v>
      </c>
      <c r="U319" s="22">
        <v>201379</v>
      </c>
      <c r="V319" s="22">
        <v>0</v>
      </c>
      <c r="W319" s="22"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201379</v>
      </c>
      <c r="AD319" s="22">
        <v>263072</v>
      </c>
      <c r="AE319" s="22">
        <v>60953</v>
      </c>
      <c r="AF319" s="22">
        <v>0</v>
      </c>
      <c r="AG319" s="22">
        <v>33015</v>
      </c>
      <c r="AH319" s="22">
        <v>0</v>
      </c>
      <c r="AI319" s="22">
        <v>558419</v>
      </c>
      <c r="AJ319" s="22">
        <v>1765503</v>
      </c>
      <c r="AK319" s="22">
        <v>0</v>
      </c>
      <c r="AL319" s="22">
        <v>1765503</v>
      </c>
    </row>
    <row r="320" spans="1:38" x14ac:dyDescent="0.35">
      <c r="A320" s="22" t="s">
        <v>114</v>
      </c>
      <c r="B320" s="22" t="s">
        <v>670</v>
      </c>
      <c r="C320" s="22" t="s">
        <v>753</v>
      </c>
      <c r="D320" s="22" t="s">
        <v>754</v>
      </c>
      <c r="E320" s="22">
        <v>1673651</v>
      </c>
      <c r="F320" s="22">
        <v>0</v>
      </c>
      <c r="G320" s="22">
        <v>108584</v>
      </c>
      <c r="H320" s="22">
        <v>0</v>
      </c>
      <c r="I320" s="22">
        <v>0</v>
      </c>
      <c r="J320" s="22">
        <v>0</v>
      </c>
      <c r="K320" s="22">
        <v>0</v>
      </c>
      <c r="L320" s="22">
        <v>0</v>
      </c>
      <c r="M320" s="22">
        <v>1782235</v>
      </c>
      <c r="N320" s="22">
        <v>0</v>
      </c>
      <c r="O320" s="22">
        <v>53760</v>
      </c>
      <c r="P320" s="22">
        <v>83693</v>
      </c>
      <c r="Q320" s="22">
        <v>396025</v>
      </c>
      <c r="R320" s="22">
        <v>0</v>
      </c>
      <c r="S320" s="22">
        <v>18625</v>
      </c>
      <c r="T320" s="22">
        <v>2334338</v>
      </c>
      <c r="U320" s="22">
        <v>1071491</v>
      </c>
      <c r="V320" s="22">
        <v>0</v>
      </c>
      <c r="W320" s="22">
        <v>17373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1088864</v>
      </c>
      <c r="AD320" s="22">
        <v>32219</v>
      </c>
      <c r="AE320" s="22">
        <v>44687</v>
      </c>
      <c r="AF320" s="22">
        <v>0</v>
      </c>
      <c r="AG320" s="22">
        <v>0</v>
      </c>
      <c r="AH320" s="22">
        <v>16767</v>
      </c>
      <c r="AI320" s="22">
        <v>1182537</v>
      </c>
      <c r="AJ320" s="22">
        <v>1151801</v>
      </c>
      <c r="AK320" s="22">
        <v>0</v>
      </c>
      <c r="AL320" s="22">
        <v>1151801</v>
      </c>
    </row>
    <row r="321" spans="1:38" x14ac:dyDescent="0.35">
      <c r="A321" s="22" t="s">
        <v>114</v>
      </c>
      <c r="B321" s="22" t="s">
        <v>670</v>
      </c>
      <c r="C321" s="22" t="s">
        <v>755</v>
      </c>
      <c r="D321" s="22" t="s">
        <v>756</v>
      </c>
      <c r="E321" s="22">
        <v>693000</v>
      </c>
      <c r="F321" s="22">
        <v>0</v>
      </c>
      <c r="G321" s="22">
        <v>0</v>
      </c>
      <c r="H321" s="22"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v>693000</v>
      </c>
      <c r="N321" s="22">
        <v>0</v>
      </c>
      <c r="O321" s="22">
        <v>33275</v>
      </c>
      <c r="P321" s="22">
        <v>7428</v>
      </c>
      <c r="Q321" s="22">
        <v>334641</v>
      </c>
      <c r="R321" s="22">
        <v>42343</v>
      </c>
      <c r="S321" s="22">
        <v>0</v>
      </c>
      <c r="T321" s="22">
        <v>1110687</v>
      </c>
      <c r="U321" s="22">
        <v>442469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442469</v>
      </c>
      <c r="AD321" s="22">
        <v>8461</v>
      </c>
      <c r="AE321" s="22">
        <v>1114</v>
      </c>
      <c r="AF321" s="22">
        <v>0</v>
      </c>
      <c r="AG321" s="22">
        <v>19596</v>
      </c>
      <c r="AH321" s="22">
        <v>0</v>
      </c>
      <c r="AI321" s="22">
        <v>471640</v>
      </c>
      <c r="AJ321" s="22">
        <v>639047</v>
      </c>
      <c r="AK321" s="22">
        <v>0</v>
      </c>
      <c r="AL321" s="22">
        <v>639047</v>
      </c>
    </row>
    <row r="322" spans="1:38" x14ac:dyDescent="0.35">
      <c r="A322" s="22" t="s">
        <v>114</v>
      </c>
      <c r="B322" s="22" t="s">
        <v>670</v>
      </c>
      <c r="C322" s="22" t="s">
        <v>757</v>
      </c>
      <c r="D322" s="22" t="s">
        <v>758</v>
      </c>
      <c r="E322" s="22">
        <v>1409125</v>
      </c>
      <c r="F322" s="22">
        <v>0</v>
      </c>
      <c r="G322" s="22">
        <v>0</v>
      </c>
      <c r="H322" s="22"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v>1409125</v>
      </c>
      <c r="N322" s="22">
        <v>0</v>
      </c>
      <c r="O322" s="22">
        <v>33663</v>
      </c>
      <c r="P322" s="22">
        <v>12200</v>
      </c>
      <c r="Q322" s="22">
        <v>517004</v>
      </c>
      <c r="R322" s="22">
        <v>0</v>
      </c>
      <c r="S322" s="22">
        <v>0</v>
      </c>
      <c r="T322" s="22">
        <v>1971992</v>
      </c>
      <c r="U322" s="22">
        <v>1099780</v>
      </c>
      <c r="V322" s="22">
        <v>0</v>
      </c>
      <c r="W322" s="22"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1099780</v>
      </c>
      <c r="AD322" s="22">
        <v>32315</v>
      </c>
      <c r="AE322" s="22">
        <v>915</v>
      </c>
      <c r="AF322" s="22">
        <v>0</v>
      </c>
      <c r="AG322" s="22">
        <v>0</v>
      </c>
      <c r="AH322" s="22">
        <v>0</v>
      </c>
      <c r="AI322" s="22">
        <v>1133010</v>
      </c>
      <c r="AJ322" s="22">
        <v>838982</v>
      </c>
      <c r="AK322" s="22">
        <v>0</v>
      </c>
      <c r="AL322" s="22">
        <v>838982</v>
      </c>
    </row>
    <row r="323" spans="1:38" x14ac:dyDescent="0.35">
      <c r="A323" s="22" t="s">
        <v>114</v>
      </c>
      <c r="B323" s="22" t="s">
        <v>670</v>
      </c>
      <c r="C323" s="22" t="s">
        <v>759</v>
      </c>
      <c r="D323" s="22" t="s">
        <v>760</v>
      </c>
      <c r="E323" s="22">
        <v>593799</v>
      </c>
      <c r="F323" s="22">
        <v>0</v>
      </c>
      <c r="G323" s="22">
        <v>0</v>
      </c>
      <c r="H323" s="22"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v>593799</v>
      </c>
      <c r="N323" s="22">
        <v>684992</v>
      </c>
      <c r="O323" s="22">
        <v>63420</v>
      </c>
      <c r="P323" s="22">
        <v>5654</v>
      </c>
      <c r="Q323" s="22">
        <v>625351</v>
      </c>
      <c r="R323" s="22">
        <v>178369</v>
      </c>
      <c r="S323" s="22">
        <v>0</v>
      </c>
      <c r="T323" s="22">
        <v>2151585</v>
      </c>
      <c r="U323" s="22">
        <v>350495</v>
      </c>
      <c r="V323" s="22">
        <v>0</v>
      </c>
      <c r="W323" s="22"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350495</v>
      </c>
      <c r="AD323" s="22">
        <v>8879</v>
      </c>
      <c r="AE323" s="22">
        <v>5654</v>
      </c>
      <c r="AF323" s="22">
        <v>0</v>
      </c>
      <c r="AG323" s="22">
        <v>46757</v>
      </c>
      <c r="AH323" s="22">
        <v>0</v>
      </c>
      <c r="AI323" s="22">
        <v>411785</v>
      </c>
      <c r="AJ323" s="22">
        <v>1739800</v>
      </c>
      <c r="AK323" s="22">
        <v>0</v>
      </c>
      <c r="AL323" s="22">
        <v>1739800</v>
      </c>
    </row>
    <row r="324" spans="1:38" x14ac:dyDescent="0.35">
      <c r="A324" s="22" t="s">
        <v>114</v>
      </c>
      <c r="B324" s="22" t="s">
        <v>670</v>
      </c>
      <c r="C324" s="22" t="s">
        <v>761</v>
      </c>
      <c r="D324" s="22" t="s">
        <v>762</v>
      </c>
      <c r="E324" s="22">
        <v>329156</v>
      </c>
      <c r="F324" s="22">
        <v>0</v>
      </c>
      <c r="G324" s="22">
        <v>55157</v>
      </c>
      <c r="H324" s="22">
        <v>0</v>
      </c>
      <c r="I324" s="22">
        <v>28325</v>
      </c>
      <c r="J324" s="22">
        <v>0</v>
      </c>
      <c r="K324" s="22">
        <v>0</v>
      </c>
      <c r="L324" s="22">
        <v>0</v>
      </c>
      <c r="M324" s="22">
        <v>412638</v>
      </c>
      <c r="N324" s="22">
        <v>0</v>
      </c>
      <c r="O324" s="22">
        <v>390735</v>
      </c>
      <c r="P324" s="22">
        <v>34832</v>
      </c>
      <c r="Q324" s="22">
        <v>158611</v>
      </c>
      <c r="R324" s="22">
        <v>22554</v>
      </c>
      <c r="S324" s="22">
        <v>0</v>
      </c>
      <c r="T324" s="22">
        <v>1019370</v>
      </c>
      <c r="U324" s="22">
        <v>112350</v>
      </c>
      <c r="V324" s="22">
        <v>0</v>
      </c>
      <c r="W324" s="22">
        <v>44738</v>
      </c>
      <c r="X324" s="22">
        <v>0</v>
      </c>
      <c r="Y324" s="22">
        <v>9441</v>
      </c>
      <c r="Z324" s="22">
        <v>0</v>
      </c>
      <c r="AA324" s="22">
        <v>0</v>
      </c>
      <c r="AB324" s="22">
        <v>0</v>
      </c>
      <c r="AC324" s="22">
        <v>166529</v>
      </c>
      <c r="AD324" s="22">
        <v>102527</v>
      </c>
      <c r="AE324" s="22">
        <v>26873</v>
      </c>
      <c r="AF324" s="22">
        <v>0</v>
      </c>
      <c r="AG324" s="22">
        <v>4868</v>
      </c>
      <c r="AH324" s="22">
        <v>0</v>
      </c>
      <c r="AI324" s="22">
        <v>300797</v>
      </c>
      <c r="AJ324" s="22">
        <v>718573</v>
      </c>
      <c r="AK324" s="22">
        <v>0</v>
      </c>
      <c r="AL324" s="22">
        <v>718573</v>
      </c>
    </row>
    <row r="325" spans="1:38" x14ac:dyDescent="0.35">
      <c r="A325" s="22" t="s">
        <v>114</v>
      </c>
      <c r="B325" s="22" t="s">
        <v>670</v>
      </c>
      <c r="C325" s="22" t="s">
        <v>763</v>
      </c>
      <c r="D325" s="22" t="s">
        <v>764</v>
      </c>
      <c r="E325" s="22">
        <v>533527</v>
      </c>
      <c r="F325" s="22">
        <v>0</v>
      </c>
      <c r="G325" s="22">
        <v>0</v>
      </c>
      <c r="H325" s="22"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v>533527</v>
      </c>
      <c r="N325" s="22">
        <v>0</v>
      </c>
      <c r="O325" s="22">
        <v>71185</v>
      </c>
      <c r="P325" s="22">
        <v>0</v>
      </c>
      <c r="Q325" s="22">
        <v>0</v>
      </c>
      <c r="R325" s="22">
        <v>0</v>
      </c>
      <c r="S325" s="22">
        <v>0</v>
      </c>
      <c r="T325" s="22">
        <v>604712</v>
      </c>
      <c r="U325" s="22">
        <v>282762</v>
      </c>
      <c r="V325" s="22">
        <v>0</v>
      </c>
      <c r="W325" s="22">
        <v>0</v>
      </c>
      <c r="X325" s="22"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282762</v>
      </c>
      <c r="AD325" s="22">
        <v>34913</v>
      </c>
      <c r="AE325" s="22">
        <v>0</v>
      </c>
      <c r="AF325" s="22">
        <v>0</v>
      </c>
      <c r="AG325" s="22">
        <v>0</v>
      </c>
      <c r="AH325" s="22">
        <v>0</v>
      </c>
      <c r="AI325" s="22">
        <v>317675</v>
      </c>
      <c r="AJ325" s="22">
        <v>287037</v>
      </c>
      <c r="AK325" s="22">
        <v>0</v>
      </c>
      <c r="AL325" s="22">
        <v>287037</v>
      </c>
    </row>
    <row r="326" spans="1:38" x14ac:dyDescent="0.35">
      <c r="A326" s="22" t="s">
        <v>114</v>
      </c>
      <c r="B326" s="22" t="s">
        <v>670</v>
      </c>
      <c r="C326" s="22" t="s">
        <v>765</v>
      </c>
      <c r="D326" s="22" t="s">
        <v>766</v>
      </c>
      <c r="E326" s="22">
        <v>2197161</v>
      </c>
      <c r="F326" s="22">
        <v>0</v>
      </c>
      <c r="G326" s="22">
        <v>382198</v>
      </c>
      <c r="H326" s="22">
        <v>397343</v>
      </c>
      <c r="I326" s="22">
        <v>0</v>
      </c>
      <c r="J326" s="22">
        <v>0</v>
      </c>
      <c r="K326" s="22">
        <v>0</v>
      </c>
      <c r="L326" s="22">
        <v>0</v>
      </c>
      <c r="M326" s="22">
        <v>2976702</v>
      </c>
      <c r="N326" s="22">
        <v>1000</v>
      </c>
      <c r="O326" s="22">
        <v>220947</v>
      </c>
      <c r="P326" s="22">
        <v>55966</v>
      </c>
      <c r="Q326" s="22">
        <v>1030271</v>
      </c>
      <c r="R326" s="22">
        <v>101757</v>
      </c>
      <c r="S326" s="22">
        <v>0</v>
      </c>
      <c r="T326" s="22">
        <v>4386643</v>
      </c>
      <c r="U326" s="22">
        <v>1699899</v>
      </c>
      <c r="V326" s="22">
        <v>0</v>
      </c>
      <c r="W326" s="22">
        <v>198792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1898691</v>
      </c>
      <c r="AD326" s="22">
        <v>54550</v>
      </c>
      <c r="AE326" s="22">
        <v>53134</v>
      </c>
      <c r="AF326" s="22">
        <v>0</v>
      </c>
      <c r="AG326" s="22">
        <v>46465</v>
      </c>
      <c r="AH326" s="22">
        <v>0</v>
      </c>
      <c r="AI326" s="22">
        <v>2052840</v>
      </c>
      <c r="AJ326" s="22">
        <v>2333803</v>
      </c>
      <c r="AK326" s="22">
        <v>0</v>
      </c>
      <c r="AL326" s="22">
        <v>2333803</v>
      </c>
    </row>
    <row r="327" spans="1:38" x14ac:dyDescent="0.35">
      <c r="A327" s="22" t="s">
        <v>114</v>
      </c>
      <c r="B327" s="22" t="s">
        <v>670</v>
      </c>
      <c r="C327" s="22" t="s">
        <v>767</v>
      </c>
      <c r="D327" s="22" t="s">
        <v>768</v>
      </c>
      <c r="E327" s="22">
        <v>818921</v>
      </c>
      <c r="F327" s="22">
        <v>0</v>
      </c>
      <c r="G327" s="22">
        <v>0</v>
      </c>
      <c r="H327" s="22"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v>818921</v>
      </c>
      <c r="N327" s="22">
        <v>0</v>
      </c>
      <c r="O327" s="22">
        <v>99809</v>
      </c>
      <c r="P327" s="22">
        <v>108011</v>
      </c>
      <c r="Q327" s="22">
        <v>162000</v>
      </c>
      <c r="R327" s="22">
        <v>60083</v>
      </c>
      <c r="S327" s="22">
        <v>32196</v>
      </c>
      <c r="T327" s="22">
        <v>1281020</v>
      </c>
      <c r="U327" s="22">
        <v>318757</v>
      </c>
      <c r="V327" s="22">
        <v>0</v>
      </c>
      <c r="W327" s="22"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318757</v>
      </c>
      <c r="AD327" s="22">
        <v>14491</v>
      </c>
      <c r="AE327" s="22">
        <v>63178</v>
      </c>
      <c r="AF327" s="22">
        <v>0</v>
      </c>
      <c r="AG327" s="22">
        <v>39761</v>
      </c>
      <c r="AH327" s="22">
        <v>13217</v>
      </c>
      <c r="AI327" s="22">
        <v>449404</v>
      </c>
      <c r="AJ327" s="22">
        <v>831616</v>
      </c>
      <c r="AK327" s="22">
        <v>22838</v>
      </c>
      <c r="AL327" s="22">
        <v>808778</v>
      </c>
    </row>
    <row r="328" spans="1:38" x14ac:dyDescent="0.35">
      <c r="A328" s="22" t="s">
        <v>114</v>
      </c>
      <c r="B328" s="22" t="s">
        <v>670</v>
      </c>
      <c r="C328" s="22" t="s">
        <v>769</v>
      </c>
      <c r="D328" s="22" t="s">
        <v>770</v>
      </c>
      <c r="E328" s="22">
        <v>265517</v>
      </c>
      <c r="F328" s="22">
        <v>0</v>
      </c>
      <c r="G328" s="22">
        <v>58715</v>
      </c>
      <c r="H328" s="22">
        <v>0</v>
      </c>
      <c r="I328" s="22">
        <v>167332</v>
      </c>
      <c r="J328" s="22">
        <v>0</v>
      </c>
      <c r="K328" s="22">
        <v>0</v>
      </c>
      <c r="L328" s="22">
        <v>0</v>
      </c>
      <c r="M328" s="22">
        <v>491564</v>
      </c>
      <c r="N328" s="22">
        <v>0</v>
      </c>
      <c r="O328" s="22">
        <v>411431</v>
      </c>
      <c r="P328" s="22">
        <v>129970</v>
      </c>
      <c r="Q328" s="22">
        <v>10290</v>
      </c>
      <c r="R328" s="22">
        <v>130691</v>
      </c>
      <c r="S328" s="22">
        <v>27615</v>
      </c>
      <c r="T328" s="22">
        <v>1201561</v>
      </c>
      <c r="U328" s="22">
        <v>158839</v>
      </c>
      <c r="V328" s="22">
        <v>0</v>
      </c>
      <c r="W328" s="22">
        <v>3212</v>
      </c>
      <c r="X328" s="22">
        <v>0</v>
      </c>
      <c r="Y328" s="22">
        <v>35643</v>
      </c>
      <c r="Z328" s="22">
        <v>0</v>
      </c>
      <c r="AA328" s="22">
        <v>0</v>
      </c>
      <c r="AB328" s="22">
        <v>0</v>
      </c>
      <c r="AC328" s="22">
        <v>197694</v>
      </c>
      <c r="AD328" s="22">
        <v>68624</v>
      </c>
      <c r="AE328" s="22">
        <v>73935</v>
      </c>
      <c r="AF328" s="22">
        <v>0</v>
      </c>
      <c r="AG328" s="22">
        <v>86357</v>
      </c>
      <c r="AH328" s="22">
        <v>8284</v>
      </c>
      <c r="AI328" s="22">
        <v>434894</v>
      </c>
      <c r="AJ328" s="22">
        <v>766667</v>
      </c>
      <c r="AK328" s="22">
        <v>0</v>
      </c>
      <c r="AL328" s="22">
        <v>766667</v>
      </c>
    </row>
    <row r="329" spans="1:38" x14ac:dyDescent="0.35">
      <c r="A329" s="22" t="s">
        <v>114</v>
      </c>
      <c r="B329" s="22" t="s">
        <v>670</v>
      </c>
      <c r="C329" s="22" t="s">
        <v>771</v>
      </c>
      <c r="D329" s="22" t="s">
        <v>772</v>
      </c>
      <c r="E329" s="22">
        <v>168196</v>
      </c>
      <c r="F329" s="22">
        <v>0</v>
      </c>
      <c r="G329" s="22">
        <v>0</v>
      </c>
      <c r="H329" s="22">
        <v>0</v>
      </c>
      <c r="I329" s="22">
        <v>172185</v>
      </c>
      <c r="J329" s="22">
        <v>0</v>
      </c>
      <c r="K329" s="22">
        <v>0</v>
      </c>
      <c r="L329" s="22">
        <v>0</v>
      </c>
      <c r="M329" s="22">
        <v>340381</v>
      </c>
      <c r="N329" s="22">
        <v>5300</v>
      </c>
      <c r="O329" s="22">
        <v>137261</v>
      </c>
      <c r="P329" s="22">
        <v>45535</v>
      </c>
      <c r="Q329" s="22">
        <v>272094</v>
      </c>
      <c r="R329" s="22">
        <v>65850</v>
      </c>
      <c r="S329" s="22">
        <v>11000</v>
      </c>
      <c r="T329" s="22">
        <v>877421</v>
      </c>
      <c r="U329" s="22">
        <v>133073</v>
      </c>
      <c r="V329" s="22">
        <v>0</v>
      </c>
      <c r="W329" s="22">
        <v>0</v>
      </c>
      <c r="X329" s="22">
        <v>52260</v>
      </c>
      <c r="Y329" s="22">
        <v>0</v>
      </c>
      <c r="Z329" s="22">
        <v>0</v>
      </c>
      <c r="AA329" s="22">
        <v>0</v>
      </c>
      <c r="AB329" s="22">
        <v>0</v>
      </c>
      <c r="AC329" s="22">
        <v>185333</v>
      </c>
      <c r="AD329" s="22">
        <v>43424</v>
      </c>
      <c r="AE329" s="22">
        <v>42231</v>
      </c>
      <c r="AF329" s="22">
        <v>0</v>
      </c>
      <c r="AG329" s="22">
        <v>50981</v>
      </c>
      <c r="AH329" s="22">
        <v>7095</v>
      </c>
      <c r="AI329" s="22">
        <v>329064</v>
      </c>
      <c r="AJ329" s="22">
        <v>548357</v>
      </c>
      <c r="AK329" s="22">
        <v>0</v>
      </c>
      <c r="AL329" s="22">
        <v>548357</v>
      </c>
    </row>
    <row r="330" spans="1:38" x14ac:dyDescent="0.35">
      <c r="A330" s="22" t="s">
        <v>114</v>
      </c>
      <c r="B330" s="22" t="s">
        <v>773</v>
      </c>
      <c r="C330" s="22" t="s">
        <v>774</v>
      </c>
      <c r="D330" s="22" t="s">
        <v>775</v>
      </c>
      <c r="E330" s="22">
        <v>0</v>
      </c>
      <c r="F330" s="22">
        <v>0</v>
      </c>
      <c r="G330" s="22">
        <v>0</v>
      </c>
      <c r="H330" s="22">
        <v>0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>
        <v>105000</v>
      </c>
      <c r="Q330" s="22">
        <v>0</v>
      </c>
      <c r="R330" s="22">
        <v>0</v>
      </c>
      <c r="S330" s="22">
        <v>0</v>
      </c>
      <c r="T330" s="22">
        <v>105000</v>
      </c>
      <c r="U330" s="22">
        <v>0</v>
      </c>
      <c r="V330" s="22">
        <v>0</v>
      </c>
      <c r="W330" s="22">
        <v>0</v>
      </c>
      <c r="X330" s="22">
        <v>0</v>
      </c>
      <c r="Y330" s="22">
        <v>0</v>
      </c>
      <c r="Z330" s="22">
        <v>0</v>
      </c>
      <c r="AA330" s="22">
        <v>0</v>
      </c>
      <c r="AB330" s="22">
        <v>0</v>
      </c>
      <c r="AC330" s="22">
        <v>0</v>
      </c>
      <c r="AD330" s="22">
        <v>0</v>
      </c>
      <c r="AE330" s="22">
        <v>105000</v>
      </c>
      <c r="AF330" s="22">
        <v>0</v>
      </c>
      <c r="AG330" s="22">
        <v>0</v>
      </c>
      <c r="AH330" s="22">
        <v>0</v>
      </c>
      <c r="AI330" s="22">
        <v>105000</v>
      </c>
      <c r="AJ330" s="22">
        <v>0</v>
      </c>
      <c r="AK330" s="22">
        <v>0</v>
      </c>
      <c r="AL330" s="22">
        <v>0</v>
      </c>
    </row>
    <row r="331" spans="1:38" x14ac:dyDescent="0.35">
      <c r="A331" s="22" t="s">
        <v>114</v>
      </c>
      <c r="B331" s="22" t="s">
        <v>773</v>
      </c>
      <c r="C331" s="22" t="s">
        <v>776</v>
      </c>
      <c r="D331" s="22" t="s">
        <v>777</v>
      </c>
      <c r="E331" s="22">
        <v>0</v>
      </c>
      <c r="F331" s="22">
        <v>0</v>
      </c>
      <c r="G331" s="22">
        <v>0</v>
      </c>
      <c r="H331" s="22">
        <v>0</v>
      </c>
      <c r="I331" s="22">
        <v>0</v>
      </c>
      <c r="J331" s="22">
        <v>0</v>
      </c>
      <c r="K331" s="22">
        <v>0</v>
      </c>
      <c r="L331" s="22">
        <v>0</v>
      </c>
      <c r="M331" s="22">
        <v>0</v>
      </c>
      <c r="N331" s="22">
        <v>509222</v>
      </c>
      <c r="O331" s="22">
        <v>4653124</v>
      </c>
      <c r="P331" s="22">
        <v>11873</v>
      </c>
      <c r="Q331" s="22">
        <v>0</v>
      </c>
      <c r="R331" s="22">
        <v>388316</v>
      </c>
      <c r="S331" s="22">
        <v>0</v>
      </c>
      <c r="T331" s="22">
        <v>5562535</v>
      </c>
      <c r="U331" s="22">
        <v>0</v>
      </c>
      <c r="V331" s="22">
        <v>0</v>
      </c>
      <c r="W331" s="22">
        <v>0</v>
      </c>
      <c r="X331" s="22"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1573289</v>
      </c>
      <c r="AE331" s="22">
        <v>11873</v>
      </c>
      <c r="AF331" s="22">
        <v>0</v>
      </c>
      <c r="AG331" s="22">
        <v>138199</v>
      </c>
      <c r="AH331" s="22">
        <v>0</v>
      </c>
      <c r="AI331" s="22">
        <v>1723361</v>
      </c>
      <c r="AJ331" s="22">
        <v>3839174</v>
      </c>
      <c r="AK331" s="22">
        <v>0</v>
      </c>
      <c r="AL331" s="22">
        <v>3839174</v>
      </c>
    </row>
    <row r="332" spans="1:38" x14ac:dyDescent="0.35">
      <c r="A332" s="22" t="s">
        <v>114</v>
      </c>
      <c r="B332" s="22" t="s">
        <v>773</v>
      </c>
      <c r="C332" s="22" t="s">
        <v>778</v>
      </c>
      <c r="D332" s="22" t="s">
        <v>779</v>
      </c>
      <c r="E332" s="22">
        <v>0</v>
      </c>
      <c r="F332" s="22">
        <v>0</v>
      </c>
      <c r="G332" s="22">
        <v>0</v>
      </c>
      <c r="H332" s="22"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v>0</v>
      </c>
      <c r="V332" s="22">
        <v>0</v>
      </c>
      <c r="W332" s="22">
        <v>0</v>
      </c>
      <c r="X332" s="22"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  <c r="AH332" s="22">
        <v>0</v>
      </c>
      <c r="AI332" s="22">
        <v>0</v>
      </c>
      <c r="AJ332" s="22">
        <v>0</v>
      </c>
      <c r="AK332" s="22">
        <v>0</v>
      </c>
      <c r="AL332" s="22">
        <v>0</v>
      </c>
    </row>
    <row r="333" spans="1:38" x14ac:dyDescent="0.35">
      <c r="A333" s="22" t="s">
        <v>114</v>
      </c>
      <c r="B333" s="22" t="s">
        <v>773</v>
      </c>
      <c r="C333" s="22" t="s">
        <v>780</v>
      </c>
      <c r="D333" s="22" t="s">
        <v>781</v>
      </c>
      <c r="E333" s="22">
        <v>0</v>
      </c>
      <c r="F333" s="22">
        <v>0</v>
      </c>
      <c r="G333" s="22">
        <v>0</v>
      </c>
      <c r="H333" s="22">
        <v>0</v>
      </c>
      <c r="I333" s="22">
        <v>0</v>
      </c>
      <c r="J333" s="22">
        <v>0</v>
      </c>
      <c r="K333" s="22">
        <v>0</v>
      </c>
      <c r="L333" s="22">
        <v>0</v>
      </c>
      <c r="M333" s="22"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v>0</v>
      </c>
      <c r="U333" s="22">
        <v>0</v>
      </c>
      <c r="V333" s="22">
        <v>0</v>
      </c>
      <c r="W333" s="22">
        <v>0</v>
      </c>
      <c r="X333" s="22"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  <c r="AH333" s="22">
        <v>0</v>
      </c>
      <c r="AI333" s="22">
        <v>0</v>
      </c>
      <c r="AJ333" s="22">
        <v>0</v>
      </c>
      <c r="AK333" s="22">
        <v>0</v>
      </c>
      <c r="AL333" s="22">
        <v>0</v>
      </c>
    </row>
    <row r="334" spans="1:38" x14ac:dyDescent="0.35">
      <c r="A334" s="22" t="s">
        <v>114</v>
      </c>
      <c r="B334" s="22" t="s">
        <v>773</v>
      </c>
      <c r="C334" s="22" t="s">
        <v>782</v>
      </c>
      <c r="D334" s="22" t="s">
        <v>783</v>
      </c>
      <c r="E334" s="22">
        <v>0</v>
      </c>
      <c r="F334" s="22">
        <v>0</v>
      </c>
      <c r="G334" s="22">
        <v>0</v>
      </c>
      <c r="H334" s="22"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v>0</v>
      </c>
      <c r="X334" s="22">
        <v>0</v>
      </c>
      <c r="Y334" s="22">
        <v>0</v>
      </c>
      <c r="Z334" s="22">
        <v>0</v>
      </c>
      <c r="AA334" s="22">
        <v>0</v>
      </c>
      <c r="AB334" s="22">
        <v>0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  <c r="AH334" s="22">
        <v>0</v>
      </c>
      <c r="AI334" s="22">
        <v>0</v>
      </c>
      <c r="AJ334" s="22">
        <v>0</v>
      </c>
      <c r="AK334" s="22">
        <v>0</v>
      </c>
      <c r="AL334" s="22">
        <v>0</v>
      </c>
    </row>
    <row r="335" spans="1:38" x14ac:dyDescent="0.35">
      <c r="A335" s="22" t="s">
        <v>114</v>
      </c>
      <c r="B335" s="22" t="s">
        <v>773</v>
      </c>
      <c r="C335" s="22" t="s">
        <v>784</v>
      </c>
      <c r="D335" s="22" t="s">
        <v>785</v>
      </c>
      <c r="E335" s="22">
        <v>0</v>
      </c>
      <c r="F335" s="22">
        <v>0</v>
      </c>
      <c r="G335" s="22">
        <v>0</v>
      </c>
      <c r="H335" s="22"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v>0</v>
      </c>
      <c r="X335" s="22">
        <v>0</v>
      </c>
      <c r="Y335" s="22">
        <v>0</v>
      </c>
      <c r="Z335" s="22">
        <v>0</v>
      </c>
      <c r="AA335" s="22">
        <v>0</v>
      </c>
      <c r="AB335" s="22">
        <v>0</v>
      </c>
      <c r="AC335" s="22">
        <v>0</v>
      </c>
      <c r="AD335" s="22">
        <v>0</v>
      </c>
      <c r="AE335" s="22">
        <v>0</v>
      </c>
      <c r="AF335" s="22">
        <v>0</v>
      </c>
      <c r="AG335" s="22">
        <v>0</v>
      </c>
      <c r="AH335" s="22">
        <v>0</v>
      </c>
      <c r="AI335" s="22">
        <v>0</v>
      </c>
      <c r="AJ335" s="22">
        <v>0</v>
      </c>
      <c r="AK335" s="22">
        <v>0</v>
      </c>
      <c r="AL335" s="22">
        <v>0</v>
      </c>
    </row>
    <row r="336" spans="1:38" x14ac:dyDescent="0.35">
      <c r="A336" s="22" t="s">
        <v>114</v>
      </c>
      <c r="B336" s="22" t="s">
        <v>773</v>
      </c>
      <c r="C336" s="22" t="s">
        <v>786</v>
      </c>
      <c r="D336" s="22" t="s">
        <v>787</v>
      </c>
      <c r="E336" s="22">
        <v>0</v>
      </c>
      <c r="F336" s="22">
        <v>0</v>
      </c>
      <c r="G336" s="22">
        <v>0</v>
      </c>
      <c r="H336" s="22"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v>0</v>
      </c>
      <c r="V336" s="22">
        <v>0</v>
      </c>
      <c r="W336" s="22">
        <v>0</v>
      </c>
      <c r="X336" s="22"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  <c r="AH336" s="22">
        <v>0</v>
      </c>
      <c r="AI336" s="22">
        <v>0</v>
      </c>
      <c r="AJ336" s="22">
        <v>0</v>
      </c>
      <c r="AK336" s="22">
        <v>0</v>
      </c>
      <c r="AL336" s="22">
        <v>0</v>
      </c>
    </row>
    <row r="337" spans="1:38" x14ac:dyDescent="0.35">
      <c r="A337" s="22" t="s">
        <v>114</v>
      </c>
      <c r="B337" s="22" t="s">
        <v>773</v>
      </c>
      <c r="C337" s="22" t="s">
        <v>788</v>
      </c>
      <c r="D337" s="22" t="s">
        <v>789</v>
      </c>
      <c r="E337" s="22">
        <v>0</v>
      </c>
      <c r="F337" s="22">
        <v>0</v>
      </c>
      <c r="G337" s="22">
        <v>235969</v>
      </c>
      <c r="H337" s="22">
        <v>474639</v>
      </c>
      <c r="I337" s="22">
        <v>0</v>
      </c>
      <c r="J337" s="22">
        <v>0</v>
      </c>
      <c r="K337" s="22">
        <v>22661</v>
      </c>
      <c r="L337" s="22">
        <v>0</v>
      </c>
      <c r="M337" s="22">
        <v>733269</v>
      </c>
      <c r="N337" s="22">
        <v>0</v>
      </c>
      <c r="O337" s="22">
        <v>48946</v>
      </c>
      <c r="P337" s="22">
        <v>447235</v>
      </c>
      <c r="Q337" s="22">
        <v>0</v>
      </c>
      <c r="R337" s="22">
        <v>128502</v>
      </c>
      <c r="S337" s="22">
        <v>1993316</v>
      </c>
      <c r="T337" s="22">
        <v>3351268</v>
      </c>
      <c r="U337" s="22">
        <v>0</v>
      </c>
      <c r="V337" s="22">
        <v>0</v>
      </c>
      <c r="W337" s="22">
        <v>124503</v>
      </c>
      <c r="X337" s="22">
        <v>219438</v>
      </c>
      <c r="Y337" s="22">
        <v>0</v>
      </c>
      <c r="Z337" s="22">
        <v>0</v>
      </c>
      <c r="AA337" s="22">
        <v>22661</v>
      </c>
      <c r="AB337" s="22">
        <v>0</v>
      </c>
      <c r="AC337" s="22">
        <v>366602</v>
      </c>
      <c r="AD337" s="22">
        <v>29367</v>
      </c>
      <c r="AE337" s="22">
        <v>350449</v>
      </c>
      <c r="AF337" s="22">
        <v>0</v>
      </c>
      <c r="AG337" s="22">
        <v>44555</v>
      </c>
      <c r="AH337" s="22">
        <v>915104</v>
      </c>
      <c r="AI337" s="22">
        <v>1706077</v>
      </c>
      <c r="AJ337" s="22">
        <v>1645191</v>
      </c>
      <c r="AK337" s="22">
        <v>0</v>
      </c>
      <c r="AL337" s="22">
        <v>1645191</v>
      </c>
    </row>
    <row r="338" spans="1:38" x14ac:dyDescent="0.35">
      <c r="A338" s="22" t="s">
        <v>114</v>
      </c>
      <c r="B338" s="22" t="s">
        <v>790</v>
      </c>
      <c r="C338" s="22" t="s">
        <v>791</v>
      </c>
      <c r="D338" s="22" t="s">
        <v>792</v>
      </c>
      <c r="E338" s="22">
        <v>228690203</v>
      </c>
      <c r="F338" s="22">
        <v>0</v>
      </c>
      <c r="G338" s="22">
        <v>3121124</v>
      </c>
      <c r="H338" s="22">
        <v>5902</v>
      </c>
      <c r="I338" s="22">
        <v>0</v>
      </c>
      <c r="J338" s="22">
        <v>0</v>
      </c>
      <c r="K338" s="22">
        <v>0</v>
      </c>
      <c r="L338" s="22">
        <v>0</v>
      </c>
      <c r="M338" s="22">
        <v>231817229</v>
      </c>
      <c r="N338" s="22">
        <v>0</v>
      </c>
      <c r="O338" s="22">
        <v>30388854</v>
      </c>
      <c r="P338" s="22">
        <v>55970627</v>
      </c>
      <c r="Q338" s="22">
        <v>1313520</v>
      </c>
      <c r="R338" s="22">
        <v>0</v>
      </c>
      <c r="S338" s="22">
        <v>23863302</v>
      </c>
      <c r="T338" s="22">
        <v>343353532</v>
      </c>
      <c r="U338" s="22">
        <v>55742149</v>
      </c>
      <c r="V338" s="22">
        <v>0</v>
      </c>
      <c r="W338" s="22">
        <v>699301</v>
      </c>
      <c r="X338" s="22">
        <v>5902</v>
      </c>
      <c r="Y338" s="22">
        <v>0</v>
      </c>
      <c r="Z338" s="22">
        <v>0</v>
      </c>
      <c r="AA338" s="22">
        <v>0</v>
      </c>
      <c r="AB338" s="22">
        <v>0</v>
      </c>
      <c r="AC338" s="22">
        <v>56447352</v>
      </c>
      <c r="AD338" s="22">
        <v>9967960</v>
      </c>
      <c r="AE338" s="22">
        <v>23441419</v>
      </c>
      <c r="AF338" s="22">
        <v>187788</v>
      </c>
      <c r="AG338" s="22">
        <v>0</v>
      </c>
      <c r="AH338" s="22">
        <v>17479489</v>
      </c>
      <c r="AI338" s="22">
        <v>107524008</v>
      </c>
      <c r="AJ338" s="22">
        <v>235829524</v>
      </c>
      <c r="AK338" s="22">
        <v>0</v>
      </c>
      <c r="AL338" s="22">
        <v>235829524</v>
      </c>
    </row>
    <row r="339" spans="1:38" x14ac:dyDescent="0.35">
      <c r="A339" s="22"/>
      <c r="B339" s="22"/>
      <c r="C339" s="22"/>
      <c r="D339" s="22" t="s">
        <v>793</v>
      </c>
      <c r="E339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7D47AF-15CD-4AF8-8668-12C735504082}">
  <dimension ref="A1:AL339"/>
  <sheetViews>
    <sheetView zoomScale="90" zoomScaleNormal="90" workbookViewId="0"/>
  </sheetViews>
  <sheetFormatPr defaultRowHeight="14.5" x14ac:dyDescent="0.35"/>
  <cols>
    <col min="2" max="2" width="23.7265625" customWidth="1"/>
    <col min="4" max="4" width="37.7265625" customWidth="1"/>
    <col min="5" max="38" width="15.7265625" customWidth="1"/>
  </cols>
  <sheetData>
    <row r="1" spans="1:38" ht="24" customHeight="1" x14ac:dyDescent="0.4">
      <c r="A1" s="4" t="str">
        <f>HYPERLINK("#'Index'!A1", "&lt;&lt; Index")</f>
        <v>&lt;&lt; Index</v>
      </c>
      <c r="B1" s="20" t="s">
        <v>1120</v>
      </c>
      <c r="D1" s="20" t="s">
        <v>1176</v>
      </c>
    </row>
    <row r="2" spans="1:38" ht="64" customHeight="1" x14ac:dyDescent="0.3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1122</v>
      </c>
      <c r="F2" s="21" t="s">
        <v>1123</v>
      </c>
      <c r="G2" s="21" t="s">
        <v>1124</v>
      </c>
      <c r="H2" s="21" t="s">
        <v>1125</v>
      </c>
      <c r="I2" s="21" t="s">
        <v>1126</v>
      </c>
      <c r="J2" s="21" t="s">
        <v>1127</v>
      </c>
      <c r="K2" s="21" t="s">
        <v>1128</v>
      </c>
      <c r="L2" s="21" t="s">
        <v>1129</v>
      </c>
      <c r="M2" s="21" t="s">
        <v>1130</v>
      </c>
      <c r="N2" s="21" t="s">
        <v>1131</v>
      </c>
      <c r="O2" s="21" t="s">
        <v>1132</v>
      </c>
      <c r="P2" s="21" t="s">
        <v>1133</v>
      </c>
      <c r="Q2" s="21" t="s">
        <v>56</v>
      </c>
      <c r="R2" s="21" t="s">
        <v>1134</v>
      </c>
      <c r="S2" s="21" t="s">
        <v>1135</v>
      </c>
      <c r="T2" s="21" t="s">
        <v>1136</v>
      </c>
      <c r="U2" s="21" t="s">
        <v>1122</v>
      </c>
      <c r="V2" s="21" t="s">
        <v>1123</v>
      </c>
      <c r="W2" s="21" t="s">
        <v>1124</v>
      </c>
      <c r="X2" s="21" t="s">
        <v>1125</v>
      </c>
      <c r="Y2" s="21" t="s">
        <v>1126</v>
      </c>
      <c r="Z2" s="21" t="s">
        <v>1127</v>
      </c>
      <c r="AA2" s="21" t="s">
        <v>1128</v>
      </c>
      <c r="AB2" s="21" t="s">
        <v>1129</v>
      </c>
      <c r="AC2" s="21" t="s">
        <v>1137</v>
      </c>
      <c r="AD2" s="21" t="s">
        <v>1132</v>
      </c>
      <c r="AE2" s="21" t="s">
        <v>1133</v>
      </c>
      <c r="AF2" s="21" t="s">
        <v>56</v>
      </c>
      <c r="AG2" s="21" t="s">
        <v>1134</v>
      </c>
      <c r="AH2" s="21" t="s">
        <v>1135</v>
      </c>
      <c r="AI2" s="21" t="s">
        <v>1138</v>
      </c>
      <c r="AJ2" s="21" t="s">
        <v>1139</v>
      </c>
      <c r="AK2" s="21" t="s">
        <v>1140</v>
      </c>
      <c r="AL2" s="21" t="s">
        <v>1141</v>
      </c>
    </row>
    <row r="3" spans="1:38" x14ac:dyDescent="0.35">
      <c r="A3" s="21"/>
      <c r="B3" s="21"/>
      <c r="C3" s="21"/>
      <c r="D3" s="21" t="s">
        <v>80</v>
      </c>
      <c r="E3" s="21" t="s">
        <v>1142</v>
      </c>
      <c r="F3" s="21" t="s">
        <v>1143</v>
      </c>
      <c r="G3" s="21" t="s">
        <v>1144</v>
      </c>
      <c r="H3" s="21" t="s">
        <v>1145</v>
      </c>
      <c r="I3" s="21" t="s">
        <v>1146</v>
      </c>
      <c r="J3" s="21" t="s">
        <v>1147</v>
      </c>
      <c r="K3" s="21" t="s">
        <v>1148</v>
      </c>
      <c r="L3" s="21" t="s">
        <v>1149</v>
      </c>
      <c r="M3" s="21" t="s">
        <v>1150</v>
      </c>
      <c r="N3" s="21" t="s">
        <v>1151</v>
      </c>
      <c r="O3" s="21" t="s">
        <v>1152</v>
      </c>
      <c r="P3" s="21" t="s">
        <v>1153</v>
      </c>
      <c r="Q3" s="21" t="s">
        <v>1154</v>
      </c>
      <c r="R3" s="21" t="s">
        <v>1155</v>
      </c>
      <c r="S3" s="21" t="s">
        <v>1156</v>
      </c>
      <c r="T3" s="21" t="s">
        <v>1157</v>
      </c>
      <c r="U3" s="21" t="s">
        <v>1158</v>
      </c>
      <c r="V3" s="21" t="s">
        <v>1159</v>
      </c>
      <c r="W3" s="21" t="s">
        <v>1160</v>
      </c>
      <c r="X3" s="21" t="s">
        <v>1161</v>
      </c>
      <c r="Y3" s="21" t="s">
        <v>1162</v>
      </c>
      <c r="Z3" s="21" t="s">
        <v>1163</v>
      </c>
      <c r="AA3" s="21" t="s">
        <v>1164</v>
      </c>
      <c r="AB3" s="21" t="s">
        <v>1165</v>
      </c>
      <c r="AC3" s="21" t="s">
        <v>1166</v>
      </c>
      <c r="AD3" s="21" t="s">
        <v>1167</v>
      </c>
      <c r="AE3" s="21" t="s">
        <v>1168</v>
      </c>
      <c r="AF3" s="21" t="s">
        <v>1169</v>
      </c>
      <c r="AG3" s="21" t="s">
        <v>1170</v>
      </c>
      <c r="AH3" s="21" t="s">
        <v>1171</v>
      </c>
      <c r="AI3" s="21" t="s">
        <v>1172</v>
      </c>
      <c r="AJ3" s="21" t="s">
        <v>1173</v>
      </c>
      <c r="AK3" s="21" t="s">
        <v>1174</v>
      </c>
      <c r="AL3" s="21" t="s">
        <v>1175</v>
      </c>
    </row>
    <row r="4" spans="1:38" x14ac:dyDescent="0.35">
      <c r="A4" s="22" t="s">
        <v>114</v>
      </c>
      <c r="B4" s="22" t="s">
        <v>115</v>
      </c>
      <c r="C4" s="22" t="s">
        <v>116</v>
      </c>
      <c r="D4" s="22" t="s">
        <v>117</v>
      </c>
      <c r="E4" s="22">
        <v>16381841</v>
      </c>
      <c r="F4" s="22">
        <v>0</v>
      </c>
      <c r="G4" s="22">
        <v>6620106</v>
      </c>
      <c r="H4" s="22">
        <v>8515491</v>
      </c>
      <c r="I4" s="22">
        <v>5679916</v>
      </c>
      <c r="J4" s="22">
        <v>0</v>
      </c>
      <c r="K4" s="22">
        <v>0</v>
      </c>
      <c r="L4" s="22">
        <v>0</v>
      </c>
      <c r="M4" s="22">
        <v>37197354</v>
      </c>
      <c r="N4" s="22">
        <v>-12220501</v>
      </c>
      <c r="O4" s="22">
        <v>18265795</v>
      </c>
      <c r="P4" s="22">
        <v>2790669</v>
      </c>
      <c r="Q4" s="22">
        <v>12088</v>
      </c>
      <c r="R4" s="22">
        <v>3117456</v>
      </c>
      <c r="S4" s="22">
        <v>2410007</v>
      </c>
      <c r="T4" s="22">
        <v>51572868</v>
      </c>
      <c r="U4" s="22">
        <v>13485045</v>
      </c>
      <c r="V4" s="22">
        <v>0</v>
      </c>
      <c r="W4" s="22">
        <v>1682695</v>
      </c>
      <c r="X4" s="22">
        <v>1694160</v>
      </c>
      <c r="Y4" s="22">
        <v>1587878</v>
      </c>
      <c r="Z4" s="22">
        <v>0</v>
      </c>
      <c r="AA4" s="22">
        <v>0</v>
      </c>
      <c r="AB4" s="22">
        <v>0</v>
      </c>
      <c r="AC4" s="22">
        <v>18449778</v>
      </c>
      <c r="AD4" s="22">
        <v>3290964</v>
      </c>
      <c r="AE4" s="22">
        <v>2749629</v>
      </c>
      <c r="AF4" s="22">
        <v>0</v>
      </c>
      <c r="AG4" s="22">
        <v>3162949</v>
      </c>
      <c r="AH4" s="22">
        <v>1855207</v>
      </c>
      <c r="AI4" s="22">
        <v>29508527</v>
      </c>
      <c r="AJ4" s="22">
        <v>0</v>
      </c>
      <c r="AK4" s="22">
        <v>0</v>
      </c>
      <c r="AL4" s="22">
        <v>0</v>
      </c>
    </row>
    <row r="5" spans="1:38" x14ac:dyDescent="0.35">
      <c r="A5" s="22" t="s">
        <v>114</v>
      </c>
      <c r="B5" s="22" t="s">
        <v>115</v>
      </c>
      <c r="C5" s="22" t="s">
        <v>118</v>
      </c>
      <c r="D5" s="22" t="s">
        <v>119</v>
      </c>
      <c r="E5" s="22">
        <v>4242493</v>
      </c>
      <c r="F5" s="22">
        <v>0</v>
      </c>
      <c r="G5" s="22">
        <v>394873</v>
      </c>
      <c r="H5" s="22">
        <v>159725</v>
      </c>
      <c r="I5" s="22">
        <v>232295</v>
      </c>
      <c r="J5" s="22">
        <v>0</v>
      </c>
      <c r="K5" s="22">
        <v>0</v>
      </c>
      <c r="L5" s="22">
        <v>0</v>
      </c>
      <c r="M5" s="22">
        <v>5029386</v>
      </c>
      <c r="N5" s="22">
        <v>0</v>
      </c>
      <c r="O5" s="22">
        <v>10219285</v>
      </c>
      <c r="P5" s="22">
        <v>1845161</v>
      </c>
      <c r="Q5" s="22">
        <v>6696570</v>
      </c>
      <c r="R5" s="22">
        <v>964201</v>
      </c>
      <c r="S5" s="22">
        <v>147824</v>
      </c>
      <c r="T5" s="22">
        <v>24902427</v>
      </c>
      <c r="U5" s="22">
        <v>5487926</v>
      </c>
      <c r="V5" s="22">
        <v>0</v>
      </c>
      <c r="W5" s="22">
        <v>441939</v>
      </c>
      <c r="X5" s="22">
        <v>218023</v>
      </c>
      <c r="Y5" s="22">
        <v>564801</v>
      </c>
      <c r="Z5" s="22">
        <v>0</v>
      </c>
      <c r="AA5" s="22">
        <v>0</v>
      </c>
      <c r="AB5" s="22">
        <v>0</v>
      </c>
      <c r="AC5" s="22">
        <v>6712689</v>
      </c>
      <c r="AD5" s="22">
        <v>1012682</v>
      </c>
      <c r="AE5" s="22">
        <v>358460</v>
      </c>
      <c r="AF5" s="22">
        <v>0</v>
      </c>
      <c r="AG5" s="22">
        <v>642479</v>
      </c>
      <c r="AH5" s="22">
        <v>226821</v>
      </c>
      <c r="AI5" s="22">
        <v>8953131</v>
      </c>
      <c r="AJ5" s="22">
        <v>0</v>
      </c>
      <c r="AK5" s="22">
        <v>0</v>
      </c>
      <c r="AL5" s="22">
        <v>0</v>
      </c>
    </row>
    <row r="6" spans="1:38" x14ac:dyDescent="0.35">
      <c r="A6" s="22" t="s">
        <v>114</v>
      </c>
      <c r="B6" s="22" t="s">
        <v>115</v>
      </c>
      <c r="C6" s="22" t="s">
        <v>120</v>
      </c>
      <c r="D6" s="22" t="s">
        <v>121</v>
      </c>
      <c r="E6" s="22">
        <v>1040019</v>
      </c>
      <c r="F6" s="22">
        <v>0</v>
      </c>
      <c r="G6" s="22">
        <v>1280205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2320224</v>
      </c>
      <c r="N6" s="22">
        <v>-264469</v>
      </c>
      <c r="O6" s="22">
        <v>267683</v>
      </c>
      <c r="P6" s="22">
        <v>459964</v>
      </c>
      <c r="Q6" s="22">
        <v>0</v>
      </c>
      <c r="R6" s="22">
        <v>176943</v>
      </c>
      <c r="S6" s="22">
        <v>426932</v>
      </c>
      <c r="T6" s="22">
        <v>3387277</v>
      </c>
      <c r="U6" s="22">
        <v>2779406</v>
      </c>
      <c r="V6" s="22">
        <v>0</v>
      </c>
      <c r="W6" s="22">
        <v>813330</v>
      </c>
      <c r="X6" s="22">
        <v>0</v>
      </c>
      <c r="Y6" s="22">
        <v>0</v>
      </c>
      <c r="Z6" s="22">
        <v>0</v>
      </c>
      <c r="AA6" s="22">
        <v>0</v>
      </c>
      <c r="AB6" s="22">
        <v>0</v>
      </c>
      <c r="AC6" s="22">
        <v>3592736</v>
      </c>
      <c r="AD6" s="22">
        <v>1765647</v>
      </c>
      <c r="AE6" s="22">
        <v>763508</v>
      </c>
      <c r="AF6" s="22">
        <v>0</v>
      </c>
      <c r="AG6" s="22">
        <v>650974</v>
      </c>
      <c r="AH6" s="22">
        <v>0</v>
      </c>
      <c r="AI6" s="22">
        <v>6772865</v>
      </c>
      <c r="AJ6" s="22">
        <v>0</v>
      </c>
      <c r="AK6" s="22">
        <v>0</v>
      </c>
      <c r="AL6" s="22">
        <v>0</v>
      </c>
    </row>
    <row r="7" spans="1:38" x14ac:dyDescent="0.35">
      <c r="A7" s="22" t="s">
        <v>114</v>
      </c>
      <c r="B7" s="22" t="s">
        <v>115</v>
      </c>
      <c r="C7" s="22" t="s">
        <v>122</v>
      </c>
      <c r="D7" s="22" t="s">
        <v>123</v>
      </c>
      <c r="E7" s="22">
        <v>274033000</v>
      </c>
      <c r="F7" s="22">
        <v>12080000</v>
      </c>
      <c r="G7" s="22">
        <v>109044000</v>
      </c>
      <c r="H7" s="22">
        <v>230173000</v>
      </c>
      <c r="I7" s="22">
        <v>109096000</v>
      </c>
      <c r="J7" s="22">
        <v>2145000</v>
      </c>
      <c r="K7" s="22">
        <v>0</v>
      </c>
      <c r="L7" s="22">
        <v>0</v>
      </c>
      <c r="M7" s="22">
        <v>736571000</v>
      </c>
      <c r="N7" s="22">
        <v>96117000</v>
      </c>
      <c r="O7" s="22">
        <v>121672000</v>
      </c>
      <c r="P7" s="22">
        <v>45250000</v>
      </c>
      <c r="Q7" s="22">
        <v>49203000</v>
      </c>
      <c r="R7" s="22">
        <v>37047000</v>
      </c>
      <c r="S7" s="22">
        <v>100649000</v>
      </c>
      <c r="T7" s="22">
        <v>1186509000</v>
      </c>
      <c r="U7" s="22">
        <v>171898000</v>
      </c>
      <c r="V7" s="22">
        <v>56167000</v>
      </c>
      <c r="W7" s="22">
        <v>45347000</v>
      </c>
      <c r="X7" s="22">
        <v>62548000</v>
      </c>
      <c r="Y7" s="22">
        <v>36344000</v>
      </c>
      <c r="Z7" s="22">
        <v>3004000</v>
      </c>
      <c r="AA7" s="22">
        <v>0</v>
      </c>
      <c r="AB7" s="22">
        <v>0</v>
      </c>
      <c r="AC7" s="22">
        <v>375308000</v>
      </c>
      <c r="AD7" s="22">
        <v>119597000</v>
      </c>
      <c r="AE7" s="22">
        <v>61457000</v>
      </c>
      <c r="AF7" s="22">
        <v>0</v>
      </c>
      <c r="AG7" s="22">
        <v>46469000</v>
      </c>
      <c r="AH7" s="22">
        <v>90131000</v>
      </c>
      <c r="AI7" s="22">
        <v>692962000</v>
      </c>
      <c r="AJ7" s="22">
        <v>0</v>
      </c>
      <c r="AK7" s="22">
        <v>0</v>
      </c>
      <c r="AL7" s="22">
        <v>0</v>
      </c>
    </row>
    <row r="8" spans="1:38" x14ac:dyDescent="0.35">
      <c r="A8" s="22" t="s">
        <v>114</v>
      </c>
      <c r="B8" s="22" t="s">
        <v>115</v>
      </c>
      <c r="C8" s="22" t="s">
        <v>124</v>
      </c>
      <c r="D8" s="22" t="s">
        <v>125</v>
      </c>
      <c r="E8" s="22">
        <v>3454546</v>
      </c>
      <c r="F8" s="22">
        <v>0</v>
      </c>
      <c r="G8" s="22">
        <v>852445</v>
      </c>
      <c r="H8" s="22">
        <v>272999</v>
      </c>
      <c r="I8" s="22">
        <v>204888</v>
      </c>
      <c r="J8" s="22">
        <v>51417</v>
      </c>
      <c r="K8" s="22">
        <v>0</v>
      </c>
      <c r="L8" s="22">
        <v>0</v>
      </c>
      <c r="M8" s="22">
        <v>4836295</v>
      </c>
      <c r="N8" s="22">
        <v>-16119173</v>
      </c>
      <c r="O8" s="22">
        <v>22206948</v>
      </c>
      <c r="P8" s="22">
        <v>755625</v>
      </c>
      <c r="Q8" s="22">
        <v>0</v>
      </c>
      <c r="R8" s="22">
        <v>1568522</v>
      </c>
      <c r="S8" s="22">
        <v>329312</v>
      </c>
      <c r="T8" s="22">
        <v>13577529</v>
      </c>
      <c r="U8" s="22">
        <v>3147902</v>
      </c>
      <c r="V8" s="22">
        <v>0</v>
      </c>
      <c r="W8" s="22">
        <v>1062525</v>
      </c>
      <c r="X8" s="22">
        <v>568231</v>
      </c>
      <c r="Y8" s="22">
        <v>432758</v>
      </c>
      <c r="Z8" s="22">
        <v>31869</v>
      </c>
      <c r="AA8" s="22">
        <v>0</v>
      </c>
      <c r="AB8" s="22">
        <v>0</v>
      </c>
      <c r="AC8" s="22">
        <v>5243285</v>
      </c>
      <c r="AD8" s="22">
        <v>2043971</v>
      </c>
      <c r="AE8" s="22">
        <v>1165846</v>
      </c>
      <c r="AF8" s="22">
        <v>0</v>
      </c>
      <c r="AG8" s="22">
        <v>571042</v>
      </c>
      <c r="AH8" s="22">
        <v>475967</v>
      </c>
      <c r="AI8" s="22">
        <v>9500111</v>
      </c>
      <c r="AJ8" s="22">
        <v>0</v>
      </c>
      <c r="AK8" s="22">
        <v>0</v>
      </c>
      <c r="AL8" s="22">
        <v>0</v>
      </c>
    </row>
    <row r="9" spans="1:38" x14ac:dyDescent="0.35">
      <c r="A9" s="22" t="s">
        <v>114</v>
      </c>
      <c r="B9" s="22" t="s">
        <v>115</v>
      </c>
      <c r="C9" s="22" t="s">
        <v>126</v>
      </c>
      <c r="D9" s="22" t="s">
        <v>127</v>
      </c>
      <c r="E9" s="22">
        <v>239510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239510</v>
      </c>
      <c r="N9" s="22">
        <v>206485</v>
      </c>
      <c r="O9" s="22">
        <v>150422</v>
      </c>
      <c r="P9" s="22">
        <v>510643</v>
      </c>
      <c r="Q9" s="22">
        <v>1787780</v>
      </c>
      <c r="R9" s="22">
        <v>68322</v>
      </c>
      <c r="S9" s="22">
        <v>509359</v>
      </c>
      <c r="T9" s="22">
        <v>3472521</v>
      </c>
      <c r="U9" s="22">
        <v>5669472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5669472</v>
      </c>
      <c r="AD9" s="22">
        <v>546024</v>
      </c>
      <c r="AE9" s="22">
        <v>974577</v>
      </c>
      <c r="AF9" s="22">
        <v>0</v>
      </c>
      <c r="AG9" s="22">
        <v>659983</v>
      </c>
      <c r="AH9" s="22">
        <v>449764</v>
      </c>
      <c r="AI9" s="22">
        <v>8299820</v>
      </c>
      <c r="AJ9" s="22">
        <v>0</v>
      </c>
      <c r="AK9" s="22">
        <v>0</v>
      </c>
      <c r="AL9" s="22">
        <v>0</v>
      </c>
    </row>
    <row r="10" spans="1:38" x14ac:dyDescent="0.35">
      <c r="A10" s="22" t="s">
        <v>114</v>
      </c>
      <c r="B10" s="22" t="s">
        <v>115</v>
      </c>
      <c r="C10" s="22" t="s">
        <v>128</v>
      </c>
      <c r="D10" s="22" t="s">
        <v>129</v>
      </c>
      <c r="E10" s="22">
        <v>6194250</v>
      </c>
      <c r="F10" s="22">
        <v>0</v>
      </c>
      <c r="G10" s="22">
        <v>459212</v>
      </c>
      <c r="H10" s="22">
        <v>9339032</v>
      </c>
      <c r="I10" s="22">
        <v>0</v>
      </c>
      <c r="J10" s="22">
        <v>0</v>
      </c>
      <c r="K10" s="22">
        <v>0</v>
      </c>
      <c r="L10" s="22">
        <v>0</v>
      </c>
      <c r="M10" s="22">
        <v>15992494</v>
      </c>
      <c r="N10" s="22">
        <v>9656387</v>
      </c>
      <c r="O10" s="22">
        <v>1429098</v>
      </c>
      <c r="P10" s="22">
        <v>1706117</v>
      </c>
      <c r="Q10" s="22">
        <v>205252</v>
      </c>
      <c r="R10" s="22">
        <v>752269</v>
      </c>
      <c r="S10" s="22">
        <v>313456</v>
      </c>
      <c r="T10" s="22">
        <v>30055073</v>
      </c>
      <c r="U10" s="22">
        <v>4814007</v>
      </c>
      <c r="V10" s="22">
        <v>0</v>
      </c>
      <c r="W10" s="22">
        <v>672449</v>
      </c>
      <c r="X10" s="22">
        <v>1143681</v>
      </c>
      <c r="Y10" s="22">
        <v>0</v>
      </c>
      <c r="Z10" s="22">
        <v>0</v>
      </c>
      <c r="AA10" s="22">
        <v>0</v>
      </c>
      <c r="AB10" s="22">
        <v>0</v>
      </c>
      <c r="AC10" s="22">
        <v>6630137</v>
      </c>
      <c r="AD10" s="22">
        <v>1774222</v>
      </c>
      <c r="AE10" s="22">
        <v>1182429</v>
      </c>
      <c r="AF10" s="22">
        <v>0</v>
      </c>
      <c r="AG10" s="22">
        <v>818480</v>
      </c>
      <c r="AH10" s="22">
        <v>564825</v>
      </c>
      <c r="AI10" s="22">
        <v>10970093</v>
      </c>
      <c r="AJ10" s="22">
        <v>0</v>
      </c>
      <c r="AK10" s="22">
        <v>0</v>
      </c>
      <c r="AL10" s="22">
        <v>0</v>
      </c>
    </row>
    <row r="11" spans="1:38" x14ac:dyDescent="0.35">
      <c r="A11" s="22" t="s">
        <v>114</v>
      </c>
      <c r="B11" s="22" t="s">
        <v>115</v>
      </c>
      <c r="C11" s="22" t="s">
        <v>130</v>
      </c>
      <c r="D11" s="22" t="s">
        <v>131</v>
      </c>
      <c r="E11" s="22">
        <v>350252000</v>
      </c>
      <c r="F11" s="22">
        <v>-149295000</v>
      </c>
      <c r="G11" s="22">
        <v>0</v>
      </c>
      <c r="H11" s="22">
        <v>0</v>
      </c>
      <c r="I11" s="22">
        <v>7000</v>
      </c>
      <c r="J11" s="22">
        <v>544000</v>
      </c>
      <c r="K11" s="22">
        <v>0</v>
      </c>
      <c r="L11" s="22">
        <v>0</v>
      </c>
      <c r="M11" s="22">
        <v>201508000</v>
      </c>
      <c r="N11" s="22">
        <v>361753000</v>
      </c>
      <c r="O11" s="22">
        <v>451108000</v>
      </c>
      <c r="P11" s="22">
        <v>77164000</v>
      </c>
      <c r="Q11" s="22">
        <v>122320000</v>
      </c>
      <c r="R11" s="22">
        <v>107457000</v>
      </c>
      <c r="S11" s="22">
        <v>176269000</v>
      </c>
      <c r="T11" s="22">
        <v>1497579000</v>
      </c>
      <c r="U11" s="22">
        <v>229630000</v>
      </c>
      <c r="V11" s="22">
        <v>35209000</v>
      </c>
      <c r="W11" s="22">
        <v>0</v>
      </c>
      <c r="X11" s="22">
        <v>0</v>
      </c>
      <c r="Y11" s="22">
        <v>491000</v>
      </c>
      <c r="Z11" s="22">
        <v>434000</v>
      </c>
      <c r="AA11" s="22">
        <v>0</v>
      </c>
      <c r="AB11" s="22">
        <v>0</v>
      </c>
      <c r="AC11" s="22">
        <v>265764000</v>
      </c>
      <c r="AD11" s="22">
        <v>132956000</v>
      </c>
      <c r="AE11" s="22">
        <v>77585000</v>
      </c>
      <c r="AF11" s="22">
        <v>0</v>
      </c>
      <c r="AG11" s="22">
        <v>49425000</v>
      </c>
      <c r="AH11" s="22">
        <v>65437000</v>
      </c>
      <c r="AI11" s="22">
        <v>591167000</v>
      </c>
      <c r="AJ11" s="22">
        <v>0</v>
      </c>
      <c r="AK11" s="22">
        <v>0</v>
      </c>
      <c r="AL11" s="22">
        <v>0</v>
      </c>
    </row>
    <row r="12" spans="1:38" x14ac:dyDescent="0.35">
      <c r="A12" s="22" t="s">
        <v>114</v>
      </c>
      <c r="B12" s="22" t="s">
        <v>115</v>
      </c>
      <c r="C12" s="22" t="s">
        <v>132</v>
      </c>
      <c r="D12" s="22" t="s">
        <v>133</v>
      </c>
      <c r="E12" s="22">
        <v>4058000</v>
      </c>
      <c r="F12" s="22">
        <v>0</v>
      </c>
      <c r="G12" s="22">
        <v>313000</v>
      </c>
      <c r="H12" s="22">
        <v>0</v>
      </c>
      <c r="I12" s="22">
        <v>1177000</v>
      </c>
      <c r="J12" s="22">
        <v>0</v>
      </c>
      <c r="K12" s="22">
        <v>0</v>
      </c>
      <c r="L12" s="22">
        <v>0</v>
      </c>
      <c r="M12" s="22">
        <v>5548000</v>
      </c>
      <c r="N12" s="22">
        <v>3403000</v>
      </c>
      <c r="O12" s="22">
        <v>2666000</v>
      </c>
      <c r="P12" s="22">
        <v>921000</v>
      </c>
      <c r="Q12" s="22">
        <v>140000</v>
      </c>
      <c r="R12" s="22">
        <v>48000</v>
      </c>
      <c r="S12" s="22">
        <v>2073000</v>
      </c>
      <c r="T12" s="22">
        <v>14799000</v>
      </c>
      <c r="U12" s="22">
        <v>6806000</v>
      </c>
      <c r="V12" s="22">
        <v>0</v>
      </c>
      <c r="W12" s="22">
        <v>968000</v>
      </c>
      <c r="X12" s="22">
        <v>1014000</v>
      </c>
      <c r="Y12" s="22">
        <v>988000</v>
      </c>
      <c r="Z12" s="22">
        <v>23000</v>
      </c>
      <c r="AA12" s="22">
        <v>0</v>
      </c>
      <c r="AB12" s="22">
        <v>0</v>
      </c>
      <c r="AC12" s="22">
        <v>9799000</v>
      </c>
      <c r="AD12" s="22">
        <v>2104000</v>
      </c>
      <c r="AE12" s="22">
        <v>1894000</v>
      </c>
      <c r="AF12" s="22">
        <v>0</v>
      </c>
      <c r="AG12" s="22">
        <v>873000</v>
      </c>
      <c r="AH12" s="22">
        <v>544000</v>
      </c>
      <c r="AI12" s="22">
        <v>15214000</v>
      </c>
      <c r="AJ12" s="22">
        <v>0</v>
      </c>
      <c r="AK12" s="22">
        <v>0</v>
      </c>
      <c r="AL12" s="22">
        <v>0</v>
      </c>
    </row>
    <row r="13" spans="1:38" x14ac:dyDescent="0.35">
      <c r="A13" s="22" t="s">
        <v>114</v>
      </c>
      <c r="B13" s="22" t="s">
        <v>115</v>
      </c>
      <c r="C13" s="22" t="s">
        <v>134</v>
      </c>
      <c r="D13" s="22" t="s">
        <v>135</v>
      </c>
      <c r="E13" s="22">
        <v>29045758</v>
      </c>
      <c r="F13" s="22">
        <v>0</v>
      </c>
      <c r="G13" s="22">
        <v>0</v>
      </c>
      <c r="H13" s="22">
        <v>0</v>
      </c>
      <c r="I13" s="22">
        <v>6389139</v>
      </c>
      <c r="J13" s="22">
        <v>0</v>
      </c>
      <c r="K13" s="22">
        <v>0</v>
      </c>
      <c r="L13" s="22">
        <v>0</v>
      </c>
      <c r="M13" s="22">
        <v>35434897</v>
      </c>
      <c r="N13" s="22">
        <v>0</v>
      </c>
      <c r="O13" s="22">
        <v>0</v>
      </c>
      <c r="P13" s="22">
        <v>4190241</v>
      </c>
      <c r="Q13" s="22">
        <v>2707832</v>
      </c>
      <c r="R13" s="22">
        <v>5262749</v>
      </c>
      <c r="S13" s="22">
        <v>2616578</v>
      </c>
      <c r="T13" s="22">
        <v>50212297</v>
      </c>
      <c r="U13" s="22">
        <v>14571292</v>
      </c>
      <c r="V13" s="22">
        <v>0</v>
      </c>
      <c r="W13" s="22">
        <v>0</v>
      </c>
      <c r="X13" s="22">
        <v>0</v>
      </c>
      <c r="Y13" s="22">
        <v>1335966</v>
      </c>
      <c r="Z13" s="22">
        <v>12247</v>
      </c>
      <c r="AA13" s="22">
        <v>0</v>
      </c>
      <c r="AB13" s="22">
        <v>0</v>
      </c>
      <c r="AC13" s="22">
        <v>15919505</v>
      </c>
      <c r="AD13" s="22">
        <v>6395774</v>
      </c>
      <c r="AE13" s="22">
        <v>2839101</v>
      </c>
      <c r="AF13" s="22">
        <v>0</v>
      </c>
      <c r="AG13" s="22">
        <v>3929703</v>
      </c>
      <c r="AH13" s="22">
        <v>1411883</v>
      </c>
      <c r="AI13" s="22">
        <v>30495966</v>
      </c>
      <c r="AJ13" s="22">
        <v>0</v>
      </c>
      <c r="AK13" s="22">
        <v>0</v>
      </c>
      <c r="AL13" s="22">
        <v>0</v>
      </c>
    </row>
    <row r="14" spans="1:38" x14ac:dyDescent="0.35">
      <c r="A14" s="22" t="s">
        <v>114</v>
      </c>
      <c r="B14" s="22" t="s">
        <v>115</v>
      </c>
      <c r="C14" s="22" t="s">
        <v>136</v>
      </c>
      <c r="D14" s="22" t="s">
        <v>137</v>
      </c>
      <c r="E14" s="22">
        <v>3040243</v>
      </c>
      <c r="F14" s="22">
        <v>0</v>
      </c>
      <c r="G14" s="22">
        <v>586805</v>
      </c>
      <c r="H14" s="22">
        <v>894864</v>
      </c>
      <c r="I14" s="22">
        <v>833223</v>
      </c>
      <c r="J14" s="22">
        <v>0</v>
      </c>
      <c r="K14" s="22">
        <v>0</v>
      </c>
      <c r="L14" s="22">
        <v>0</v>
      </c>
      <c r="M14" s="22">
        <v>5355135</v>
      </c>
      <c r="N14" s="22">
        <v>4873847</v>
      </c>
      <c r="O14" s="22">
        <v>1819581</v>
      </c>
      <c r="P14" s="22">
        <v>1068392</v>
      </c>
      <c r="Q14" s="22">
        <v>390000</v>
      </c>
      <c r="R14" s="22">
        <v>588980</v>
      </c>
      <c r="S14" s="22">
        <v>685892</v>
      </c>
      <c r="T14" s="22">
        <v>14781827</v>
      </c>
      <c r="U14" s="22">
        <v>2873936</v>
      </c>
      <c r="V14" s="22">
        <v>0</v>
      </c>
      <c r="W14" s="22">
        <v>324385</v>
      </c>
      <c r="X14" s="22">
        <v>363721</v>
      </c>
      <c r="Y14" s="22">
        <v>294844</v>
      </c>
      <c r="Z14" s="22">
        <v>0</v>
      </c>
      <c r="AA14" s="22">
        <v>0</v>
      </c>
      <c r="AB14" s="22">
        <v>0</v>
      </c>
      <c r="AC14" s="22">
        <v>3856886</v>
      </c>
      <c r="AD14" s="22">
        <v>1400011</v>
      </c>
      <c r="AE14" s="22">
        <v>565739</v>
      </c>
      <c r="AF14" s="22">
        <v>0</v>
      </c>
      <c r="AG14" s="22">
        <v>290615</v>
      </c>
      <c r="AH14" s="22">
        <v>352264</v>
      </c>
      <c r="AI14" s="22">
        <v>6465515</v>
      </c>
      <c r="AJ14" s="22">
        <v>0</v>
      </c>
      <c r="AK14" s="22">
        <v>0</v>
      </c>
      <c r="AL14" s="22">
        <v>0</v>
      </c>
    </row>
    <row r="15" spans="1:38" x14ac:dyDescent="0.35">
      <c r="A15" s="22" t="s">
        <v>114</v>
      </c>
      <c r="B15" s="22" t="s">
        <v>115</v>
      </c>
      <c r="C15" s="22" t="s">
        <v>138</v>
      </c>
      <c r="D15" s="22" t="s">
        <v>139</v>
      </c>
      <c r="E15" s="22">
        <v>15757028</v>
      </c>
      <c r="F15" s="22">
        <v>0</v>
      </c>
      <c r="G15" s="22">
        <v>2528813</v>
      </c>
      <c r="H15" s="22">
        <v>2721732</v>
      </c>
      <c r="I15" s="22">
        <v>3377021</v>
      </c>
      <c r="J15" s="22">
        <v>0</v>
      </c>
      <c r="K15" s="22">
        <v>0</v>
      </c>
      <c r="L15" s="22">
        <v>0</v>
      </c>
      <c r="M15" s="22">
        <v>24384594</v>
      </c>
      <c r="N15" s="22">
        <v>8533397</v>
      </c>
      <c r="O15" s="22">
        <v>1369813</v>
      </c>
      <c r="P15" s="22">
        <v>2800988</v>
      </c>
      <c r="Q15" s="22">
        <v>7967373</v>
      </c>
      <c r="R15" s="22">
        <v>2869686</v>
      </c>
      <c r="S15" s="22">
        <v>1227204</v>
      </c>
      <c r="T15" s="22">
        <v>49153055</v>
      </c>
      <c r="U15" s="22">
        <v>9863239</v>
      </c>
      <c r="V15" s="22">
        <v>0</v>
      </c>
      <c r="W15" s="22">
        <v>2303871</v>
      </c>
      <c r="X15" s="22">
        <v>2044995</v>
      </c>
      <c r="Y15" s="22">
        <v>2777308</v>
      </c>
      <c r="Z15" s="22">
        <v>0</v>
      </c>
      <c r="AA15" s="22">
        <v>0</v>
      </c>
      <c r="AB15" s="22">
        <v>0</v>
      </c>
      <c r="AC15" s="22">
        <v>16989413</v>
      </c>
      <c r="AD15" s="22">
        <v>3170390</v>
      </c>
      <c r="AE15" s="22">
        <v>1957821</v>
      </c>
      <c r="AF15" s="22">
        <v>0</v>
      </c>
      <c r="AG15" s="22">
        <v>1541048</v>
      </c>
      <c r="AH15" s="22">
        <v>973609</v>
      </c>
      <c r="AI15" s="22">
        <v>24632281</v>
      </c>
      <c r="AJ15" s="22">
        <v>0</v>
      </c>
      <c r="AK15" s="22">
        <v>0</v>
      </c>
      <c r="AL15" s="22">
        <v>0</v>
      </c>
    </row>
    <row r="16" spans="1:38" x14ac:dyDescent="0.35">
      <c r="A16" s="22" t="s">
        <v>114</v>
      </c>
      <c r="B16" s="22" t="s">
        <v>115</v>
      </c>
      <c r="C16" s="22" t="s">
        <v>140</v>
      </c>
      <c r="D16" s="22" t="s">
        <v>141</v>
      </c>
      <c r="E16" s="22">
        <v>22838000</v>
      </c>
      <c r="F16" s="22">
        <v>0</v>
      </c>
      <c r="G16" s="22">
        <v>4352000</v>
      </c>
      <c r="H16" s="22">
        <v>2134000</v>
      </c>
      <c r="I16" s="22">
        <v>3225000</v>
      </c>
      <c r="J16" s="22">
        <v>282000</v>
      </c>
      <c r="K16" s="22">
        <v>8396000</v>
      </c>
      <c r="L16" s="22">
        <v>0</v>
      </c>
      <c r="M16" s="22">
        <v>41227000</v>
      </c>
      <c r="N16" s="22">
        <v>23380000</v>
      </c>
      <c r="O16" s="22">
        <v>0</v>
      </c>
      <c r="P16" s="22">
        <v>6823000</v>
      </c>
      <c r="Q16" s="22">
        <v>1446000</v>
      </c>
      <c r="R16" s="22">
        <v>5004000</v>
      </c>
      <c r="S16" s="22">
        <v>9395000</v>
      </c>
      <c r="T16" s="22">
        <v>87275000</v>
      </c>
      <c r="U16" s="22">
        <v>15381000</v>
      </c>
      <c r="V16" s="22">
        <v>0</v>
      </c>
      <c r="W16" s="22">
        <v>3774000</v>
      </c>
      <c r="X16" s="22">
        <v>3237000</v>
      </c>
      <c r="Y16" s="22">
        <v>3077000</v>
      </c>
      <c r="Z16" s="22">
        <v>90000</v>
      </c>
      <c r="AA16" s="22">
        <v>9585000</v>
      </c>
      <c r="AB16" s="22">
        <v>0</v>
      </c>
      <c r="AC16" s="22">
        <v>35144000</v>
      </c>
      <c r="AD16" s="22">
        <v>11579000</v>
      </c>
      <c r="AE16" s="22">
        <v>7594000</v>
      </c>
      <c r="AF16" s="22">
        <v>0</v>
      </c>
      <c r="AG16" s="22">
        <v>4233000</v>
      </c>
      <c r="AH16" s="22">
        <v>6740000</v>
      </c>
      <c r="AI16" s="22">
        <v>65290000</v>
      </c>
      <c r="AJ16" s="22">
        <v>0</v>
      </c>
      <c r="AK16" s="22">
        <v>0</v>
      </c>
      <c r="AL16" s="22">
        <v>0</v>
      </c>
    </row>
    <row r="17" spans="1:38" x14ac:dyDescent="0.35">
      <c r="A17" s="22" t="s">
        <v>114</v>
      </c>
      <c r="B17" s="22" t="s">
        <v>115</v>
      </c>
      <c r="C17" s="22" t="s">
        <v>142</v>
      </c>
      <c r="D17" s="22" t="s">
        <v>143</v>
      </c>
      <c r="E17" s="22">
        <v>3873768</v>
      </c>
      <c r="F17" s="22">
        <v>0</v>
      </c>
      <c r="G17" s="22">
        <v>2238474</v>
      </c>
      <c r="H17" s="22">
        <v>510403</v>
      </c>
      <c r="I17" s="22">
        <v>2673142</v>
      </c>
      <c r="J17" s="22">
        <v>0</v>
      </c>
      <c r="K17" s="22">
        <v>0</v>
      </c>
      <c r="L17" s="22">
        <v>0</v>
      </c>
      <c r="M17" s="22">
        <v>9295787</v>
      </c>
      <c r="N17" s="22">
        <v>2136673</v>
      </c>
      <c r="O17" s="22">
        <v>824433</v>
      </c>
      <c r="P17" s="22">
        <v>3940599</v>
      </c>
      <c r="Q17" s="22">
        <v>255650</v>
      </c>
      <c r="R17" s="22">
        <v>2485335</v>
      </c>
      <c r="S17" s="22">
        <v>359128</v>
      </c>
      <c r="T17" s="22">
        <v>19297605</v>
      </c>
      <c r="U17" s="22">
        <v>6884271</v>
      </c>
      <c r="V17" s="22">
        <v>0</v>
      </c>
      <c r="W17" s="22">
        <v>2871034</v>
      </c>
      <c r="X17" s="22">
        <v>1181152</v>
      </c>
      <c r="Y17" s="22">
        <v>1584138</v>
      </c>
      <c r="Z17" s="22">
        <v>0</v>
      </c>
      <c r="AA17" s="22">
        <v>0</v>
      </c>
      <c r="AB17" s="22">
        <v>0</v>
      </c>
      <c r="AC17" s="22">
        <v>12520595</v>
      </c>
      <c r="AD17" s="22">
        <v>2510245</v>
      </c>
      <c r="AE17" s="22">
        <v>2607200</v>
      </c>
      <c r="AF17" s="22">
        <v>0</v>
      </c>
      <c r="AG17" s="22">
        <v>1471039</v>
      </c>
      <c r="AH17" s="22">
        <v>348556</v>
      </c>
      <c r="AI17" s="22">
        <v>19457635</v>
      </c>
      <c r="AJ17" s="22">
        <v>0</v>
      </c>
      <c r="AK17" s="22">
        <v>0</v>
      </c>
      <c r="AL17" s="22">
        <v>0</v>
      </c>
    </row>
    <row r="18" spans="1:38" x14ac:dyDescent="0.35">
      <c r="A18" s="22" t="s">
        <v>114</v>
      </c>
      <c r="B18" s="22" t="s">
        <v>115</v>
      </c>
      <c r="C18" s="22" t="s">
        <v>144</v>
      </c>
      <c r="D18" s="22" t="s">
        <v>145</v>
      </c>
      <c r="E18" s="22">
        <v>10038000</v>
      </c>
      <c r="F18" s="22">
        <v>0</v>
      </c>
      <c r="G18" s="22">
        <v>16846000</v>
      </c>
      <c r="H18" s="22">
        <v>17316000</v>
      </c>
      <c r="I18" s="22">
        <v>6945000</v>
      </c>
      <c r="J18" s="22">
        <v>0</v>
      </c>
      <c r="K18" s="22">
        <v>12531000</v>
      </c>
      <c r="L18" s="22">
        <v>2659000</v>
      </c>
      <c r="M18" s="22">
        <v>66335000</v>
      </c>
      <c r="N18" s="22">
        <v>5275000</v>
      </c>
      <c r="O18" s="22">
        <v>11095000</v>
      </c>
      <c r="P18" s="22">
        <v>9835000</v>
      </c>
      <c r="Q18" s="22">
        <v>0</v>
      </c>
      <c r="R18" s="22">
        <v>4342000</v>
      </c>
      <c r="S18" s="22">
        <v>9048000</v>
      </c>
      <c r="T18" s="22">
        <v>105930000</v>
      </c>
      <c r="U18" s="22">
        <v>11027000</v>
      </c>
      <c r="V18" s="22">
        <v>0</v>
      </c>
      <c r="W18" s="22">
        <v>3808000</v>
      </c>
      <c r="X18" s="22">
        <v>3926000</v>
      </c>
      <c r="Y18" s="22">
        <v>3371000</v>
      </c>
      <c r="Z18" s="22">
        <v>0</v>
      </c>
      <c r="AA18" s="22">
        <v>20956000</v>
      </c>
      <c r="AB18" s="22">
        <v>6884000</v>
      </c>
      <c r="AC18" s="22">
        <v>49972000</v>
      </c>
      <c r="AD18" s="22">
        <v>9637000</v>
      </c>
      <c r="AE18" s="22">
        <v>9148000</v>
      </c>
      <c r="AF18" s="22">
        <v>0</v>
      </c>
      <c r="AG18" s="22">
        <v>6255000</v>
      </c>
      <c r="AH18" s="22">
        <v>4280000</v>
      </c>
      <c r="AI18" s="22">
        <v>79292000</v>
      </c>
      <c r="AJ18" s="22">
        <v>0</v>
      </c>
      <c r="AK18" s="22">
        <v>0</v>
      </c>
      <c r="AL18" s="22">
        <v>0</v>
      </c>
    </row>
    <row r="19" spans="1:38" x14ac:dyDescent="0.35">
      <c r="A19" s="22" t="s">
        <v>114</v>
      </c>
      <c r="B19" s="22" t="s">
        <v>115</v>
      </c>
      <c r="C19" s="22" t="s">
        <v>146</v>
      </c>
      <c r="D19" s="22" t="s">
        <v>147</v>
      </c>
      <c r="E19" s="22">
        <v>19544523</v>
      </c>
      <c r="F19" s="22">
        <v>0</v>
      </c>
      <c r="G19" s="22">
        <v>7786002</v>
      </c>
      <c r="H19" s="22">
        <v>9617409</v>
      </c>
      <c r="I19" s="22">
        <v>7315045</v>
      </c>
      <c r="J19" s="22">
        <v>3964</v>
      </c>
      <c r="K19" s="22">
        <v>6140485</v>
      </c>
      <c r="L19" s="22">
        <v>0</v>
      </c>
      <c r="M19" s="22">
        <v>50407428</v>
      </c>
      <c r="N19" s="22">
        <v>8021122</v>
      </c>
      <c r="O19" s="22">
        <v>10082071</v>
      </c>
      <c r="P19" s="22">
        <v>8897391</v>
      </c>
      <c r="Q19" s="22">
        <v>3528087</v>
      </c>
      <c r="R19" s="22">
        <v>9923938</v>
      </c>
      <c r="S19" s="22">
        <v>4154155</v>
      </c>
      <c r="T19" s="22">
        <v>95014192</v>
      </c>
      <c r="U19" s="22">
        <v>24588263</v>
      </c>
      <c r="V19" s="22">
        <v>0</v>
      </c>
      <c r="W19" s="22">
        <v>6103988</v>
      </c>
      <c r="X19" s="22">
        <v>7512634</v>
      </c>
      <c r="Y19" s="22">
        <v>4105069</v>
      </c>
      <c r="Z19" s="22">
        <v>79442</v>
      </c>
      <c r="AA19" s="22">
        <v>3521144</v>
      </c>
      <c r="AB19" s="22">
        <v>0</v>
      </c>
      <c r="AC19" s="22">
        <v>45910540</v>
      </c>
      <c r="AD19" s="22">
        <v>11490997</v>
      </c>
      <c r="AE19" s="22">
        <v>8359433</v>
      </c>
      <c r="AF19" s="22">
        <v>0</v>
      </c>
      <c r="AG19" s="22">
        <v>5383063</v>
      </c>
      <c r="AH19" s="22">
        <v>4454911</v>
      </c>
      <c r="AI19" s="22">
        <v>75598944</v>
      </c>
      <c r="AJ19" s="22">
        <v>0</v>
      </c>
      <c r="AK19" s="22">
        <v>0</v>
      </c>
      <c r="AL19" s="22">
        <v>0</v>
      </c>
    </row>
    <row r="20" spans="1:38" x14ac:dyDescent="0.35">
      <c r="A20" s="22" t="s">
        <v>114</v>
      </c>
      <c r="B20" s="22" t="s">
        <v>115</v>
      </c>
      <c r="C20" s="22" t="s">
        <v>148</v>
      </c>
      <c r="D20" s="22" t="s">
        <v>149</v>
      </c>
      <c r="E20" s="22">
        <v>8730240</v>
      </c>
      <c r="F20" s="22">
        <v>0</v>
      </c>
      <c r="G20" s="22">
        <v>4535710</v>
      </c>
      <c r="H20" s="22">
        <v>58495</v>
      </c>
      <c r="I20" s="22">
        <v>803271</v>
      </c>
      <c r="J20" s="22">
        <v>0</v>
      </c>
      <c r="K20" s="22">
        <v>0</v>
      </c>
      <c r="L20" s="22">
        <v>0</v>
      </c>
      <c r="M20" s="22">
        <v>14127716</v>
      </c>
      <c r="N20" s="22">
        <v>-396624</v>
      </c>
      <c r="O20" s="22">
        <v>3007434</v>
      </c>
      <c r="P20" s="22">
        <v>526072</v>
      </c>
      <c r="Q20" s="22">
        <v>9009986</v>
      </c>
      <c r="R20" s="22">
        <v>316864</v>
      </c>
      <c r="S20" s="22">
        <v>688231</v>
      </c>
      <c r="T20" s="22">
        <v>27279679</v>
      </c>
      <c r="U20" s="22">
        <v>6325986</v>
      </c>
      <c r="V20" s="22">
        <v>0</v>
      </c>
      <c r="W20" s="22">
        <v>2287085</v>
      </c>
      <c r="X20" s="22">
        <v>862082</v>
      </c>
      <c r="Y20" s="22">
        <v>1555860</v>
      </c>
      <c r="Z20" s="22">
        <v>0</v>
      </c>
      <c r="AA20" s="22">
        <v>0</v>
      </c>
      <c r="AB20" s="22">
        <v>0</v>
      </c>
      <c r="AC20" s="22">
        <v>11031013</v>
      </c>
      <c r="AD20" s="22">
        <v>2192148</v>
      </c>
      <c r="AE20" s="22">
        <v>2065607</v>
      </c>
      <c r="AF20" s="22">
        <v>0</v>
      </c>
      <c r="AG20" s="22">
        <v>1246573</v>
      </c>
      <c r="AH20" s="22">
        <v>725672</v>
      </c>
      <c r="AI20" s="22">
        <v>17261013</v>
      </c>
      <c r="AJ20" s="22">
        <v>0</v>
      </c>
      <c r="AK20" s="22">
        <v>0</v>
      </c>
      <c r="AL20" s="22">
        <v>0</v>
      </c>
    </row>
    <row r="21" spans="1:38" x14ac:dyDescent="0.35">
      <c r="A21" s="22" t="s">
        <v>114</v>
      </c>
      <c r="B21" s="22" t="s">
        <v>115</v>
      </c>
      <c r="C21" s="22" t="s">
        <v>150</v>
      </c>
      <c r="D21" s="22" t="s">
        <v>151</v>
      </c>
      <c r="E21" s="22">
        <v>22283894</v>
      </c>
      <c r="F21" s="22">
        <v>934805</v>
      </c>
      <c r="G21" s="22">
        <v>4637496</v>
      </c>
      <c r="H21" s="22">
        <v>5742011</v>
      </c>
      <c r="I21" s="22">
        <v>7728300</v>
      </c>
      <c r="J21" s="22">
        <v>0</v>
      </c>
      <c r="K21" s="22">
        <v>0</v>
      </c>
      <c r="L21" s="22">
        <v>0</v>
      </c>
      <c r="M21" s="22">
        <v>41326506</v>
      </c>
      <c r="N21" s="22">
        <v>7727766</v>
      </c>
      <c r="O21" s="22">
        <v>12396606</v>
      </c>
      <c r="P21" s="22">
        <v>3443539</v>
      </c>
      <c r="Q21" s="22">
        <v>11565786</v>
      </c>
      <c r="R21" s="22">
        <v>17720028</v>
      </c>
      <c r="S21" s="22">
        <v>6009017</v>
      </c>
      <c r="T21" s="22">
        <v>100189248</v>
      </c>
      <c r="U21" s="22">
        <v>11662733</v>
      </c>
      <c r="V21" s="22">
        <v>9608</v>
      </c>
      <c r="W21" s="22">
        <v>2146657</v>
      </c>
      <c r="X21" s="22">
        <v>1643558</v>
      </c>
      <c r="Y21" s="22">
        <v>1899189</v>
      </c>
      <c r="Z21" s="22">
        <v>0</v>
      </c>
      <c r="AA21" s="22">
        <v>0</v>
      </c>
      <c r="AB21" s="22">
        <v>0</v>
      </c>
      <c r="AC21" s="22">
        <v>17361745</v>
      </c>
      <c r="AD21" s="22">
        <v>3806617</v>
      </c>
      <c r="AE21" s="22">
        <v>3322942</v>
      </c>
      <c r="AF21" s="22">
        <v>0</v>
      </c>
      <c r="AG21" s="22">
        <v>3508385</v>
      </c>
      <c r="AH21" s="22">
        <v>3076299</v>
      </c>
      <c r="AI21" s="22">
        <v>31075988</v>
      </c>
      <c r="AJ21" s="22">
        <v>0</v>
      </c>
      <c r="AK21" s="22">
        <v>0</v>
      </c>
      <c r="AL21" s="22">
        <v>0</v>
      </c>
    </row>
    <row r="22" spans="1:38" x14ac:dyDescent="0.35">
      <c r="A22" s="22" t="s">
        <v>114</v>
      </c>
      <c r="B22" s="22" t="s">
        <v>115</v>
      </c>
      <c r="C22" s="22" t="s">
        <v>152</v>
      </c>
      <c r="D22" s="22" t="s">
        <v>153</v>
      </c>
      <c r="E22" s="22">
        <v>124147</v>
      </c>
      <c r="F22" s="22">
        <v>0</v>
      </c>
      <c r="G22" s="22">
        <v>440618</v>
      </c>
      <c r="H22" s="22">
        <v>48999</v>
      </c>
      <c r="I22" s="22">
        <v>487</v>
      </c>
      <c r="J22" s="22">
        <v>0</v>
      </c>
      <c r="K22" s="22">
        <v>0</v>
      </c>
      <c r="L22" s="22">
        <v>0</v>
      </c>
      <c r="M22" s="22">
        <v>614251</v>
      </c>
      <c r="N22" s="22">
        <v>2420212</v>
      </c>
      <c r="O22" s="22">
        <v>-30</v>
      </c>
      <c r="P22" s="22">
        <v>76415</v>
      </c>
      <c r="Q22" s="22">
        <v>0</v>
      </c>
      <c r="R22" s="22">
        <v>0</v>
      </c>
      <c r="S22" s="22">
        <v>0</v>
      </c>
      <c r="T22" s="22">
        <v>3110847</v>
      </c>
      <c r="U22" s="22">
        <v>1768066</v>
      </c>
      <c r="V22" s="22">
        <v>0</v>
      </c>
      <c r="W22" s="22">
        <v>1131057</v>
      </c>
      <c r="X22" s="22">
        <v>421415</v>
      </c>
      <c r="Y22" s="22">
        <v>183387</v>
      </c>
      <c r="Z22" s="22">
        <v>5392</v>
      </c>
      <c r="AA22" s="22">
        <v>0</v>
      </c>
      <c r="AB22" s="22">
        <v>0</v>
      </c>
      <c r="AC22" s="22">
        <v>3509317</v>
      </c>
      <c r="AD22" s="22">
        <v>880174</v>
      </c>
      <c r="AE22" s="22">
        <v>655726</v>
      </c>
      <c r="AF22" s="22">
        <v>0</v>
      </c>
      <c r="AG22" s="22">
        <v>534332</v>
      </c>
      <c r="AH22" s="22">
        <v>274671</v>
      </c>
      <c r="AI22" s="22">
        <v>5854220</v>
      </c>
      <c r="AJ22" s="22">
        <v>0</v>
      </c>
      <c r="AK22" s="22">
        <v>0</v>
      </c>
      <c r="AL22" s="22">
        <v>0</v>
      </c>
    </row>
    <row r="23" spans="1:38" x14ac:dyDescent="0.35">
      <c r="A23" s="22" t="s">
        <v>114</v>
      </c>
      <c r="B23" s="22" t="s">
        <v>154</v>
      </c>
      <c r="C23" s="22" t="s">
        <v>155</v>
      </c>
      <c r="D23" s="22" t="s">
        <v>156</v>
      </c>
      <c r="E23" s="22">
        <v>352735</v>
      </c>
      <c r="F23" s="22">
        <v>0</v>
      </c>
      <c r="G23" s="22">
        <v>88487</v>
      </c>
      <c r="H23" s="22">
        <v>109793</v>
      </c>
      <c r="I23" s="22">
        <v>0</v>
      </c>
      <c r="J23" s="22">
        <v>0</v>
      </c>
      <c r="K23" s="22">
        <v>0</v>
      </c>
      <c r="L23" s="22">
        <v>0</v>
      </c>
      <c r="M23" s="22">
        <v>551015</v>
      </c>
      <c r="N23" s="22">
        <v>124724</v>
      </c>
      <c r="O23" s="22">
        <v>80176</v>
      </c>
      <c r="P23" s="22">
        <v>1867617</v>
      </c>
      <c r="Q23" s="22">
        <v>28620</v>
      </c>
      <c r="R23" s="22">
        <v>37755</v>
      </c>
      <c r="S23" s="22">
        <v>109582</v>
      </c>
      <c r="T23" s="22">
        <v>2799489</v>
      </c>
      <c r="U23" s="22">
        <v>1150947</v>
      </c>
      <c r="V23" s="22">
        <v>0</v>
      </c>
      <c r="W23" s="22">
        <v>736226</v>
      </c>
      <c r="X23" s="22">
        <v>367584</v>
      </c>
      <c r="Y23" s="22">
        <v>31304</v>
      </c>
      <c r="Z23" s="22">
        <v>0</v>
      </c>
      <c r="AA23" s="22">
        <v>0</v>
      </c>
      <c r="AB23" s="22">
        <v>0</v>
      </c>
      <c r="AC23" s="22">
        <v>2286061</v>
      </c>
      <c r="AD23" s="22">
        <v>237552</v>
      </c>
      <c r="AE23" s="22">
        <v>627982</v>
      </c>
      <c r="AF23" s="22">
        <v>0</v>
      </c>
      <c r="AG23" s="22">
        <v>211177</v>
      </c>
      <c r="AH23" s="22">
        <v>202525</v>
      </c>
      <c r="AI23" s="22">
        <v>3565297</v>
      </c>
      <c r="AJ23" s="22">
        <v>0</v>
      </c>
      <c r="AK23" s="22">
        <v>0</v>
      </c>
      <c r="AL23" s="22">
        <v>0</v>
      </c>
    </row>
    <row r="24" spans="1:38" x14ac:dyDescent="0.35">
      <c r="A24" s="22" t="s">
        <v>114</v>
      </c>
      <c r="B24" s="22" t="s">
        <v>154</v>
      </c>
      <c r="C24" s="22" t="s">
        <v>157</v>
      </c>
      <c r="D24" s="22" t="s">
        <v>158</v>
      </c>
      <c r="E24" s="22">
        <v>0</v>
      </c>
      <c r="F24" s="22">
        <v>0</v>
      </c>
      <c r="G24" s="22">
        <v>31962</v>
      </c>
      <c r="H24" s="22">
        <v>18044</v>
      </c>
      <c r="I24" s="22">
        <v>0</v>
      </c>
      <c r="J24" s="22">
        <v>0</v>
      </c>
      <c r="K24" s="22">
        <v>0</v>
      </c>
      <c r="L24" s="22">
        <v>0</v>
      </c>
      <c r="M24" s="22">
        <v>50006</v>
      </c>
      <c r="N24" s="22">
        <v>2672031</v>
      </c>
      <c r="O24" s="22">
        <v>309036</v>
      </c>
      <c r="P24" s="22">
        <v>194587</v>
      </c>
      <c r="Q24" s="22">
        <v>0</v>
      </c>
      <c r="R24" s="22">
        <v>548243</v>
      </c>
      <c r="S24" s="22">
        <v>0</v>
      </c>
      <c r="T24" s="22">
        <v>3773903</v>
      </c>
      <c r="U24" s="22">
        <v>495460</v>
      </c>
      <c r="V24" s="22">
        <v>0</v>
      </c>
      <c r="W24" s="22">
        <v>212318</v>
      </c>
      <c r="X24" s="22">
        <v>373783</v>
      </c>
      <c r="Y24" s="22">
        <v>0</v>
      </c>
      <c r="Z24" s="22">
        <v>0</v>
      </c>
      <c r="AA24" s="22">
        <v>0</v>
      </c>
      <c r="AB24" s="22">
        <v>0</v>
      </c>
      <c r="AC24" s="22">
        <v>1081561</v>
      </c>
      <c r="AD24" s="22">
        <v>640857</v>
      </c>
      <c r="AE24" s="22">
        <v>484406</v>
      </c>
      <c r="AF24" s="22">
        <v>0</v>
      </c>
      <c r="AG24" s="22">
        <v>182879</v>
      </c>
      <c r="AH24" s="22">
        <v>271191</v>
      </c>
      <c r="AI24" s="22">
        <v>2660894</v>
      </c>
      <c r="AJ24" s="22">
        <v>0</v>
      </c>
      <c r="AK24" s="22">
        <v>0</v>
      </c>
      <c r="AL24" s="22">
        <v>0</v>
      </c>
    </row>
    <row r="25" spans="1:38" x14ac:dyDescent="0.35">
      <c r="A25" s="22" t="s">
        <v>114</v>
      </c>
      <c r="B25" s="22" t="s">
        <v>154</v>
      </c>
      <c r="C25" s="22" t="s">
        <v>159</v>
      </c>
      <c r="D25" s="22" t="s">
        <v>160</v>
      </c>
      <c r="E25" s="22">
        <v>7943744</v>
      </c>
      <c r="F25" s="22">
        <v>0</v>
      </c>
      <c r="G25" s="22">
        <v>780680</v>
      </c>
      <c r="H25" s="22">
        <v>518222</v>
      </c>
      <c r="I25" s="22">
        <v>859988</v>
      </c>
      <c r="J25" s="22">
        <v>0</v>
      </c>
      <c r="K25" s="22">
        <v>0</v>
      </c>
      <c r="L25" s="22">
        <v>0</v>
      </c>
      <c r="M25" s="22">
        <v>10102634</v>
      </c>
      <c r="N25" s="22">
        <v>6198934</v>
      </c>
      <c r="O25" s="22">
        <v>2128327</v>
      </c>
      <c r="P25" s="22">
        <v>2506158</v>
      </c>
      <c r="Q25" s="22">
        <v>298087</v>
      </c>
      <c r="R25" s="22">
        <v>2050269</v>
      </c>
      <c r="S25" s="22">
        <v>453347</v>
      </c>
      <c r="T25" s="22">
        <v>23737756</v>
      </c>
      <c r="U25" s="22">
        <v>8380141</v>
      </c>
      <c r="V25" s="22">
        <v>0</v>
      </c>
      <c r="W25" s="22">
        <v>1019739</v>
      </c>
      <c r="X25" s="22">
        <v>1358354</v>
      </c>
      <c r="Y25" s="22">
        <v>347619</v>
      </c>
      <c r="Z25" s="22">
        <v>0</v>
      </c>
      <c r="AA25" s="22">
        <v>0</v>
      </c>
      <c r="AB25" s="22">
        <v>17882</v>
      </c>
      <c r="AC25" s="22">
        <v>11123735</v>
      </c>
      <c r="AD25" s="22">
        <v>1679924</v>
      </c>
      <c r="AE25" s="22">
        <v>2074658</v>
      </c>
      <c r="AF25" s="22">
        <v>0</v>
      </c>
      <c r="AG25" s="22">
        <v>1096894</v>
      </c>
      <c r="AH25" s="22">
        <v>923149</v>
      </c>
      <c r="AI25" s="22">
        <v>16898360</v>
      </c>
      <c r="AJ25" s="22">
        <v>0</v>
      </c>
      <c r="AK25" s="22">
        <v>0</v>
      </c>
      <c r="AL25" s="22">
        <v>0</v>
      </c>
    </row>
    <row r="26" spans="1:38" x14ac:dyDescent="0.35">
      <c r="A26" s="22" t="s">
        <v>114</v>
      </c>
      <c r="B26" s="22" t="s">
        <v>154</v>
      </c>
      <c r="C26" s="22" t="s">
        <v>161</v>
      </c>
      <c r="D26" s="22" t="s">
        <v>162</v>
      </c>
      <c r="E26" s="22">
        <v>726790</v>
      </c>
      <c r="F26" s="22">
        <v>0</v>
      </c>
      <c r="G26" s="22">
        <v>69181</v>
      </c>
      <c r="H26" s="22">
        <v>0</v>
      </c>
      <c r="I26" s="22">
        <v>0</v>
      </c>
      <c r="J26" s="22">
        <v>0</v>
      </c>
      <c r="K26" s="22">
        <v>0</v>
      </c>
      <c r="L26" s="22">
        <v>0</v>
      </c>
      <c r="M26" s="22">
        <v>795971</v>
      </c>
      <c r="N26" s="22">
        <v>1693043</v>
      </c>
      <c r="O26" s="22">
        <v>584620</v>
      </c>
      <c r="P26" s="22">
        <v>1225434</v>
      </c>
      <c r="Q26" s="22">
        <v>0</v>
      </c>
      <c r="R26" s="22">
        <v>8600</v>
      </c>
      <c r="S26" s="22">
        <v>500329</v>
      </c>
      <c r="T26" s="22">
        <v>4807997</v>
      </c>
      <c r="U26" s="22">
        <v>5438598</v>
      </c>
      <c r="V26" s="22">
        <v>0</v>
      </c>
      <c r="W26" s="22">
        <v>1352666</v>
      </c>
      <c r="X26" s="22">
        <v>682719</v>
      </c>
      <c r="Y26" s="22">
        <v>0</v>
      </c>
      <c r="Z26" s="22">
        <v>0</v>
      </c>
      <c r="AA26" s="22">
        <v>0</v>
      </c>
      <c r="AB26" s="22">
        <v>0</v>
      </c>
      <c r="AC26" s="22">
        <v>7473983</v>
      </c>
      <c r="AD26" s="22">
        <v>514138</v>
      </c>
      <c r="AE26" s="22">
        <v>1512711</v>
      </c>
      <c r="AF26" s="22">
        <v>0</v>
      </c>
      <c r="AG26" s="22">
        <v>329369</v>
      </c>
      <c r="AH26" s="22">
        <v>316069</v>
      </c>
      <c r="AI26" s="22">
        <v>10146270</v>
      </c>
      <c r="AJ26" s="22">
        <v>0</v>
      </c>
      <c r="AK26" s="22">
        <v>0</v>
      </c>
      <c r="AL26" s="22">
        <v>0</v>
      </c>
    </row>
    <row r="27" spans="1:38" x14ac:dyDescent="0.35">
      <c r="A27" s="22" t="s">
        <v>114</v>
      </c>
      <c r="B27" s="22" t="s">
        <v>154</v>
      </c>
      <c r="C27" s="22" t="s">
        <v>163</v>
      </c>
      <c r="D27" s="22" t="s">
        <v>164</v>
      </c>
      <c r="E27" s="22">
        <v>31529561</v>
      </c>
      <c r="F27" s="22">
        <v>0</v>
      </c>
      <c r="G27" s="22">
        <v>1157426</v>
      </c>
      <c r="H27" s="22">
        <v>0</v>
      </c>
      <c r="I27" s="22">
        <v>3166589</v>
      </c>
      <c r="J27" s="22">
        <v>62073</v>
      </c>
      <c r="K27" s="22">
        <v>0</v>
      </c>
      <c r="L27" s="22">
        <v>0</v>
      </c>
      <c r="M27" s="22">
        <v>35915649</v>
      </c>
      <c r="N27" s="22">
        <v>10813074</v>
      </c>
      <c r="O27" s="22">
        <v>17195490</v>
      </c>
      <c r="P27" s="22">
        <v>5621682</v>
      </c>
      <c r="Q27" s="22">
        <v>4580227</v>
      </c>
      <c r="R27" s="22">
        <v>4498559</v>
      </c>
      <c r="S27" s="22">
        <v>2324028</v>
      </c>
      <c r="T27" s="22">
        <v>80948709</v>
      </c>
      <c r="U27" s="22">
        <v>23819935</v>
      </c>
      <c r="V27" s="22">
        <v>0</v>
      </c>
      <c r="W27" s="22">
        <v>2922949</v>
      </c>
      <c r="X27" s="22">
        <v>1600836</v>
      </c>
      <c r="Y27" s="22">
        <v>3084922</v>
      </c>
      <c r="Z27" s="22">
        <v>53368</v>
      </c>
      <c r="AA27" s="22">
        <v>0</v>
      </c>
      <c r="AB27" s="22">
        <v>179351</v>
      </c>
      <c r="AC27" s="22">
        <v>31661361</v>
      </c>
      <c r="AD27" s="22">
        <v>12719360</v>
      </c>
      <c r="AE27" s="22">
        <v>6656736</v>
      </c>
      <c r="AF27" s="22">
        <v>0</v>
      </c>
      <c r="AG27" s="22">
        <v>5718546</v>
      </c>
      <c r="AH27" s="22">
        <v>5383994</v>
      </c>
      <c r="AI27" s="22">
        <v>62139997</v>
      </c>
      <c r="AJ27" s="22">
        <v>0</v>
      </c>
      <c r="AK27" s="22">
        <v>0</v>
      </c>
      <c r="AL27" s="22">
        <v>0</v>
      </c>
    </row>
    <row r="28" spans="1:38" x14ac:dyDescent="0.35">
      <c r="A28" s="22" t="s">
        <v>114</v>
      </c>
      <c r="B28" s="22" t="s">
        <v>154</v>
      </c>
      <c r="C28" s="22" t="s">
        <v>165</v>
      </c>
      <c r="D28" s="22" t="s">
        <v>166</v>
      </c>
      <c r="E28" s="22">
        <v>95806475</v>
      </c>
      <c r="F28" s="22">
        <v>0</v>
      </c>
      <c r="G28" s="22">
        <v>33853429</v>
      </c>
      <c r="H28" s="22">
        <v>109067554</v>
      </c>
      <c r="I28" s="22">
        <v>32045512</v>
      </c>
      <c r="J28" s="22">
        <v>0</v>
      </c>
      <c r="K28" s="22">
        <v>0</v>
      </c>
      <c r="L28" s="22">
        <v>0</v>
      </c>
      <c r="M28" s="22">
        <v>270772970</v>
      </c>
      <c r="N28" s="22">
        <v>-210388020</v>
      </c>
      <c r="O28" s="22">
        <v>8874747</v>
      </c>
      <c r="P28" s="22">
        <v>10809303</v>
      </c>
      <c r="Q28" s="22">
        <v>821139</v>
      </c>
      <c r="R28" s="22">
        <v>48831459</v>
      </c>
      <c r="S28" s="22">
        <v>5782156</v>
      </c>
      <c r="T28" s="22">
        <v>135503754</v>
      </c>
      <c r="U28" s="22">
        <v>30223264</v>
      </c>
      <c r="V28" s="22">
        <v>0</v>
      </c>
      <c r="W28" s="22">
        <v>18264760</v>
      </c>
      <c r="X28" s="22">
        <v>15623540</v>
      </c>
      <c r="Y28" s="22">
        <v>3329587</v>
      </c>
      <c r="Z28" s="22">
        <v>0</v>
      </c>
      <c r="AA28" s="22">
        <v>0</v>
      </c>
      <c r="AB28" s="22">
        <v>0</v>
      </c>
      <c r="AC28" s="22">
        <v>67441151</v>
      </c>
      <c r="AD28" s="22">
        <v>25539853</v>
      </c>
      <c r="AE28" s="22">
        <v>10864084</v>
      </c>
      <c r="AF28" s="22">
        <v>0</v>
      </c>
      <c r="AG28" s="22">
        <v>19083125</v>
      </c>
      <c r="AH28" s="22">
        <v>6035574</v>
      </c>
      <c r="AI28" s="22">
        <v>128963787</v>
      </c>
      <c r="AJ28" s="22">
        <v>0</v>
      </c>
      <c r="AK28" s="22">
        <v>0</v>
      </c>
      <c r="AL28" s="22">
        <v>0</v>
      </c>
    </row>
    <row r="29" spans="1:38" x14ac:dyDescent="0.35">
      <c r="A29" s="22" t="s">
        <v>114</v>
      </c>
      <c r="B29" s="22" t="s">
        <v>167</v>
      </c>
      <c r="C29" s="22" t="s">
        <v>168</v>
      </c>
      <c r="D29" s="22" t="s">
        <v>169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17595</v>
      </c>
      <c r="Q29" s="22">
        <v>0</v>
      </c>
      <c r="R29" s="22">
        <v>5096</v>
      </c>
      <c r="S29" s="22">
        <v>22563</v>
      </c>
      <c r="T29" s="22">
        <v>45254</v>
      </c>
      <c r="U29" s="22">
        <v>135569</v>
      </c>
      <c r="V29" s="22">
        <v>0</v>
      </c>
      <c r="W29" s="22">
        <v>18862</v>
      </c>
      <c r="X29" s="22">
        <v>16067</v>
      </c>
      <c r="Y29" s="22">
        <v>0</v>
      </c>
      <c r="Z29" s="22">
        <v>0</v>
      </c>
      <c r="AA29" s="22">
        <v>0</v>
      </c>
      <c r="AB29" s="22">
        <v>0</v>
      </c>
      <c r="AC29" s="22">
        <v>170498</v>
      </c>
      <c r="AD29" s="22">
        <v>23784</v>
      </c>
      <c r="AE29" s="22">
        <v>90807</v>
      </c>
      <c r="AF29" s="22">
        <v>0</v>
      </c>
      <c r="AG29" s="22">
        <v>3539</v>
      </c>
      <c r="AH29" s="22">
        <v>49981</v>
      </c>
      <c r="AI29" s="22">
        <v>338609</v>
      </c>
      <c r="AJ29" s="22">
        <v>0</v>
      </c>
      <c r="AK29" s="22">
        <v>0</v>
      </c>
      <c r="AL29" s="22">
        <v>0</v>
      </c>
    </row>
    <row r="30" spans="1:38" x14ac:dyDescent="0.35">
      <c r="A30" s="22" t="s">
        <v>114</v>
      </c>
      <c r="B30" s="22" t="s">
        <v>167</v>
      </c>
      <c r="C30" s="22" t="s">
        <v>170</v>
      </c>
      <c r="D30" s="22" t="s">
        <v>171</v>
      </c>
      <c r="E30" s="22">
        <v>2538024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2538024</v>
      </c>
      <c r="N30" s="22">
        <v>0</v>
      </c>
      <c r="O30" s="22">
        <v>44911</v>
      </c>
      <c r="P30" s="22">
        <v>2104200</v>
      </c>
      <c r="Q30" s="22">
        <v>0</v>
      </c>
      <c r="R30" s="22">
        <v>0</v>
      </c>
      <c r="S30" s="22">
        <v>734395</v>
      </c>
      <c r="T30" s="22">
        <v>5421530</v>
      </c>
      <c r="U30" s="22">
        <v>3368358</v>
      </c>
      <c r="V30" s="22">
        <v>0</v>
      </c>
      <c r="W30" s="22">
        <v>68450</v>
      </c>
      <c r="X30" s="22">
        <v>47674</v>
      </c>
      <c r="Y30" s="22">
        <v>0</v>
      </c>
      <c r="Z30" s="22">
        <v>0</v>
      </c>
      <c r="AA30" s="22">
        <v>0</v>
      </c>
      <c r="AB30" s="22">
        <v>0</v>
      </c>
      <c r="AC30" s="22">
        <v>3484482</v>
      </c>
      <c r="AD30" s="22">
        <v>536883</v>
      </c>
      <c r="AE30" s="22">
        <v>957523</v>
      </c>
      <c r="AF30" s="22">
        <v>0</v>
      </c>
      <c r="AG30" s="22">
        <v>0</v>
      </c>
      <c r="AH30" s="22">
        <v>470920</v>
      </c>
      <c r="AI30" s="22">
        <v>5449808</v>
      </c>
      <c r="AJ30" s="22">
        <v>0</v>
      </c>
      <c r="AK30" s="22">
        <v>0</v>
      </c>
      <c r="AL30" s="22">
        <v>0</v>
      </c>
    </row>
    <row r="31" spans="1:38" x14ac:dyDescent="0.35">
      <c r="A31" s="22" t="s">
        <v>114</v>
      </c>
      <c r="B31" s="22" t="s">
        <v>167</v>
      </c>
      <c r="C31" s="22" t="s">
        <v>172</v>
      </c>
      <c r="D31" s="22" t="s">
        <v>173</v>
      </c>
      <c r="E31" s="22">
        <v>1223746</v>
      </c>
      <c r="F31" s="22">
        <v>0</v>
      </c>
      <c r="G31" s="22">
        <v>709474</v>
      </c>
      <c r="H31" s="22">
        <v>184597</v>
      </c>
      <c r="I31" s="22">
        <v>0</v>
      </c>
      <c r="J31" s="22">
        <v>0</v>
      </c>
      <c r="K31" s="22">
        <v>0</v>
      </c>
      <c r="L31" s="22">
        <v>0</v>
      </c>
      <c r="M31" s="22">
        <v>2117817</v>
      </c>
      <c r="N31" s="22">
        <v>102995</v>
      </c>
      <c r="O31" s="22">
        <v>0</v>
      </c>
      <c r="P31" s="22">
        <v>807782</v>
      </c>
      <c r="Q31" s="22">
        <v>0</v>
      </c>
      <c r="R31" s="22">
        <v>31835</v>
      </c>
      <c r="S31" s="22">
        <v>97632</v>
      </c>
      <c r="T31" s="22">
        <v>3158061</v>
      </c>
      <c r="U31" s="22">
        <v>2014476</v>
      </c>
      <c r="V31" s="22">
        <v>0</v>
      </c>
      <c r="W31" s="22">
        <v>77683</v>
      </c>
      <c r="X31" s="22">
        <v>17373</v>
      </c>
      <c r="Y31" s="22">
        <v>0</v>
      </c>
      <c r="Z31" s="22">
        <v>0</v>
      </c>
      <c r="AA31" s="22">
        <v>0</v>
      </c>
      <c r="AB31" s="22">
        <v>0</v>
      </c>
      <c r="AC31" s="22">
        <v>2109532</v>
      </c>
      <c r="AD31" s="22">
        <v>44537</v>
      </c>
      <c r="AE31" s="22">
        <v>839807</v>
      </c>
      <c r="AF31" s="22">
        <v>0</v>
      </c>
      <c r="AG31" s="22">
        <v>34549</v>
      </c>
      <c r="AH31" s="22">
        <v>193969</v>
      </c>
      <c r="AI31" s="22">
        <v>3222394</v>
      </c>
      <c r="AJ31" s="22">
        <v>0</v>
      </c>
      <c r="AK31" s="22">
        <v>0</v>
      </c>
      <c r="AL31" s="22">
        <v>0</v>
      </c>
    </row>
    <row r="32" spans="1:38" x14ac:dyDescent="0.35">
      <c r="A32" s="22" t="s">
        <v>114</v>
      </c>
      <c r="B32" s="22" t="s">
        <v>167</v>
      </c>
      <c r="C32" s="22" t="s">
        <v>174</v>
      </c>
      <c r="D32" s="22" t="s">
        <v>175</v>
      </c>
      <c r="E32" s="22">
        <v>2508992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2508992</v>
      </c>
      <c r="N32" s="22">
        <v>-79899</v>
      </c>
      <c r="O32" s="22">
        <v>0</v>
      </c>
      <c r="P32" s="22">
        <v>1145160</v>
      </c>
      <c r="Q32" s="22">
        <v>0</v>
      </c>
      <c r="R32" s="22">
        <v>9280</v>
      </c>
      <c r="S32" s="22">
        <v>290875</v>
      </c>
      <c r="T32" s="22">
        <v>3874408</v>
      </c>
      <c r="U32" s="22">
        <v>2005689</v>
      </c>
      <c r="V32" s="22">
        <v>0</v>
      </c>
      <c r="W32" s="22">
        <v>48753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2054442</v>
      </c>
      <c r="AD32" s="22">
        <v>113406</v>
      </c>
      <c r="AE32" s="22">
        <v>883294</v>
      </c>
      <c r="AF32" s="22">
        <v>0</v>
      </c>
      <c r="AG32" s="22">
        <v>25657</v>
      </c>
      <c r="AH32" s="22">
        <v>219712</v>
      </c>
      <c r="AI32" s="22">
        <v>3296511</v>
      </c>
      <c r="AJ32" s="22">
        <v>0</v>
      </c>
      <c r="AK32" s="22">
        <v>0</v>
      </c>
      <c r="AL32" s="22">
        <v>0</v>
      </c>
    </row>
    <row r="33" spans="1:38" x14ac:dyDescent="0.35">
      <c r="A33" s="22" t="s">
        <v>114</v>
      </c>
      <c r="B33" s="22" t="s">
        <v>167</v>
      </c>
      <c r="C33" s="22" t="s">
        <v>176</v>
      </c>
      <c r="D33" s="22" t="s">
        <v>177</v>
      </c>
      <c r="E33" s="22">
        <v>1551311</v>
      </c>
      <c r="F33" s="22">
        <v>0</v>
      </c>
      <c r="G33" s="22">
        <v>10413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1561724</v>
      </c>
      <c r="N33" s="22">
        <v>2831377</v>
      </c>
      <c r="O33" s="22">
        <v>49311</v>
      </c>
      <c r="P33" s="22">
        <v>1686057</v>
      </c>
      <c r="Q33" s="22">
        <v>6177</v>
      </c>
      <c r="R33" s="22">
        <v>0</v>
      </c>
      <c r="S33" s="22">
        <v>257651</v>
      </c>
      <c r="T33" s="22">
        <v>6392297</v>
      </c>
      <c r="U33" s="22">
        <v>5159049</v>
      </c>
      <c r="V33" s="22">
        <v>0</v>
      </c>
      <c r="W33" s="22">
        <v>676693</v>
      </c>
      <c r="X33" s="22">
        <v>512991</v>
      </c>
      <c r="Y33" s="22">
        <v>186522</v>
      </c>
      <c r="Z33" s="22">
        <v>0</v>
      </c>
      <c r="AA33" s="22">
        <v>0</v>
      </c>
      <c r="AB33" s="22">
        <v>0</v>
      </c>
      <c r="AC33" s="22">
        <v>6535255</v>
      </c>
      <c r="AD33" s="22">
        <v>446979</v>
      </c>
      <c r="AE33" s="22">
        <v>1233052</v>
      </c>
      <c r="AF33" s="22">
        <v>0</v>
      </c>
      <c r="AG33" s="22">
        <v>87838</v>
      </c>
      <c r="AH33" s="22">
        <v>537669</v>
      </c>
      <c r="AI33" s="22">
        <v>8840793</v>
      </c>
      <c r="AJ33" s="22">
        <v>0</v>
      </c>
      <c r="AK33" s="22">
        <v>0</v>
      </c>
      <c r="AL33" s="22">
        <v>0</v>
      </c>
    </row>
    <row r="34" spans="1:38" x14ac:dyDescent="0.35">
      <c r="A34" s="22" t="s">
        <v>114</v>
      </c>
      <c r="B34" s="22" t="s">
        <v>167</v>
      </c>
      <c r="C34" s="22" t="s">
        <v>178</v>
      </c>
      <c r="D34" s="22" t="s">
        <v>179</v>
      </c>
      <c r="E34" s="22">
        <v>2084879</v>
      </c>
      <c r="F34" s="22">
        <v>0</v>
      </c>
      <c r="G34" s="22">
        <v>0</v>
      </c>
      <c r="H34" s="22">
        <v>0</v>
      </c>
      <c r="I34" s="22">
        <v>1739310</v>
      </c>
      <c r="J34" s="22">
        <v>0</v>
      </c>
      <c r="K34" s="22">
        <v>0</v>
      </c>
      <c r="L34" s="22">
        <v>0</v>
      </c>
      <c r="M34" s="22">
        <v>3824189</v>
      </c>
      <c r="N34" s="22">
        <v>553124</v>
      </c>
      <c r="O34" s="22">
        <v>0</v>
      </c>
      <c r="P34" s="22">
        <v>100559</v>
      </c>
      <c r="Q34" s="22">
        <v>0</v>
      </c>
      <c r="R34" s="22">
        <v>281485</v>
      </c>
      <c r="S34" s="22">
        <v>53395</v>
      </c>
      <c r="T34" s="22">
        <v>4812752</v>
      </c>
      <c r="U34" s="22">
        <v>1105455</v>
      </c>
      <c r="V34" s="22">
        <v>0</v>
      </c>
      <c r="W34" s="22">
        <v>314625</v>
      </c>
      <c r="X34" s="22">
        <v>85473</v>
      </c>
      <c r="Y34" s="22">
        <v>104476</v>
      </c>
      <c r="Z34" s="22">
        <v>0</v>
      </c>
      <c r="AA34" s="22">
        <v>0</v>
      </c>
      <c r="AB34" s="22">
        <v>0</v>
      </c>
      <c r="AC34" s="22">
        <v>1610029</v>
      </c>
      <c r="AD34" s="22">
        <v>58465</v>
      </c>
      <c r="AE34" s="22">
        <v>138509</v>
      </c>
      <c r="AF34" s="22">
        <v>0</v>
      </c>
      <c r="AG34" s="22">
        <v>51406</v>
      </c>
      <c r="AH34" s="22">
        <v>185981</v>
      </c>
      <c r="AI34" s="22">
        <v>2044390</v>
      </c>
      <c r="AJ34" s="22">
        <v>0</v>
      </c>
      <c r="AK34" s="22">
        <v>0</v>
      </c>
      <c r="AL34" s="22">
        <v>0</v>
      </c>
    </row>
    <row r="35" spans="1:38" x14ac:dyDescent="0.35">
      <c r="A35" s="22" t="s">
        <v>114</v>
      </c>
      <c r="B35" s="22" t="s">
        <v>167</v>
      </c>
      <c r="C35" s="22" t="s">
        <v>180</v>
      </c>
      <c r="D35" s="22" t="s">
        <v>181</v>
      </c>
      <c r="E35" s="22">
        <v>80864</v>
      </c>
      <c r="F35" s="22">
        <v>0</v>
      </c>
      <c r="G35" s="22">
        <v>0</v>
      </c>
      <c r="H35" s="22">
        <v>0</v>
      </c>
      <c r="I35" s="22">
        <v>0</v>
      </c>
      <c r="J35" s="22">
        <v>0</v>
      </c>
      <c r="K35" s="22">
        <v>0</v>
      </c>
      <c r="L35" s="22">
        <v>0</v>
      </c>
      <c r="M35" s="22">
        <v>80864</v>
      </c>
      <c r="N35" s="22">
        <v>0</v>
      </c>
      <c r="O35" s="22">
        <v>0</v>
      </c>
      <c r="P35" s="22">
        <v>525830</v>
      </c>
      <c r="Q35" s="22">
        <v>0</v>
      </c>
      <c r="R35" s="22">
        <v>0</v>
      </c>
      <c r="S35" s="22">
        <v>81015</v>
      </c>
      <c r="T35" s="22">
        <v>687709</v>
      </c>
      <c r="U35" s="22">
        <v>1622040</v>
      </c>
      <c r="V35" s="22">
        <v>0</v>
      </c>
      <c r="W35" s="22">
        <v>83835</v>
      </c>
      <c r="X35" s="22">
        <v>47147</v>
      </c>
      <c r="Y35" s="22">
        <v>0</v>
      </c>
      <c r="Z35" s="22">
        <v>0</v>
      </c>
      <c r="AA35" s="22">
        <v>0</v>
      </c>
      <c r="AB35" s="22">
        <v>0</v>
      </c>
      <c r="AC35" s="22">
        <v>1753022</v>
      </c>
      <c r="AD35" s="22">
        <v>133111</v>
      </c>
      <c r="AE35" s="22">
        <v>347377</v>
      </c>
      <c r="AF35" s="22">
        <v>0</v>
      </c>
      <c r="AG35" s="22">
        <v>0</v>
      </c>
      <c r="AH35" s="22">
        <v>99941</v>
      </c>
      <c r="AI35" s="22">
        <v>2333451</v>
      </c>
      <c r="AJ35" s="22">
        <v>0</v>
      </c>
      <c r="AK35" s="22">
        <v>0</v>
      </c>
      <c r="AL35" s="22">
        <v>0</v>
      </c>
    </row>
    <row r="36" spans="1:38" x14ac:dyDescent="0.35">
      <c r="A36" s="22" t="s">
        <v>114</v>
      </c>
      <c r="B36" s="22" t="s">
        <v>167</v>
      </c>
      <c r="C36" s="22" t="s">
        <v>182</v>
      </c>
      <c r="D36" s="22" t="s">
        <v>183</v>
      </c>
      <c r="E36" s="22">
        <v>1695296</v>
      </c>
      <c r="F36" s="22">
        <v>0</v>
      </c>
      <c r="G36" s="22">
        <v>0</v>
      </c>
      <c r="H36" s="22">
        <v>395006</v>
      </c>
      <c r="I36" s="22">
        <v>0</v>
      </c>
      <c r="J36" s="22">
        <v>0</v>
      </c>
      <c r="K36" s="22">
        <v>0</v>
      </c>
      <c r="L36" s="22">
        <v>0</v>
      </c>
      <c r="M36" s="22">
        <v>2090302</v>
      </c>
      <c r="N36" s="22">
        <v>23042318</v>
      </c>
      <c r="O36" s="22">
        <v>2918791</v>
      </c>
      <c r="P36" s="22">
        <v>1500214</v>
      </c>
      <c r="Q36" s="22">
        <v>1742891</v>
      </c>
      <c r="R36" s="22">
        <v>0</v>
      </c>
      <c r="S36" s="22">
        <v>789182</v>
      </c>
      <c r="T36" s="22">
        <v>32083698</v>
      </c>
      <c r="U36" s="22">
        <v>15499145</v>
      </c>
      <c r="V36" s="22">
        <v>0</v>
      </c>
      <c r="W36" s="22">
        <v>437080</v>
      </c>
      <c r="X36" s="22">
        <v>223375</v>
      </c>
      <c r="Y36" s="22">
        <v>0</v>
      </c>
      <c r="Z36" s="22">
        <v>0</v>
      </c>
      <c r="AA36" s="22">
        <v>0</v>
      </c>
      <c r="AB36" s="22">
        <v>0</v>
      </c>
      <c r="AC36" s="22">
        <v>16159600</v>
      </c>
      <c r="AD36" s="22">
        <v>983725</v>
      </c>
      <c r="AE36" s="22">
        <v>2149866</v>
      </c>
      <c r="AF36" s="22">
        <v>0</v>
      </c>
      <c r="AG36" s="22">
        <v>0</v>
      </c>
      <c r="AH36" s="22">
        <v>1156706</v>
      </c>
      <c r="AI36" s="22">
        <v>20449897</v>
      </c>
      <c r="AJ36" s="22">
        <v>0</v>
      </c>
      <c r="AK36" s="22">
        <v>0</v>
      </c>
      <c r="AL36" s="22">
        <v>0</v>
      </c>
    </row>
    <row r="37" spans="1:38" x14ac:dyDescent="0.35">
      <c r="A37" s="22" t="s">
        <v>114</v>
      </c>
      <c r="B37" s="22" t="s">
        <v>167</v>
      </c>
      <c r="C37" s="22" t="s">
        <v>184</v>
      </c>
      <c r="D37" s="22" t="s">
        <v>185</v>
      </c>
      <c r="E37" s="22">
        <v>19233203</v>
      </c>
      <c r="F37" s="22">
        <v>0</v>
      </c>
      <c r="G37" s="22">
        <v>1638075</v>
      </c>
      <c r="H37" s="22">
        <v>940704</v>
      </c>
      <c r="I37" s="22">
        <v>0</v>
      </c>
      <c r="J37" s="22">
        <v>0</v>
      </c>
      <c r="K37" s="22">
        <v>0</v>
      </c>
      <c r="L37" s="22">
        <v>0</v>
      </c>
      <c r="M37" s="22">
        <v>21811982</v>
      </c>
      <c r="N37" s="22">
        <v>-13115547</v>
      </c>
      <c r="O37" s="22">
        <v>456825</v>
      </c>
      <c r="P37" s="22">
        <v>906848</v>
      </c>
      <c r="Q37" s="22">
        <v>38265</v>
      </c>
      <c r="R37" s="22">
        <v>365289</v>
      </c>
      <c r="S37" s="22">
        <v>361112</v>
      </c>
      <c r="T37" s="22">
        <v>10824774</v>
      </c>
      <c r="U37" s="22">
        <v>5432161</v>
      </c>
      <c r="V37" s="22">
        <v>0</v>
      </c>
      <c r="W37" s="22">
        <v>278898</v>
      </c>
      <c r="X37" s="22">
        <v>348021</v>
      </c>
      <c r="Y37" s="22">
        <v>16824</v>
      </c>
      <c r="Z37" s="22">
        <v>0</v>
      </c>
      <c r="AA37" s="22">
        <v>0</v>
      </c>
      <c r="AB37" s="22">
        <v>0</v>
      </c>
      <c r="AC37" s="22">
        <v>6075904</v>
      </c>
      <c r="AD37" s="22">
        <v>919332</v>
      </c>
      <c r="AE37" s="22">
        <v>1589562</v>
      </c>
      <c r="AF37" s="22">
        <v>0</v>
      </c>
      <c r="AG37" s="22">
        <v>303285</v>
      </c>
      <c r="AH37" s="22">
        <v>381560</v>
      </c>
      <c r="AI37" s="22">
        <v>9269643</v>
      </c>
      <c r="AJ37" s="22">
        <v>0</v>
      </c>
      <c r="AK37" s="22">
        <v>0</v>
      </c>
      <c r="AL37" s="22">
        <v>0</v>
      </c>
    </row>
    <row r="38" spans="1:38" x14ac:dyDescent="0.35">
      <c r="A38" s="22" t="s">
        <v>114</v>
      </c>
      <c r="B38" s="22" t="s">
        <v>167</v>
      </c>
      <c r="C38" s="22" t="s">
        <v>186</v>
      </c>
      <c r="D38" s="22" t="s">
        <v>187</v>
      </c>
      <c r="E38" s="22">
        <v>1985055</v>
      </c>
      <c r="F38" s="22">
        <v>0</v>
      </c>
      <c r="G38" s="22">
        <v>1491811</v>
      </c>
      <c r="H38" s="22">
        <v>1326566</v>
      </c>
      <c r="I38" s="22">
        <v>0</v>
      </c>
      <c r="J38" s="22">
        <v>0</v>
      </c>
      <c r="K38" s="22">
        <v>0</v>
      </c>
      <c r="L38" s="22">
        <v>0</v>
      </c>
      <c r="M38" s="22">
        <v>4803432</v>
      </c>
      <c r="N38" s="22">
        <v>0</v>
      </c>
      <c r="O38" s="22">
        <v>1053844</v>
      </c>
      <c r="P38" s="22">
        <v>1384320</v>
      </c>
      <c r="Q38" s="22">
        <v>1243379</v>
      </c>
      <c r="R38" s="22">
        <v>261939</v>
      </c>
      <c r="S38" s="22">
        <v>1429</v>
      </c>
      <c r="T38" s="22">
        <v>8748343</v>
      </c>
      <c r="U38" s="22">
        <v>1649862</v>
      </c>
      <c r="V38" s="22">
        <v>0</v>
      </c>
      <c r="W38" s="22">
        <v>211026</v>
      </c>
      <c r="X38" s="22">
        <v>102635</v>
      </c>
      <c r="Y38" s="22">
        <v>0</v>
      </c>
      <c r="Z38" s="22">
        <v>0</v>
      </c>
      <c r="AA38" s="22">
        <v>0</v>
      </c>
      <c r="AB38" s="22">
        <v>0</v>
      </c>
      <c r="AC38" s="22">
        <v>1963523</v>
      </c>
      <c r="AD38" s="22">
        <v>168701</v>
      </c>
      <c r="AE38" s="22">
        <v>1547719</v>
      </c>
      <c r="AF38" s="22">
        <v>0</v>
      </c>
      <c r="AG38" s="22">
        <v>204609</v>
      </c>
      <c r="AH38" s="22">
        <v>236281</v>
      </c>
      <c r="AI38" s="22">
        <v>4120833</v>
      </c>
      <c r="AJ38" s="22">
        <v>0</v>
      </c>
      <c r="AK38" s="22">
        <v>0</v>
      </c>
      <c r="AL38" s="22">
        <v>0</v>
      </c>
    </row>
    <row r="39" spans="1:38" x14ac:dyDescent="0.35">
      <c r="A39" s="22" t="s">
        <v>114</v>
      </c>
      <c r="B39" s="22" t="s">
        <v>167</v>
      </c>
      <c r="C39" s="22" t="s">
        <v>188</v>
      </c>
      <c r="D39" s="22" t="s">
        <v>189</v>
      </c>
      <c r="E39" s="22">
        <v>3730492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3730492</v>
      </c>
      <c r="N39" s="22">
        <v>-2413746</v>
      </c>
      <c r="O39" s="22">
        <v>0</v>
      </c>
      <c r="P39" s="22">
        <v>1042269</v>
      </c>
      <c r="Q39" s="22">
        <v>30000</v>
      </c>
      <c r="R39" s="22">
        <v>0</v>
      </c>
      <c r="S39" s="22">
        <v>0</v>
      </c>
      <c r="T39" s="22">
        <v>2389015</v>
      </c>
      <c r="U39" s="22">
        <v>1603266</v>
      </c>
      <c r="V39" s="22">
        <v>0</v>
      </c>
      <c r="W39" s="22">
        <v>23374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1626640</v>
      </c>
      <c r="AD39" s="22">
        <v>52506</v>
      </c>
      <c r="AE39" s="22">
        <v>852199</v>
      </c>
      <c r="AF39" s="22">
        <v>0</v>
      </c>
      <c r="AG39" s="22">
        <v>0</v>
      </c>
      <c r="AH39" s="22">
        <v>50520</v>
      </c>
      <c r="AI39" s="22">
        <v>2581865</v>
      </c>
      <c r="AJ39" s="22">
        <v>0</v>
      </c>
      <c r="AK39" s="22">
        <v>0</v>
      </c>
      <c r="AL39" s="22">
        <v>0</v>
      </c>
    </row>
    <row r="40" spans="1:38" x14ac:dyDescent="0.35">
      <c r="A40" s="22" t="s">
        <v>114</v>
      </c>
      <c r="B40" s="22" t="s">
        <v>167</v>
      </c>
      <c r="C40" s="22" t="s">
        <v>190</v>
      </c>
      <c r="D40" s="22" t="s">
        <v>191</v>
      </c>
      <c r="E40" s="22">
        <v>5187252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5187252</v>
      </c>
      <c r="N40" s="22">
        <v>17681</v>
      </c>
      <c r="O40" s="22">
        <v>30118</v>
      </c>
      <c r="P40" s="22">
        <v>65643</v>
      </c>
      <c r="Q40" s="22">
        <v>0</v>
      </c>
      <c r="R40" s="22">
        <v>0</v>
      </c>
      <c r="S40" s="22">
        <v>36500</v>
      </c>
      <c r="T40" s="22">
        <v>5337194</v>
      </c>
      <c r="U40" s="22">
        <v>3324574</v>
      </c>
      <c r="V40" s="22">
        <v>0</v>
      </c>
      <c r="W40" s="22">
        <v>417063</v>
      </c>
      <c r="X40" s="22">
        <v>17183</v>
      </c>
      <c r="Y40" s="22">
        <v>0</v>
      </c>
      <c r="Z40" s="22">
        <v>0</v>
      </c>
      <c r="AA40" s="22">
        <v>0</v>
      </c>
      <c r="AB40" s="22">
        <v>0</v>
      </c>
      <c r="AC40" s="22">
        <v>3758820</v>
      </c>
      <c r="AD40" s="22">
        <v>50650</v>
      </c>
      <c r="AE40" s="22">
        <v>191167</v>
      </c>
      <c r="AF40" s="22">
        <v>0</v>
      </c>
      <c r="AG40" s="22">
        <v>0</v>
      </c>
      <c r="AH40" s="22">
        <v>43816</v>
      </c>
      <c r="AI40" s="22">
        <v>4044453</v>
      </c>
      <c r="AJ40" s="22">
        <v>0</v>
      </c>
      <c r="AK40" s="22">
        <v>0</v>
      </c>
      <c r="AL40" s="22">
        <v>0</v>
      </c>
    </row>
    <row r="41" spans="1:38" x14ac:dyDescent="0.35">
      <c r="A41" s="22" t="s">
        <v>114</v>
      </c>
      <c r="B41" s="22" t="s">
        <v>167</v>
      </c>
      <c r="C41" s="22" t="s">
        <v>192</v>
      </c>
      <c r="D41" s="22" t="s">
        <v>193</v>
      </c>
      <c r="E41" s="22">
        <v>25921032</v>
      </c>
      <c r="F41" s="22">
        <v>0</v>
      </c>
      <c r="G41" s="22">
        <v>222339</v>
      </c>
      <c r="H41" s="22">
        <v>3076655</v>
      </c>
      <c r="I41" s="22">
        <v>0</v>
      </c>
      <c r="J41" s="22">
        <v>0</v>
      </c>
      <c r="K41" s="22">
        <v>0</v>
      </c>
      <c r="L41" s="22">
        <v>0</v>
      </c>
      <c r="M41" s="22">
        <v>29220026</v>
      </c>
      <c r="N41" s="22">
        <v>201764</v>
      </c>
      <c r="O41" s="22">
        <v>452574</v>
      </c>
      <c r="P41" s="22">
        <v>1604462</v>
      </c>
      <c r="Q41" s="22">
        <v>645214</v>
      </c>
      <c r="R41" s="22">
        <v>0</v>
      </c>
      <c r="S41" s="22">
        <v>383233</v>
      </c>
      <c r="T41" s="22">
        <v>32507273</v>
      </c>
      <c r="U41" s="22">
        <v>17887613</v>
      </c>
      <c r="V41" s="22">
        <v>0</v>
      </c>
      <c r="W41" s="22">
        <v>96504</v>
      </c>
      <c r="X41" s="22">
        <v>264415</v>
      </c>
      <c r="Y41" s="22">
        <v>0</v>
      </c>
      <c r="Z41" s="22">
        <v>0</v>
      </c>
      <c r="AA41" s="22">
        <v>0</v>
      </c>
      <c r="AB41" s="22">
        <v>0</v>
      </c>
      <c r="AC41" s="22">
        <v>18248532</v>
      </c>
      <c r="AD41" s="22">
        <v>414892</v>
      </c>
      <c r="AE41" s="22">
        <v>1514534</v>
      </c>
      <c r="AF41" s="22">
        <v>0</v>
      </c>
      <c r="AG41" s="22">
        <v>0</v>
      </c>
      <c r="AH41" s="22">
        <v>238372</v>
      </c>
      <c r="AI41" s="22">
        <v>20416330</v>
      </c>
      <c r="AJ41" s="22">
        <v>0</v>
      </c>
      <c r="AK41" s="22">
        <v>0</v>
      </c>
      <c r="AL41" s="22">
        <v>0</v>
      </c>
    </row>
    <row r="42" spans="1:38" x14ac:dyDescent="0.35">
      <c r="A42" s="22" t="s">
        <v>114</v>
      </c>
      <c r="B42" s="22" t="s">
        <v>167</v>
      </c>
      <c r="C42" s="22" t="s">
        <v>194</v>
      </c>
      <c r="D42" s="22" t="s">
        <v>195</v>
      </c>
      <c r="E42" s="22">
        <v>2327010</v>
      </c>
      <c r="F42" s="22">
        <v>0</v>
      </c>
      <c r="G42" s="22">
        <v>439222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2766232</v>
      </c>
      <c r="N42" s="22">
        <v>0</v>
      </c>
      <c r="O42" s="22">
        <v>0</v>
      </c>
      <c r="P42" s="22">
        <v>209824</v>
      </c>
      <c r="Q42" s="22">
        <v>5115000</v>
      </c>
      <c r="R42" s="22">
        <v>166523</v>
      </c>
      <c r="S42" s="22">
        <v>160401</v>
      </c>
      <c r="T42" s="22">
        <v>8417980</v>
      </c>
      <c r="U42" s="22">
        <v>3018780</v>
      </c>
      <c r="V42" s="22">
        <v>0</v>
      </c>
      <c r="W42" s="22">
        <v>1804915</v>
      </c>
      <c r="X42" s="22">
        <v>217221</v>
      </c>
      <c r="Y42" s="22">
        <v>53446</v>
      </c>
      <c r="Z42" s="22">
        <v>0</v>
      </c>
      <c r="AA42" s="22">
        <v>0</v>
      </c>
      <c r="AB42" s="22">
        <v>0</v>
      </c>
      <c r="AC42" s="22">
        <v>5094362</v>
      </c>
      <c r="AD42" s="22">
        <v>281757</v>
      </c>
      <c r="AE42" s="22">
        <v>1144649</v>
      </c>
      <c r="AF42" s="22">
        <v>0</v>
      </c>
      <c r="AG42" s="22">
        <v>34077</v>
      </c>
      <c r="AH42" s="22">
        <v>772133</v>
      </c>
      <c r="AI42" s="22">
        <v>7326978</v>
      </c>
      <c r="AJ42" s="22">
        <v>0</v>
      </c>
      <c r="AK42" s="22">
        <v>0</v>
      </c>
      <c r="AL42" s="22">
        <v>0</v>
      </c>
    </row>
    <row r="43" spans="1:38" x14ac:dyDescent="0.35">
      <c r="A43" s="22" t="s">
        <v>114</v>
      </c>
      <c r="B43" s="22" t="s">
        <v>167</v>
      </c>
      <c r="C43" s="22" t="s">
        <v>196</v>
      </c>
      <c r="D43" s="22" t="s">
        <v>197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1222518</v>
      </c>
      <c r="O43" s="22">
        <v>0</v>
      </c>
      <c r="P43" s="22">
        <v>654648</v>
      </c>
      <c r="Q43" s="22">
        <v>0</v>
      </c>
      <c r="R43" s="22">
        <v>8913</v>
      </c>
      <c r="S43" s="22">
        <v>51594</v>
      </c>
      <c r="T43" s="22">
        <v>1937673</v>
      </c>
      <c r="U43" s="22">
        <v>419731</v>
      </c>
      <c r="V43" s="22">
        <v>0</v>
      </c>
      <c r="W43" s="22">
        <v>38759</v>
      </c>
      <c r="X43" s="22">
        <v>12735</v>
      </c>
      <c r="Y43" s="22">
        <v>0</v>
      </c>
      <c r="Z43" s="22">
        <v>0</v>
      </c>
      <c r="AA43" s="22">
        <v>0</v>
      </c>
      <c r="AB43" s="22">
        <v>0</v>
      </c>
      <c r="AC43" s="22">
        <v>471225</v>
      </c>
      <c r="AD43" s="22">
        <v>79234</v>
      </c>
      <c r="AE43" s="22">
        <v>560305</v>
      </c>
      <c r="AF43" s="22">
        <v>0</v>
      </c>
      <c r="AG43" s="22">
        <v>76268</v>
      </c>
      <c r="AH43" s="22">
        <v>38339</v>
      </c>
      <c r="AI43" s="22">
        <v>1225371</v>
      </c>
      <c r="AJ43" s="22">
        <v>0</v>
      </c>
      <c r="AK43" s="22">
        <v>0</v>
      </c>
      <c r="AL43" s="22">
        <v>0</v>
      </c>
    </row>
    <row r="44" spans="1:38" x14ac:dyDescent="0.35">
      <c r="A44" s="22" t="s">
        <v>114</v>
      </c>
      <c r="B44" s="22" t="s">
        <v>167</v>
      </c>
      <c r="C44" s="22" t="s">
        <v>198</v>
      </c>
      <c r="D44" s="22" t="s">
        <v>199</v>
      </c>
      <c r="E44" s="22">
        <v>3420641</v>
      </c>
      <c r="F44" s="22">
        <v>0</v>
      </c>
      <c r="G44" s="22">
        <v>351309</v>
      </c>
      <c r="H44" s="22">
        <v>32337</v>
      </c>
      <c r="I44" s="22">
        <v>0</v>
      </c>
      <c r="J44" s="22">
        <v>0</v>
      </c>
      <c r="K44" s="22">
        <v>0</v>
      </c>
      <c r="L44" s="22">
        <v>0</v>
      </c>
      <c r="M44" s="22">
        <v>3804287</v>
      </c>
      <c r="N44" s="22">
        <v>0</v>
      </c>
      <c r="O44" s="22">
        <v>308944</v>
      </c>
      <c r="P44" s="22">
        <v>1716255</v>
      </c>
      <c r="Q44" s="22">
        <v>6798</v>
      </c>
      <c r="R44" s="22">
        <v>0</v>
      </c>
      <c r="S44" s="22">
        <v>212287</v>
      </c>
      <c r="T44" s="22">
        <v>6048571</v>
      </c>
      <c r="U44" s="22">
        <v>2499541</v>
      </c>
      <c r="V44" s="22">
        <v>0</v>
      </c>
      <c r="W44" s="22">
        <v>53384</v>
      </c>
      <c r="X44" s="22">
        <v>127898</v>
      </c>
      <c r="Y44" s="22">
        <v>0</v>
      </c>
      <c r="Z44" s="22">
        <v>750</v>
      </c>
      <c r="AA44" s="22">
        <v>0</v>
      </c>
      <c r="AB44" s="22">
        <v>0</v>
      </c>
      <c r="AC44" s="22">
        <v>2681573</v>
      </c>
      <c r="AD44" s="22">
        <v>453857</v>
      </c>
      <c r="AE44" s="22">
        <v>1502546</v>
      </c>
      <c r="AF44" s="22">
        <v>0</v>
      </c>
      <c r="AG44" s="22">
        <v>45667</v>
      </c>
      <c r="AH44" s="22">
        <v>284124</v>
      </c>
      <c r="AI44" s="22">
        <v>4967767</v>
      </c>
      <c r="AJ44" s="22">
        <v>0</v>
      </c>
      <c r="AK44" s="22">
        <v>0</v>
      </c>
      <c r="AL44" s="22">
        <v>0</v>
      </c>
    </row>
    <row r="45" spans="1:38" x14ac:dyDescent="0.35">
      <c r="A45" s="22" t="s">
        <v>114</v>
      </c>
      <c r="B45" s="22" t="s">
        <v>167</v>
      </c>
      <c r="C45" s="22" t="s">
        <v>200</v>
      </c>
      <c r="D45" s="22" t="s">
        <v>201</v>
      </c>
      <c r="E45" s="22">
        <v>12337457</v>
      </c>
      <c r="F45" s="22">
        <v>0</v>
      </c>
      <c r="G45" s="22">
        <v>1016313</v>
      </c>
      <c r="H45" s="22">
        <v>0</v>
      </c>
      <c r="I45" s="22">
        <v>0</v>
      </c>
      <c r="J45" s="22">
        <v>19342</v>
      </c>
      <c r="K45" s="22">
        <v>0</v>
      </c>
      <c r="L45" s="22">
        <v>0</v>
      </c>
      <c r="M45" s="22">
        <v>13373112</v>
      </c>
      <c r="N45" s="22">
        <v>4319199</v>
      </c>
      <c r="O45" s="22">
        <v>0</v>
      </c>
      <c r="P45" s="22">
        <v>2200228</v>
      </c>
      <c r="Q45" s="22">
        <v>498417</v>
      </c>
      <c r="R45" s="22">
        <v>324670</v>
      </c>
      <c r="S45" s="22">
        <v>1809548</v>
      </c>
      <c r="T45" s="22">
        <v>22525174</v>
      </c>
      <c r="U45" s="22">
        <v>11755898</v>
      </c>
      <c r="V45" s="22">
        <v>0</v>
      </c>
      <c r="W45" s="22">
        <v>1049674</v>
      </c>
      <c r="X45" s="22">
        <v>1282</v>
      </c>
      <c r="Y45" s="22">
        <v>0</v>
      </c>
      <c r="Z45" s="22">
        <v>9396</v>
      </c>
      <c r="AA45" s="22">
        <v>0</v>
      </c>
      <c r="AB45" s="22">
        <v>0</v>
      </c>
      <c r="AC45" s="22">
        <v>12816250</v>
      </c>
      <c r="AD45" s="22">
        <v>1119601</v>
      </c>
      <c r="AE45" s="22">
        <v>1548707</v>
      </c>
      <c r="AF45" s="22">
        <v>0</v>
      </c>
      <c r="AG45" s="22">
        <v>130280</v>
      </c>
      <c r="AH45" s="22">
        <v>1342589</v>
      </c>
      <c r="AI45" s="22">
        <v>16957427</v>
      </c>
      <c r="AJ45" s="22">
        <v>0</v>
      </c>
      <c r="AK45" s="22">
        <v>0</v>
      </c>
      <c r="AL45" s="22">
        <v>0</v>
      </c>
    </row>
    <row r="46" spans="1:38" x14ac:dyDescent="0.35">
      <c r="A46" s="22" t="s">
        <v>114</v>
      </c>
      <c r="B46" s="22" t="s">
        <v>167</v>
      </c>
      <c r="C46" s="22" t="s">
        <v>202</v>
      </c>
      <c r="D46" s="22" t="s">
        <v>203</v>
      </c>
      <c r="E46" s="22">
        <v>897428</v>
      </c>
      <c r="F46" s="22">
        <v>0</v>
      </c>
      <c r="G46" s="22">
        <v>681561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1578989</v>
      </c>
      <c r="N46" s="22">
        <v>187634</v>
      </c>
      <c r="O46" s="22">
        <v>60606</v>
      </c>
      <c r="P46" s="22">
        <v>195001</v>
      </c>
      <c r="Q46" s="22">
        <v>55651</v>
      </c>
      <c r="R46" s="22">
        <v>0</v>
      </c>
      <c r="S46" s="22">
        <v>289088</v>
      </c>
      <c r="T46" s="22">
        <v>2366969</v>
      </c>
      <c r="U46" s="22">
        <v>1151446</v>
      </c>
      <c r="V46" s="22">
        <v>0</v>
      </c>
      <c r="W46" s="22">
        <v>147072</v>
      </c>
      <c r="X46" s="22">
        <v>22025</v>
      </c>
      <c r="Y46" s="22">
        <v>1710</v>
      </c>
      <c r="Z46" s="22">
        <v>202</v>
      </c>
      <c r="AA46" s="22">
        <v>0</v>
      </c>
      <c r="AB46" s="22">
        <v>0</v>
      </c>
      <c r="AC46" s="22">
        <v>1322455</v>
      </c>
      <c r="AD46" s="22">
        <v>190095</v>
      </c>
      <c r="AE46" s="22">
        <v>543387</v>
      </c>
      <c r="AF46" s="22">
        <v>0</v>
      </c>
      <c r="AG46" s="22">
        <v>0</v>
      </c>
      <c r="AH46" s="22">
        <v>258585</v>
      </c>
      <c r="AI46" s="22">
        <v>2314522</v>
      </c>
      <c r="AJ46" s="22">
        <v>0</v>
      </c>
      <c r="AK46" s="22">
        <v>0</v>
      </c>
      <c r="AL46" s="22">
        <v>0</v>
      </c>
    </row>
    <row r="47" spans="1:38" x14ac:dyDescent="0.35">
      <c r="A47" s="22" t="s">
        <v>114</v>
      </c>
      <c r="B47" s="22" t="s">
        <v>167</v>
      </c>
      <c r="C47" s="22" t="s">
        <v>204</v>
      </c>
      <c r="D47" s="22" t="s">
        <v>205</v>
      </c>
      <c r="E47" s="22">
        <v>21274800</v>
      </c>
      <c r="F47" s="22">
        <v>0</v>
      </c>
      <c r="G47" s="22">
        <v>539899</v>
      </c>
      <c r="H47" s="22">
        <v>494</v>
      </c>
      <c r="I47" s="22">
        <v>588669</v>
      </c>
      <c r="J47" s="22">
        <v>0</v>
      </c>
      <c r="K47" s="22">
        <v>0</v>
      </c>
      <c r="L47" s="22">
        <v>0</v>
      </c>
      <c r="M47" s="22">
        <v>22403862</v>
      </c>
      <c r="N47" s="22">
        <v>3473885</v>
      </c>
      <c r="O47" s="22">
        <v>2357440</v>
      </c>
      <c r="P47" s="22">
        <v>5771064</v>
      </c>
      <c r="Q47" s="22">
        <v>2065341</v>
      </c>
      <c r="R47" s="22">
        <v>128136</v>
      </c>
      <c r="S47" s="22">
        <v>1729821</v>
      </c>
      <c r="T47" s="22">
        <v>37929549</v>
      </c>
      <c r="U47" s="22">
        <v>17295925</v>
      </c>
      <c r="V47" s="22">
        <v>0</v>
      </c>
      <c r="W47" s="22">
        <v>230364</v>
      </c>
      <c r="X47" s="22">
        <v>178253</v>
      </c>
      <c r="Y47" s="22">
        <v>260478</v>
      </c>
      <c r="Z47" s="22">
        <v>0</v>
      </c>
      <c r="AA47" s="22">
        <v>0</v>
      </c>
      <c r="AB47" s="22">
        <v>0</v>
      </c>
      <c r="AC47" s="22">
        <v>17965020</v>
      </c>
      <c r="AD47" s="22">
        <v>2230581</v>
      </c>
      <c r="AE47" s="22">
        <v>4129337</v>
      </c>
      <c r="AF47" s="22">
        <v>0</v>
      </c>
      <c r="AG47" s="22">
        <v>1058640</v>
      </c>
      <c r="AH47" s="22">
        <v>1131199</v>
      </c>
      <c r="AI47" s="22">
        <v>26514777</v>
      </c>
      <c r="AJ47" s="22">
        <v>0</v>
      </c>
      <c r="AK47" s="22">
        <v>0</v>
      </c>
      <c r="AL47" s="22">
        <v>0</v>
      </c>
    </row>
    <row r="48" spans="1:38" x14ac:dyDescent="0.35">
      <c r="A48" s="22" t="s">
        <v>114</v>
      </c>
      <c r="B48" s="22" t="s">
        <v>167</v>
      </c>
      <c r="C48" s="22" t="s">
        <v>206</v>
      </c>
      <c r="D48" s="22" t="s">
        <v>207</v>
      </c>
      <c r="E48" s="22">
        <v>20210724</v>
      </c>
      <c r="F48" s="22">
        <v>0</v>
      </c>
      <c r="G48" s="22">
        <v>4856267</v>
      </c>
      <c r="H48" s="22">
        <v>1705364</v>
      </c>
      <c r="I48" s="22">
        <v>0</v>
      </c>
      <c r="J48" s="22">
        <v>0</v>
      </c>
      <c r="K48" s="22">
        <v>0</v>
      </c>
      <c r="L48" s="22">
        <v>0</v>
      </c>
      <c r="M48" s="22">
        <v>26772355</v>
      </c>
      <c r="N48" s="22">
        <v>-831663</v>
      </c>
      <c r="O48" s="22">
        <v>20374811</v>
      </c>
      <c r="P48" s="22">
        <v>1592330</v>
      </c>
      <c r="Q48" s="22">
        <v>0</v>
      </c>
      <c r="R48" s="22">
        <v>0</v>
      </c>
      <c r="S48" s="22">
        <v>1217492</v>
      </c>
      <c r="T48" s="22">
        <v>49125325</v>
      </c>
      <c r="U48" s="22">
        <v>16908328</v>
      </c>
      <c r="V48" s="22">
        <v>0</v>
      </c>
      <c r="W48" s="22">
        <v>907047</v>
      </c>
      <c r="X48" s="22">
        <v>1848316</v>
      </c>
      <c r="Y48" s="22">
        <v>0</v>
      </c>
      <c r="Z48" s="22">
        <v>0</v>
      </c>
      <c r="AA48" s="22">
        <v>0</v>
      </c>
      <c r="AB48" s="22">
        <v>0</v>
      </c>
      <c r="AC48" s="22">
        <v>19663691</v>
      </c>
      <c r="AD48" s="22">
        <v>3035063</v>
      </c>
      <c r="AE48" s="22">
        <v>2193553</v>
      </c>
      <c r="AF48" s="22">
        <v>0</v>
      </c>
      <c r="AG48" s="22">
        <v>156396</v>
      </c>
      <c r="AH48" s="22">
        <v>1582547</v>
      </c>
      <c r="AI48" s="22">
        <v>26631250</v>
      </c>
      <c r="AJ48" s="22">
        <v>0</v>
      </c>
      <c r="AK48" s="22">
        <v>0</v>
      </c>
      <c r="AL48" s="22">
        <v>0</v>
      </c>
    </row>
    <row r="49" spans="1:38" x14ac:dyDescent="0.35">
      <c r="A49" s="22" t="s">
        <v>114</v>
      </c>
      <c r="B49" s="22" t="s">
        <v>167</v>
      </c>
      <c r="C49" s="22" t="s">
        <v>208</v>
      </c>
      <c r="D49" s="22" t="s">
        <v>209</v>
      </c>
      <c r="E49" s="22">
        <v>4432798</v>
      </c>
      <c r="F49" s="22">
        <v>0</v>
      </c>
      <c r="G49" s="22">
        <v>3969681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8402479</v>
      </c>
      <c r="N49" s="22">
        <v>-1947496</v>
      </c>
      <c r="O49" s="22">
        <v>623897</v>
      </c>
      <c r="P49" s="22">
        <v>790318</v>
      </c>
      <c r="Q49" s="22">
        <v>0</v>
      </c>
      <c r="R49" s="22">
        <v>74876</v>
      </c>
      <c r="S49" s="22">
        <v>3632908</v>
      </c>
      <c r="T49" s="22">
        <v>11576982</v>
      </c>
      <c r="U49" s="22">
        <v>3061645</v>
      </c>
      <c r="V49" s="22">
        <v>0</v>
      </c>
      <c r="W49" s="22">
        <v>876341</v>
      </c>
      <c r="X49" s="22">
        <v>49628</v>
      </c>
      <c r="Y49" s="22">
        <v>0</v>
      </c>
      <c r="Z49" s="22">
        <v>0</v>
      </c>
      <c r="AA49" s="22">
        <v>0</v>
      </c>
      <c r="AB49" s="22">
        <v>0</v>
      </c>
      <c r="AC49" s="22">
        <v>3987614</v>
      </c>
      <c r="AD49" s="22">
        <v>482967</v>
      </c>
      <c r="AE49" s="22">
        <v>675799</v>
      </c>
      <c r="AF49" s="22">
        <v>0</v>
      </c>
      <c r="AG49" s="22">
        <v>138226</v>
      </c>
      <c r="AH49" s="22">
        <v>795356</v>
      </c>
      <c r="AI49" s="22">
        <v>6079962</v>
      </c>
      <c r="AJ49" s="22">
        <v>0</v>
      </c>
      <c r="AK49" s="22">
        <v>0</v>
      </c>
      <c r="AL49" s="22">
        <v>0</v>
      </c>
    </row>
    <row r="50" spans="1:38" x14ac:dyDescent="0.35">
      <c r="A50" s="22" t="s">
        <v>114</v>
      </c>
      <c r="B50" s="22" t="s">
        <v>167</v>
      </c>
      <c r="C50" s="22" t="s">
        <v>210</v>
      </c>
      <c r="D50" s="22" t="s">
        <v>211</v>
      </c>
      <c r="E50" s="22">
        <v>2980459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2980459</v>
      </c>
      <c r="N50" s="22">
        <v>0</v>
      </c>
      <c r="O50" s="22">
        <v>1059172</v>
      </c>
      <c r="P50" s="22">
        <v>1371750</v>
      </c>
      <c r="Q50" s="22">
        <v>30640</v>
      </c>
      <c r="R50" s="22">
        <v>92309</v>
      </c>
      <c r="S50" s="22">
        <v>3524</v>
      </c>
      <c r="T50" s="22">
        <v>5537854</v>
      </c>
      <c r="U50" s="22">
        <v>1438686</v>
      </c>
      <c r="V50" s="22">
        <v>0</v>
      </c>
      <c r="W50" s="22">
        <v>16290</v>
      </c>
      <c r="X50" s="22">
        <v>88936</v>
      </c>
      <c r="Y50" s="22">
        <v>0</v>
      </c>
      <c r="Z50" s="22">
        <v>85381</v>
      </c>
      <c r="AA50" s="22">
        <v>0</v>
      </c>
      <c r="AB50" s="22">
        <v>0</v>
      </c>
      <c r="AC50" s="22">
        <v>1629293</v>
      </c>
      <c r="AD50" s="22">
        <v>441565</v>
      </c>
      <c r="AE50" s="22">
        <v>1598064</v>
      </c>
      <c r="AF50" s="22">
        <v>0</v>
      </c>
      <c r="AG50" s="22">
        <v>117784</v>
      </c>
      <c r="AH50" s="22">
        <v>326143</v>
      </c>
      <c r="AI50" s="22">
        <v>4112849</v>
      </c>
      <c r="AJ50" s="22">
        <v>0</v>
      </c>
      <c r="AK50" s="22">
        <v>0</v>
      </c>
      <c r="AL50" s="22">
        <v>0</v>
      </c>
    </row>
    <row r="51" spans="1:38" x14ac:dyDescent="0.35">
      <c r="A51" s="22" t="s">
        <v>114</v>
      </c>
      <c r="B51" s="22" t="s">
        <v>167</v>
      </c>
      <c r="C51" s="22" t="s">
        <v>212</v>
      </c>
      <c r="D51" s="22" t="s">
        <v>213</v>
      </c>
      <c r="E51" s="22">
        <v>16065385</v>
      </c>
      <c r="F51" s="22">
        <v>0</v>
      </c>
      <c r="G51" s="22">
        <v>4320415</v>
      </c>
      <c r="H51" s="22">
        <v>2690741</v>
      </c>
      <c r="I51" s="22">
        <v>55000</v>
      </c>
      <c r="J51" s="22">
        <v>0</v>
      </c>
      <c r="K51" s="22">
        <v>0</v>
      </c>
      <c r="L51" s="22">
        <v>0</v>
      </c>
      <c r="M51" s="22">
        <v>23131541</v>
      </c>
      <c r="N51" s="22">
        <v>0</v>
      </c>
      <c r="O51" s="22">
        <v>100307</v>
      </c>
      <c r="P51" s="22">
        <v>3602580</v>
      </c>
      <c r="Q51" s="22">
        <v>84524</v>
      </c>
      <c r="R51" s="22">
        <v>155107</v>
      </c>
      <c r="S51" s="22">
        <v>818205</v>
      </c>
      <c r="T51" s="22">
        <v>27892264</v>
      </c>
      <c r="U51" s="22">
        <v>18776637</v>
      </c>
      <c r="V51" s="22">
        <v>0</v>
      </c>
      <c r="W51" s="22">
        <v>127441</v>
      </c>
      <c r="X51" s="22">
        <v>131412</v>
      </c>
      <c r="Y51" s="22">
        <v>19328</v>
      </c>
      <c r="Z51" s="22">
        <v>0</v>
      </c>
      <c r="AA51" s="22">
        <v>0</v>
      </c>
      <c r="AB51" s="22">
        <v>0</v>
      </c>
      <c r="AC51" s="22">
        <v>19054818</v>
      </c>
      <c r="AD51" s="22">
        <v>425686</v>
      </c>
      <c r="AE51" s="22">
        <v>3023424</v>
      </c>
      <c r="AF51" s="22">
        <v>0</v>
      </c>
      <c r="AG51" s="22">
        <v>254832</v>
      </c>
      <c r="AH51" s="22">
        <v>548970</v>
      </c>
      <c r="AI51" s="22">
        <v>23307730</v>
      </c>
      <c r="AJ51" s="22">
        <v>0</v>
      </c>
      <c r="AK51" s="22">
        <v>0</v>
      </c>
      <c r="AL51" s="22">
        <v>0</v>
      </c>
    </row>
    <row r="52" spans="1:38" x14ac:dyDescent="0.35">
      <c r="A52" s="22" t="s">
        <v>114</v>
      </c>
      <c r="B52" s="22" t="s">
        <v>167</v>
      </c>
      <c r="C52" s="22" t="s">
        <v>214</v>
      </c>
      <c r="D52" s="22" t="s">
        <v>215</v>
      </c>
      <c r="E52" s="22">
        <v>3770210</v>
      </c>
      <c r="F52" s="22">
        <v>0</v>
      </c>
      <c r="G52" s="22">
        <v>69734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3839944</v>
      </c>
      <c r="N52" s="22">
        <v>-1659047</v>
      </c>
      <c r="O52" s="22">
        <v>0</v>
      </c>
      <c r="P52" s="22">
        <v>1627834</v>
      </c>
      <c r="Q52" s="22">
        <v>29612</v>
      </c>
      <c r="R52" s="22">
        <v>0</v>
      </c>
      <c r="S52" s="22">
        <v>76138</v>
      </c>
      <c r="T52" s="22">
        <v>3914481</v>
      </c>
      <c r="U52" s="22">
        <v>1405034</v>
      </c>
      <c r="V52" s="22">
        <v>0</v>
      </c>
      <c r="W52" s="22">
        <v>170403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1575437</v>
      </c>
      <c r="AD52" s="22">
        <v>97399</v>
      </c>
      <c r="AE52" s="22">
        <v>1086210</v>
      </c>
      <c r="AF52" s="22">
        <v>0</v>
      </c>
      <c r="AG52" s="22">
        <v>0</v>
      </c>
      <c r="AH52" s="22">
        <v>83107</v>
      </c>
      <c r="AI52" s="22">
        <v>2842153</v>
      </c>
      <c r="AJ52" s="22">
        <v>0</v>
      </c>
      <c r="AK52" s="22">
        <v>0</v>
      </c>
      <c r="AL52" s="22">
        <v>0</v>
      </c>
    </row>
    <row r="53" spans="1:38" x14ac:dyDescent="0.35">
      <c r="A53" s="22" t="s">
        <v>114</v>
      </c>
      <c r="B53" s="22" t="s">
        <v>167</v>
      </c>
      <c r="C53" s="22" t="s">
        <v>216</v>
      </c>
      <c r="D53" s="22" t="s">
        <v>217</v>
      </c>
      <c r="E53" s="22">
        <v>14812150</v>
      </c>
      <c r="F53" s="22">
        <v>0</v>
      </c>
      <c r="G53" s="22">
        <v>679255</v>
      </c>
      <c r="H53" s="22">
        <v>656509</v>
      </c>
      <c r="I53" s="22">
        <v>0</v>
      </c>
      <c r="J53" s="22">
        <v>0</v>
      </c>
      <c r="K53" s="22">
        <v>0</v>
      </c>
      <c r="L53" s="22">
        <v>0</v>
      </c>
      <c r="M53" s="22">
        <v>16147914</v>
      </c>
      <c r="N53" s="22">
        <v>-164140</v>
      </c>
      <c r="O53" s="22">
        <v>0</v>
      </c>
      <c r="P53" s="22">
        <v>1064745</v>
      </c>
      <c r="Q53" s="22">
        <v>224654</v>
      </c>
      <c r="R53" s="22">
        <v>18862</v>
      </c>
      <c r="S53" s="22">
        <v>2332394</v>
      </c>
      <c r="T53" s="22">
        <v>19624429</v>
      </c>
      <c r="U53" s="22">
        <v>12826915</v>
      </c>
      <c r="V53" s="22">
        <v>0</v>
      </c>
      <c r="W53" s="22">
        <v>637931</v>
      </c>
      <c r="X53" s="22">
        <v>478303</v>
      </c>
      <c r="Y53" s="22">
        <v>86650</v>
      </c>
      <c r="Z53" s="22">
        <v>0</v>
      </c>
      <c r="AA53" s="22">
        <v>0</v>
      </c>
      <c r="AB53" s="22">
        <v>0</v>
      </c>
      <c r="AC53" s="22">
        <v>14029799</v>
      </c>
      <c r="AD53" s="22">
        <v>543225</v>
      </c>
      <c r="AE53" s="22">
        <v>877025</v>
      </c>
      <c r="AF53" s="22">
        <v>0</v>
      </c>
      <c r="AG53" s="22">
        <v>285323</v>
      </c>
      <c r="AH53" s="22">
        <v>920548</v>
      </c>
      <c r="AI53" s="22">
        <v>16655920</v>
      </c>
      <c r="AJ53" s="22">
        <v>0</v>
      </c>
      <c r="AK53" s="22">
        <v>0</v>
      </c>
      <c r="AL53" s="22">
        <v>0</v>
      </c>
    </row>
    <row r="54" spans="1:38" x14ac:dyDescent="0.35">
      <c r="A54" s="22" t="s">
        <v>114</v>
      </c>
      <c r="B54" s="22" t="s">
        <v>167</v>
      </c>
      <c r="C54" s="22" t="s">
        <v>218</v>
      </c>
      <c r="D54" s="22" t="s">
        <v>219</v>
      </c>
      <c r="E54" s="22">
        <v>671644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671644</v>
      </c>
      <c r="N54" s="22">
        <v>211925</v>
      </c>
      <c r="O54" s="22">
        <v>52353</v>
      </c>
      <c r="P54" s="22">
        <v>1102550</v>
      </c>
      <c r="Q54" s="22">
        <v>0</v>
      </c>
      <c r="R54" s="22">
        <v>0</v>
      </c>
      <c r="S54" s="22">
        <v>238627</v>
      </c>
      <c r="T54" s="22">
        <v>2277099</v>
      </c>
      <c r="U54" s="22">
        <v>4151318</v>
      </c>
      <c r="V54" s="22">
        <v>0</v>
      </c>
      <c r="W54" s="22">
        <v>323721</v>
      </c>
      <c r="X54" s="22">
        <v>247737</v>
      </c>
      <c r="Y54" s="22">
        <v>0</v>
      </c>
      <c r="Z54" s="22">
        <v>0</v>
      </c>
      <c r="AA54" s="22">
        <v>0</v>
      </c>
      <c r="AB54" s="22">
        <v>0</v>
      </c>
      <c r="AC54" s="22">
        <v>4722776</v>
      </c>
      <c r="AD54" s="22">
        <v>1116638</v>
      </c>
      <c r="AE54" s="22">
        <v>783754</v>
      </c>
      <c r="AF54" s="22">
        <v>0</v>
      </c>
      <c r="AG54" s="22">
        <v>85845</v>
      </c>
      <c r="AH54" s="22">
        <v>245752</v>
      </c>
      <c r="AI54" s="22">
        <v>6954765</v>
      </c>
      <c r="AJ54" s="22">
        <v>0</v>
      </c>
      <c r="AK54" s="22">
        <v>0</v>
      </c>
      <c r="AL54" s="22">
        <v>0</v>
      </c>
    </row>
    <row r="55" spans="1:38" x14ac:dyDescent="0.35">
      <c r="A55" s="22" t="s">
        <v>114</v>
      </c>
      <c r="B55" s="22" t="s">
        <v>167</v>
      </c>
      <c r="C55" s="22" t="s">
        <v>220</v>
      </c>
      <c r="D55" s="22" t="s">
        <v>221</v>
      </c>
      <c r="E55" s="22">
        <v>5729162</v>
      </c>
      <c r="F55" s="22">
        <v>0</v>
      </c>
      <c r="G55" s="22">
        <v>121481</v>
      </c>
      <c r="H55" s="22">
        <v>44024</v>
      </c>
      <c r="I55" s="22">
        <v>40134</v>
      </c>
      <c r="J55" s="22">
        <v>0</v>
      </c>
      <c r="K55" s="22">
        <v>0</v>
      </c>
      <c r="L55" s="22">
        <v>0</v>
      </c>
      <c r="M55" s="22">
        <v>5934801</v>
      </c>
      <c r="N55" s="22">
        <v>0</v>
      </c>
      <c r="O55" s="22">
        <v>28365</v>
      </c>
      <c r="P55" s="22">
        <v>1264431</v>
      </c>
      <c r="Q55" s="22">
        <v>4106</v>
      </c>
      <c r="R55" s="22">
        <v>45799</v>
      </c>
      <c r="S55" s="22">
        <v>213057</v>
      </c>
      <c r="T55" s="22">
        <v>7490559</v>
      </c>
      <c r="U55" s="22">
        <v>4302836</v>
      </c>
      <c r="V55" s="22">
        <v>0</v>
      </c>
      <c r="W55" s="22">
        <v>292792</v>
      </c>
      <c r="X55" s="22">
        <v>499563</v>
      </c>
      <c r="Y55" s="22">
        <v>34116</v>
      </c>
      <c r="Z55" s="22">
        <v>0</v>
      </c>
      <c r="AA55" s="22">
        <v>0</v>
      </c>
      <c r="AB55" s="22">
        <v>0</v>
      </c>
      <c r="AC55" s="22">
        <v>5129307</v>
      </c>
      <c r="AD55" s="22">
        <v>128276</v>
      </c>
      <c r="AE55" s="22">
        <v>789840</v>
      </c>
      <c r="AF55" s="22">
        <v>0</v>
      </c>
      <c r="AG55" s="22">
        <v>8089</v>
      </c>
      <c r="AH55" s="22">
        <v>348830</v>
      </c>
      <c r="AI55" s="22">
        <v>6404342</v>
      </c>
      <c r="AJ55" s="22">
        <v>0</v>
      </c>
      <c r="AK55" s="22">
        <v>0</v>
      </c>
      <c r="AL55" s="22">
        <v>0</v>
      </c>
    </row>
    <row r="56" spans="1:38" x14ac:dyDescent="0.35">
      <c r="A56" s="22" t="s">
        <v>114</v>
      </c>
      <c r="B56" s="22" t="s">
        <v>167</v>
      </c>
      <c r="C56" s="22" t="s">
        <v>222</v>
      </c>
      <c r="D56" s="22" t="s">
        <v>223</v>
      </c>
      <c r="E56" s="22">
        <v>1107627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1107627</v>
      </c>
      <c r="N56" s="22">
        <v>0</v>
      </c>
      <c r="O56" s="22">
        <v>8225</v>
      </c>
      <c r="P56" s="22">
        <v>590940</v>
      </c>
      <c r="Q56" s="22">
        <v>1000</v>
      </c>
      <c r="R56" s="22">
        <v>0</v>
      </c>
      <c r="S56" s="22">
        <v>45296</v>
      </c>
      <c r="T56" s="22">
        <v>1753088</v>
      </c>
      <c r="U56" s="22">
        <v>365847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365847</v>
      </c>
      <c r="AD56" s="22">
        <v>65154</v>
      </c>
      <c r="AE56" s="22">
        <v>827485</v>
      </c>
      <c r="AF56" s="22">
        <v>0</v>
      </c>
      <c r="AG56" s="22">
        <v>35915</v>
      </c>
      <c r="AH56" s="22">
        <v>256143</v>
      </c>
      <c r="AI56" s="22">
        <v>1550544</v>
      </c>
      <c r="AJ56" s="22">
        <v>0</v>
      </c>
      <c r="AK56" s="22">
        <v>0</v>
      </c>
      <c r="AL56" s="22">
        <v>0</v>
      </c>
    </row>
    <row r="57" spans="1:38" x14ac:dyDescent="0.35">
      <c r="A57" s="22" t="s">
        <v>114</v>
      </c>
      <c r="B57" s="22" t="s">
        <v>167</v>
      </c>
      <c r="C57" s="22" t="s">
        <v>224</v>
      </c>
      <c r="D57" s="22" t="s">
        <v>225</v>
      </c>
      <c r="E57" s="22">
        <v>13280053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13280053</v>
      </c>
      <c r="N57" s="22">
        <v>5865133</v>
      </c>
      <c r="O57" s="22">
        <v>146935</v>
      </c>
      <c r="P57" s="22">
        <v>2890665</v>
      </c>
      <c r="Q57" s="22">
        <v>0</v>
      </c>
      <c r="R57" s="22">
        <v>692711</v>
      </c>
      <c r="S57" s="22">
        <v>595009</v>
      </c>
      <c r="T57" s="22">
        <v>23470506</v>
      </c>
      <c r="U57" s="22">
        <v>10433281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10433281</v>
      </c>
      <c r="AD57" s="22">
        <v>341588</v>
      </c>
      <c r="AE57" s="22">
        <v>1360919</v>
      </c>
      <c r="AF57" s="22">
        <v>0</v>
      </c>
      <c r="AG57" s="22">
        <v>179317</v>
      </c>
      <c r="AH57" s="22">
        <v>596571</v>
      </c>
      <c r="AI57" s="22">
        <v>12911676</v>
      </c>
      <c r="AJ57" s="22">
        <v>0</v>
      </c>
      <c r="AK57" s="22">
        <v>0</v>
      </c>
      <c r="AL57" s="22">
        <v>0</v>
      </c>
    </row>
    <row r="58" spans="1:38" x14ac:dyDescent="0.35">
      <c r="A58" s="22" t="s">
        <v>114</v>
      </c>
      <c r="B58" s="22" t="s">
        <v>167</v>
      </c>
      <c r="C58" s="22" t="s">
        <v>226</v>
      </c>
      <c r="D58" s="22" t="s">
        <v>227</v>
      </c>
      <c r="E58" s="22">
        <v>1756318</v>
      </c>
      <c r="F58" s="22">
        <v>0</v>
      </c>
      <c r="G58" s="22">
        <v>13692</v>
      </c>
      <c r="H58" s="22">
        <v>0</v>
      </c>
      <c r="I58" s="22">
        <v>1458760</v>
      </c>
      <c r="J58" s="22">
        <v>0</v>
      </c>
      <c r="K58" s="22">
        <v>0</v>
      </c>
      <c r="L58" s="22">
        <v>0</v>
      </c>
      <c r="M58" s="22">
        <v>3228770</v>
      </c>
      <c r="N58" s="22">
        <v>-2527</v>
      </c>
      <c r="O58" s="22">
        <v>0</v>
      </c>
      <c r="P58" s="22">
        <v>982381</v>
      </c>
      <c r="Q58" s="22">
        <v>6786</v>
      </c>
      <c r="R58" s="22">
        <v>48529</v>
      </c>
      <c r="S58" s="22">
        <v>1243283</v>
      </c>
      <c r="T58" s="22">
        <v>5507222</v>
      </c>
      <c r="U58" s="22">
        <v>3756970</v>
      </c>
      <c r="V58" s="22">
        <v>0</v>
      </c>
      <c r="W58" s="22">
        <v>913524</v>
      </c>
      <c r="X58" s="22">
        <v>204773</v>
      </c>
      <c r="Y58" s="22">
        <v>234582</v>
      </c>
      <c r="Z58" s="22">
        <v>0</v>
      </c>
      <c r="AA58" s="22">
        <v>6390</v>
      </c>
      <c r="AB58" s="22">
        <v>0</v>
      </c>
      <c r="AC58" s="22">
        <v>5116239</v>
      </c>
      <c r="AD58" s="22">
        <v>354925</v>
      </c>
      <c r="AE58" s="22">
        <v>835969</v>
      </c>
      <c r="AF58" s="22">
        <v>0</v>
      </c>
      <c r="AG58" s="22">
        <v>82763</v>
      </c>
      <c r="AH58" s="22">
        <v>510902</v>
      </c>
      <c r="AI58" s="22">
        <v>6900798</v>
      </c>
      <c r="AJ58" s="22">
        <v>0</v>
      </c>
      <c r="AK58" s="22">
        <v>0</v>
      </c>
      <c r="AL58" s="22">
        <v>0</v>
      </c>
    </row>
    <row r="59" spans="1:38" x14ac:dyDescent="0.35">
      <c r="A59" s="22" t="s">
        <v>114</v>
      </c>
      <c r="B59" s="22" t="s">
        <v>167</v>
      </c>
      <c r="C59" s="22" t="s">
        <v>228</v>
      </c>
      <c r="D59" s="22" t="s">
        <v>229</v>
      </c>
      <c r="E59" s="22">
        <v>0</v>
      </c>
      <c r="F59" s="22">
        <v>0</v>
      </c>
      <c r="G59" s="22">
        <v>0</v>
      </c>
      <c r="H59" s="22">
        <v>588300</v>
      </c>
      <c r="I59" s="22">
        <v>0</v>
      </c>
      <c r="J59" s="22">
        <v>0</v>
      </c>
      <c r="K59" s="22">
        <v>0</v>
      </c>
      <c r="L59" s="22">
        <v>0</v>
      </c>
      <c r="M59" s="22">
        <v>588300</v>
      </c>
      <c r="N59" s="22">
        <v>1470677</v>
      </c>
      <c r="O59" s="22">
        <v>29957</v>
      </c>
      <c r="P59" s="22">
        <v>579681</v>
      </c>
      <c r="Q59" s="22">
        <v>1500</v>
      </c>
      <c r="R59" s="22">
        <v>0</v>
      </c>
      <c r="S59" s="22">
        <v>993548</v>
      </c>
      <c r="T59" s="22">
        <v>3663663</v>
      </c>
      <c r="U59" s="22">
        <v>1705135</v>
      </c>
      <c r="V59" s="22">
        <v>0</v>
      </c>
      <c r="W59" s="22">
        <v>604028</v>
      </c>
      <c r="X59" s="22">
        <v>36565</v>
      </c>
      <c r="Y59" s="22">
        <v>0</v>
      </c>
      <c r="Z59" s="22">
        <v>0</v>
      </c>
      <c r="AA59" s="22">
        <v>0</v>
      </c>
      <c r="AB59" s="22">
        <v>0</v>
      </c>
      <c r="AC59" s="22">
        <v>2345728</v>
      </c>
      <c r="AD59" s="22">
        <v>118177</v>
      </c>
      <c r="AE59" s="22">
        <v>450066</v>
      </c>
      <c r="AF59" s="22">
        <v>0</v>
      </c>
      <c r="AG59" s="22">
        <v>0</v>
      </c>
      <c r="AH59" s="22">
        <v>173677</v>
      </c>
      <c r="AI59" s="22">
        <v>3087648</v>
      </c>
      <c r="AJ59" s="22">
        <v>0</v>
      </c>
      <c r="AK59" s="22">
        <v>0</v>
      </c>
      <c r="AL59" s="22">
        <v>0</v>
      </c>
    </row>
    <row r="60" spans="1:38" x14ac:dyDescent="0.35">
      <c r="A60" s="22" t="s">
        <v>114</v>
      </c>
      <c r="B60" s="22" t="s">
        <v>167</v>
      </c>
      <c r="C60" s="22" t="s">
        <v>230</v>
      </c>
      <c r="D60" s="22" t="s">
        <v>231</v>
      </c>
      <c r="E60" s="22">
        <v>3512233</v>
      </c>
      <c r="F60" s="22">
        <v>0</v>
      </c>
      <c r="G60" s="22">
        <v>108262</v>
      </c>
      <c r="H60" s="22">
        <v>552932</v>
      </c>
      <c r="I60" s="22">
        <v>501777</v>
      </c>
      <c r="J60" s="22">
        <v>0</v>
      </c>
      <c r="K60" s="22">
        <v>0</v>
      </c>
      <c r="L60" s="22">
        <v>0</v>
      </c>
      <c r="M60" s="22">
        <v>4675204</v>
      </c>
      <c r="N60" s="22">
        <v>3333164</v>
      </c>
      <c r="O60" s="22">
        <v>291916</v>
      </c>
      <c r="P60" s="22">
        <v>112026</v>
      </c>
      <c r="Q60" s="22">
        <v>0</v>
      </c>
      <c r="R60" s="22">
        <v>2777874</v>
      </c>
      <c r="S60" s="22">
        <v>618670</v>
      </c>
      <c r="T60" s="22">
        <v>11808854</v>
      </c>
      <c r="U60" s="22">
        <v>5665146</v>
      </c>
      <c r="V60" s="22">
        <v>0</v>
      </c>
      <c r="W60" s="22">
        <v>557713</v>
      </c>
      <c r="X60" s="22">
        <v>207476</v>
      </c>
      <c r="Y60" s="22">
        <v>91824</v>
      </c>
      <c r="Z60" s="22">
        <v>0</v>
      </c>
      <c r="AA60" s="22">
        <v>0</v>
      </c>
      <c r="AB60" s="22">
        <v>0</v>
      </c>
      <c r="AC60" s="22">
        <v>6522159</v>
      </c>
      <c r="AD60" s="22">
        <v>577359</v>
      </c>
      <c r="AE60" s="22">
        <v>701948</v>
      </c>
      <c r="AF60" s="22">
        <v>0</v>
      </c>
      <c r="AG60" s="22">
        <v>462617</v>
      </c>
      <c r="AH60" s="22">
        <v>339411</v>
      </c>
      <c r="AI60" s="22">
        <v>8603494</v>
      </c>
      <c r="AJ60" s="22">
        <v>0</v>
      </c>
      <c r="AK60" s="22">
        <v>0</v>
      </c>
      <c r="AL60" s="22">
        <v>0</v>
      </c>
    </row>
    <row r="61" spans="1:38" x14ac:dyDescent="0.35">
      <c r="A61" s="22" t="s">
        <v>114</v>
      </c>
      <c r="B61" s="22" t="s">
        <v>167</v>
      </c>
      <c r="C61" s="22" t="s">
        <v>232</v>
      </c>
      <c r="D61" s="22" t="s">
        <v>233</v>
      </c>
      <c r="E61" s="22">
        <v>9725375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9725375</v>
      </c>
      <c r="N61" s="22">
        <v>-31713921</v>
      </c>
      <c r="O61" s="22">
        <v>27494272</v>
      </c>
      <c r="P61" s="22">
        <v>2713620</v>
      </c>
      <c r="Q61" s="22">
        <v>0</v>
      </c>
      <c r="R61" s="22">
        <v>543959</v>
      </c>
      <c r="S61" s="22">
        <v>32000</v>
      </c>
      <c r="T61" s="22">
        <v>8795305</v>
      </c>
      <c r="U61" s="22">
        <v>7935554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7935554</v>
      </c>
      <c r="AD61" s="22">
        <v>2313421</v>
      </c>
      <c r="AE61" s="22">
        <v>1802260</v>
      </c>
      <c r="AF61" s="22">
        <v>0</v>
      </c>
      <c r="AG61" s="22">
        <v>382072</v>
      </c>
      <c r="AH61" s="22">
        <v>1148410</v>
      </c>
      <c r="AI61" s="22">
        <v>13581717</v>
      </c>
      <c r="AJ61" s="22">
        <v>0</v>
      </c>
      <c r="AK61" s="22">
        <v>0</v>
      </c>
      <c r="AL61" s="22">
        <v>0</v>
      </c>
    </row>
    <row r="62" spans="1:38" x14ac:dyDescent="0.35">
      <c r="A62" s="22" t="s">
        <v>114</v>
      </c>
      <c r="B62" s="22" t="s">
        <v>167</v>
      </c>
      <c r="C62" s="22" t="s">
        <v>234</v>
      </c>
      <c r="D62" s="22" t="s">
        <v>235</v>
      </c>
      <c r="E62" s="22">
        <v>1251772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1251772</v>
      </c>
      <c r="N62" s="22">
        <v>82464</v>
      </c>
      <c r="O62" s="22">
        <v>47529</v>
      </c>
      <c r="P62" s="22">
        <v>1389630</v>
      </c>
      <c r="Q62" s="22">
        <v>0</v>
      </c>
      <c r="R62" s="22">
        <v>0</v>
      </c>
      <c r="S62" s="22">
        <v>209625</v>
      </c>
      <c r="T62" s="22">
        <v>2981020</v>
      </c>
      <c r="U62" s="22">
        <v>995786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995786</v>
      </c>
      <c r="AD62" s="22">
        <v>100492</v>
      </c>
      <c r="AE62" s="22">
        <v>723100</v>
      </c>
      <c r="AF62" s="22">
        <v>33543</v>
      </c>
      <c r="AG62" s="22">
        <v>40840</v>
      </c>
      <c r="AH62" s="22">
        <v>379738</v>
      </c>
      <c r="AI62" s="22">
        <v>2273499</v>
      </c>
      <c r="AJ62" s="22">
        <v>0</v>
      </c>
      <c r="AK62" s="22">
        <v>0</v>
      </c>
      <c r="AL62" s="22">
        <v>0</v>
      </c>
    </row>
    <row r="63" spans="1:38" x14ac:dyDescent="0.35">
      <c r="A63" s="22" t="s">
        <v>114</v>
      </c>
      <c r="B63" s="22" t="s">
        <v>167</v>
      </c>
      <c r="C63" s="22" t="s">
        <v>236</v>
      </c>
      <c r="D63" s="22" t="s">
        <v>237</v>
      </c>
      <c r="E63" s="22">
        <v>6859831</v>
      </c>
      <c r="F63" s="22">
        <v>0</v>
      </c>
      <c r="G63" s="22">
        <v>6210992</v>
      </c>
      <c r="H63" s="22">
        <v>681118</v>
      </c>
      <c r="I63" s="22">
        <v>1087523</v>
      </c>
      <c r="J63" s="22">
        <v>0</v>
      </c>
      <c r="K63" s="22">
        <v>0</v>
      </c>
      <c r="L63" s="22">
        <v>0</v>
      </c>
      <c r="M63" s="22">
        <v>14839464</v>
      </c>
      <c r="N63" s="22">
        <v>10419904</v>
      </c>
      <c r="O63" s="22">
        <v>4368074</v>
      </c>
      <c r="P63" s="22">
        <v>4538645</v>
      </c>
      <c r="Q63" s="22">
        <v>1992629</v>
      </c>
      <c r="R63" s="22">
        <v>42168</v>
      </c>
      <c r="S63" s="22">
        <v>1448739</v>
      </c>
      <c r="T63" s="22">
        <v>37649623</v>
      </c>
      <c r="U63" s="22">
        <v>10378286</v>
      </c>
      <c r="V63" s="22">
        <v>0</v>
      </c>
      <c r="W63" s="22">
        <v>541401</v>
      </c>
      <c r="X63" s="22">
        <v>575462</v>
      </c>
      <c r="Y63" s="22">
        <v>620615</v>
      </c>
      <c r="Z63" s="22">
        <v>0</v>
      </c>
      <c r="AA63" s="22">
        <v>0</v>
      </c>
      <c r="AB63" s="22">
        <v>0</v>
      </c>
      <c r="AC63" s="22">
        <v>12115764</v>
      </c>
      <c r="AD63" s="22">
        <v>1023164</v>
      </c>
      <c r="AE63" s="22">
        <v>2306293</v>
      </c>
      <c r="AF63" s="22">
        <v>0</v>
      </c>
      <c r="AG63" s="22">
        <v>355080</v>
      </c>
      <c r="AH63" s="22">
        <v>1120489</v>
      </c>
      <c r="AI63" s="22">
        <v>16920790</v>
      </c>
      <c r="AJ63" s="22">
        <v>0</v>
      </c>
      <c r="AK63" s="22">
        <v>0</v>
      </c>
      <c r="AL63" s="22">
        <v>0</v>
      </c>
    </row>
    <row r="64" spans="1:38" x14ac:dyDescent="0.35">
      <c r="A64" s="22" t="s">
        <v>114</v>
      </c>
      <c r="B64" s="22" t="s">
        <v>167</v>
      </c>
      <c r="C64" s="22" t="s">
        <v>238</v>
      </c>
      <c r="D64" s="22" t="s">
        <v>239</v>
      </c>
      <c r="E64" s="22">
        <v>352859</v>
      </c>
      <c r="F64" s="22">
        <v>0</v>
      </c>
      <c r="G64" s="22">
        <v>33886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386745</v>
      </c>
      <c r="N64" s="22">
        <v>0</v>
      </c>
      <c r="O64" s="22">
        <v>9911</v>
      </c>
      <c r="P64" s="22">
        <v>694720</v>
      </c>
      <c r="Q64" s="22">
        <v>0</v>
      </c>
      <c r="R64" s="22">
        <v>32797</v>
      </c>
      <c r="S64" s="22">
        <v>39422</v>
      </c>
      <c r="T64" s="22">
        <v>1163595</v>
      </c>
      <c r="U64" s="22">
        <v>217387</v>
      </c>
      <c r="V64" s="22">
        <v>0</v>
      </c>
      <c r="W64" s="22">
        <v>13860</v>
      </c>
      <c r="X64" s="22">
        <v>0</v>
      </c>
      <c r="Y64" s="22">
        <v>8832</v>
      </c>
      <c r="Z64" s="22">
        <v>0</v>
      </c>
      <c r="AA64" s="22">
        <v>0</v>
      </c>
      <c r="AB64" s="22">
        <v>0</v>
      </c>
      <c r="AC64" s="22">
        <v>240079</v>
      </c>
      <c r="AD64" s="22">
        <v>71927</v>
      </c>
      <c r="AE64" s="22">
        <v>359048</v>
      </c>
      <c r="AF64" s="22">
        <v>0</v>
      </c>
      <c r="AG64" s="22">
        <v>11063</v>
      </c>
      <c r="AH64" s="22">
        <v>63084</v>
      </c>
      <c r="AI64" s="22">
        <v>745201</v>
      </c>
      <c r="AJ64" s="22">
        <v>0</v>
      </c>
      <c r="AK64" s="22">
        <v>0</v>
      </c>
      <c r="AL64" s="22">
        <v>0</v>
      </c>
    </row>
    <row r="65" spans="1:38" x14ac:dyDescent="0.35">
      <c r="A65" s="22" t="s">
        <v>114</v>
      </c>
      <c r="B65" s="22" t="s">
        <v>167</v>
      </c>
      <c r="C65" s="22" t="s">
        <v>240</v>
      </c>
      <c r="D65" s="22" t="s">
        <v>241</v>
      </c>
      <c r="E65" s="22">
        <v>1480397</v>
      </c>
      <c r="F65" s="22">
        <v>0</v>
      </c>
      <c r="G65" s="22">
        <v>128643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1609040</v>
      </c>
      <c r="N65" s="22">
        <v>5922221</v>
      </c>
      <c r="O65" s="22">
        <v>0</v>
      </c>
      <c r="P65" s="22">
        <v>103286</v>
      </c>
      <c r="Q65" s="22">
        <v>0</v>
      </c>
      <c r="R65" s="22">
        <v>68281</v>
      </c>
      <c r="S65" s="22">
        <v>0</v>
      </c>
      <c r="T65" s="22">
        <v>7702828</v>
      </c>
      <c r="U65" s="22">
        <v>1983965</v>
      </c>
      <c r="V65" s="22">
        <v>0</v>
      </c>
      <c r="W65" s="22">
        <v>420834</v>
      </c>
      <c r="X65" s="22">
        <v>144126</v>
      </c>
      <c r="Y65" s="22">
        <v>0</v>
      </c>
      <c r="Z65" s="22">
        <v>0</v>
      </c>
      <c r="AA65" s="22">
        <v>0</v>
      </c>
      <c r="AB65" s="22">
        <v>0</v>
      </c>
      <c r="AC65" s="22">
        <v>2548925</v>
      </c>
      <c r="AD65" s="22">
        <v>169361</v>
      </c>
      <c r="AE65" s="22">
        <v>548148</v>
      </c>
      <c r="AF65" s="22">
        <v>0</v>
      </c>
      <c r="AG65" s="22">
        <v>14802</v>
      </c>
      <c r="AH65" s="22">
        <v>124008</v>
      </c>
      <c r="AI65" s="22">
        <v>3405244</v>
      </c>
      <c r="AJ65" s="22">
        <v>0</v>
      </c>
      <c r="AK65" s="22">
        <v>0</v>
      </c>
      <c r="AL65" s="22">
        <v>0</v>
      </c>
    </row>
    <row r="66" spans="1:38" x14ac:dyDescent="0.35">
      <c r="A66" s="22" t="s">
        <v>114</v>
      </c>
      <c r="B66" s="22" t="s">
        <v>167</v>
      </c>
      <c r="C66" s="22" t="s">
        <v>242</v>
      </c>
      <c r="D66" s="22" t="s">
        <v>243</v>
      </c>
      <c r="E66" s="22">
        <v>2972815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2972815</v>
      </c>
      <c r="N66" s="22">
        <v>791055</v>
      </c>
      <c r="O66" s="22">
        <v>124020</v>
      </c>
      <c r="P66" s="22">
        <v>2852123</v>
      </c>
      <c r="Q66" s="22">
        <v>0</v>
      </c>
      <c r="R66" s="22">
        <v>0</v>
      </c>
      <c r="S66" s="22">
        <v>168573</v>
      </c>
      <c r="T66" s="22">
        <v>6908586</v>
      </c>
      <c r="U66" s="22">
        <v>2992047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2992047</v>
      </c>
      <c r="AD66" s="22">
        <v>127916</v>
      </c>
      <c r="AE66" s="22">
        <v>717997</v>
      </c>
      <c r="AF66" s="22">
        <v>0</v>
      </c>
      <c r="AG66" s="22">
        <v>0</v>
      </c>
      <c r="AH66" s="22">
        <v>195946</v>
      </c>
      <c r="AI66" s="22">
        <v>4033906</v>
      </c>
      <c r="AJ66" s="22">
        <v>0</v>
      </c>
      <c r="AK66" s="22">
        <v>0</v>
      </c>
      <c r="AL66" s="22">
        <v>0</v>
      </c>
    </row>
    <row r="67" spans="1:38" x14ac:dyDescent="0.35">
      <c r="A67" s="22" t="s">
        <v>114</v>
      </c>
      <c r="B67" s="22" t="s">
        <v>167</v>
      </c>
      <c r="C67" s="22" t="s">
        <v>244</v>
      </c>
      <c r="D67" s="22" t="s">
        <v>245</v>
      </c>
      <c r="E67" s="22">
        <v>9362809</v>
      </c>
      <c r="F67" s="22">
        <v>0</v>
      </c>
      <c r="G67" s="22">
        <v>51577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9414386</v>
      </c>
      <c r="N67" s="22">
        <v>0</v>
      </c>
      <c r="O67" s="22">
        <v>3616867</v>
      </c>
      <c r="P67" s="22">
        <v>1456789</v>
      </c>
      <c r="Q67" s="22">
        <v>152000</v>
      </c>
      <c r="R67" s="22">
        <v>0</v>
      </c>
      <c r="S67" s="22">
        <v>940298</v>
      </c>
      <c r="T67" s="22">
        <v>15580340</v>
      </c>
      <c r="U67" s="22">
        <v>6176113</v>
      </c>
      <c r="V67" s="22">
        <v>0</v>
      </c>
      <c r="W67" s="22">
        <v>30192</v>
      </c>
      <c r="X67" s="22">
        <v>14101</v>
      </c>
      <c r="Y67" s="22">
        <v>0</v>
      </c>
      <c r="Z67" s="22">
        <v>0</v>
      </c>
      <c r="AA67" s="22">
        <v>0</v>
      </c>
      <c r="AB67" s="22">
        <v>0</v>
      </c>
      <c r="AC67" s="22">
        <v>6220406</v>
      </c>
      <c r="AD67" s="22">
        <v>173837</v>
      </c>
      <c r="AE67" s="22">
        <v>1215258</v>
      </c>
      <c r="AF67" s="22">
        <v>0</v>
      </c>
      <c r="AG67" s="22">
        <v>0</v>
      </c>
      <c r="AH67" s="22">
        <v>536427</v>
      </c>
      <c r="AI67" s="22">
        <v>8145928</v>
      </c>
      <c r="AJ67" s="22">
        <v>0</v>
      </c>
      <c r="AK67" s="22">
        <v>0</v>
      </c>
      <c r="AL67" s="22">
        <v>0</v>
      </c>
    </row>
    <row r="68" spans="1:38" x14ac:dyDescent="0.35">
      <c r="A68" s="22" t="s">
        <v>114</v>
      </c>
      <c r="B68" s="22" t="s">
        <v>167</v>
      </c>
      <c r="C68" s="22" t="s">
        <v>246</v>
      </c>
      <c r="D68" s="22" t="s">
        <v>247</v>
      </c>
      <c r="E68" s="22">
        <v>72281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72281</v>
      </c>
      <c r="N68" s="22">
        <v>25814</v>
      </c>
      <c r="O68" s="22">
        <v>0</v>
      </c>
      <c r="P68" s="22">
        <v>581500</v>
      </c>
      <c r="Q68" s="22">
        <v>0</v>
      </c>
      <c r="R68" s="22">
        <v>0</v>
      </c>
      <c r="S68" s="22">
        <v>24786</v>
      </c>
      <c r="T68" s="22">
        <v>704381</v>
      </c>
      <c r="U68" s="22">
        <v>148277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148277</v>
      </c>
      <c r="AD68" s="22">
        <v>29493</v>
      </c>
      <c r="AE68" s="22">
        <v>83826</v>
      </c>
      <c r="AF68" s="22">
        <v>0</v>
      </c>
      <c r="AG68" s="22">
        <v>779</v>
      </c>
      <c r="AH68" s="22">
        <v>23535</v>
      </c>
      <c r="AI68" s="22">
        <v>285910</v>
      </c>
      <c r="AJ68" s="22">
        <v>0</v>
      </c>
      <c r="AK68" s="22">
        <v>0</v>
      </c>
      <c r="AL68" s="22">
        <v>0</v>
      </c>
    </row>
    <row r="69" spans="1:38" x14ac:dyDescent="0.35">
      <c r="A69" s="22" t="s">
        <v>114</v>
      </c>
      <c r="B69" s="22" t="s">
        <v>167</v>
      </c>
      <c r="C69" s="22" t="s">
        <v>248</v>
      </c>
      <c r="D69" s="22" t="s">
        <v>249</v>
      </c>
      <c r="E69" s="22">
        <v>14673021</v>
      </c>
      <c r="F69" s="22">
        <v>0</v>
      </c>
      <c r="G69" s="22">
        <v>3447804</v>
      </c>
      <c r="H69" s="22">
        <v>1529067</v>
      </c>
      <c r="I69" s="22">
        <v>1760953</v>
      </c>
      <c r="J69" s="22">
        <v>3794649</v>
      </c>
      <c r="K69" s="22">
        <v>0</v>
      </c>
      <c r="L69" s="22">
        <v>0</v>
      </c>
      <c r="M69" s="22">
        <v>25205494</v>
      </c>
      <c r="N69" s="22">
        <v>0</v>
      </c>
      <c r="O69" s="22">
        <v>293099</v>
      </c>
      <c r="P69" s="22">
        <v>478938</v>
      </c>
      <c r="Q69" s="22">
        <v>646888</v>
      </c>
      <c r="R69" s="22">
        <v>733560</v>
      </c>
      <c r="S69" s="22">
        <v>550218</v>
      </c>
      <c r="T69" s="22">
        <v>27908197</v>
      </c>
      <c r="U69" s="22">
        <v>28338469</v>
      </c>
      <c r="V69" s="22">
        <v>0</v>
      </c>
      <c r="W69" s="22">
        <v>521576</v>
      </c>
      <c r="X69" s="22">
        <v>262105</v>
      </c>
      <c r="Y69" s="22">
        <v>188854</v>
      </c>
      <c r="Z69" s="22">
        <v>0</v>
      </c>
      <c r="AA69" s="22">
        <v>0</v>
      </c>
      <c r="AB69" s="22">
        <v>0</v>
      </c>
      <c r="AC69" s="22">
        <v>29311004</v>
      </c>
      <c r="AD69" s="22">
        <v>463603</v>
      </c>
      <c r="AE69" s="22">
        <v>418523</v>
      </c>
      <c r="AF69" s="22">
        <v>0</v>
      </c>
      <c r="AG69" s="22">
        <v>328204</v>
      </c>
      <c r="AH69" s="22">
        <v>863240</v>
      </c>
      <c r="AI69" s="22">
        <v>31384574</v>
      </c>
      <c r="AJ69" s="22">
        <v>0</v>
      </c>
      <c r="AK69" s="22">
        <v>0</v>
      </c>
      <c r="AL69" s="22">
        <v>0</v>
      </c>
    </row>
    <row r="70" spans="1:38" x14ac:dyDescent="0.35">
      <c r="A70" s="22" t="s">
        <v>114</v>
      </c>
      <c r="B70" s="22" t="s">
        <v>167</v>
      </c>
      <c r="C70" s="22" t="s">
        <v>250</v>
      </c>
      <c r="D70" s="22" t="s">
        <v>251</v>
      </c>
      <c r="E70" s="22">
        <v>15925504</v>
      </c>
      <c r="F70" s="22">
        <v>0</v>
      </c>
      <c r="G70" s="22">
        <v>3540636</v>
      </c>
      <c r="H70" s="22">
        <v>293376</v>
      </c>
      <c r="I70" s="22">
        <v>1714932</v>
      </c>
      <c r="J70" s="22">
        <v>0</v>
      </c>
      <c r="K70" s="22">
        <v>0</v>
      </c>
      <c r="L70" s="22">
        <v>0</v>
      </c>
      <c r="M70" s="22">
        <v>21474448</v>
      </c>
      <c r="N70" s="22">
        <v>21591527</v>
      </c>
      <c r="O70" s="22">
        <v>0</v>
      </c>
      <c r="P70" s="22">
        <v>444987</v>
      </c>
      <c r="Q70" s="22">
        <v>767856</v>
      </c>
      <c r="R70" s="22">
        <v>396450</v>
      </c>
      <c r="S70" s="22">
        <v>1371033</v>
      </c>
      <c r="T70" s="22">
        <v>46046301</v>
      </c>
      <c r="U70" s="22">
        <v>15700072</v>
      </c>
      <c r="V70" s="22">
        <v>0</v>
      </c>
      <c r="W70" s="22">
        <v>1604187</v>
      </c>
      <c r="X70" s="22">
        <v>2048869</v>
      </c>
      <c r="Y70" s="22">
        <v>818293</v>
      </c>
      <c r="Z70" s="22">
        <v>0</v>
      </c>
      <c r="AA70" s="22">
        <v>0</v>
      </c>
      <c r="AB70" s="22">
        <v>0</v>
      </c>
      <c r="AC70" s="22">
        <v>20171421</v>
      </c>
      <c r="AD70" s="22">
        <v>2143727</v>
      </c>
      <c r="AE70" s="22">
        <v>1588593</v>
      </c>
      <c r="AF70" s="22">
        <v>0</v>
      </c>
      <c r="AG70" s="22">
        <v>256355</v>
      </c>
      <c r="AH70" s="22">
        <v>1249878</v>
      </c>
      <c r="AI70" s="22">
        <v>25409974</v>
      </c>
      <c r="AJ70" s="22">
        <v>0</v>
      </c>
      <c r="AK70" s="22">
        <v>0</v>
      </c>
      <c r="AL70" s="22">
        <v>0</v>
      </c>
    </row>
    <row r="71" spans="1:38" x14ac:dyDescent="0.35">
      <c r="A71" s="22" t="s">
        <v>114</v>
      </c>
      <c r="B71" s="22" t="s">
        <v>167</v>
      </c>
      <c r="C71" s="22" t="s">
        <v>252</v>
      </c>
      <c r="D71" s="22" t="s">
        <v>253</v>
      </c>
      <c r="E71" s="22">
        <v>4662899</v>
      </c>
      <c r="F71" s="22">
        <v>0</v>
      </c>
      <c r="G71" s="22">
        <v>8740558</v>
      </c>
      <c r="H71" s="22">
        <v>23146</v>
      </c>
      <c r="I71" s="22">
        <v>0</v>
      </c>
      <c r="J71" s="22">
        <v>0</v>
      </c>
      <c r="K71" s="22">
        <v>0</v>
      </c>
      <c r="L71" s="22">
        <v>0</v>
      </c>
      <c r="M71" s="22">
        <v>13426603</v>
      </c>
      <c r="N71" s="22">
        <v>0</v>
      </c>
      <c r="O71" s="22">
        <v>476304</v>
      </c>
      <c r="P71" s="22">
        <v>1026856</v>
      </c>
      <c r="Q71" s="22">
        <v>0</v>
      </c>
      <c r="R71" s="22">
        <v>521236</v>
      </c>
      <c r="S71" s="22">
        <v>0</v>
      </c>
      <c r="T71" s="22">
        <v>15450999</v>
      </c>
      <c r="U71" s="22">
        <v>2335619</v>
      </c>
      <c r="V71" s="22">
        <v>0</v>
      </c>
      <c r="W71" s="22">
        <v>454274</v>
      </c>
      <c r="X71" s="22">
        <v>44871</v>
      </c>
      <c r="Y71" s="22">
        <v>0</v>
      </c>
      <c r="Z71" s="22">
        <v>0</v>
      </c>
      <c r="AA71" s="22">
        <v>0</v>
      </c>
      <c r="AB71" s="22">
        <v>0</v>
      </c>
      <c r="AC71" s="22">
        <v>2834764</v>
      </c>
      <c r="AD71" s="22">
        <v>418222</v>
      </c>
      <c r="AE71" s="22">
        <v>1002692</v>
      </c>
      <c r="AF71" s="22">
        <v>0</v>
      </c>
      <c r="AG71" s="22">
        <v>96985</v>
      </c>
      <c r="AH71" s="22">
        <v>218258</v>
      </c>
      <c r="AI71" s="22">
        <v>4570921</v>
      </c>
      <c r="AJ71" s="22">
        <v>0</v>
      </c>
      <c r="AK71" s="22">
        <v>0</v>
      </c>
      <c r="AL71" s="22">
        <v>0</v>
      </c>
    </row>
    <row r="72" spans="1:38" x14ac:dyDescent="0.35">
      <c r="A72" s="22" t="s">
        <v>114</v>
      </c>
      <c r="B72" s="22" t="s">
        <v>167</v>
      </c>
      <c r="C72" s="22" t="s">
        <v>254</v>
      </c>
      <c r="D72" s="22" t="s">
        <v>255</v>
      </c>
      <c r="E72" s="22">
        <v>0</v>
      </c>
      <c r="F72" s="22">
        <v>0</v>
      </c>
      <c r="G72" s="22">
        <v>7570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7570</v>
      </c>
      <c r="N72" s="22">
        <v>-56842</v>
      </c>
      <c r="O72" s="22">
        <v>217811</v>
      </c>
      <c r="P72" s="22">
        <v>258643</v>
      </c>
      <c r="Q72" s="22">
        <v>14500</v>
      </c>
      <c r="R72" s="22">
        <v>95404</v>
      </c>
      <c r="S72" s="22">
        <v>161940</v>
      </c>
      <c r="T72" s="22">
        <v>699026</v>
      </c>
      <c r="U72" s="22">
        <v>946307</v>
      </c>
      <c r="V72" s="22">
        <v>0</v>
      </c>
      <c r="W72" s="22">
        <v>106949</v>
      </c>
      <c r="X72" s="22">
        <v>20605</v>
      </c>
      <c r="Y72" s="22">
        <v>0</v>
      </c>
      <c r="Z72" s="22">
        <v>0</v>
      </c>
      <c r="AA72" s="22">
        <v>0</v>
      </c>
      <c r="AB72" s="22">
        <v>176380</v>
      </c>
      <c r="AC72" s="22">
        <v>1250241</v>
      </c>
      <c r="AD72" s="22">
        <v>84357</v>
      </c>
      <c r="AE72" s="22">
        <v>664323</v>
      </c>
      <c r="AF72" s="22">
        <v>0</v>
      </c>
      <c r="AG72" s="22">
        <v>51835</v>
      </c>
      <c r="AH72" s="22">
        <v>281597</v>
      </c>
      <c r="AI72" s="22">
        <v>2332353</v>
      </c>
      <c r="AJ72" s="22">
        <v>0</v>
      </c>
      <c r="AK72" s="22">
        <v>0</v>
      </c>
      <c r="AL72" s="22">
        <v>0</v>
      </c>
    </row>
    <row r="73" spans="1:38" x14ac:dyDescent="0.35">
      <c r="A73" s="22" t="s">
        <v>114</v>
      </c>
      <c r="B73" s="22" t="s">
        <v>167</v>
      </c>
      <c r="C73" s="22" t="s">
        <v>256</v>
      </c>
      <c r="D73" s="22" t="s">
        <v>257</v>
      </c>
      <c r="E73" s="22">
        <v>1834349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1834349</v>
      </c>
      <c r="N73" s="22">
        <v>0</v>
      </c>
      <c r="O73" s="22">
        <v>0</v>
      </c>
      <c r="P73" s="22">
        <v>1346627</v>
      </c>
      <c r="Q73" s="22">
        <v>38000</v>
      </c>
      <c r="R73" s="22">
        <v>594215</v>
      </c>
      <c r="S73" s="22">
        <v>152469</v>
      </c>
      <c r="T73" s="22">
        <v>3965660</v>
      </c>
      <c r="U73" s="22">
        <v>1894935</v>
      </c>
      <c r="V73" s="22">
        <v>0</v>
      </c>
      <c r="W73" s="22">
        <v>80936</v>
      </c>
      <c r="X73" s="22">
        <v>14496</v>
      </c>
      <c r="Y73" s="22">
        <v>24307</v>
      </c>
      <c r="Z73" s="22">
        <v>0</v>
      </c>
      <c r="AA73" s="22">
        <v>0</v>
      </c>
      <c r="AB73" s="22">
        <v>0</v>
      </c>
      <c r="AC73" s="22">
        <v>2014674</v>
      </c>
      <c r="AD73" s="22">
        <v>115526</v>
      </c>
      <c r="AE73" s="22">
        <v>391777</v>
      </c>
      <c r="AF73" s="22">
        <v>0</v>
      </c>
      <c r="AG73" s="22">
        <v>34236</v>
      </c>
      <c r="AH73" s="22">
        <v>198703</v>
      </c>
      <c r="AI73" s="22">
        <v>2754916</v>
      </c>
      <c r="AJ73" s="22">
        <v>0</v>
      </c>
      <c r="AK73" s="22">
        <v>0</v>
      </c>
      <c r="AL73" s="22">
        <v>0</v>
      </c>
    </row>
    <row r="74" spans="1:38" x14ac:dyDescent="0.35">
      <c r="A74" s="22" t="s">
        <v>114</v>
      </c>
      <c r="B74" s="22" t="s">
        <v>167</v>
      </c>
      <c r="C74" s="22" t="s">
        <v>258</v>
      </c>
      <c r="D74" s="22" t="s">
        <v>259</v>
      </c>
      <c r="E74" s="22">
        <v>835680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835680</v>
      </c>
      <c r="N74" s="22">
        <v>0</v>
      </c>
      <c r="O74" s="22">
        <v>287343</v>
      </c>
      <c r="P74" s="22">
        <v>50122</v>
      </c>
      <c r="Q74" s="22">
        <v>0</v>
      </c>
      <c r="R74" s="22">
        <v>0</v>
      </c>
      <c r="S74" s="22">
        <v>0</v>
      </c>
      <c r="T74" s="22">
        <v>1173145</v>
      </c>
      <c r="U74" s="22">
        <v>1172399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1172399</v>
      </c>
      <c r="AD74" s="22">
        <v>31715</v>
      </c>
      <c r="AE74" s="22">
        <v>150246</v>
      </c>
      <c r="AF74" s="22">
        <v>0</v>
      </c>
      <c r="AG74" s="22">
        <v>0</v>
      </c>
      <c r="AH74" s="22">
        <v>48124</v>
      </c>
      <c r="AI74" s="22">
        <v>1402484</v>
      </c>
      <c r="AJ74" s="22">
        <v>0</v>
      </c>
      <c r="AK74" s="22">
        <v>0</v>
      </c>
      <c r="AL74" s="22">
        <v>0</v>
      </c>
    </row>
    <row r="75" spans="1:38" x14ac:dyDescent="0.35">
      <c r="A75" s="22" t="s">
        <v>114</v>
      </c>
      <c r="B75" s="22" t="s">
        <v>167</v>
      </c>
      <c r="C75" s="22" t="s">
        <v>260</v>
      </c>
      <c r="D75" s="22" t="s">
        <v>261</v>
      </c>
      <c r="E75" s="22">
        <v>2802807</v>
      </c>
      <c r="F75" s="22">
        <v>0</v>
      </c>
      <c r="G75" s="22">
        <v>0</v>
      </c>
      <c r="H75" s="22">
        <v>21490</v>
      </c>
      <c r="I75" s="22">
        <v>0</v>
      </c>
      <c r="J75" s="22">
        <v>0</v>
      </c>
      <c r="K75" s="22">
        <v>0</v>
      </c>
      <c r="L75" s="22">
        <v>0</v>
      </c>
      <c r="M75" s="22">
        <v>2824297</v>
      </c>
      <c r="N75" s="22">
        <v>0</v>
      </c>
      <c r="O75" s="22">
        <v>0</v>
      </c>
      <c r="P75" s="22">
        <v>1587117</v>
      </c>
      <c r="Q75" s="22">
        <v>0</v>
      </c>
      <c r="R75" s="22">
        <v>0</v>
      </c>
      <c r="S75" s="22">
        <v>604905</v>
      </c>
      <c r="T75" s="22">
        <v>5016319</v>
      </c>
      <c r="U75" s="22">
        <v>3239063</v>
      </c>
      <c r="V75" s="22">
        <v>0</v>
      </c>
      <c r="W75" s="22">
        <v>280078</v>
      </c>
      <c r="X75" s="22">
        <v>136705</v>
      </c>
      <c r="Y75" s="22">
        <v>0</v>
      </c>
      <c r="Z75" s="22">
        <v>42940</v>
      </c>
      <c r="AA75" s="22">
        <v>0</v>
      </c>
      <c r="AB75" s="22">
        <v>0</v>
      </c>
      <c r="AC75" s="22">
        <v>3698786</v>
      </c>
      <c r="AD75" s="22">
        <v>185746</v>
      </c>
      <c r="AE75" s="22">
        <v>1589900</v>
      </c>
      <c r="AF75" s="22">
        <v>0</v>
      </c>
      <c r="AG75" s="22">
        <v>35467</v>
      </c>
      <c r="AH75" s="22">
        <v>554645</v>
      </c>
      <c r="AI75" s="22">
        <v>6064544</v>
      </c>
      <c r="AJ75" s="22">
        <v>0</v>
      </c>
      <c r="AK75" s="22">
        <v>0</v>
      </c>
      <c r="AL75" s="22">
        <v>0</v>
      </c>
    </row>
    <row r="76" spans="1:38" x14ac:dyDescent="0.35">
      <c r="A76" s="22" t="s">
        <v>114</v>
      </c>
      <c r="B76" s="22" t="s">
        <v>167</v>
      </c>
      <c r="C76" s="22" t="s">
        <v>262</v>
      </c>
      <c r="D76" s="22" t="s">
        <v>263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-4881411</v>
      </c>
      <c r="O76" s="22">
        <v>9636121</v>
      </c>
      <c r="P76" s="22">
        <v>394483</v>
      </c>
      <c r="Q76" s="22">
        <v>0</v>
      </c>
      <c r="R76" s="22">
        <v>0</v>
      </c>
      <c r="S76" s="22">
        <v>36006</v>
      </c>
      <c r="T76" s="22">
        <v>5185199</v>
      </c>
      <c r="U76" s="22">
        <v>1280659</v>
      </c>
      <c r="V76" s="22">
        <v>0</v>
      </c>
      <c r="W76" s="22">
        <v>260369</v>
      </c>
      <c r="X76" s="22">
        <v>34963</v>
      </c>
      <c r="Y76" s="22">
        <v>0</v>
      </c>
      <c r="Z76" s="22">
        <v>0</v>
      </c>
      <c r="AA76" s="22">
        <v>0</v>
      </c>
      <c r="AB76" s="22">
        <v>0</v>
      </c>
      <c r="AC76" s="22">
        <v>1575991</v>
      </c>
      <c r="AD76" s="22">
        <v>145647</v>
      </c>
      <c r="AE76" s="22">
        <v>746783</v>
      </c>
      <c r="AF76" s="22">
        <v>0</v>
      </c>
      <c r="AG76" s="22">
        <v>27491</v>
      </c>
      <c r="AH76" s="22">
        <v>261178</v>
      </c>
      <c r="AI76" s="22">
        <v>2757090</v>
      </c>
      <c r="AJ76" s="22">
        <v>0</v>
      </c>
      <c r="AK76" s="22">
        <v>0</v>
      </c>
      <c r="AL76" s="22">
        <v>0</v>
      </c>
    </row>
    <row r="77" spans="1:38" x14ac:dyDescent="0.35">
      <c r="A77" s="22" t="s">
        <v>114</v>
      </c>
      <c r="B77" s="22" t="s">
        <v>167</v>
      </c>
      <c r="C77" s="22" t="s">
        <v>264</v>
      </c>
      <c r="D77" s="22" t="s">
        <v>265</v>
      </c>
      <c r="E77" s="22">
        <v>1068068</v>
      </c>
      <c r="F77" s="22">
        <v>0</v>
      </c>
      <c r="G77" s="22">
        <v>10364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1078432</v>
      </c>
      <c r="N77" s="22">
        <v>432849</v>
      </c>
      <c r="O77" s="22">
        <v>0</v>
      </c>
      <c r="P77" s="22">
        <v>2038943</v>
      </c>
      <c r="Q77" s="22">
        <v>500</v>
      </c>
      <c r="R77" s="22">
        <v>0</v>
      </c>
      <c r="S77" s="22">
        <v>169250</v>
      </c>
      <c r="T77" s="22">
        <v>3719974</v>
      </c>
      <c r="U77" s="22">
        <v>1705891</v>
      </c>
      <c r="V77" s="22">
        <v>0</v>
      </c>
      <c r="W77" s="22">
        <v>292692</v>
      </c>
      <c r="X77" s="22">
        <v>109737</v>
      </c>
      <c r="Y77" s="22">
        <v>0</v>
      </c>
      <c r="Z77" s="22">
        <v>0</v>
      </c>
      <c r="AA77" s="22">
        <v>0</v>
      </c>
      <c r="AB77" s="22">
        <v>0</v>
      </c>
      <c r="AC77" s="22">
        <v>2108320</v>
      </c>
      <c r="AD77" s="22">
        <v>166135</v>
      </c>
      <c r="AE77" s="22">
        <v>836905</v>
      </c>
      <c r="AF77" s="22">
        <v>0</v>
      </c>
      <c r="AG77" s="22">
        <v>17161</v>
      </c>
      <c r="AH77" s="22">
        <v>345701</v>
      </c>
      <c r="AI77" s="22">
        <v>3474222</v>
      </c>
      <c r="AJ77" s="22">
        <v>0</v>
      </c>
      <c r="AK77" s="22">
        <v>0</v>
      </c>
      <c r="AL77" s="22">
        <v>0</v>
      </c>
    </row>
    <row r="78" spans="1:38" x14ac:dyDescent="0.35">
      <c r="A78" s="22" t="s">
        <v>114</v>
      </c>
      <c r="B78" s="22" t="s">
        <v>167</v>
      </c>
      <c r="C78" s="22" t="s">
        <v>266</v>
      </c>
      <c r="D78" s="22" t="s">
        <v>267</v>
      </c>
      <c r="E78" s="22">
        <v>11897701</v>
      </c>
      <c r="F78" s="22">
        <v>0</v>
      </c>
      <c r="G78" s="22">
        <v>341876</v>
      </c>
      <c r="H78" s="22">
        <v>67658</v>
      </c>
      <c r="I78" s="22">
        <v>477501</v>
      </c>
      <c r="J78" s="22">
        <v>0</v>
      </c>
      <c r="K78" s="22">
        <v>0</v>
      </c>
      <c r="L78" s="22">
        <v>0</v>
      </c>
      <c r="M78" s="22">
        <v>12784736</v>
      </c>
      <c r="N78" s="22">
        <v>3869474</v>
      </c>
      <c r="O78" s="22">
        <v>0</v>
      </c>
      <c r="P78" s="22">
        <v>2796388</v>
      </c>
      <c r="Q78" s="22">
        <v>722670</v>
      </c>
      <c r="R78" s="22">
        <v>268000</v>
      </c>
      <c r="S78" s="22">
        <v>587440</v>
      </c>
      <c r="T78" s="22">
        <v>21028708</v>
      </c>
      <c r="U78" s="22">
        <v>7664661</v>
      </c>
      <c r="V78" s="22">
        <v>0</v>
      </c>
      <c r="W78" s="22">
        <v>848599</v>
      </c>
      <c r="X78" s="22">
        <v>452255</v>
      </c>
      <c r="Y78" s="22">
        <v>166594</v>
      </c>
      <c r="Z78" s="22">
        <v>0</v>
      </c>
      <c r="AA78" s="22">
        <v>0</v>
      </c>
      <c r="AB78" s="22">
        <v>0</v>
      </c>
      <c r="AC78" s="22">
        <v>9132109</v>
      </c>
      <c r="AD78" s="22">
        <v>289650</v>
      </c>
      <c r="AE78" s="22">
        <v>1089714</v>
      </c>
      <c r="AF78" s="22">
        <v>0</v>
      </c>
      <c r="AG78" s="22">
        <v>302549</v>
      </c>
      <c r="AH78" s="22">
        <v>617013</v>
      </c>
      <c r="AI78" s="22">
        <v>11431035</v>
      </c>
      <c r="AJ78" s="22">
        <v>0</v>
      </c>
      <c r="AK78" s="22">
        <v>0</v>
      </c>
      <c r="AL78" s="22">
        <v>0</v>
      </c>
    </row>
    <row r="79" spans="1:38" x14ac:dyDescent="0.35">
      <c r="A79" s="22" t="s">
        <v>114</v>
      </c>
      <c r="B79" s="22" t="s">
        <v>167</v>
      </c>
      <c r="C79" s="22" t="s">
        <v>268</v>
      </c>
      <c r="D79" s="22" t="s">
        <v>269</v>
      </c>
      <c r="E79" s="22">
        <v>1424026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1424026</v>
      </c>
      <c r="N79" s="22">
        <v>2887045</v>
      </c>
      <c r="O79" s="22">
        <v>175742</v>
      </c>
      <c r="P79" s="22">
        <v>1035575</v>
      </c>
      <c r="Q79" s="22">
        <v>0</v>
      </c>
      <c r="R79" s="22">
        <v>0</v>
      </c>
      <c r="S79" s="22">
        <v>125783</v>
      </c>
      <c r="T79" s="22">
        <v>5648171</v>
      </c>
      <c r="U79" s="22">
        <v>2243645</v>
      </c>
      <c r="V79" s="22">
        <v>0</v>
      </c>
      <c r="W79" s="22">
        <v>164294</v>
      </c>
      <c r="X79" s="22">
        <v>68815</v>
      </c>
      <c r="Y79" s="22">
        <v>0</v>
      </c>
      <c r="Z79" s="22">
        <v>29148</v>
      </c>
      <c r="AA79" s="22">
        <v>0</v>
      </c>
      <c r="AB79" s="22">
        <v>0</v>
      </c>
      <c r="AC79" s="22">
        <v>2505902</v>
      </c>
      <c r="AD79" s="22">
        <v>159453</v>
      </c>
      <c r="AE79" s="22">
        <v>1031731</v>
      </c>
      <c r="AF79" s="22">
        <v>0</v>
      </c>
      <c r="AG79" s="22">
        <v>52836</v>
      </c>
      <c r="AH79" s="22">
        <v>486631</v>
      </c>
      <c r="AI79" s="22">
        <v>4236553</v>
      </c>
      <c r="AJ79" s="22">
        <v>0</v>
      </c>
      <c r="AK79" s="22">
        <v>0</v>
      </c>
      <c r="AL79" s="22">
        <v>0</v>
      </c>
    </row>
    <row r="80" spans="1:38" x14ac:dyDescent="0.35">
      <c r="A80" s="22" t="s">
        <v>114</v>
      </c>
      <c r="B80" s="22" t="s">
        <v>167</v>
      </c>
      <c r="C80" s="22" t="s">
        <v>270</v>
      </c>
      <c r="D80" s="22" t="s">
        <v>271</v>
      </c>
      <c r="E80" s="22">
        <v>1245699</v>
      </c>
      <c r="F80" s="22">
        <v>0</v>
      </c>
      <c r="G80" s="22">
        <v>0</v>
      </c>
      <c r="H80" s="22">
        <v>15750</v>
      </c>
      <c r="I80" s="22">
        <v>0</v>
      </c>
      <c r="J80" s="22">
        <v>0</v>
      </c>
      <c r="K80" s="22">
        <v>0</v>
      </c>
      <c r="L80" s="22">
        <v>87992</v>
      </c>
      <c r="M80" s="22">
        <v>1349441</v>
      </c>
      <c r="N80" s="22">
        <v>81059</v>
      </c>
      <c r="O80" s="22">
        <v>249616</v>
      </c>
      <c r="P80" s="22">
        <v>752063</v>
      </c>
      <c r="Q80" s="22">
        <v>0</v>
      </c>
      <c r="R80" s="22">
        <v>23324</v>
      </c>
      <c r="S80" s="22">
        <v>78964</v>
      </c>
      <c r="T80" s="22">
        <v>2534467</v>
      </c>
      <c r="U80" s="22">
        <v>1021237</v>
      </c>
      <c r="V80" s="22">
        <v>0</v>
      </c>
      <c r="W80" s="22">
        <v>90282</v>
      </c>
      <c r="X80" s="22">
        <v>132558</v>
      </c>
      <c r="Y80" s="22">
        <v>0</v>
      </c>
      <c r="Z80" s="22">
        <v>0</v>
      </c>
      <c r="AA80" s="22">
        <v>0</v>
      </c>
      <c r="AB80" s="22">
        <v>133830</v>
      </c>
      <c r="AC80" s="22">
        <v>1377907</v>
      </c>
      <c r="AD80" s="22">
        <v>130907</v>
      </c>
      <c r="AE80" s="22">
        <v>863590</v>
      </c>
      <c r="AF80" s="22">
        <v>0</v>
      </c>
      <c r="AG80" s="22">
        <v>91462</v>
      </c>
      <c r="AH80" s="22">
        <v>275417</v>
      </c>
      <c r="AI80" s="22">
        <v>2739283</v>
      </c>
      <c r="AJ80" s="22">
        <v>0</v>
      </c>
      <c r="AK80" s="22">
        <v>0</v>
      </c>
      <c r="AL80" s="22">
        <v>0</v>
      </c>
    </row>
    <row r="81" spans="1:38" x14ac:dyDescent="0.35">
      <c r="A81" s="22" t="s">
        <v>114</v>
      </c>
      <c r="B81" s="22" t="s">
        <v>167</v>
      </c>
      <c r="C81" s="22" t="s">
        <v>272</v>
      </c>
      <c r="D81" s="22" t="s">
        <v>273</v>
      </c>
      <c r="E81" s="22">
        <v>103928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200632</v>
      </c>
      <c r="M81" s="22">
        <v>304560</v>
      </c>
      <c r="N81" s="22">
        <v>0</v>
      </c>
      <c r="O81" s="22">
        <v>6109</v>
      </c>
      <c r="P81" s="22">
        <v>1225710</v>
      </c>
      <c r="Q81" s="22">
        <v>0</v>
      </c>
      <c r="R81" s="22">
        <v>0</v>
      </c>
      <c r="S81" s="22">
        <v>123893</v>
      </c>
      <c r="T81" s="22">
        <v>1660272</v>
      </c>
      <c r="U81" s="22">
        <v>1593858</v>
      </c>
      <c r="V81" s="22">
        <v>0</v>
      </c>
      <c r="W81" s="22">
        <v>41514</v>
      </c>
      <c r="X81" s="22">
        <v>39671</v>
      </c>
      <c r="Y81" s="22">
        <v>0</v>
      </c>
      <c r="Z81" s="22">
        <v>0</v>
      </c>
      <c r="AA81" s="22">
        <v>0</v>
      </c>
      <c r="AB81" s="22">
        <v>181002</v>
      </c>
      <c r="AC81" s="22">
        <v>1856045</v>
      </c>
      <c r="AD81" s="22">
        <v>87307</v>
      </c>
      <c r="AE81" s="22">
        <v>769377</v>
      </c>
      <c r="AF81" s="22">
        <v>0</v>
      </c>
      <c r="AG81" s="22">
        <v>12889</v>
      </c>
      <c r="AH81" s="22">
        <v>332759</v>
      </c>
      <c r="AI81" s="22">
        <v>3058377</v>
      </c>
      <c r="AJ81" s="22">
        <v>0</v>
      </c>
      <c r="AK81" s="22">
        <v>0</v>
      </c>
      <c r="AL81" s="22">
        <v>0</v>
      </c>
    </row>
    <row r="82" spans="1:38" x14ac:dyDescent="0.35">
      <c r="A82" s="22" t="s">
        <v>114</v>
      </c>
      <c r="B82" s="22" t="s">
        <v>167</v>
      </c>
      <c r="C82" s="22" t="s">
        <v>274</v>
      </c>
      <c r="D82" s="22" t="s">
        <v>275</v>
      </c>
      <c r="E82" s="22">
        <v>22191958</v>
      </c>
      <c r="F82" s="22">
        <v>0</v>
      </c>
      <c r="G82" s="22">
        <v>0</v>
      </c>
      <c r="H82" s="22">
        <v>16430</v>
      </c>
      <c r="I82" s="22">
        <v>0</v>
      </c>
      <c r="J82" s="22">
        <v>155330</v>
      </c>
      <c r="K82" s="22">
        <v>0</v>
      </c>
      <c r="L82" s="22">
        <v>0</v>
      </c>
      <c r="M82" s="22">
        <v>22363718</v>
      </c>
      <c r="N82" s="22">
        <v>-3061816</v>
      </c>
      <c r="O82" s="22">
        <v>970158</v>
      </c>
      <c r="P82" s="22">
        <v>3758223</v>
      </c>
      <c r="Q82" s="22">
        <v>0</v>
      </c>
      <c r="R82" s="22">
        <v>0</v>
      </c>
      <c r="S82" s="22">
        <v>639133</v>
      </c>
      <c r="T82" s="22">
        <v>24669416</v>
      </c>
      <c r="U82" s="22">
        <v>12776881</v>
      </c>
      <c r="V82" s="22">
        <v>0</v>
      </c>
      <c r="W82" s="22">
        <v>0</v>
      </c>
      <c r="X82" s="22">
        <v>160589</v>
      </c>
      <c r="Y82" s="22">
        <v>0</v>
      </c>
      <c r="Z82" s="22">
        <v>18996</v>
      </c>
      <c r="AA82" s="22">
        <v>0</v>
      </c>
      <c r="AB82" s="22">
        <v>952651</v>
      </c>
      <c r="AC82" s="22">
        <v>13909117</v>
      </c>
      <c r="AD82" s="22">
        <v>135605</v>
      </c>
      <c r="AE82" s="22">
        <v>2664106</v>
      </c>
      <c r="AF82" s="22">
        <v>0</v>
      </c>
      <c r="AG82" s="22">
        <v>3753</v>
      </c>
      <c r="AH82" s="22">
        <v>567411</v>
      </c>
      <c r="AI82" s="22">
        <v>17279992</v>
      </c>
      <c r="AJ82" s="22">
        <v>0</v>
      </c>
      <c r="AK82" s="22">
        <v>0</v>
      </c>
      <c r="AL82" s="22">
        <v>0</v>
      </c>
    </row>
    <row r="83" spans="1:38" x14ac:dyDescent="0.35">
      <c r="A83" s="22" t="s">
        <v>114</v>
      </c>
      <c r="B83" s="22" t="s">
        <v>167</v>
      </c>
      <c r="C83" s="22" t="s">
        <v>276</v>
      </c>
      <c r="D83" s="22" t="s">
        <v>277</v>
      </c>
      <c r="E83" s="22">
        <v>2140311</v>
      </c>
      <c r="F83" s="22">
        <v>0</v>
      </c>
      <c r="G83" s="22">
        <v>58553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2198864</v>
      </c>
      <c r="N83" s="22">
        <v>276457</v>
      </c>
      <c r="O83" s="22">
        <v>714155</v>
      </c>
      <c r="P83" s="22">
        <v>1527530</v>
      </c>
      <c r="Q83" s="22">
        <v>0</v>
      </c>
      <c r="R83" s="22">
        <v>633026</v>
      </c>
      <c r="S83" s="22">
        <v>377578</v>
      </c>
      <c r="T83" s="22">
        <v>5727610</v>
      </c>
      <c r="U83" s="22">
        <v>2300755</v>
      </c>
      <c r="V83" s="22">
        <v>0</v>
      </c>
      <c r="W83" s="22">
        <v>29374</v>
      </c>
      <c r="X83" s="22">
        <v>0</v>
      </c>
      <c r="Y83" s="22">
        <v>0</v>
      </c>
      <c r="Z83" s="22">
        <v>9337</v>
      </c>
      <c r="AA83" s="22">
        <v>0</v>
      </c>
      <c r="AB83" s="22">
        <v>0</v>
      </c>
      <c r="AC83" s="22">
        <v>2339466</v>
      </c>
      <c r="AD83" s="22">
        <v>274449</v>
      </c>
      <c r="AE83" s="22">
        <v>1565253</v>
      </c>
      <c r="AF83" s="22">
        <v>0</v>
      </c>
      <c r="AG83" s="22">
        <v>35325</v>
      </c>
      <c r="AH83" s="22">
        <v>532142</v>
      </c>
      <c r="AI83" s="22">
        <v>4746635</v>
      </c>
      <c r="AJ83" s="22">
        <v>0</v>
      </c>
      <c r="AK83" s="22">
        <v>0</v>
      </c>
      <c r="AL83" s="22">
        <v>0</v>
      </c>
    </row>
    <row r="84" spans="1:38" x14ac:dyDescent="0.35">
      <c r="A84" s="22" t="s">
        <v>114</v>
      </c>
      <c r="B84" s="22" t="s">
        <v>167</v>
      </c>
      <c r="C84" s="22" t="s">
        <v>278</v>
      </c>
      <c r="D84" s="22" t="s">
        <v>279</v>
      </c>
      <c r="E84" s="22">
        <v>8847727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8847727</v>
      </c>
      <c r="N84" s="22">
        <v>-535018</v>
      </c>
      <c r="O84" s="22">
        <v>0</v>
      </c>
      <c r="P84" s="22">
        <v>3821251</v>
      </c>
      <c r="Q84" s="22">
        <v>83974</v>
      </c>
      <c r="R84" s="22">
        <v>0</v>
      </c>
      <c r="S84" s="22">
        <v>99430</v>
      </c>
      <c r="T84" s="22">
        <v>12317364</v>
      </c>
      <c r="U84" s="22">
        <v>13802881</v>
      </c>
      <c r="V84" s="22">
        <v>0</v>
      </c>
      <c r="W84" s="22">
        <v>46097</v>
      </c>
      <c r="X84" s="22">
        <v>32601</v>
      </c>
      <c r="Y84" s="22">
        <v>0</v>
      </c>
      <c r="Z84" s="22">
        <v>0</v>
      </c>
      <c r="AA84" s="22">
        <v>0</v>
      </c>
      <c r="AB84" s="22">
        <v>0</v>
      </c>
      <c r="AC84" s="22">
        <v>13881579</v>
      </c>
      <c r="AD84" s="22">
        <v>67192</v>
      </c>
      <c r="AE84" s="22">
        <v>1600754</v>
      </c>
      <c r="AF84" s="22">
        <v>0</v>
      </c>
      <c r="AG84" s="22">
        <v>86720</v>
      </c>
      <c r="AH84" s="22">
        <v>379695</v>
      </c>
      <c r="AI84" s="22">
        <v>16015940</v>
      </c>
      <c r="AJ84" s="22">
        <v>0</v>
      </c>
      <c r="AK84" s="22">
        <v>0</v>
      </c>
      <c r="AL84" s="22">
        <v>0</v>
      </c>
    </row>
    <row r="85" spans="1:38" x14ac:dyDescent="0.35">
      <c r="A85" s="22" t="s">
        <v>114</v>
      </c>
      <c r="B85" s="22" t="s">
        <v>167</v>
      </c>
      <c r="C85" s="22" t="s">
        <v>280</v>
      </c>
      <c r="D85" s="22" t="s">
        <v>281</v>
      </c>
      <c r="E85" s="22">
        <v>776413</v>
      </c>
      <c r="F85" s="22">
        <v>0</v>
      </c>
      <c r="G85" s="22">
        <v>0</v>
      </c>
      <c r="H85" s="22">
        <v>0</v>
      </c>
      <c r="I85" s="22">
        <v>0</v>
      </c>
      <c r="J85" s="22">
        <v>0</v>
      </c>
      <c r="K85" s="22">
        <v>0</v>
      </c>
      <c r="L85" s="22">
        <v>0</v>
      </c>
      <c r="M85" s="22">
        <v>776413</v>
      </c>
      <c r="N85" s="22">
        <v>-84388</v>
      </c>
      <c r="O85" s="22">
        <v>0</v>
      </c>
      <c r="P85" s="22">
        <v>1148279</v>
      </c>
      <c r="Q85" s="22">
        <v>0</v>
      </c>
      <c r="R85" s="22">
        <v>268417</v>
      </c>
      <c r="S85" s="22">
        <v>232918</v>
      </c>
      <c r="T85" s="22">
        <v>2341639</v>
      </c>
      <c r="U85" s="22">
        <v>1245850</v>
      </c>
      <c r="V85" s="22">
        <v>0</v>
      </c>
      <c r="W85" s="22">
        <v>82916</v>
      </c>
      <c r="X85" s="22">
        <v>1102</v>
      </c>
      <c r="Y85" s="22">
        <v>0</v>
      </c>
      <c r="Z85" s="22">
        <v>0</v>
      </c>
      <c r="AA85" s="22">
        <v>1457</v>
      </c>
      <c r="AB85" s="22">
        <v>0</v>
      </c>
      <c r="AC85" s="22">
        <v>1331325</v>
      </c>
      <c r="AD85" s="22">
        <v>76087</v>
      </c>
      <c r="AE85" s="22">
        <v>549299</v>
      </c>
      <c r="AF85" s="22">
        <v>0</v>
      </c>
      <c r="AG85" s="22">
        <v>45922</v>
      </c>
      <c r="AH85" s="22">
        <v>276948</v>
      </c>
      <c r="AI85" s="22">
        <v>2279581</v>
      </c>
      <c r="AJ85" s="22">
        <v>0</v>
      </c>
      <c r="AK85" s="22">
        <v>0</v>
      </c>
      <c r="AL85" s="22">
        <v>0</v>
      </c>
    </row>
    <row r="86" spans="1:38" x14ac:dyDescent="0.35">
      <c r="A86" s="22" t="s">
        <v>114</v>
      </c>
      <c r="B86" s="22" t="s">
        <v>167</v>
      </c>
      <c r="C86" s="22" t="s">
        <v>282</v>
      </c>
      <c r="D86" s="22" t="s">
        <v>283</v>
      </c>
      <c r="E86" s="22">
        <v>1288115</v>
      </c>
      <c r="F86" s="22">
        <v>0</v>
      </c>
      <c r="G86" s="22">
        <v>368302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1656417</v>
      </c>
      <c r="N86" s="22">
        <v>0</v>
      </c>
      <c r="O86" s="22">
        <v>4073</v>
      </c>
      <c r="P86" s="22">
        <v>147795</v>
      </c>
      <c r="Q86" s="22">
        <v>0</v>
      </c>
      <c r="R86" s="22">
        <v>0</v>
      </c>
      <c r="S86" s="22">
        <v>277430</v>
      </c>
      <c r="T86" s="22">
        <v>2085715</v>
      </c>
      <c r="U86" s="22">
        <v>569639</v>
      </c>
      <c r="V86" s="22">
        <v>0</v>
      </c>
      <c r="W86" s="22">
        <v>201335</v>
      </c>
      <c r="X86" s="22">
        <v>146029</v>
      </c>
      <c r="Y86" s="22">
        <v>0</v>
      </c>
      <c r="Z86" s="22">
        <v>0</v>
      </c>
      <c r="AA86" s="22">
        <v>0</v>
      </c>
      <c r="AB86" s="22">
        <v>0</v>
      </c>
      <c r="AC86" s="22">
        <v>917003</v>
      </c>
      <c r="AD86" s="22">
        <v>83437</v>
      </c>
      <c r="AE86" s="22">
        <v>520868</v>
      </c>
      <c r="AF86" s="22">
        <v>0</v>
      </c>
      <c r="AG86" s="22">
        <v>0</v>
      </c>
      <c r="AH86" s="22">
        <v>216053</v>
      </c>
      <c r="AI86" s="22">
        <v>1737361</v>
      </c>
      <c r="AJ86" s="22">
        <v>0</v>
      </c>
      <c r="AK86" s="22">
        <v>0</v>
      </c>
      <c r="AL86" s="22">
        <v>0</v>
      </c>
    </row>
    <row r="87" spans="1:38" x14ac:dyDescent="0.35">
      <c r="A87" s="22" t="s">
        <v>114</v>
      </c>
      <c r="B87" s="22" t="s">
        <v>167</v>
      </c>
      <c r="C87" s="22" t="s">
        <v>284</v>
      </c>
      <c r="D87" s="22" t="s">
        <v>285</v>
      </c>
      <c r="E87" s="22">
        <v>11629964</v>
      </c>
      <c r="F87" s="22">
        <v>0</v>
      </c>
      <c r="G87" s="22">
        <v>0</v>
      </c>
      <c r="H87" s="22">
        <v>2126336</v>
      </c>
      <c r="I87" s="22">
        <v>0</v>
      </c>
      <c r="J87" s="22">
        <v>0</v>
      </c>
      <c r="K87" s="22">
        <v>0</v>
      </c>
      <c r="L87" s="22">
        <v>0</v>
      </c>
      <c r="M87" s="22">
        <v>13756300</v>
      </c>
      <c r="N87" s="22">
        <v>8322551</v>
      </c>
      <c r="O87" s="22">
        <v>0</v>
      </c>
      <c r="P87" s="22">
        <v>1199483</v>
      </c>
      <c r="Q87" s="22">
        <v>0</v>
      </c>
      <c r="R87" s="22">
        <v>0</v>
      </c>
      <c r="S87" s="22">
        <v>599042</v>
      </c>
      <c r="T87" s="22">
        <v>23877376</v>
      </c>
      <c r="U87" s="22">
        <v>2593423</v>
      </c>
      <c r="V87" s="22">
        <v>0</v>
      </c>
      <c r="W87" s="22">
        <v>93823</v>
      </c>
      <c r="X87" s="22">
        <v>364550</v>
      </c>
      <c r="Y87" s="22">
        <v>0</v>
      </c>
      <c r="Z87" s="22">
        <v>0</v>
      </c>
      <c r="AA87" s="22">
        <v>0</v>
      </c>
      <c r="AB87" s="22">
        <v>0</v>
      </c>
      <c r="AC87" s="22">
        <v>3051796</v>
      </c>
      <c r="AD87" s="22">
        <v>158834</v>
      </c>
      <c r="AE87" s="22">
        <v>1205268</v>
      </c>
      <c r="AF87" s="22">
        <v>0</v>
      </c>
      <c r="AG87" s="22">
        <v>0</v>
      </c>
      <c r="AH87" s="22">
        <v>563095</v>
      </c>
      <c r="AI87" s="22">
        <v>4978993</v>
      </c>
      <c r="AJ87" s="22">
        <v>0</v>
      </c>
      <c r="AK87" s="22">
        <v>0</v>
      </c>
      <c r="AL87" s="22">
        <v>0</v>
      </c>
    </row>
    <row r="88" spans="1:38" x14ac:dyDescent="0.35">
      <c r="A88" s="22" t="s">
        <v>114</v>
      </c>
      <c r="B88" s="22" t="s">
        <v>167</v>
      </c>
      <c r="C88" s="22" t="s">
        <v>286</v>
      </c>
      <c r="D88" s="22" t="s">
        <v>287</v>
      </c>
      <c r="E88" s="22">
        <v>2986546</v>
      </c>
      <c r="F88" s="22">
        <v>0</v>
      </c>
      <c r="G88" s="22">
        <v>4390960</v>
      </c>
      <c r="H88" s="22">
        <v>1712931</v>
      </c>
      <c r="I88" s="22">
        <v>0</v>
      </c>
      <c r="J88" s="22">
        <v>0</v>
      </c>
      <c r="K88" s="22">
        <v>0</v>
      </c>
      <c r="L88" s="22">
        <v>0</v>
      </c>
      <c r="M88" s="22">
        <v>9090437</v>
      </c>
      <c r="N88" s="22">
        <v>4831870</v>
      </c>
      <c r="O88" s="22">
        <v>1579485</v>
      </c>
      <c r="P88" s="22">
        <v>4065826</v>
      </c>
      <c r="Q88" s="22">
        <v>3698257</v>
      </c>
      <c r="R88" s="22">
        <v>264103</v>
      </c>
      <c r="S88" s="22">
        <v>826622</v>
      </c>
      <c r="T88" s="22">
        <v>24356600</v>
      </c>
      <c r="U88" s="22">
        <v>11261534</v>
      </c>
      <c r="V88" s="22">
        <v>0</v>
      </c>
      <c r="W88" s="22">
        <v>484542</v>
      </c>
      <c r="X88" s="22">
        <v>355736</v>
      </c>
      <c r="Y88" s="22">
        <v>0</v>
      </c>
      <c r="Z88" s="22">
        <v>0</v>
      </c>
      <c r="AA88" s="22">
        <v>0</v>
      </c>
      <c r="AB88" s="22">
        <v>0</v>
      </c>
      <c r="AC88" s="22">
        <v>12101812</v>
      </c>
      <c r="AD88" s="22">
        <v>357962</v>
      </c>
      <c r="AE88" s="22">
        <v>3236155</v>
      </c>
      <c r="AF88" s="22">
        <v>0</v>
      </c>
      <c r="AG88" s="22">
        <v>209815</v>
      </c>
      <c r="AH88" s="22">
        <v>960105</v>
      </c>
      <c r="AI88" s="22">
        <v>16865849</v>
      </c>
      <c r="AJ88" s="22">
        <v>0</v>
      </c>
      <c r="AK88" s="22">
        <v>0</v>
      </c>
      <c r="AL88" s="22">
        <v>0</v>
      </c>
    </row>
    <row r="89" spans="1:38" x14ac:dyDescent="0.35">
      <c r="A89" s="22" t="s">
        <v>114</v>
      </c>
      <c r="B89" s="22" t="s">
        <v>167</v>
      </c>
      <c r="C89" s="22" t="s">
        <v>288</v>
      </c>
      <c r="D89" s="22" t="s">
        <v>289</v>
      </c>
      <c r="E89" s="22">
        <v>13804781</v>
      </c>
      <c r="F89" s="22">
        <v>0</v>
      </c>
      <c r="G89" s="22">
        <v>0</v>
      </c>
      <c r="H89" s="22">
        <v>0</v>
      </c>
      <c r="I89" s="22">
        <v>0</v>
      </c>
      <c r="J89" s="22">
        <v>0</v>
      </c>
      <c r="K89" s="22">
        <v>0</v>
      </c>
      <c r="L89" s="22">
        <v>0</v>
      </c>
      <c r="M89" s="22">
        <v>13804781</v>
      </c>
      <c r="N89" s="22">
        <v>1485338</v>
      </c>
      <c r="O89" s="22">
        <v>2287329</v>
      </c>
      <c r="P89" s="22">
        <v>1003035</v>
      </c>
      <c r="Q89" s="22">
        <v>585882</v>
      </c>
      <c r="R89" s="22">
        <v>54043</v>
      </c>
      <c r="S89" s="22">
        <v>524871</v>
      </c>
      <c r="T89" s="22">
        <v>19745279</v>
      </c>
      <c r="U89" s="22">
        <v>12185213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12185213</v>
      </c>
      <c r="AD89" s="22">
        <v>933910</v>
      </c>
      <c r="AE89" s="22">
        <v>1553215</v>
      </c>
      <c r="AF89" s="22">
        <v>0</v>
      </c>
      <c r="AG89" s="22">
        <v>57178</v>
      </c>
      <c r="AH89" s="22">
        <v>450140</v>
      </c>
      <c r="AI89" s="22">
        <v>15179656</v>
      </c>
      <c r="AJ89" s="22">
        <v>0</v>
      </c>
      <c r="AK89" s="22">
        <v>0</v>
      </c>
      <c r="AL89" s="22">
        <v>0</v>
      </c>
    </row>
    <row r="90" spans="1:38" x14ac:dyDescent="0.35">
      <c r="A90" s="22" t="s">
        <v>114</v>
      </c>
      <c r="B90" s="22" t="s">
        <v>167</v>
      </c>
      <c r="C90" s="22" t="s">
        <v>290</v>
      </c>
      <c r="D90" s="22" t="s">
        <v>291</v>
      </c>
      <c r="E90" s="22">
        <v>1579093</v>
      </c>
      <c r="F90" s="22">
        <v>0</v>
      </c>
      <c r="G90" s="22">
        <v>0</v>
      </c>
      <c r="H90" s="22">
        <v>0</v>
      </c>
      <c r="I90" s="22">
        <v>0</v>
      </c>
      <c r="J90" s="22">
        <v>0</v>
      </c>
      <c r="K90" s="22">
        <v>0</v>
      </c>
      <c r="L90" s="22">
        <v>0</v>
      </c>
      <c r="M90" s="22">
        <v>1579093</v>
      </c>
      <c r="N90" s="22">
        <v>0</v>
      </c>
      <c r="O90" s="22">
        <v>0</v>
      </c>
      <c r="P90" s="22">
        <v>0</v>
      </c>
      <c r="Q90" s="22">
        <v>696000</v>
      </c>
      <c r="R90" s="22">
        <v>0</v>
      </c>
      <c r="S90" s="22">
        <v>0</v>
      </c>
      <c r="T90" s="22">
        <v>2275093</v>
      </c>
      <c r="U90" s="22">
        <v>5603880</v>
      </c>
      <c r="V90" s="22">
        <v>0</v>
      </c>
      <c r="W90" s="22">
        <v>251491</v>
      </c>
      <c r="X90" s="22">
        <v>204978</v>
      </c>
      <c r="Y90" s="22">
        <v>0</v>
      </c>
      <c r="Z90" s="22">
        <v>0</v>
      </c>
      <c r="AA90" s="22">
        <v>0</v>
      </c>
      <c r="AB90" s="22">
        <v>0</v>
      </c>
      <c r="AC90" s="22">
        <v>6060349</v>
      </c>
      <c r="AD90" s="22">
        <v>279934</v>
      </c>
      <c r="AE90" s="22">
        <v>398808</v>
      </c>
      <c r="AF90" s="22">
        <v>0</v>
      </c>
      <c r="AG90" s="22">
        <v>106435</v>
      </c>
      <c r="AH90" s="22">
        <v>314501</v>
      </c>
      <c r="AI90" s="22">
        <v>7160027</v>
      </c>
      <c r="AJ90" s="22">
        <v>0</v>
      </c>
      <c r="AK90" s="22">
        <v>0</v>
      </c>
      <c r="AL90" s="22">
        <v>0</v>
      </c>
    </row>
    <row r="91" spans="1:38" x14ac:dyDescent="0.35">
      <c r="A91" s="22" t="s">
        <v>114</v>
      </c>
      <c r="B91" s="22" t="s">
        <v>167</v>
      </c>
      <c r="C91" s="22" t="s">
        <v>292</v>
      </c>
      <c r="D91" s="22" t="s">
        <v>293</v>
      </c>
      <c r="E91" s="22">
        <v>22986978</v>
      </c>
      <c r="F91" s="22">
        <v>0</v>
      </c>
      <c r="G91" s="22">
        <v>611440</v>
      </c>
      <c r="H91" s="22">
        <v>64539</v>
      </c>
      <c r="I91" s="22">
        <v>235753</v>
      </c>
      <c r="J91" s="22">
        <v>0</v>
      </c>
      <c r="K91" s="22">
        <v>0</v>
      </c>
      <c r="L91" s="22">
        <v>0</v>
      </c>
      <c r="M91" s="22">
        <v>23898710</v>
      </c>
      <c r="N91" s="22">
        <v>5796683</v>
      </c>
      <c r="O91" s="22">
        <v>892560</v>
      </c>
      <c r="P91" s="22">
        <v>2019493</v>
      </c>
      <c r="Q91" s="22">
        <v>5955</v>
      </c>
      <c r="R91" s="22">
        <v>599552</v>
      </c>
      <c r="S91" s="22">
        <v>999209</v>
      </c>
      <c r="T91" s="22">
        <v>34212162</v>
      </c>
      <c r="U91" s="22">
        <v>11908970</v>
      </c>
      <c r="V91" s="22">
        <v>0</v>
      </c>
      <c r="W91" s="22">
        <v>489933</v>
      </c>
      <c r="X91" s="22">
        <v>321956</v>
      </c>
      <c r="Y91" s="22">
        <v>19188</v>
      </c>
      <c r="Z91" s="22">
        <v>0</v>
      </c>
      <c r="AA91" s="22">
        <v>0</v>
      </c>
      <c r="AB91" s="22">
        <v>0</v>
      </c>
      <c r="AC91" s="22">
        <v>12740047</v>
      </c>
      <c r="AD91" s="22">
        <v>1151483</v>
      </c>
      <c r="AE91" s="22">
        <v>1137127</v>
      </c>
      <c r="AF91" s="22">
        <v>0</v>
      </c>
      <c r="AG91" s="22">
        <v>444440</v>
      </c>
      <c r="AH91" s="22">
        <v>878837</v>
      </c>
      <c r="AI91" s="22">
        <v>16351934</v>
      </c>
      <c r="AJ91" s="22">
        <v>0</v>
      </c>
      <c r="AK91" s="22">
        <v>0</v>
      </c>
      <c r="AL91" s="22">
        <v>0</v>
      </c>
    </row>
    <row r="92" spans="1:38" x14ac:dyDescent="0.35">
      <c r="A92" s="22" t="s">
        <v>114</v>
      </c>
      <c r="B92" s="22" t="s">
        <v>294</v>
      </c>
      <c r="C92" s="22" t="s">
        <v>295</v>
      </c>
      <c r="D92" s="22" t="s">
        <v>296</v>
      </c>
      <c r="E92" s="22">
        <v>300332</v>
      </c>
      <c r="F92" s="22">
        <v>0</v>
      </c>
      <c r="G92" s="22">
        <v>0</v>
      </c>
      <c r="H92" s="22">
        <v>0</v>
      </c>
      <c r="I92" s="22">
        <v>0</v>
      </c>
      <c r="J92" s="22">
        <v>0</v>
      </c>
      <c r="K92" s="22">
        <v>0</v>
      </c>
      <c r="L92" s="22">
        <v>0</v>
      </c>
      <c r="M92" s="22">
        <v>300332</v>
      </c>
      <c r="N92" s="22">
        <v>0</v>
      </c>
      <c r="O92" s="22">
        <v>906963</v>
      </c>
      <c r="P92" s="22">
        <v>160004</v>
      </c>
      <c r="Q92" s="22">
        <v>198000</v>
      </c>
      <c r="R92" s="22">
        <v>0</v>
      </c>
      <c r="S92" s="22">
        <v>55839</v>
      </c>
      <c r="T92" s="22">
        <v>1621138</v>
      </c>
      <c r="U92" s="22">
        <v>439751</v>
      </c>
      <c r="V92" s="22">
        <v>0</v>
      </c>
      <c r="W92" s="22">
        <v>313516</v>
      </c>
      <c r="X92" s="22">
        <v>0</v>
      </c>
      <c r="Y92" s="22">
        <v>13812</v>
      </c>
      <c r="Z92" s="22">
        <v>0</v>
      </c>
      <c r="AA92" s="22">
        <v>0</v>
      </c>
      <c r="AB92" s="22">
        <v>0</v>
      </c>
      <c r="AC92" s="22">
        <v>767079</v>
      </c>
      <c r="AD92" s="22">
        <v>292220</v>
      </c>
      <c r="AE92" s="22">
        <v>228965</v>
      </c>
      <c r="AF92" s="22">
        <v>0</v>
      </c>
      <c r="AG92" s="22">
        <v>17314</v>
      </c>
      <c r="AH92" s="22">
        <v>98137</v>
      </c>
      <c r="AI92" s="22">
        <v>1403715</v>
      </c>
      <c r="AJ92" s="22">
        <v>0</v>
      </c>
      <c r="AK92" s="22">
        <v>0</v>
      </c>
      <c r="AL92" s="22">
        <v>0</v>
      </c>
    </row>
    <row r="93" spans="1:38" x14ac:dyDescent="0.35">
      <c r="A93" s="22" t="s">
        <v>114</v>
      </c>
      <c r="B93" s="22" t="s">
        <v>294</v>
      </c>
      <c r="C93" s="22" t="s">
        <v>297</v>
      </c>
      <c r="D93" s="22" t="s">
        <v>298</v>
      </c>
      <c r="E93" s="22">
        <v>1217744</v>
      </c>
      <c r="F93" s="22">
        <v>0</v>
      </c>
      <c r="G93" s="22">
        <v>199242</v>
      </c>
      <c r="H93" s="22">
        <v>1645038</v>
      </c>
      <c r="I93" s="22">
        <v>103116</v>
      </c>
      <c r="J93" s="22">
        <v>0</v>
      </c>
      <c r="K93" s="22">
        <v>0</v>
      </c>
      <c r="L93" s="22">
        <v>0</v>
      </c>
      <c r="M93" s="22">
        <v>3165140</v>
      </c>
      <c r="N93" s="22">
        <v>13649683</v>
      </c>
      <c r="O93" s="22">
        <v>1353285</v>
      </c>
      <c r="P93" s="22">
        <v>2575140</v>
      </c>
      <c r="Q93" s="22">
        <v>0</v>
      </c>
      <c r="R93" s="22">
        <v>671795</v>
      </c>
      <c r="S93" s="22">
        <v>1700398</v>
      </c>
      <c r="T93" s="22">
        <v>23115441</v>
      </c>
      <c r="U93" s="22">
        <v>1101182</v>
      </c>
      <c r="V93" s="22">
        <v>0</v>
      </c>
      <c r="W93" s="22">
        <v>401039</v>
      </c>
      <c r="X93" s="22">
        <v>230186</v>
      </c>
      <c r="Y93" s="22">
        <v>66347</v>
      </c>
      <c r="Z93" s="22">
        <v>0</v>
      </c>
      <c r="AA93" s="22">
        <v>0</v>
      </c>
      <c r="AB93" s="22">
        <v>0</v>
      </c>
      <c r="AC93" s="22">
        <v>1798754</v>
      </c>
      <c r="AD93" s="22">
        <v>1494684</v>
      </c>
      <c r="AE93" s="22">
        <v>2130384</v>
      </c>
      <c r="AF93" s="22">
        <v>0</v>
      </c>
      <c r="AG93" s="22">
        <v>290389</v>
      </c>
      <c r="AH93" s="22">
        <v>604354</v>
      </c>
      <c r="AI93" s="22">
        <v>6318565</v>
      </c>
      <c r="AJ93" s="22">
        <v>0</v>
      </c>
      <c r="AK93" s="22">
        <v>0</v>
      </c>
      <c r="AL93" s="22">
        <v>0</v>
      </c>
    </row>
    <row r="94" spans="1:38" x14ac:dyDescent="0.35">
      <c r="A94" s="22" t="s">
        <v>114</v>
      </c>
      <c r="B94" s="22" t="s">
        <v>294</v>
      </c>
      <c r="C94" s="22" t="s">
        <v>299</v>
      </c>
      <c r="D94" s="22" t="s">
        <v>300</v>
      </c>
      <c r="E94" s="22">
        <v>187834</v>
      </c>
      <c r="F94" s="22">
        <v>0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187834</v>
      </c>
      <c r="N94" s="22">
        <v>1002247</v>
      </c>
      <c r="O94" s="22">
        <v>506948</v>
      </c>
      <c r="P94" s="22">
        <v>613107</v>
      </c>
      <c r="Q94" s="22">
        <v>0</v>
      </c>
      <c r="R94" s="22">
        <v>34616</v>
      </c>
      <c r="S94" s="22">
        <v>159710</v>
      </c>
      <c r="T94" s="22">
        <v>2504462</v>
      </c>
      <c r="U94" s="22">
        <v>247017</v>
      </c>
      <c r="V94" s="22">
        <v>0</v>
      </c>
      <c r="W94" s="22">
        <v>167798</v>
      </c>
      <c r="X94" s="22">
        <v>159649</v>
      </c>
      <c r="Y94" s="22">
        <v>23952</v>
      </c>
      <c r="Z94" s="22">
        <v>0</v>
      </c>
      <c r="AA94" s="22">
        <v>0</v>
      </c>
      <c r="AB94" s="22">
        <v>0</v>
      </c>
      <c r="AC94" s="22">
        <v>598416</v>
      </c>
      <c r="AD94" s="22">
        <v>577538</v>
      </c>
      <c r="AE94" s="22">
        <v>427367</v>
      </c>
      <c r="AF94" s="22">
        <v>0</v>
      </c>
      <c r="AG94" s="22">
        <v>70969</v>
      </c>
      <c r="AH94" s="22">
        <v>184504</v>
      </c>
      <c r="AI94" s="22">
        <v>1858794</v>
      </c>
      <c r="AJ94" s="22">
        <v>0</v>
      </c>
      <c r="AK94" s="22">
        <v>0</v>
      </c>
      <c r="AL94" s="22">
        <v>0</v>
      </c>
    </row>
    <row r="95" spans="1:38" x14ac:dyDescent="0.35">
      <c r="A95" s="22" t="s">
        <v>114</v>
      </c>
      <c r="B95" s="22" t="s">
        <v>294</v>
      </c>
      <c r="C95" s="22" t="s">
        <v>301</v>
      </c>
      <c r="D95" s="22" t="s">
        <v>302</v>
      </c>
      <c r="E95" s="22">
        <v>163994</v>
      </c>
      <c r="F95" s="22">
        <v>0</v>
      </c>
      <c r="G95" s="22">
        <v>0</v>
      </c>
      <c r="H95" s="22">
        <v>0</v>
      </c>
      <c r="I95" s="22">
        <v>0</v>
      </c>
      <c r="J95" s="22">
        <v>0</v>
      </c>
      <c r="K95" s="22">
        <v>0</v>
      </c>
      <c r="L95" s="22">
        <v>0</v>
      </c>
      <c r="M95" s="22">
        <v>163994</v>
      </c>
      <c r="N95" s="22">
        <v>0</v>
      </c>
      <c r="O95" s="22">
        <v>81169</v>
      </c>
      <c r="P95" s="22">
        <v>61751</v>
      </c>
      <c r="Q95" s="22">
        <v>0</v>
      </c>
      <c r="R95" s="22">
        <v>0</v>
      </c>
      <c r="S95" s="22">
        <v>40028</v>
      </c>
      <c r="T95" s="22">
        <v>346942</v>
      </c>
      <c r="U95" s="22">
        <v>157191</v>
      </c>
      <c r="V95" s="22">
        <v>0</v>
      </c>
      <c r="W95" s="22">
        <v>44862</v>
      </c>
      <c r="X95" s="22">
        <v>65847</v>
      </c>
      <c r="Y95" s="22">
        <v>4825</v>
      </c>
      <c r="Z95" s="22">
        <v>0</v>
      </c>
      <c r="AA95" s="22">
        <v>0</v>
      </c>
      <c r="AB95" s="22">
        <v>0</v>
      </c>
      <c r="AC95" s="22">
        <v>272725</v>
      </c>
      <c r="AD95" s="22">
        <v>80966</v>
      </c>
      <c r="AE95" s="22">
        <v>58768</v>
      </c>
      <c r="AF95" s="22">
        <v>0</v>
      </c>
      <c r="AG95" s="22">
        <v>6635</v>
      </c>
      <c r="AH95" s="22">
        <v>5459</v>
      </c>
      <c r="AI95" s="22">
        <v>424553</v>
      </c>
      <c r="AJ95" s="22">
        <v>0</v>
      </c>
      <c r="AK95" s="22">
        <v>0</v>
      </c>
      <c r="AL95" s="22">
        <v>0</v>
      </c>
    </row>
    <row r="96" spans="1:38" x14ac:dyDescent="0.35">
      <c r="A96" s="22" t="s">
        <v>114</v>
      </c>
      <c r="B96" s="22" t="s">
        <v>294</v>
      </c>
      <c r="C96" s="22" t="s">
        <v>303</v>
      </c>
      <c r="D96" s="22" t="s">
        <v>304</v>
      </c>
      <c r="E96" s="22">
        <v>0</v>
      </c>
      <c r="F96" s="22">
        <v>0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24703</v>
      </c>
      <c r="O96" s="22">
        <v>0</v>
      </c>
      <c r="P96" s="22">
        <v>20011</v>
      </c>
      <c r="Q96" s="22">
        <v>0</v>
      </c>
      <c r="R96" s="22">
        <v>0</v>
      </c>
      <c r="S96" s="22">
        <v>28000</v>
      </c>
      <c r="T96" s="22">
        <v>72714</v>
      </c>
      <c r="U96" s="22">
        <v>137346</v>
      </c>
      <c r="V96" s="22">
        <v>0</v>
      </c>
      <c r="W96" s="22">
        <v>132700</v>
      </c>
      <c r="X96" s="22">
        <v>34575</v>
      </c>
      <c r="Y96" s="22">
        <v>0</v>
      </c>
      <c r="Z96" s="22">
        <v>0</v>
      </c>
      <c r="AA96" s="22">
        <v>0</v>
      </c>
      <c r="AB96" s="22">
        <v>0</v>
      </c>
      <c r="AC96" s="22">
        <v>304621</v>
      </c>
      <c r="AD96" s="22">
        <v>85290</v>
      </c>
      <c r="AE96" s="22">
        <v>26551</v>
      </c>
      <c r="AF96" s="22">
        <v>0</v>
      </c>
      <c r="AG96" s="22">
        <v>0</v>
      </c>
      <c r="AH96" s="22">
        <v>19112</v>
      </c>
      <c r="AI96" s="22">
        <v>435574</v>
      </c>
      <c r="AJ96" s="22">
        <v>0</v>
      </c>
      <c r="AK96" s="22">
        <v>0</v>
      </c>
      <c r="AL96" s="22">
        <v>0</v>
      </c>
    </row>
    <row r="97" spans="1:38" x14ac:dyDescent="0.35">
      <c r="A97" s="22" t="s">
        <v>114</v>
      </c>
      <c r="B97" s="22" t="s">
        <v>294</v>
      </c>
      <c r="C97" s="22" t="s">
        <v>305</v>
      </c>
      <c r="D97" s="22" t="s">
        <v>306</v>
      </c>
      <c r="E97" s="22">
        <v>105147</v>
      </c>
      <c r="F97" s="22">
        <v>0</v>
      </c>
      <c r="G97" s="22">
        <v>94880</v>
      </c>
      <c r="H97" s="22">
        <v>2389</v>
      </c>
      <c r="I97" s="22">
        <v>0</v>
      </c>
      <c r="J97" s="22">
        <v>0</v>
      </c>
      <c r="K97" s="22">
        <v>0</v>
      </c>
      <c r="L97" s="22">
        <v>0</v>
      </c>
      <c r="M97" s="22">
        <v>202416</v>
      </c>
      <c r="N97" s="22">
        <v>0</v>
      </c>
      <c r="O97" s="22">
        <v>15747</v>
      </c>
      <c r="P97" s="22">
        <v>5390</v>
      </c>
      <c r="Q97" s="22">
        <v>0</v>
      </c>
      <c r="R97" s="22">
        <v>0</v>
      </c>
      <c r="S97" s="22">
        <v>0</v>
      </c>
      <c r="T97" s="22">
        <v>223553</v>
      </c>
      <c r="U97" s="22">
        <v>434676</v>
      </c>
      <c r="V97" s="22">
        <v>0</v>
      </c>
      <c r="W97" s="22">
        <v>254084</v>
      </c>
      <c r="X97" s="22">
        <v>25619</v>
      </c>
      <c r="Y97" s="22">
        <v>0</v>
      </c>
      <c r="Z97" s="22">
        <v>0</v>
      </c>
      <c r="AA97" s="22">
        <v>0</v>
      </c>
      <c r="AB97" s="22">
        <v>0</v>
      </c>
      <c r="AC97" s="22">
        <v>714379</v>
      </c>
      <c r="AD97" s="22">
        <v>87547</v>
      </c>
      <c r="AE97" s="22">
        <v>131059</v>
      </c>
      <c r="AF97" s="22">
        <v>0</v>
      </c>
      <c r="AG97" s="22">
        <v>9278</v>
      </c>
      <c r="AH97" s="22">
        <v>38529</v>
      </c>
      <c r="AI97" s="22">
        <v>980792</v>
      </c>
      <c r="AJ97" s="22">
        <v>0</v>
      </c>
      <c r="AK97" s="22">
        <v>0</v>
      </c>
      <c r="AL97" s="22">
        <v>0</v>
      </c>
    </row>
    <row r="98" spans="1:38" x14ac:dyDescent="0.35">
      <c r="A98" s="22" t="s">
        <v>114</v>
      </c>
      <c r="B98" s="22" t="s">
        <v>294</v>
      </c>
      <c r="C98" s="22" t="s">
        <v>307</v>
      </c>
      <c r="D98" s="22" t="s">
        <v>308</v>
      </c>
      <c r="E98" s="22">
        <v>29700</v>
      </c>
      <c r="F98" s="22">
        <v>0</v>
      </c>
      <c r="G98" s="22">
        <v>0</v>
      </c>
      <c r="H98" s="22">
        <v>0</v>
      </c>
      <c r="I98" s="22">
        <v>0</v>
      </c>
      <c r="J98" s="22">
        <v>0</v>
      </c>
      <c r="K98" s="22">
        <v>0</v>
      </c>
      <c r="L98" s="22">
        <v>0</v>
      </c>
      <c r="M98" s="22">
        <v>29700</v>
      </c>
      <c r="N98" s="22">
        <v>0</v>
      </c>
      <c r="O98" s="22">
        <v>0</v>
      </c>
      <c r="P98" s="22">
        <v>38777</v>
      </c>
      <c r="Q98" s="22">
        <v>19710</v>
      </c>
      <c r="R98" s="22">
        <v>0</v>
      </c>
      <c r="S98" s="22">
        <v>145000</v>
      </c>
      <c r="T98" s="22">
        <v>233187</v>
      </c>
      <c r="U98" s="22">
        <v>152040</v>
      </c>
      <c r="V98" s="22">
        <v>0</v>
      </c>
      <c r="W98" s="22">
        <v>66599</v>
      </c>
      <c r="X98" s="22">
        <v>142996</v>
      </c>
      <c r="Y98" s="22">
        <v>0</v>
      </c>
      <c r="Z98" s="22">
        <v>0</v>
      </c>
      <c r="AA98" s="22">
        <v>0</v>
      </c>
      <c r="AB98" s="22">
        <v>0</v>
      </c>
      <c r="AC98" s="22">
        <v>361635</v>
      </c>
      <c r="AD98" s="22">
        <v>80918</v>
      </c>
      <c r="AE98" s="22">
        <v>35249</v>
      </c>
      <c r="AF98" s="22">
        <v>0</v>
      </c>
      <c r="AG98" s="22">
        <v>0</v>
      </c>
      <c r="AH98" s="22">
        <v>16410</v>
      </c>
      <c r="AI98" s="22">
        <v>494212</v>
      </c>
      <c r="AJ98" s="22">
        <v>0</v>
      </c>
      <c r="AK98" s="22">
        <v>0</v>
      </c>
      <c r="AL98" s="22">
        <v>0</v>
      </c>
    </row>
    <row r="99" spans="1:38" x14ac:dyDescent="0.35">
      <c r="A99" s="22" t="s">
        <v>114</v>
      </c>
      <c r="B99" s="22" t="s">
        <v>294</v>
      </c>
      <c r="C99" s="22" t="s">
        <v>309</v>
      </c>
      <c r="D99" s="22" t="s">
        <v>310</v>
      </c>
      <c r="E99" s="22">
        <v>40431</v>
      </c>
      <c r="F99" s="22">
        <v>0</v>
      </c>
      <c r="G99" s="22">
        <v>0</v>
      </c>
      <c r="H99" s="22">
        <v>0</v>
      </c>
      <c r="I99" s="22">
        <v>0</v>
      </c>
      <c r="J99" s="22">
        <v>0</v>
      </c>
      <c r="K99" s="22">
        <v>0</v>
      </c>
      <c r="L99" s="22">
        <v>0</v>
      </c>
      <c r="M99" s="22">
        <v>40431</v>
      </c>
      <c r="N99" s="22">
        <v>1744058</v>
      </c>
      <c r="O99" s="22">
        <v>6499</v>
      </c>
      <c r="P99" s="22">
        <v>159965</v>
      </c>
      <c r="Q99" s="22">
        <v>0</v>
      </c>
      <c r="R99" s="22">
        <v>0</v>
      </c>
      <c r="S99" s="22">
        <v>165945</v>
      </c>
      <c r="T99" s="22">
        <v>2116898</v>
      </c>
      <c r="U99" s="22">
        <v>234670</v>
      </c>
      <c r="V99" s="22">
        <v>0</v>
      </c>
      <c r="W99" s="22">
        <v>140359</v>
      </c>
      <c r="X99" s="22">
        <v>42087</v>
      </c>
      <c r="Y99" s="22">
        <v>213829</v>
      </c>
      <c r="Z99" s="22">
        <v>0</v>
      </c>
      <c r="AA99" s="22">
        <v>0</v>
      </c>
      <c r="AB99" s="22">
        <v>0</v>
      </c>
      <c r="AC99" s="22">
        <v>630945</v>
      </c>
      <c r="AD99" s="22">
        <v>142550</v>
      </c>
      <c r="AE99" s="22">
        <v>219773</v>
      </c>
      <c r="AF99" s="22">
        <v>0</v>
      </c>
      <c r="AG99" s="22">
        <v>70416</v>
      </c>
      <c r="AH99" s="22">
        <v>161883</v>
      </c>
      <c r="AI99" s="22">
        <v>1225567</v>
      </c>
      <c r="AJ99" s="22">
        <v>0</v>
      </c>
      <c r="AK99" s="22">
        <v>0</v>
      </c>
      <c r="AL99" s="22">
        <v>0</v>
      </c>
    </row>
    <row r="100" spans="1:38" x14ac:dyDescent="0.35">
      <c r="A100" s="22" t="s">
        <v>114</v>
      </c>
      <c r="B100" s="22" t="s">
        <v>294</v>
      </c>
      <c r="C100" s="22" t="s">
        <v>311</v>
      </c>
      <c r="D100" s="22" t="s">
        <v>312</v>
      </c>
      <c r="E100" s="22">
        <v>2670079</v>
      </c>
      <c r="F100" s="22">
        <v>0</v>
      </c>
      <c r="G100" s="22">
        <v>359582</v>
      </c>
      <c r="H100" s="22">
        <v>53000</v>
      </c>
      <c r="I100" s="22">
        <v>341992</v>
      </c>
      <c r="J100" s="22">
        <v>0</v>
      </c>
      <c r="K100" s="22">
        <v>0</v>
      </c>
      <c r="L100" s="22">
        <v>0</v>
      </c>
      <c r="M100" s="22">
        <v>3424653</v>
      </c>
      <c r="N100" s="22">
        <v>15710480</v>
      </c>
      <c r="O100" s="22">
        <v>39684</v>
      </c>
      <c r="P100" s="22">
        <v>485383</v>
      </c>
      <c r="Q100" s="22">
        <v>0</v>
      </c>
      <c r="R100" s="22">
        <v>724862</v>
      </c>
      <c r="S100" s="22">
        <v>54499</v>
      </c>
      <c r="T100" s="22">
        <v>20439561</v>
      </c>
      <c r="U100" s="22">
        <v>2496850</v>
      </c>
      <c r="V100" s="22">
        <v>0</v>
      </c>
      <c r="W100" s="22">
        <v>579078</v>
      </c>
      <c r="X100" s="22">
        <v>346145</v>
      </c>
      <c r="Y100" s="22">
        <v>179820</v>
      </c>
      <c r="Z100" s="22">
        <v>0</v>
      </c>
      <c r="AA100" s="22">
        <v>0</v>
      </c>
      <c r="AB100" s="22">
        <v>0</v>
      </c>
      <c r="AC100" s="22">
        <v>3601893</v>
      </c>
      <c r="AD100" s="22">
        <v>1285927</v>
      </c>
      <c r="AE100" s="22">
        <v>433042</v>
      </c>
      <c r="AF100" s="22">
        <v>0</v>
      </c>
      <c r="AG100" s="22">
        <v>242665</v>
      </c>
      <c r="AH100" s="22">
        <v>152477</v>
      </c>
      <c r="AI100" s="22">
        <v>5716004</v>
      </c>
      <c r="AJ100" s="22">
        <v>0</v>
      </c>
      <c r="AK100" s="22">
        <v>0</v>
      </c>
      <c r="AL100" s="22">
        <v>0</v>
      </c>
    </row>
    <row r="101" spans="1:38" x14ac:dyDescent="0.35">
      <c r="A101" s="22" t="s">
        <v>114</v>
      </c>
      <c r="B101" s="22" t="s">
        <v>294</v>
      </c>
      <c r="C101" s="22" t="s">
        <v>313</v>
      </c>
      <c r="D101" s="22" t="s">
        <v>314</v>
      </c>
      <c r="E101" s="22">
        <v>514432</v>
      </c>
      <c r="F101" s="22">
        <v>0</v>
      </c>
      <c r="G101" s="22">
        <v>0</v>
      </c>
      <c r="H101" s="22">
        <v>0</v>
      </c>
      <c r="I101" s="22">
        <v>0</v>
      </c>
      <c r="J101" s="22">
        <v>0</v>
      </c>
      <c r="K101" s="22">
        <v>1070118</v>
      </c>
      <c r="L101" s="22">
        <v>0</v>
      </c>
      <c r="M101" s="22">
        <v>1584550</v>
      </c>
      <c r="N101" s="22">
        <v>0</v>
      </c>
      <c r="O101" s="22">
        <v>0</v>
      </c>
      <c r="P101" s="22">
        <v>86788</v>
      </c>
      <c r="Q101" s="22">
        <v>0</v>
      </c>
      <c r="R101" s="22">
        <v>0</v>
      </c>
      <c r="S101" s="22">
        <v>126646</v>
      </c>
      <c r="T101" s="22">
        <v>1797984</v>
      </c>
      <c r="U101" s="22">
        <v>87952</v>
      </c>
      <c r="V101" s="22">
        <v>0</v>
      </c>
      <c r="W101" s="22">
        <v>209205</v>
      </c>
      <c r="X101" s="22">
        <v>0</v>
      </c>
      <c r="Y101" s="22">
        <v>0</v>
      </c>
      <c r="Z101" s="22">
        <v>0</v>
      </c>
      <c r="AA101" s="22">
        <v>24290</v>
      </c>
      <c r="AB101" s="22">
        <v>0</v>
      </c>
      <c r="AC101" s="22">
        <v>321447</v>
      </c>
      <c r="AD101" s="22">
        <v>45418</v>
      </c>
      <c r="AE101" s="22">
        <v>77953</v>
      </c>
      <c r="AF101" s="22">
        <v>0</v>
      </c>
      <c r="AG101" s="22">
        <v>57573</v>
      </c>
      <c r="AH101" s="22">
        <v>27231</v>
      </c>
      <c r="AI101" s="22">
        <v>529622</v>
      </c>
      <c r="AJ101" s="22">
        <v>0</v>
      </c>
      <c r="AK101" s="22">
        <v>0</v>
      </c>
      <c r="AL101" s="22">
        <v>0</v>
      </c>
    </row>
    <row r="102" spans="1:38" x14ac:dyDescent="0.35">
      <c r="A102" s="22" t="s">
        <v>114</v>
      </c>
      <c r="B102" s="22" t="s">
        <v>294</v>
      </c>
      <c r="C102" s="22" t="s">
        <v>315</v>
      </c>
      <c r="D102" s="22" t="s">
        <v>316</v>
      </c>
      <c r="E102" s="22">
        <v>319330</v>
      </c>
      <c r="F102" s="22">
        <v>0</v>
      </c>
      <c r="G102" s="22">
        <v>27755029</v>
      </c>
      <c r="H102" s="22">
        <v>154087</v>
      </c>
      <c r="I102" s="22">
        <v>16188</v>
      </c>
      <c r="J102" s="22">
        <v>0</v>
      </c>
      <c r="K102" s="22">
        <v>0</v>
      </c>
      <c r="L102" s="22">
        <v>0</v>
      </c>
      <c r="M102" s="22">
        <v>28244634</v>
      </c>
      <c r="N102" s="22">
        <v>0</v>
      </c>
      <c r="O102" s="22">
        <v>143281</v>
      </c>
      <c r="P102" s="22">
        <v>598526</v>
      </c>
      <c r="Q102" s="22">
        <v>0</v>
      </c>
      <c r="R102" s="22">
        <v>45307</v>
      </c>
      <c r="S102" s="22">
        <v>589201</v>
      </c>
      <c r="T102" s="22">
        <v>29620949</v>
      </c>
      <c r="U102" s="22">
        <v>2330513</v>
      </c>
      <c r="V102" s="22">
        <v>0</v>
      </c>
      <c r="W102" s="22">
        <v>285432</v>
      </c>
      <c r="X102" s="22">
        <v>853320</v>
      </c>
      <c r="Y102" s="22">
        <v>84254</v>
      </c>
      <c r="Z102" s="22">
        <v>0</v>
      </c>
      <c r="AA102" s="22">
        <v>0</v>
      </c>
      <c r="AB102" s="22">
        <v>0</v>
      </c>
      <c r="AC102" s="22">
        <v>3553519</v>
      </c>
      <c r="AD102" s="22">
        <v>911447</v>
      </c>
      <c r="AE102" s="22">
        <v>419685</v>
      </c>
      <c r="AF102" s="22">
        <v>0</v>
      </c>
      <c r="AG102" s="22">
        <v>258874</v>
      </c>
      <c r="AH102" s="22">
        <v>141895</v>
      </c>
      <c r="AI102" s="22">
        <v>5285420</v>
      </c>
      <c r="AJ102" s="22">
        <v>0</v>
      </c>
      <c r="AK102" s="22">
        <v>0</v>
      </c>
      <c r="AL102" s="22">
        <v>0</v>
      </c>
    </row>
    <row r="103" spans="1:38" x14ac:dyDescent="0.35">
      <c r="A103" s="22" t="s">
        <v>114</v>
      </c>
      <c r="B103" s="22" t="s">
        <v>294</v>
      </c>
      <c r="C103" s="22" t="s">
        <v>317</v>
      </c>
      <c r="D103" s="22" t="s">
        <v>318</v>
      </c>
      <c r="E103" s="22">
        <v>735237</v>
      </c>
      <c r="F103" s="22">
        <v>0</v>
      </c>
      <c r="G103" s="22">
        <v>202814</v>
      </c>
      <c r="H103" s="22"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v>938051</v>
      </c>
      <c r="N103" s="22">
        <v>8673</v>
      </c>
      <c r="O103" s="22">
        <v>40174</v>
      </c>
      <c r="P103" s="22">
        <v>567515</v>
      </c>
      <c r="Q103" s="22">
        <v>0</v>
      </c>
      <c r="R103" s="22">
        <v>0</v>
      </c>
      <c r="S103" s="22">
        <v>83500</v>
      </c>
      <c r="T103" s="22">
        <v>1637913</v>
      </c>
      <c r="U103" s="22">
        <v>479254</v>
      </c>
      <c r="V103" s="22">
        <v>0</v>
      </c>
      <c r="W103" s="22">
        <v>41484</v>
      </c>
      <c r="X103" s="22">
        <v>60006</v>
      </c>
      <c r="Y103" s="22">
        <v>0</v>
      </c>
      <c r="Z103" s="22">
        <v>0</v>
      </c>
      <c r="AA103" s="22">
        <v>0</v>
      </c>
      <c r="AB103" s="22">
        <v>0</v>
      </c>
      <c r="AC103" s="22">
        <v>580744</v>
      </c>
      <c r="AD103" s="22">
        <v>91326</v>
      </c>
      <c r="AE103" s="22">
        <v>105117</v>
      </c>
      <c r="AF103" s="22">
        <v>0</v>
      </c>
      <c r="AG103" s="22">
        <v>0</v>
      </c>
      <c r="AH103" s="22">
        <v>39361</v>
      </c>
      <c r="AI103" s="22">
        <v>816548</v>
      </c>
      <c r="AJ103" s="22">
        <v>0</v>
      </c>
      <c r="AK103" s="22">
        <v>0</v>
      </c>
      <c r="AL103" s="22">
        <v>0</v>
      </c>
    </row>
    <row r="104" spans="1:38" x14ac:dyDescent="0.35">
      <c r="A104" s="22" t="s">
        <v>114</v>
      </c>
      <c r="B104" s="22" t="s">
        <v>294</v>
      </c>
      <c r="C104" s="22" t="s">
        <v>319</v>
      </c>
      <c r="D104" s="22" t="s">
        <v>320</v>
      </c>
      <c r="E104" s="22">
        <v>85169</v>
      </c>
      <c r="F104" s="22">
        <v>0</v>
      </c>
      <c r="G104" s="22">
        <v>0</v>
      </c>
      <c r="H104" s="22"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v>85169</v>
      </c>
      <c r="N104" s="22">
        <v>0</v>
      </c>
      <c r="O104" s="22">
        <v>0</v>
      </c>
      <c r="P104" s="22">
        <v>163771</v>
      </c>
      <c r="Q104" s="22">
        <v>0</v>
      </c>
      <c r="R104" s="22">
        <v>0</v>
      </c>
      <c r="S104" s="22">
        <v>0</v>
      </c>
      <c r="T104" s="22">
        <v>248940</v>
      </c>
      <c r="U104" s="22">
        <v>207689</v>
      </c>
      <c r="V104" s="22">
        <v>0</v>
      </c>
      <c r="W104" s="22">
        <v>79405</v>
      </c>
      <c r="X104" s="22">
        <v>48473</v>
      </c>
      <c r="Y104" s="22">
        <v>405</v>
      </c>
      <c r="Z104" s="22">
        <v>0</v>
      </c>
      <c r="AA104" s="22">
        <v>0</v>
      </c>
      <c r="AB104" s="22">
        <v>0</v>
      </c>
      <c r="AC104" s="22">
        <v>335972</v>
      </c>
      <c r="AD104" s="22">
        <v>26376</v>
      </c>
      <c r="AE104" s="22">
        <v>48839</v>
      </c>
      <c r="AF104" s="22">
        <v>0</v>
      </c>
      <c r="AG104" s="22">
        <v>27149</v>
      </c>
      <c r="AH104" s="22">
        <v>18401</v>
      </c>
      <c r="AI104" s="22">
        <v>456737</v>
      </c>
      <c r="AJ104" s="22">
        <v>0</v>
      </c>
      <c r="AK104" s="22">
        <v>0</v>
      </c>
      <c r="AL104" s="22">
        <v>0</v>
      </c>
    </row>
    <row r="105" spans="1:38" x14ac:dyDescent="0.35">
      <c r="A105" s="22" t="s">
        <v>114</v>
      </c>
      <c r="B105" s="22" t="s">
        <v>294</v>
      </c>
      <c r="C105" s="22" t="s">
        <v>321</v>
      </c>
      <c r="D105" s="22" t="s">
        <v>322</v>
      </c>
      <c r="E105" s="22">
        <v>203099</v>
      </c>
      <c r="F105" s="22">
        <v>0</v>
      </c>
      <c r="G105" s="22">
        <v>68346</v>
      </c>
      <c r="H105" s="22"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v>271445</v>
      </c>
      <c r="N105" s="22">
        <v>0</v>
      </c>
      <c r="O105" s="22">
        <v>94849</v>
      </c>
      <c r="P105" s="22">
        <v>86422</v>
      </c>
      <c r="Q105" s="22">
        <v>0</v>
      </c>
      <c r="R105" s="22">
        <v>64157</v>
      </c>
      <c r="S105" s="22">
        <v>0</v>
      </c>
      <c r="T105" s="22">
        <v>516873</v>
      </c>
      <c r="U105" s="22">
        <v>224158</v>
      </c>
      <c r="V105" s="22">
        <v>0</v>
      </c>
      <c r="W105" s="22">
        <v>7478</v>
      </c>
      <c r="X105" s="22">
        <v>22665</v>
      </c>
      <c r="Y105" s="22">
        <v>0</v>
      </c>
      <c r="Z105" s="22">
        <v>0</v>
      </c>
      <c r="AA105" s="22">
        <v>0</v>
      </c>
      <c r="AB105" s="22">
        <v>0</v>
      </c>
      <c r="AC105" s="22">
        <v>254301</v>
      </c>
      <c r="AD105" s="22">
        <v>113664</v>
      </c>
      <c r="AE105" s="22">
        <v>74235</v>
      </c>
      <c r="AF105" s="22">
        <v>0</v>
      </c>
      <c r="AG105" s="22">
        <v>32521</v>
      </c>
      <c r="AH105" s="22">
        <v>15107</v>
      </c>
      <c r="AI105" s="22">
        <v>489828</v>
      </c>
      <c r="AJ105" s="22">
        <v>0</v>
      </c>
      <c r="AK105" s="22">
        <v>0</v>
      </c>
      <c r="AL105" s="22">
        <v>0</v>
      </c>
    </row>
    <row r="106" spans="1:38" x14ac:dyDescent="0.35">
      <c r="A106" s="22" t="s">
        <v>114</v>
      </c>
      <c r="B106" s="22" t="s">
        <v>294</v>
      </c>
      <c r="C106" s="22" t="s">
        <v>323</v>
      </c>
      <c r="D106" s="22" t="s">
        <v>324</v>
      </c>
      <c r="E106" s="22">
        <v>364406</v>
      </c>
      <c r="F106" s="22">
        <v>0</v>
      </c>
      <c r="G106" s="22">
        <v>0</v>
      </c>
      <c r="H106" s="22">
        <v>207024</v>
      </c>
      <c r="I106" s="22">
        <v>0</v>
      </c>
      <c r="J106" s="22">
        <v>0</v>
      </c>
      <c r="K106" s="22">
        <v>0</v>
      </c>
      <c r="L106" s="22">
        <v>0</v>
      </c>
      <c r="M106" s="22">
        <v>571430</v>
      </c>
      <c r="N106" s="22">
        <v>-879467</v>
      </c>
      <c r="O106" s="22">
        <v>3706184</v>
      </c>
      <c r="P106" s="22">
        <v>739514</v>
      </c>
      <c r="Q106" s="22">
        <v>0</v>
      </c>
      <c r="R106" s="22">
        <v>0</v>
      </c>
      <c r="S106" s="22">
        <v>36800</v>
      </c>
      <c r="T106" s="22">
        <v>4174461</v>
      </c>
      <c r="U106" s="22">
        <v>277996</v>
      </c>
      <c r="V106" s="22">
        <v>0</v>
      </c>
      <c r="W106" s="22">
        <v>95215</v>
      </c>
      <c r="X106" s="22">
        <v>54708</v>
      </c>
      <c r="Y106" s="22">
        <v>49896</v>
      </c>
      <c r="Z106" s="22">
        <v>0</v>
      </c>
      <c r="AA106" s="22">
        <v>0</v>
      </c>
      <c r="AB106" s="22">
        <v>0</v>
      </c>
      <c r="AC106" s="22">
        <v>477815</v>
      </c>
      <c r="AD106" s="22">
        <v>228794</v>
      </c>
      <c r="AE106" s="22">
        <v>150589</v>
      </c>
      <c r="AF106" s="22">
        <v>0</v>
      </c>
      <c r="AG106" s="22">
        <v>11324</v>
      </c>
      <c r="AH106" s="22">
        <v>43422</v>
      </c>
      <c r="AI106" s="22">
        <v>911944</v>
      </c>
      <c r="AJ106" s="22">
        <v>0</v>
      </c>
      <c r="AK106" s="22">
        <v>0</v>
      </c>
      <c r="AL106" s="22">
        <v>0</v>
      </c>
    </row>
    <row r="107" spans="1:38" x14ac:dyDescent="0.35">
      <c r="A107" s="22" t="s">
        <v>114</v>
      </c>
      <c r="B107" s="22" t="s">
        <v>294</v>
      </c>
      <c r="C107" s="22" t="s">
        <v>325</v>
      </c>
      <c r="D107" s="22" t="s">
        <v>326</v>
      </c>
      <c r="E107" s="22">
        <v>3584548</v>
      </c>
      <c r="F107" s="22">
        <v>0</v>
      </c>
      <c r="G107" s="22">
        <v>3118142</v>
      </c>
      <c r="H107" s="22">
        <v>18524920</v>
      </c>
      <c r="I107" s="22">
        <v>1494541</v>
      </c>
      <c r="J107" s="22">
        <v>0</v>
      </c>
      <c r="K107" s="22">
        <v>0</v>
      </c>
      <c r="L107" s="22">
        <v>0</v>
      </c>
      <c r="M107" s="22">
        <v>26722151</v>
      </c>
      <c r="N107" s="22">
        <v>12662537</v>
      </c>
      <c r="O107" s="22">
        <v>2561908</v>
      </c>
      <c r="P107" s="22">
        <v>2249492</v>
      </c>
      <c r="Q107" s="22">
        <v>1823800</v>
      </c>
      <c r="R107" s="22">
        <v>1466719</v>
      </c>
      <c r="S107" s="22">
        <v>918998</v>
      </c>
      <c r="T107" s="22">
        <v>48405605</v>
      </c>
      <c r="U107" s="22">
        <v>1723795</v>
      </c>
      <c r="V107" s="22">
        <v>0</v>
      </c>
      <c r="W107" s="22">
        <v>902584</v>
      </c>
      <c r="X107" s="22">
        <v>1442265</v>
      </c>
      <c r="Y107" s="22">
        <v>647027</v>
      </c>
      <c r="Z107" s="22">
        <v>334</v>
      </c>
      <c r="AA107" s="22">
        <v>0</v>
      </c>
      <c r="AB107" s="22">
        <v>0</v>
      </c>
      <c r="AC107" s="22">
        <v>4716005</v>
      </c>
      <c r="AD107" s="22">
        <v>2474643</v>
      </c>
      <c r="AE107" s="22">
        <v>1122399</v>
      </c>
      <c r="AF107" s="22">
        <v>0</v>
      </c>
      <c r="AG107" s="22">
        <v>1047958</v>
      </c>
      <c r="AH107" s="22">
        <v>468634</v>
      </c>
      <c r="AI107" s="22">
        <v>9829639</v>
      </c>
      <c r="AJ107" s="22">
        <v>0</v>
      </c>
      <c r="AK107" s="22">
        <v>0</v>
      </c>
      <c r="AL107" s="22">
        <v>0</v>
      </c>
    </row>
    <row r="108" spans="1:38" x14ac:dyDescent="0.35">
      <c r="A108" s="22" t="s">
        <v>114</v>
      </c>
      <c r="B108" s="22" t="s">
        <v>294</v>
      </c>
      <c r="C108" s="22" t="s">
        <v>327</v>
      </c>
      <c r="D108" s="22" t="s">
        <v>328</v>
      </c>
      <c r="E108" s="22">
        <v>302074</v>
      </c>
      <c r="F108" s="22">
        <v>0</v>
      </c>
      <c r="G108" s="22">
        <v>250544</v>
      </c>
      <c r="H108" s="22">
        <v>748388</v>
      </c>
      <c r="I108" s="22">
        <v>31592</v>
      </c>
      <c r="J108" s="22">
        <v>0</v>
      </c>
      <c r="K108" s="22">
        <v>423070</v>
      </c>
      <c r="L108" s="22">
        <v>0</v>
      </c>
      <c r="M108" s="22">
        <v>1755668</v>
      </c>
      <c r="N108" s="22">
        <v>76590</v>
      </c>
      <c r="O108" s="22">
        <v>160444</v>
      </c>
      <c r="P108" s="22">
        <v>4508832</v>
      </c>
      <c r="Q108" s="22">
        <v>50082</v>
      </c>
      <c r="R108" s="22">
        <v>9498</v>
      </c>
      <c r="S108" s="22">
        <v>348460</v>
      </c>
      <c r="T108" s="22">
        <v>6909574</v>
      </c>
      <c r="U108" s="22">
        <v>514607</v>
      </c>
      <c r="V108" s="22">
        <v>0</v>
      </c>
      <c r="W108" s="22">
        <v>418916</v>
      </c>
      <c r="X108" s="22">
        <v>244223</v>
      </c>
      <c r="Y108" s="22">
        <v>51814</v>
      </c>
      <c r="Z108" s="22">
        <v>0</v>
      </c>
      <c r="AA108" s="22">
        <v>314037</v>
      </c>
      <c r="AB108" s="22">
        <v>0</v>
      </c>
      <c r="AC108" s="22">
        <v>1543597</v>
      </c>
      <c r="AD108" s="22">
        <v>225489</v>
      </c>
      <c r="AE108" s="22">
        <v>503527</v>
      </c>
      <c r="AF108" s="22">
        <v>0</v>
      </c>
      <c r="AG108" s="22">
        <v>132209</v>
      </c>
      <c r="AH108" s="22">
        <v>99265</v>
      </c>
      <c r="AI108" s="22">
        <v>2504087</v>
      </c>
      <c r="AJ108" s="22">
        <v>0</v>
      </c>
      <c r="AK108" s="22">
        <v>0</v>
      </c>
      <c r="AL108" s="22">
        <v>0</v>
      </c>
    </row>
    <row r="109" spans="1:38" x14ac:dyDescent="0.35">
      <c r="A109" s="22" t="s">
        <v>114</v>
      </c>
      <c r="B109" s="22" t="s">
        <v>294</v>
      </c>
      <c r="C109" s="22" t="s">
        <v>329</v>
      </c>
      <c r="D109" s="22" t="s">
        <v>330</v>
      </c>
      <c r="E109" s="22">
        <v>484692</v>
      </c>
      <c r="F109" s="22">
        <v>0</v>
      </c>
      <c r="G109" s="22">
        <v>237125</v>
      </c>
      <c r="H109" s="22">
        <v>178202</v>
      </c>
      <c r="I109" s="22">
        <v>0</v>
      </c>
      <c r="J109" s="22">
        <v>0</v>
      </c>
      <c r="K109" s="22">
        <v>0</v>
      </c>
      <c r="L109" s="22">
        <v>0</v>
      </c>
      <c r="M109" s="22">
        <v>900019</v>
      </c>
      <c r="N109" s="22">
        <v>199912</v>
      </c>
      <c r="O109" s="22">
        <v>86262</v>
      </c>
      <c r="P109" s="22">
        <v>86365</v>
      </c>
      <c r="Q109" s="22">
        <v>0</v>
      </c>
      <c r="R109" s="22">
        <v>74637</v>
      </c>
      <c r="S109" s="22">
        <v>0</v>
      </c>
      <c r="T109" s="22">
        <v>1347195</v>
      </c>
      <c r="U109" s="22">
        <v>1161844</v>
      </c>
      <c r="V109" s="22">
        <v>0</v>
      </c>
      <c r="W109" s="22">
        <v>108422</v>
      </c>
      <c r="X109" s="22">
        <v>158156</v>
      </c>
      <c r="Y109" s="22">
        <v>68641</v>
      </c>
      <c r="Z109" s="22">
        <v>0</v>
      </c>
      <c r="AA109" s="22">
        <v>0</v>
      </c>
      <c r="AB109" s="22">
        <v>0</v>
      </c>
      <c r="AC109" s="22">
        <v>1497063</v>
      </c>
      <c r="AD109" s="22">
        <v>176335</v>
      </c>
      <c r="AE109" s="22">
        <v>186334</v>
      </c>
      <c r="AF109" s="22">
        <v>0</v>
      </c>
      <c r="AG109" s="22">
        <v>153848</v>
      </c>
      <c r="AH109" s="22">
        <v>93376</v>
      </c>
      <c r="AI109" s="22">
        <v>2106956</v>
      </c>
      <c r="AJ109" s="22">
        <v>0</v>
      </c>
      <c r="AK109" s="22">
        <v>0</v>
      </c>
      <c r="AL109" s="22">
        <v>0</v>
      </c>
    </row>
    <row r="110" spans="1:38" x14ac:dyDescent="0.35">
      <c r="A110" s="22" t="s">
        <v>114</v>
      </c>
      <c r="B110" s="22" t="s">
        <v>294</v>
      </c>
      <c r="C110" s="22" t="s">
        <v>331</v>
      </c>
      <c r="D110" s="22" t="s">
        <v>332</v>
      </c>
      <c r="E110" s="22">
        <v>105752</v>
      </c>
      <c r="F110" s="22">
        <v>0</v>
      </c>
      <c r="G110" s="22">
        <v>37511</v>
      </c>
      <c r="H110" s="22">
        <v>0</v>
      </c>
      <c r="I110" s="22">
        <v>0</v>
      </c>
      <c r="J110" s="22">
        <v>0</v>
      </c>
      <c r="K110" s="22">
        <v>0</v>
      </c>
      <c r="L110" s="22">
        <v>8757</v>
      </c>
      <c r="M110" s="22">
        <v>152020</v>
      </c>
      <c r="N110" s="22">
        <v>0</v>
      </c>
      <c r="O110" s="22">
        <v>216939</v>
      </c>
      <c r="P110" s="22">
        <v>83362</v>
      </c>
      <c r="Q110" s="22">
        <v>0</v>
      </c>
      <c r="R110" s="22">
        <v>18567</v>
      </c>
      <c r="S110" s="22">
        <v>179900</v>
      </c>
      <c r="T110" s="22">
        <v>650788</v>
      </c>
      <c r="U110" s="22">
        <v>10321</v>
      </c>
      <c r="V110" s="22">
        <v>0</v>
      </c>
      <c r="W110" s="22">
        <v>88583</v>
      </c>
      <c r="X110" s="22">
        <v>17970</v>
      </c>
      <c r="Y110" s="22">
        <v>0</v>
      </c>
      <c r="Z110" s="22">
        <v>0</v>
      </c>
      <c r="AA110" s="22">
        <v>0</v>
      </c>
      <c r="AB110" s="22">
        <v>49134</v>
      </c>
      <c r="AC110" s="22">
        <v>166008</v>
      </c>
      <c r="AD110" s="22">
        <v>192011</v>
      </c>
      <c r="AE110" s="22">
        <v>93711</v>
      </c>
      <c r="AF110" s="22">
        <v>0</v>
      </c>
      <c r="AG110" s="22">
        <v>9551</v>
      </c>
      <c r="AH110" s="22">
        <v>44946</v>
      </c>
      <c r="AI110" s="22">
        <v>506227</v>
      </c>
      <c r="AJ110" s="22">
        <v>0</v>
      </c>
      <c r="AK110" s="22">
        <v>0</v>
      </c>
      <c r="AL110" s="22">
        <v>0</v>
      </c>
    </row>
    <row r="111" spans="1:38" x14ac:dyDescent="0.35">
      <c r="A111" s="22" t="s">
        <v>114</v>
      </c>
      <c r="B111" s="22" t="s">
        <v>294</v>
      </c>
      <c r="C111" s="22" t="s">
        <v>333</v>
      </c>
      <c r="D111" s="22" t="s">
        <v>334</v>
      </c>
      <c r="E111" s="22">
        <v>0</v>
      </c>
      <c r="F111" s="22">
        <v>0</v>
      </c>
      <c r="G111" s="22">
        <v>0</v>
      </c>
      <c r="H111" s="22">
        <v>0</v>
      </c>
      <c r="I111" s="22">
        <v>82028</v>
      </c>
      <c r="J111" s="22">
        <v>0</v>
      </c>
      <c r="K111" s="22">
        <v>0</v>
      </c>
      <c r="L111" s="22">
        <v>0</v>
      </c>
      <c r="M111" s="22">
        <v>82028</v>
      </c>
      <c r="N111" s="22">
        <v>3668166</v>
      </c>
      <c r="O111" s="22">
        <v>327184</v>
      </c>
      <c r="P111" s="22">
        <v>297408</v>
      </c>
      <c r="Q111" s="22">
        <v>203168</v>
      </c>
      <c r="R111" s="22">
        <v>0</v>
      </c>
      <c r="S111" s="22">
        <v>0</v>
      </c>
      <c r="T111" s="22">
        <v>4577954</v>
      </c>
      <c r="U111" s="22">
        <v>181944</v>
      </c>
      <c r="V111" s="22">
        <v>0</v>
      </c>
      <c r="W111" s="22">
        <v>302692</v>
      </c>
      <c r="X111" s="22">
        <v>286790</v>
      </c>
      <c r="Y111" s="22">
        <v>272552</v>
      </c>
      <c r="Z111" s="22">
        <v>0</v>
      </c>
      <c r="AA111" s="22">
        <v>0</v>
      </c>
      <c r="AB111" s="22">
        <v>0</v>
      </c>
      <c r="AC111" s="22">
        <v>1043978</v>
      </c>
      <c r="AD111" s="22">
        <v>259194</v>
      </c>
      <c r="AE111" s="22">
        <v>171178</v>
      </c>
      <c r="AF111" s="22">
        <v>0</v>
      </c>
      <c r="AG111" s="22">
        <v>105030</v>
      </c>
      <c r="AH111" s="22">
        <v>147569</v>
      </c>
      <c r="AI111" s="22">
        <v>1726949</v>
      </c>
      <c r="AJ111" s="22">
        <v>0</v>
      </c>
      <c r="AK111" s="22">
        <v>0</v>
      </c>
      <c r="AL111" s="22">
        <v>0</v>
      </c>
    </row>
    <row r="112" spans="1:38" x14ac:dyDescent="0.35">
      <c r="A112" s="22" t="s">
        <v>114</v>
      </c>
      <c r="B112" s="22" t="s">
        <v>294</v>
      </c>
      <c r="C112" s="22" t="s">
        <v>335</v>
      </c>
      <c r="D112" s="22" t="s">
        <v>336</v>
      </c>
      <c r="E112" s="22">
        <v>3582709</v>
      </c>
      <c r="F112" s="22">
        <v>0</v>
      </c>
      <c r="G112" s="22">
        <v>673751</v>
      </c>
      <c r="H112" s="22">
        <v>650097</v>
      </c>
      <c r="I112" s="22">
        <v>913854</v>
      </c>
      <c r="J112" s="22">
        <v>0</v>
      </c>
      <c r="K112" s="22">
        <v>0</v>
      </c>
      <c r="L112" s="22">
        <v>0</v>
      </c>
      <c r="M112" s="22">
        <v>5820411</v>
      </c>
      <c r="N112" s="22">
        <v>-3724655</v>
      </c>
      <c r="O112" s="22">
        <v>4636259</v>
      </c>
      <c r="P112" s="22">
        <v>499606</v>
      </c>
      <c r="Q112" s="22">
        <v>677376</v>
      </c>
      <c r="R112" s="22">
        <v>1251427</v>
      </c>
      <c r="S112" s="22">
        <v>0</v>
      </c>
      <c r="T112" s="22">
        <v>9160424</v>
      </c>
      <c r="U112" s="22">
        <v>827544</v>
      </c>
      <c r="V112" s="22">
        <v>0</v>
      </c>
      <c r="W112" s="22">
        <v>336811</v>
      </c>
      <c r="X112" s="22">
        <v>487849</v>
      </c>
      <c r="Y112" s="22">
        <v>395124</v>
      </c>
      <c r="Z112" s="22">
        <v>4598</v>
      </c>
      <c r="AA112" s="22">
        <v>0</v>
      </c>
      <c r="AB112" s="22">
        <v>0</v>
      </c>
      <c r="AC112" s="22">
        <v>2051926</v>
      </c>
      <c r="AD112" s="22">
        <v>258422</v>
      </c>
      <c r="AE112" s="22">
        <v>206652</v>
      </c>
      <c r="AF112" s="22">
        <v>0</v>
      </c>
      <c r="AG112" s="22">
        <v>124554</v>
      </c>
      <c r="AH112" s="22">
        <v>218968</v>
      </c>
      <c r="AI112" s="22">
        <v>2860522</v>
      </c>
      <c r="AJ112" s="22">
        <v>0</v>
      </c>
      <c r="AK112" s="22">
        <v>0</v>
      </c>
      <c r="AL112" s="22">
        <v>0</v>
      </c>
    </row>
    <row r="113" spans="1:38" x14ac:dyDescent="0.35">
      <c r="A113" s="22" t="s">
        <v>114</v>
      </c>
      <c r="B113" s="22" t="s">
        <v>294</v>
      </c>
      <c r="C113" s="22" t="s">
        <v>337</v>
      </c>
      <c r="D113" s="22" t="s">
        <v>338</v>
      </c>
      <c r="E113" s="22">
        <v>636820</v>
      </c>
      <c r="F113" s="22">
        <v>0</v>
      </c>
      <c r="G113" s="22">
        <v>159067</v>
      </c>
      <c r="H113" s="22">
        <v>131212</v>
      </c>
      <c r="I113" s="22">
        <v>421120</v>
      </c>
      <c r="J113" s="22">
        <v>0</v>
      </c>
      <c r="K113" s="22">
        <v>0</v>
      </c>
      <c r="L113" s="22">
        <v>0</v>
      </c>
      <c r="M113" s="22">
        <v>1348219</v>
      </c>
      <c r="N113" s="22">
        <v>355557</v>
      </c>
      <c r="O113" s="22">
        <v>0</v>
      </c>
      <c r="P113" s="22">
        <v>175120</v>
      </c>
      <c r="Q113" s="22">
        <v>0</v>
      </c>
      <c r="R113" s="22">
        <v>0</v>
      </c>
      <c r="S113" s="22">
        <v>248007</v>
      </c>
      <c r="T113" s="22">
        <v>2126903</v>
      </c>
      <c r="U113" s="22">
        <v>415306</v>
      </c>
      <c r="V113" s="22">
        <v>0</v>
      </c>
      <c r="W113" s="22">
        <v>55424</v>
      </c>
      <c r="X113" s="22">
        <v>116481</v>
      </c>
      <c r="Y113" s="22">
        <v>32511</v>
      </c>
      <c r="Z113" s="22">
        <v>0</v>
      </c>
      <c r="AA113" s="22">
        <v>0</v>
      </c>
      <c r="AB113" s="22">
        <v>0</v>
      </c>
      <c r="AC113" s="22">
        <v>619722</v>
      </c>
      <c r="AD113" s="22">
        <v>80880</v>
      </c>
      <c r="AE113" s="22">
        <v>115060</v>
      </c>
      <c r="AF113" s="22">
        <v>0</v>
      </c>
      <c r="AG113" s="22">
        <v>4024</v>
      </c>
      <c r="AH113" s="22">
        <v>101307</v>
      </c>
      <c r="AI113" s="22">
        <v>920993</v>
      </c>
      <c r="AJ113" s="22">
        <v>0</v>
      </c>
      <c r="AK113" s="22">
        <v>0</v>
      </c>
      <c r="AL113" s="22">
        <v>0</v>
      </c>
    </row>
    <row r="114" spans="1:38" x14ac:dyDescent="0.35">
      <c r="A114" s="22" t="s">
        <v>114</v>
      </c>
      <c r="B114" s="22" t="s">
        <v>294</v>
      </c>
      <c r="C114" s="22" t="s">
        <v>339</v>
      </c>
      <c r="D114" s="22" t="s">
        <v>340</v>
      </c>
      <c r="E114" s="22">
        <v>5526218</v>
      </c>
      <c r="F114" s="22">
        <v>0</v>
      </c>
      <c r="G114" s="22">
        <v>2024288</v>
      </c>
      <c r="H114" s="22">
        <v>2052149</v>
      </c>
      <c r="I114" s="22">
        <v>3203109</v>
      </c>
      <c r="J114" s="22">
        <v>0</v>
      </c>
      <c r="K114" s="22">
        <v>0</v>
      </c>
      <c r="L114" s="22">
        <v>0</v>
      </c>
      <c r="M114" s="22">
        <v>12805764</v>
      </c>
      <c r="N114" s="22">
        <v>18163964</v>
      </c>
      <c r="O114" s="22">
        <v>1493248</v>
      </c>
      <c r="P114" s="22">
        <v>1412448</v>
      </c>
      <c r="Q114" s="22">
        <v>0</v>
      </c>
      <c r="R114" s="22">
        <v>450456</v>
      </c>
      <c r="S114" s="22">
        <v>1812229</v>
      </c>
      <c r="T114" s="22">
        <v>36138109</v>
      </c>
      <c r="U114" s="22">
        <v>2444984</v>
      </c>
      <c r="V114" s="22">
        <v>0</v>
      </c>
      <c r="W114" s="22">
        <v>2093163</v>
      </c>
      <c r="X114" s="22">
        <v>1154965</v>
      </c>
      <c r="Y114" s="22">
        <v>811859</v>
      </c>
      <c r="Z114" s="22">
        <v>0</v>
      </c>
      <c r="AA114" s="22">
        <v>0</v>
      </c>
      <c r="AB114" s="22">
        <v>0</v>
      </c>
      <c r="AC114" s="22">
        <v>6504971</v>
      </c>
      <c r="AD114" s="22">
        <v>2943694</v>
      </c>
      <c r="AE114" s="22">
        <v>387760</v>
      </c>
      <c r="AF114" s="22">
        <v>0</v>
      </c>
      <c r="AG114" s="22">
        <v>821174</v>
      </c>
      <c r="AH114" s="22">
        <v>668536</v>
      </c>
      <c r="AI114" s="22">
        <v>11326135</v>
      </c>
      <c r="AJ114" s="22">
        <v>0</v>
      </c>
      <c r="AK114" s="22">
        <v>0</v>
      </c>
      <c r="AL114" s="22">
        <v>0</v>
      </c>
    </row>
    <row r="115" spans="1:38" x14ac:dyDescent="0.35">
      <c r="A115" s="22" t="s">
        <v>114</v>
      </c>
      <c r="B115" s="22" t="s">
        <v>294</v>
      </c>
      <c r="C115" s="22" t="s">
        <v>341</v>
      </c>
      <c r="D115" s="22" t="s">
        <v>342</v>
      </c>
      <c r="E115" s="22">
        <v>208987</v>
      </c>
      <c r="F115" s="22">
        <v>0</v>
      </c>
      <c r="G115" s="22">
        <v>0</v>
      </c>
      <c r="H115" s="22">
        <v>0</v>
      </c>
      <c r="I115" s="22">
        <v>0</v>
      </c>
      <c r="J115" s="22">
        <v>0</v>
      </c>
      <c r="K115" s="22">
        <v>0</v>
      </c>
      <c r="L115" s="22">
        <v>0</v>
      </c>
      <c r="M115" s="22">
        <v>208987</v>
      </c>
      <c r="N115" s="22">
        <v>74811</v>
      </c>
      <c r="O115" s="22">
        <v>85347</v>
      </c>
      <c r="P115" s="22">
        <v>176020</v>
      </c>
      <c r="Q115" s="22">
        <v>0</v>
      </c>
      <c r="R115" s="22">
        <v>0</v>
      </c>
      <c r="S115" s="22">
        <v>0</v>
      </c>
      <c r="T115" s="22">
        <v>545165</v>
      </c>
      <c r="U115" s="22">
        <v>179383</v>
      </c>
      <c r="V115" s="22">
        <v>0</v>
      </c>
      <c r="W115" s="22">
        <v>68492</v>
      </c>
      <c r="X115" s="22">
        <v>18883</v>
      </c>
      <c r="Y115" s="22">
        <v>0</v>
      </c>
      <c r="Z115" s="22">
        <v>0</v>
      </c>
      <c r="AA115" s="22">
        <v>0</v>
      </c>
      <c r="AB115" s="22">
        <v>0</v>
      </c>
      <c r="AC115" s="22">
        <v>266758</v>
      </c>
      <c r="AD115" s="22">
        <v>80651</v>
      </c>
      <c r="AE115" s="22">
        <v>87563</v>
      </c>
      <c r="AF115" s="22">
        <v>0</v>
      </c>
      <c r="AG115" s="22">
        <v>2882</v>
      </c>
      <c r="AH115" s="22">
        <v>23722</v>
      </c>
      <c r="AI115" s="22">
        <v>461576</v>
      </c>
      <c r="AJ115" s="22">
        <v>0</v>
      </c>
      <c r="AK115" s="22">
        <v>0</v>
      </c>
      <c r="AL115" s="22">
        <v>0</v>
      </c>
    </row>
    <row r="116" spans="1:38" x14ac:dyDescent="0.35">
      <c r="A116" s="22" t="s">
        <v>114</v>
      </c>
      <c r="B116" s="22" t="s">
        <v>294</v>
      </c>
      <c r="C116" s="22" t="s">
        <v>343</v>
      </c>
      <c r="D116" s="22" t="s">
        <v>344</v>
      </c>
      <c r="E116" s="22">
        <v>0</v>
      </c>
      <c r="F116" s="22">
        <v>0</v>
      </c>
      <c r="G116" s="22">
        <v>0</v>
      </c>
      <c r="H116" s="22">
        <v>946647</v>
      </c>
      <c r="I116" s="22">
        <v>107976</v>
      </c>
      <c r="J116" s="22">
        <v>0</v>
      </c>
      <c r="K116" s="22">
        <v>0</v>
      </c>
      <c r="L116" s="22">
        <v>0</v>
      </c>
      <c r="M116" s="22">
        <v>1054623</v>
      </c>
      <c r="N116" s="22">
        <v>7175654</v>
      </c>
      <c r="O116" s="22">
        <v>594259</v>
      </c>
      <c r="P116" s="22">
        <v>210944</v>
      </c>
      <c r="Q116" s="22">
        <v>0</v>
      </c>
      <c r="R116" s="22">
        <v>0</v>
      </c>
      <c r="S116" s="22">
        <v>0</v>
      </c>
      <c r="T116" s="22">
        <v>9035480</v>
      </c>
      <c r="U116" s="22">
        <v>238134</v>
      </c>
      <c r="V116" s="22">
        <v>0</v>
      </c>
      <c r="W116" s="22">
        <v>173322</v>
      </c>
      <c r="X116" s="22">
        <v>250837</v>
      </c>
      <c r="Y116" s="22">
        <v>67493</v>
      </c>
      <c r="Z116" s="22">
        <v>0</v>
      </c>
      <c r="AA116" s="22">
        <v>0</v>
      </c>
      <c r="AB116" s="22">
        <v>0</v>
      </c>
      <c r="AC116" s="22">
        <v>729786</v>
      </c>
      <c r="AD116" s="22">
        <v>181625</v>
      </c>
      <c r="AE116" s="22">
        <v>300430</v>
      </c>
      <c r="AF116" s="22">
        <v>0</v>
      </c>
      <c r="AG116" s="22">
        <v>98108</v>
      </c>
      <c r="AH116" s="22">
        <v>84908</v>
      </c>
      <c r="AI116" s="22">
        <v>1394857</v>
      </c>
      <c r="AJ116" s="22">
        <v>0</v>
      </c>
      <c r="AK116" s="22">
        <v>0</v>
      </c>
      <c r="AL116" s="22">
        <v>0</v>
      </c>
    </row>
    <row r="117" spans="1:38" x14ac:dyDescent="0.35">
      <c r="A117" s="22" t="s">
        <v>114</v>
      </c>
      <c r="B117" s="22" t="s">
        <v>294</v>
      </c>
      <c r="C117" s="22" t="s">
        <v>345</v>
      </c>
      <c r="D117" s="22" t="s">
        <v>346</v>
      </c>
      <c r="E117" s="22">
        <v>0</v>
      </c>
      <c r="F117" s="22">
        <v>0</v>
      </c>
      <c r="G117" s="22">
        <v>0</v>
      </c>
      <c r="H117" s="22">
        <v>0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284800</v>
      </c>
      <c r="O117" s="22">
        <v>0</v>
      </c>
      <c r="P117" s="22">
        <v>0</v>
      </c>
      <c r="Q117" s="22">
        <v>43650</v>
      </c>
      <c r="R117" s="22">
        <v>0</v>
      </c>
      <c r="S117" s="22">
        <v>0</v>
      </c>
      <c r="T117" s="22">
        <v>328450</v>
      </c>
      <c r="U117" s="22">
        <v>58546</v>
      </c>
      <c r="V117" s="22">
        <v>0</v>
      </c>
      <c r="W117" s="22">
        <v>122310</v>
      </c>
      <c r="X117" s="22">
        <v>44337</v>
      </c>
      <c r="Y117" s="22">
        <v>5111</v>
      </c>
      <c r="Z117" s="22">
        <v>0</v>
      </c>
      <c r="AA117" s="22">
        <v>0</v>
      </c>
      <c r="AB117" s="22">
        <v>17654</v>
      </c>
      <c r="AC117" s="22">
        <v>247958</v>
      </c>
      <c r="AD117" s="22">
        <v>86828</v>
      </c>
      <c r="AE117" s="22">
        <v>49984</v>
      </c>
      <c r="AF117" s="22">
        <v>0</v>
      </c>
      <c r="AG117" s="22">
        <v>3641</v>
      </c>
      <c r="AH117" s="22">
        <v>5309</v>
      </c>
      <c r="AI117" s="22">
        <v>393720</v>
      </c>
      <c r="AJ117" s="22">
        <v>0</v>
      </c>
      <c r="AK117" s="22">
        <v>0</v>
      </c>
      <c r="AL117" s="22">
        <v>0</v>
      </c>
    </row>
    <row r="118" spans="1:38" x14ac:dyDescent="0.35">
      <c r="A118" s="22" t="s">
        <v>114</v>
      </c>
      <c r="B118" s="22" t="s">
        <v>294</v>
      </c>
      <c r="C118" s="22" t="s">
        <v>347</v>
      </c>
      <c r="D118" s="22" t="s">
        <v>348</v>
      </c>
      <c r="E118" s="22">
        <v>45123</v>
      </c>
      <c r="F118" s="22">
        <v>0</v>
      </c>
      <c r="G118" s="22">
        <v>0</v>
      </c>
      <c r="H118" s="22">
        <v>2623672</v>
      </c>
      <c r="I118" s="22">
        <v>0</v>
      </c>
      <c r="J118" s="22">
        <v>0</v>
      </c>
      <c r="K118" s="22">
        <v>0</v>
      </c>
      <c r="L118" s="22">
        <v>0</v>
      </c>
      <c r="M118" s="22">
        <v>2668795</v>
      </c>
      <c r="N118" s="22">
        <v>0</v>
      </c>
      <c r="O118" s="22">
        <v>218236</v>
      </c>
      <c r="P118" s="22">
        <v>251977</v>
      </c>
      <c r="Q118" s="22">
        <v>0</v>
      </c>
      <c r="R118" s="22">
        <v>1578406</v>
      </c>
      <c r="S118" s="22">
        <v>0</v>
      </c>
      <c r="T118" s="22">
        <v>4717414</v>
      </c>
      <c r="U118" s="22">
        <v>998882</v>
      </c>
      <c r="V118" s="22">
        <v>0</v>
      </c>
      <c r="W118" s="22">
        <v>0</v>
      </c>
      <c r="X118" s="22">
        <v>524449</v>
      </c>
      <c r="Y118" s="22">
        <v>0</v>
      </c>
      <c r="Z118" s="22">
        <v>0</v>
      </c>
      <c r="AA118" s="22">
        <v>0</v>
      </c>
      <c r="AB118" s="22">
        <v>0</v>
      </c>
      <c r="AC118" s="22">
        <v>1523331</v>
      </c>
      <c r="AD118" s="22">
        <v>393222</v>
      </c>
      <c r="AE118" s="22">
        <v>550347</v>
      </c>
      <c r="AF118" s="22">
        <v>0</v>
      </c>
      <c r="AG118" s="22">
        <v>370866</v>
      </c>
      <c r="AH118" s="22">
        <v>0</v>
      </c>
      <c r="AI118" s="22">
        <v>2837766</v>
      </c>
      <c r="AJ118" s="22">
        <v>0</v>
      </c>
      <c r="AK118" s="22">
        <v>0</v>
      </c>
      <c r="AL118" s="22">
        <v>0</v>
      </c>
    </row>
    <row r="119" spans="1:38" x14ac:dyDescent="0.35">
      <c r="A119" s="22" t="s">
        <v>114</v>
      </c>
      <c r="B119" s="22" t="s">
        <v>294</v>
      </c>
      <c r="C119" s="22" t="s">
        <v>349</v>
      </c>
      <c r="D119" s="22" t="s">
        <v>350</v>
      </c>
      <c r="E119" s="22">
        <v>250689</v>
      </c>
      <c r="F119" s="22">
        <v>0</v>
      </c>
      <c r="G119" s="22">
        <v>0</v>
      </c>
      <c r="H119" s="22">
        <v>84127</v>
      </c>
      <c r="I119" s="22">
        <v>556078</v>
      </c>
      <c r="J119" s="22">
        <v>0</v>
      </c>
      <c r="K119" s="22">
        <v>0</v>
      </c>
      <c r="L119" s="22">
        <v>0</v>
      </c>
      <c r="M119" s="22">
        <v>890894</v>
      </c>
      <c r="N119" s="22">
        <v>1408400</v>
      </c>
      <c r="O119" s="22">
        <v>0</v>
      </c>
      <c r="P119" s="22">
        <v>149298</v>
      </c>
      <c r="Q119" s="22">
        <v>0</v>
      </c>
      <c r="R119" s="22">
        <v>242431</v>
      </c>
      <c r="S119" s="22">
        <v>534460</v>
      </c>
      <c r="T119" s="22">
        <v>3225483</v>
      </c>
      <c r="U119" s="22">
        <v>643630</v>
      </c>
      <c r="V119" s="22">
        <v>0</v>
      </c>
      <c r="W119" s="22">
        <v>111072</v>
      </c>
      <c r="X119" s="22">
        <v>521539</v>
      </c>
      <c r="Y119" s="22">
        <v>66462</v>
      </c>
      <c r="Z119" s="22">
        <v>0</v>
      </c>
      <c r="AA119" s="22">
        <v>0</v>
      </c>
      <c r="AB119" s="22">
        <v>0</v>
      </c>
      <c r="AC119" s="22">
        <v>1342703</v>
      </c>
      <c r="AD119" s="22">
        <v>392499</v>
      </c>
      <c r="AE119" s="22">
        <v>146824</v>
      </c>
      <c r="AF119" s="22">
        <v>0</v>
      </c>
      <c r="AG119" s="22">
        <v>90951</v>
      </c>
      <c r="AH119" s="22">
        <v>72394</v>
      </c>
      <c r="AI119" s="22">
        <v>2045371</v>
      </c>
      <c r="AJ119" s="22">
        <v>0</v>
      </c>
      <c r="AK119" s="22">
        <v>0</v>
      </c>
      <c r="AL119" s="22">
        <v>0</v>
      </c>
    </row>
    <row r="120" spans="1:38" x14ac:dyDescent="0.35">
      <c r="A120" s="22" t="s">
        <v>114</v>
      </c>
      <c r="B120" s="22" t="s">
        <v>294</v>
      </c>
      <c r="C120" s="22" t="s">
        <v>351</v>
      </c>
      <c r="D120" s="22" t="s">
        <v>352</v>
      </c>
      <c r="E120" s="22">
        <v>5311649</v>
      </c>
      <c r="F120" s="22">
        <v>0</v>
      </c>
      <c r="G120" s="22">
        <v>1096697</v>
      </c>
      <c r="H120" s="22">
        <v>0</v>
      </c>
      <c r="I120" s="22">
        <v>4405149</v>
      </c>
      <c r="J120" s="22">
        <v>0</v>
      </c>
      <c r="K120" s="22">
        <v>0</v>
      </c>
      <c r="L120" s="22">
        <v>0</v>
      </c>
      <c r="M120" s="22">
        <v>10813495</v>
      </c>
      <c r="N120" s="22">
        <v>0</v>
      </c>
      <c r="O120" s="22">
        <v>299126</v>
      </c>
      <c r="P120" s="22">
        <v>212615</v>
      </c>
      <c r="Q120" s="22">
        <v>0</v>
      </c>
      <c r="R120" s="22">
        <v>0</v>
      </c>
      <c r="S120" s="22">
        <v>83303</v>
      </c>
      <c r="T120" s="22">
        <v>11408539</v>
      </c>
      <c r="U120" s="22">
        <v>3009358</v>
      </c>
      <c r="V120" s="22">
        <v>0</v>
      </c>
      <c r="W120" s="22">
        <v>1732361</v>
      </c>
      <c r="X120" s="22">
        <v>0</v>
      </c>
      <c r="Y120" s="22">
        <v>603693</v>
      </c>
      <c r="Z120" s="22">
        <v>0</v>
      </c>
      <c r="AA120" s="22">
        <v>0</v>
      </c>
      <c r="AB120" s="22">
        <v>0</v>
      </c>
      <c r="AC120" s="22">
        <v>5345412</v>
      </c>
      <c r="AD120" s="22">
        <v>958491</v>
      </c>
      <c r="AE120" s="22">
        <v>283667</v>
      </c>
      <c r="AF120" s="22">
        <v>0</v>
      </c>
      <c r="AG120" s="22">
        <v>0</v>
      </c>
      <c r="AH120" s="22">
        <v>84111</v>
      </c>
      <c r="AI120" s="22">
        <v>6671681</v>
      </c>
      <c r="AJ120" s="22">
        <v>0</v>
      </c>
      <c r="AK120" s="22">
        <v>0</v>
      </c>
      <c r="AL120" s="22">
        <v>0</v>
      </c>
    </row>
    <row r="121" spans="1:38" x14ac:dyDescent="0.35">
      <c r="A121" s="22" t="s">
        <v>114</v>
      </c>
      <c r="B121" s="22" t="s">
        <v>294</v>
      </c>
      <c r="C121" s="22" t="s">
        <v>353</v>
      </c>
      <c r="D121" s="22" t="s">
        <v>354</v>
      </c>
      <c r="E121" s="22">
        <v>1207715</v>
      </c>
      <c r="F121" s="22">
        <v>0</v>
      </c>
      <c r="G121" s="22">
        <v>0</v>
      </c>
      <c r="H121" s="22">
        <v>1065805</v>
      </c>
      <c r="I121" s="22">
        <v>0</v>
      </c>
      <c r="J121" s="22">
        <v>0</v>
      </c>
      <c r="K121" s="22">
        <v>0</v>
      </c>
      <c r="L121" s="22">
        <v>0</v>
      </c>
      <c r="M121" s="22">
        <v>2273520</v>
      </c>
      <c r="N121" s="22">
        <v>3274847</v>
      </c>
      <c r="O121" s="22">
        <v>420355</v>
      </c>
      <c r="P121" s="22">
        <v>540463</v>
      </c>
      <c r="Q121" s="22">
        <v>3938329</v>
      </c>
      <c r="R121" s="22">
        <v>0</v>
      </c>
      <c r="S121" s="22">
        <v>1325497</v>
      </c>
      <c r="T121" s="22">
        <v>11773011</v>
      </c>
      <c r="U121" s="22">
        <v>1085230</v>
      </c>
      <c r="V121" s="22">
        <v>0</v>
      </c>
      <c r="W121" s="22">
        <v>1253239</v>
      </c>
      <c r="X121" s="22">
        <v>840301</v>
      </c>
      <c r="Y121" s="22">
        <v>0</v>
      </c>
      <c r="Z121" s="22">
        <v>0</v>
      </c>
      <c r="AA121" s="22">
        <v>0</v>
      </c>
      <c r="AB121" s="22">
        <v>0</v>
      </c>
      <c r="AC121" s="22">
        <v>3178770</v>
      </c>
      <c r="AD121" s="22">
        <v>806640</v>
      </c>
      <c r="AE121" s="22">
        <v>408807</v>
      </c>
      <c r="AF121" s="22">
        <v>0</v>
      </c>
      <c r="AG121" s="22">
        <v>103869</v>
      </c>
      <c r="AH121" s="22">
        <v>223044</v>
      </c>
      <c r="AI121" s="22">
        <v>4721130</v>
      </c>
      <c r="AJ121" s="22">
        <v>0</v>
      </c>
      <c r="AK121" s="22">
        <v>0</v>
      </c>
      <c r="AL121" s="22">
        <v>0</v>
      </c>
    </row>
    <row r="122" spans="1:38" x14ac:dyDescent="0.35">
      <c r="A122" s="22" t="s">
        <v>114</v>
      </c>
      <c r="B122" s="22" t="s">
        <v>294</v>
      </c>
      <c r="C122" s="22" t="s">
        <v>355</v>
      </c>
      <c r="D122" s="22" t="s">
        <v>356</v>
      </c>
      <c r="E122" s="22">
        <v>429947</v>
      </c>
      <c r="F122" s="22">
        <v>0</v>
      </c>
      <c r="G122" s="22">
        <v>13170</v>
      </c>
      <c r="H122" s="22">
        <v>8900</v>
      </c>
      <c r="I122" s="22">
        <v>0</v>
      </c>
      <c r="J122" s="22">
        <v>0</v>
      </c>
      <c r="K122" s="22">
        <v>0</v>
      </c>
      <c r="L122" s="22">
        <v>0</v>
      </c>
      <c r="M122" s="22">
        <v>452017</v>
      </c>
      <c r="N122" s="22">
        <v>0</v>
      </c>
      <c r="O122" s="22">
        <v>0</v>
      </c>
      <c r="P122" s="22">
        <v>441601</v>
      </c>
      <c r="Q122" s="22">
        <v>0</v>
      </c>
      <c r="R122" s="22">
        <v>33195</v>
      </c>
      <c r="S122" s="22">
        <v>9342</v>
      </c>
      <c r="T122" s="22">
        <v>936155</v>
      </c>
      <c r="U122" s="22">
        <v>155249</v>
      </c>
      <c r="V122" s="22">
        <v>0</v>
      </c>
      <c r="W122" s="22">
        <v>45878</v>
      </c>
      <c r="X122" s="22">
        <v>72687</v>
      </c>
      <c r="Y122" s="22">
        <v>0</v>
      </c>
      <c r="Z122" s="22">
        <v>0</v>
      </c>
      <c r="AA122" s="22">
        <v>0</v>
      </c>
      <c r="AB122" s="22">
        <v>0</v>
      </c>
      <c r="AC122" s="22">
        <v>273814</v>
      </c>
      <c r="AD122" s="22">
        <v>68708</v>
      </c>
      <c r="AE122" s="22">
        <v>153022</v>
      </c>
      <c r="AF122" s="22">
        <v>0</v>
      </c>
      <c r="AG122" s="22">
        <v>8128</v>
      </c>
      <c r="AH122" s="22">
        <v>31740</v>
      </c>
      <c r="AI122" s="22">
        <v>535412</v>
      </c>
      <c r="AJ122" s="22">
        <v>0</v>
      </c>
      <c r="AK122" s="22">
        <v>0</v>
      </c>
      <c r="AL122" s="22">
        <v>0</v>
      </c>
    </row>
    <row r="123" spans="1:38" x14ac:dyDescent="0.35">
      <c r="A123" s="22" t="s">
        <v>114</v>
      </c>
      <c r="B123" s="22" t="s">
        <v>294</v>
      </c>
      <c r="C123" s="22" t="s">
        <v>357</v>
      </c>
      <c r="D123" s="22" t="s">
        <v>358</v>
      </c>
      <c r="E123" s="22">
        <v>1018473</v>
      </c>
      <c r="F123" s="22">
        <v>0</v>
      </c>
      <c r="G123" s="22">
        <v>217349</v>
      </c>
      <c r="H123" s="22">
        <v>428392</v>
      </c>
      <c r="I123" s="22">
        <v>0</v>
      </c>
      <c r="J123" s="22">
        <v>0</v>
      </c>
      <c r="K123" s="22">
        <v>0</v>
      </c>
      <c r="L123" s="22">
        <v>0</v>
      </c>
      <c r="M123" s="22">
        <v>1664214</v>
      </c>
      <c r="N123" s="22">
        <v>320596</v>
      </c>
      <c r="O123" s="22">
        <v>0</v>
      </c>
      <c r="P123" s="22">
        <v>718351</v>
      </c>
      <c r="Q123" s="22">
        <v>175525</v>
      </c>
      <c r="R123" s="22">
        <v>1046256</v>
      </c>
      <c r="S123" s="22">
        <v>72358</v>
      </c>
      <c r="T123" s="22">
        <v>3997300</v>
      </c>
      <c r="U123" s="22">
        <v>1066364</v>
      </c>
      <c r="V123" s="22">
        <v>0</v>
      </c>
      <c r="W123" s="22">
        <v>342746</v>
      </c>
      <c r="X123" s="22">
        <v>447351</v>
      </c>
      <c r="Y123" s="22">
        <v>18737</v>
      </c>
      <c r="Z123" s="22">
        <v>0</v>
      </c>
      <c r="AA123" s="22">
        <v>0</v>
      </c>
      <c r="AB123" s="22">
        <v>0</v>
      </c>
      <c r="AC123" s="22">
        <v>1875198</v>
      </c>
      <c r="AD123" s="22">
        <v>396466</v>
      </c>
      <c r="AE123" s="22">
        <v>938661</v>
      </c>
      <c r="AF123" s="22">
        <v>0</v>
      </c>
      <c r="AG123" s="22">
        <v>677426</v>
      </c>
      <c r="AH123" s="22">
        <v>128061</v>
      </c>
      <c r="AI123" s="22">
        <v>4015812</v>
      </c>
      <c r="AJ123" s="22">
        <v>0</v>
      </c>
      <c r="AK123" s="22">
        <v>0</v>
      </c>
      <c r="AL123" s="22">
        <v>0</v>
      </c>
    </row>
    <row r="124" spans="1:38" x14ac:dyDescent="0.35">
      <c r="A124" s="22" t="s">
        <v>114</v>
      </c>
      <c r="B124" s="22" t="s">
        <v>294</v>
      </c>
      <c r="C124" s="22" t="s">
        <v>359</v>
      </c>
      <c r="D124" s="22" t="s">
        <v>360</v>
      </c>
      <c r="E124" s="22">
        <v>329331</v>
      </c>
      <c r="F124" s="22">
        <v>0</v>
      </c>
      <c r="G124" s="22">
        <v>0</v>
      </c>
      <c r="H124" s="22">
        <v>0</v>
      </c>
      <c r="I124" s="22">
        <v>0</v>
      </c>
      <c r="J124" s="22">
        <v>0</v>
      </c>
      <c r="K124" s="22">
        <v>0</v>
      </c>
      <c r="L124" s="22">
        <v>0</v>
      </c>
      <c r="M124" s="22">
        <v>329331</v>
      </c>
      <c r="N124" s="22">
        <v>397708</v>
      </c>
      <c r="O124" s="22">
        <v>0</v>
      </c>
      <c r="P124" s="22">
        <v>168960</v>
      </c>
      <c r="Q124" s="22">
        <v>0</v>
      </c>
      <c r="R124" s="22">
        <v>0</v>
      </c>
      <c r="S124" s="22">
        <v>0</v>
      </c>
      <c r="T124" s="22">
        <v>895999</v>
      </c>
      <c r="U124" s="22">
        <v>279411</v>
      </c>
      <c r="V124" s="22">
        <v>0</v>
      </c>
      <c r="W124" s="22">
        <v>165506</v>
      </c>
      <c r="X124" s="22">
        <v>87400</v>
      </c>
      <c r="Y124" s="22">
        <v>57694</v>
      </c>
      <c r="Z124" s="22">
        <v>0</v>
      </c>
      <c r="AA124" s="22">
        <v>0</v>
      </c>
      <c r="AB124" s="22">
        <v>0</v>
      </c>
      <c r="AC124" s="22">
        <v>590011</v>
      </c>
      <c r="AD124" s="22">
        <v>42671</v>
      </c>
      <c r="AE124" s="22">
        <v>82102</v>
      </c>
      <c r="AF124" s="22">
        <v>0</v>
      </c>
      <c r="AG124" s="22">
        <v>246092</v>
      </c>
      <c r="AH124" s="22">
        <v>49840</v>
      </c>
      <c r="AI124" s="22">
        <v>1010716</v>
      </c>
      <c r="AJ124" s="22">
        <v>0</v>
      </c>
      <c r="AK124" s="22">
        <v>0</v>
      </c>
      <c r="AL124" s="22">
        <v>0</v>
      </c>
    </row>
    <row r="125" spans="1:38" x14ac:dyDescent="0.35">
      <c r="A125" s="22" t="s">
        <v>114</v>
      </c>
      <c r="B125" s="22" t="s">
        <v>294</v>
      </c>
      <c r="C125" s="22" t="s">
        <v>361</v>
      </c>
      <c r="D125" s="22" t="s">
        <v>362</v>
      </c>
      <c r="E125" s="22">
        <v>203487</v>
      </c>
      <c r="F125" s="22">
        <v>0</v>
      </c>
      <c r="G125" s="22">
        <v>0</v>
      </c>
      <c r="H125" s="22">
        <v>82431</v>
      </c>
      <c r="I125" s="22">
        <v>0</v>
      </c>
      <c r="J125" s="22">
        <v>0</v>
      </c>
      <c r="K125" s="22">
        <v>0</v>
      </c>
      <c r="L125" s="22">
        <v>0</v>
      </c>
      <c r="M125" s="22">
        <v>285918</v>
      </c>
      <c r="N125" s="22">
        <v>0</v>
      </c>
      <c r="O125" s="22">
        <v>0</v>
      </c>
      <c r="P125" s="22">
        <v>265340</v>
      </c>
      <c r="Q125" s="22">
        <v>0</v>
      </c>
      <c r="R125" s="22">
        <v>0</v>
      </c>
      <c r="S125" s="22">
        <v>41903</v>
      </c>
      <c r="T125" s="22">
        <v>593161</v>
      </c>
      <c r="U125" s="22">
        <v>428540</v>
      </c>
      <c r="V125" s="22">
        <v>0</v>
      </c>
      <c r="W125" s="22">
        <v>255946</v>
      </c>
      <c r="X125" s="22">
        <v>142386</v>
      </c>
      <c r="Y125" s="22">
        <v>20356</v>
      </c>
      <c r="Z125" s="22">
        <v>0</v>
      </c>
      <c r="AA125" s="22">
        <v>0</v>
      </c>
      <c r="AB125" s="22">
        <v>0</v>
      </c>
      <c r="AC125" s="22">
        <v>847228</v>
      </c>
      <c r="AD125" s="22">
        <v>614081</v>
      </c>
      <c r="AE125" s="22">
        <v>257773</v>
      </c>
      <c r="AF125" s="22">
        <v>0</v>
      </c>
      <c r="AG125" s="22">
        <v>0</v>
      </c>
      <c r="AH125" s="22">
        <v>78901</v>
      </c>
      <c r="AI125" s="22">
        <v>1797983</v>
      </c>
      <c r="AJ125" s="22">
        <v>0</v>
      </c>
      <c r="AK125" s="22">
        <v>0</v>
      </c>
      <c r="AL125" s="22">
        <v>0</v>
      </c>
    </row>
    <row r="126" spans="1:38" x14ac:dyDescent="0.35">
      <c r="A126" s="22" t="s">
        <v>114</v>
      </c>
      <c r="B126" s="22" t="s">
        <v>294</v>
      </c>
      <c r="C126" s="22" t="s">
        <v>363</v>
      </c>
      <c r="D126" s="22" t="s">
        <v>364</v>
      </c>
      <c r="E126" s="22">
        <v>706272</v>
      </c>
      <c r="F126" s="22">
        <v>0</v>
      </c>
      <c r="G126" s="22">
        <v>0</v>
      </c>
      <c r="H126" s="22"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v>706272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v>706272</v>
      </c>
      <c r="U126" s="22">
        <v>194735</v>
      </c>
      <c r="V126" s="22">
        <v>0</v>
      </c>
      <c r="W126" s="22">
        <v>39687</v>
      </c>
      <c r="X126" s="22">
        <v>69977</v>
      </c>
      <c r="Y126" s="22">
        <v>15222</v>
      </c>
      <c r="Z126" s="22">
        <v>0</v>
      </c>
      <c r="AA126" s="22">
        <v>0</v>
      </c>
      <c r="AB126" s="22">
        <v>0</v>
      </c>
      <c r="AC126" s="22">
        <v>319621</v>
      </c>
      <c r="AD126" s="22">
        <v>110081</v>
      </c>
      <c r="AE126" s="22">
        <v>16400</v>
      </c>
      <c r="AF126" s="22">
        <v>0</v>
      </c>
      <c r="AG126" s="22">
        <v>54717</v>
      </c>
      <c r="AH126" s="22">
        <v>5969</v>
      </c>
      <c r="AI126" s="22">
        <v>506788</v>
      </c>
      <c r="AJ126" s="22">
        <v>0</v>
      </c>
      <c r="AK126" s="22">
        <v>0</v>
      </c>
      <c r="AL126" s="22">
        <v>0</v>
      </c>
    </row>
    <row r="127" spans="1:38" x14ac:dyDescent="0.35">
      <c r="A127" s="22" t="s">
        <v>114</v>
      </c>
      <c r="B127" s="22" t="s">
        <v>294</v>
      </c>
      <c r="C127" s="22" t="s">
        <v>365</v>
      </c>
      <c r="D127" s="22" t="s">
        <v>366</v>
      </c>
      <c r="E127" s="22">
        <v>362096</v>
      </c>
      <c r="F127" s="22">
        <v>0</v>
      </c>
      <c r="G127" s="22">
        <v>2231867</v>
      </c>
      <c r="H127" s="22">
        <v>37750</v>
      </c>
      <c r="I127" s="22">
        <v>39555</v>
      </c>
      <c r="J127" s="22">
        <v>0</v>
      </c>
      <c r="K127" s="22">
        <v>0</v>
      </c>
      <c r="L127" s="22">
        <v>0</v>
      </c>
      <c r="M127" s="22">
        <v>2671268</v>
      </c>
      <c r="N127" s="22">
        <v>173740</v>
      </c>
      <c r="O127" s="22">
        <v>159144</v>
      </c>
      <c r="P127" s="22">
        <v>1224801</v>
      </c>
      <c r="Q127" s="22">
        <v>75000</v>
      </c>
      <c r="R127" s="22">
        <v>31695</v>
      </c>
      <c r="S127" s="22">
        <v>0</v>
      </c>
      <c r="T127" s="22">
        <v>4335648</v>
      </c>
      <c r="U127" s="22">
        <v>404147</v>
      </c>
      <c r="V127" s="22">
        <v>0</v>
      </c>
      <c r="W127" s="22">
        <v>141365</v>
      </c>
      <c r="X127" s="22">
        <v>111048</v>
      </c>
      <c r="Y127" s="22">
        <v>34358</v>
      </c>
      <c r="Z127" s="22">
        <v>0</v>
      </c>
      <c r="AA127" s="22">
        <v>0</v>
      </c>
      <c r="AB127" s="22">
        <v>0</v>
      </c>
      <c r="AC127" s="22">
        <v>690918</v>
      </c>
      <c r="AD127" s="22">
        <v>430572</v>
      </c>
      <c r="AE127" s="22">
        <v>267969</v>
      </c>
      <c r="AF127" s="22">
        <v>0</v>
      </c>
      <c r="AG127" s="22">
        <v>87377</v>
      </c>
      <c r="AH127" s="22">
        <v>54030</v>
      </c>
      <c r="AI127" s="22">
        <v>1530866</v>
      </c>
      <c r="AJ127" s="22">
        <v>0</v>
      </c>
      <c r="AK127" s="22">
        <v>0</v>
      </c>
      <c r="AL127" s="22">
        <v>0</v>
      </c>
    </row>
    <row r="128" spans="1:38" x14ac:dyDescent="0.35">
      <c r="A128" s="22" t="s">
        <v>114</v>
      </c>
      <c r="B128" s="22" t="s">
        <v>294</v>
      </c>
      <c r="C128" s="22" t="s">
        <v>367</v>
      </c>
      <c r="D128" s="22" t="s">
        <v>368</v>
      </c>
      <c r="E128" s="22">
        <v>173510</v>
      </c>
      <c r="F128" s="22">
        <v>0</v>
      </c>
      <c r="G128" s="22">
        <v>0</v>
      </c>
      <c r="H128" s="22">
        <v>329836</v>
      </c>
      <c r="I128" s="22">
        <v>0</v>
      </c>
      <c r="J128" s="22">
        <v>0</v>
      </c>
      <c r="K128" s="22">
        <v>0</v>
      </c>
      <c r="L128" s="22">
        <v>0</v>
      </c>
      <c r="M128" s="22">
        <v>503346</v>
      </c>
      <c r="N128" s="22">
        <v>482117</v>
      </c>
      <c r="O128" s="22">
        <v>764442</v>
      </c>
      <c r="P128" s="22">
        <v>455591</v>
      </c>
      <c r="Q128" s="22">
        <v>0</v>
      </c>
      <c r="R128" s="22">
        <v>346704</v>
      </c>
      <c r="S128" s="22">
        <v>45516</v>
      </c>
      <c r="T128" s="22">
        <v>2597716</v>
      </c>
      <c r="U128" s="22">
        <v>282449</v>
      </c>
      <c r="V128" s="22">
        <v>0</v>
      </c>
      <c r="W128" s="22">
        <v>253559</v>
      </c>
      <c r="X128" s="22">
        <v>144952</v>
      </c>
      <c r="Y128" s="22">
        <v>0</v>
      </c>
      <c r="Z128" s="22">
        <v>0</v>
      </c>
      <c r="AA128" s="22">
        <v>0</v>
      </c>
      <c r="AB128" s="22">
        <v>0</v>
      </c>
      <c r="AC128" s="22">
        <v>680960</v>
      </c>
      <c r="AD128" s="22">
        <v>1433698</v>
      </c>
      <c r="AE128" s="22">
        <v>267536</v>
      </c>
      <c r="AF128" s="22">
        <v>0</v>
      </c>
      <c r="AG128" s="22">
        <v>49636</v>
      </c>
      <c r="AH128" s="22">
        <v>77785</v>
      </c>
      <c r="AI128" s="22">
        <v>2509615</v>
      </c>
      <c r="AJ128" s="22">
        <v>0</v>
      </c>
      <c r="AK128" s="22">
        <v>0</v>
      </c>
      <c r="AL128" s="22">
        <v>0</v>
      </c>
    </row>
    <row r="129" spans="1:38" x14ac:dyDescent="0.35">
      <c r="A129" s="22" t="s">
        <v>114</v>
      </c>
      <c r="B129" s="22" t="s">
        <v>294</v>
      </c>
      <c r="C129" s="22" t="s">
        <v>369</v>
      </c>
      <c r="D129" s="22" t="s">
        <v>370</v>
      </c>
      <c r="E129" s="22">
        <v>389635</v>
      </c>
      <c r="F129" s="22">
        <v>0</v>
      </c>
      <c r="G129" s="22">
        <v>432491</v>
      </c>
      <c r="H129" s="22">
        <v>389938</v>
      </c>
      <c r="I129" s="22">
        <v>0</v>
      </c>
      <c r="J129" s="22">
        <v>0</v>
      </c>
      <c r="K129" s="22">
        <v>0</v>
      </c>
      <c r="L129" s="22">
        <v>0</v>
      </c>
      <c r="M129" s="22">
        <v>1212064</v>
      </c>
      <c r="N129" s="22">
        <v>214071</v>
      </c>
      <c r="O129" s="22">
        <v>158489</v>
      </c>
      <c r="P129" s="22">
        <v>289244</v>
      </c>
      <c r="Q129" s="22">
        <v>0</v>
      </c>
      <c r="R129" s="22">
        <v>125559</v>
      </c>
      <c r="S129" s="22">
        <v>400686</v>
      </c>
      <c r="T129" s="22">
        <v>2400113</v>
      </c>
      <c r="U129" s="22">
        <v>408660</v>
      </c>
      <c r="V129" s="22">
        <v>0</v>
      </c>
      <c r="W129" s="22">
        <v>116777</v>
      </c>
      <c r="X129" s="22">
        <v>219034</v>
      </c>
      <c r="Y129" s="22">
        <v>0</v>
      </c>
      <c r="Z129" s="22">
        <v>0</v>
      </c>
      <c r="AA129" s="22">
        <v>0</v>
      </c>
      <c r="AB129" s="22">
        <v>0</v>
      </c>
      <c r="AC129" s="22">
        <v>744471</v>
      </c>
      <c r="AD129" s="22">
        <v>210202</v>
      </c>
      <c r="AE129" s="22">
        <v>109890</v>
      </c>
      <c r="AF129" s="22">
        <v>0</v>
      </c>
      <c r="AG129" s="22">
        <v>124904</v>
      </c>
      <c r="AH129" s="22">
        <v>146506</v>
      </c>
      <c r="AI129" s="22">
        <v>1335973</v>
      </c>
      <c r="AJ129" s="22">
        <v>0</v>
      </c>
      <c r="AK129" s="22">
        <v>0</v>
      </c>
      <c r="AL129" s="22">
        <v>0</v>
      </c>
    </row>
    <row r="130" spans="1:38" x14ac:dyDescent="0.35">
      <c r="A130" s="22" t="s">
        <v>114</v>
      </c>
      <c r="B130" s="22" t="s">
        <v>294</v>
      </c>
      <c r="C130" s="22" t="s">
        <v>371</v>
      </c>
      <c r="D130" s="22" t="s">
        <v>372</v>
      </c>
      <c r="E130" s="22">
        <v>741560</v>
      </c>
      <c r="F130" s="22">
        <v>0</v>
      </c>
      <c r="G130" s="22">
        <v>109398</v>
      </c>
      <c r="H130" s="22">
        <v>12769</v>
      </c>
      <c r="I130" s="22">
        <v>0</v>
      </c>
      <c r="J130" s="22">
        <v>0</v>
      </c>
      <c r="K130" s="22">
        <v>0</v>
      </c>
      <c r="L130" s="22">
        <v>0</v>
      </c>
      <c r="M130" s="22">
        <v>863727</v>
      </c>
      <c r="N130" s="22">
        <v>0</v>
      </c>
      <c r="O130" s="22">
        <v>135978</v>
      </c>
      <c r="P130" s="22">
        <v>22790</v>
      </c>
      <c r="Q130" s="22">
        <v>0</v>
      </c>
      <c r="R130" s="22">
        <v>30423</v>
      </c>
      <c r="S130" s="22">
        <v>0</v>
      </c>
      <c r="T130" s="22">
        <v>1052918</v>
      </c>
      <c r="U130" s="22">
        <v>462133</v>
      </c>
      <c r="V130" s="22">
        <v>0</v>
      </c>
      <c r="W130" s="22">
        <v>97345</v>
      </c>
      <c r="X130" s="22">
        <v>21942</v>
      </c>
      <c r="Y130" s="22">
        <v>0</v>
      </c>
      <c r="Z130" s="22">
        <v>0</v>
      </c>
      <c r="AA130" s="22">
        <v>0</v>
      </c>
      <c r="AB130" s="22">
        <v>0</v>
      </c>
      <c r="AC130" s="22">
        <v>581420</v>
      </c>
      <c r="AD130" s="22">
        <v>354560</v>
      </c>
      <c r="AE130" s="22">
        <v>107138</v>
      </c>
      <c r="AF130" s="22">
        <v>0</v>
      </c>
      <c r="AG130" s="22">
        <v>14830</v>
      </c>
      <c r="AH130" s="22">
        <v>77439</v>
      </c>
      <c r="AI130" s="22">
        <v>1135387</v>
      </c>
      <c r="AJ130" s="22">
        <v>0</v>
      </c>
      <c r="AK130" s="22">
        <v>0</v>
      </c>
      <c r="AL130" s="22">
        <v>0</v>
      </c>
    </row>
    <row r="131" spans="1:38" x14ac:dyDescent="0.35">
      <c r="A131" s="22" t="s">
        <v>114</v>
      </c>
      <c r="B131" s="22" t="s">
        <v>294</v>
      </c>
      <c r="C131" s="22" t="s">
        <v>373</v>
      </c>
      <c r="D131" s="22" t="s">
        <v>374</v>
      </c>
      <c r="E131" s="22">
        <v>1749891</v>
      </c>
      <c r="F131" s="22">
        <v>0</v>
      </c>
      <c r="G131" s="22">
        <v>151400</v>
      </c>
      <c r="H131" s="22">
        <v>79110</v>
      </c>
      <c r="I131" s="22">
        <v>0</v>
      </c>
      <c r="J131" s="22">
        <v>0</v>
      </c>
      <c r="K131" s="22">
        <v>0</v>
      </c>
      <c r="L131" s="22">
        <v>0</v>
      </c>
      <c r="M131" s="22">
        <v>1980401</v>
      </c>
      <c r="N131" s="22">
        <v>269054</v>
      </c>
      <c r="O131" s="22">
        <v>132068</v>
      </c>
      <c r="P131" s="22">
        <v>74566</v>
      </c>
      <c r="Q131" s="22">
        <v>16500</v>
      </c>
      <c r="R131" s="22">
        <v>0</v>
      </c>
      <c r="S131" s="22">
        <v>37766</v>
      </c>
      <c r="T131" s="22">
        <v>2510355</v>
      </c>
      <c r="U131" s="22">
        <v>178637</v>
      </c>
      <c r="V131" s="22">
        <v>0</v>
      </c>
      <c r="W131" s="22">
        <v>56627</v>
      </c>
      <c r="X131" s="22">
        <v>78583</v>
      </c>
      <c r="Y131" s="22">
        <v>15467</v>
      </c>
      <c r="Z131" s="22">
        <v>0</v>
      </c>
      <c r="AA131" s="22">
        <v>0</v>
      </c>
      <c r="AB131" s="22">
        <v>0</v>
      </c>
      <c r="AC131" s="22">
        <v>329314</v>
      </c>
      <c r="AD131" s="22">
        <v>330390</v>
      </c>
      <c r="AE131" s="22">
        <v>263946</v>
      </c>
      <c r="AF131" s="22">
        <v>0</v>
      </c>
      <c r="AG131" s="22">
        <v>89669</v>
      </c>
      <c r="AH131" s="22">
        <v>85284</v>
      </c>
      <c r="AI131" s="22">
        <v>1098603</v>
      </c>
      <c r="AJ131" s="22">
        <v>0</v>
      </c>
      <c r="AK131" s="22">
        <v>0</v>
      </c>
      <c r="AL131" s="22">
        <v>0</v>
      </c>
    </row>
    <row r="132" spans="1:38" x14ac:dyDescent="0.35">
      <c r="A132" s="22" t="s">
        <v>114</v>
      </c>
      <c r="B132" s="22" t="s">
        <v>294</v>
      </c>
      <c r="C132" s="22" t="s">
        <v>375</v>
      </c>
      <c r="D132" s="22" t="s">
        <v>376</v>
      </c>
      <c r="E132" s="22">
        <v>0</v>
      </c>
      <c r="F132" s="22">
        <v>0</v>
      </c>
      <c r="G132" s="22">
        <v>31423</v>
      </c>
      <c r="H132" s="22">
        <v>3462</v>
      </c>
      <c r="I132" s="22">
        <v>0</v>
      </c>
      <c r="J132" s="22">
        <v>0</v>
      </c>
      <c r="K132" s="22">
        <v>0</v>
      </c>
      <c r="L132" s="22">
        <v>0</v>
      </c>
      <c r="M132" s="22">
        <v>34885</v>
      </c>
      <c r="N132" s="22">
        <v>103367</v>
      </c>
      <c r="O132" s="22">
        <v>0</v>
      </c>
      <c r="P132" s="22">
        <v>12667</v>
      </c>
      <c r="Q132" s="22">
        <v>0</v>
      </c>
      <c r="R132" s="22">
        <v>0</v>
      </c>
      <c r="S132" s="22">
        <v>42461</v>
      </c>
      <c r="T132" s="22">
        <v>193380</v>
      </c>
      <c r="U132" s="22">
        <v>72926</v>
      </c>
      <c r="V132" s="22">
        <v>0</v>
      </c>
      <c r="W132" s="22">
        <v>69655</v>
      </c>
      <c r="X132" s="22">
        <v>55494</v>
      </c>
      <c r="Y132" s="22">
        <v>1709</v>
      </c>
      <c r="Z132" s="22">
        <v>0</v>
      </c>
      <c r="AA132" s="22">
        <v>0</v>
      </c>
      <c r="AB132" s="22">
        <v>0</v>
      </c>
      <c r="AC132" s="22">
        <v>199784</v>
      </c>
      <c r="AD132" s="22">
        <v>27324</v>
      </c>
      <c r="AE132" s="22">
        <v>30764</v>
      </c>
      <c r="AF132" s="22">
        <v>0</v>
      </c>
      <c r="AG132" s="22">
        <v>18532</v>
      </c>
      <c r="AH132" s="22">
        <v>28734</v>
      </c>
      <c r="AI132" s="22">
        <v>305138</v>
      </c>
      <c r="AJ132" s="22">
        <v>0</v>
      </c>
      <c r="AK132" s="22">
        <v>0</v>
      </c>
      <c r="AL132" s="22">
        <v>0</v>
      </c>
    </row>
    <row r="133" spans="1:38" x14ac:dyDescent="0.35">
      <c r="A133" s="22" t="s">
        <v>114</v>
      </c>
      <c r="B133" s="22" t="s">
        <v>294</v>
      </c>
      <c r="C133" s="22" t="s">
        <v>377</v>
      </c>
      <c r="D133" s="22" t="s">
        <v>378</v>
      </c>
      <c r="E133" s="22">
        <v>25000</v>
      </c>
      <c r="F133" s="22">
        <v>0</v>
      </c>
      <c r="G133" s="22">
        <v>0</v>
      </c>
      <c r="H133" s="22">
        <v>0</v>
      </c>
      <c r="I133" s="22">
        <v>0</v>
      </c>
      <c r="J133" s="22">
        <v>0</v>
      </c>
      <c r="K133" s="22">
        <v>0</v>
      </c>
      <c r="L133" s="22">
        <v>0</v>
      </c>
      <c r="M133" s="22">
        <v>25000</v>
      </c>
      <c r="N133" s="22">
        <v>2763061</v>
      </c>
      <c r="O133" s="22">
        <v>201145</v>
      </c>
      <c r="P133" s="22">
        <v>623094</v>
      </c>
      <c r="Q133" s="22">
        <v>0</v>
      </c>
      <c r="R133" s="22">
        <v>0</v>
      </c>
      <c r="S133" s="22">
        <v>137520</v>
      </c>
      <c r="T133" s="22">
        <v>3749820</v>
      </c>
      <c r="U133" s="22">
        <v>2005235</v>
      </c>
      <c r="V133" s="22">
        <v>0</v>
      </c>
      <c r="W133" s="22">
        <v>804612</v>
      </c>
      <c r="X133" s="22">
        <v>452565</v>
      </c>
      <c r="Y133" s="22">
        <v>0</v>
      </c>
      <c r="Z133" s="22">
        <v>0</v>
      </c>
      <c r="AA133" s="22">
        <v>0</v>
      </c>
      <c r="AB133" s="22">
        <v>0</v>
      </c>
      <c r="AC133" s="22">
        <v>3262412</v>
      </c>
      <c r="AD133" s="22">
        <v>580958</v>
      </c>
      <c r="AE133" s="22">
        <v>484980</v>
      </c>
      <c r="AF133" s="22">
        <v>0</v>
      </c>
      <c r="AG133" s="22">
        <v>735824</v>
      </c>
      <c r="AH133" s="22">
        <v>256777</v>
      </c>
      <c r="AI133" s="22">
        <v>5320951</v>
      </c>
      <c r="AJ133" s="22">
        <v>0</v>
      </c>
      <c r="AK133" s="22">
        <v>0</v>
      </c>
      <c r="AL133" s="22">
        <v>0</v>
      </c>
    </row>
    <row r="134" spans="1:38" x14ac:dyDescent="0.35">
      <c r="A134" s="22" t="s">
        <v>114</v>
      </c>
      <c r="B134" s="22" t="s">
        <v>294</v>
      </c>
      <c r="C134" s="22" t="s">
        <v>379</v>
      </c>
      <c r="D134" s="22" t="s">
        <v>380</v>
      </c>
      <c r="E134" s="22">
        <v>360928</v>
      </c>
      <c r="F134" s="22">
        <v>0</v>
      </c>
      <c r="G134" s="22">
        <v>0</v>
      </c>
      <c r="H134" s="22">
        <v>0</v>
      </c>
      <c r="I134" s="22">
        <v>0</v>
      </c>
      <c r="J134" s="22">
        <v>0</v>
      </c>
      <c r="K134" s="22">
        <v>0</v>
      </c>
      <c r="L134" s="22">
        <v>0</v>
      </c>
      <c r="M134" s="22">
        <v>360928</v>
      </c>
      <c r="N134" s="22">
        <v>1283120</v>
      </c>
      <c r="O134" s="22">
        <v>97262</v>
      </c>
      <c r="P134" s="22">
        <v>155976</v>
      </c>
      <c r="Q134" s="22">
        <v>0</v>
      </c>
      <c r="R134" s="22">
        <v>0</v>
      </c>
      <c r="S134" s="22">
        <v>0</v>
      </c>
      <c r="T134" s="22">
        <v>1897286</v>
      </c>
      <c r="U134" s="22">
        <v>698295</v>
      </c>
      <c r="V134" s="22">
        <v>0</v>
      </c>
      <c r="W134" s="22">
        <v>196650</v>
      </c>
      <c r="X134" s="22">
        <v>211394</v>
      </c>
      <c r="Y134" s="22">
        <v>0</v>
      </c>
      <c r="Z134" s="22">
        <v>0</v>
      </c>
      <c r="AA134" s="22">
        <v>0</v>
      </c>
      <c r="AB134" s="22">
        <v>26935</v>
      </c>
      <c r="AC134" s="22">
        <v>1133274</v>
      </c>
      <c r="AD134" s="22">
        <v>615870</v>
      </c>
      <c r="AE134" s="22">
        <v>145040</v>
      </c>
      <c r="AF134" s="22">
        <v>0</v>
      </c>
      <c r="AG134" s="22">
        <v>190747</v>
      </c>
      <c r="AH134" s="22">
        <v>75701</v>
      </c>
      <c r="AI134" s="22">
        <v>2160632</v>
      </c>
      <c r="AJ134" s="22">
        <v>0</v>
      </c>
      <c r="AK134" s="22">
        <v>0</v>
      </c>
      <c r="AL134" s="22">
        <v>0</v>
      </c>
    </row>
    <row r="135" spans="1:38" x14ac:dyDescent="0.35">
      <c r="A135" s="22" t="s">
        <v>114</v>
      </c>
      <c r="B135" s="22" t="s">
        <v>294</v>
      </c>
      <c r="C135" s="22" t="s">
        <v>381</v>
      </c>
      <c r="D135" s="22" t="s">
        <v>382</v>
      </c>
      <c r="E135" s="22">
        <v>3816732</v>
      </c>
      <c r="F135" s="22">
        <v>0</v>
      </c>
      <c r="G135" s="22">
        <v>1855431</v>
      </c>
      <c r="H135" s="22">
        <v>1089737</v>
      </c>
      <c r="I135" s="22">
        <v>7369794</v>
      </c>
      <c r="J135" s="22">
        <v>0</v>
      </c>
      <c r="K135" s="22">
        <v>0</v>
      </c>
      <c r="L135" s="22">
        <v>0</v>
      </c>
      <c r="M135" s="22">
        <v>14131694</v>
      </c>
      <c r="N135" s="22">
        <v>22707118</v>
      </c>
      <c r="O135" s="22">
        <v>915588</v>
      </c>
      <c r="P135" s="22">
        <v>308449</v>
      </c>
      <c r="Q135" s="22">
        <v>3210050</v>
      </c>
      <c r="R135" s="22">
        <v>513718</v>
      </c>
      <c r="S135" s="22">
        <v>191444</v>
      </c>
      <c r="T135" s="22">
        <v>41978061</v>
      </c>
      <c r="U135" s="22">
        <v>2608411</v>
      </c>
      <c r="V135" s="22">
        <v>0</v>
      </c>
      <c r="W135" s="22">
        <v>711265</v>
      </c>
      <c r="X135" s="22">
        <v>719588</v>
      </c>
      <c r="Y135" s="22">
        <v>1259235</v>
      </c>
      <c r="Z135" s="22">
        <v>0</v>
      </c>
      <c r="AA135" s="22">
        <v>0</v>
      </c>
      <c r="AB135" s="22">
        <v>0</v>
      </c>
      <c r="AC135" s="22">
        <v>5298499</v>
      </c>
      <c r="AD135" s="22">
        <v>883255</v>
      </c>
      <c r="AE135" s="22">
        <v>438055</v>
      </c>
      <c r="AF135" s="22">
        <v>0</v>
      </c>
      <c r="AG135" s="22">
        <v>602287</v>
      </c>
      <c r="AH135" s="22">
        <v>356337</v>
      </c>
      <c r="AI135" s="22">
        <v>7578433</v>
      </c>
      <c r="AJ135" s="22">
        <v>0</v>
      </c>
      <c r="AK135" s="22">
        <v>0</v>
      </c>
      <c r="AL135" s="22">
        <v>0</v>
      </c>
    </row>
    <row r="136" spans="1:38" x14ac:dyDescent="0.35">
      <c r="A136" s="22" t="s">
        <v>114</v>
      </c>
      <c r="B136" s="22" t="s">
        <v>294</v>
      </c>
      <c r="C136" s="22" t="s">
        <v>383</v>
      </c>
      <c r="D136" s="22" t="s">
        <v>384</v>
      </c>
      <c r="E136" s="22">
        <v>507067</v>
      </c>
      <c r="F136" s="22">
        <v>0</v>
      </c>
      <c r="G136" s="22">
        <v>217716</v>
      </c>
      <c r="H136" s="22">
        <v>0</v>
      </c>
      <c r="I136" s="22">
        <v>74244</v>
      </c>
      <c r="J136" s="22">
        <v>0</v>
      </c>
      <c r="K136" s="22">
        <v>0</v>
      </c>
      <c r="L136" s="22">
        <v>0</v>
      </c>
      <c r="M136" s="22">
        <v>799027</v>
      </c>
      <c r="N136" s="22">
        <v>2151657</v>
      </c>
      <c r="O136" s="22">
        <v>52214</v>
      </c>
      <c r="P136" s="22">
        <v>820867</v>
      </c>
      <c r="Q136" s="22">
        <v>152342</v>
      </c>
      <c r="R136" s="22">
        <v>87650</v>
      </c>
      <c r="S136" s="22">
        <v>166418</v>
      </c>
      <c r="T136" s="22">
        <v>4230175</v>
      </c>
      <c r="U136" s="22">
        <v>1087658</v>
      </c>
      <c r="V136" s="22">
        <v>0</v>
      </c>
      <c r="W136" s="22">
        <v>808258</v>
      </c>
      <c r="X136" s="22">
        <v>305897</v>
      </c>
      <c r="Y136" s="22">
        <v>173970</v>
      </c>
      <c r="Z136" s="22">
        <v>0</v>
      </c>
      <c r="AA136" s="22">
        <v>0</v>
      </c>
      <c r="AB136" s="22">
        <v>0</v>
      </c>
      <c r="AC136" s="22">
        <v>2375783</v>
      </c>
      <c r="AD136" s="22">
        <v>1183929</v>
      </c>
      <c r="AE136" s="22">
        <v>358737</v>
      </c>
      <c r="AF136" s="22">
        <v>0</v>
      </c>
      <c r="AG136" s="22">
        <v>598162</v>
      </c>
      <c r="AH136" s="22">
        <v>281093</v>
      </c>
      <c r="AI136" s="22">
        <v>4797704</v>
      </c>
      <c r="AJ136" s="22">
        <v>0</v>
      </c>
      <c r="AK136" s="22">
        <v>0</v>
      </c>
      <c r="AL136" s="22">
        <v>0</v>
      </c>
    </row>
    <row r="137" spans="1:38" x14ac:dyDescent="0.35">
      <c r="A137" s="22" t="s">
        <v>114</v>
      </c>
      <c r="B137" s="22" t="s">
        <v>294</v>
      </c>
      <c r="C137" s="22" t="s">
        <v>385</v>
      </c>
      <c r="D137" s="22" t="s">
        <v>386</v>
      </c>
      <c r="E137" s="22">
        <v>1700067</v>
      </c>
      <c r="F137" s="22">
        <v>0</v>
      </c>
      <c r="G137" s="22">
        <v>48499</v>
      </c>
      <c r="H137" s="22">
        <v>35857</v>
      </c>
      <c r="I137" s="22">
        <v>170588</v>
      </c>
      <c r="J137" s="22">
        <v>0</v>
      </c>
      <c r="K137" s="22">
        <v>0</v>
      </c>
      <c r="L137" s="22">
        <v>0</v>
      </c>
      <c r="M137" s="22">
        <v>1955011</v>
      </c>
      <c r="N137" s="22">
        <v>2838287</v>
      </c>
      <c r="O137" s="22">
        <v>302669</v>
      </c>
      <c r="P137" s="22">
        <v>801906</v>
      </c>
      <c r="Q137" s="22">
        <v>0</v>
      </c>
      <c r="R137" s="22">
        <v>0</v>
      </c>
      <c r="S137" s="22">
        <v>0</v>
      </c>
      <c r="T137" s="22">
        <v>5897873</v>
      </c>
      <c r="U137" s="22">
        <v>2248275</v>
      </c>
      <c r="V137" s="22">
        <v>0</v>
      </c>
      <c r="W137" s="22"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2248275</v>
      </c>
      <c r="AD137" s="22">
        <v>573774</v>
      </c>
      <c r="AE137" s="22">
        <v>350200</v>
      </c>
      <c r="AF137" s="22">
        <v>0</v>
      </c>
      <c r="AG137" s="22">
        <v>154349</v>
      </c>
      <c r="AH137" s="22">
        <v>343036</v>
      </c>
      <c r="AI137" s="22">
        <v>3669634</v>
      </c>
      <c r="AJ137" s="22">
        <v>0</v>
      </c>
      <c r="AK137" s="22">
        <v>0</v>
      </c>
      <c r="AL137" s="22">
        <v>0</v>
      </c>
    </row>
    <row r="138" spans="1:38" x14ac:dyDescent="0.35">
      <c r="A138" s="22" t="s">
        <v>114</v>
      </c>
      <c r="B138" s="22" t="s">
        <v>294</v>
      </c>
      <c r="C138" s="22" t="s">
        <v>387</v>
      </c>
      <c r="D138" s="22" t="s">
        <v>388</v>
      </c>
      <c r="E138" s="22">
        <v>155948</v>
      </c>
      <c r="F138" s="22">
        <v>0</v>
      </c>
      <c r="G138" s="22">
        <v>0</v>
      </c>
      <c r="H138" s="22"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v>155948</v>
      </c>
      <c r="N138" s="22">
        <v>0</v>
      </c>
      <c r="O138" s="22">
        <v>87920</v>
      </c>
      <c r="P138" s="22">
        <v>61169</v>
      </c>
      <c r="Q138" s="22">
        <v>0</v>
      </c>
      <c r="R138" s="22">
        <v>0</v>
      </c>
      <c r="S138" s="22">
        <v>0</v>
      </c>
      <c r="T138" s="22">
        <v>305037</v>
      </c>
      <c r="U138" s="22">
        <v>157341</v>
      </c>
      <c r="V138" s="22">
        <v>0</v>
      </c>
      <c r="W138" s="22">
        <v>132440</v>
      </c>
      <c r="X138" s="22">
        <v>77266</v>
      </c>
      <c r="Y138" s="22">
        <v>1487</v>
      </c>
      <c r="Z138" s="22">
        <v>0</v>
      </c>
      <c r="AA138" s="22">
        <v>0</v>
      </c>
      <c r="AB138" s="22">
        <v>0</v>
      </c>
      <c r="AC138" s="22">
        <v>368534</v>
      </c>
      <c r="AD138" s="22">
        <v>107178</v>
      </c>
      <c r="AE138" s="22">
        <v>69702</v>
      </c>
      <c r="AF138" s="22">
        <v>0</v>
      </c>
      <c r="AG138" s="22">
        <v>27325</v>
      </c>
      <c r="AH138" s="22">
        <v>19420</v>
      </c>
      <c r="AI138" s="22">
        <v>592159</v>
      </c>
      <c r="AJ138" s="22">
        <v>0</v>
      </c>
      <c r="AK138" s="22">
        <v>0</v>
      </c>
      <c r="AL138" s="22">
        <v>0</v>
      </c>
    </row>
    <row r="139" spans="1:38" x14ac:dyDescent="0.35">
      <c r="A139" s="22" t="s">
        <v>114</v>
      </c>
      <c r="B139" s="22" t="s">
        <v>294</v>
      </c>
      <c r="C139" s="22" t="s">
        <v>389</v>
      </c>
      <c r="D139" s="22" t="s">
        <v>390</v>
      </c>
      <c r="E139" s="22">
        <v>282643</v>
      </c>
      <c r="F139" s="22">
        <v>0</v>
      </c>
      <c r="G139" s="22">
        <v>207115</v>
      </c>
      <c r="H139" s="22">
        <v>17750</v>
      </c>
      <c r="I139" s="22">
        <v>0</v>
      </c>
      <c r="J139" s="22">
        <v>0</v>
      </c>
      <c r="K139" s="22">
        <v>0</v>
      </c>
      <c r="L139" s="22">
        <v>58094</v>
      </c>
      <c r="M139" s="22">
        <v>565602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55000</v>
      </c>
      <c r="T139" s="22">
        <v>620602</v>
      </c>
      <c r="U139" s="22">
        <v>213597</v>
      </c>
      <c r="V139" s="22">
        <v>0</v>
      </c>
      <c r="W139" s="22">
        <v>46162</v>
      </c>
      <c r="X139" s="22">
        <v>58005</v>
      </c>
      <c r="Y139" s="22">
        <v>730</v>
      </c>
      <c r="Z139" s="22">
        <v>0</v>
      </c>
      <c r="AA139" s="22">
        <v>0</v>
      </c>
      <c r="AB139" s="22">
        <v>4309</v>
      </c>
      <c r="AC139" s="22">
        <v>322803</v>
      </c>
      <c r="AD139" s="22">
        <v>23318</v>
      </c>
      <c r="AE139" s="22">
        <v>48808</v>
      </c>
      <c r="AF139" s="22">
        <v>0</v>
      </c>
      <c r="AG139" s="22">
        <v>14927</v>
      </c>
      <c r="AH139" s="22">
        <v>23666</v>
      </c>
      <c r="AI139" s="22">
        <v>433522</v>
      </c>
      <c r="AJ139" s="22">
        <v>0</v>
      </c>
      <c r="AK139" s="22">
        <v>0</v>
      </c>
      <c r="AL139" s="22">
        <v>0</v>
      </c>
    </row>
    <row r="140" spans="1:38" x14ac:dyDescent="0.35">
      <c r="A140" s="22" t="s">
        <v>114</v>
      </c>
      <c r="B140" s="22" t="s">
        <v>294</v>
      </c>
      <c r="C140" s="22" t="s">
        <v>391</v>
      </c>
      <c r="D140" s="22" t="s">
        <v>392</v>
      </c>
      <c r="E140" s="22">
        <v>465950</v>
      </c>
      <c r="F140" s="22">
        <v>0</v>
      </c>
      <c r="G140" s="22">
        <v>183325</v>
      </c>
      <c r="H140" s="22">
        <v>116894</v>
      </c>
      <c r="I140" s="22">
        <v>0</v>
      </c>
      <c r="J140" s="22">
        <v>0</v>
      </c>
      <c r="K140" s="22">
        <v>0</v>
      </c>
      <c r="L140" s="22">
        <v>0</v>
      </c>
      <c r="M140" s="22">
        <v>766169</v>
      </c>
      <c r="N140" s="22">
        <v>0</v>
      </c>
      <c r="O140" s="22">
        <v>0</v>
      </c>
      <c r="P140" s="22">
        <v>0</v>
      </c>
      <c r="Q140" s="22">
        <v>118000</v>
      </c>
      <c r="R140" s="22">
        <v>0</v>
      </c>
      <c r="S140" s="22">
        <v>0</v>
      </c>
      <c r="T140" s="22">
        <v>884169</v>
      </c>
      <c r="U140" s="22">
        <v>326980</v>
      </c>
      <c r="V140" s="22">
        <v>0</v>
      </c>
      <c r="W140" s="22">
        <v>186164</v>
      </c>
      <c r="X140" s="22">
        <v>168461</v>
      </c>
      <c r="Y140" s="22">
        <v>0</v>
      </c>
      <c r="Z140" s="22">
        <v>0</v>
      </c>
      <c r="AA140" s="22">
        <v>0</v>
      </c>
      <c r="AB140" s="22">
        <v>0</v>
      </c>
      <c r="AC140" s="22">
        <v>681605</v>
      </c>
      <c r="AD140" s="22">
        <v>109949</v>
      </c>
      <c r="AE140" s="22">
        <v>84042</v>
      </c>
      <c r="AF140" s="22">
        <v>0</v>
      </c>
      <c r="AG140" s="22">
        <v>0</v>
      </c>
      <c r="AH140" s="22">
        <v>27068</v>
      </c>
      <c r="AI140" s="22">
        <v>902664</v>
      </c>
      <c r="AJ140" s="22">
        <v>0</v>
      </c>
      <c r="AK140" s="22">
        <v>0</v>
      </c>
      <c r="AL140" s="22">
        <v>0</v>
      </c>
    </row>
    <row r="141" spans="1:38" x14ac:dyDescent="0.35">
      <c r="A141" s="22" t="s">
        <v>114</v>
      </c>
      <c r="B141" s="22" t="s">
        <v>294</v>
      </c>
      <c r="C141" s="22" t="s">
        <v>393</v>
      </c>
      <c r="D141" s="22" t="s">
        <v>394</v>
      </c>
      <c r="E141" s="22">
        <v>195729</v>
      </c>
      <c r="F141" s="22">
        <v>0</v>
      </c>
      <c r="G141" s="22">
        <v>224045</v>
      </c>
      <c r="H141" s="22">
        <v>0</v>
      </c>
      <c r="I141" s="22">
        <v>0</v>
      </c>
      <c r="J141" s="22">
        <v>0</v>
      </c>
      <c r="K141" s="22">
        <v>0</v>
      </c>
      <c r="L141" s="22">
        <v>0</v>
      </c>
      <c r="M141" s="22">
        <v>419774</v>
      </c>
      <c r="N141" s="22">
        <v>0</v>
      </c>
      <c r="O141" s="22">
        <v>0</v>
      </c>
      <c r="P141" s="22">
        <v>68833</v>
      </c>
      <c r="Q141" s="22">
        <v>0</v>
      </c>
      <c r="R141" s="22">
        <v>202941</v>
      </c>
      <c r="S141" s="22">
        <v>0</v>
      </c>
      <c r="T141" s="22">
        <v>691548</v>
      </c>
      <c r="U141" s="22">
        <v>157829</v>
      </c>
      <c r="V141" s="22">
        <v>0</v>
      </c>
      <c r="W141" s="22">
        <v>143752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301581</v>
      </c>
      <c r="AD141" s="22">
        <v>66689</v>
      </c>
      <c r="AE141" s="22">
        <v>52969</v>
      </c>
      <c r="AF141" s="22">
        <v>0</v>
      </c>
      <c r="AG141" s="22">
        <v>35215</v>
      </c>
      <c r="AH141" s="22">
        <v>33543</v>
      </c>
      <c r="AI141" s="22">
        <v>489997</v>
      </c>
      <c r="AJ141" s="22">
        <v>0</v>
      </c>
      <c r="AK141" s="22">
        <v>0</v>
      </c>
      <c r="AL141" s="22">
        <v>0</v>
      </c>
    </row>
    <row r="142" spans="1:38" x14ac:dyDescent="0.35">
      <c r="A142" s="22" t="s">
        <v>114</v>
      </c>
      <c r="B142" s="22" t="s">
        <v>294</v>
      </c>
      <c r="C142" s="22" t="s">
        <v>395</v>
      </c>
      <c r="D142" s="22" t="s">
        <v>396</v>
      </c>
      <c r="E142" s="22">
        <v>682827</v>
      </c>
      <c r="F142" s="22">
        <v>0</v>
      </c>
      <c r="G142" s="22">
        <v>30197</v>
      </c>
      <c r="H142" s="22">
        <v>0</v>
      </c>
      <c r="I142" s="22">
        <v>4934</v>
      </c>
      <c r="J142" s="22">
        <v>0</v>
      </c>
      <c r="K142" s="22">
        <v>0</v>
      </c>
      <c r="L142" s="22">
        <v>0</v>
      </c>
      <c r="M142" s="22">
        <v>717958</v>
      </c>
      <c r="N142" s="22">
        <v>701380</v>
      </c>
      <c r="O142" s="22">
        <v>98934</v>
      </c>
      <c r="P142" s="22">
        <v>169962</v>
      </c>
      <c r="Q142" s="22">
        <v>0</v>
      </c>
      <c r="R142" s="22">
        <v>0</v>
      </c>
      <c r="S142" s="22">
        <v>84485</v>
      </c>
      <c r="T142" s="22">
        <v>1772719</v>
      </c>
      <c r="U142" s="22">
        <v>189018</v>
      </c>
      <c r="V142" s="22">
        <v>0</v>
      </c>
      <c r="W142" s="22">
        <v>65492</v>
      </c>
      <c r="X142" s="22">
        <v>77049</v>
      </c>
      <c r="Y142" s="22">
        <v>95398</v>
      </c>
      <c r="Z142" s="22">
        <v>0</v>
      </c>
      <c r="AA142" s="22">
        <v>0</v>
      </c>
      <c r="AB142" s="22">
        <v>0</v>
      </c>
      <c r="AC142" s="22">
        <v>426957</v>
      </c>
      <c r="AD142" s="22">
        <v>177151</v>
      </c>
      <c r="AE142" s="22">
        <v>119696</v>
      </c>
      <c r="AF142" s="22">
        <v>0</v>
      </c>
      <c r="AG142" s="22">
        <v>0</v>
      </c>
      <c r="AH142" s="22">
        <v>27064</v>
      </c>
      <c r="AI142" s="22">
        <v>750868</v>
      </c>
      <c r="AJ142" s="22">
        <v>0</v>
      </c>
      <c r="AK142" s="22">
        <v>0</v>
      </c>
      <c r="AL142" s="22">
        <v>0</v>
      </c>
    </row>
    <row r="143" spans="1:38" x14ac:dyDescent="0.35">
      <c r="A143" s="22" t="s">
        <v>114</v>
      </c>
      <c r="B143" s="22" t="s">
        <v>294</v>
      </c>
      <c r="C143" s="22" t="s">
        <v>397</v>
      </c>
      <c r="D143" s="22" t="s">
        <v>398</v>
      </c>
      <c r="E143" s="22">
        <v>0</v>
      </c>
      <c r="F143" s="22">
        <v>0</v>
      </c>
      <c r="G143" s="22">
        <v>0</v>
      </c>
      <c r="H143" s="22">
        <v>0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93088</v>
      </c>
      <c r="P143" s="22">
        <v>358999</v>
      </c>
      <c r="Q143" s="22">
        <v>0</v>
      </c>
      <c r="R143" s="22">
        <v>0</v>
      </c>
      <c r="S143" s="22">
        <v>32000</v>
      </c>
      <c r="T143" s="22">
        <v>484087</v>
      </c>
      <c r="U143" s="22">
        <v>284232</v>
      </c>
      <c r="V143" s="22">
        <v>0</v>
      </c>
      <c r="W143" s="22">
        <v>61000</v>
      </c>
      <c r="X143" s="22">
        <v>58741</v>
      </c>
      <c r="Y143" s="22">
        <v>6049</v>
      </c>
      <c r="Z143" s="22">
        <v>0</v>
      </c>
      <c r="AA143" s="22">
        <v>0</v>
      </c>
      <c r="AB143" s="22">
        <v>15047</v>
      </c>
      <c r="AC143" s="22">
        <v>425069</v>
      </c>
      <c r="AD143" s="22">
        <v>470786</v>
      </c>
      <c r="AE143" s="22">
        <v>147811</v>
      </c>
      <c r="AF143" s="22">
        <v>0</v>
      </c>
      <c r="AG143" s="22">
        <v>51688</v>
      </c>
      <c r="AH143" s="22">
        <v>126305</v>
      </c>
      <c r="AI143" s="22">
        <v>1221659</v>
      </c>
      <c r="AJ143" s="22">
        <v>0</v>
      </c>
      <c r="AK143" s="22">
        <v>0</v>
      </c>
      <c r="AL143" s="22">
        <v>0</v>
      </c>
    </row>
    <row r="144" spans="1:38" x14ac:dyDescent="0.35">
      <c r="A144" s="22" t="s">
        <v>114</v>
      </c>
      <c r="B144" s="22" t="s">
        <v>294</v>
      </c>
      <c r="C144" s="22" t="s">
        <v>399</v>
      </c>
      <c r="D144" s="22" t="s">
        <v>400</v>
      </c>
      <c r="E144" s="22">
        <v>442461</v>
      </c>
      <c r="F144" s="22">
        <v>0</v>
      </c>
      <c r="G144" s="22">
        <v>343203</v>
      </c>
      <c r="H144" s="22">
        <v>0</v>
      </c>
      <c r="I144" s="22">
        <v>130000</v>
      </c>
      <c r="J144" s="22">
        <v>0</v>
      </c>
      <c r="K144" s="22">
        <v>0</v>
      </c>
      <c r="L144" s="22">
        <v>0</v>
      </c>
      <c r="M144" s="22">
        <v>915664</v>
      </c>
      <c r="N144" s="22">
        <v>0</v>
      </c>
      <c r="O144" s="22">
        <v>1434471</v>
      </c>
      <c r="P144" s="22">
        <v>18989</v>
      </c>
      <c r="Q144" s="22">
        <v>61700</v>
      </c>
      <c r="R144" s="22">
        <v>0</v>
      </c>
      <c r="S144" s="22">
        <v>38599</v>
      </c>
      <c r="T144" s="22">
        <v>2469423</v>
      </c>
      <c r="U144" s="22">
        <v>360817</v>
      </c>
      <c r="V144" s="22">
        <v>0</v>
      </c>
      <c r="W144" s="22">
        <v>254173</v>
      </c>
      <c r="X144" s="22">
        <v>75676</v>
      </c>
      <c r="Y144" s="22">
        <v>18687</v>
      </c>
      <c r="Z144" s="22">
        <v>0</v>
      </c>
      <c r="AA144" s="22">
        <v>0</v>
      </c>
      <c r="AB144" s="22">
        <v>0</v>
      </c>
      <c r="AC144" s="22">
        <v>709353</v>
      </c>
      <c r="AD144" s="22">
        <v>202522</v>
      </c>
      <c r="AE144" s="22">
        <v>108008</v>
      </c>
      <c r="AF144" s="22">
        <v>0</v>
      </c>
      <c r="AG144" s="22">
        <v>2009</v>
      </c>
      <c r="AH144" s="22">
        <v>46095</v>
      </c>
      <c r="AI144" s="22">
        <v>1067987</v>
      </c>
      <c r="AJ144" s="22">
        <v>0</v>
      </c>
      <c r="AK144" s="22">
        <v>0</v>
      </c>
      <c r="AL144" s="22">
        <v>0</v>
      </c>
    </row>
    <row r="145" spans="1:38" x14ac:dyDescent="0.35">
      <c r="A145" s="22" t="s">
        <v>114</v>
      </c>
      <c r="B145" s="22" t="s">
        <v>294</v>
      </c>
      <c r="C145" s="22" t="s">
        <v>401</v>
      </c>
      <c r="D145" s="22" t="s">
        <v>402</v>
      </c>
      <c r="E145" s="22">
        <v>0</v>
      </c>
      <c r="F145" s="22">
        <v>0</v>
      </c>
      <c r="G145" s="22">
        <v>0</v>
      </c>
      <c r="H145" s="22"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124366</v>
      </c>
      <c r="P145" s="22">
        <v>0</v>
      </c>
      <c r="Q145" s="22">
        <v>0</v>
      </c>
      <c r="R145" s="22">
        <v>0</v>
      </c>
      <c r="S145" s="22">
        <v>0</v>
      </c>
      <c r="T145" s="22">
        <v>124366</v>
      </c>
      <c r="U145" s="22">
        <v>107263</v>
      </c>
      <c r="V145" s="22">
        <v>0</v>
      </c>
      <c r="W145" s="22">
        <v>60758</v>
      </c>
      <c r="X145" s="22">
        <v>16994</v>
      </c>
      <c r="Y145" s="22">
        <v>0</v>
      </c>
      <c r="Z145" s="22">
        <v>0</v>
      </c>
      <c r="AA145" s="22">
        <v>0</v>
      </c>
      <c r="AB145" s="22">
        <v>0</v>
      </c>
      <c r="AC145" s="22">
        <v>185015</v>
      </c>
      <c r="AD145" s="22">
        <v>44176</v>
      </c>
      <c r="AE145" s="22">
        <v>73251</v>
      </c>
      <c r="AF145" s="22">
        <v>0</v>
      </c>
      <c r="AG145" s="22">
        <v>9452</v>
      </c>
      <c r="AH145" s="22">
        <v>1760</v>
      </c>
      <c r="AI145" s="22">
        <v>313654</v>
      </c>
      <c r="AJ145" s="22">
        <v>0</v>
      </c>
      <c r="AK145" s="22">
        <v>0</v>
      </c>
      <c r="AL145" s="22">
        <v>0</v>
      </c>
    </row>
    <row r="146" spans="1:38" x14ac:dyDescent="0.35">
      <c r="A146" s="22" t="s">
        <v>114</v>
      </c>
      <c r="B146" s="22" t="s">
        <v>294</v>
      </c>
      <c r="C146" s="22" t="s">
        <v>403</v>
      </c>
      <c r="D146" s="22" t="s">
        <v>404</v>
      </c>
      <c r="E146" s="22">
        <v>59357</v>
      </c>
      <c r="F146" s="22">
        <v>0</v>
      </c>
      <c r="G146" s="22">
        <v>0</v>
      </c>
      <c r="H146" s="22">
        <v>1025854</v>
      </c>
      <c r="I146" s="22">
        <v>0</v>
      </c>
      <c r="J146" s="22">
        <v>0</v>
      </c>
      <c r="K146" s="22">
        <v>0</v>
      </c>
      <c r="L146" s="22">
        <v>0</v>
      </c>
      <c r="M146" s="22">
        <v>1085211</v>
      </c>
      <c r="N146" s="22">
        <v>-191097</v>
      </c>
      <c r="O146" s="22">
        <v>166498</v>
      </c>
      <c r="P146" s="22">
        <v>0</v>
      </c>
      <c r="Q146" s="22">
        <v>0</v>
      </c>
      <c r="R146" s="22">
        <v>0</v>
      </c>
      <c r="S146" s="22">
        <v>55500</v>
      </c>
      <c r="T146" s="22">
        <v>1116112</v>
      </c>
      <c r="U146" s="22">
        <v>84032</v>
      </c>
      <c r="V146" s="22">
        <v>0</v>
      </c>
      <c r="W146" s="22">
        <v>184736</v>
      </c>
      <c r="X146" s="22">
        <v>125810</v>
      </c>
      <c r="Y146" s="22">
        <v>109</v>
      </c>
      <c r="Z146" s="22">
        <v>0</v>
      </c>
      <c r="AA146" s="22">
        <v>0</v>
      </c>
      <c r="AB146" s="22">
        <v>0</v>
      </c>
      <c r="AC146" s="22">
        <v>394687</v>
      </c>
      <c r="AD146" s="22">
        <v>74636</v>
      </c>
      <c r="AE146" s="22">
        <v>40132</v>
      </c>
      <c r="AF146" s="22">
        <v>0</v>
      </c>
      <c r="AG146" s="22">
        <v>19560</v>
      </c>
      <c r="AH146" s="22">
        <v>61547</v>
      </c>
      <c r="AI146" s="22">
        <v>590562</v>
      </c>
      <c r="AJ146" s="22">
        <v>0</v>
      </c>
      <c r="AK146" s="22">
        <v>0</v>
      </c>
      <c r="AL146" s="22">
        <v>0</v>
      </c>
    </row>
    <row r="147" spans="1:38" x14ac:dyDescent="0.35">
      <c r="A147" s="22" t="s">
        <v>114</v>
      </c>
      <c r="B147" s="22" t="s">
        <v>294</v>
      </c>
      <c r="C147" s="22" t="s">
        <v>405</v>
      </c>
      <c r="D147" s="22" t="s">
        <v>406</v>
      </c>
      <c r="E147" s="22">
        <v>171898</v>
      </c>
      <c r="F147" s="22">
        <v>0</v>
      </c>
      <c r="G147" s="22">
        <v>0</v>
      </c>
      <c r="H147" s="22">
        <v>0</v>
      </c>
      <c r="I147" s="22">
        <v>0</v>
      </c>
      <c r="J147" s="22">
        <v>0</v>
      </c>
      <c r="K147" s="22">
        <v>0</v>
      </c>
      <c r="L147" s="22">
        <v>0</v>
      </c>
      <c r="M147" s="22">
        <v>171898</v>
      </c>
      <c r="N147" s="22">
        <v>0</v>
      </c>
      <c r="O147" s="22">
        <v>827356</v>
      </c>
      <c r="P147" s="22">
        <v>41888</v>
      </c>
      <c r="Q147" s="22">
        <v>0</v>
      </c>
      <c r="R147" s="22">
        <v>67538</v>
      </c>
      <c r="S147" s="22">
        <v>0</v>
      </c>
      <c r="T147" s="22">
        <v>1108680</v>
      </c>
      <c r="U147" s="22">
        <v>222443</v>
      </c>
      <c r="V147" s="22">
        <v>0</v>
      </c>
      <c r="W147" s="22">
        <v>84855</v>
      </c>
      <c r="X147" s="22">
        <v>103191</v>
      </c>
      <c r="Y147" s="22">
        <v>0</v>
      </c>
      <c r="Z147" s="22">
        <v>0</v>
      </c>
      <c r="AA147" s="22">
        <v>0</v>
      </c>
      <c r="AB147" s="22">
        <v>0</v>
      </c>
      <c r="AC147" s="22">
        <v>410489</v>
      </c>
      <c r="AD147" s="22">
        <v>54565</v>
      </c>
      <c r="AE147" s="22">
        <v>32763</v>
      </c>
      <c r="AF147" s="22">
        <v>0</v>
      </c>
      <c r="AG147" s="22">
        <v>33999</v>
      </c>
      <c r="AH147" s="22">
        <v>81589</v>
      </c>
      <c r="AI147" s="22">
        <v>613405</v>
      </c>
      <c r="AJ147" s="22">
        <v>0</v>
      </c>
      <c r="AK147" s="22">
        <v>0</v>
      </c>
      <c r="AL147" s="22">
        <v>0</v>
      </c>
    </row>
    <row r="148" spans="1:38" x14ac:dyDescent="0.35">
      <c r="A148" s="22" t="s">
        <v>114</v>
      </c>
      <c r="B148" s="22" t="s">
        <v>294</v>
      </c>
      <c r="C148" s="22" t="s">
        <v>407</v>
      </c>
      <c r="D148" s="22" t="s">
        <v>408</v>
      </c>
      <c r="E148" s="22">
        <v>3063707</v>
      </c>
      <c r="F148" s="22">
        <v>0</v>
      </c>
      <c r="G148" s="22">
        <v>342921</v>
      </c>
      <c r="H148" s="22">
        <v>633016</v>
      </c>
      <c r="I148" s="22">
        <v>221332</v>
      </c>
      <c r="J148" s="22">
        <v>0</v>
      </c>
      <c r="K148" s="22">
        <v>0</v>
      </c>
      <c r="L148" s="22">
        <v>0</v>
      </c>
      <c r="M148" s="22">
        <v>4260976</v>
      </c>
      <c r="N148" s="22">
        <v>0</v>
      </c>
      <c r="O148" s="22">
        <v>0</v>
      </c>
      <c r="P148" s="22">
        <v>161801</v>
      </c>
      <c r="Q148" s="22">
        <v>0</v>
      </c>
      <c r="R148" s="22">
        <v>1532052</v>
      </c>
      <c r="S148" s="22">
        <v>51614</v>
      </c>
      <c r="T148" s="22">
        <v>6006443</v>
      </c>
      <c r="U148" s="22">
        <v>4522987</v>
      </c>
      <c r="V148" s="22">
        <v>0</v>
      </c>
      <c r="W148" s="22"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4522987</v>
      </c>
      <c r="AD148" s="22">
        <v>1100916</v>
      </c>
      <c r="AE148" s="22">
        <v>423955</v>
      </c>
      <c r="AF148" s="22">
        <v>0</v>
      </c>
      <c r="AG148" s="22">
        <v>550520</v>
      </c>
      <c r="AH148" s="22">
        <v>227085</v>
      </c>
      <c r="AI148" s="22">
        <v>6825463</v>
      </c>
      <c r="AJ148" s="22">
        <v>0</v>
      </c>
      <c r="AK148" s="22">
        <v>0</v>
      </c>
      <c r="AL148" s="22">
        <v>0</v>
      </c>
    </row>
    <row r="149" spans="1:38" x14ac:dyDescent="0.35">
      <c r="A149" s="22" t="s">
        <v>114</v>
      </c>
      <c r="B149" s="22" t="s">
        <v>294</v>
      </c>
      <c r="C149" s="22" t="s">
        <v>409</v>
      </c>
      <c r="D149" s="22" t="s">
        <v>410</v>
      </c>
      <c r="E149" s="22">
        <v>397044</v>
      </c>
      <c r="F149" s="22">
        <v>0</v>
      </c>
      <c r="G149" s="22">
        <v>28691</v>
      </c>
      <c r="H149" s="22">
        <v>290400</v>
      </c>
      <c r="I149" s="22">
        <v>0</v>
      </c>
      <c r="J149" s="22">
        <v>0</v>
      </c>
      <c r="K149" s="22">
        <v>0</v>
      </c>
      <c r="L149" s="22">
        <v>0</v>
      </c>
      <c r="M149" s="22">
        <v>716135</v>
      </c>
      <c r="N149" s="22">
        <v>642629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1358764</v>
      </c>
      <c r="U149" s="22">
        <v>319406</v>
      </c>
      <c r="V149" s="22">
        <v>0</v>
      </c>
      <c r="W149" s="22">
        <v>47640</v>
      </c>
      <c r="X149" s="22">
        <v>42365</v>
      </c>
      <c r="Y149" s="22">
        <v>27904</v>
      </c>
      <c r="Z149" s="22">
        <v>0</v>
      </c>
      <c r="AA149" s="22">
        <v>0</v>
      </c>
      <c r="AB149" s="22">
        <v>0</v>
      </c>
      <c r="AC149" s="22">
        <v>437315</v>
      </c>
      <c r="AD149" s="22">
        <v>26748</v>
      </c>
      <c r="AE149" s="22">
        <v>64976</v>
      </c>
      <c r="AF149" s="22">
        <v>0</v>
      </c>
      <c r="AG149" s="22">
        <v>25419</v>
      </c>
      <c r="AH149" s="22">
        <v>8579</v>
      </c>
      <c r="AI149" s="22">
        <v>563037</v>
      </c>
      <c r="AJ149" s="22">
        <v>0</v>
      </c>
      <c r="AK149" s="22">
        <v>0</v>
      </c>
      <c r="AL149" s="22">
        <v>0</v>
      </c>
    </row>
    <row r="150" spans="1:38" x14ac:dyDescent="0.35">
      <c r="A150" s="22" t="s">
        <v>114</v>
      </c>
      <c r="B150" s="22" t="s">
        <v>294</v>
      </c>
      <c r="C150" s="22" t="s">
        <v>411</v>
      </c>
      <c r="D150" s="22" t="s">
        <v>412</v>
      </c>
      <c r="E150" s="22">
        <v>357934</v>
      </c>
      <c r="F150" s="22">
        <v>0</v>
      </c>
      <c r="G150" s="22">
        <v>281049</v>
      </c>
      <c r="H150" s="22">
        <v>33287</v>
      </c>
      <c r="I150" s="22">
        <v>0</v>
      </c>
      <c r="J150" s="22">
        <v>0</v>
      </c>
      <c r="K150" s="22">
        <v>0</v>
      </c>
      <c r="L150" s="22">
        <v>0</v>
      </c>
      <c r="M150" s="22">
        <v>672270</v>
      </c>
      <c r="N150" s="22">
        <v>0</v>
      </c>
      <c r="O150" s="22">
        <v>275673</v>
      </c>
      <c r="P150" s="22">
        <v>431008</v>
      </c>
      <c r="Q150" s="22">
        <v>0</v>
      </c>
      <c r="R150" s="22">
        <v>45136</v>
      </c>
      <c r="S150" s="22">
        <v>0</v>
      </c>
      <c r="T150" s="22">
        <v>1424087</v>
      </c>
      <c r="U150" s="22">
        <v>224741</v>
      </c>
      <c r="V150" s="22">
        <v>0</v>
      </c>
      <c r="W150" s="22">
        <v>284767</v>
      </c>
      <c r="X150" s="22">
        <v>384100</v>
      </c>
      <c r="Y150" s="22">
        <v>0</v>
      </c>
      <c r="Z150" s="22">
        <v>0</v>
      </c>
      <c r="AA150" s="22">
        <v>0</v>
      </c>
      <c r="AB150" s="22">
        <v>0</v>
      </c>
      <c r="AC150" s="22">
        <v>893608</v>
      </c>
      <c r="AD150" s="22">
        <v>134227</v>
      </c>
      <c r="AE150" s="22">
        <v>160831</v>
      </c>
      <c r="AF150" s="22">
        <v>0</v>
      </c>
      <c r="AG150" s="22">
        <v>22353</v>
      </c>
      <c r="AH150" s="22">
        <v>64003</v>
      </c>
      <c r="AI150" s="22">
        <v>1275022</v>
      </c>
      <c r="AJ150" s="22">
        <v>0</v>
      </c>
      <c r="AK150" s="22">
        <v>0</v>
      </c>
      <c r="AL150" s="22">
        <v>0</v>
      </c>
    </row>
    <row r="151" spans="1:38" x14ac:dyDescent="0.35">
      <c r="A151" s="22" t="s">
        <v>114</v>
      </c>
      <c r="B151" s="22" t="s">
        <v>294</v>
      </c>
      <c r="C151" s="22" t="s">
        <v>413</v>
      </c>
      <c r="D151" s="22" t="s">
        <v>414</v>
      </c>
      <c r="E151" s="22">
        <v>0</v>
      </c>
      <c r="F151" s="22">
        <v>0</v>
      </c>
      <c r="G151" s="22">
        <v>0</v>
      </c>
      <c r="H151" s="22">
        <v>2371425</v>
      </c>
      <c r="I151" s="22">
        <v>0</v>
      </c>
      <c r="J151" s="22">
        <v>0</v>
      </c>
      <c r="K151" s="22">
        <v>0</v>
      </c>
      <c r="L151" s="22">
        <v>0</v>
      </c>
      <c r="M151" s="22">
        <v>2371425</v>
      </c>
      <c r="N151" s="22">
        <v>0</v>
      </c>
      <c r="O151" s="22">
        <v>0</v>
      </c>
      <c r="P151" s="22">
        <v>0</v>
      </c>
      <c r="Q151" s="22">
        <v>495315</v>
      </c>
      <c r="R151" s="22">
        <v>0</v>
      </c>
      <c r="S151" s="22">
        <v>78800</v>
      </c>
      <c r="T151" s="22">
        <v>2945540</v>
      </c>
      <c r="U151" s="22">
        <v>135282</v>
      </c>
      <c r="V151" s="22">
        <v>0</v>
      </c>
      <c r="W151" s="22">
        <v>198276</v>
      </c>
      <c r="X151" s="22">
        <v>56058</v>
      </c>
      <c r="Y151" s="22">
        <v>709</v>
      </c>
      <c r="Z151" s="22">
        <v>0</v>
      </c>
      <c r="AA151" s="22">
        <v>0</v>
      </c>
      <c r="AB151" s="22">
        <v>0</v>
      </c>
      <c r="AC151" s="22">
        <v>390325</v>
      </c>
      <c r="AD151" s="22">
        <v>46600</v>
      </c>
      <c r="AE151" s="22">
        <v>500</v>
      </c>
      <c r="AF151" s="22">
        <v>0</v>
      </c>
      <c r="AG151" s="22">
        <v>32058</v>
      </c>
      <c r="AH151" s="22">
        <v>24253</v>
      </c>
      <c r="AI151" s="22">
        <v>493736</v>
      </c>
      <c r="AJ151" s="22">
        <v>0</v>
      </c>
      <c r="AK151" s="22">
        <v>0</v>
      </c>
      <c r="AL151" s="22">
        <v>0</v>
      </c>
    </row>
    <row r="152" spans="1:38" x14ac:dyDescent="0.35">
      <c r="A152" s="22" t="s">
        <v>114</v>
      </c>
      <c r="B152" s="22" t="s">
        <v>294</v>
      </c>
      <c r="C152" s="22" t="s">
        <v>415</v>
      </c>
      <c r="D152" s="22" t="s">
        <v>416</v>
      </c>
      <c r="E152" s="22">
        <v>646595</v>
      </c>
      <c r="F152" s="22">
        <v>0</v>
      </c>
      <c r="G152" s="22">
        <v>759206</v>
      </c>
      <c r="H152" s="22">
        <v>756233</v>
      </c>
      <c r="I152" s="22">
        <v>1108735</v>
      </c>
      <c r="J152" s="22">
        <v>0</v>
      </c>
      <c r="K152" s="22">
        <v>0</v>
      </c>
      <c r="L152" s="22">
        <v>0</v>
      </c>
      <c r="M152" s="22">
        <v>3270769</v>
      </c>
      <c r="N152" s="22">
        <v>15383756</v>
      </c>
      <c r="O152" s="22">
        <v>1119982</v>
      </c>
      <c r="P152" s="22">
        <v>1793848</v>
      </c>
      <c r="Q152" s="22">
        <v>182000</v>
      </c>
      <c r="R152" s="22">
        <v>1539792</v>
      </c>
      <c r="S152" s="22">
        <v>750771</v>
      </c>
      <c r="T152" s="22">
        <v>24040918</v>
      </c>
      <c r="U152" s="22">
        <v>2944870</v>
      </c>
      <c r="V152" s="22">
        <v>0</v>
      </c>
      <c r="W152" s="22">
        <v>870066</v>
      </c>
      <c r="X152" s="22">
        <v>852575</v>
      </c>
      <c r="Y152" s="22">
        <v>821106</v>
      </c>
      <c r="Z152" s="22">
        <v>0</v>
      </c>
      <c r="AA152" s="22">
        <v>0</v>
      </c>
      <c r="AB152" s="22">
        <v>0</v>
      </c>
      <c r="AC152" s="22">
        <v>5488617</v>
      </c>
      <c r="AD152" s="22">
        <v>2551216</v>
      </c>
      <c r="AE152" s="22">
        <v>1610751</v>
      </c>
      <c r="AF152" s="22">
        <v>0</v>
      </c>
      <c r="AG152" s="22">
        <v>1128487</v>
      </c>
      <c r="AH152" s="22">
        <v>481296</v>
      </c>
      <c r="AI152" s="22">
        <v>11260367</v>
      </c>
      <c r="AJ152" s="22">
        <v>0</v>
      </c>
      <c r="AK152" s="22">
        <v>0</v>
      </c>
      <c r="AL152" s="22">
        <v>0</v>
      </c>
    </row>
    <row r="153" spans="1:38" x14ac:dyDescent="0.35">
      <c r="A153" s="22" t="s">
        <v>114</v>
      </c>
      <c r="B153" s="22" t="s">
        <v>294</v>
      </c>
      <c r="C153" s="22" t="s">
        <v>417</v>
      </c>
      <c r="D153" s="22" t="s">
        <v>418</v>
      </c>
      <c r="E153" s="22">
        <v>999843</v>
      </c>
      <c r="F153" s="22">
        <v>0</v>
      </c>
      <c r="G153" s="22">
        <v>5593</v>
      </c>
      <c r="H153" s="22">
        <v>176372</v>
      </c>
      <c r="I153" s="22">
        <v>0</v>
      </c>
      <c r="J153" s="22">
        <v>0</v>
      </c>
      <c r="K153" s="22">
        <v>0</v>
      </c>
      <c r="L153" s="22">
        <v>0</v>
      </c>
      <c r="M153" s="22">
        <v>1181808</v>
      </c>
      <c r="N153" s="22">
        <v>0</v>
      </c>
      <c r="O153" s="22">
        <v>5326967</v>
      </c>
      <c r="P153" s="22">
        <v>343873</v>
      </c>
      <c r="Q153" s="22">
        <v>0</v>
      </c>
      <c r="R153" s="22">
        <v>585815</v>
      </c>
      <c r="S153" s="22">
        <v>567442</v>
      </c>
      <c r="T153" s="22">
        <v>8005905</v>
      </c>
      <c r="U153" s="22">
        <v>1341747</v>
      </c>
      <c r="V153" s="22">
        <v>0</v>
      </c>
      <c r="W153" s="22">
        <v>411201</v>
      </c>
      <c r="X153" s="22">
        <v>392800</v>
      </c>
      <c r="Y153" s="22">
        <v>112800</v>
      </c>
      <c r="Z153" s="22">
        <v>0</v>
      </c>
      <c r="AA153" s="22">
        <v>0</v>
      </c>
      <c r="AB153" s="22">
        <v>0</v>
      </c>
      <c r="AC153" s="22">
        <v>2258548</v>
      </c>
      <c r="AD153" s="22">
        <v>495107</v>
      </c>
      <c r="AE153" s="22">
        <v>387605</v>
      </c>
      <c r="AF153" s="22">
        <v>0</v>
      </c>
      <c r="AG153" s="22">
        <v>475647</v>
      </c>
      <c r="AH153" s="22">
        <v>270091</v>
      </c>
      <c r="AI153" s="22">
        <v>3886998</v>
      </c>
      <c r="AJ153" s="22">
        <v>0</v>
      </c>
      <c r="AK153" s="22">
        <v>0</v>
      </c>
      <c r="AL153" s="22">
        <v>0</v>
      </c>
    </row>
    <row r="154" spans="1:38" x14ac:dyDescent="0.35">
      <c r="A154" s="22" t="s">
        <v>114</v>
      </c>
      <c r="B154" s="22" t="s">
        <v>294</v>
      </c>
      <c r="C154" s="22" t="s">
        <v>419</v>
      </c>
      <c r="D154" s="22" t="s">
        <v>420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61600</v>
      </c>
      <c r="Q154" s="22">
        <v>12708</v>
      </c>
      <c r="R154" s="22">
        <v>0</v>
      </c>
      <c r="S154" s="22">
        <v>16469</v>
      </c>
      <c r="T154" s="22">
        <v>90777</v>
      </c>
      <c r="U154" s="22">
        <v>101023</v>
      </c>
      <c r="V154" s="22">
        <v>0</v>
      </c>
      <c r="W154" s="22">
        <v>123547</v>
      </c>
      <c r="X154" s="22">
        <v>69503</v>
      </c>
      <c r="Y154" s="22">
        <v>8948</v>
      </c>
      <c r="Z154" s="22">
        <v>0</v>
      </c>
      <c r="AA154" s="22">
        <v>0</v>
      </c>
      <c r="AB154" s="22">
        <v>0</v>
      </c>
      <c r="AC154" s="22">
        <v>303021</v>
      </c>
      <c r="AD154" s="22">
        <v>25506</v>
      </c>
      <c r="AE154" s="22">
        <v>86258</v>
      </c>
      <c r="AF154" s="22">
        <v>0</v>
      </c>
      <c r="AG154" s="22">
        <v>0</v>
      </c>
      <c r="AH154" s="22">
        <v>20928</v>
      </c>
      <c r="AI154" s="22">
        <v>435713</v>
      </c>
      <c r="AJ154" s="22">
        <v>0</v>
      </c>
      <c r="AK154" s="22">
        <v>0</v>
      </c>
      <c r="AL154" s="22">
        <v>0</v>
      </c>
    </row>
    <row r="155" spans="1:38" x14ac:dyDescent="0.35">
      <c r="A155" s="22" t="s">
        <v>114</v>
      </c>
      <c r="B155" s="22" t="s">
        <v>294</v>
      </c>
      <c r="C155" s="22" t="s">
        <v>421</v>
      </c>
      <c r="D155" s="22" t="s">
        <v>422</v>
      </c>
      <c r="E155" s="22">
        <v>49975</v>
      </c>
      <c r="F155" s="22">
        <v>0</v>
      </c>
      <c r="G155" s="22">
        <v>115627</v>
      </c>
      <c r="H155" s="22"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v>165602</v>
      </c>
      <c r="N155" s="22">
        <v>3870931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4036533</v>
      </c>
      <c r="U155" s="22">
        <v>171890</v>
      </c>
      <c r="V155" s="22">
        <v>0</v>
      </c>
      <c r="W155" s="22">
        <v>242827</v>
      </c>
      <c r="X155" s="22">
        <v>23988</v>
      </c>
      <c r="Y155" s="22">
        <v>0</v>
      </c>
      <c r="Z155" s="22">
        <v>0</v>
      </c>
      <c r="AA155" s="22">
        <v>0</v>
      </c>
      <c r="AB155" s="22">
        <v>0</v>
      </c>
      <c r="AC155" s="22">
        <v>438705</v>
      </c>
      <c r="AD155" s="22">
        <v>243963</v>
      </c>
      <c r="AE155" s="22">
        <v>51307</v>
      </c>
      <c r="AF155" s="22">
        <v>0</v>
      </c>
      <c r="AG155" s="22">
        <v>38668</v>
      </c>
      <c r="AH155" s="22">
        <v>8350</v>
      </c>
      <c r="AI155" s="22">
        <v>780993</v>
      </c>
      <c r="AJ155" s="22">
        <v>0</v>
      </c>
      <c r="AK155" s="22">
        <v>0</v>
      </c>
      <c r="AL155" s="22">
        <v>0</v>
      </c>
    </row>
    <row r="156" spans="1:38" x14ac:dyDescent="0.35">
      <c r="A156" s="22" t="s">
        <v>114</v>
      </c>
      <c r="B156" s="22" t="s">
        <v>294</v>
      </c>
      <c r="C156" s="22" t="s">
        <v>423</v>
      </c>
      <c r="D156" s="22" t="s">
        <v>424</v>
      </c>
      <c r="E156" s="22">
        <v>5900588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5900588</v>
      </c>
      <c r="N156" s="22">
        <v>1317362</v>
      </c>
      <c r="O156" s="22">
        <v>6181720</v>
      </c>
      <c r="P156" s="22">
        <v>1094284</v>
      </c>
      <c r="Q156" s="22">
        <v>0</v>
      </c>
      <c r="R156" s="22">
        <v>2775</v>
      </c>
      <c r="S156" s="22">
        <v>281410</v>
      </c>
      <c r="T156" s="22">
        <v>14778139</v>
      </c>
      <c r="U156" s="22">
        <v>2969467</v>
      </c>
      <c r="V156" s="22">
        <v>0</v>
      </c>
      <c r="W156" s="22">
        <v>872475</v>
      </c>
      <c r="X156" s="22">
        <v>376959</v>
      </c>
      <c r="Y156" s="22">
        <v>141760</v>
      </c>
      <c r="Z156" s="22">
        <v>0</v>
      </c>
      <c r="AA156" s="22">
        <v>22406</v>
      </c>
      <c r="AB156" s="22">
        <v>0</v>
      </c>
      <c r="AC156" s="22">
        <v>4383067</v>
      </c>
      <c r="AD156" s="22">
        <v>2178537</v>
      </c>
      <c r="AE156" s="22">
        <v>348073</v>
      </c>
      <c r="AF156" s="22">
        <v>0</v>
      </c>
      <c r="AG156" s="22">
        <v>348164</v>
      </c>
      <c r="AH156" s="22">
        <v>256451</v>
      </c>
      <c r="AI156" s="22">
        <v>7514292</v>
      </c>
      <c r="AJ156" s="22">
        <v>0</v>
      </c>
      <c r="AK156" s="22">
        <v>0</v>
      </c>
      <c r="AL156" s="22">
        <v>0</v>
      </c>
    </row>
    <row r="157" spans="1:38" x14ac:dyDescent="0.35">
      <c r="A157" s="22" t="s">
        <v>114</v>
      </c>
      <c r="B157" s="22" t="s">
        <v>294</v>
      </c>
      <c r="C157" s="22" t="s">
        <v>425</v>
      </c>
      <c r="D157" s="22" t="s">
        <v>426</v>
      </c>
      <c r="E157" s="22">
        <v>976297</v>
      </c>
      <c r="F157" s="22">
        <v>0</v>
      </c>
      <c r="G157" s="22">
        <v>50000</v>
      </c>
      <c r="H157" s="22"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v>1026297</v>
      </c>
      <c r="N157" s="22">
        <v>0</v>
      </c>
      <c r="O157" s="22">
        <v>56058</v>
      </c>
      <c r="P157" s="22">
        <v>718124</v>
      </c>
      <c r="Q157" s="22">
        <v>9332</v>
      </c>
      <c r="R157" s="22">
        <v>0</v>
      </c>
      <c r="S157" s="22">
        <v>834709</v>
      </c>
      <c r="T157" s="22">
        <v>2644520</v>
      </c>
      <c r="U157" s="22">
        <v>679432</v>
      </c>
      <c r="V157" s="22">
        <v>0</v>
      </c>
      <c r="W157" s="22">
        <v>141987</v>
      </c>
      <c r="X157" s="22">
        <v>71266</v>
      </c>
      <c r="Y157" s="22">
        <v>61231</v>
      </c>
      <c r="Z157" s="22">
        <v>0</v>
      </c>
      <c r="AA157" s="22">
        <v>0</v>
      </c>
      <c r="AB157" s="22">
        <v>0</v>
      </c>
      <c r="AC157" s="22">
        <v>953916</v>
      </c>
      <c r="AD157" s="22">
        <v>368827</v>
      </c>
      <c r="AE157" s="22">
        <v>312368</v>
      </c>
      <c r="AF157" s="22">
        <v>0</v>
      </c>
      <c r="AG157" s="22">
        <v>179809</v>
      </c>
      <c r="AH157" s="22">
        <v>241207</v>
      </c>
      <c r="AI157" s="22">
        <v>2056127</v>
      </c>
      <c r="AJ157" s="22">
        <v>0</v>
      </c>
      <c r="AK157" s="22">
        <v>0</v>
      </c>
      <c r="AL157" s="22">
        <v>0</v>
      </c>
    </row>
    <row r="158" spans="1:38" x14ac:dyDescent="0.35">
      <c r="A158" s="22" t="s">
        <v>114</v>
      </c>
      <c r="B158" s="22" t="s">
        <v>294</v>
      </c>
      <c r="C158" s="22" t="s">
        <v>427</v>
      </c>
      <c r="D158" s="22" t="s">
        <v>428</v>
      </c>
      <c r="E158" s="22">
        <v>134636</v>
      </c>
      <c r="F158" s="22">
        <v>0</v>
      </c>
      <c r="G158" s="22">
        <v>9785</v>
      </c>
      <c r="H158" s="22">
        <v>6763</v>
      </c>
      <c r="I158" s="22">
        <v>0</v>
      </c>
      <c r="J158" s="22">
        <v>0</v>
      </c>
      <c r="K158" s="22">
        <v>0</v>
      </c>
      <c r="L158" s="22">
        <v>0</v>
      </c>
      <c r="M158" s="22">
        <v>151184</v>
      </c>
      <c r="N158" s="22">
        <v>413160</v>
      </c>
      <c r="O158" s="22">
        <v>0</v>
      </c>
      <c r="P158" s="22">
        <v>98930</v>
      </c>
      <c r="Q158" s="22">
        <v>0</v>
      </c>
      <c r="R158" s="22">
        <v>11163</v>
      </c>
      <c r="S158" s="22">
        <v>190895</v>
      </c>
      <c r="T158" s="22">
        <v>865332</v>
      </c>
      <c r="U158" s="22">
        <v>355410</v>
      </c>
      <c r="V158" s="22">
        <v>0</v>
      </c>
      <c r="W158" s="22">
        <v>127780</v>
      </c>
      <c r="X158" s="22">
        <v>45467</v>
      </c>
      <c r="Y158" s="22">
        <v>12939</v>
      </c>
      <c r="Z158" s="22">
        <v>0</v>
      </c>
      <c r="AA158" s="22">
        <v>0</v>
      </c>
      <c r="AB158" s="22">
        <v>0</v>
      </c>
      <c r="AC158" s="22">
        <v>541596</v>
      </c>
      <c r="AD158" s="22">
        <v>378504</v>
      </c>
      <c r="AE158" s="22">
        <v>77706</v>
      </c>
      <c r="AF158" s="22">
        <v>0</v>
      </c>
      <c r="AG158" s="22">
        <v>27613</v>
      </c>
      <c r="AH158" s="22">
        <v>42471</v>
      </c>
      <c r="AI158" s="22">
        <v>1067890</v>
      </c>
      <c r="AJ158" s="22">
        <v>0</v>
      </c>
      <c r="AK158" s="22">
        <v>0</v>
      </c>
      <c r="AL158" s="22">
        <v>0</v>
      </c>
    </row>
    <row r="159" spans="1:38" x14ac:dyDescent="0.35">
      <c r="A159" s="22" t="s">
        <v>114</v>
      </c>
      <c r="B159" s="22" t="s">
        <v>294</v>
      </c>
      <c r="C159" s="22" t="s">
        <v>429</v>
      </c>
      <c r="D159" s="22" t="s">
        <v>430</v>
      </c>
      <c r="E159" s="22">
        <v>279811</v>
      </c>
      <c r="F159" s="22">
        <v>0</v>
      </c>
      <c r="G159" s="22">
        <v>283429</v>
      </c>
      <c r="H159" s="22">
        <v>95892</v>
      </c>
      <c r="I159" s="22">
        <v>32451</v>
      </c>
      <c r="J159" s="22">
        <v>0</v>
      </c>
      <c r="K159" s="22">
        <v>0</v>
      </c>
      <c r="L159" s="22">
        <v>0</v>
      </c>
      <c r="M159" s="22">
        <v>691583</v>
      </c>
      <c r="N159" s="22">
        <v>0</v>
      </c>
      <c r="O159" s="22">
        <v>2541542</v>
      </c>
      <c r="P159" s="22">
        <v>674408</v>
      </c>
      <c r="Q159" s="22">
        <v>0</v>
      </c>
      <c r="R159" s="22">
        <v>41352</v>
      </c>
      <c r="S159" s="22">
        <v>171505</v>
      </c>
      <c r="T159" s="22">
        <v>4120390</v>
      </c>
      <c r="U159" s="22">
        <v>199968</v>
      </c>
      <c r="V159" s="22">
        <v>0</v>
      </c>
      <c r="W159" s="22">
        <v>321629</v>
      </c>
      <c r="X159" s="22">
        <v>181840</v>
      </c>
      <c r="Y159" s="22">
        <v>30112</v>
      </c>
      <c r="Z159" s="22">
        <v>0</v>
      </c>
      <c r="AA159" s="22">
        <v>0</v>
      </c>
      <c r="AB159" s="22">
        <v>0</v>
      </c>
      <c r="AC159" s="22">
        <v>733549</v>
      </c>
      <c r="AD159" s="22">
        <v>413017</v>
      </c>
      <c r="AE159" s="22">
        <v>227589</v>
      </c>
      <c r="AF159" s="22">
        <v>0</v>
      </c>
      <c r="AG159" s="22">
        <v>209997</v>
      </c>
      <c r="AH159" s="22">
        <v>91702</v>
      </c>
      <c r="AI159" s="22">
        <v>1675854</v>
      </c>
      <c r="AJ159" s="22">
        <v>0</v>
      </c>
      <c r="AK159" s="22">
        <v>0</v>
      </c>
      <c r="AL159" s="22">
        <v>0</v>
      </c>
    </row>
    <row r="160" spans="1:38" x14ac:dyDescent="0.35">
      <c r="A160" s="22" t="s">
        <v>114</v>
      </c>
      <c r="B160" s="22" t="s">
        <v>294</v>
      </c>
      <c r="C160" s="22" t="s">
        <v>431</v>
      </c>
      <c r="D160" s="22" t="s">
        <v>432</v>
      </c>
      <c r="E160" s="22">
        <v>644973</v>
      </c>
      <c r="F160" s="22">
        <v>0</v>
      </c>
      <c r="G160" s="22">
        <v>16255</v>
      </c>
      <c r="H160" s="22">
        <v>155807</v>
      </c>
      <c r="I160" s="22">
        <v>49500</v>
      </c>
      <c r="J160" s="22">
        <v>0</v>
      </c>
      <c r="K160" s="22">
        <v>47886</v>
      </c>
      <c r="L160" s="22">
        <v>0</v>
      </c>
      <c r="M160" s="22">
        <v>914421</v>
      </c>
      <c r="N160" s="22">
        <v>1300804</v>
      </c>
      <c r="O160" s="22">
        <v>136023</v>
      </c>
      <c r="P160" s="22">
        <v>157863</v>
      </c>
      <c r="Q160" s="22">
        <v>204980</v>
      </c>
      <c r="R160" s="22">
        <v>0</v>
      </c>
      <c r="S160" s="22">
        <v>0</v>
      </c>
      <c r="T160" s="22">
        <v>2714091</v>
      </c>
      <c r="U160" s="22">
        <v>874787</v>
      </c>
      <c r="V160" s="22">
        <v>0</v>
      </c>
      <c r="W160" s="22">
        <v>222690</v>
      </c>
      <c r="X160" s="22">
        <v>144652</v>
      </c>
      <c r="Y160" s="22">
        <v>42736</v>
      </c>
      <c r="Z160" s="22">
        <v>0</v>
      </c>
      <c r="AA160" s="22">
        <v>35951</v>
      </c>
      <c r="AB160" s="22">
        <v>0</v>
      </c>
      <c r="AC160" s="22">
        <v>1320816</v>
      </c>
      <c r="AD160" s="22">
        <v>500806</v>
      </c>
      <c r="AE160" s="22">
        <v>446850</v>
      </c>
      <c r="AF160" s="22">
        <v>0</v>
      </c>
      <c r="AG160" s="22">
        <v>0</v>
      </c>
      <c r="AH160" s="22">
        <v>77985</v>
      </c>
      <c r="AI160" s="22">
        <v>2346457</v>
      </c>
      <c r="AJ160" s="22">
        <v>0</v>
      </c>
      <c r="AK160" s="22">
        <v>0</v>
      </c>
      <c r="AL160" s="22">
        <v>0</v>
      </c>
    </row>
    <row r="161" spans="1:38" x14ac:dyDescent="0.35">
      <c r="A161" s="22" t="s">
        <v>114</v>
      </c>
      <c r="B161" s="22" t="s">
        <v>294</v>
      </c>
      <c r="C161" s="22" t="s">
        <v>433</v>
      </c>
      <c r="D161" s="22" t="s">
        <v>434</v>
      </c>
      <c r="E161" s="22">
        <v>431163</v>
      </c>
      <c r="F161" s="22">
        <v>0</v>
      </c>
      <c r="G161" s="22">
        <v>310672</v>
      </c>
      <c r="H161" s="22">
        <v>56971</v>
      </c>
      <c r="I161" s="22">
        <v>0</v>
      </c>
      <c r="J161" s="22">
        <v>0</v>
      </c>
      <c r="K161" s="22">
        <v>0</v>
      </c>
      <c r="L161" s="22">
        <v>0</v>
      </c>
      <c r="M161" s="22">
        <v>798806</v>
      </c>
      <c r="N161" s="22">
        <v>848000</v>
      </c>
      <c r="O161" s="22">
        <v>0</v>
      </c>
      <c r="P161" s="22">
        <v>197804</v>
      </c>
      <c r="Q161" s="22">
        <v>0</v>
      </c>
      <c r="R161" s="22">
        <v>32886</v>
      </c>
      <c r="S161" s="22">
        <v>0</v>
      </c>
      <c r="T161" s="22">
        <v>1877496</v>
      </c>
      <c r="U161" s="22">
        <v>459986</v>
      </c>
      <c r="V161" s="22">
        <v>0</v>
      </c>
      <c r="W161" s="22">
        <v>188808</v>
      </c>
      <c r="X161" s="22">
        <v>72516</v>
      </c>
      <c r="Y161" s="22">
        <v>30048</v>
      </c>
      <c r="Z161" s="22">
        <v>0</v>
      </c>
      <c r="AA161" s="22">
        <v>0</v>
      </c>
      <c r="AB161" s="22">
        <v>0</v>
      </c>
      <c r="AC161" s="22">
        <v>751358</v>
      </c>
      <c r="AD161" s="22">
        <v>336249</v>
      </c>
      <c r="AE161" s="22">
        <v>171890</v>
      </c>
      <c r="AF161" s="22">
        <v>0</v>
      </c>
      <c r="AG161" s="22">
        <v>46228</v>
      </c>
      <c r="AH161" s="22">
        <v>34999</v>
      </c>
      <c r="AI161" s="22">
        <v>1340724</v>
      </c>
      <c r="AJ161" s="22">
        <v>0</v>
      </c>
      <c r="AK161" s="22">
        <v>0</v>
      </c>
      <c r="AL161" s="22">
        <v>0</v>
      </c>
    </row>
    <row r="162" spans="1:38" x14ac:dyDescent="0.35">
      <c r="A162" s="22" t="s">
        <v>114</v>
      </c>
      <c r="B162" s="22" t="s">
        <v>294</v>
      </c>
      <c r="C162" s="22" t="s">
        <v>435</v>
      </c>
      <c r="D162" s="22" t="s">
        <v>436</v>
      </c>
      <c r="E162" s="22">
        <v>0</v>
      </c>
      <c r="F162" s="22">
        <v>0</v>
      </c>
      <c r="G162" s="22">
        <v>2014372</v>
      </c>
      <c r="H162" s="22">
        <v>0</v>
      </c>
      <c r="I162" s="22">
        <v>0</v>
      </c>
      <c r="J162" s="22">
        <v>0</v>
      </c>
      <c r="K162" s="22">
        <v>0</v>
      </c>
      <c r="L162" s="22">
        <v>40533</v>
      </c>
      <c r="M162" s="22">
        <v>2054905</v>
      </c>
      <c r="N162" s="22">
        <v>51790</v>
      </c>
      <c r="O162" s="22">
        <v>82495</v>
      </c>
      <c r="P162" s="22">
        <v>9576</v>
      </c>
      <c r="Q162" s="22">
        <v>0</v>
      </c>
      <c r="R162" s="22">
        <v>0</v>
      </c>
      <c r="S162" s="22">
        <v>0</v>
      </c>
      <c r="T162" s="22">
        <v>2198766</v>
      </c>
      <c r="U162" s="22">
        <v>18105</v>
      </c>
      <c r="V162" s="22">
        <v>0</v>
      </c>
      <c r="W162" s="22">
        <v>474659</v>
      </c>
      <c r="X162" s="22">
        <v>34574</v>
      </c>
      <c r="Y162" s="22">
        <v>0</v>
      </c>
      <c r="Z162" s="22">
        <v>0</v>
      </c>
      <c r="AA162" s="22">
        <v>10563</v>
      </c>
      <c r="AB162" s="22">
        <v>18004</v>
      </c>
      <c r="AC162" s="22">
        <v>555905</v>
      </c>
      <c r="AD162" s="22">
        <v>235115</v>
      </c>
      <c r="AE162" s="22">
        <v>111358</v>
      </c>
      <c r="AF162" s="22">
        <v>0</v>
      </c>
      <c r="AG162" s="22">
        <v>292897</v>
      </c>
      <c r="AH162" s="22">
        <v>55901</v>
      </c>
      <c r="AI162" s="22">
        <v>1251176</v>
      </c>
      <c r="AJ162" s="22">
        <v>0</v>
      </c>
      <c r="AK162" s="22">
        <v>0</v>
      </c>
      <c r="AL162" s="22">
        <v>0</v>
      </c>
    </row>
    <row r="163" spans="1:38" x14ac:dyDescent="0.35">
      <c r="A163" s="22" t="s">
        <v>114</v>
      </c>
      <c r="B163" s="22" t="s">
        <v>294</v>
      </c>
      <c r="C163" s="22" t="s">
        <v>437</v>
      </c>
      <c r="D163" s="22" t="s">
        <v>438</v>
      </c>
      <c r="E163" s="22">
        <v>381313</v>
      </c>
      <c r="F163" s="22">
        <v>0</v>
      </c>
      <c r="G163" s="22">
        <v>175206</v>
      </c>
      <c r="H163" s="22">
        <v>119763</v>
      </c>
      <c r="I163" s="22">
        <v>32913</v>
      </c>
      <c r="J163" s="22">
        <v>0</v>
      </c>
      <c r="K163" s="22">
        <v>0</v>
      </c>
      <c r="L163" s="22">
        <v>0</v>
      </c>
      <c r="M163" s="22">
        <v>709195</v>
      </c>
      <c r="N163" s="22">
        <v>0</v>
      </c>
      <c r="O163" s="22">
        <v>77417</v>
      </c>
      <c r="P163" s="22">
        <v>16098</v>
      </c>
      <c r="Q163" s="22">
        <v>623974</v>
      </c>
      <c r="R163" s="22">
        <v>45566</v>
      </c>
      <c r="S163" s="22">
        <v>379288</v>
      </c>
      <c r="T163" s="22">
        <v>1851538</v>
      </c>
      <c r="U163" s="22">
        <v>379138</v>
      </c>
      <c r="V163" s="22">
        <v>0</v>
      </c>
      <c r="W163" s="22">
        <v>68491</v>
      </c>
      <c r="X163" s="22">
        <v>46057</v>
      </c>
      <c r="Y163" s="22">
        <v>53139</v>
      </c>
      <c r="Z163" s="22">
        <v>0</v>
      </c>
      <c r="AA163" s="22">
        <v>0</v>
      </c>
      <c r="AB163" s="22">
        <v>0</v>
      </c>
      <c r="AC163" s="22">
        <v>546825</v>
      </c>
      <c r="AD163" s="22">
        <v>301518</v>
      </c>
      <c r="AE163" s="22">
        <v>385676</v>
      </c>
      <c r="AF163" s="22">
        <v>0</v>
      </c>
      <c r="AG163" s="22">
        <v>170138</v>
      </c>
      <c r="AH163" s="22">
        <v>97896</v>
      </c>
      <c r="AI163" s="22">
        <v>1502053</v>
      </c>
      <c r="AJ163" s="22">
        <v>0</v>
      </c>
      <c r="AK163" s="22">
        <v>0</v>
      </c>
      <c r="AL163" s="22">
        <v>0</v>
      </c>
    </row>
    <row r="164" spans="1:38" x14ac:dyDescent="0.35">
      <c r="A164" s="22" t="s">
        <v>114</v>
      </c>
      <c r="B164" s="22" t="s">
        <v>294</v>
      </c>
      <c r="C164" s="22" t="s">
        <v>439</v>
      </c>
      <c r="D164" s="22" t="s">
        <v>440</v>
      </c>
      <c r="E164" s="22">
        <v>598708</v>
      </c>
      <c r="F164" s="22">
        <v>0</v>
      </c>
      <c r="G164" s="22">
        <v>320104</v>
      </c>
      <c r="H164" s="22">
        <v>0</v>
      </c>
      <c r="I164" s="22">
        <v>30747</v>
      </c>
      <c r="J164" s="22">
        <v>0</v>
      </c>
      <c r="K164" s="22">
        <v>0</v>
      </c>
      <c r="L164" s="22">
        <v>0</v>
      </c>
      <c r="M164" s="22">
        <v>949559</v>
      </c>
      <c r="N164" s="22">
        <v>1058526</v>
      </c>
      <c r="O164" s="22">
        <v>195538</v>
      </c>
      <c r="P164" s="22">
        <v>545181</v>
      </c>
      <c r="Q164" s="22">
        <v>0</v>
      </c>
      <c r="R164" s="22">
        <v>664380</v>
      </c>
      <c r="S164" s="22">
        <v>0</v>
      </c>
      <c r="T164" s="22">
        <v>3413184</v>
      </c>
      <c r="U164" s="22">
        <v>1518109</v>
      </c>
      <c r="V164" s="22">
        <v>0</v>
      </c>
      <c r="W164" s="22">
        <v>271424</v>
      </c>
      <c r="X164" s="22">
        <v>199956</v>
      </c>
      <c r="Y164" s="22">
        <v>176637</v>
      </c>
      <c r="Z164" s="22">
        <v>0</v>
      </c>
      <c r="AA164" s="22">
        <v>0</v>
      </c>
      <c r="AB164" s="22">
        <v>0</v>
      </c>
      <c r="AC164" s="22">
        <v>2166126</v>
      </c>
      <c r="AD164" s="22">
        <v>655044</v>
      </c>
      <c r="AE164" s="22">
        <v>279154</v>
      </c>
      <c r="AF164" s="22">
        <v>0</v>
      </c>
      <c r="AG164" s="22">
        <v>153668</v>
      </c>
      <c r="AH164" s="22">
        <v>202406</v>
      </c>
      <c r="AI164" s="22">
        <v>3456398</v>
      </c>
      <c r="AJ164" s="22">
        <v>0</v>
      </c>
      <c r="AK164" s="22">
        <v>0</v>
      </c>
      <c r="AL164" s="22">
        <v>0</v>
      </c>
    </row>
    <row r="165" spans="1:38" x14ac:dyDescent="0.35">
      <c r="A165" s="22" t="s">
        <v>114</v>
      </c>
      <c r="B165" s="22" t="s">
        <v>294</v>
      </c>
      <c r="C165" s="22" t="s">
        <v>441</v>
      </c>
      <c r="D165" s="22" t="s">
        <v>442</v>
      </c>
      <c r="E165" s="22">
        <v>474391</v>
      </c>
      <c r="F165" s="22">
        <v>0</v>
      </c>
      <c r="G165" s="22">
        <v>0</v>
      </c>
      <c r="H165" s="22">
        <v>189952</v>
      </c>
      <c r="I165" s="22">
        <v>86167</v>
      </c>
      <c r="J165" s="22">
        <v>0</v>
      </c>
      <c r="K165" s="22">
        <v>0</v>
      </c>
      <c r="L165" s="22">
        <v>0</v>
      </c>
      <c r="M165" s="22">
        <v>750510</v>
      </c>
      <c r="N165" s="22">
        <v>194846</v>
      </c>
      <c r="O165" s="22">
        <v>233440</v>
      </c>
      <c r="P165" s="22">
        <v>117077</v>
      </c>
      <c r="Q165" s="22">
        <v>0</v>
      </c>
      <c r="R165" s="22">
        <v>0</v>
      </c>
      <c r="S165" s="22">
        <v>91543</v>
      </c>
      <c r="T165" s="22">
        <v>1387416</v>
      </c>
      <c r="U165" s="22">
        <v>477363</v>
      </c>
      <c r="V165" s="22">
        <v>0</v>
      </c>
      <c r="W165" s="22">
        <v>28732</v>
      </c>
      <c r="X165" s="22">
        <v>46027</v>
      </c>
      <c r="Y165" s="22">
        <v>41234</v>
      </c>
      <c r="Z165" s="22">
        <v>0</v>
      </c>
      <c r="AA165" s="22">
        <v>0</v>
      </c>
      <c r="AB165" s="22">
        <v>11717</v>
      </c>
      <c r="AC165" s="22">
        <v>605073</v>
      </c>
      <c r="AD165" s="22">
        <v>323345</v>
      </c>
      <c r="AE165" s="22">
        <v>57422</v>
      </c>
      <c r="AF165" s="22">
        <v>0</v>
      </c>
      <c r="AG165" s="22">
        <v>17862</v>
      </c>
      <c r="AH165" s="22">
        <v>139799</v>
      </c>
      <c r="AI165" s="22">
        <v>1143501</v>
      </c>
      <c r="AJ165" s="22">
        <v>0</v>
      </c>
      <c r="AK165" s="22">
        <v>0</v>
      </c>
      <c r="AL165" s="22">
        <v>0</v>
      </c>
    </row>
    <row r="166" spans="1:38" x14ac:dyDescent="0.35">
      <c r="A166" s="22" t="s">
        <v>114</v>
      </c>
      <c r="B166" s="22" t="s">
        <v>294</v>
      </c>
      <c r="C166" s="22" t="s">
        <v>443</v>
      </c>
      <c r="D166" s="22" t="s">
        <v>444</v>
      </c>
      <c r="E166" s="22">
        <v>377636</v>
      </c>
      <c r="F166" s="22">
        <v>0</v>
      </c>
      <c r="G166" s="22">
        <v>594828</v>
      </c>
      <c r="H166" s="22"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v>972464</v>
      </c>
      <c r="N166" s="22">
        <v>0</v>
      </c>
      <c r="O166" s="22">
        <v>159829</v>
      </c>
      <c r="P166" s="22">
        <v>149993</v>
      </c>
      <c r="Q166" s="22">
        <v>0</v>
      </c>
      <c r="R166" s="22">
        <v>0</v>
      </c>
      <c r="S166" s="22">
        <v>53857</v>
      </c>
      <c r="T166" s="22">
        <v>1336143</v>
      </c>
      <c r="U166" s="22">
        <v>511048</v>
      </c>
      <c r="V166" s="22">
        <v>0</v>
      </c>
      <c r="W166" s="22">
        <v>202901</v>
      </c>
      <c r="X166" s="22">
        <v>245284</v>
      </c>
      <c r="Y166" s="22">
        <v>0</v>
      </c>
      <c r="Z166" s="22">
        <v>0</v>
      </c>
      <c r="AA166" s="22">
        <v>0</v>
      </c>
      <c r="AB166" s="22">
        <v>0</v>
      </c>
      <c r="AC166" s="22">
        <v>959233</v>
      </c>
      <c r="AD166" s="22">
        <v>151971</v>
      </c>
      <c r="AE166" s="22">
        <v>189691</v>
      </c>
      <c r="AF166" s="22">
        <v>0</v>
      </c>
      <c r="AG166" s="22">
        <v>49597</v>
      </c>
      <c r="AH166" s="22">
        <v>24166</v>
      </c>
      <c r="AI166" s="22">
        <v>1374658</v>
      </c>
      <c r="AJ166" s="22">
        <v>0</v>
      </c>
      <c r="AK166" s="22">
        <v>0</v>
      </c>
      <c r="AL166" s="22">
        <v>0</v>
      </c>
    </row>
    <row r="167" spans="1:38" x14ac:dyDescent="0.35">
      <c r="A167" s="22" t="s">
        <v>114</v>
      </c>
      <c r="B167" s="22" t="s">
        <v>294</v>
      </c>
      <c r="C167" s="22" t="s">
        <v>445</v>
      </c>
      <c r="D167" s="22" t="s">
        <v>446</v>
      </c>
      <c r="E167" s="22">
        <v>84791</v>
      </c>
      <c r="F167" s="22">
        <v>0</v>
      </c>
      <c r="G167" s="22">
        <v>193508</v>
      </c>
      <c r="H167" s="22">
        <v>0</v>
      </c>
      <c r="I167" s="22">
        <v>0</v>
      </c>
      <c r="J167" s="22">
        <v>0</v>
      </c>
      <c r="K167" s="22">
        <v>0</v>
      </c>
      <c r="L167" s="22">
        <v>0</v>
      </c>
      <c r="M167" s="22">
        <v>278299</v>
      </c>
      <c r="N167" s="22">
        <v>5126898</v>
      </c>
      <c r="O167" s="22">
        <v>0</v>
      </c>
      <c r="P167" s="22">
        <v>2572285</v>
      </c>
      <c r="Q167" s="22">
        <v>0</v>
      </c>
      <c r="R167" s="22">
        <v>0</v>
      </c>
      <c r="S167" s="22">
        <v>36557</v>
      </c>
      <c r="T167" s="22">
        <v>8014039</v>
      </c>
      <c r="U167" s="22">
        <v>1057075</v>
      </c>
      <c r="V167" s="22">
        <v>0</v>
      </c>
      <c r="W167" s="22">
        <v>612079</v>
      </c>
      <c r="X167" s="22">
        <v>269059</v>
      </c>
      <c r="Y167" s="22">
        <v>102055</v>
      </c>
      <c r="Z167" s="22">
        <v>0</v>
      </c>
      <c r="AA167" s="22">
        <v>0</v>
      </c>
      <c r="AB167" s="22">
        <v>0</v>
      </c>
      <c r="AC167" s="22">
        <v>2040268</v>
      </c>
      <c r="AD167" s="22">
        <v>604006</v>
      </c>
      <c r="AE167" s="22">
        <v>371900</v>
      </c>
      <c r="AF167" s="22">
        <v>0</v>
      </c>
      <c r="AG167" s="22">
        <v>218619</v>
      </c>
      <c r="AH167" s="22">
        <v>179114</v>
      </c>
      <c r="AI167" s="22">
        <v>3413907</v>
      </c>
      <c r="AJ167" s="22">
        <v>0</v>
      </c>
      <c r="AK167" s="22">
        <v>0</v>
      </c>
      <c r="AL167" s="22">
        <v>0</v>
      </c>
    </row>
    <row r="168" spans="1:38" x14ac:dyDescent="0.35">
      <c r="A168" s="22" t="s">
        <v>114</v>
      </c>
      <c r="B168" s="22" t="s">
        <v>294</v>
      </c>
      <c r="C168" s="22" t="s">
        <v>447</v>
      </c>
      <c r="D168" s="22" t="s">
        <v>448</v>
      </c>
      <c r="E168" s="22">
        <v>256507</v>
      </c>
      <c r="F168" s="22">
        <v>0</v>
      </c>
      <c r="G168" s="22">
        <v>117148</v>
      </c>
      <c r="H168" s="22">
        <v>0</v>
      </c>
      <c r="I168" s="22">
        <v>0</v>
      </c>
      <c r="J168" s="22">
        <v>0</v>
      </c>
      <c r="K168" s="22">
        <v>0</v>
      </c>
      <c r="L168" s="22">
        <v>61247</v>
      </c>
      <c r="M168" s="22">
        <v>434902</v>
      </c>
      <c r="N168" s="22">
        <v>-9000</v>
      </c>
      <c r="O168" s="22">
        <v>5519</v>
      </c>
      <c r="P168" s="22">
        <v>175417</v>
      </c>
      <c r="Q168" s="22">
        <v>0</v>
      </c>
      <c r="R168" s="22">
        <v>0</v>
      </c>
      <c r="S168" s="22">
        <v>22000</v>
      </c>
      <c r="T168" s="22">
        <v>628838</v>
      </c>
      <c r="U168" s="22">
        <v>167771</v>
      </c>
      <c r="V168" s="22">
        <v>0</v>
      </c>
      <c r="W168" s="22">
        <v>83562</v>
      </c>
      <c r="X168" s="22">
        <v>69188</v>
      </c>
      <c r="Y168" s="22">
        <v>5327</v>
      </c>
      <c r="Z168" s="22">
        <v>0</v>
      </c>
      <c r="AA168" s="22">
        <v>0</v>
      </c>
      <c r="AB168" s="22">
        <v>3381</v>
      </c>
      <c r="AC168" s="22">
        <v>329229</v>
      </c>
      <c r="AD168" s="22">
        <v>9029</v>
      </c>
      <c r="AE168" s="22">
        <v>43573</v>
      </c>
      <c r="AF168" s="22">
        <v>0</v>
      </c>
      <c r="AG168" s="22">
        <v>31538</v>
      </c>
      <c r="AH168" s="22">
        <v>9410</v>
      </c>
      <c r="AI168" s="22">
        <v>422779</v>
      </c>
      <c r="AJ168" s="22">
        <v>0</v>
      </c>
      <c r="AK168" s="22">
        <v>0</v>
      </c>
      <c r="AL168" s="22">
        <v>0</v>
      </c>
    </row>
    <row r="169" spans="1:38" x14ac:dyDescent="0.35">
      <c r="A169" s="22" t="s">
        <v>114</v>
      </c>
      <c r="B169" s="22" t="s">
        <v>294</v>
      </c>
      <c r="C169" s="22" t="s">
        <v>449</v>
      </c>
      <c r="D169" s="22" t="s">
        <v>450</v>
      </c>
      <c r="E169" s="22">
        <v>709610</v>
      </c>
      <c r="F169" s="22">
        <v>0</v>
      </c>
      <c r="G169" s="22">
        <v>0</v>
      </c>
      <c r="H169" s="22"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v>709610</v>
      </c>
      <c r="N169" s="22">
        <v>0</v>
      </c>
      <c r="O169" s="22">
        <v>0</v>
      </c>
      <c r="P169" s="22">
        <v>0</v>
      </c>
      <c r="Q169" s="22">
        <v>0</v>
      </c>
      <c r="R169" s="22">
        <v>839331</v>
      </c>
      <c r="S169" s="22">
        <v>269949</v>
      </c>
      <c r="T169" s="22">
        <v>1818890</v>
      </c>
      <c r="U169" s="22">
        <v>949360</v>
      </c>
      <c r="V169" s="22">
        <v>0</v>
      </c>
      <c r="W169" s="22">
        <v>0</v>
      </c>
      <c r="X169" s="22"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949360</v>
      </c>
      <c r="AD169" s="22">
        <v>121546</v>
      </c>
      <c r="AE169" s="22">
        <v>103299</v>
      </c>
      <c r="AF169" s="22">
        <v>0</v>
      </c>
      <c r="AG169" s="22">
        <v>121876</v>
      </c>
      <c r="AH169" s="22">
        <v>83210</v>
      </c>
      <c r="AI169" s="22">
        <v>1379291</v>
      </c>
      <c r="AJ169" s="22">
        <v>0</v>
      </c>
      <c r="AK169" s="22">
        <v>0</v>
      </c>
      <c r="AL169" s="22">
        <v>0</v>
      </c>
    </row>
    <row r="170" spans="1:38" x14ac:dyDescent="0.35">
      <c r="A170" s="22" t="s">
        <v>114</v>
      </c>
      <c r="B170" s="22" t="s">
        <v>294</v>
      </c>
      <c r="C170" s="22" t="s">
        <v>451</v>
      </c>
      <c r="D170" s="22" t="s">
        <v>452</v>
      </c>
      <c r="E170" s="22">
        <v>449388</v>
      </c>
      <c r="F170" s="22">
        <v>0</v>
      </c>
      <c r="G170" s="22">
        <v>4219944</v>
      </c>
      <c r="H170" s="22">
        <v>14387270</v>
      </c>
      <c r="I170" s="22">
        <v>0</v>
      </c>
      <c r="J170" s="22">
        <v>0</v>
      </c>
      <c r="K170" s="22">
        <v>0</v>
      </c>
      <c r="L170" s="22">
        <v>0</v>
      </c>
      <c r="M170" s="22">
        <v>19056602</v>
      </c>
      <c r="N170" s="22">
        <v>2558251</v>
      </c>
      <c r="O170" s="22">
        <v>84164</v>
      </c>
      <c r="P170" s="22">
        <v>1215147</v>
      </c>
      <c r="Q170" s="22">
        <v>0</v>
      </c>
      <c r="R170" s="22">
        <v>162328</v>
      </c>
      <c r="S170" s="22">
        <v>162519</v>
      </c>
      <c r="T170" s="22">
        <v>23239011</v>
      </c>
      <c r="U170" s="22">
        <v>633766</v>
      </c>
      <c r="V170" s="22">
        <v>0</v>
      </c>
      <c r="W170" s="22">
        <v>1441900</v>
      </c>
      <c r="X170" s="22">
        <v>756896</v>
      </c>
      <c r="Y170" s="22">
        <v>0</v>
      </c>
      <c r="Z170" s="22">
        <v>0</v>
      </c>
      <c r="AA170" s="22">
        <v>0</v>
      </c>
      <c r="AB170" s="22">
        <v>0</v>
      </c>
      <c r="AC170" s="22">
        <v>2832562</v>
      </c>
      <c r="AD170" s="22">
        <v>1169141</v>
      </c>
      <c r="AE170" s="22">
        <v>484151</v>
      </c>
      <c r="AF170" s="22">
        <v>0</v>
      </c>
      <c r="AG170" s="22">
        <v>499601</v>
      </c>
      <c r="AH170" s="22">
        <v>219025</v>
      </c>
      <c r="AI170" s="22">
        <v>5204480</v>
      </c>
      <c r="AJ170" s="22">
        <v>0</v>
      </c>
      <c r="AK170" s="22">
        <v>0</v>
      </c>
      <c r="AL170" s="22">
        <v>0</v>
      </c>
    </row>
    <row r="171" spans="1:38" x14ac:dyDescent="0.35">
      <c r="A171" s="22" t="s">
        <v>114</v>
      </c>
      <c r="B171" s="22" t="s">
        <v>294</v>
      </c>
      <c r="C171" s="22" t="s">
        <v>453</v>
      </c>
      <c r="D171" s="22" t="s">
        <v>454</v>
      </c>
      <c r="E171" s="22">
        <v>605285</v>
      </c>
      <c r="F171" s="22">
        <v>0</v>
      </c>
      <c r="G171" s="22">
        <v>999</v>
      </c>
      <c r="H171" s="22"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v>606284</v>
      </c>
      <c r="N171" s="22">
        <v>59382</v>
      </c>
      <c r="O171" s="22">
        <v>0</v>
      </c>
      <c r="P171" s="22">
        <v>21504</v>
      </c>
      <c r="Q171" s="22">
        <v>0</v>
      </c>
      <c r="R171" s="22">
        <v>0</v>
      </c>
      <c r="S171" s="22">
        <v>10333</v>
      </c>
      <c r="T171" s="22">
        <v>697503</v>
      </c>
      <c r="U171" s="22">
        <v>165185</v>
      </c>
      <c r="V171" s="22">
        <v>0</v>
      </c>
      <c r="W171" s="22">
        <v>61135</v>
      </c>
      <c r="X171" s="22">
        <v>55661</v>
      </c>
      <c r="Y171" s="22">
        <v>0</v>
      </c>
      <c r="Z171" s="22">
        <v>0</v>
      </c>
      <c r="AA171" s="22">
        <v>0</v>
      </c>
      <c r="AB171" s="22">
        <v>10339</v>
      </c>
      <c r="AC171" s="22">
        <v>292320</v>
      </c>
      <c r="AD171" s="22">
        <v>15798</v>
      </c>
      <c r="AE171" s="22">
        <v>113183</v>
      </c>
      <c r="AF171" s="22">
        <v>0</v>
      </c>
      <c r="AG171" s="22">
        <v>20846</v>
      </c>
      <c r="AH171" s="22">
        <v>24203</v>
      </c>
      <c r="AI171" s="22">
        <v>466350</v>
      </c>
      <c r="AJ171" s="22">
        <v>0</v>
      </c>
      <c r="AK171" s="22">
        <v>0</v>
      </c>
      <c r="AL171" s="22">
        <v>0</v>
      </c>
    </row>
    <row r="172" spans="1:38" x14ac:dyDescent="0.35">
      <c r="A172" s="22" t="s">
        <v>114</v>
      </c>
      <c r="B172" s="22" t="s">
        <v>294</v>
      </c>
      <c r="C172" s="22" t="s">
        <v>455</v>
      </c>
      <c r="D172" s="22" t="s">
        <v>456</v>
      </c>
      <c r="E172" s="22">
        <v>1232204</v>
      </c>
      <c r="F172" s="22">
        <v>0</v>
      </c>
      <c r="G172" s="22">
        <v>2258</v>
      </c>
      <c r="H172" s="22">
        <v>376105</v>
      </c>
      <c r="I172" s="22">
        <v>0</v>
      </c>
      <c r="J172" s="22">
        <v>0</v>
      </c>
      <c r="K172" s="22">
        <v>0</v>
      </c>
      <c r="L172" s="22">
        <v>0</v>
      </c>
      <c r="M172" s="22">
        <v>1610567</v>
      </c>
      <c r="N172" s="22">
        <v>0</v>
      </c>
      <c r="O172" s="22">
        <v>3989</v>
      </c>
      <c r="P172" s="22">
        <v>42847</v>
      </c>
      <c r="Q172" s="22">
        <v>0</v>
      </c>
      <c r="R172" s="22">
        <v>0</v>
      </c>
      <c r="S172" s="22">
        <v>0</v>
      </c>
      <c r="T172" s="22">
        <v>1657403</v>
      </c>
      <c r="U172" s="22">
        <v>300087</v>
      </c>
      <c r="V172" s="22">
        <v>0</v>
      </c>
      <c r="W172" s="22">
        <v>97277</v>
      </c>
      <c r="X172" s="22">
        <v>49692</v>
      </c>
      <c r="Y172" s="22">
        <v>0</v>
      </c>
      <c r="Z172" s="22">
        <v>0</v>
      </c>
      <c r="AA172" s="22">
        <v>0</v>
      </c>
      <c r="AB172" s="22">
        <v>0</v>
      </c>
      <c r="AC172" s="22">
        <v>447056</v>
      </c>
      <c r="AD172" s="22">
        <v>174586</v>
      </c>
      <c r="AE172" s="22">
        <v>49536</v>
      </c>
      <c r="AF172" s="22">
        <v>0</v>
      </c>
      <c r="AG172" s="22">
        <v>0</v>
      </c>
      <c r="AH172" s="22">
        <v>15416</v>
      </c>
      <c r="AI172" s="22">
        <v>686594</v>
      </c>
      <c r="AJ172" s="22">
        <v>0</v>
      </c>
      <c r="AK172" s="22">
        <v>0</v>
      </c>
      <c r="AL172" s="22">
        <v>0</v>
      </c>
    </row>
    <row r="173" spans="1:38" x14ac:dyDescent="0.35">
      <c r="A173" s="22" t="s">
        <v>114</v>
      </c>
      <c r="B173" s="22" t="s">
        <v>294</v>
      </c>
      <c r="C173" s="22" t="s">
        <v>457</v>
      </c>
      <c r="D173" s="22" t="s">
        <v>458</v>
      </c>
      <c r="E173" s="22">
        <v>647404</v>
      </c>
      <c r="F173" s="22">
        <v>0</v>
      </c>
      <c r="G173" s="22">
        <v>146923</v>
      </c>
      <c r="H173" s="22">
        <v>145711</v>
      </c>
      <c r="I173" s="22">
        <v>0</v>
      </c>
      <c r="J173" s="22">
        <v>0</v>
      </c>
      <c r="K173" s="22">
        <v>0</v>
      </c>
      <c r="L173" s="22">
        <v>0</v>
      </c>
      <c r="M173" s="22">
        <v>940038</v>
      </c>
      <c r="N173" s="22">
        <v>11884368</v>
      </c>
      <c r="O173" s="22">
        <v>368627</v>
      </c>
      <c r="P173" s="22">
        <v>547717</v>
      </c>
      <c r="Q173" s="22">
        <v>0</v>
      </c>
      <c r="R173" s="22">
        <v>94294</v>
      </c>
      <c r="S173" s="22">
        <v>37275</v>
      </c>
      <c r="T173" s="22">
        <v>13872319</v>
      </c>
      <c r="U173" s="22">
        <v>798677</v>
      </c>
      <c r="V173" s="22">
        <v>0</v>
      </c>
      <c r="W173" s="22">
        <v>478916</v>
      </c>
      <c r="X173" s="22">
        <v>220422</v>
      </c>
      <c r="Y173" s="22">
        <v>22665</v>
      </c>
      <c r="Z173" s="22">
        <v>0</v>
      </c>
      <c r="AA173" s="22">
        <v>0</v>
      </c>
      <c r="AB173" s="22">
        <v>0</v>
      </c>
      <c r="AC173" s="22">
        <v>1520680</v>
      </c>
      <c r="AD173" s="22">
        <v>482654</v>
      </c>
      <c r="AE173" s="22">
        <v>324094</v>
      </c>
      <c r="AF173" s="22">
        <v>0</v>
      </c>
      <c r="AG173" s="22">
        <v>190139</v>
      </c>
      <c r="AH173" s="22">
        <v>300041</v>
      </c>
      <c r="AI173" s="22">
        <v>2817608</v>
      </c>
      <c r="AJ173" s="22">
        <v>0</v>
      </c>
      <c r="AK173" s="22">
        <v>0</v>
      </c>
      <c r="AL173" s="22">
        <v>0</v>
      </c>
    </row>
    <row r="174" spans="1:38" x14ac:dyDescent="0.35">
      <c r="A174" s="22" t="s">
        <v>114</v>
      </c>
      <c r="B174" s="22" t="s">
        <v>294</v>
      </c>
      <c r="C174" s="22" t="s">
        <v>459</v>
      </c>
      <c r="D174" s="22" t="s">
        <v>460</v>
      </c>
      <c r="E174" s="22">
        <v>17715</v>
      </c>
      <c r="F174" s="22">
        <v>0</v>
      </c>
      <c r="G174" s="22">
        <v>15949</v>
      </c>
      <c r="H174" s="22">
        <v>4905</v>
      </c>
      <c r="I174" s="22">
        <v>0</v>
      </c>
      <c r="J174" s="22">
        <v>0</v>
      </c>
      <c r="K174" s="22">
        <v>0</v>
      </c>
      <c r="L174" s="22">
        <v>0</v>
      </c>
      <c r="M174" s="22">
        <v>38569</v>
      </c>
      <c r="N174" s="22">
        <v>0</v>
      </c>
      <c r="O174" s="22">
        <v>5111</v>
      </c>
      <c r="P174" s="22">
        <v>16371</v>
      </c>
      <c r="Q174" s="22">
        <v>9293</v>
      </c>
      <c r="R174" s="22">
        <v>0</v>
      </c>
      <c r="S174" s="22">
        <v>0</v>
      </c>
      <c r="T174" s="22">
        <v>69344</v>
      </c>
      <c r="U174" s="22">
        <v>138611</v>
      </c>
      <c r="V174" s="22">
        <v>0</v>
      </c>
      <c r="W174" s="22">
        <v>59931</v>
      </c>
      <c r="X174" s="22">
        <v>10437</v>
      </c>
      <c r="Y174" s="22">
        <v>0</v>
      </c>
      <c r="Z174" s="22">
        <v>0</v>
      </c>
      <c r="AA174" s="22">
        <v>0</v>
      </c>
      <c r="AB174" s="22">
        <v>0</v>
      </c>
      <c r="AC174" s="22">
        <v>208979</v>
      </c>
      <c r="AD174" s="22">
        <v>18510</v>
      </c>
      <c r="AE174" s="22">
        <v>21689</v>
      </c>
      <c r="AF174" s="22">
        <v>0</v>
      </c>
      <c r="AG174" s="22">
        <v>1627</v>
      </c>
      <c r="AH174" s="22">
        <v>15145</v>
      </c>
      <c r="AI174" s="22">
        <v>265950</v>
      </c>
      <c r="AJ174" s="22">
        <v>0</v>
      </c>
      <c r="AK174" s="22">
        <v>0</v>
      </c>
      <c r="AL174" s="22">
        <v>0</v>
      </c>
    </row>
    <row r="175" spans="1:38" x14ac:dyDescent="0.35">
      <c r="A175" s="22" t="s">
        <v>114</v>
      </c>
      <c r="B175" s="22" t="s">
        <v>294</v>
      </c>
      <c r="C175" s="22" t="s">
        <v>461</v>
      </c>
      <c r="D175" s="22" t="s">
        <v>462</v>
      </c>
      <c r="E175" s="22">
        <v>711878</v>
      </c>
      <c r="F175" s="22">
        <v>0</v>
      </c>
      <c r="G175" s="22">
        <v>571901</v>
      </c>
      <c r="H175" s="22"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v>1283779</v>
      </c>
      <c r="N175" s="22">
        <v>0</v>
      </c>
      <c r="O175" s="22">
        <v>20378</v>
      </c>
      <c r="P175" s="22">
        <v>728900</v>
      </c>
      <c r="Q175" s="22">
        <v>0</v>
      </c>
      <c r="R175" s="22">
        <v>42164</v>
      </c>
      <c r="S175" s="22">
        <v>261355</v>
      </c>
      <c r="T175" s="22">
        <v>2336576</v>
      </c>
      <c r="U175" s="22">
        <v>2957920</v>
      </c>
      <c r="V175" s="22">
        <v>0</v>
      </c>
      <c r="W175" s="22">
        <v>169096</v>
      </c>
      <c r="X175" s="22">
        <v>306347</v>
      </c>
      <c r="Y175" s="22">
        <v>65968</v>
      </c>
      <c r="Z175" s="22">
        <v>0</v>
      </c>
      <c r="AA175" s="22">
        <v>0</v>
      </c>
      <c r="AB175" s="22">
        <v>0</v>
      </c>
      <c r="AC175" s="22">
        <v>3499331</v>
      </c>
      <c r="AD175" s="22">
        <v>1164287</v>
      </c>
      <c r="AE175" s="22">
        <v>416888</v>
      </c>
      <c r="AF175" s="22">
        <v>0</v>
      </c>
      <c r="AG175" s="22">
        <v>258145</v>
      </c>
      <c r="AH175" s="22">
        <v>167583</v>
      </c>
      <c r="AI175" s="22">
        <v>5506234</v>
      </c>
      <c r="AJ175" s="22">
        <v>0</v>
      </c>
      <c r="AK175" s="22">
        <v>0</v>
      </c>
      <c r="AL175" s="22">
        <v>0</v>
      </c>
    </row>
    <row r="176" spans="1:38" x14ac:dyDescent="0.35">
      <c r="A176" s="22" t="s">
        <v>114</v>
      </c>
      <c r="B176" s="22" t="s">
        <v>294</v>
      </c>
      <c r="C176" s="22" t="s">
        <v>463</v>
      </c>
      <c r="D176" s="22" t="s">
        <v>464</v>
      </c>
      <c r="E176" s="22">
        <v>3586274</v>
      </c>
      <c r="F176" s="22">
        <v>0</v>
      </c>
      <c r="G176" s="22">
        <v>740678</v>
      </c>
      <c r="H176" s="22">
        <v>474710</v>
      </c>
      <c r="I176" s="22">
        <v>734600</v>
      </c>
      <c r="J176" s="22">
        <v>0</v>
      </c>
      <c r="K176" s="22">
        <v>0</v>
      </c>
      <c r="L176" s="22">
        <v>0</v>
      </c>
      <c r="M176" s="22">
        <v>5536262</v>
      </c>
      <c r="N176" s="22">
        <v>2827117</v>
      </c>
      <c r="O176" s="22">
        <v>399460</v>
      </c>
      <c r="P176" s="22">
        <v>1147465</v>
      </c>
      <c r="Q176" s="22">
        <v>874900</v>
      </c>
      <c r="R176" s="22">
        <v>2280771</v>
      </c>
      <c r="S176" s="22">
        <v>1516011</v>
      </c>
      <c r="T176" s="22">
        <v>14581986</v>
      </c>
      <c r="U176" s="22">
        <v>2407810</v>
      </c>
      <c r="V176" s="22">
        <v>0</v>
      </c>
      <c r="W176" s="22">
        <v>403514</v>
      </c>
      <c r="X176" s="22">
        <v>488654</v>
      </c>
      <c r="Y176" s="22">
        <v>391463</v>
      </c>
      <c r="Z176" s="22">
        <v>16352</v>
      </c>
      <c r="AA176" s="22">
        <v>0</v>
      </c>
      <c r="AB176" s="22">
        <v>0</v>
      </c>
      <c r="AC176" s="22">
        <v>3707793</v>
      </c>
      <c r="AD176" s="22">
        <v>1361801</v>
      </c>
      <c r="AE176" s="22">
        <v>594294</v>
      </c>
      <c r="AF176" s="22">
        <v>0</v>
      </c>
      <c r="AG176" s="22">
        <v>961237</v>
      </c>
      <c r="AH176" s="22">
        <v>270523</v>
      </c>
      <c r="AI176" s="22">
        <v>6895648</v>
      </c>
      <c r="AJ176" s="22">
        <v>0</v>
      </c>
      <c r="AK176" s="22">
        <v>0</v>
      </c>
      <c r="AL176" s="22">
        <v>0</v>
      </c>
    </row>
    <row r="177" spans="1:38" x14ac:dyDescent="0.35">
      <c r="A177" s="22" t="s">
        <v>114</v>
      </c>
      <c r="B177" s="22" t="s">
        <v>294</v>
      </c>
      <c r="C177" s="22" t="s">
        <v>465</v>
      </c>
      <c r="D177" s="22" t="s">
        <v>466</v>
      </c>
      <c r="E177" s="22">
        <v>1312230</v>
      </c>
      <c r="F177" s="22">
        <v>0</v>
      </c>
      <c r="G177" s="22">
        <v>1567143</v>
      </c>
      <c r="H177" s="22">
        <v>424835</v>
      </c>
      <c r="I177" s="22">
        <v>1446018</v>
      </c>
      <c r="J177" s="22">
        <v>0</v>
      </c>
      <c r="K177" s="22">
        <v>0</v>
      </c>
      <c r="L177" s="22">
        <v>0</v>
      </c>
      <c r="M177" s="22">
        <v>4750226</v>
      </c>
      <c r="N177" s="22">
        <v>-15173772</v>
      </c>
      <c r="O177" s="22">
        <v>20968010</v>
      </c>
      <c r="P177" s="22">
        <v>1167786</v>
      </c>
      <c r="Q177" s="22">
        <v>0</v>
      </c>
      <c r="R177" s="22">
        <v>4810454</v>
      </c>
      <c r="S177" s="22">
        <v>710029</v>
      </c>
      <c r="T177" s="22">
        <v>17232733</v>
      </c>
      <c r="U177" s="22">
        <v>1622019</v>
      </c>
      <c r="V177" s="22">
        <v>0</v>
      </c>
      <c r="W177" s="22">
        <v>1164514</v>
      </c>
      <c r="X177" s="22">
        <v>742944</v>
      </c>
      <c r="Y177" s="22">
        <v>68908</v>
      </c>
      <c r="Z177" s="22">
        <v>0</v>
      </c>
      <c r="AA177" s="22">
        <v>0</v>
      </c>
      <c r="AB177" s="22">
        <v>0</v>
      </c>
      <c r="AC177" s="22">
        <v>3598385</v>
      </c>
      <c r="AD177" s="22">
        <v>892988</v>
      </c>
      <c r="AE177" s="22">
        <v>599008</v>
      </c>
      <c r="AF177" s="22">
        <v>0</v>
      </c>
      <c r="AG177" s="22">
        <v>352241</v>
      </c>
      <c r="AH177" s="22">
        <v>176329</v>
      </c>
      <c r="AI177" s="22">
        <v>5618951</v>
      </c>
      <c r="AJ177" s="22">
        <v>0</v>
      </c>
      <c r="AK177" s="22">
        <v>0</v>
      </c>
      <c r="AL177" s="22">
        <v>0</v>
      </c>
    </row>
    <row r="178" spans="1:38" x14ac:dyDescent="0.35">
      <c r="A178" s="22" t="s">
        <v>114</v>
      </c>
      <c r="B178" s="22" t="s">
        <v>294</v>
      </c>
      <c r="C178" s="22" t="s">
        <v>467</v>
      </c>
      <c r="D178" s="22" t="s">
        <v>468</v>
      </c>
      <c r="E178" s="22">
        <v>332501</v>
      </c>
      <c r="F178" s="22">
        <v>0</v>
      </c>
      <c r="G178" s="22">
        <v>537365</v>
      </c>
      <c r="H178" s="22">
        <v>377972</v>
      </c>
      <c r="I178" s="22">
        <v>0</v>
      </c>
      <c r="J178" s="22">
        <v>0</v>
      </c>
      <c r="K178" s="22">
        <v>0</v>
      </c>
      <c r="L178" s="22">
        <v>7126</v>
      </c>
      <c r="M178" s="22">
        <v>1254964</v>
      </c>
      <c r="N178" s="22">
        <v>0</v>
      </c>
      <c r="O178" s="22">
        <v>672189</v>
      </c>
      <c r="P178" s="22">
        <v>278370</v>
      </c>
      <c r="Q178" s="22">
        <v>525000</v>
      </c>
      <c r="R178" s="22">
        <v>254522</v>
      </c>
      <c r="S178" s="22">
        <v>0</v>
      </c>
      <c r="T178" s="22">
        <v>2985045</v>
      </c>
      <c r="U178" s="22">
        <v>495821</v>
      </c>
      <c r="V178" s="22">
        <v>0</v>
      </c>
      <c r="W178" s="22">
        <v>233061</v>
      </c>
      <c r="X178" s="22">
        <v>301374</v>
      </c>
      <c r="Y178" s="22">
        <v>0</v>
      </c>
      <c r="Z178" s="22">
        <v>0</v>
      </c>
      <c r="AA178" s="22">
        <v>0</v>
      </c>
      <c r="AB178" s="22">
        <v>9627</v>
      </c>
      <c r="AC178" s="22">
        <v>1039883</v>
      </c>
      <c r="AD178" s="22">
        <v>467092</v>
      </c>
      <c r="AE178" s="22">
        <v>201071</v>
      </c>
      <c r="AF178" s="22">
        <v>0</v>
      </c>
      <c r="AG178" s="22">
        <v>126809</v>
      </c>
      <c r="AH178" s="22">
        <v>81906</v>
      </c>
      <c r="AI178" s="22">
        <v>1916761</v>
      </c>
      <c r="AJ178" s="22">
        <v>0</v>
      </c>
      <c r="AK178" s="22">
        <v>0</v>
      </c>
      <c r="AL178" s="22">
        <v>0</v>
      </c>
    </row>
    <row r="179" spans="1:38" x14ac:dyDescent="0.35">
      <c r="A179" s="22" t="s">
        <v>114</v>
      </c>
      <c r="B179" s="22" t="s">
        <v>294</v>
      </c>
      <c r="C179" s="22" t="s">
        <v>469</v>
      </c>
      <c r="D179" s="22" t="s">
        <v>470</v>
      </c>
      <c r="E179" s="22">
        <v>262717</v>
      </c>
      <c r="F179" s="22">
        <v>0</v>
      </c>
      <c r="G179" s="22">
        <v>42560</v>
      </c>
      <c r="H179" s="22">
        <v>0</v>
      </c>
      <c r="I179" s="22">
        <v>71075</v>
      </c>
      <c r="J179" s="22">
        <v>0</v>
      </c>
      <c r="K179" s="22">
        <v>0</v>
      </c>
      <c r="L179" s="22">
        <v>0</v>
      </c>
      <c r="M179" s="22">
        <v>376352</v>
      </c>
      <c r="N179" s="22">
        <v>0</v>
      </c>
      <c r="O179" s="22">
        <v>214012</v>
      </c>
      <c r="P179" s="22">
        <v>121480</v>
      </c>
      <c r="Q179" s="22">
        <v>0</v>
      </c>
      <c r="R179" s="22">
        <v>0</v>
      </c>
      <c r="S179" s="22">
        <v>66059</v>
      </c>
      <c r="T179" s="22">
        <v>777903</v>
      </c>
      <c r="U179" s="22">
        <v>98021</v>
      </c>
      <c r="V179" s="22">
        <v>0</v>
      </c>
      <c r="W179" s="22">
        <v>386526</v>
      </c>
      <c r="X179" s="22">
        <v>77644</v>
      </c>
      <c r="Y179" s="22">
        <v>44447</v>
      </c>
      <c r="Z179" s="22">
        <v>0</v>
      </c>
      <c r="AA179" s="22">
        <v>0</v>
      </c>
      <c r="AB179" s="22">
        <v>0</v>
      </c>
      <c r="AC179" s="22">
        <v>606638</v>
      </c>
      <c r="AD179" s="22">
        <v>200848</v>
      </c>
      <c r="AE179" s="22">
        <v>82565</v>
      </c>
      <c r="AF179" s="22">
        <v>0</v>
      </c>
      <c r="AG179" s="22">
        <v>66529</v>
      </c>
      <c r="AH179" s="22">
        <v>50550</v>
      </c>
      <c r="AI179" s="22">
        <v>1007130</v>
      </c>
      <c r="AJ179" s="22">
        <v>0</v>
      </c>
      <c r="AK179" s="22">
        <v>0</v>
      </c>
      <c r="AL179" s="22">
        <v>0</v>
      </c>
    </row>
    <row r="180" spans="1:38" x14ac:dyDescent="0.35">
      <c r="A180" s="22" t="s">
        <v>114</v>
      </c>
      <c r="B180" s="22" t="s">
        <v>294</v>
      </c>
      <c r="C180" s="22" t="s">
        <v>471</v>
      </c>
      <c r="D180" s="22" t="s">
        <v>472</v>
      </c>
      <c r="E180" s="22">
        <v>6416845</v>
      </c>
      <c r="F180" s="22">
        <v>0</v>
      </c>
      <c r="G180" s="22">
        <v>10638447</v>
      </c>
      <c r="H180" s="22">
        <v>90000</v>
      </c>
      <c r="I180" s="22">
        <v>507500</v>
      </c>
      <c r="J180" s="22">
        <v>0</v>
      </c>
      <c r="K180" s="22">
        <v>0</v>
      </c>
      <c r="L180" s="22">
        <v>0</v>
      </c>
      <c r="M180" s="22">
        <v>17652792</v>
      </c>
      <c r="N180" s="22">
        <v>23222680</v>
      </c>
      <c r="O180" s="22">
        <v>458900</v>
      </c>
      <c r="P180" s="22">
        <v>1022659</v>
      </c>
      <c r="Q180" s="22">
        <v>0</v>
      </c>
      <c r="R180" s="22">
        <v>739755</v>
      </c>
      <c r="S180" s="22">
        <v>1538271</v>
      </c>
      <c r="T180" s="22">
        <v>44635057</v>
      </c>
      <c r="U180" s="22">
        <v>3399294</v>
      </c>
      <c r="V180" s="22">
        <v>0</v>
      </c>
      <c r="W180" s="22">
        <v>586765</v>
      </c>
      <c r="X180" s="22">
        <v>513881</v>
      </c>
      <c r="Y180" s="22">
        <v>269514</v>
      </c>
      <c r="Z180" s="22">
        <v>0</v>
      </c>
      <c r="AA180" s="22">
        <v>0</v>
      </c>
      <c r="AB180" s="22">
        <v>0</v>
      </c>
      <c r="AC180" s="22">
        <v>4769454</v>
      </c>
      <c r="AD180" s="22">
        <v>1470765</v>
      </c>
      <c r="AE180" s="22">
        <v>600233</v>
      </c>
      <c r="AF180" s="22">
        <v>0</v>
      </c>
      <c r="AG180" s="22">
        <v>900505</v>
      </c>
      <c r="AH180" s="22">
        <v>730846</v>
      </c>
      <c r="AI180" s="22">
        <v>8471803</v>
      </c>
      <c r="AJ180" s="22">
        <v>0</v>
      </c>
      <c r="AK180" s="22">
        <v>0</v>
      </c>
      <c r="AL180" s="22">
        <v>0</v>
      </c>
    </row>
    <row r="181" spans="1:38" x14ac:dyDescent="0.35">
      <c r="A181" s="22" t="s">
        <v>114</v>
      </c>
      <c r="B181" s="22" t="s">
        <v>294</v>
      </c>
      <c r="C181" s="22" t="s">
        <v>473</v>
      </c>
      <c r="D181" s="22" t="s">
        <v>474</v>
      </c>
      <c r="E181" s="22">
        <v>1530405</v>
      </c>
      <c r="F181" s="22">
        <v>0</v>
      </c>
      <c r="G181" s="22">
        <v>1107175</v>
      </c>
      <c r="H181" s="22">
        <v>374660</v>
      </c>
      <c r="I181" s="22">
        <v>377016</v>
      </c>
      <c r="J181" s="22">
        <v>0</v>
      </c>
      <c r="K181" s="22">
        <v>0</v>
      </c>
      <c r="L181" s="22">
        <v>0</v>
      </c>
      <c r="M181" s="22">
        <v>3389256</v>
      </c>
      <c r="N181" s="22">
        <v>1880953</v>
      </c>
      <c r="O181" s="22">
        <v>3533255</v>
      </c>
      <c r="P181" s="22">
        <v>772998</v>
      </c>
      <c r="Q181" s="22">
        <v>908440</v>
      </c>
      <c r="R181" s="22">
        <v>1789015</v>
      </c>
      <c r="S181" s="22">
        <v>523360</v>
      </c>
      <c r="T181" s="22">
        <v>12797277</v>
      </c>
      <c r="U181" s="22">
        <v>1217349</v>
      </c>
      <c r="V181" s="22">
        <v>0</v>
      </c>
      <c r="W181" s="22">
        <v>635076</v>
      </c>
      <c r="X181" s="22">
        <v>1065195</v>
      </c>
      <c r="Y181" s="22">
        <v>316939</v>
      </c>
      <c r="Z181" s="22">
        <v>0</v>
      </c>
      <c r="AA181" s="22">
        <v>0</v>
      </c>
      <c r="AB181" s="22">
        <v>0</v>
      </c>
      <c r="AC181" s="22">
        <v>3234559</v>
      </c>
      <c r="AD181" s="22">
        <v>476473</v>
      </c>
      <c r="AE181" s="22">
        <v>791044</v>
      </c>
      <c r="AF181" s="22">
        <v>0</v>
      </c>
      <c r="AG181" s="22">
        <v>155360</v>
      </c>
      <c r="AH181" s="22">
        <v>354542</v>
      </c>
      <c r="AI181" s="22">
        <v>5011978</v>
      </c>
      <c r="AJ181" s="22">
        <v>0</v>
      </c>
      <c r="AK181" s="22">
        <v>0</v>
      </c>
      <c r="AL181" s="22">
        <v>0</v>
      </c>
    </row>
    <row r="182" spans="1:38" x14ac:dyDescent="0.35">
      <c r="A182" s="22" t="s">
        <v>114</v>
      </c>
      <c r="B182" s="22" t="s">
        <v>294</v>
      </c>
      <c r="C182" s="22" t="s">
        <v>475</v>
      </c>
      <c r="D182" s="22" t="s">
        <v>476</v>
      </c>
      <c r="E182" s="22">
        <v>54428</v>
      </c>
      <c r="F182" s="22">
        <v>0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v>54428</v>
      </c>
      <c r="N182" s="22">
        <v>0</v>
      </c>
      <c r="O182" s="22">
        <v>0</v>
      </c>
      <c r="P182" s="22">
        <v>11337</v>
      </c>
      <c r="Q182" s="22">
        <v>31873</v>
      </c>
      <c r="R182" s="22">
        <v>0</v>
      </c>
      <c r="S182" s="22">
        <v>5500</v>
      </c>
      <c r="T182" s="22">
        <v>103138</v>
      </c>
      <c r="U182" s="22">
        <v>181183</v>
      </c>
      <c r="V182" s="22">
        <v>0</v>
      </c>
      <c r="W182" s="22">
        <v>272804</v>
      </c>
      <c r="X182" s="22">
        <v>54990</v>
      </c>
      <c r="Y182" s="22">
        <v>0</v>
      </c>
      <c r="Z182" s="22">
        <v>0</v>
      </c>
      <c r="AA182" s="22">
        <v>0</v>
      </c>
      <c r="AB182" s="22">
        <v>0</v>
      </c>
      <c r="AC182" s="22">
        <v>508977</v>
      </c>
      <c r="AD182" s="22">
        <v>107159</v>
      </c>
      <c r="AE182" s="22">
        <v>92332</v>
      </c>
      <c r="AF182" s="22">
        <v>0</v>
      </c>
      <c r="AG182" s="22">
        <v>0</v>
      </c>
      <c r="AH182" s="22">
        <v>4116</v>
      </c>
      <c r="AI182" s="22">
        <v>712584</v>
      </c>
      <c r="AJ182" s="22">
        <v>0</v>
      </c>
      <c r="AK182" s="22">
        <v>0</v>
      </c>
      <c r="AL182" s="22">
        <v>0</v>
      </c>
    </row>
    <row r="183" spans="1:38" x14ac:dyDescent="0.35">
      <c r="A183" s="22" t="s">
        <v>114</v>
      </c>
      <c r="B183" s="22" t="s">
        <v>294</v>
      </c>
      <c r="C183" s="22" t="s">
        <v>477</v>
      </c>
      <c r="D183" s="22" t="s">
        <v>478</v>
      </c>
      <c r="E183" s="22">
        <v>0</v>
      </c>
      <c r="F183" s="22">
        <v>0</v>
      </c>
      <c r="G183" s="22">
        <v>0</v>
      </c>
      <c r="H183" s="22">
        <v>2009064</v>
      </c>
      <c r="I183" s="22">
        <v>0</v>
      </c>
      <c r="J183" s="22">
        <v>0</v>
      </c>
      <c r="K183" s="22">
        <v>0</v>
      </c>
      <c r="L183" s="22">
        <v>0</v>
      </c>
      <c r="M183" s="22">
        <v>2009064</v>
      </c>
      <c r="N183" s="22">
        <v>10885258</v>
      </c>
      <c r="O183" s="22">
        <v>507432</v>
      </c>
      <c r="P183" s="22">
        <v>240702</v>
      </c>
      <c r="Q183" s="22">
        <v>0</v>
      </c>
      <c r="R183" s="22">
        <v>0</v>
      </c>
      <c r="S183" s="22">
        <v>270857</v>
      </c>
      <c r="T183" s="22">
        <v>13913313</v>
      </c>
      <c r="U183" s="22">
        <v>433067</v>
      </c>
      <c r="V183" s="22">
        <v>0</v>
      </c>
      <c r="W183" s="22">
        <v>384864</v>
      </c>
      <c r="X183" s="22">
        <v>187262</v>
      </c>
      <c r="Y183" s="22">
        <v>26084</v>
      </c>
      <c r="Z183" s="22">
        <v>0</v>
      </c>
      <c r="AA183" s="22">
        <v>0</v>
      </c>
      <c r="AB183" s="22">
        <v>0</v>
      </c>
      <c r="AC183" s="22">
        <v>1031277</v>
      </c>
      <c r="AD183" s="22">
        <v>294342</v>
      </c>
      <c r="AE183" s="22">
        <v>320149</v>
      </c>
      <c r="AF183" s="22">
        <v>0</v>
      </c>
      <c r="AG183" s="22">
        <v>172312</v>
      </c>
      <c r="AH183" s="22">
        <v>83507</v>
      </c>
      <c r="AI183" s="22">
        <v>1901587</v>
      </c>
      <c r="AJ183" s="22">
        <v>0</v>
      </c>
      <c r="AK183" s="22">
        <v>0</v>
      </c>
      <c r="AL183" s="22">
        <v>0</v>
      </c>
    </row>
    <row r="184" spans="1:38" x14ac:dyDescent="0.35">
      <c r="A184" s="22" t="s">
        <v>114</v>
      </c>
      <c r="B184" s="22" t="s">
        <v>294</v>
      </c>
      <c r="C184" s="22" t="s">
        <v>479</v>
      </c>
      <c r="D184" s="22" t="s">
        <v>480</v>
      </c>
      <c r="E184" s="22">
        <v>221053</v>
      </c>
      <c r="F184" s="22">
        <v>0</v>
      </c>
      <c r="G184" s="22">
        <v>478396</v>
      </c>
      <c r="H184" s="22">
        <v>14949</v>
      </c>
      <c r="I184" s="22">
        <v>0</v>
      </c>
      <c r="J184" s="22">
        <v>0</v>
      </c>
      <c r="K184" s="22">
        <v>0</v>
      </c>
      <c r="L184" s="22">
        <v>0</v>
      </c>
      <c r="M184" s="22">
        <v>714398</v>
      </c>
      <c r="N184" s="22">
        <v>0</v>
      </c>
      <c r="O184" s="22">
        <v>0</v>
      </c>
      <c r="P184" s="22">
        <v>11011</v>
      </c>
      <c r="Q184" s="22">
        <v>0</v>
      </c>
      <c r="R184" s="22">
        <v>99492</v>
      </c>
      <c r="S184" s="22">
        <v>170040</v>
      </c>
      <c r="T184" s="22">
        <v>994941</v>
      </c>
      <c r="U184" s="22">
        <v>716344</v>
      </c>
      <c r="V184" s="22">
        <v>0</v>
      </c>
      <c r="W184" s="22">
        <v>109719</v>
      </c>
      <c r="X184" s="22">
        <v>40218</v>
      </c>
      <c r="Y184" s="22">
        <v>0</v>
      </c>
      <c r="Z184" s="22">
        <v>0</v>
      </c>
      <c r="AA184" s="22">
        <v>0</v>
      </c>
      <c r="AB184" s="22">
        <v>0</v>
      </c>
      <c r="AC184" s="22">
        <v>866281</v>
      </c>
      <c r="AD184" s="22">
        <v>44631</v>
      </c>
      <c r="AE184" s="22">
        <v>154934</v>
      </c>
      <c r="AF184" s="22">
        <v>0</v>
      </c>
      <c r="AG184" s="22">
        <v>107199</v>
      </c>
      <c r="AH184" s="22">
        <v>80262</v>
      </c>
      <c r="AI184" s="22">
        <v>1253307</v>
      </c>
      <c r="AJ184" s="22">
        <v>0</v>
      </c>
      <c r="AK184" s="22">
        <v>0</v>
      </c>
      <c r="AL184" s="22">
        <v>0</v>
      </c>
    </row>
    <row r="185" spans="1:38" x14ac:dyDescent="0.35">
      <c r="A185" s="22" t="s">
        <v>114</v>
      </c>
      <c r="B185" s="22" t="s">
        <v>294</v>
      </c>
      <c r="C185" s="22" t="s">
        <v>481</v>
      </c>
      <c r="D185" s="22" t="s">
        <v>482</v>
      </c>
      <c r="E185" s="22">
        <v>0</v>
      </c>
      <c r="F185" s="22">
        <v>0</v>
      </c>
      <c r="G185" s="22">
        <v>0</v>
      </c>
      <c r="H185" s="22"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2649671</v>
      </c>
      <c r="O185" s="22">
        <v>0</v>
      </c>
      <c r="P185" s="22">
        <v>7500</v>
      </c>
      <c r="Q185" s="22">
        <v>0</v>
      </c>
      <c r="R185" s="22">
        <v>0</v>
      </c>
      <c r="S185" s="22">
        <v>157500</v>
      </c>
      <c r="T185" s="22">
        <v>2814671</v>
      </c>
      <c r="U185" s="22">
        <v>164574</v>
      </c>
      <c r="V185" s="22">
        <v>0</v>
      </c>
      <c r="W185" s="22">
        <v>66414</v>
      </c>
      <c r="X185" s="22">
        <v>30493</v>
      </c>
      <c r="Y185" s="22">
        <v>6654</v>
      </c>
      <c r="Z185" s="22">
        <v>0</v>
      </c>
      <c r="AA185" s="22">
        <v>0</v>
      </c>
      <c r="AB185" s="22">
        <v>0</v>
      </c>
      <c r="AC185" s="22">
        <v>268135</v>
      </c>
      <c r="AD185" s="22">
        <v>53424</v>
      </c>
      <c r="AE185" s="22">
        <v>65426</v>
      </c>
      <c r="AF185" s="22">
        <v>0</v>
      </c>
      <c r="AG185" s="22">
        <v>7785</v>
      </c>
      <c r="AH185" s="22">
        <v>42915</v>
      </c>
      <c r="AI185" s="22">
        <v>437685</v>
      </c>
      <c r="AJ185" s="22">
        <v>0</v>
      </c>
      <c r="AK185" s="22">
        <v>0</v>
      </c>
      <c r="AL185" s="22">
        <v>0</v>
      </c>
    </row>
    <row r="186" spans="1:38" x14ac:dyDescent="0.35">
      <c r="A186" s="22" t="s">
        <v>114</v>
      </c>
      <c r="B186" s="22" t="s">
        <v>294</v>
      </c>
      <c r="C186" s="22" t="s">
        <v>483</v>
      </c>
      <c r="D186" s="22" t="s">
        <v>484</v>
      </c>
      <c r="E186" s="22">
        <v>343872</v>
      </c>
      <c r="F186" s="22">
        <v>0</v>
      </c>
      <c r="G186" s="22">
        <v>0</v>
      </c>
      <c r="H186" s="22">
        <v>36353</v>
      </c>
      <c r="I186" s="22">
        <v>97553</v>
      </c>
      <c r="J186" s="22">
        <v>0</v>
      </c>
      <c r="K186" s="22">
        <v>0</v>
      </c>
      <c r="L186" s="22">
        <v>0</v>
      </c>
      <c r="M186" s="22">
        <v>477778</v>
      </c>
      <c r="N186" s="22">
        <v>0</v>
      </c>
      <c r="O186" s="22">
        <v>0</v>
      </c>
      <c r="P186" s="22">
        <v>40233</v>
      </c>
      <c r="Q186" s="22">
        <v>97222</v>
      </c>
      <c r="R186" s="22">
        <v>0</v>
      </c>
      <c r="S186" s="22">
        <v>0</v>
      </c>
      <c r="T186" s="22">
        <v>615233</v>
      </c>
      <c r="U186" s="22">
        <v>633273</v>
      </c>
      <c r="V186" s="22">
        <v>0</v>
      </c>
      <c r="W186" s="22">
        <v>235681</v>
      </c>
      <c r="X186" s="22">
        <v>134283</v>
      </c>
      <c r="Y186" s="22">
        <v>23139</v>
      </c>
      <c r="Z186" s="22">
        <v>0</v>
      </c>
      <c r="AA186" s="22">
        <v>0</v>
      </c>
      <c r="AB186" s="22">
        <v>0</v>
      </c>
      <c r="AC186" s="22">
        <v>1026376</v>
      </c>
      <c r="AD186" s="22">
        <v>179345</v>
      </c>
      <c r="AE186" s="22">
        <v>257556</v>
      </c>
      <c r="AF186" s="22">
        <v>0</v>
      </c>
      <c r="AG186" s="22">
        <v>0</v>
      </c>
      <c r="AH186" s="22">
        <v>134482</v>
      </c>
      <c r="AI186" s="22">
        <v>1597759</v>
      </c>
      <c r="AJ186" s="22">
        <v>0</v>
      </c>
      <c r="AK186" s="22">
        <v>0</v>
      </c>
      <c r="AL186" s="22">
        <v>0</v>
      </c>
    </row>
    <row r="187" spans="1:38" x14ac:dyDescent="0.35">
      <c r="A187" s="22" t="s">
        <v>114</v>
      </c>
      <c r="B187" s="22" t="s">
        <v>294</v>
      </c>
      <c r="C187" s="22" t="s">
        <v>485</v>
      </c>
      <c r="D187" s="22" t="s">
        <v>486</v>
      </c>
      <c r="E187" s="22">
        <v>371234</v>
      </c>
      <c r="F187" s="22">
        <v>0</v>
      </c>
      <c r="G187" s="22">
        <v>0</v>
      </c>
      <c r="H187" s="22">
        <v>0</v>
      </c>
      <c r="I187" s="22">
        <v>0</v>
      </c>
      <c r="J187" s="22">
        <v>0</v>
      </c>
      <c r="K187" s="22">
        <v>0</v>
      </c>
      <c r="L187" s="22">
        <v>0</v>
      </c>
      <c r="M187" s="22">
        <v>371234</v>
      </c>
      <c r="N187" s="22">
        <v>0</v>
      </c>
      <c r="O187" s="22">
        <v>1039348</v>
      </c>
      <c r="P187" s="22">
        <v>66625</v>
      </c>
      <c r="Q187" s="22">
        <v>0</v>
      </c>
      <c r="R187" s="22">
        <v>0</v>
      </c>
      <c r="S187" s="22">
        <v>2995</v>
      </c>
      <c r="T187" s="22">
        <v>1480202</v>
      </c>
      <c r="U187" s="22">
        <v>106952</v>
      </c>
      <c r="V187" s="22">
        <v>0</v>
      </c>
      <c r="W187" s="22">
        <v>84879</v>
      </c>
      <c r="X187" s="22">
        <v>48339</v>
      </c>
      <c r="Y187" s="22">
        <v>0</v>
      </c>
      <c r="Z187" s="22">
        <v>0</v>
      </c>
      <c r="AA187" s="22">
        <v>19393</v>
      </c>
      <c r="AB187" s="22">
        <v>0</v>
      </c>
      <c r="AC187" s="22">
        <v>259563</v>
      </c>
      <c r="AD187" s="22">
        <v>155729</v>
      </c>
      <c r="AE187" s="22">
        <v>122818</v>
      </c>
      <c r="AF187" s="22">
        <v>0</v>
      </c>
      <c r="AG187" s="22">
        <v>6033</v>
      </c>
      <c r="AH187" s="22">
        <v>23032</v>
      </c>
      <c r="AI187" s="22">
        <v>567175</v>
      </c>
      <c r="AJ187" s="22">
        <v>0</v>
      </c>
      <c r="AK187" s="22">
        <v>0</v>
      </c>
      <c r="AL187" s="22">
        <v>0</v>
      </c>
    </row>
    <row r="188" spans="1:38" x14ac:dyDescent="0.35">
      <c r="A188" s="22" t="s">
        <v>114</v>
      </c>
      <c r="B188" s="22" t="s">
        <v>294</v>
      </c>
      <c r="C188" s="22" t="s">
        <v>487</v>
      </c>
      <c r="D188" s="22" t="s">
        <v>488</v>
      </c>
      <c r="E188" s="22">
        <v>116745</v>
      </c>
      <c r="F188" s="22">
        <v>0</v>
      </c>
      <c r="G188" s="22">
        <v>0</v>
      </c>
      <c r="H188" s="22">
        <v>28197</v>
      </c>
      <c r="I188" s="22">
        <v>0</v>
      </c>
      <c r="J188" s="22">
        <v>0</v>
      </c>
      <c r="K188" s="22">
        <v>0</v>
      </c>
      <c r="L188" s="22">
        <v>0</v>
      </c>
      <c r="M188" s="22">
        <v>144942</v>
      </c>
      <c r="N188" s="22">
        <v>622858</v>
      </c>
      <c r="O188" s="22">
        <v>87653</v>
      </c>
      <c r="P188" s="22">
        <v>104836</v>
      </c>
      <c r="Q188" s="22">
        <v>0</v>
      </c>
      <c r="R188" s="22">
        <v>0</v>
      </c>
      <c r="S188" s="22">
        <v>0</v>
      </c>
      <c r="T188" s="22">
        <v>960289</v>
      </c>
      <c r="U188" s="22">
        <v>1127593</v>
      </c>
      <c r="V188" s="22">
        <v>0</v>
      </c>
      <c r="W188" s="22">
        <v>138965</v>
      </c>
      <c r="X188" s="22">
        <v>153232</v>
      </c>
      <c r="Y188" s="22">
        <v>12632</v>
      </c>
      <c r="Z188" s="22">
        <v>0</v>
      </c>
      <c r="AA188" s="22">
        <v>0</v>
      </c>
      <c r="AB188" s="22">
        <v>52305</v>
      </c>
      <c r="AC188" s="22">
        <v>1484727</v>
      </c>
      <c r="AD188" s="22">
        <v>361575</v>
      </c>
      <c r="AE188" s="22">
        <v>320917</v>
      </c>
      <c r="AF188" s="22">
        <v>0</v>
      </c>
      <c r="AG188" s="22">
        <v>2582</v>
      </c>
      <c r="AH188" s="22">
        <v>61725</v>
      </c>
      <c r="AI188" s="22">
        <v>2231526</v>
      </c>
      <c r="AJ188" s="22">
        <v>0</v>
      </c>
      <c r="AK188" s="22">
        <v>0</v>
      </c>
      <c r="AL188" s="22">
        <v>0</v>
      </c>
    </row>
    <row r="189" spans="1:38" x14ac:dyDescent="0.35">
      <c r="A189" s="22" t="s">
        <v>114</v>
      </c>
      <c r="B189" s="22" t="s">
        <v>294</v>
      </c>
      <c r="C189" s="22" t="s">
        <v>489</v>
      </c>
      <c r="D189" s="22" t="s">
        <v>490</v>
      </c>
      <c r="E189" s="22">
        <v>197618</v>
      </c>
      <c r="F189" s="22">
        <v>0</v>
      </c>
      <c r="G189" s="22">
        <v>0</v>
      </c>
      <c r="H189" s="22">
        <v>0</v>
      </c>
      <c r="I189" s="22">
        <v>0</v>
      </c>
      <c r="J189" s="22">
        <v>0</v>
      </c>
      <c r="K189" s="22">
        <v>0</v>
      </c>
      <c r="L189" s="22">
        <v>0</v>
      </c>
      <c r="M189" s="22">
        <v>197618</v>
      </c>
      <c r="N189" s="22">
        <v>0</v>
      </c>
      <c r="O189" s="22">
        <v>0</v>
      </c>
      <c r="P189" s="22">
        <v>72244</v>
      </c>
      <c r="Q189" s="22">
        <v>0</v>
      </c>
      <c r="R189" s="22">
        <v>0</v>
      </c>
      <c r="S189" s="22">
        <v>173806</v>
      </c>
      <c r="T189" s="22">
        <v>443668</v>
      </c>
      <c r="U189" s="22">
        <v>186729</v>
      </c>
      <c r="V189" s="22">
        <v>0</v>
      </c>
      <c r="W189" s="22">
        <v>44207</v>
      </c>
      <c r="X189" s="22">
        <v>8684</v>
      </c>
      <c r="Y189" s="22">
        <v>0</v>
      </c>
      <c r="Z189" s="22">
        <v>0</v>
      </c>
      <c r="AA189" s="22">
        <v>0</v>
      </c>
      <c r="AB189" s="22">
        <v>0</v>
      </c>
      <c r="AC189" s="22">
        <v>239620</v>
      </c>
      <c r="AD189" s="22">
        <v>83442</v>
      </c>
      <c r="AE189" s="22">
        <v>75972</v>
      </c>
      <c r="AF189" s="22">
        <v>0</v>
      </c>
      <c r="AG189" s="22">
        <v>0</v>
      </c>
      <c r="AH189" s="22">
        <v>55865</v>
      </c>
      <c r="AI189" s="22">
        <v>454899</v>
      </c>
      <c r="AJ189" s="22">
        <v>0</v>
      </c>
      <c r="AK189" s="22">
        <v>0</v>
      </c>
      <c r="AL189" s="22">
        <v>0</v>
      </c>
    </row>
    <row r="190" spans="1:38" x14ac:dyDescent="0.35">
      <c r="A190" s="22" t="s">
        <v>114</v>
      </c>
      <c r="B190" s="22" t="s">
        <v>294</v>
      </c>
      <c r="C190" s="22" t="s">
        <v>491</v>
      </c>
      <c r="D190" s="22" t="s">
        <v>492</v>
      </c>
      <c r="E190" s="22">
        <v>1223823</v>
      </c>
      <c r="F190" s="22">
        <v>0</v>
      </c>
      <c r="G190" s="22">
        <v>114787</v>
      </c>
      <c r="H190" s="22">
        <v>239813</v>
      </c>
      <c r="I190" s="22">
        <v>66597</v>
      </c>
      <c r="J190" s="22">
        <v>0</v>
      </c>
      <c r="K190" s="22">
        <v>0</v>
      </c>
      <c r="L190" s="22">
        <v>0</v>
      </c>
      <c r="M190" s="22">
        <v>1645020</v>
      </c>
      <c r="N190" s="22">
        <v>366071</v>
      </c>
      <c r="O190" s="22">
        <v>0</v>
      </c>
      <c r="P190" s="22">
        <v>594554</v>
      </c>
      <c r="Q190" s="22">
        <v>0</v>
      </c>
      <c r="R190" s="22">
        <v>0</v>
      </c>
      <c r="S190" s="22">
        <v>113850</v>
      </c>
      <c r="T190" s="22">
        <v>2719495</v>
      </c>
      <c r="U190" s="22">
        <v>2142516</v>
      </c>
      <c r="V190" s="22">
        <v>0</v>
      </c>
      <c r="W190" s="22">
        <v>244288</v>
      </c>
      <c r="X190" s="22">
        <v>233108</v>
      </c>
      <c r="Y190" s="22">
        <v>242380</v>
      </c>
      <c r="Z190" s="22">
        <v>0</v>
      </c>
      <c r="AA190" s="22">
        <v>0</v>
      </c>
      <c r="AB190" s="22">
        <v>0</v>
      </c>
      <c r="AC190" s="22">
        <v>2862292</v>
      </c>
      <c r="AD190" s="22">
        <v>561635</v>
      </c>
      <c r="AE190" s="22">
        <v>370195</v>
      </c>
      <c r="AF190" s="22">
        <v>0</v>
      </c>
      <c r="AG190" s="22">
        <v>0</v>
      </c>
      <c r="AH190" s="22">
        <v>315479</v>
      </c>
      <c r="AI190" s="22">
        <v>4109601</v>
      </c>
      <c r="AJ190" s="22">
        <v>0</v>
      </c>
      <c r="AK190" s="22">
        <v>0</v>
      </c>
      <c r="AL190" s="22">
        <v>0</v>
      </c>
    </row>
    <row r="191" spans="1:38" x14ac:dyDescent="0.35">
      <c r="A191" s="22" t="s">
        <v>114</v>
      </c>
      <c r="B191" s="22" t="s">
        <v>294</v>
      </c>
      <c r="C191" s="22" t="s">
        <v>493</v>
      </c>
      <c r="D191" s="22" t="s">
        <v>494</v>
      </c>
      <c r="E191" s="22">
        <v>421241</v>
      </c>
      <c r="F191" s="22">
        <v>0</v>
      </c>
      <c r="G191" s="22">
        <v>428622</v>
      </c>
      <c r="H191" s="22">
        <v>0</v>
      </c>
      <c r="I191" s="22">
        <v>0</v>
      </c>
      <c r="J191" s="22">
        <v>0</v>
      </c>
      <c r="K191" s="22">
        <v>0</v>
      </c>
      <c r="L191" s="22">
        <v>0</v>
      </c>
      <c r="M191" s="22">
        <v>849863</v>
      </c>
      <c r="N191" s="22">
        <v>10304703</v>
      </c>
      <c r="O191" s="22">
        <v>0</v>
      </c>
      <c r="P191" s="22">
        <v>403590</v>
      </c>
      <c r="Q191" s="22">
        <v>0</v>
      </c>
      <c r="R191" s="22">
        <v>11035</v>
      </c>
      <c r="S191" s="22">
        <v>1246312</v>
      </c>
      <c r="T191" s="22">
        <v>12815503</v>
      </c>
      <c r="U191" s="22">
        <v>950096</v>
      </c>
      <c r="V191" s="22">
        <v>0</v>
      </c>
      <c r="W191" s="22">
        <v>359686</v>
      </c>
      <c r="X191" s="22">
        <v>103527</v>
      </c>
      <c r="Y191" s="22">
        <v>50310</v>
      </c>
      <c r="Z191" s="22">
        <v>0</v>
      </c>
      <c r="AA191" s="22">
        <v>0</v>
      </c>
      <c r="AB191" s="22">
        <v>0</v>
      </c>
      <c r="AC191" s="22">
        <v>1463619</v>
      </c>
      <c r="AD191" s="22">
        <v>254118</v>
      </c>
      <c r="AE191" s="22">
        <v>425103</v>
      </c>
      <c r="AF191" s="22">
        <v>0</v>
      </c>
      <c r="AG191" s="22">
        <v>244803</v>
      </c>
      <c r="AH191" s="22">
        <v>201098</v>
      </c>
      <c r="AI191" s="22">
        <v>2588741</v>
      </c>
      <c r="AJ191" s="22">
        <v>0</v>
      </c>
      <c r="AK191" s="22">
        <v>0</v>
      </c>
      <c r="AL191" s="22">
        <v>0</v>
      </c>
    </row>
    <row r="192" spans="1:38" x14ac:dyDescent="0.35">
      <c r="A192" s="22" t="s">
        <v>114</v>
      </c>
      <c r="B192" s="22" t="s">
        <v>294</v>
      </c>
      <c r="C192" s="22" t="s">
        <v>495</v>
      </c>
      <c r="D192" s="22" t="s">
        <v>496</v>
      </c>
      <c r="E192" s="22">
        <v>0</v>
      </c>
      <c r="F192" s="22">
        <v>0</v>
      </c>
      <c r="G192" s="22">
        <v>0</v>
      </c>
      <c r="H192" s="22">
        <v>527541</v>
      </c>
      <c r="I192" s="22">
        <v>0</v>
      </c>
      <c r="J192" s="22">
        <v>0</v>
      </c>
      <c r="K192" s="22">
        <v>636153</v>
      </c>
      <c r="L192" s="22">
        <v>0</v>
      </c>
      <c r="M192" s="22">
        <v>1163694</v>
      </c>
      <c r="N192" s="22">
        <v>0</v>
      </c>
      <c r="O192" s="22">
        <v>71992</v>
      </c>
      <c r="P192" s="22">
        <v>43803</v>
      </c>
      <c r="Q192" s="22">
        <v>0</v>
      </c>
      <c r="R192" s="22">
        <v>0</v>
      </c>
      <c r="S192" s="22">
        <v>0</v>
      </c>
      <c r="T192" s="22">
        <v>1279489</v>
      </c>
      <c r="U192" s="22">
        <v>288874</v>
      </c>
      <c r="V192" s="22">
        <v>0</v>
      </c>
      <c r="W192" s="22">
        <v>74326</v>
      </c>
      <c r="X192" s="22">
        <v>81885</v>
      </c>
      <c r="Y192" s="22">
        <v>0</v>
      </c>
      <c r="Z192" s="22">
        <v>0</v>
      </c>
      <c r="AA192" s="22">
        <v>61501</v>
      </c>
      <c r="AB192" s="22">
        <v>0</v>
      </c>
      <c r="AC192" s="22">
        <v>506586</v>
      </c>
      <c r="AD192" s="22">
        <v>256197</v>
      </c>
      <c r="AE192" s="22">
        <v>99422</v>
      </c>
      <c r="AF192" s="22">
        <v>0</v>
      </c>
      <c r="AG192" s="22">
        <v>31993</v>
      </c>
      <c r="AH192" s="22">
        <v>12356</v>
      </c>
      <c r="AI192" s="22">
        <v>906554</v>
      </c>
      <c r="AJ192" s="22">
        <v>0</v>
      </c>
      <c r="AK192" s="22">
        <v>0</v>
      </c>
      <c r="AL192" s="22">
        <v>0</v>
      </c>
    </row>
    <row r="193" spans="1:38" x14ac:dyDescent="0.35">
      <c r="A193" s="22" t="s">
        <v>114</v>
      </c>
      <c r="B193" s="22" t="s">
        <v>294</v>
      </c>
      <c r="C193" s="22" t="s">
        <v>497</v>
      </c>
      <c r="D193" s="22" t="s">
        <v>498</v>
      </c>
      <c r="E193" s="22">
        <v>934816</v>
      </c>
      <c r="F193" s="22">
        <v>0</v>
      </c>
      <c r="G193" s="22">
        <v>222301</v>
      </c>
      <c r="H193" s="22">
        <v>122399</v>
      </c>
      <c r="I193" s="22">
        <v>99901</v>
      </c>
      <c r="J193" s="22">
        <v>0</v>
      </c>
      <c r="K193" s="22">
        <v>0</v>
      </c>
      <c r="L193" s="22">
        <v>0</v>
      </c>
      <c r="M193" s="22">
        <v>1379417</v>
      </c>
      <c r="N193" s="22">
        <v>0</v>
      </c>
      <c r="O193" s="22">
        <v>4201339</v>
      </c>
      <c r="P193" s="22">
        <v>135550</v>
      </c>
      <c r="Q193" s="22">
        <v>0</v>
      </c>
      <c r="R193" s="22">
        <v>0</v>
      </c>
      <c r="S193" s="22">
        <v>0</v>
      </c>
      <c r="T193" s="22">
        <v>5716306</v>
      </c>
      <c r="U193" s="22">
        <v>370482</v>
      </c>
      <c r="V193" s="22">
        <v>0</v>
      </c>
      <c r="W193" s="22">
        <v>117652</v>
      </c>
      <c r="X193" s="22">
        <v>221347</v>
      </c>
      <c r="Y193" s="22">
        <v>45537</v>
      </c>
      <c r="Z193" s="22">
        <v>0</v>
      </c>
      <c r="AA193" s="22">
        <v>0</v>
      </c>
      <c r="AB193" s="22">
        <v>0</v>
      </c>
      <c r="AC193" s="22">
        <v>755018</v>
      </c>
      <c r="AD193" s="22">
        <v>74126</v>
      </c>
      <c r="AE193" s="22">
        <v>135891</v>
      </c>
      <c r="AF193" s="22">
        <v>0</v>
      </c>
      <c r="AG193" s="22">
        <v>0</v>
      </c>
      <c r="AH193" s="22">
        <v>44996</v>
      </c>
      <c r="AI193" s="22">
        <v>1010031</v>
      </c>
      <c r="AJ193" s="22">
        <v>0</v>
      </c>
      <c r="AK193" s="22">
        <v>0</v>
      </c>
      <c r="AL193" s="22">
        <v>0</v>
      </c>
    </row>
    <row r="194" spans="1:38" x14ac:dyDescent="0.35">
      <c r="A194" s="22" t="s">
        <v>114</v>
      </c>
      <c r="B194" s="22" t="s">
        <v>294</v>
      </c>
      <c r="C194" s="22" t="s">
        <v>499</v>
      </c>
      <c r="D194" s="22" t="s">
        <v>500</v>
      </c>
      <c r="E194" s="22">
        <v>627649</v>
      </c>
      <c r="F194" s="22">
        <v>0</v>
      </c>
      <c r="G194" s="22">
        <v>0</v>
      </c>
      <c r="H194" s="22"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v>627649</v>
      </c>
      <c r="N194" s="22">
        <v>1104480</v>
      </c>
      <c r="O194" s="22">
        <v>446035</v>
      </c>
      <c r="P194" s="22">
        <v>213258</v>
      </c>
      <c r="Q194" s="22">
        <v>0</v>
      </c>
      <c r="R194" s="22">
        <v>0</v>
      </c>
      <c r="S194" s="22">
        <v>0</v>
      </c>
      <c r="T194" s="22">
        <v>2391422</v>
      </c>
      <c r="U194" s="22">
        <v>864110</v>
      </c>
      <c r="V194" s="22">
        <v>0</v>
      </c>
      <c r="W194" s="22">
        <v>274433</v>
      </c>
      <c r="X194" s="22">
        <v>154867</v>
      </c>
      <c r="Y194" s="22">
        <v>329133</v>
      </c>
      <c r="Z194" s="22">
        <v>0</v>
      </c>
      <c r="AA194" s="22">
        <v>0</v>
      </c>
      <c r="AB194" s="22">
        <v>85845</v>
      </c>
      <c r="AC194" s="22">
        <v>1708388</v>
      </c>
      <c r="AD194" s="22">
        <v>398422</v>
      </c>
      <c r="AE194" s="22">
        <v>265618</v>
      </c>
      <c r="AF194" s="22">
        <v>0</v>
      </c>
      <c r="AG194" s="22">
        <v>0</v>
      </c>
      <c r="AH194" s="22">
        <v>75475</v>
      </c>
      <c r="AI194" s="22">
        <v>2447903</v>
      </c>
      <c r="AJ194" s="22">
        <v>0</v>
      </c>
      <c r="AK194" s="22">
        <v>0</v>
      </c>
      <c r="AL194" s="22">
        <v>0</v>
      </c>
    </row>
    <row r="195" spans="1:38" x14ac:dyDescent="0.35">
      <c r="A195" s="22" t="s">
        <v>114</v>
      </c>
      <c r="B195" s="22" t="s">
        <v>294</v>
      </c>
      <c r="C195" s="22" t="s">
        <v>501</v>
      </c>
      <c r="D195" s="22" t="s">
        <v>502</v>
      </c>
      <c r="E195" s="22">
        <v>46828</v>
      </c>
      <c r="F195" s="22">
        <v>0</v>
      </c>
      <c r="G195" s="22">
        <v>927867</v>
      </c>
      <c r="H195" s="22"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v>974695</v>
      </c>
      <c r="N195" s="22">
        <v>0</v>
      </c>
      <c r="O195" s="22">
        <v>0</v>
      </c>
      <c r="P195" s="22">
        <v>334486</v>
      </c>
      <c r="Q195" s="22">
        <v>0</v>
      </c>
      <c r="R195" s="22">
        <v>7074</v>
      </c>
      <c r="S195" s="22">
        <v>712469</v>
      </c>
      <c r="T195" s="22">
        <v>2028724</v>
      </c>
      <c r="U195" s="22">
        <v>116218</v>
      </c>
      <c r="V195" s="22">
        <v>0</v>
      </c>
      <c r="W195" s="22">
        <v>363464</v>
      </c>
      <c r="X195" s="22">
        <v>4354</v>
      </c>
      <c r="Y195" s="22">
        <v>6336</v>
      </c>
      <c r="Z195" s="22">
        <v>0</v>
      </c>
      <c r="AA195" s="22">
        <v>0</v>
      </c>
      <c r="AB195" s="22">
        <v>0</v>
      </c>
      <c r="AC195" s="22">
        <v>490372</v>
      </c>
      <c r="AD195" s="22">
        <v>18492</v>
      </c>
      <c r="AE195" s="22">
        <v>83923</v>
      </c>
      <c r="AF195" s="22">
        <v>0</v>
      </c>
      <c r="AG195" s="22">
        <v>35964</v>
      </c>
      <c r="AH195" s="22">
        <v>96162</v>
      </c>
      <c r="AI195" s="22">
        <v>724913</v>
      </c>
      <c r="AJ195" s="22">
        <v>0</v>
      </c>
      <c r="AK195" s="22">
        <v>0</v>
      </c>
      <c r="AL195" s="22">
        <v>0</v>
      </c>
    </row>
    <row r="196" spans="1:38" x14ac:dyDescent="0.35">
      <c r="A196" s="22" t="s">
        <v>114</v>
      </c>
      <c r="B196" s="22" t="s">
        <v>294</v>
      </c>
      <c r="C196" s="22" t="s">
        <v>503</v>
      </c>
      <c r="D196" s="22" t="s">
        <v>504</v>
      </c>
      <c r="E196" s="22">
        <v>260799</v>
      </c>
      <c r="F196" s="22">
        <v>0</v>
      </c>
      <c r="G196" s="22">
        <v>476520</v>
      </c>
      <c r="H196" s="22">
        <v>67075</v>
      </c>
      <c r="I196" s="22">
        <v>2531</v>
      </c>
      <c r="J196" s="22">
        <v>0</v>
      </c>
      <c r="K196" s="22">
        <v>0</v>
      </c>
      <c r="L196" s="22">
        <v>0</v>
      </c>
      <c r="M196" s="22">
        <v>806925</v>
      </c>
      <c r="N196" s="22">
        <v>228553</v>
      </c>
      <c r="O196" s="22">
        <v>2099982</v>
      </c>
      <c r="P196" s="22">
        <v>179700</v>
      </c>
      <c r="Q196" s="22">
        <v>0</v>
      </c>
      <c r="R196" s="22">
        <v>32535</v>
      </c>
      <c r="S196" s="22">
        <v>1409851</v>
      </c>
      <c r="T196" s="22">
        <v>4757546</v>
      </c>
      <c r="U196" s="22">
        <v>888397</v>
      </c>
      <c r="V196" s="22">
        <v>0</v>
      </c>
      <c r="W196" s="22">
        <v>195979</v>
      </c>
      <c r="X196" s="22">
        <v>156749</v>
      </c>
      <c r="Y196" s="22">
        <v>4616</v>
      </c>
      <c r="Z196" s="22">
        <v>0</v>
      </c>
      <c r="AA196" s="22">
        <v>0</v>
      </c>
      <c r="AB196" s="22">
        <v>0</v>
      </c>
      <c r="AC196" s="22">
        <v>1245741</v>
      </c>
      <c r="AD196" s="22">
        <v>1103502</v>
      </c>
      <c r="AE196" s="22">
        <v>306494</v>
      </c>
      <c r="AF196" s="22">
        <v>0</v>
      </c>
      <c r="AG196" s="22">
        <v>44769</v>
      </c>
      <c r="AH196" s="22">
        <v>115030</v>
      </c>
      <c r="AI196" s="22">
        <v>2815536</v>
      </c>
      <c r="AJ196" s="22">
        <v>0</v>
      </c>
      <c r="AK196" s="22">
        <v>0</v>
      </c>
      <c r="AL196" s="22">
        <v>0</v>
      </c>
    </row>
    <row r="197" spans="1:38" x14ac:dyDescent="0.35">
      <c r="A197" s="22" t="s">
        <v>114</v>
      </c>
      <c r="B197" s="22" t="s">
        <v>294</v>
      </c>
      <c r="C197" s="22" t="s">
        <v>505</v>
      </c>
      <c r="D197" s="22" t="s">
        <v>506</v>
      </c>
      <c r="E197" s="22">
        <v>1647129</v>
      </c>
      <c r="F197" s="22">
        <v>0</v>
      </c>
      <c r="G197" s="22">
        <v>218081</v>
      </c>
      <c r="H197" s="22">
        <v>106462</v>
      </c>
      <c r="I197" s="22">
        <v>80000</v>
      </c>
      <c r="J197" s="22">
        <v>0</v>
      </c>
      <c r="K197" s="22">
        <v>0</v>
      </c>
      <c r="L197" s="22">
        <v>0</v>
      </c>
      <c r="M197" s="22">
        <v>2051672</v>
      </c>
      <c r="N197" s="22">
        <v>0</v>
      </c>
      <c r="O197" s="22">
        <v>160970</v>
      </c>
      <c r="P197" s="22">
        <v>321919</v>
      </c>
      <c r="Q197" s="22">
        <v>2</v>
      </c>
      <c r="R197" s="22">
        <v>0</v>
      </c>
      <c r="S197" s="22">
        <v>2630419</v>
      </c>
      <c r="T197" s="22">
        <v>5164982</v>
      </c>
      <c r="U197" s="22">
        <v>2892703</v>
      </c>
      <c r="V197" s="22">
        <v>0</v>
      </c>
      <c r="W197" s="22">
        <v>506995</v>
      </c>
      <c r="X197" s="22">
        <v>367964</v>
      </c>
      <c r="Y197" s="22">
        <v>98100</v>
      </c>
      <c r="Z197" s="22">
        <v>0</v>
      </c>
      <c r="AA197" s="22">
        <v>0</v>
      </c>
      <c r="AB197" s="22">
        <v>0</v>
      </c>
      <c r="AC197" s="22">
        <v>3865762</v>
      </c>
      <c r="AD197" s="22">
        <v>1403032</v>
      </c>
      <c r="AE197" s="22">
        <v>420000</v>
      </c>
      <c r="AF197" s="22">
        <v>0</v>
      </c>
      <c r="AG197" s="22">
        <v>0</v>
      </c>
      <c r="AH197" s="22">
        <v>768079</v>
      </c>
      <c r="AI197" s="22">
        <v>6456873</v>
      </c>
      <c r="AJ197" s="22">
        <v>0</v>
      </c>
      <c r="AK197" s="22">
        <v>0</v>
      </c>
      <c r="AL197" s="22">
        <v>0</v>
      </c>
    </row>
    <row r="198" spans="1:38" x14ac:dyDescent="0.35">
      <c r="A198" s="22" t="s">
        <v>114</v>
      </c>
      <c r="B198" s="22" t="s">
        <v>507</v>
      </c>
      <c r="C198" s="22" t="s">
        <v>508</v>
      </c>
      <c r="D198" s="22" t="s">
        <v>509</v>
      </c>
      <c r="E198" s="22">
        <v>537372</v>
      </c>
      <c r="F198" s="22">
        <v>0</v>
      </c>
      <c r="G198" s="22">
        <v>0</v>
      </c>
      <c r="H198" s="22">
        <v>94310</v>
      </c>
      <c r="I198" s="22">
        <v>0</v>
      </c>
      <c r="J198" s="22">
        <v>0</v>
      </c>
      <c r="K198" s="22">
        <v>0</v>
      </c>
      <c r="L198" s="22">
        <v>0</v>
      </c>
      <c r="M198" s="22">
        <v>631682</v>
      </c>
      <c r="N198" s="22">
        <v>0</v>
      </c>
      <c r="O198" s="22">
        <v>204397</v>
      </c>
      <c r="P198" s="22">
        <v>173235</v>
      </c>
      <c r="Q198" s="22">
        <v>45000</v>
      </c>
      <c r="R198" s="22">
        <v>0</v>
      </c>
      <c r="S198" s="22">
        <v>0</v>
      </c>
      <c r="T198" s="22">
        <v>1054314</v>
      </c>
      <c r="U198" s="22">
        <v>190522</v>
      </c>
      <c r="V198" s="22">
        <v>0</v>
      </c>
      <c r="W198" s="22">
        <v>20690</v>
      </c>
      <c r="X198" s="22">
        <v>12535</v>
      </c>
      <c r="Y198" s="22">
        <v>0</v>
      </c>
      <c r="Z198" s="22">
        <v>0</v>
      </c>
      <c r="AA198" s="22">
        <v>0</v>
      </c>
      <c r="AB198" s="22">
        <v>0</v>
      </c>
      <c r="AC198" s="22">
        <v>223747</v>
      </c>
      <c r="AD198" s="22">
        <v>61703</v>
      </c>
      <c r="AE198" s="22">
        <v>25186</v>
      </c>
      <c r="AF198" s="22">
        <v>0</v>
      </c>
      <c r="AG198" s="22">
        <v>19358</v>
      </c>
      <c r="AH198" s="22">
        <v>8359</v>
      </c>
      <c r="AI198" s="22">
        <v>338353</v>
      </c>
      <c r="AJ198" s="22">
        <v>0</v>
      </c>
      <c r="AK198" s="22">
        <v>0</v>
      </c>
      <c r="AL198" s="22">
        <v>0</v>
      </c>
    </row>
    <row r="199" spans="1:38" x14ac:dyDescent="0.35">
      <c r="A199" s="22" t="s">
        <v>114</v>
      </c>
      <c r="B199" s="22" t="s">
        <v>507</v>
      </c>
      <c r="C199" s="22" t="s">
        <v>510</v>
      </c>
      <c r="D199" s="22" t="s">
        <v>511</v>
      </c>
      <c r="E199" s="22">
        <v>538172</v>
      </c>
      <c r="F199" s="22">
        <v>0</v>
      </c>
      <c r="G199" s="22">
        <v>0</v>
      </c>
      <c r="H199" s="22">
        <v>0</v>
      </c>
      <c r="I199" s="22">
        <v>19955</v>
      </c>
      <c r="J199" s="22">
        <v>0</v>
      </c>
      <c r="K199" s="22">
        <v>0</v>
      </c>
      <c r="L199" s="22">
        <v>0</v>
      </c>
      <c r="M199" s="22">
        <v>558127</v>
      </c>
      <c r="N199" s="22">
        <v>0</v>
      </c>
      <c r="O199" s="22">
        <v>176401</v>
      </c>
      <c r="P199" s="22">
        <v>132882</v>
      </c>
      <c r="Q199" s="22">
        <v>0</v>
      </c>
      <c r="R199" s="22">
        <v>22319</v>
      </c>
      <c r="S199" s="22">
        <v>0</v>
      </c>
      <c r="T199" s="22">
        <v>889729</v>
      </c>
      <c r="U199" s="22">
        <v>194331</v>
      </c>
      <c r="V199" s="22">
        <v>0</v>
      </c>
      <c r="W199" s="22">
        <v>3181</v>
      </c>
      <c r="X199" s="22">
        <v>0</v>
      </c>
      <c r="Y199" s="22">
        <v>6677</v>
      </c>
      <c r="Z199" s="22">
        <v>0</v>
      </c>
      <c r="AA199" s="22">
        <v>0</v>
      </c>
      <c r="AB199" s="22">
        <v>0</v>
      </c>
      <c r="AC199" s="22">
        <v>204189</v>
      </c>
      <c r="AD199" s="22">
        <v>52713</v>
      </c>
      <c r="AE199" s="22">
        <v>42039</v>
      </c>
      <c r="AF199" s="22">
        <v>0</v>
      </c>
      <c r="AG199" s="22">
        <v>18696</v>
      </c>
      <c r="AH199" s="22">
        <v>2236</v>
      </c>
      <c r="AI199" s="22">
        <v>319873</v>
      </c>
      <c r="AJ199" s="22">
        <v>0</v>
      </c>
      <c r="AK199" s="22">
        <v>0</v>
      </c>
      <c r="AL199" s="22">
        <v>0</v>
      </c>
    </row>
    <row r="200" spans="1:38" x14ac:dyDescent="0.35">
      <c r="A200" s="22" t="s">
        <v>114</v>
      </c>
      <c r="B200" s="22" t="s">
        <v>507</v>
      </c>
      <c r="C200" s="22" t="s">
        <v>512</v>
      </c>
      <c r="D200" s="22" t="s">
        <v>513</v>
      </c>
      <c r="E200" s="22">
        <v>268604</v>
      </c>
      <c r="F200" s="22">
        <v>0</v>
      </c>
      <c r="G200" s="22">
        <v>0</v>
      </c>
      <c r="H200" s="22">
        <v>53891</v>
      </c>
      <c r="I200" s="22">
        <v>0</v>
      </c>
      <c r="J200" s="22">
        <v>0</v>
      </c>
      <c r="K200" s="22">
        <v>0</v>
      </c>
      <c r="L200" s="22">
        <v>0</v>
      </c>
      <c r="M200" s="22">
        <v>322495</v>
      </c>
      <c r="N200" s="22">
        <v>0</v>
      </c>
      <c r="O200" s="22">
        <v>0</v>
      </c>
      <c r="P200" s="22">
        <v>57614</v>
      </c>
      <c r="Q200" s="22">
        <v>30300</v>
      </c>
      <c r="R200" s="22">
        <v>0</v>
      </c>
      <c r="S200" s="22">
        <v>14000</v>
      </c>
      <c r="T200" s="22">
        <v>424409</v>
      </c>
      <c r="U200" s="22">
        <v>114311</v>
      </c>
      <c r="V200" s="22">
        <v>0</v>
      </c>
      <c r="W200" s="22">
        <v>83559</v>
      </c>
      <c r="X200" s="22">
        <v>75010</v>
      </c>
      <c r="Y200" s="22">
        <v>0</v>
      </c>
      <c r="Z200" s="22">
        <v>0</v>
      </c>
      <c r="AA200" s="22">
        <v>0</v>
      </c>
      <c r="AB200" s="22">
        <v>0</v>
      </c>
      <c r="AC200" s="22">
        <v>272880</v>
      </c>
      <c r="AD200" s="22">
        <v>53380</v>
      </c>
      <c r="AE200" s="22">
        <v>28513</v>
      </c>
      <c r="AF200" s="22">
        <v>0</v>
      </c>
      <c r="AG200" s="22">
        <v>17192</v>
      </c>
      <c r="AH200" s="22">
        <v>32030</v>
      </c>
      <c r="AI200" s="22">
        <v>403995</v>
      </c>
      <c r="AJ200" s="22">
        <v>0</v>
      </c>
      <c r="AK200" s="22">
        <v>0</v>
      </c>
      <c r="AL200" s="22">
        <v>0</v>
      </c>
    </row>
    <row r="201" spans="1:38" x14ac:dyDescent="0.35">
      <c r="A201" s="22" t="s">
        <v>114</v>
      </c>
      <c r="B201" s="22" t="s">
        <v>507</v>
      </c>
      <c r="C201" s="22" t="s">
        <v>514</v>
      </c>
      <c r="D201" s="22" t="s">
        <v>515</v>
      </c>
      <c r="E201" s="22">
        <v>68553</v>
      </c>
      <c r="F201" s="22">
        <v>0</v>
      </c>
      <c r="G201" s="22">
        <v>72188</v>
      </c>
      <c r="H201" s="22">
        <v>46815</v>
      </c>
      <c r="I201" s="22">
        <v>0</v>
      </c>
      <c r="J201" s="22">
        <v>0</v>
      </c>
      <c r="K201" s="22">
        <v>0</v>
      </c>
      <c r="L201" s="22">
        <v>0</v>
      </c>
      <c r="M201" s="22">
        <v>187556</v>
      </c>
      <c r="N201" s="22">
        <v>0</v>
      </c>
      <c r="O201" s="22">
        <v>3000</v>
      </c>
      <c r="P201" s="22">
        <v>0</v>
      </c>
      <c r="Q201" s="22">
        <v>0</v>
      </c>
      <c r="R201" s="22">
        <v>0</v>
      </c>
      <c r="S201" s="22">
        <v>0</v>
      </c>
      <c r="T201" s="22">
        <v>190556</v>
      </c>
      <c r="U201" s="22">
        <v>39735</v>
      </c>
      <c r="V201" s="22">
        <v>0</v>
      </c>
      <c r="W201" s="22">
        <v>58203</v>
      </c>
      <c r="X201" s="22">
        <v>29223</v>
      </c>
      <c r="Y201" s="22">
        <v>0</v>
      </c>
      <c r="Z201" s="22">
        <v>0</v>
      </c>
      <c r="AA201" s="22">
        <v>0</v>
      </c>
      <c r="AB201" s="22">
        <v>0</v>
      </c>
      <c r="AC201" s="22">
        <v>127161</v>
      </c>
      <c r="AD201" s="22">
        <v>29768</v>
      </c>
      <c r="AE201" s="22">
        <v>21760</v>
      </c>
      <c r="AF201" s="22">
        <v>0</v>
      </c>
      <c r="AG201" s="22">
        <v>6310</v>
      </c>
      <c r="AH201" s="22">
        <v>22214</v>
      </c>
      <c r="AI201" s="22">
        <v>207213</v>
      </c>
      <c r="AJ201" s="22">
        <v>0</v>
      </c>
      <c r="AK201" s="22">
        <v>0</v>
      </c>
      <c r="AL201" s="22">
        <v>0</v>
      </c>
    </row>
    <row r="202" spans="1:38" x14ac:dyDescent="0.35">
      <c r="A202" s="22" t="s">
        <v>114</v>
      </c>
      <c r="B202" s="22" t="s">
        <v>507</v>
      </c>
      <c r="C202" s="22" t="s">
        <v>516</v>
      </c>
      <c r="D202" s="22" t="s">
        <v>517</v>
      </c>
      <c r="E202" s="22">
        <v>172152</v>
      </c>
      <c r="F202" s="22">
        <v>0</v>
      </c>
      <c r="G202" s="22">
        <v>67607</v>
      </c>
      <c r="H202" s="22">
        <v>0</v>
      </c>
      <c r="I202" s="22">
        <v>0</v>
      </c>
      <c r="J202" s="22">
        <v>0</v>
      </c>
      <c r="K202" s="22">
        <v>0</v>
      </c>
      <c r="L202" s="22">
        <v>0</v>
      </c>
      <c r="M202" s="22">
        <v>239759</v>
      </c>
      <c r="N202" s="22">
        <v>0</v>
      </c>
      <c r="O202" s="22">
        <v>0</v>
      </c>
      <c r="P202" s="22">
        <v>140121</v>
      </c>
      <c r="Q202" s="22">
        <v>5901</v>
      </c>
      <c r="R202" s="22">
        <v>0</v>
      </c>
      <c r="S202" s="22">
        <v>0</v>
      </c>
      <c r="T202" s="22">
        <v>385781</v>
      </c>
      <c r="U202" s="22">
        <v>31493</v>
      </c>
      <c r="V202" s="22">
        <v>0</v>
      </c>
      <c r="W202" s="22">
        <v>26278</v>
      </c>
      <c r="X202" s="22">
        <v>21595</v>
      </c>
      <c r="Y202" s="22">
        <v>0</v>
      </c>
      <c r="Z202" s="22">
        <v>0</v>
      </c>
      <c r="AA202" s="22">
        <v>0</v>
      </c>
      <c r="AB202" s="22">
        <v>0</v>
      </c>
      <c r="AC202" s="22">
        <v>79366</v>
      </c>
      <c r="AD202" s="22">
        <v>6898</v>
      </c>
      <c r="AE202" s="22">
        <v>11414</v>
      </c>
      <c r="AF202" s="22">
        <v>0</v>
      </c>
      <c r="AG202" s="22">
        <v>0</v>
      </c>
      <c r="AH202" s="22">
        <v>2802</v>
      </c>
      <c r="AI202" s="22">
        <v>100480</v>
      </c>
      <c r="AJ202" s="22">
        <v>0</v>
      </c>
      <c r="AK202" s="22">
        <v>0</v>
      </c>
      <c r="AL202" s="22">
        <v>0</v>
      </c>
    </row>
    <row r="203" spans="1:38" x14ac:dyDescent="0.35">
      <c r="A203" s="22" t="s">
        <v>114</v>
      </c>
      <c r="B203" s="22" t="s">
        <v>507</v>
      </c>
      <c r="C203" s="22" t="s">
        <v>518</v>
      </c>
      <c r="D203" s="22" t="s">
        <v>519</v>
      </c>
      <c r="E203" s="22">
        <v>314425</v>
      </c>
      <c r="F203" s="22">
        <v>0</v>
      </c>
      <c r="G203" s="22">
        <v>0</v>
      </c>
      <c r="H203" s="22">
        <v>0</v>
      </c>
      <c r="I203" s="22">
        <v>0</v>
      </c>
      <c r="J203" s="22">
        <v>0</v>
      </c>
      <c r="K203" s="22">
        <v>0</v>
      </c>
      <c r="L203" s="22">
        <v>0</v>
      </c>
      <c r="M203" s="22">
        <v>314425</v>
      </c>
      <c r="N203" s="22">
        <v>0</v>
      </c>
      <c r="O203" s="22">
        <v>0</v>
      </c>
      <c r="P203" s="22">
        <v>9925</v>
      </c>
      <c r="Q203" s="22">
        <v>0</v>
      </c>
      <c r="R203" s="22">
        <v>0</v>
      </c>
      <c r="S203" s="22">
        <v>0</v>
      </c>
      <c r="T203" s="22">
        <v>324350</v>
      </c>
      <c r="U203" s="22">
        <v>53121</v>
      </c>
      <c r="V203" s="22">
        <v>0</v>
      </c>
      <c r="W203" s="22">
        <v>40782</v>
      </c>
      <c r="X203" s="22">
        <v>43851</v>
      </c>
      <c r="Y203" s="22">
        <v>0</v>
      </c>
      <c r="Z203" s="22">
        <v>0</v>
      </c>
      <c r="AA203" s="22">
        <v>0</v>
      </c>
      <c r="AB203" s="22">
        <v>0</v>
      </c>
      <c r="AC203" s="22">
        <v>137754</v>
      </c>
      <c r="AD203" s="22">
        <v>36514</v>
      </c>
      <c r="AE203" s="22">
        <v>12865</v>
      </c>
      <c r="AF203" s="22">
        <v>0</v>
      </c>
      <c r="AG203" s="22">
        <v>1983</v>
      </c>
      <c r="AH203" s="22">
        <v>12409</v>
      </c>
      <c r="AI203" s="22">
        <v>201525</v>
      </c>
      <c r="AJ203" s="22">
        <v>0</v>
      </c>
      <c r="AK203" s="22">
        <v>0</v>
      </c>
      <c r="AL203" s="22">
        <v>0</v>
      </c>
    </row>
    <row r="204" spans="1:38" x14ac:dyDescent="0.35">
      <c r="A204" s="22" t="s">
        <v>114</v>
      </c>
      <c r="B204" s="22" t="s">
        <v>507</v>
      </c>
      <c r="C204" s="22" t="s">
        <v>520</v>
      </c>
      <c r="D204" s="22" t="s">
        <v>521</v>
      </c>
      <c r="E204" s="22">
        <v>186134</v>
      </c>
      <c r="F204" s="22">
        <v>0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v>186134</v>
      </c>
      <c r="N204" s="22">
        <v>0</v>
      </c>
      <c r="O204" s="22">
        <v>2590</v>
      </c>
      <c r="P204" s="22">
        <v>76116</v>
      </c>
      <c r="Q204" s="22">
        <v>0</v>
      </c>
      <c r="R204" s="22">
        <v>0</v>
      </c>
      <c r="S204" s="22">
        <v>0</v>
      </c>
      <c r="T204" s="22">
        <v>264840</v>
      </c>
      <c r="U204" s="22">
        <v>96413</v>
      </c>
      <c r="V204" s="22">
        <v>0</v>
      </c>
      <c r="W204" s="22">
        <v>126085</v>
      </c>
      <c r="X204" s="22">
        <v>42782</v>
      </c>
      <c r="Y204" s="22">
        <v>0</v>
      </c>
      <c r="Z204" s="22">
        <v>0</v>
      </c>
      <c r="AA204" s="22">
        <v>0</v>
      </c>
      <c r="AB204" s="22">
        <v>0</v>
      </c>
      <c r="AC204" s="22">
        <v>265280</v>
      </c>
      <c r="AD204" s="22">
        <v>29321</v>
      </c>
      <c r="AE204" s="22">
        <v>25814</v>
      </c>
      <c r="AF204" s="22">
        <v>0</v>
      </c>
      <c r="AG204" s="22">
        <v>3070</v>
      </c>
      <c r="AH204" s="22">
        <v>0</v>
      </c>
      <c r="AI204" s="22">
        <v>323485</v>
      </c>
      <c r="AJ204" s="22">
        <v>0</v>
      </c>
      <c r="AK204" s="22">
        <v>0</v>
      </c>
      <c r="AL204" s="22">
        <v>0</v>
      </c>
    </row>
    <row r="205" spans="1:38" x14ac:dyDescent="0.35">
      <c r="A205" s="22" t="s">
        <v>114</v>
      </c>
      <c r="B205" s="22" t="s">
        <v>507</v>
      </c>
      <c r="C205" s="22" t="s">
        <v>522</v>
      </c>
      <c r="D205" s="22" t="s">
        <v>523</v>
      </c>
      <c r="E205" s="22">
        <v>-15560</v>
      </c>
      <c r="F205" s="22">
        <v>0</v>
      </c>
      <c r="G205" s="22">
        <v>4235</v>
      </c>
      <c r="H205" s="22">
        <v>-4235</v>
      </c>
      <c r="I205" s="22">
        <v>0</v>
      </c>
      <c r="J205" s="22">
        <v>0</v>
      </c>
      <c r="K205" s="22">
        <v>0</v>
      </c>
      <c r="L205" s="22">
        <v>0</v>
      </c>
      <c r="M205" s="22">
        <v>-15560</v>
      </c>
      <c r="N205" s="22">
        <v>0</v>
      </c>
      <c r="O205" s="22">
        <v>0</v>
      </c>
      <c r="P205" s="22">
        <v>75805</v>
      </c>
      <c r="Q205" s="22">
        <v>0</v>
      </c>
      <c r="R205" s="22">
        <v>0</v>
      </c>
      <c r="S205" s="22">
        <v>41290</v>
      </c>
      <c r="T205" s="22">
        <v>101535</v>
      </c>
      <c r="U205" s="22">
        <v>27392</v>
      </c>
      <c r="V205" s="22">
        <v>0</v>
      </c>
      <c r="W205" s="22">
        <v>24781</v>
      </c>
      <c r="X205" s="22">
        <v>8020</v>
      </c>
      <c r="Y205" s="22">
        <v>0</v>
      </c>
      <c r="Z205" s="22">
        <v>0</v>
      </c>
      <c r="AA205" s="22">
        <v>0</v>
      </c>
      <c r="AB205" s="22">
        <v>0</v>
      </c>
      <c r="AC205" s="22">
        <v>60193</v>
      </c>
      <c r="AD205" s="22">
        <v>13593</v>
      </c>
      <c r="AE205" s="22">
        <v>37528</v>
      </c>
      <c r="AF205" s="22">
        <v>0</v>
      </c>
      <c r="AG205" s="22">
        <v>4021</v>
      </c>
      <c r="AH205" s="22">
        <v>19844</v>
      </c>
      <c r="AI205" s="22">
        <v>135179</v>
      </c>
      <c r="AJ205" s="22">
        <v>0</v>
      </c>
      <c r="AK205" s="22">
        <v>0</v>
      </c>
      <c r="AL205" s="22">
        <v>0</v>
      </c>
    </row>
    <row r="206" spans="1:38" x14ac:dyDescent="0.35">
      <c r="A206" s="22" t="s">
        <v>114</v>
      </c>
      <c r="B206" s="22" t="s">
        <v>507</v>
      </c>
      <c r="C206" s="22" t="s">
        <v>524</v>
      </c>
      <c r="D206" s="22" t="s">
        <v>525</v>
      </c>
      <c r="E206" s="22">
        <v>93110</v>
      </c>
      <c r="F206" s="22">
        <v>0</v>
      </c>
      <c r="G206" s="22">
        <v>0</v>
      </c>
      <c r="H206" s="22"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v>93110</v>
      </c>
      <c r="N206" s="22">
        <v>32230</v>
      </c>
      <c r="O206" s="22">
        <v>0</v>
      </c>
      <c r="P206" s="22">
        <v>0</v>
      </c>
      <c r="Q206" s="22">
        <v>0</v>
      </c>
      <c r="R206" s="22">
        <v>0</v>
      </c>
      <c r="S206" s="22">
        <v>19932</v>
      </c>
      <c r="T206" s="22">
        <v>145272</v>
      </c>
      <c r="U206" s="22">
        <v>38917</v>
      </c>
      <c r="V206" s="22">
        <v>0</v>
      </c>
      <c r="W206" s="22">
        <v>36306</v>
      </c>
      <c r="X206" s="22">
        <v>23055</v>
      </c>
      <c r="Y206" s="22">
        <v>0</v>
      </c>
      <c r="Z206" s="22">
        <v>0</v>
      </c>
      <c r="AA206" s="22">
        <v>0</v>
      </c>
      <c r="AB206" s="22">
        <v>0</v>
      </c>
      <c r="AC206" s="22">
        <v>98278</v>
      </c>
      <c r="AD206" s="22">
        <v>34207</v>
      </c>
      <c r="AE206" s="22">
        <v>8587</v>
      </c>
      <c r="AF206" s="22">
        <v>0</v>
      </c>
      <c r="AG206" s="22">
        <v>0</v>
      </c>
      <c r="AH206" s="22">
        <v>8037</v>
      </c>
      <c r="AI206" s="22">
        <v>149109</v>
      </c>
      <c r="AJ206" s="22">
        <v>0</v>
      </c>
      <c r="AK206" s="22">
        <v>0</v>
      </c>
      <c r="AL206" s="22">
        <v>0</v>
      </c>
    </row>
    <row r="207" spans="1:38" x14ac:dyDescent="0.35">
      <c r="A207" s="22" t="s">
        <v>114</v>
      </c>
      <c r="B207" s="22" t="s">
        <v>507</v>
      </c>
      <c r="C207" s="22" t="s">
        <v>526</v>
      </c>
      <c r="D207" s="22" t="s">
        <v>527</v>
      </c>
      <c r="E207" s="22">
        <v>1538960</v>
      </c>
      <c r="F207" s="22">
        <v>0</v>
      </c>
      <c r="G207" s="22">
        <v>0</v>
      </c>
      <c r="H207" s="22"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v>1538960</v>
      </c>
      <c r="N207" s="22">
        <v>0</v>
      </c>
      <c r="O207" s="22">
        <v>90420</v>
      </c>
      <c r="P207" s="22">
        <v>26900</v>
      </c>
      <c r="Q207" s="22">
        <v>0</v>
      </c>
      <c r="R207" s="22">
        <v>0</v>
      </c>
      <c r="S207" s="22">
        <v>0</v>
      </c>
      <c r="T207" s="22">
        <v>1656280</v>
      </c>
      <c r="U207" s="22">
        <v>250954</v>
      </c>
      <c r="V207" s="22">
        <v>0</v>
      </c>
      <c r="W207" s="22">
        <v>36051</v>
      </c>
      <c r="X207" s="22">
        <v>62277</v>
      </c>
      <c r="Y207" s="22">
        <v>0</v>
      </c>
      <c r="Z207" s="22">
        <v>0</v>
      </c>
      <c r="AA207" s="22">
        <v>0</v>
      </c>
      <c r="AB207" s="22">
        <v>0</v>
      </c>
      <c r="AC207" s="22">
        <v>349282</v>
      </c>
      <c r="AD207" s="22">
        <v>69278</v>
      </c>
      <c r="AE207" s="22">
        <v>25986</v>
      </c>
      <c r="AF207" s="22">
        <v>0</v>
      </c>
      <c r="AG207" s="22">
        <v>3912</v>
      </c>
      <c r="AH207" s="22">
        <v>23395</v>
      </c>
      <c r="AI207" s="22">
        <v>471853</v>
      </c>
      <c r="AJ207" s="22">
        <v>0</v>
      </c>
      <c r="AK207" s="22">
        <v>0</v>
      </c>
      <c r="AL207" s="22">
        <v>0</v>
      </c>
    </row>
    <row r="208" spans="1:38" x14ac:dyDescent="0.35">
      <c r="A208" s="22" t="s">
        <v>114</v>
      </c>
      <c r="B208" s="22" t="s">
        <v>507</v>
      </c>
      <c r="C208" s="22" t="s">
        <v>528</v>
      </c>
      <c r="D208" s="22" t="s">
        <v>529</v>
      </c>
      <c r="E208" s="22">
        <v>0</v>
      </c>
      <c r="F208" s="22">
        <v>0</v>
      </c>
      <c r="G208" s="22">
        <v>10789</v>
      </c>
      <c r="H208" s="22"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v>10789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10789</v>
      </c>
      <c r="U208" s="22">
        <v>109753</v>
      </c>
      <c r="V208" s="22">
        <v>0</v>
      </c>
      <c r="W208" s="22">
        <v>0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109753</v>
      </c>
      <c r="AD208" s="22">
        <v>16321</v>
      </c>
      <c r="AE208" s="22">
        <v>24530</v>
      </c>
      <c r="AF208" s="22">
        <v>0</v>
      </c>
      <c r="AG208" s="22">
        <v>2795</v>
      </c>
      <c r="AH208" s="22">
        <v>4130</v>
      </c>
      <c r="AI208" s="22">
        <v>157529</v>
      </c>
      <c r="AJ208" s="22">
        <v>0</v>
      </c>
      <c r="AK208" s="22">
        <v>0</v>
      </c>
      <c r="AL208" s="22">
        <v>0</v>
      </c>
    </row>
    <row r="209" spans="1:38" x14ac:dyDescent="0.35">
      <c r="A209" s="22" t="s">
        <v>114</v>
      </c>
      <c r="B209" s="22" t="s">
        <v>507</v>
      </c>
      <c r="C209" s="22" t="s">
        <v>530</v>
      </c>
      <c r="D209" s="22" t="s">
        <v>531</v>
      </c>
      <c r="E209" s="22">
        <v>2128</v>
      </c>
      <c r="F209" s="22">
        <v>0</v>
      </c>
      <c r="G209" s="22">
        <v>0</v>
      </c>
      <c r="H209" s="22"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v>2128</v>
      </c>
      <c r="N209" s="22">
        <v>0</v>
      </c>
      <c r="O209" s="22">
        <v>0</v>
      </c>
      <c r="P209" s="22">
        <v>35640</v>
      </c>
      <c r="Q209" s="22">
        <v>0</v>
      </c>
      <c r="R209" s="22">
        <v>0</v>
      </c>
      <c r="S209" s="22">
        <v>0</v>
      </c>
      <c r="T209" s="22">
        <v>37768</v>
      </c>
      <c r="U209" s="22">
        <v>83460</v>
      </c>
      <c r="V209" s="22">
        <v>0</v>
      </c>
      <c r="W209" s="22">
        <v>25428</v>
      </c>
      <c r="X209" s="22">
        <v>18603</v>
      </c>
      <c r="Y209" s="22">
        <v>0</v>
      </c>
      <c r="Z209" s="22">
        <v>0</v>
      </c>
      <c r="AA209" s="22">
        <v>0</v>
      </c>
      <c r="AB209" s="22">
        <v>0</v>
      </c>
      <c r="AC209" s="22">
        <v>127491</v>
      </c>
      <c r="AD209" s="22">
        <v>1207</v>
      </c>
      <c r="AE209" s="22">
        <v>12322</v>
      </c>
      <c r="AF209" s="22">
        <v>0</v>
      </c>
      <c r="AG209" s="22">
        <v>693</v>
      </c>
      <c r="AH209" s="22">
        <v>1736</v>
      </c>
      <c r="AI209" s="22">
        <v>143449</v>
      </c>
      <c r="AJ209" s="22">
        <v>0</v>
      </c>
      <c r="AK209" s="22">
        <v>0</v>
      </c>
      <c r="AL209" s="22">
        <v>0</v>
      </c>
    </row>
    <row r="210" spans="1:38" x14ac:dyDescent="0.35">
      <c r="A210" s="22" t="s">
        <v>114</v>
      </c>
      <c r="B210" s="22" t="s">
        <v>507</v>
      </c>
      <c r="C210" s="22" t="s">
        <v>532</v>
      </c>
      <c r="D210" s="22" t="s">
        <v>533</v>
      </c>
      <c r="E210" s="22">
        <v>0</v>
      </c>
      <c r="F210" s="22">
        <v>0</v>
      </c>
      <c r="G210" s="22">
        <v>42508</v>
      </c>
      <c r="H210" s="22"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v>42508</v>
      </c>
      <c r="N210" s="22">
        <v>0</v>
      </c>
      <c r="O210" s="22">
        <v>16791</v>
      </c>
      <c r="P210" s="22">
        <v>6464</v>
      </c>
      <c r="Q210" s="22">
        <v>0</v>
      </c>
      <c r="R210" s="22">
        <v>41400</v>
      </c>
      <c r="S210" s="22">
        <v>0</v>
      </c>
      <c r="T210" s="22">
        <v>107163</v>
      </c>
      <c r="U210" s="22">
        <v>5914</v>
      </c>
      <c r="V210" s="22">
        <v>0</v>
      </c>
      <c r="W210" s="22">
        <v>91329</v>
      </c>
      <c r="X210" s="22">
        <v>53816</v>
      </c>
      <c r="Y210" s="22">
        <v>1863</v>
      </c>
      <c r="Z210" s="22">
        <v>0</v>
      </c>
      <c r="AA210" s="22">
        <v>0</v>
      </c>
      <c r="AB210" s="22">
        <v>0</v>
      </c>
      <c r="AC210" s="22">
        <v>152922</v>
      </c>
      <c r="AD210" s="22">
        <v>14450</v>
      </c>
      <c r="AE210" s="22">
        <v>23003</v>
      </c>
      <c r="AF210" s="22">
        <v>0</v>
      </c>
      <c r="AG210" s="22">
        <v>20096</v>
      </c>
      <c r="AH210" s="22">
        <v>4049</v>
      </c>
      <c r="AI210" s="22">
        <v>214520</v>
      </c>
      <c r="AJ210" s="22">
        <v>0</v>
      </c>
      <c r="AK210" s="22">
        <v>0</v>
      </c>
      <c r="AL210" s="22">
        <v>0</v>
      </c>
    </row>
    <row r="211" spans="1:38" x14ac:dyDescent="0.35">
      <c r="A211" s="22" t="s">
        <v>114</v>
      </c>
      <c r="B211" s="22" t="s">
        <v>507</v>
      </c>
      <c r="C211" s="22" t="s">
        <v>534</v>
      </c>
      <c r="D211" s="22" t="s">
        <v>535</v>
      </c>
      <c r="E211" s="22">
        <v>841423</v>
      </c>
      <c r="F211" s="22">
        <v>0</v>
      </c>
      <c r="G211" s="22">
        <v>327167</v>
      </c>
      <c r="H211" s="22">
        <v>39832</v>
      </c>
      <c r="I211" s="22">
        <v>0</v>
      </c>
      <c r="J211" s="22">
        <v>0</v>
      </c>
      <c r="K211" s="22">
        <v>0</v>
      </c>
      <c r="L211" s="22">
        <v>0</v>
      </c>
      <c r="M211" s="22">
        <v>1208422</v>
      </c>
      <c r="N211" s="22">
        <v>0</v>
      </c>
      <c r="O211" s="22">
        <v>9240</v>
      </c>
      <c r="P211" s="22">
        <v>116548</v>
      </c>
      <c r="Q211" s="22">
        <v>0</v>
      </c>
      <c r="R211" s="22">
        <v>0</v>
      </c>
      <c r="S211" s="22">
        <v>211959</v>
      </c>
      <c r="T211" s="22">
        <v>1546169</v>
      </c>
      <c r="U211" s="22">
        <v>40018</v>
      </c>
      <c r="V211" s="22">
        <v>0</v>
      </c>
      <c r="W211" s="22">
        <v>42528</v>
      </c>
      <c r="X211" s="22">
        <v>21921</v>
      </c>
      <c r="Y211" s="22">
        <v>0</v>
      </c>
      <c r="Z211" s="22">
        <v>0</v>
      </c>
      <c r="AA211" s="22">
        <v>0</v>
      </c>
      <c r="AB211" s="22">
        <v>27210</v>
      </c>
      <c r="AC211" s="22">
        <v>131677</v>
      </c>
      <c r="AD211" s="22">
        <v>341442</v>
      </c>
      <c r="AE211" s="22">
        <v>19686</v>
      </c>
      <c r="AF211" s="22">
        <v>0</v>
      </c>
      <c r="AG211" s="22">
        <v>29377</v>
      </c>
      <c r="AH211" s="22">
        <v>41206</v>
      </c>
      <c r="AI211" s="22">
        <v>563388</v>
      </c>
      <c r="AJ211" s="22">
        <v>0</v>
      </c>
      <c r="AK211" s="22">
        <v>0</v>
      </c>
      <c r="AL211" s="22">
        <v>0</v>
      </c>
    </row>
    <row r="212" spans="1:38" x14ac:dyDescent="0.35">
      <c r="A212" s="22" t="s">
        <v>114</v>
      </c>
      <c r="B212" s="22" t="s">
        <v>507</v>
      </c>
      <c r="C212" s="22" t="s">
        <v>536</v>
      </c>
      <c r="D212" s="22" t="s">
        <v>537</v>
      </c>
      <c r="E212" s="22">
        <v>41221</v>
      </c>
      <c r="F212" s="22">
        <v>0</v>
      </c>
      <c r="G212" s="22">
        <v>0</v>
      </c>
      <c r="H212" s="22"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v>41221</v>
      </c>
      <c r="N212" s="22">
        <v>2210276</v>
      </c>
      <c r="O212" s="22">
        <v>0</v>
      </c>
      <c r="P212" s="22">
        <v>1939</v>
      </c>
      <c r="Q212" s="22">
        <v>0</v>
      </c>
      <c r="R212" s="22">
        <v>0</v>
      </c>
      <c r="S212" s="22">
        <v>0</v>
      </c>
      <c r="T212" s="22">
        <v>2253436</v>
      </c>
      <c r="U212" s="22">
        <v>103954</v>
      </c>
      <c r="V212" s="22">
        <v>0</v>
      </c>
      <c r="W212" s="22">
        <v>22788</v>
      </c>
      <c r="X212" s="22">
        <v>39058</v>
      </c>
      <c r="Y212" s="22">
        <v>0</v>
      </c>
      <c r="Z212" s="22">
        <v>0</v>
      </c>
      <c r="AA212" s="22">
        <v>0</v>
      </c>
      <c r="AB212" s="22">
        <v>0</v>
      </c>
      <c r="AC212" s="22">
        <v>165800</v>
      </c>
      <c r="AD212" s="22">
        <v>59426</v>
      </c>
      <c r="AE212" s="22">
        <v>35966</v>
      </c>
      <c r="AF212" s="22">
        <v>0</v>
      </c>
      <c r="AG212" s="22">
        <v>0</v>
      </c>
      <c r="AH212" s="22">
        <v>9102</v>
      </c>
      <c r="AI212" s="22">
        <v>270294</v>
      </c>
      <c r="AJ212" s="22">
        <v>0</v>
      </c>
      <c r="AK212" s="22">
        <v>0</v>
      </c>
      <c r="AL212" s="22">
        <v>0</v>
      </c>
    </row>
    <row r="213" spans="1:38" x14ac:dyDescent="0.35">
      <c r="A213" s="22" t="s">
        <v>114</v>
      </c>
      <c r="B213" s="22" t="s">
        <v>507</v>
      </c>
      <c r="C213" s="22" t="s">
        <v>538</v>
      </c>
      <c r="D213" s="22" t="s">
        <v>539</v>
      </c>
      <c r="E213" s="22">
        <v>114436</v>
      </c>
      <c r="F213" s="22">
        <v>0</v>
      </c>
      <c r="G213" s="22">
        <v>81517</v>
      </c>
      <c r="H213" s="22">
        <v>26286</v>
      </c>
      <c r="I213" s="22">
        <v>0</v>
      </c>
      <c r="J213" s="22">
        <v>0</v>
      </c>
      <c r="K213" s="22">
        <v>0</v>
      </c>
      <c r="L213" s="22">
        <v>0</v>
      </c>
      <c r="M213" s="22">
        <v>222239</v>
      </c>
      <c r="N213" s="22">
        <v>0</v>
      </c>
      <c r="O213" s="22">
        <v>4455</v>
      </c>
      <c r="P213" s="22">
        <v>3500</v>
      </c>
      <c r="Q213" s="22">
        <v>11669</v>
      </c>
      <c r="R213" s="22">
        <v>11712</v>
      </c>
      <c r="S213" s="22">
        <v>0</v>
      </c>
      <c r="T213" s="22">
        <v>253575</v>
      </c>
      <c r="U213" s="22">
        <v>65229</v>
      </c>
      <c r="V213" s="22">
        <v>0</v>
      </c>
      <c r="W213" s="22">
        <v>20960</v>
      </c>
      <c r="X213" s="22">
        <v>33301</v>
      </c>
      <c r="Y213" s="22">
        <v>0</v>
      </c>
      <c r="Z213" s="22">
        <v>0</v>
      </c>
      <c r="AA213" s="22">
        <v>0</v>
      </c>
      <c r="AB213" s="22">
        <v>0</v>
      </c>
      <c r="AC213" s="22">
        <v>119490</v>
      </c>
      <c r="AD213" s="22">
        <v>40131</v>
      </c>
      <c r="AE213" s="22">
        <v>24901</v>
      </c>
      <c r="AF213" s="22">
        <v>0</v>
      </c>
      <c r="AG213" s="22">
        <v>42146</v>
      </c>
      <c r="AH213" s="22">
        <v>19351</v>
      </c>
      <c r="AI213" s="22">
        <v>246019</v>
      </c>
      <c r="AJ213" s="22">
        <v>0</v>
      </c>
      <c r="AK213" s="22">
        <v>0</v>
      </c>
      <c r="AL213" s="22">
        <v>0</v>
      </c>
    </row>
    <row r="214" spans="1:38" x14ac:dyDescent="0.35">
      <c r="A214" s="22" t="s">
        <v>114</v>
      </c>
      <c r="B214" s="22" t="s">
        <v>507</v>
      </c>
      <c r="C214" s="22" t="s">
        <v>540</v>
      </c>
      <c r="D214" s="22" t="s">
        <v>541</v>
      </c>
      <c r="E214" s="22">
        <v>0</v>
      </c>
      <c r="F214" s="22">
        <v>0</v>
      </c>
      <c r="G214" s="22">
        <v>125286</v>
      </c>
      <c r="H214" s="22">
        <v>100177</v>
      </c>
      <c r="I214" s="22">
        <v>0</v>
      </c>
      <c r="J214" s="22">
        <v>0</v>
      </c>
      <c r="K214" s="22">
        <v>380000</v>
      </c>
      <c r="L214" s="22">
        <v>0</v>
      </c>
      <c r="M214" s="22">
        <v>605463</v>
      </c>
      <c r="N214" s="22">
        <v>0</v>
      </c>
      <c r="O214" s="22">
        <v>13943</v>
      </c>
      <c r="P214" s="22">
        <v>74276</v>
      </c>
      <c r="Q214" s="22">
        <v>0</v>
      </c>
      <c r="R214" s="22">
        <v>0</v>
      </c>
      <c r="S214" s="22">
        <v>0</v>
      </c>
      <c r="T214" s="22">
        <v>693682</v>
      </c>
      <c r="U214" s="22">
        <v>44420</v>
      </c>
      <c r="V214" s="22">
        <v>0</v>
      </c>
      <c r="W214" s="22">
        <v>32583</v>
      </c>
      <c r="X214" s="22">
        <v>54390</v>
      </c>
      <c r="Y214" s="22">
        <v>0</v>
      </c>
      <c r="Z214" s="22">
        <v>0</v>
      </c>
      <c r="AA214" s="22">
        <v>8907</v>
      </c>
      <c r="AB214" s="22">
        <v>0</v>
      </c>
      <c r="AC214" s="22">
        <v>140300</v>
      </c>
      <c r="AD214" s="22">
        <v>2988</v>
      </c>
      <c r="AE214" s="22">
        <v>16333</v>
      </c>
      <c r="AF214" s="22">
        <v>0</v>
      </c>
      <c r="AG214" s="22">
        <v>3391</v>
      </c>
      <c r="AH214" s="22">
        <v>0</v>
      </c>
      <c r="AI214" s="22">
        <v>163012</v>
      </c>
      <c r="AJ214" s="22">
        <v>0</v>
      </c>
      <c r="AK214" s="22">
        <v>0</v>
      </c>
      <c r="AL214" s="22">
        <v>0</v>
      </c>
    </row>
    <row r="215" spans="1:38" x14ac:dyDescent="0.35">
      <c r="A215" s="22" t="s">
        <v>114</v>
      </c>
      <c r="B215" s="22" t="s">
        <v>507</v>
      </c>
      <c r="C215" s="22" t="s">
        <v>542</v>
      </c>
      <c r="D215" s="22" t="s">
        <v>543</v>
      </c>
      <c r="E215" s="22">
        <v>960247</v>
      </c>
      <c r="F215" s="22">
        <v>0</v>
      </c>
      <c r="G215" s="22">
        <v>0</v>
      </c>
      <c r="H215" s="22">
        <v>95021</v>
      </c>
      <c r="I215" s="22">
        <v>0</v>
      </c>
      <c r="J215" s="22">
        <v>0</v>
      </c>
      <c r="K215" s="22">
        <v>0</v>
      </c>
      <c r="L215" s="22">
        <v>0</v>
      </c>
      <c r="M215" s="22">
        <v>1055268</v>
      </c>
      <c r="N215" s="22">
        <v>0</v>
      </c>
      <c r="O215" s="22">
        <v>0</v>
      </c>
      <c r="P215" s="22">
        <v>3684</v>
      </c>
      <c r="Q215" s="22">
        <v>0</v>
      </c>
      <c r="R215" s="22">
        <v>0</v>
      </c>
      <c r="S215" s="22">
        <v>0</v>
      </c>
      <c r="T215" s="22">
        <v>1058952</v>
      </c>
      <c r="U215" s="22">
        <v>371425</v>
      </c>
      <c r="V215" s="22">
        <v>0</v>
      </c>
      <c r="W215" s="22">
        <v>31858</v>
      </c>
      <c r="X215" s="22">
        <v>79081</v>
      </c>
      <c r="Y215" s="22">
        <v>9160</v>
      </c>
      <c r="Z215" s="22">
        <v>0</v>
      </c>
      <c r="AA215" s="22">
        <v>0</v>
      </c>
      <c r="AB215" s="22">
        <v>0</v>
      </c>
      <c r="AC215" s="22">
        <v>491524</v>
      </c>
      <c r="AD215" s="22">
        <v>63299</v>
      </c>
      <c r="AE215" s="22">
        <v>15694</v>
      </c>
      <c r="AF215" s="22">
        <v>0</v>
      </c>
      <c r="AG215" s="22">
        <v>18401</v>
      </c>
      <c r="AH215" s="22">
        <v>7740</v>
      </c>
      <c r="AI215" s="22">
        <v>596658</v>
      </c>
      <c r="AJ215" s="22">
        <v>0</v>
      </c>
      <c r="AK215" s="22">
        <v>0</v>
      </c>
      <c r="AL215" s="22">
        <v>0</v>
      </c>
    </row>
    <row r="216" spans="1:38" x14ac:dyDescent="0.35">
      <c r="A216" s="22" t="s">
        <v>114</v>
      </c>
      <c r="B216" s="22" t="s">
        <v>507</v>
      </c>
      <c r="C216" s="22" t="s">
        <v>544</v>
      </c>
      <c r="D216" s="22" t="s">
        <v>545</v>
      </c>
      <c r="E216" s="22">
        <v>133364</v>
      </c>
      <c r="F216" s="22">
        <v>0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133364</v>
      </c>
      <c r="N216" s="22">
        <v>0</v>
      </c>
      <c r="O216" s="22">
        <v>2943</v>
      </c>
      <c r="P216" s="22">
        <v>3297</v>
      </c>
      <c r="Q216" s="22">
        <v>0</v>
      </c>
      <c r="R216" s="22">
        <v>0</v>
      </c>
      <c r="S216" s="22">
        <v>0</v>
      </c>
      <c r="T216" s="22">
        <v>139604</v>
      </c>
      <c r="U216" s="22">
        <v>86035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86035</v>
      </c>
      <c r="AD216" s="22">
        <v>83783</v>
      </c>
      <c r="AE216" s="22">
        <v>28638</v>
      </c>
      <c r="AF216" s="22">
        <v>0</v>
      </c>
      <c r="AG216" s="22">
        <v>6983</v>
      </c>
      <c r="AH216" s="22">
        <v>0</v>
      </c>
      <c r="AI216" s="22">
        <v>205439</v>
      </c>
      <c r="AJ216" s="22">
        <v>0</v>
      </c>
      <c r="AK216" s="22">
        <v>0</v>
      </c>
      <c r="AL216" s="22">
        <v>0</v>
      </c>
    </row>
    <row r="217" spans="1:38" x14ac:dyDescent="0.35">
      <c r="A217" s="22" t="s">
        <v>114</v>
      </c>
      <c r="B217" s="22" t="s">
        <v>507</v>
      </c>
      <c r="C217" s="22" t="s">
        <v>546</v>
      </c>
      <c r="D217" s="22" t="s">
        <v>547</v>
      </c>
      <c r="E217" s="22">
        <v>0</v>
      </c>
      <c r="F217" s="22">
        <v>0</v>
      </c>
      <c r="G217" s="22">
        <v>0</v>
      </c>
      <c r="H217" s="22"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0</v>
      </c>
      <c r="P217" s="22">
        <v>47242</v>
      </c>
      <c r="Q217" s="22">
        <v>0</v>
      </c>
      <c r="R217" s="22">
        <v>0</v>
      </c>
      <c r="S217" s="22">
        <v>38660</v>
      </c>
      <c r="T217" s="22">
        <v>85902</v>
      </c>
      <c r="U217" s="22">
        <v>76970</v>
      </c>
      <c r="V217" s="22">
        <v>0</v>
      </c>
      <c r="W217" s="22">
        <v>33097</v>
      </c>
      <c r="X217" s="22">
        <v>22193</v>
      </c>
      <c r="Y217" s="22">
        <v>783</v>
      </c>
      <c r="Z217" s="22">
        <v>0</v>
      </c>
      <c r="AA217" s="22">
        <v>0</v>
      </c>
      <c r="AB217" s="22">
        <v>4245</v>
      </c>
      <c r="AC217" s="22">
        <v>137288</v>
      </c>
      <c r="AD217" s="22">
        <v>16706</v>
      </c>
      <c r="AE217" s="22">
        <v>43374</v>
      </c>
      <c r="AF217" s="22">
        <v>0</v>
      </c>
      <c r="AG217" s="22">
        <v>2887</v>
      </c>
      <c r="AH217" s="22">
        <v>12607</v>
      </c>
      <c r="AI217" s="22">
        <v>212862</v>
      </c>
      <c r="AJ217" s="22">
        <v>0</v>
      </c>
      <c r="AK217" s="22">
        <v>0</v>
      </c>
      <c r="AL217" s="22">
        <v>0</v>
      </c>
    </row>
    <row r="218" spans="1:38" x14ac:dyDescent="0.35">
      <c r="A218" s="22" t="s">
        <v>114</v>
      </c>
      <c r="B218" s="22" t="s">
        <v>507</v>
      </c>
      <c r="C218" s="22" t="s">
        <v>548</v>
      </c>
      <c r="D218" s="22" t="s">
        <v>549</v>
      </c>
      <c r="E218" s="22">
        <v>0</v>
      </c>
      <c r="F218" s="22">
        <v>0</v>
      </c>
      <c r="G218" s="22">
        <v>0</v>
      </c>
      <c r="H218" s="22">
        <v>73022</v>
      </c>
      <c r="I218" s="22">
        <v>0</v>
      </c>
      <c r="J218" s="22">
        <v>0</v>
      </c>
      <c r="K218" s="22">
        <v>0</v>
      </c>
      <c r="L218" s="22">
        <v>0</v>
      </c>
      <c r="M218" s="22">
        <v>73022</v>
      </c>
      <c r="N218" s="22">
        <v>0</v>
      </c>
      <c r="O218" s="22">
        <v>0</v>
      </c>
      <c r="P218" s="22">
        <v>7795</v>
      </c>
      <c r="Q218" s="22">
        <v>0</v>
      </c>
      <c r="R218" s="22">
        <v>0</v>
      </c>
      <c r="S218" s="22">
        <v>0</v>
      </c>
      <c r="T218" s="22">
        <v>80817</v>
      </c>
      <c r="U218" s="22">
        <v>99309</v>
      </c>
      <c r="V218" s="22">
        <v>0</v>
      </c>
      <c r="W218" s="22">
        <v>31964</v>
      </c>
      <c r="X218" s="22">
        <v>10955</v>
      </c>
      <c r="Y218" s="22">
        <v>0</v>
      </c>
      <c r="Z218" s="22">
        <v>0</v>
      </c>
      <c r="AA218" s="22">
        <v>0</v>
      </c>
      <c r="AB218" s="22">
        <v>0</v>
      </c>
      <c r="AC218" s="22">
        <v>142228</v>
      </c>
      <c r="AD218" s="22">
        <v>18327</v>
      </c>
      <c r="AE218" s="22">
        <v>24829</v>
      </c>
      <c r="AF218" s="22">
        <v>0</v>
      </c>
      <c r="AG218" s="22">
        <v>7069</v>
      </c>
      <c r="AH218" s="22">
        <v>2399</v>
      </c>
      <c r="AI218" s="22">
        <v>194852</v>
      </c>
      <c r="AJ218" s="22">
        <v>0</v>
      </c>
      <c r="AK218" s="22">
        <v>0</v>
      </c>
      <c r="AL218" s="22">
        <v>0</v>
      </c>
    </row>
    <row r="219" spans="1:38" x14ac:dyDescent="0.35">
      <c r="A219" s="22" t="s">
        <v>114</v>
      </c>
      <c r="B219" s="22" t="s">
        <v>507</v>
      </c>
      <c r="C219" s="22" t="s">
        <v>550</v>
      </c>
      <c r="D219" s="22" t="s">
        <v>551</v>
      </c>
      <c r="E219" s="22">
        <v>0</v>
      </c>
      <c r="F219" s="22">
        <v>0</v>
      </c>
      <c r="G219" s="22">
        <v>0</v>
      </c>
      <c r="H219" s="22">
        <v>27351</v>
      </c>
      <c r="I219" s="22">
        <v>0</v>
      </c>
      <c r="J219" s="22">
        <v>0</v>
      </c>
      <c r="K219" s="22">
        <v>0</v>
      </c>
      <c r="L219" s="22">
        <v>0</v>
      </c>
      <c r="M219" s="22">
        <v>27351</v>
      </c>
      <c r="N219" s="22">
        <v>0</v>
      </c>
      <c r="O219" s="22">
        <v>0</v>
      </c>
      <c r="P219" s="22">
        <v>26664</v>
      </c>
      <c r="Q219" s="22">
        <v>0</v>
      </c>
      <c r="R219" s="22">
        <v>7652</v>
      </c>
      <c r="S219" s="22">
        <v>0</v>
      </c>
      <c r="T219" s="22">
        <v>61667</v>
      </c>
      <c r="U219" s="22">
        <v>174807</v>
      </c>
      <c r="V219" s="22">
        <v>0</v>
      </c>
      <c r="W219" s="22">
        <v>31984</v>
      </c>
      <c r="X219" s="22">
        <v>22366</v>
      </c>
      <c r="Y219" s="22">
        <v>0</v>
      </c>
      <c r="Z219" s="22">
        <v>0</v>
      </c>
      <c r="AA219" s="22">
        <v>0</v>
      </c>
      <c r="AB219" s="22">
        <v>0</v>
      </c>
      <c r="AC219" s="22">
        <v>229157</v>
      </c>
      <c r="AD219" s="22">
        <v>16185</v>
      </c>
      <c r="AE219" s="22">
        <v>86613</v>
      </c>
      <c r="AF219" s="22">
        <v>0</v>
      </c>
      <c r="AG219" s="22">
        <v>13905</v>
      </c>
      <c r="AH219" s="22">
        <v>6461</v>
      </c>
      <c r="AI219" s="22">
        <v>352321</v>
      </c>
      <c r="AJ219" s="22">
        <v>0</v>
      </c>
      <c r="AK219" s="22">
        <v>0</v>
      </c>
      <c r="AL219" s="22">
        <v>0</v>
      </c>
    </row>
    <row r="220" spans="1:38" x14ac:dyDescent="0.35">
      <c r="A220" s="22" t="s">
        <v>114</v>
      </c>
      <c r="B220" s="22" t="s">
        <v>507</v>
      </c>
      <c r="C220" s="22" t="s">
        <v>552</v>
      </c>
      <c r="D220" s="22" t="s">
        <v>553</v>
      </c>
      <c r="E220" s="22">
        <v>783360</v>
      </c>
      <c r="F220" s="22">
        <v>0</v>
      </c>
      <c r="G220" s="22">
        <v>33759</v>
      </c>
      <c r="H220" s="22">
        <v>18068</v>
      </c>
      <c r="I220" s="22">
        <v>0</v>
      </c>
      <c r="J220" s="22">
        <v>0</v>
      </c>
      <c r="K220" s="22">
        <v>0</v>
      </c>
      <c r="L220" s="22">
        <v>0</v>
      </c>
      <c r="M220" s="22">
        <v>835187</v>
      </c>
      <c r="N220" s="22">
        <v>0</v>
      </c>
      <c r="O220" s="22">
        <v>0</v>
      </c>
      <c r="P220" s="22">
        <v>750</v>
      </c>
      <c r="Q220" s="22">
        <v>0</v>
      </c>
      <c r="R220" s="22">
        <v>0</v>
      </c>
      <c r="S220" s="22">
        <v>0</v>
      </c>
      <c r="T220" s="22">
        <v>835937</v>
      </c>
      <c r="U220" s="22">
        <v>114723</v>
      </c>
      <c r="V220" s="22">
        <v>0</v>
      </c>
      <c r="W220" s="22">
        <v>32428</v>
      </c>
      <c r="X220" s="22">
        <v>13494</v>
      </c>
      <c r="Y220" s="22">
        <v>0</v>
      </c>
      <c r="Z220" s="22">
        <v>0</v>
      </c>
      <c r="AA220" s="22">
        <v>0</v>
      </c>
      <c r="AB220" s="22">
        <v>0</v>
      </c>
      <c r="AC220" s="22">
        <v>160645</v>
      </c>
      <c r="AD220" s="22">
        <v>2045</v>
      </c>
      <c r="AE220" s="22">
        <v>11919</v>
      </c>
      <c r="AF220" s="22">
        <v>0</v>
      </c>
      <c r="AG220" s="22">
        <v>3696</v>
      </c>
      <c r="AH220" s="22">
        <v>2260</v>
      </c>
      <c r="AI220" s="22">
        <v>180565</v>
      </c>
      <c r="AJ220" s="22">
        <v>0</v>
      </c>
      <c r="AK220" s="22">
        <v>0</v>
      </c>
      <c r="AL220" s="22">
        <v>0</v>
      </c>
    </row>
    <row r="221" spans="1:38" x14ac:dyDescent="0.35">
      <c r="A221" s="22" t="s">
        <v>114</v>
      </c>
      <c r="B221" s="22" t="s">
        <v>507</v>
      </c>
      <c r="C221" s="22" t="s">
        <v>554</v>
      </c>
      <c r="D221" s="22" t="s">
        <v>555</v>
      </c>
      <c r="E221" s="22">
        <v>0</v>
      </c>
      <c r="F221" s="22">
        <v>0</v>
      </c>
      <c r="G221" s="22">
        <v>0</v>
      </c>
      <c r="H221" s="22">
        <v>326650</v>
      </c>
      <c r="I221" s="22">
        <v>0</v>
      </c>
      <c r="J221" s="22">
        <v>0</v>
      </c>
      <c r="K221" s="22">
        <v>0</v>
      </c>
      <c r="L221" s="22">
        <v>0</v>
      </c>
      <c r="M221" s="22">
        <v>326650</v>
      </c>
      <c r="N221" s="22">
        <v>0</v>
      </c>
      <c r="O221" s="22">
        <v>0</v>
      </c>
      <c r="P221" s="22">
        <v>4000</v>
      </c>
      <c r="Q221" s="22">
        <v>0</v>
      </c>
      <c r="R221" s="22">
        <v>0</v>
      </c>
      <c r="S221" s="22">
        <v>0</v>
      </c>
      <c r="T221" s="22">
        <v>330650</v>
      </c>
      <c r="U221" s="22">
        <v>167085</v>
      </c>
      <c r="V221" s="22">
        <v>0</v>
      </c>
      <c r="W221" s="22">
        <v>67960</v>
      </c>
      <c r="X221" s="22">
        <v>85705</v>
      </c>
      <c r="Y221" s="22">
        <v>1611</v>
      </c>
      <c r="Z221" s="22">
        <v>0</v>
      </c>
      <c r="AA221" s="22">
        <v>0</v>
      </c>
      <c r="AB221" s="22">
        <v>0</v>
      </c>
      <c r="AC221" s="22">
        <v>322361</v>
      </c>
      <c r="AD221" s="22">
        <v>140943</v>
      </c>
      <c r="AE221" s="22">
        <v>129531</v>
      </c>
      <c r="AF221" s="22">
        <v>0</v>
      </c>
      <c r="AG221" s="22">
        <v>163</v>
      </c>
      <c r="AH221" s="22">
        <v>17208</v>
      </c>
      <c r="AI221" s="22">
        <v>610206</v>
      </c>
      <c r="AJ221" s="22">
        <v>0</v>
      </c>
      <c r="AK221" s="22">
        <v>0</v>
      </c>
      <c r="AL221" s="22">
        <v>0</v>
      </c>
    </row>
    <row r="222" spans="1:38" x14ac:dyDescent="0.35">
      <c r="A222" s="22" t="s">
        <v>114</v>
      </c>
      <c r="B222" s="22" t="s">
        <v>507</v>
      </c>
      <c r="C222" s="22" t="s">
        <v>556</v>
      </c>
      <c r="D222" s="22" t="s">
        <v>557</v>
      </c>
      <c r="E222" s="22">
        <v>0</v>
      </c>
      <c r="F222" s="22">
        <v>0</v>
      </c>
      <c r="G222" s="22">
        <v>0</v>
      </c>
      <c r="H222" s="22">
        <v>68153</v>
      </c>
      <c r="I222" s="22">
        <v>0</v>
      </c>
      <c r="J222" s="22">
        <v>0</v>
      </c>
      <c r="K222" s="22">
        <v>0</v>
      </c>
      <c r="L222" s="22">
        <v>0</v>
      </c>
      <c r="M222" s="22">
        <v>68153</v>
      </c>
      <c r="N222" s="22">
        <v>0</v>
      </c>
      <c r="O222" s="22">
        <v>0</v>
      </c>
      <c r="P222" s="22">
        <v>55000</v>
      </c>
      <c r="Q222" s="22">
        <v>0</v>
      </c>
      <c r="R222" s="22">
        <v>0</v>
      </c>
      <c r="S222" s="22">
        <v>0</v>
      </c>
      <c r="T222" s="22">
        <v>123153</v>
      </c>
      <c r="U222" s="22">
        <v>55432</v>
      </c>
      <c r="V222" s="22">
        <v>0</v>
      </c>
      <c r="W222" s="22">
        <v>180067</v>
      </c>
      <c r="X222" s="22">
        <v>17654</v>
      </c>
      <c r="Y222" s="22">
        <v>0</v>
      </c>
      <c r="Z222" s="22">
        <v>0</v>
      </c>
      <c r="AA222" s="22">
        <v>0</v>
      </c>
      <c r="AB222" s="22">
        <v>0</v>
      </c>
      <c r="AC222" s="22">
        <v>253153</v>
      </c>
      <c r="AD222" s="22">
        <v>21783</v>
      </c>
      <c r="AE222" s="22">
        <v>18900</v>
      </c>
      <c r="AF222" s="22">
        <v>0</v>
      </c>
      <c r="AG222" s="22">
        <v>2200</v>
      </c>
      <c r="AH222" s="22">
        <v>11419</v>
      </c>
      <c r="AI222" s="22">
        <v>307455</v>
      </c>
      <c r="AJ222" s="22">
        <v>0</v>
      </c>
      <c r="AK222" s="22">
        <v>0</v>
      </c>
      <c r="AL222" s="22">
        <v>0</v>
      </c>
    </row>
    <row r="223" spans="1:38" x14ac:dyDescent="0.35">
      <c r="A223" s="22" t="s">
        <v>114</v>
      </c>
      <c r="B223" s="22" t="s">
        <v>507</v>
      </c>
      <c r="C223" s="22" t="s">
        <v>558</v>
      </c>
      <c r="D223" s="22" t="s">
        <v>559</v>
      </c>
      <c r="E223" s="22">
        <v>0</v>
      </c>
      <c r="F223" s="22">
        <v>0</v>
      </c>
      <c r="G223" s="22">
        <v>0</v>
      </c>
      <c r="H223" s="22"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24569</v>
      </c>
      <c r="V223" s="22">
        <v>0</v>
      </c>
      <c r="W223" s="22">
        <v>27122</v>
      </c>
      <c r="X223" s="22">
        <v>32248</v>
      </c>
      <c r="Y223" s="22">
        <v>0</v>
      </c>
      <c r="Z223" s="22">
        <v>0</v>
      </c>
      <c r="AA223" s="22">
        <v>0</v>
      </c>
      <c r="AB223" s="22">
        <v>0</v>
      </c>
      <c r="AC223" s="22">
        <v>83939</v>
      </c>
      <c r="AD223" s="22">
        <v>31758</v>
      </c>
      <c r="AE223" s="22">
        <v>31118</v>
      </c>
      <c r="AF223" s="22">
        <v>0</v>
      </c>
      <c r="AG223" s="22">
        <v>0</v>
      </c>
      <c r="AH223" s="22">
        <v>1500</v>
      </c>
      <c r="AI223" s="22">
        <v>148315</v>
      </c>
      <c r="AJ223" s="22">
        <v>0</v>
      </c>
      <c r="AK223" s="22">
        <v>0</v>
      </c>
      <c r="AL223" s="22">
        <v>0</v>
      </c>
    </row>
    <row r="224" spans="1:38" x14ac:dyDescent="0.35">
      <c r="A224" s="22" t="s">
        <v>114</v>
      </c>
      <c r="B224" s="22" t="s">
        <v>507</v>
      </c>
      <c r="C224" s="22" t="s">
        <v>560</v>
      </c>
      <c r="D224" s="22" t="s">
        <v>561</v>
      </c>
      <c r="E224" s="22">
        <v>503189</v>
      </c>
      <c r="F224" s="22">
        <v>0</v>
      </c>
      <c r="G224" s="22">
        <v>20052</v>
      </c>
      <c r="H224" s="22"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v>523241</v>
      </c>
      <c r="N224" s="22">
        <v>0</v>
      </c>
      <c r="O224" s="22">
        <v>35721</v>
      </c>
      <c r="P224" s="22">
        <v>56613</v>
      </c>
      <c r="Q224" s="22">
        <v>0</v>
      </c>
      <c r="R224" s="22">
        <v>0</v>
      </c>
      <c r="S224" s="22">
        <v>22576</v>
      </c>
      <c r="T224" s="22">
        <v>638151</v>
      </c>
      <c r="U224" s="22">
        <v>55618</v>
      </c>
      <c r="V224" s="22">
        <v>0</v>
      </c>
      <c r="W224" s="22">
        <v>61283</v>
      </c>
      <c r="X224" s="22">
        <v>37031</v>
      </c>
      <c r="Y224" s="22">
        <v>0</v>
      </c>
      <c r="Z224" s="22">
        <v>0</v>
      </c>
      <c r="AA224" s="22">
        <v>0</v>
      </c>
      <c r="AB224" s="22">
        <v>0</v>
      </c>
      <c r="AC224" s="22">
        <v>153932</v>
      </c>
      <c r="AD224" s="22">
        <v>10167</v>
      </c>
      <c r="AE224" s="22">
        <v>21371</v>
      </c>
      <c r="AF224" s="22">
        <v>0</v>
      </c>
      <c r="AG224" s="22">
        <v>2975</v>
      </c>
      <c r="AH224" s="22">
        <v>3629</v>
      </c>
      <c r="AI224" s="22">
        <v>192074</v>
      </c>
      <c r="AJ224" s="22">
        <v>0</v>
      </c>
      <c r="AK224" s="22">
        <v>0</v>
      </c>
      <c r="AL224" s="22">
        <v>0</v>
      </c>
    </row>
    <row r="225" spans="1:38" x14ac:dyDescent="0.35">
      <c r="A225" s="22" t="s">
        <v>114</v>
      </c>
      <c r="B225" s="22" t="s">
        <v>507</v>
      </c>
      <c r="C225" s="22" t="s">
        <v>562</v>
      </c>
      <c r="D225" s="22" t="s">
        <v>563</v>
      </c>
      <c r="E225" s="22">
        <v>83208</v>
      </c>
      <c r="F225" s="22">
        <v>0</v>
      </c>
      <c r="G225" s="22">
        <v>0</v>
      </c>
      <c r="H225" s="22"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v>83208</v>
      </c>
      <c r="N225" s="22">
        <v>0</v>
      </c>
      <c r="O225" s="22">
        <v>0</v>
      </c>
      <c r="P225" s="22">
        <v>0</v>
      </c>
      <c r="Q225" s="22">
        <v>1000</v>
      </c>
      <c r="R225" s="22">
        <v>0</v>
      </c>
      <c r="S225" s="22">
        <v>0</v>
      </c>
      <c r="T225" s="22">
        <v>84208</v>
      </c>
      <c r="U225" s="22">
        <v>74130</v>
      </c>
      <c r="V225" s="22">
        <v>0</v>
      </c>
      <c r="W225" s="22">
        <v>39038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113168</v>
      </c>
      <c r="AD225" s="22">
        <v>10597</v>
      </c>
      <c r="AE225" s="22">
        <v>14404</v>
      </c>
      <c r="AF225" s="22">
        <v>0</v>
      </c>
      <c r="AG225" s="22">
        <v>2418</v>
      </c>
      <c r="AH225" s="22">
        <v>0</v>
      </c>
      <c r="AI225" s="22">
        <v>140587</v>
      </c>
      <c r="AJ225" s="22">
        <v>0</v>
      </c>
      <c r="AK225" s="22">
        <v>0</v>
      </c>
      <c r="AL225" s="22">
        <v>0</v>
      </c>
    </row>
    <row r="226" spans="1:38" x14ac:dyDescent="0.35">
      <c r="A226" s="22" t="s">
        <v>114</v>
      </c>
      <c r="B226" s="22" t="s">
        <v>507</v>
      </c>
      <c r="C226" s="22" t="s">
        <v>564</v>
      </c>
      <c r="D226" s="22" t="s">
        <v>565</v>
      </c>
      <c r="E226" s="22">
        <v>227050</v>
      </c>
      <c r="F226" s="22">
        <v>0</v>
      </c>
      <c r="G226" s="22">
        <v>59316</v>
      </c>
      <c r="H226" s="22"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v>286366</v>
      </c>
      <c r="N226" s="22">
        <v>933899</v>
      </c>
      <c r="O226" s="22">
        <v>0</v>
      </c>
      <c r="P226" s="22">
        <v>0</v>
      </c>
      <c r="Q226" s="22">
        <v>0</v>
      </c>
      <c r="R226" s="22">
        <v>0</v>
      </c>
      <c r="S226" s="22">
        <v>34286</v>
      </c>
      <c r="T226" s="22">
        <v>1254551</v>
      </c>
      <c r="U226" s="22">
        <v>151041</v>
      </c>
      <c r="V226" s="22">
        <v>0</v>
      </c>
      <c r="W226" s="22">
        <v>48694</v>
      </c>
      <c r="X226" s="22">
        <v>42651</v>
      </c>
      <c r="Y226" s="22">
        <v>4805</v>
      </c>
      <c r="Z226" s="22">
        <v>0</v>
      </c>
      <c r="AA226" s="22">
        <v>0</v>
      </c>
      <c r="AB226" s="22">
        <v>0</v>
      </c>
      <c r="AC226" s="22">
        <v>247191</v>
      </c>
      <c r="AD226" s="22">
        <v>28450</v>
      </c>
      <c r="AE226" s="22">
        <v>44426</v>
      </c>
      <c r="AF226" s="22">
        <v>0</v>
      </c>
      <c r="AG226" s="22">
        <v>72021</v>
      </c>
      <c r="AH226" s="22">
        <v>8325</v>
      </c>
      <c r="AI226" s="22">
        <v>400413</v>
      </c>
      <c r="AJ226" s="22">
        <v>0</v>
      </c>
      <c r="AK226" s="22">
        <v>0</v>
      </c>
      <c r="AL226" s="22">
        <v>0</v>
      </c>
    </row>
    <row r="227" spans="1:38" x14ac:dyDescent="0.35">
      <c r="A227" s="22" t="s">
        <v>114</v>
      </c>
      <c r="B227" s="22" t="s">
        <v>507</v>
      </c>
      <c r="C227" s="22" t="s">
        <v>566</v>
      </c>
      <c r="D227" s="22" t="s">
        <v>567</v>
      </c>
      <c r="E227" s="22">
        <v>170862</v>
      </c>
      <c r="F227" s="22">
        <v>0</v>
      </c>
      <c r="G227" s="22">
        <v>122840</v>
      </c>
      <c r="H227" s="22"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v>293702</v>
      </c>
      <c r="N227" s="22">
        <v>0</v>
      </c>
      <c r="O227" s="22">
        <v>26705</v>
      </c>
      <c r="P227" s="22">
        <v>0</v>
      </c>
      <c r="Q227" s="22">
        <v>0</v>
      </c>
      <c r="R227" s="22">
        <v>0</v>
      </c>
      <c r="S227" s="22">
        <v>0</v>
      </c>
      <c r="T227" s="22">
        <v>320407</v>
      </c>
      <c r="U227" s="22">
        <v>17156</v>
      </c>
      <c r="V227" s="22">
        <v>0</v>
      </c>
      <c r="W227" s="22">
        <v>23483</v>
      </c>
      <c r="X227" s="22">
        <v>14409</v>
      </c>
      <c r="Y227" s="22">
        <v>0</v>
      </c>
      <c r="Z227" s="22">
        <v>0</v>
      </c>
      <c r="AA227" s="22">
        <v>0</v>
      </c>
      <c r="AB227" s="22">
        <v>0</v>
      </c>
      <c r="AC227" s="22">
        <v>55048</v>
      </c>
      <c r="AD227" s="22">
        <v>8094</v>
      </c>
      <c r="AE227" s="22">
        <v>13525</v>
      </c>
      <c r="AF227" s="22">
        <v>0</v>
      </c>
      <c r="AG227" s="22">
        <v>0</v>
      </c>
      <c r="AH227" s="22">
        <v>3476</v>
      </c>
      <c r="AI227" s="22">
        <v>80143</v>
      </c>
      <c r="AJ227" s="22">
        <v>0</v>
      </c>
      <c r="AK227" s="22">
        <v>0</v>
      </c>
      <c r="AL227" s="22">
        <v>0</v>
      </c>
    </row>
    <row r="228" spans="1:38" x14ac:dyDescent="0.35">
      <c r="A228" s="22" t="s">
        <v>114</v>
      </c>
      <c r="B228" s="22" t="s">
        <v>507</v>
      </c>
      <c r="C228" s="22" t="s">
        <v>568</v>
      </c>
      <c r="D228" s="22" t="s">
        <v>569</v>
      </c>
      <c r="E228" s="22">
        <v>0</v>
      </c>
      <c r="F228" s="22">
        <v>0</v>
      </c>
      <c r="G228" s="22">
        <v>0</v>
      </c>
      <c r="H228" s="22"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v>169366</v>
      </c>
      <c r="V228" s="22">
        <v>0</v>
      </c>
      <c r="W228" s="22">
        <v>11657</v>
      </c>
      <c r="X228" s="22">
        <v>18761</v>
      </c>
      <c r="Y228" s="22">
        <v>7705</v>
      </c>
      <c r="Z228" s="22">
        <v>0</v>
      </c>
      <c r="AA228" s="22">
        <v>0</v>
      </c>
      <c r="AB228" s="22">
        <v>0</v>
      </c>
      <c r="AC228" s="22">
        <v>207489</v>
      </c>
      <c r="AD228" s="22">
        <v>8617</v>
      </c>
      <c r="AE228" s="22">
        <v>9896</v>
      </c>
      <c r="AF228" s="22">
        <v>0</v>
      </c>
      <c r="AG228" s="22">
        <v>786</v>
      </c>
      <c r="AH228" s="22">
        <v>4266</v>
      </c>
      <c r="AI228" s="22">
        <v>231054</v>
      </c>
      <c r="AJ228" s="22">
        <v>0</v>
      </c>
      <c r="AK228" s="22">
        <v>0</v>
      </c>
      <c r="AL228" s="22">
        <v>0</v>
      </c>
    </row>
    <row r="229" spans="1:38" x14ac:dyDescent="0.35">
      <c r="A229" s="22" t="s">
        <v>114</v>
      </c>
      <c r="B229" s="22" t="s">
        <v>507</v>
      </c>
      <c r="C229" s="22" t="s">
        <v>570</v>
      </c>
      <c r="D229" s="22" t="s">
        <v>571</v>
      </c>
      <c r="E229" s="22">
        <v>15420</v>
      </c>
      <c r="F229" s="22">
        <v>0</v>
      </c>
      <c r="G229" s="22">
        <v>0</v>
      </c>
      <c r="H229" s="22"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v>15420</v>
      </c>
      <c r="N229" s="22">
        <v>499675</v>
      </c>
      <c r="O229" s="22">
        <v>76021</v>
      </c>
      <c r="P229" s="22">
        <v>26068</v>
      </c>
      <c r="Q229" s="22">
        <v>0</v>
      </c>
      <c r="R229" s="22">
        <v>6425</v>
      </c>
      <c r="S229" s="22">
        <v>281025</v>
      </c>
      <c r="T229" s="22">
        <v>904634</v>
      </c>
      <c r="U229" s="22">
        <v>170593</v>
      </c>
      <c r="V229" s="22">
        <v>0</v>
      </c>
      <c r="W229" s="22">
        <v>44518</v>
      </c>
      <c r="X229" s="22">
        <v>113400</v>
      </c>
      <c r="Y229" s="22">
        <v>7957</v>
      </c>
      <c r="Z229" s="22">
        <v>0</v>
      </c>
      <c r="AA229" s="22">
        <v>0</v>
      </c>
      <c r="AB229" s="22">
        <v>0</v>
      </c>
      <c r="AC229" s="22">
        <v>336468</v>
      </c>
      <c r="AD229" s="22">
        <v>102244</v>
      </c>
      <c r="AE229" s="22">
        <v>62716</v>
      </c>
      <c r="AF229" s="22">
        <v>0</v>
      </c>
      <c r="AG229" s="22">
        <v>67848</v>
      </c>
      <c r="AH229" s="22">
        <v>45130</v>
      </c>
      <c r="AI229" s="22">
        <v>614406</v>
      </c>
      <c r="AJ229" s="22">
        <v>0</v>
      </c>
      <c r="AK229" s="22">
        <v>0</v>
      </c>
      <c r="AL229" s="22">
        <v>0</v>
      </c>
    </row>
    <row r="230" spans="1:38" x14ac:dyDescent="0.35">
      <c r="A230" s="22" t="s">
        <v>114</v>
      </c>
      <c r="B230" s="22" t="s">
        <v>507</v>
      </c>
      <c r="C230" s="22" t="s">
        <v>572</v>
      </c>
      <c r="D230" s="22" t="s">
        <v>573</v>
      </c>
      <c r="E230" s="22">
        <v>125681</v>
      </c>
      <c r="F230" s="22">
        <v>0</v>
      </c>
      <c r="G230" s="22">
        <v>111051</v>
      </c>
      <c r="H230" s="22">
        <v>11085</v>
      </c>
      <c r="I230" s="22">
        <v>0</v>
      </c>
      <c r="J230" s="22">
        <v>0</v>
      </c>
      <c r="K230" s="22">
        <v>0</v>
      </c>
      <c r="L230" s="22">
        <v>0</v>
      </c>
      <c r="M230" s="22">
        <v>247817</v>
      </c>
      <c r="N230" s="22">
        <v>0</v>
      </c>
      <c r="O230" s="22">
        <v>0</v>
      </c>
      <c r="P230" s="22">
        <v>70332</v>
      </c>
      <c r="Q230" s="22">
        <v>0</v>
      </c>
      <c r="R230" s="22">
        <v>0</v>
      </c>
      <c r="S230" s="22">
        <v>0</v>
      </c>
      <c r="T230" s="22">
        <v>318149</v>
      </c>
      <c r="U230" s="22">
        <v>29985</v>
      </c>
      <c r="V230" s="22">
        <v>0</v>
      </c>
      <c r="W230" s="22">
        <v>23489</v>
      </c>
      <c r="X230" s="22">
        <v>13645</v>
      </c>
      <c r="Y230" s="22">
        <v>0</v>
      </c>
      <c r="Z230" s="22">
        <v>0</v>
      </c>
      <c r="AA230" s="22">
        <v>0</v>
      </c>
      <c r="AB230" s="22">
        <v>0</v>
      </c>
      <c r="AC230" s="22">
        <v>67119</v>
      </c>
      <c r="AD230" s="22">
        <v>54798</v>
      </c>
      <c r="AE230" s="22">
        <v>6370</v>
      </c>
      <c r="AF230" s="22">
        <v>0</v>
      </c>
      <c r="AG230" s="22">
        <v>182</v>
      </c>
      <c r="AH230" s="22">
        <v>4845</v>
      </c>
      <c r="AI230" s="22">
        <v>133314</v>
      </c>
      <c r="AJ230" s="22">
        <v>0</v>
      </c>
      <c r="AK230" s="22">
        <v>0</v>
      </c>
      <c r="AL230" s="22">
        <v>0</v>
      </c>
    </row>
    <row r="231" spans="1:38" x14ac:dyDescent="0.35">
      <c r="A231" s="22" t="s">
        <v>114</v>
      </c>
      <c r="B231" s="22" t="s">
        <v>507</v>
      </c>
      <c r="C231" s="22" t="s">
        <v>574</v>
      </c>
      <c r="D231" s="22" t="s">
        <v>575</v>
      </c>
      <c r="E231" s="22">
        <v>83380</v>
      </c>
      <c r="F231" s="22">
        <v>0</v>
      </c>
      <c r="G231" s="22">
        <v>171886</v>
      </c>
      <c r="H231" s="22">
        <v>166758</v>
      </c>
      <c r="I231" s="22">
        <v>0</v>
      </c>
      <c r="J231" s="22">
        <v>0</v>
      </c>
      <c r="K231" s="22">
        <v>0</v>
      </c>
      <c r="L231" s="22">
        <v>0</v>
      </c>
      <c r="M231" s="22">
        <v>422024</v>
      </c>
      <c r="N231" s="22">
        <v>0</v>
      </c>
      <c r="O231" s="22">
        <v>0</v>
      </c>
      <c r="P231" s="22">
        <v>2260</v>
      </c>
      <c r="Q231" s="22">
        <v>0</v>
      </c>
      <c r="R231" s="22">
        <v>1032</v>
      </c>
      <c r="S231" s="22">
        <v>0</v>
      </c>
      <c r="T231" s="22">
        <v>425316</v>
      </c>
      <c r="U231" s="22">
        <v>12956</v>
      </c>
      <c r="V231" s="22">
        <v>0</v>
      </c>
      <c r="W231" s="22">
        <v>27442</v>
      </c>
      <c r="X231" s="22">
        <v>41768</v>
      </c>
      <c r="Y231" s="22">
        <v>0</v>
      </c>
      <c r="Z231" s="22">
        <v>0</v>
      </c>
      <c r="AA231" s="22">
        <v>0</v>
      </c>
      <c r="AB231" s="22">
        <v>0</v>
      </c>
      <c r="AC231" s="22">
        <v>82166</v>
      </c>
      <c r="AD231" s="22">
        <v>8205</v>
      </c>
      <c r="AE231" s="22">
        <v>107018</v>
      </c>
      <c r="AF231" s="22">
        <v>0</v>
      </c>
      <c r="AG231" s="22">
        <v>109655</v>
      </c>
      <c r="AH231" s="22">
        <v>1633</v>
      </c>
      <c r="AI231" s="22">
        <v>308677</v>
      </c>
      <c r="AJ231" s="22">
        <v>0</v>
      </c>
      <c r="AK231" s="22">
        <v>0</v>
      </c>
      <c r="AL231" s="22">
        <v>0</v>
      </c>
    </row>
    <row r="232" spans="1:38" x14ac:dyDescent="0.35">
      <c r="A232" s="22" t="s">
        <v>114</v>
      </c>
      <c r="B232" s="22" t="s">
        <v>507</v>
      </c>
      <c r="C232" s="22" t="s">
        <v>576</v>
      </c>
      <c r="D232" s="22" t="s">
        <v>577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>
        <v>41994</v>
      </c>
      <c r="Q232" s="22">
        <v>0</v>
      </c>
      <c r="R232" s="22">
        <v>0</v>
      </c>
      <c r="S232" s="22">
        <v>0</v>
      </c>
      <c r="T232" s="22">
        <v>41994</v>
      </c>
      <c r="U232" s="22">
        <v>62578</v>
      </c>
      <c r="V232" s="22">
        <v>0</v>
      </c>
      <c r="W232" s="22">
        <v>39145</v>
      </c>
      <c r="X232" s="22">
        <v>6576</v>
      </c>
      <c r="Y232" s="22">
        <v>2574</v>
      </c>
      <c r="Z232" s="22">
        <v>0</v>
      </c>
      <c r="AA232" s="22">
        <v>0</v>
      </c>
      <c r="AB232" s="22">
        <v>0</v>
      </c>
      <c r="AC232" s="22">
        <v>110873</v>
      </c>
      <c r="AD232" s="22">
        <v>57889</v>
      </c>
      <c r="AE232" s="22">
        <v>35197</v>
      </c>
      <c r="AF232" s="22">
        <v>0</v>
      </c>
      <c r="AG232" s="22">
        <v>8535</v>
      </c>
      <c r="AH232" s="22">
        <v>12721</v>
      </c>
      <c r="AI232" s="22">
        <v>225215</v>
      </c>
      <c r="AJ232" s="22">
        <v>0</v>
      </c>
      <c r="AK232" s="22">
        <v>0</v>
      </c>
      <c r="AL232" s="22">
        <v>0</v>
      </c>
    </row>
    <row r="233" spans="1:38" x14ac:dyDescent="0.35">
      <c r="A233" s="22" t="s">
        <v>114</v>
      </c>
      <c r="B233" s="22" t="s">
        <v>507</v>
      </c>
      <c r="C233" s="22" t="s">
        <v>578</v>
      </c>
      <c r="D233" s="22" t="s">
        <v>579</v>
      </c>
      <c r="E233" s="22">
        <v>0</v>
      </c>
      <c r="F233" s="22">
        <v>0</v>
      </c>
      <c r="G233" s="22">
        <v>11978</v>
      </c>
      <c r="H233" s="22"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v>11978</v>
      </c>
      <c r="N233" s="22">
        <v>9758</v>
      </c>
      <c r="O233" s="22">
        <v>0</v>
      </c>
      <c r="P233" s="22">
        <v>76900</v>
      </c>
      <c r="Q233" s="22">
        <v>0</v>
      </c>
      <c r="R233" s="22">
        <v>0</v>
      </c>
      <c r="S233" s="22">
        <v>0</v>
      </c>
      <c r="T233" s="22">
        <v>98636</v>
      </c>
      <c r="U233" s="22">
        <v>43253</v>
      </c>
      <c r="V233" s="22">
        <v>0</v>
      </c>
      <c r="W233" s="22">
        <v>10008</v>
      </c>
      <c r="X233" s="22">
        <v>19193</v>
      </c>
      <c r="Y233" s="22">
        <v>0</v>
      </c>
      <c r="Z233" s="22">
        <v>0</v>
      </c>
      <c r="AA233" s="22">
        <v>0</v>
      </c>
      <c r="AB233" s="22">
        <v>0</v>
      </c>
      <c r="AC233" s="22">
        <v>72454</v>
      </c>
      <c r="AD233" s="22">
        <v>7769</v>
      </c>
      <c r="AE233" s="22">
        <v>16820</v>
      </c>
      <c r="AF233" s="22">
        <v>0</v>
      </c>
      <c r="AG233" s="22">
        <v>3511</v>
      </c>
      <c r="AH233" s="22">
        <v>11372</v>
      </c>
      <c r="AI233" s="22">
        <v>111926</v>
      </c>
      <c r="AJ233" s="22">
        <v>0</v>
      </c>
      <c r="AK233" s="22">
        <v>0</v>
      </c>
      <c r="AL233" s="22">
        <v>0</v>
      </c>
    </row>
    <row r="234" spans="1:38" x14ac:dyDescent="0.35">
      <c r="A234" s="22" t="s">
        <v>114</v>
      </c>
      <c r="B234" s="22" t="s">
        <v>507</v>
      </c>
      <c r="C234" s="22" t="s">
        <v>580</v>
      </c>
      <c r="D234" s="22" t="s">
        <v>581</v>
      </c>
      <c r="E234" s="22">
        <v>0</v>
      </c>
      <c r="F234" s="22">
        <v>0</v>
      </c>
      <c r="G234" s="22">
        <v>593511</v>
      </c>
      <c r="H234" s="22"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v>593511</v>
      </c>
      <c r="N234" s="22">
        <v>0</v>
      </c>
      <c r="O234" s="22">
        <v>0</v>
      </c>
      <c r="P234" s="22">
        <v>32589</v>
      </c>
      <c r="Q234" s="22">
        <v>0</v>
      </c>
      <c r="R234" s="22">
        <v>0</v>
      </c>
      <c r="S234" s="22">
        <v>0</v>
      </c>
      <c r="T234" s="22">
        <v>626100</v>
      </c>
      <c r="U234" s="22">
        <v>0</v>
      </c>
      <c r="V234" s="22">
        <v>0</v>
      </c>
      <c r="W234" s="22">
        <v>66677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66677</v>
      </c>
      <c r="AD234" s="22">
        <v>26948</v>
      </c>
      <c r="AE234" s="22">
        <v>26297</v>
      </c>
      <c r="AF234" s="22">
        <v>0</v>
      </c>
      <c r="AG234" s="22">
        <v>19574</v>
      </c>
      <c r="AH234" s="22">
        <v>9380</v>
      </c>
      <c r="AI234" s="22">
        <v>148876</v>
      </c>
      <c r="AJ234" s="22">
        <v>0</v>
      </c>
      <c r="AK234" s="22">
        <v>0</v>
      </c>
      <c r="AL234" s="22">
        <v>0</v>
      </c>
    </row>
    <row r="235" spans="1:38" x14ac:dyDescent="0.35">
      <c r="A235" s="22" t="s">
        <v>114</v>
      </c>
      <c r="B235" s="22" t="s">
        <v>507</v>
      </c>
      <c r="C235" s="22" t="s">
        <v>582</v>
      </c>
      <c r="D235" s="22" t="s">
        <v>583</v>
      </c>
      <c r="E235" s="22">
        <v>370181</v>
      </c>
      <c r="F235" s="22">
        <v>0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v>370181</v>
      </c>
      <c r="N235" s="22">
        <v>0</v>
      </c>
      <c r="O235" s="22">
        <v>162690</v>
      </c>
      <c r="P235" s="22">
        <v>72572</v>
      </c>
      <c r="Q235" s="22">
        <v>15500</v>
      </c>
      <c r="R235" s="22">
        <v>0</v>
      </c>
      <c r="S235" s="22">
        <v>37143</v>
      </c>
      <c r="T235" s="22">
        <v>658086</v>
      </c>
      <c r="U235" s="22">
        <v>114817</v>
      </c>
      <c r="V235" s="22">
        <v>0</v>
      </c>
      <c r="W235" s="22">
        <v>179312</v>
      </c>
      <c r="X235" s="22">
        <v>9963</v>
      </c>
      <c r="Y235" s="22">
        <v>0</v>
      </c>
      <c r="Z235" s="22">
        <v>0</v>
      </c>
      <c r="AA235" s="22">
        <v>0</v>
      </c>
      <c r="AB235" s="22">
        <v>0</v>
      </c>
      <c r="AC235" s="22">
        <v>304092</v>
      </c>
      <c r="AD235" s="22">
        <v>90544</v>
      </c>
      <c r="AE235" s="22">
        <v>61348</v>
      </c>
      <c r="AF235" s="22">
        <v>0</v>
      </c>
      <c r="AG235" s="22">
        <v>0</v>
      </c>
      <c r="AH235" s="22">
        <v>5526</v>
      </c>
      <c r="AI235" s="22">
        <v>461510</v>
      </c>
      <c r="AJ235" s="22">
        <v>0</v>
      </c>
      <c r="AK235" s="22">
        <v>0</v>
      </c>
      <c r="AL235" s="22">
        <v>0</v>
      </c>
    </row>
    <row r="236" spans="1:38" x14ac:dyDescent="0.35">
      <c r="A236" s="22" t="s">
        <v>114</v>
      </c>
      <c r="B236" s="22" t="s">
        <v>507</v>
      </c>
      <c r="C236" s="22" t="s">
        <v>584</v>
      </c>
      <c r="D236" s="22" t="s">
        <v>585</v>
      </c>
      <c r="E236" s="22">
        <v>745420</v>
      </c>
      <c r="F236" s="22">
        <v>0</v>
      </c>
      <c r="G236" s="22">
        <v>446303</v>
      </c>
      <c r="H236" s="22">
        <v>354841</v>
      </c>
      <c r="I236" s="22">
        <v>0</v>
      </c>
      <c r="J236" s="22">
        <v>0</v>
      </c>
      <c r="K236" s="22">
        <v>0</v>
      </c>
      <c r="L236" s="22">
        <v>21691</v>
      </c>
      <c r="M236" s="22">
        <v>1568255</v>
      </c>
      <c r="N236" s="22">
        <v>-693095</v>
      </c>
      <c r="O236" s="22">
        <v>279907</v>
      </c>
      <c r="P236" s="22">
        <v>73880</v>
      </c>
      <c r="Q236" s="22">
        <v>6045</v>
      </c>
      <c r="R236" s="22">
        <v>147214</v>
      </c>
      <c r="S236" s="22">
        <v>0</v>
      </c>
      <c r="T236" s="22">
        <v>1382206</v>
      </c>
      <c r="U236" s="22">
        <v>174498</v>
      </c>
      <c r="V236" s="22">
        <v>0</v>
      </c>
      <c r="W236" s="22">
        <v>100342</v>
      </c>
      <c r="X236" s="22">
        <v>40955</v>
      </c>
      <c r="Y236" s="22">
        <v>0</v>
      </c>
      <c r="Z236" s="22">
        <v>0</v>
      </c>
      <c r="AA236" s="22">
        <v>0</v>
      </c>
      <c r="AB236" s="22">
        <v>7781</v>
      </c>
      <c r="AC236" s="22">
        <v>323576</v>
      </c>
      <c r="AD236" s="22">
        <v>159287</v>
      </c>
      <c r="AE236" s="22">
        <v>55371</v>
      </c>
      <c r="AF236" s="22">
        <v>0</v>
      </c>
      <c r="AG236" s="22">
        <v>36349</v>
      </c>
      <c r="AH236" s="22">
        <v>20934</v>
      </c>
      <c r="AI236" s="22">
        <v>595517</v>
      </c>
      <c r="AJ236" s="22">
        <v>0</v>
      </c>
      <c r="AK236" s="22">
        <v>0</v>
      </c>
      <c r="AL236" s="22">
        <v>0</v>
      </c>
    </row>
    <row r="237" spans="1:38" x14ac:dyDescent="0.35">
      <c r="A237" s="22" t="s">
        <v>114</v>
      </c>
      <c r="B237" s="22" t="s">
        <v>507</v>
      </c>
      <c r="C237" s="22" t="s">
        <v>586</v>
      </c>
      <c r="D237" s="22" t="s">
        <v>587</v>
      </c>
      <c r="E237" s="22">
        <v>0</v>
      </c>
      <c r="F237" s="22">
        <v>0</v>
      </c>
      <c r="G237" s="22">
        <v>0</v>
      </c>
      <c r="H237" s="22"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-7328</v>
      </c>
      <c r="O237" s="22">
        <v>0</v>
      </c>
      <c r="P237" s="22">
        <v>19956</v>
      </c>
      <c r="Q237" s="22">
        <v>0</v>
      </c>
      <c r="R237" s="22">
        <v>0</v>
      </c>
      <c r="S237" s="22">
        <v>0</v>
      </c>
      <c r="T237" s="22">
        <v>12628</v>
      </c>
      <c r="U237" s="22">
        <v>119173</v>
      </c>
      <c r="V237" s="22">
        <v>0</v>
      </c>
      <c r="W237" s="22">
        <v>15502</v>
      </c>
      <c r="X237" s="22">
        <v>21764</v>
      </c>
      <c r="Y237" s="22">
        <v>11631</v>
      </c>
      <c r="Z237" s="22">
        <v>0</v>
      </c>
      <c r="AA237" s="22">
        <v>0</v>
      </c>
      <c r="AB237" s="22">
        <v>0</v>
      </c>
      <c r="AC237" s="22">
        <v>168070</v>
      </c>
      <c r="AD237" s="22">
        <v>37552</v>
      </c>
      <c r="AE237" s="22">
        <v>17522</v>
      </c>
      <c r="AF237" s="22">
        <v>0</v>
      </c>
      <c r="AG237" s="22">
        <v>11180</v>
      </c>
      <c r="AH237" s="22">
        <v>1451</v>
      </c>
      <c r="AI237" s="22">
        <v>235775</v>
      </c>
      <c r="AJ237" s="22">
        <v>0</v>
      </c>
      <c r="AK237" s="22">
        <v>0</v>
      </c>
      <c r="AL237" s="22">
        <v>0</v>
      </c>
    </row>
    <row r="238" spans="1:38" x14ac:dyDescent="0.35">
      <c r="A238" s="22" t="s">
        <v>114</v>
      </c>
      <c r="B238" s="22" t="s">
        <v>507</v>
      </c>
      <c r="C238" s="22" t="s">
        <v>588</v>
      </c>
      <c r="D238" s="22" t="s">
        <v>589</v>
      </c>
      <c r="E238" s="22">
        <v>446933</v>
      </c>
      <c r="F238" s="22">
        <v>0</v>
      </c>
      <c r="G238" s="22">
        <v>36371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483304</v>
      </c>
      <c r="N238" s="22">
        <v>62404</v>
      </c>
      <c r="O238" s="22">
        <v>128150</v>
      </c>
      <c r="P238" s="22">
        <v>14683</v>
      </c>
      <c r="Q238" s="22">
        <v>0</v>
      </c>
      <c r="R238" s="22">
        <v>12475</v>
      </c>
      <c r="S238" s="22">
        <v>0</v>
      </c>
      <c r="T238" s="22">
        <v>701016</v>
      </c>
      <c r="U238" s="22">
        <v>161396</v>
      </c>
      <c r="V238" s="22">
        <v>0</v>
      </c>
      <c r="W238" s="22">
        <v>81668</v>
      </c>
      <c r="X238" s="22">
        <v>30767</v>
      </c>
      <c r="Y238" s="22">
        <v>0</v>
      </c>
      <c r="Z238" s="22">
        <v>0</v>
      </c>
      <c r="AA238" s="22">
        <v>0</v>
      </c>
      <c r="AB238" s="22">
        <v>0</v>
      </c>
      <c r="AC238" s="22">
        <v>273831</v>
      </c>
      <c r="AD238" s="22">
        <v>27754</v>
      </c>
      <c r="AE238" s="22">
        <v>45694</v>
      </c>
      <c r="AF238" s="22">
        <v>0</v>
      </c>
      <c r="AG238" s="22">
        <v>20716</v>
      </c>
      <c r="AH238" s="22">
        <v>10896</v>
      </c>
      <c r="AI238" s="22">
        <v>378891</v>
      </c>
      <c r="AJ238" s="22">
        <v>0</v>
      </c>
      <c r="AK238" s="22">
        <v>0</v>
      </c>
      <c r="AL238" s="22">
        <v>0</v>
      </c>
    </row>
    <row r="239" spans="1:38" x14ac:dyDescent="0.35">
      <c r="A239" s="22" t="s">
        <v>114</v>
      </c>
      <c r="B239" s="22" t="s">
        <v>507</v>
      </c>
      <c r="C239" s="22" t="s">
        <v>590</v>
      </c>
      <c r="D239" s="22" t="s">
        <v>591</v>
      </c>
      <c r="E239" s="22">
        <v>163908</v>
      </c>
      <c r="F239" s="22">
        <v>0</v>
      </c>
      <c r="G239" s="22">
        <v>93301</v>
      </c>
      <c r="H239" s="22">
        <v>25000</v>
      </c>
      <c r="I239" s="22">
        <v>0</v>
      </c>
      <c r="J239" s="22">
        <v>0</v>
      </c>
      <c r="K239" s="22">
        <v>0</v>
      </c>
      <c r="L239" s="22">
        <v>0</v>
      </c>
      <c r="M239" s="22">
        <v>282209</v>
      </c>
      <c r="N239" s="22">
        <v>0</v>
      </c>
      <c r="O239" s="22">
        <v>3490</v>
      </c>
      <c r="P239" s="22">
        <v>10739</v>
      </c>
      <c r="Q239" s="22">
        <v>0</v>
      </c>
      <c r="R239" s="22">
        <v>0</v>
      </c>
      <c r="S239" s="22">
        <v>0</v>
      </c>
      <c r="T239" s="22">
        <v>296438</v>
      </c>
      <c r="U239" s="22">
        <v>22977</v>
      </c>
      <c r="V239" s="22">
        <v>0</v>
      </c>
      <c r="W239" s="22">
        <v>48677</v>
      </c>
      <c r="X239" s="22">
        <v>54515</v>
      </c>
      <c r="Y239" s="22">
        <v>0</v>
      </c>
      <c r="Z239" s="22">
        <v>0</v>
      </c>
      <c r="AA239" s="22">
        <v>0</v>
      </c>
      <c r="AB239" s="22">
        <v>0</v>
      </c>
      <c r="AC239" s="22">
        <v>126169</v>
      </c>
      <c r="AD239" s="22">
        <v>18372</v>
      </c>
      <c r="AE239" s="22">
        <v>23319</v>
      </c>
      <c r="AF239" s="22">
        <v>0</v>
      </c>
      <c r="AG239" s="22">
        <v>12903</v>
      </c>
      <c r="AH239" s="22">
        <v>0</v>
      </c>
      <c r="AI239" s="22">
        <v>180763</v>
      </c>
      <c r="AJ239" s="22">
        <v>0</v>
      </c>
      <c r="AK239" s="22">
        <v>0</v>
      </c>
      <c r="AL239" s="22">
        <v>0</v>
      </c>
    </row>
    <row r="240" spans="1:38" x14ac:dyDescent="0.35">
      <c r="A240" s="22" t="s">
        <v>114</v>
      </c>
      <c r="B240" s="22" t="s">
        <v>507</v>
      </c>
      <c r="C240" s="22" t="s">
        <v>592</v>
      </c>
      <c r="D240" s="22" t="s">
        <v>593</v>
      </c>
      <c r="E240" s="22">
        <v>231386</v>
      </c>
      <c r="F240" s="22">
        <v>0</v>
      </c>
      <c r="G240" s="22">
        <v>0</v>
      </c>
      <c r="H240" s="22"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v>231386</v>
      </c>
      <c r="N240" s="22">
        <v>0</v>
      </c>
      <c r="O240" s="22">
        <v>147965</v>
      </c>
      <c r="P240" s="22">
        <v>48349</v>
      </c>
      <c r="Q240" s="22">
        <v>0</v>
      </c>
      <c r="R240" s="22">
        <v>4224</v>
      </c>
      <c r="S240" s="22">
        <v>0</v>
      </c>
      <c r="T240" s="22">
        <v>431924</v>
      </c>
      <c r="U240" s="22">
        <v>68777</v>
      </c>
      <c r="V240" s="22">
        <v>0</v>
      </c>
      <c r="W240" s="22">
        <v>23264</v>
      </c>
      <c r="X240" s="22">
        <v>10564</v>
      </c>
      <c r="Y240" s="22">
        <v>0</v>
      </c>
      <c r="Z240" s="22">
        <v>0</v>
      </c>
      <c r="AA240" s="22">
        <v>0</v>
      </c>
      <c r="AB240" s="22">
        <v>1197</v>
      </c>
      <c r="AC240" s="22">
        <v>103802</v>
      </c>
      <c r="AD240" s="22">
        <v>19160</v>
      </c>
      <c r="AE240" s="22">
        <v>44060</v>
      </c>
      <c r="AF240" s="22">
        <v>0</v>
      </c>
      <c r="AG240" s="22">
        <v>1647</v>
      </c>
      <c r="AH240" s="22">
        <v>6529</v>
      </c>
      <c r="AI240" s="22">
        <v>175198</v>
      </c>
      <c r="AJ240" s="22">
        <v>0</v>
      </c>
      <c r="AK240" s="22">
        <v>0</v>
      </c>
      <c r="AL240" s="22">
        <v>0</v>
      </c>
    </row>
    <row r="241" spans="1:38" x14ac:dyDescent="0.35">
      <c r="A241" s="22" t="s">
        <v>114</v>
      </c>
      <c r="B241" s="22" t="s">
        <v>507</v>
      </c>
      <c r="C241" s="22" t="s">
        <v>594</v>
      </c>
      <c r="D241" s="22" t="s">
        <v>595</v>
      </c>
      <c r="E241" s="22">
        <v>0</v>
      </c>
      <c r="F241" s="22">
        <v>0</v>
      </c>
      <c r="G241" s="22">
        <v>0</v>
      </c>
      <c r="H241" s="22"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746117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v>746117</v>
      </c>
      <c r="U241" s="22">
        <v>139371</v>
      </c>
      <c r="V241" s="22">
        <v>0</v>
      </c>
      <c r="W241" s="22">
        <v>25477</v>
      </c>
      <c r="X241" s="22">
        <v>12986</v>
      </c>
      <c r="Y241" s="22">
        <v>0</v>
      </c>
      <c r="Z241" s="22">
        <v>0</v>
      </c>
      <c r="AA241" s="22">
        <v>0</v>
      </c>
      <c r="AB241" s="22">
        <v>0</v>
      </c>
      <c r="AC241" s="22">
        <v>177834</v>
      </c>
      <c r="AD241" s="22">
        <v>7455</v>
      </c>
      <c r="AE241" s="22">
        <v>32266</v>
      </c>
      <c r="AF241" s="22">
        <v>0</v>
      </c>
      <c r="AG241" s="22">
        <v>1172</v>
      </c>
      <c r="AH241" s="22">
        <v>6097</v>
      </c>
      <c r="AI241" s="22">
        <v>224824</v>
      </c>
      <c r="AJ241" s="22">
        <v>0</v>
      </c>
      <c r="AK241" s="22">
        <v>0</v>
      </c>
      <c r="AL241" s="22">
        <v>0</v>
      </c>
    </row>
    <row r="242" spans="1:38" x14ac:dyDescent="0.35">
      <c r="A242" s="22" t="s">
        <v>114</v>
      </c>
      <c r="B242" s="22" t="s">
        <v>507</v>
      </c>
      <c r="C242" s="22" t="s">
        <v>596</v>
      </c>
      <c r="D242" s="22" t="s">
        <v>597</v>
      </c>
      <c r="E242" s="22">
        <v>52985</v>
      </c>
      <c r="F242" s="22">
        <v>0</v>
      </c>
      <c r="G242" s="22">
        <v>50346</v>
      </c>
      <c r="H242" s="22"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v>103331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v>103331</v>
      </c>
      <c r="U242" s="22">
        <v>17904</v>
      </c>
      <c r="V242" s="22">
        <v>0</v>
      </c>
      <c r="W242" s="22">
        <v>19205</v>
      </c>
      <c r="X242" s="22">
        <v>17817</v>
      </c>
      <c r="Y242" s="22">
        <v>0</v>
      </c>
      <c r="Z242" s="22">
        <v>0</v>
      </c>
      <c r="AA242" s="22">
        <v>0</v>
      </c>
      <c r="AB242" s="22">
        <v>0</v>
      </c>
      <c r="AC242" s="22">
        <v>54926</v>
      </c>
      <c r="AD242" s="22">
        <v>2689</v>
      </c>
      <c r="AE242" s="22">
        <v>26626</v>
      </c>
      <c r="AF242" s="22">
        <v>0</v>
      </c>
      <c r="AG242" s="22">
        <v>4755</v>
      </c>
      <c r="AH242" s="22">
        <v>3643</v>
      </c>
      <c r="AI242" s="22">
        <v>92639</v>
      </c>
      <c r="AJ242" s="22">
        <v>0</v>
      </c>
      <c r="AK242" s="22">
        <v>0</v>
      </c>
      <c r="AL242" s="22">
        <v>0</v>
      </c>
    </row>
    <row r="243" spans="1:38" x14ac:dyDescent="0.35">
      <c r="A243" s="22" t="s">
        <v>114</v>
      </c>
      <c r="B243" s="22" t="s">
        <v>507</v>
      </c>
      <c r="C243" s="22" t="s">
        <v>598</v>
      </c>
      <c r="D243" s="22" t="s">
        <v>599</v>
      </c>
      <c r="E243" s="22">
        <v>41604</v>
      </c>
      <c r="F243" s="22">
        <v>0</v>
      </c>
      <c r="G243" s="22">
        <v>152222</v>
      </c>
      <c r="H243" s="22">
        <v>137130</v>
      </c>
      <c r="I243" s="22">
        <v>0</v>
      </c>
      <c r="J243" s="22">
        <v>0</v>
      </c>
      <c r="K243" s="22">
        <v>0</v>
      </c>
      <c r="L243" s="22">
        <v>0</v>
      </c>
      <c r="M243" s="22">
        <v>330956</v>
      </c>
      <c r="N243" s="22">
        <v>0</v>
      </c>
      <c r="O243" s="22">
        <v>64087</v>
      </c>
      <c r="P243" s="22">
        <v>236834</v>
      </c>
      <c r="Q243" s="22">
        <v>0</v>
      </c>
      <c r="R243" s="22">
        <v>0</v>
      </c>
      <c r="S243" s="22">
        <v>0</v>
      </c>
      <c r="T243" s="22">
        <v>631877</v>
      </c>
      <c r="U243" s="22">
        <v>8672</v>
      </c>
      <c r="V243" s="22">
        <v>0</v>
      </c>
      <c r="W243" s="22">
        <v>52886</v>
      </c>
      <c r="X243" s="22">
        <v>18801</v>
      </c>
      <c r="Y243" s="22">
        <v>1962</v>
      </c>
      <c r="Z243" s="22">
        <v>0</v>
      </c>
      <c r="AA243" s="22">
        <v>0</v>
      </c>
      <c r="AB243" s="22">
        <v>0</v>
      </c>
      <c r="AC243" s="22">
        <v>82321</v>
      </c>
      <c r="AD243" s="22">
        <v>10408</v>
      </c>
      <c r="AE243" s="22">
        <v>14735</v>
      </c>
      <c r="AF243" s="22">
        <v>0</v>
      </c>
      <c r="AG243" s="22">
        <v>3096</v>
      </c>
      <c r="AH243" s="22">
        <v>0</v>
      </c>
      <c r="AI243" s="22">
        <v>110560</v>
      </c>
      <c r="AJ243" s="22">
        <v>0</v>
      </c>
      <c r="AK243" s="22">
        <v>0</v>
      </c>
      <c r="AL243" s="22">
        <v>0</v>
      </c>
    </row>
    <row r="244" spans="1:38" x14ac:dyDescent="0.35">
      <c r="A244" s="22" t="s">
        <v>114</v>
      </c>
      <c r="B244" s="22" t="s">
        <v>507</v>
      </c>
      <c r="C244" s="22" t="s">
        <v>600</v>
      </c>
      <c r="D244" s="22" t="s">
        <v>601</v>
      </c>
      <c r="E244" s="22">
        <v>0</v>
      </c>
      <c r="F244" s="22">
        <v>0</v>
      </c>
      <c r="G244" s="22">
        <v>0</v>
      </c>
      <c r="H244" s="22"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v>0</v>
      </c>
      <c r="N244" s="22">
        <v>0</v>
      </c>
      <c r="O244" s="22">
        <v>0</v>
      </c>
      <c r="P244" s="22">
        <v>32566</v>
      </c>
      <c r="Q244" s="22">
        <v>0</v>
      </c>
      <c r="R244" s="22">
        <v>0</v>
      </c>
      <c r="S244" s="22">
        <v>16190</v>
      </c>
      <c r="T244" s="22">
        <v>48756</v>
      </c>
      <c r="U244" s="22">
        <v>46696</v>
      </c>
      <c r="V244" s="22">
        <v>0</v>
      </c>
      <c r="W244" s="22">
        <v>183497</v>
      </c>
      <c r="X244" s="22">
        <v>12742</v>
      </c>
      <c r="Y244" s="22">
        <v>0</v>
      </c>
      <c r="Z244" s="22">
        <v>0</v>
      </c>
      <c r="AA244" s="22">
        <v>0</v>
      </c>
      <c r="AB244" s="22">
        <v>0</v>
      </c>
      <c r="AC244" s="22">
        <v>242935</v>
      </c>
      <c r="AD244" s="22">
        <v>37755</v>
      </c>
      <c r="AE244" s="22">
        <v>29657</v>
      </c>
      <c r="AF244" s="22">
        <v>0</v>
      </c>
      <c r="AG244" s="22">
        <v>15678</v>
      </c>
      <c r="AH244" s="22">
        <v>8787</v>
      </c>
      <c r="AI244" s="22">
        <v>334812</v>
      </c>
      <c r="AJ244" s="22">
        <v>0</v>
      </c>
      <c r="AK244" s="22">
        <v>0</v>
      </c>
      <c r="AL244" s="22">
        <v>0</v>
      </c>
    </row>
    <row r="245" spans="1:38" x14ac:dyDescent="0.35">
      <c r="A245" s="22" t="s">
        <v>114</v>
      </c>
      <c r="B245" s="22" t="s">
        <v>507</v>
      </c>
      <c r="C245" s="22" t="s">
        <v>602</v>
      </c>
      <c r="D245" s="22" t="s">
        <v>603</v>
      </c>
      <c r="E245" s="22">
        <v>0</v>
      </c>
      <c r="F245" s="22">
        <v>0</v>
      </c>
      <c r="G245" s="22">
        <v>0</v>
      </c>
      <c r="H245" s="22">
        <v>469612</v>
      </c>
      <c r="I245" s="22">
        <v>0</v>
      </c>
      <c r="J245" s="22">
        <v>0</v>
      </c>
      <c r="K245" s="22">
        <v>0</v>
      </c>
      <c r="L245" s="22">
        <v>0</v>
      </c>
      <c r="M245" s="22">
        <v>469612</v>
      </c>
      <c r="N245" s="22">
        <v>-52974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v>416638</v>
      </c>
      <c r="U245" s="22">
        <v>49763</v>
      </c>
      <c r="V245" s="22">
        <v>0</v>
      </c>
      <c r="W245" s="22">
        <v>0</v>
      </c>
      <c r="X245" s="22">
        <v>34101</v>
      </c>
      <c r="Y245" s="22">
        <v>0</v>
      </c>
      <c r="Z245" s="22">
        <v>0</v>
      </c>
      <c r="AA245" s="22">
        <v>0</v>
      </c>
      <c r="AB245" s="22">
        <v>0</v>
      </c>
      <c r="AC245" s="22">
        <v>83864</v>
      </c>
      <c r="AD245" s="22">
        <v>18114</v>
      </c>
      <c r="AE245" s="22">
        <v>18325</v>
      </c>
      <c r="AF245" s="22">
        <v>0</v>
      </c>
      <c r="AG245" s="22">
        <v>11091</v>
      </c>
      <c r="AH245" s="22">
        <v>1443</v>
      </c>
      <c r="AI245" s="22">
        <v>132837</v>
      </c>
      <c r="AJ245" s="22">
        <v>0</v>
      </c>
      <c r="AK245" s="22">
        <v>0</v>
      </c>
      <c r="AL245" s="22">
        <v>0</v>
      </c>
    </row>
    <row r="246" spans="1:38" x14ac:dyDescent="0.35">
      <c r="A246" s="22" t="s">
        <v>114</v>
      </c>
      <c r="B246" s="22" t="s">
        <v>507</v>
      </c>
      <c r="C246" s="22" t="s">
        <v>604</v>
      </c>
      <c r="D246" s="22" t="s">
        <v>605</v>
      </c>
      <c r="E246" s="22">
        <v>291853</v>
      </c>
      <c r="F246" s="22">
        <v>0</v>
      </c>
      <c r="G246" s="22">
        <v>190237</v>
      </c>
      <c r="H246" s="22"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v>482090</v>
      </c>
      <c r="N246" s="22">
        <v>0</v>
      </c>
      <c r="O246" s="22">
        <v>30887</v>
      </c>
      <c r="P246" s="22">
        <v>0</v>
      </c>
      <c r="Q246" s="22">
        <v>0</v>
      </c>
      <c r="R246" s="22">
        <v>15937</v>
      </c>
      <c r="S246" s="22">
        <v>0</v>
      </c>
      <c r="T246" s="22">
        <v>528914</v>
      </c>
      <c r="U246" s="22">
        <v>61453</v>
      </c>
      <c r="V246" s="22">
        <v>0</v>
      </c>
      <c r="W246" s="22">
        <v>44966</v>
      </c>
      <c r="X246" s="22">
        <v>16680</v>
      </c>
      <c r="Y246" s="22">
        <v>0</v>
      </c>
      <c r="Z246" s="22">
        <v>0</v>
      </c>
      <c r="AA246" s="22">
        <v>0</v>
      </c>
      <c r="AB246" s="22">
        <v>0</v>
      </c>
      <c r="AC246" s="22">
        <v>123099</v>
      </c>
      <c r="AD246" s="22">
        <v>10126</v>
      </c>
      <c r="AE246" s="22">
        <v>18865</v>
      </c>
      <c r="AF246" s="22">
        <v>0</v>
      </c>
      <c r="AG246" s="22">
        <v>657</v>
      </c>
      <c r="AH246" s="22">
        <v>12497</v>
      </c>
      <c r="AI246" s="22">
        <v>165244</v>
      </c>
      <c r="AJ246" s="22">
        <v>0</v>
      </c>
      <c r="AK246" s="22">
        <v>0</v>
      </c>
      <c r="AL246" s="22">
        <v>0</v>
      </c>
    </row>
    <row r="247" spans="1:38" x14ac:dyDescent="0.35">
      <c r="A247" s="22" t="s">
        <v>114</v>
      </c>
      <c r="B247" s="22" t="s">
        <v>507</v>
      </c>
      <c r="C247" s="22" t="s">
        <v>606</v>
      </c>
      <c r="D247" s="22" t="s">
        <v>607</v>
      </c>
      <c r="E247" s="22">
        <v>0</v>
      </c>
      <c r="F247" s="22">
        <v>0</v>
      </c>
      <c r="G247" s="22">
        <v>0</v>
      </c>
      <c r="H247" s="22"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>
        <v>13442</v>
      </c>
      <c r="Q247" s="22">
        <v>0</v>
      </c>
      <c r="R247" s="22">
        <v>0</v>
      </c>
      <c r="S247" s="22">
        <v>0</v>
      </c>
      <c r="T247" s="22">
        <v>13442</v>
      </c>
      <c r="U247" s="22">
        <v>70771</v>
      </c>
      <c r="V247" s="22">
        <v>0</v>
      </c>
      <c r="W247" s="22">
        <v>34988</v>
      </c>
      <c r="X247" s="22">
        <v>22337</v>
      </c>
      <c r="Y247" s="22">
        <v>0</v>
      </c>
      <c r="Z247" s="22">
        <v>0</v>
      </c>
      <c r="AA247" s="22">
        <v>0</v>
      </c>
      <c r="AB247" s="22">
        <v>0</v>
      </c>
      <c r="AC247" s="22">
        <v>128096</v>
      </c>
      <c r="AD247" s="22">
        <v>47360</v>
      </c>
      <c r="AE247" s="22">
        <v>3129</v>
      </c>
      <c r="AF247" s="22">
        <v>0</v>
      </c>
      <c r="AG247" s="22">
        <v>3055</v>
      </c>
      <c r="AH247" s="22">
        <v>1045</v>
      </c>
      <c r="AI247" s="22">
        <v>182685</v>
      </c>
      <c r="AJ247" s="22">
        <v>0</v>
      </c>
      <c r="AK247" s="22">
        <v>0</v>
      </c>
      <c r="AL247" s="22">
        <v>0</v>
      </c>
    </row>
    <row r="248" spans="1:38" x14ac:dyDescent="0.35">
      <c r="A248" s="22" t="s">
        <v>114</v>
      </c>
      <c r="B248" s="22" t="s">
        <v>507</v>
      </c>
      <c r="C248" s="22" t="s">
        <v>608</v>
      </c>
      <c r="D248" s="22" t="s">
        <v>609</v>
      </c>
      <c r="E248" s="22">
        <v>577837</v>
      </c>
      <c r="F248" s="22">
        <v>0</v>
      </c>
      <c r="G248" s="22">
        <v>0</v>
      </c>
      <c r="H248" s="22">
        <v>0</v>
      </c>
      <c r="I248" s="22">
        <v>0</v>
      </c>
      <c r="J248" s="22">
        <v>341591</v>
      </c>
      <c r="K248" s="22">
        <v>0</v>
      </c>
      <c r="L248" s="22">
        <v>0</v>
      </c>
      <c r="M248" s="22">
        <v>919428</v>
      </c>
      <c r="N248" s="22">
        <v>0</v>
      </c>
      <c r="O248" s="22">
        <v>43741</v>
      </c>
      <c r="P248" s="22">
        <v>0</v>
      </c>
      <c r="Q248" s="22">
        <v>0</v>
      </c>
      <c r="R248" s="22">
        <v>0</v>
      </c>
      <c r="S248" s="22">
        <v>0</v>
      </c>
      <c r="T248" s="22">
        <v>963169</v>
      </c>
      <c r="U248" s="22">
        <v>97657</v>
      </c>
      <c r="V248" s="22">
        <v>0</v>
      </c>
      <c r="W248" s="22">
        <v>13041</v>
      </c>
      <c r="X248" s="22">
        <v>62740</v>
      </c>
      <c r="Y248" s="22">
        <v>0</v>
      </c>
      <c r="Z248" s="22">
        <v>17080</v>
      </c>
      <c r="AA248" s="22">
        <v>0</v>
      </c>
      <c r="AB248" s="22">
        <v>0</v>
      </c>
      <c r="AC248" s="22">
        <v>190518</v>
      </c>
      <c r="AD248" s="22">
        <v>19126</v>
      </c>
      <c r="AE248" s="22">
        <v>56155</v>
      </c>
      <c r="AF248" s="22">
        <v>0</v>
      </c>
      <c r="AG248" s="22">
        <v>0</v>
      </c>
      <c r="AH248" s="22">
        <v>23799</v>
      </c>
      <c r="AI248" s="22">
        <v>289598</v>
      </c>
      <c r="AJ248" s="22">
        <v>0</v>
      </c>
      <c r="AK248" s="22">
        <v>0</v>
      </c>
      <c r="AL248" s="22">
        <v>0</v>
      </c>
    </row>
    <row r="249" spans="1:38" x14ac:dyDescent="0.35">
      <c r="A249" s="22" t="s">
        <v>114</v>
      </c>
      <c r="B249" s="22" t="s">
        <v>507</v>
      </c>
      <c r="C249" s="22" t="s">
        <v>610</v>
      </c>
      <c r="D249" s="22" t="s">
        <v>611</v>
      </c>
      <c r="E249" s="22">
        <v>0</v>
      </c>
      <c r="F249" s="22">
        <v>0</v>
      </c>
      <c r="G249" s="22">
        <v>0</v>
      </c>
      <c r="H249" s="22">
        <v>29355</v>
      </c>
      <c r="I249" s="22">
        <v>0</v>
      </c>
      <c r="J249" s="22">
        <v>0</v>
      </c>
      <c r="K249" s="22">
        <v>0</v>
      </c>
      <c r="L249" s="22">
        <v>0</v>
      </c>
      <c r="M249" s="22">
        <v>29355</v>
      </c>
      <c r="N249" s="22">
        <v>0</v>
      </c>
      <c r="O249" s="22">
        <v>21175</v>
      </c>
      <c r="P249" s="22">
        <v>4119</v>
      </c>
      <c r="Q249" s="22">
        <v>0</v>
      </c>
      <c r="R249" s="22">
        <v>0</v>
      </c>
      <c r="S249" s="22">
        <v>0</v>
      </c>
      <c r="T249" s="22">
        <v>54649</v>
      </c>
      <c r="U249" s="22">
        <v>13364</v>
      </c>
      <c r="V249" s="22">
        <v>0</v>
      </c>
      <c r="W249" s="22">
        <v>67446</v>
      </c>
      <c r="X249" s="22">
        <v>33134</v>
      </c>
      <c r="Y249" s="22">
        <v>0</v>
      </c>
      <c r="Z249" s="22">
        <v>0</v>
      </c>
      <c r="AA249" s="22">
        <v>0</v>
      </c>
      <c r="AB249" s="22">
        <v>0</v>
      </c>
      <c r="AC249" s="22">
        <v>113944</v>
      </c>
      <c r="AD249" s="22">
        <v>15308</v>
      </c>
      <c r="AE249" s="22">
        <v>19016</v>
      </c>
      <c r="AF249" s="22">
        <v>7488</v>
      </c>
      <c r="AG249" s="22">
        <v>0</v>
      </c>
      <c r="AH249" s="22">
        <v>0</v>
      </c>
      <c r="AI249" s="22">
        <v>155756</v>
      </c>
      <c r="AJ249" s="22">
        <v>0</v>
      </c>
      <c r="AK249" s="22">
        <v>0</v>
      </c>
      <c r="AL249" s="22">
        <v>0</v>
      </c>
    </row>
    <row r="250" spans="1:38" x14ac:dyDescent="0.35">
      <c r="A250" s="22" t="s">
        <v>114</v>
      </c>
      <c r="B250" s="22" t="s">
        <v>507</v>
      </c>
      <c r="C250" s="22" t="s">
        <v>612</v>
      </c>
      <c r="D250" s="22" t="s">
        <v>613</v>
      </c>
      <c r="E250" s="22">
        <v>0</v>
      </c>
      <c r="F250" s="22">
        <v>0</v>
      </c>
      <c r="G250" s="22">
        <v>0</v>
      </c>
      <c r="H250" s="22">
        <v>0</v>
      </c>
      <c r="I250" s="22">
        <v>60224</v>
      </c>
      <c r="J250" s="22">
        <v>0</v>
      </c>
      <c r="K250" s="22">
        <v>0</v>
      </c>
      <c r="L250" s="22">
        <v>0</v>
      </c>
      <c r="M250" s="22">
        <v>60224</v>
      </c>
      <c r="N250" s="22">
        <v>0</v>
      </c>
      <c r="O250" s="22">
        <v>0</v>
      </c>
      <c r="P250" s="22">
        <v>65961</v>
      </c>
      <c r="Q250" s="22">
        <v>0</v>
      </c>
      <c r="R250" s="22">
        <v>0</v>
      </c>
      <c r="S250" s="22">
        <v>0</v>
      </c>
      <c r="T250" s="22">
        <v>126185</v>
      </c>
      <c r="U250" s="22">
        <v>119708</v>
      </c>
      <c r="V250" s="22">
        <v>0</v>
      </c>
      <c r="W250" s="22">
        <v>31301</v>
      </c>
      <c r="X250" s="22">
        <v>19699</v>
      </c>
      <c r="Y250" s="22">
        <v>11302</v>
      </c>
      <c r="Z250" s="22">
        <v>0</v>
      </c>
      <c r="AA250" s="22">
        <v>0</v>
      </c>
      <c r="AB250" s="22">
        <v>0</v>
      </c>
      <c r="AC250" s="22">
        <v>182010</v>
      </c>
      <c r="AD250" s="22">
        <v>22636</v>
      </c>
      <c r="AE250" s="22">
        <v>43247</v>
      </c>
      <c r="AF250" s="22">
        <v>0</v>
      </c>
      <c r="AG250" s="22">
        <v>462</v>
      </c>
      <c r="AH250" s="22">
        <v>12851</v>
      </c>
      <c r="AI250" s="22">
        <v>261206</v>
      </c>
      <c r="AJ250" s="22">
        <v>0</v>
      </c>
      <c r="AK250" s="22">
        <v>0</v>
      </c>
      <c r="AL250" s="22">
        <v>0</v>
      </c>
    </row>
    <row r="251" spans="1:38" x14ac:dyDescent="0.35">
      <c r="A251" s="22" t="s">
        <v>114</v>
      </c>
      <c r="B251" s="22" t="s">
        <v>507</v>
      </c>
      <c r="C251" s="22" t="s">
        <v>614</v>
      </c>
      <c r="D251" s="22" t="s">
        <v>615</v>
      </c>
      <c r="E251" s="22">
        <v>0</v>
      </c>
      <c r="F251" s="22">
        <v>0</v>
      </c>
      <c r="G251" s="22">
        <v>0</v>
      </c>
      <c r="H251" s="22"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v>0</v>
      </c>
      <c r="N251" s="22">
        <v>379419</v>
      </c>
      <c r="O251" s="22">
        <v>103593</v>
      </c>
      <c r="P251" s="22">
        <v>90420</v>
      </c>
      <c r="Q251" s="22">
        <v>0</v>
      </c>
      <c r="R251" s="22">
        <v>0</v>
      </c>
      <c r="S251" s="22">
        <v>0</v>
      </c>
      <c r="T251" s="22">
        <v>573432</v>
      </c>
      <c r="U251" s="22">
        <v>118038</v>
      </c>
      <c r="V251" s="22">
        <v>0</v>
      </c>
      <c r="W251" s="22">
        <v>6429</v>
      </c>
      <c r="X251" s="22">
        <v>32558</v>
      </c>
      <c r="Y251" s="22">
        <v>0</v>
      </c>
      <c r="Z251" s="22">
        <v>0</v>
      </c>
      <c r="AA251" s="22">
        <v>0</v>
      </c>
      <c r="AB251" s="22">
        <v>0</v>
      </c>
      <c r="AC251" s="22">
        <v>157025</v>
      </c>
      <c r="AD251" s="22">
        <v>53756</v>
      </c>
      <c r="AE251" s="22">
        <v>52286</v>
      </c>
      <c r="AF251" s="22">
        <v>0</v>
      </c>
      <c r="AG251" s="22">
        <v>49140</v>
      </c>
      <c r="AH251" s="22">
        <v>47758</v>
      </c>
      <c r="AI251" s="22">
        <v>359965</v>
      </c>
      <c r="AJ251" s="22">
        <v>0</v>
      </c>
      <c r="AK251" s="22">
        <v>0</v>
      </c>
      <c r="AL251" s="22">
        <v>0</v>
      </c>
    </row>
    <row r="252" spans="1:38" x14ac:dyDescent="0.35">
      <c r="A252" s="22" t="s">
        <v>114</v>
      </c>
      <c r="B252" s="22" t="s">
        <v>507</v>
      </c>
      <c r="C252" s="22" t="s">
        <v>616</v>
      </c>
      <c r="D252" s="22" t="s">
        <v>617</v>
      </c>
      <c r="E252" s="22">
        <v>112281</v>
      </c>
      <c r="F252" s="22">
        <v>0</v>
      </c>
      <c r="G252" s="22">
        <v>13961</v>
      </c>
      <c r="H252" s="22"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v>126242</v>
      </c>
      <c r="N252" s="22">
        <v>0</v>
      </c>
      <c r="O252" s="22">
        <v>0</v>
      </c>
      <c r="P252" s="22">
        <v>77688</v>
      </c>
      <c r="Q252" s="22">
        <v>27600</v>
      </c>
      <c r="R252" s="22">
        <v>8322</v>
      </c>
      <c r="S252" s="22">
        <v>47251</v>
      </c>
      <c r="T252" s="22">
        <v>287103</v>
      </c>
      <c r="U252" s="22">
        <v>175109</v>
      </c>
      <c r="V252" s="22">
        <v>0</v>
      </c>
      <c r="W252" s="22">
        <v>13327</v>
      </c>
      <c r="X252" s="22">
        <v>35003</v>
      </c>
      <c r="Y252" s="22">
        <v>0</v>
      </c>
      <c r="Z252" s="22">
        <v>0</v>
      </c>
      <c r="AA252" s="22">
        <v>0</v>
      </c>
      <c r="AB252" s="22">
        <v>0</v>
      </c>
      <c r="AC252" s="22">
        <v>223439</v>
      </c>
      <c r="AD252" s="22">
        <v>14472</v>
      </c>
      <c r="AE252" s="22">
        <v>15486</v>
      </c>
      <c r="AF252" s="22">
        <v>0</v>
      </c>
      <c r="AG252" s="22">
        <v>11329</v>
      </c>
      <c r="AH252" s="22">
        <v>16397</v>
      </c>
      <c r="AI252" s="22">
        <v>281123</v>
      </c>
      <c r="AJ252" s="22">
        <v>0</v>
      </c>
      <c r="AK252" s="22">
        <v>0</v>
      </c>
      <c r="AL252" s="22">
        <v>0</v>
      </c>
    </row>
    <row r="253" spans="1:38" x14ac:dyDescent="0.35">
      <c r="A253" s="22" t="s">
        <v>114</v>
      </c>
      <c r="B253" s="22" t="s">
        <v>507</v>
      </c>
      <c r="C253" s="22" t="s">
        <v>618</v>
      </c>
      <c r="D253" s="22" t="s">
        <v>619</v>
      </c>
      <c r="E253" s="22">
        <v>33850</v>
      </c>
      <c r="F253" s="22">
        <v>0</v>
      </c>
      <c r="G253" s="22">
        <v>0</v>
      </c>
      <c r="H253" s="22"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v>33850</v>
      </c>
      <c r="N253" s="22">
        <v>0</v>
      </c>
      <c r="O253" s="22">
        <v>0</v>
      </c>
      <c r="P253" s="22">
        <v>5345</v>
      </c>
      <c r="Q253" s="22">
        <v>0</v>
      </c>
      <c r="R253" s="22">
        <v>0</v>
      </c>
      <c r="S253" s="22">
        <v>0</v>
      </c>
      <c r="T253" s="22">
        <v>39195</v>
      </c>
      <c r="U253" s="22">
        <v>9319</v>
      </c>
      <c r="V253" s="22">
        <v>0</v>
      </c>
      <c r="W253" s="22">
        <v>89924</v>
      </c>
      <c r="X253" s="22">
        <v>1461</v>
      </c>
      <c r="Y253" s="22">
        <v>0</v>
      </c>
      <c r="Z253" s="22">
        <v>0</v>
      </c>
      <c r="AA253" s="22">
        <v>0</v>
      </c>
      <c r="AB253" s="22">
        <v>0</v>
      </c>
      <c r="AC253" s="22">
        <v>100704</v>
      </c>
      <c r="AD253" s="22">
        <v>2964</v>
      </c>
      <c r="AE253" s="22">
        <v>27180</v>
      </c>
      <c r="AF253" s="22">
        <v>0</v>
      </c>
      <c r="AG253" s="22">
        <v>7856</v>
      </c>
      <c r="AH253" s="22">
        <v>3370</v>
      </c>
      <c r="AI253" s="22">
        <v>142074</v>
      </c>
      <c r="AJ253" s="22">
        <v>0</v>
      </c>
      <c r="AK253" s="22">
        <v>0</v>
      </c>
      <c r="AL253" s="22">
        <v>0</v>
      </c>
    </row>
    <row r="254" spans="1:38" x14ac:dyDescent="0.35">
      <c r="A254" s="22" t="s">
        <v>114</v>
      </c>
      <c r="B254" s="22" t="s">
        <v>507</v>
      </c>
      <c r="C254" s="22" t="s">
        <v>620</v>
      </c>
      <c r="D254" s="22" t="s">
        <v>621</v>
      </c>
      <c r="E254" s="22">
        <v>447773</v>
      </c>
      <c r="F254" s="22">
        <v>0</v>
      </c>
      <c r="G254" s="22">
        <v>428567</v>
      </c>
      <c r="H254" s="22">
        <v>416128</v>
      </c>
      <c r="I254" s="22">
        <v>0</v>
      </c>
      <c r="J254" s="22">
        <v>0</v>
      </c>
      <c r="K254" s="22">
        <v>0</v>
      </c>
      <c r="L254" s="22">
        <v>0</v>
      </c>
      <c r="M254" s="22">
        <v>1292468</v>
      </c>
      <c r="N254" s="22">
        <v>0</v>
      </c>
      <c r="O254" s="22">
        <v>29684</v>
      </c>
      <c r="P254" s="22">
        <v>74419</v>
      </c>
      <c r="Q254" s="22">
        <v>0</v>
      </c>
      <c r="R254" s="22">
        <v>0</v>
      </c>
      <c r="S254" s="22">
        <v>0</v>
      </c>
      <c r="T254" s="22">
        <v>1396571</v>
      </c>
      <c r="U254" s="22">
        <v>41810</v>
      </c>
      <c r="V254" s="22">
        <v>0</v>
      </c>
      <c r="W254" s="22">
        <v>71200</v>
      </c>
      <c r="X254" s="22">
        <v>106209</v>
      </c>
      <c r="Y254" s="22">
        <v>10966</v>
      </c>
      <c r="Z254" s="22">
        <v>0</v>
      </c>
      <c r="AA254" s="22">
        <v>0</v>
      </c>
      <c r="AB254" s="22">
        <v>0</v>
      </c>
      <c r="AC254" s="22">
        <v>230185</v>
      </c>
      <c r="AD254" s="22">
        <v>36392</v>
      </c>
      <c r="AE254" s="22">
        <v>8381</v>
      </c>
      <c r="AF254" s="22">
        <v>0</v>
      </c>
      <c r="AG254" s="22">
        <v>27063</v>
      </c>
      <c r="AH254" s="22">
        <v>5955</v>
      </c>
      <c r="AI254" s="22">
        <v>307976</v>
      </c>
      <c r="AJ254" s="22">
        <v>0</v>
      </c>
      <c r="AK254" s="22">
        <v>0</v>
      </c>
      <c r="AL254" s="22">
        <v>0</v>
      </c>
    </row>
    <row r="255" spans="1:38" x14ac:dyDescent="0.35">
      <c r="A255" s="22" t="s">
        <v>114</v>
      </c>
      <c r="B255" s="22" t="s">
        <v>507</v>
      </c>
      <c r="C255" s="22" t="s">
        <v>622</v>
      </c>
      <c r="D255" s="22" t="s">
        <v>623</v>
      </c>
      <c r="E255" s="22">
        <v>0</v>
      </c>
      <c r="F255" s="22">
        <v>0</v>
      </c>
      <c r="G255" s="22">
        <v>153513</v>
      </c>
      <c r="H255" s="22"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v>153513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153513</v>
      </c>
      <c r="U255" s="22">
        <v>30464</v>
      </c>
      <c r="V255" s="22">
        <v>0</v>
      </c>
      <c r="W255" s="22">
        <v>52545</v>
      </c>
      <c r="X255" s="22">
        <v>15590</v>
      </c>
      <c r="Y255" s="22">
        <v>0</v>
      </c>
      <c r="Z255" s="22">
        <v>0</v>
      </c>
      <c r="AA255" s="22">
        <v>0</v>
      </c>
      <c r="AB255" s="22">
        <v>0</v>
      </c>
      <c r="AC255" s="22">
        <v>98599</v>
      </c>
      <c r="AD255" s="22">
        <v>6057</v>
      </c>
      <c r="AE255" s="22">
        <v>17791</v>
      </c>
      <c r="AF255" s="22">
        <v>0</v>
      </c>
      <c r="AG255" s="22">
        <v>520</v>
      </c>
      <c r="AH255" s="22">
        <v>7200</v>
      </c>
      <c r="AI255" s="22">
        <v>130167</v>
      </c>
      <c r="AJ255" s="22">
        <v>0</v>
      </c>
      <c r="AK255" s="22">
        <v>0</v>
      </c>
      <c r="AL255" s="22">
        <v>0</v>
      </c>
    </row>
    <row r="256" spans="1:38" x14ac:dyDescent="0.35">
      <c r="A256" s="22" t="s">
        <v>114</v>
      </c>
      <c r="B256" s="22" t="s">
        <v>507</v>
      </c>
      <c r="C256" s="22" t="s">
        <v>624</v>
      </c>
      <c r="D256" s="22" t="s">
        <v>625</v>
      </c>
      <c r="E256" s="22">
        <v>37098</v>
      </c>
      <c r="F256" s="22">
        <v>0</v>
      </c>
      <c r="G256" s="22">
        <v>0</v>
      </c>
      <c r="H256" s="22">
        <v>0</v>
      </c>
      <c r="I256" s="22">
        <v>80813</v>
      </c>
      <c r="J256" s="22">
        <v>0</v>
      </c>
      <c r="K256" s="22">
        <v>0</v>
      </c>
      <c r="L256" s="22">
        <v>0</v>
      </c>
      <c r="M256" s="22">
        <v>117911</v>
      </c>
      <c r="N256" s="22">
        <v>0</v>
      </c>
      <c r="O256" s="22">
        <v>0</v>
      </c>
      <c r="P256" s="22">
        <v>60827</v>
      </c>
      <c r="Q256" s="22">
        <v>0</v>
      </c>
      <c r="R256" s="22">
        <v>0</v>
      </c>
      <c r="S256" s="22">
        <v>0</v>
      </c>
      <c r="T256" s="22">
        <v>178738</v>
      </c>
      <c r="U256" s="22">
        <v>139648</v>
      </c>
      <c r="V256" s="22">
        <v>0</v>
      </c>
      <c r="W256" s="22">
        <v>32229</v>
      </c>
      <c r="X256" s="22">
        <v>40541</v>
      </c>
      <c r="Y256" s="22">
        <v>4183</v>
      </c>
      <c r="Z256" s="22">
        <v>0</v>
      </c>
      <c r="AA256" s="22">
        <v>0</v>
      </c>
      <c r="AB256" s="22">
        <v>0</v>
      </c>
      <c r="AC256" s="22">
        <v>216601</v>
      </c>
      <c r="AD256" s="22">
        <v>124748</v>
      </c>
      <c r="AE256" s="22">
        <v>55066</v>
      </c>
      <c r="AF256" s="22">
        <v>0</v>
      </c>
      <c r="AG256" s="22">
        <v>20455</v>
      </c>
      <c r="AH256" s="22">
        <v>2004</v>
      </c>
      <c r="AI256" s="22">
        <v>418874</v>
      </c>
      <c r="AJ256" s="22">
        <v>0</v>
      </c>
      <c r="AK256" s="22">
        <v>0</v>
      </c>
      <c r="AL256" s="22">
        <v>0</v>
      </c>
    </row>
    <row r="257" spans="1:38" x14ac:dyDescent="0.35">
      <c r="A257" s="22" t="s">
        <v>114</v>
      </c>
      <c r="B257" s="22" t="s">
        <v>507</v>
      </c>
      <c r="C257" s="22" t="s">
        <v>626</v>
      </c>
      <c r="D257" s="22" t="s">
        <v>627</v>
      </c>
      <c r="E257" s="22">
        <v>0</v>
      </c>
      <c r="F257" s="22">
        <v>0</v>
      </c>
      <c r="G257" s="22">
        <v>0</v>
      </c>
      <c r="H257" s="22">
        <v>129397</v>
      </c>
      <c r="I257" s="22">
        <v>0</v>
      </c>
      <c r="J257" s="22">
        <v>0</v>
      </c>
      <c r="K257" s="22">
        <v>0</v>
      </c>
      <c r="L257" s="22">
        <v>0</v>
      </c>
      <c r="M257" s="22">
        <v>129397</v>
      </c>
      <c r="N257" s="22">
        <v>11885</v>
      </c>
      <c r="O257" s="22">
        <v>0</v>
      </c>
      <c r="P257" s="22">
        <v>0</v>
      </c>
      <c r="Q257" s="22">
        <v>0</v>
      </c>
      <c r="R257" s="22">
        <v>0</v>
      </c>
      <c r="S257" s="22">
        <v>28810</v>
      </c>
      <c r="T257" s="22">
        <v>170092</v>
      </c>
      <c r="U257" s="22">
        <v>135152</v>
      </c>
      <c r="V257" s="22">
        <v>0</v>
      </c>
      <c r="W257" s="22">
        <v>119794</v>
      </c>
      <c r="X257" s="22">
        <v>25737</v>
      </c>
      <c r="Y257" s="22">
        <v>23805</v>
      </c>
      <c r="Z257" s="22">
        <v>0</v>
      </c>
      <c r="AA257" s="22">
        <v>0</v>
      </c>
      <c r="AB257" s="22">
        <v>0</v>
      </c>
      <c r="AC257" s="22">
        <v>304488</v>
      </c>
      <c r="AD257" s="22">
        <v>48579</v>
      </c>
      <c r="AE257" s="22">
        <v>8476</v>
      </c>
      <c r="AF257" s="22">
        <v>0</v>
      </c>
      <c r="AG257" s="22">
        <v>6371</v>
      </c>
      <c r="AH257" s="22">
        <v>33149</v>
      </c>
      <c r="AI257" s="22">
        <v>401063</v>
      </c>
      <c r="AJ257" s="22">
        <v>0</v>
      </c>
      <c r="AK257" s="22">
        <v>0</v>
      </c>
      <c r="AL257" s="22">
        <v>0</v>
      </c>
    </row>
    <row r="258" spans="1:38" x14ac:dyDescent="0.35">
      <c r="A258" s="22" t="s">
        <v>114</v>
      </c>
      <c r="B258" s="22" t="s">
        <v>507</v>
      </c>
      <c r="C258" s="22" t="s">
        <v>628</v>
      </c>
      <c r="D258" s="22" t="s">
        <v>629</v>
      </c>
      <c r="E258" s="22">
        <v>226245</v>
      </c>
      <c r="F258" s="22">
        <v>0</v>
      </c>
      <c r="G258" s="22">
        <v>147186</v>
      </c>
      <c r="H258" s="22">
        <v>53801</v>
      </c>
      <c r="I258" s="22">
        <v>0</v>
      </c>
      <c r="J258" s="22">
        <v>0</v>
      </c>
      <c r="K258" s="22">
        <v>0</v>
      </c>
      <c r="L258" s="22">
        <v>0</v>
      </c>
      <c r="M258" s="22">
        <v>427232</v>
      </c>
      <c r="N258" s="22">
        <v>0</v>
      </c>
      <c r="O258" s="22">
        <v>11326</v>
      </c>
      <c r="P258" s="22">
        <v>11500</v>
      </c>
      <c r="Q258" s="22">
        <v>0</v>
      </c>
      <c r="R258" s="22">
        <v>0</v>
      </c>
      <c r="S258" s="22">
        <v>0</v>
      </c>
      <c r="T258" s="22">
        <v>450058</v>
      </c>
      <c r="U258" s="22">
        <v>55940</v>
      </c>
      <c r="V258" s="22">
        <v>0</v>
      </c>
      <c r="W258" s="22">
        <v>36643</v>
      </c>
      <c r="X258" s="22">
        <v>8865</v>
      </c>
      <c r="Y258" s="22">
        <v>0</v>
      </c>
      <c r="Z258" s="22">
        <v>0</v>
      </c>
      <c r="AA258" s="22">
        <v>0</v>
      </c>
      <c r="AB258" s="22">
        <v>0</v>
      </c>
      <c r="AC258" s="22">
        <v>101448</v>
      </c>
      <c r="AD258" s="22">
        <v>12104</v>
      </c>
      <c r="AE258" s="22">
        <v>8940</v>
      </c>
      <c r="AF258" s="22">
        <v>0</v>
      </c>
      <c r="AG258" s="22">
        <v>306</v>
      </c>
      <c r="AH258" s="22">
        <v>0</v>
      </c>
      <c r="AI258" s="22">
        <v>122798</v>
      </c>
      <c r="AJ258" s="22">
        <v>0</v>
      </c>
      <c r="AK258" s="22">
        <v>0</v>
      </c>
      <c r="AL258" s="22">
        <v>0</v>
      </c>
    </row>
    <row r="259" spans="1:38" x14ac:dyDescent="0.35">
      <c r="A259" s="22" t="s">
        <v>114</v>
      </c>
      <c r="B259" s="22" t="s">
        <v>507</v>
      </c>
      <c r="C259" s="22" t="s">
        <v>630</v>
      </c>
      <c r="D259" s="22" t="s">
        <v>631</v>
      </c>
      <c r="E259" s="22">
        <v>0</v>
      </c>
      <c r="F259" s="22">
        <v>0</v>
      </c>
      <c r="G259" s="22">
        <v>18689</v>
      </c>
      <c r="H259" s="22"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v>18689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18689</v>
      </c>
      <c r="U259" s="22">
        <v>27218</v>
      </c>
      <c r="V259" s="22">
        <v>0</v>
      </c>
      <c r="W259" s="22">
        <v>42941</v>
      </c>
      <c r="X259" s="22">
        <v>27667</v>
      </c>
      <c r="Y259" s="22">
        <v>0</v>
      </c>
      <c r="Z259" s="22">
        <v>0</v>
      </c>
      <c r="AA259" s="22">
        <v>0</v>
      </c>
      <c r="AB259" s="22">
        <v>0</v>
      </c>
      <c r="AC259" s="22">
        <v>97826</v>
      </c>
      <c r="AD259" s="22">
        <v>2230</v>
      </c>
      <c r="AE259" s="22">
        <v>2049</v>
      </c>
      <c r="AF259" s="22">
        <v>0</v>
      </c>
      <c r="AG259" s="22">
        <v>1523</v>
      </c>
      <c r="AH259" s="22">
        <v>14886</v>
      </c>
      <c r="AI259" s="22">
        <v>118514</v>
      </c>
      <c r="AJ259" s="22">
        <v>0</v>
      </c>
      <c r="AK259" s="22">
        <v>0</v>
      </c>
      <c r="AL259" s="22">
        <v>0</v>
      </c>
    </row>
    <row r="260" spans="1:38" x14ac:dyDescent="0.35">
      <c r="A260" s="22" t="s">
        <v>114</v>
      </c>
      <c r="B260" s="22" t="s">
        <v>507</v>
      </c>
      <c r="C260" s="22" t="s">
        <v>632</v>
      </c>
      <c r="D260" s="22" t="s">
        <v>633</v>
      </c>
      <c r="E260" s="22">
        <v>0</v>
      </c>
      <c r="F260" s="22">
        <v>0</v>
      </c>
      <c r="G260" s="22">
        <v>0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50267</v>
      </c>
      <c r="V260" s="22">
        <v>0</v>
      </c>
      <c r="W260" s="22">
        <v>39165</v>
      </c>
      <c r="X260" s="22">
        <v>10238</v>
      </c>
      <c r="Y260" s="22">
        <v>0</v>
      </c>
      <c r="Z260" s="22">
        <v>0</v>
      </c>
      <c r="AA260" s="22">
        <v>0</v>
      </c>
      <c r="AB260" s="22">
        <v>0</v>
      </c>
      <c r="AC260" s="22">
        <v>99670</v>
      </c>
      <c r="AD260" s="22">
        <v>1911</v>
      </c>
      <c r="AE260" s="22">
        <v>15923</v>
      </c>
      <c r="AF260" s="22">
        <v>0</v>
      </c>
      <c r="AG260" s="22">
        <v>5647</v>
      </c>
      <c r="AH260" s="22">
        <v>22273</v>
      </c>
      <c r="AI260" s="22">
        <v>145424</v>
      </c>
      <c r="AJ260" s="22">
        <v>0</v>
      </c>
      <c r="AK260" s="22">
        <v>0</v>
      </c>
      <c r="AL260" s="22">
        <v>0</v>
      </c>
    </row>
    <row r="261" spans="1:38" x14ac:dyDescent="0.35">
      <c r="A261" s="22" t="s">
        <v>114</v>
      </c>
      <c r="B261" s="22" t="s">
        <v>507</v>
      </c>
      <c r="C261" s="22" t="s">
        <v>634</v>
      </c>
      <c r="D261" s="22" t="s">
        <v>635</v>
      </c>
      <c r="E261" s="22">
        <v>22528</v>
      </c>
      <c r="F261" s="22">
        <v>0</v>
      </c>
      <c r="G261" s="22">
        <v>55983</v>
      </c>
      <c r="H261" s="22"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v>78511</v>
      </c>
      <c r="N261" s="22">
        <v>0</v>
      </c>
      <c r="O261" s="22">
        <v>37109</v>
      </c>
      <c r="P261" s="22">
        <v>13434</v>
      </c>
      <c r="Q261" s="22">
        <v>0</v>
      </c>
      <c r="R261" s="22">
        <v>0</v>
      </c>
      <c r="S261" s="22">
        <v>0</v>
      </c>
      <c r="T261" s="22">
        <v>129054</v>
      </c>
      <c r="U261" s="22">
        <v>36761</v>
      </c>
      <c r="V261" s="22">
        <v>0</v>
      </c>
      <c r="W261" s="22">
        <v>30435</v>
      </c>
      <c r="X261" s="22">
        <v>0</v>
      </c>
      <c r="Y261" s="22">
        <v>1192</v>
      </c>
      <c r="Z261" s="22">
        <v>0</v>
      </c>
      <c r="AA261" s="22">
        <v>0</v>
      </c>
      <c r="AB261" s="22">
        <v>0</v>
      </c>
      <c r="AC261" s="22">
        <v>68388</v>
      </c>
      <c r="AD261" s="22">
        <v>50168</v>
      </c>
      <c r="AE261" s="22">
        <v>16723</v>
      </c>
      <c r="AF261" s="22">
        <v>0</v>
      </c>
      <c r="AG261" s="22">
        <v>0</v>
      </c>
      <c r="AH261" s="22">
        <v>38060</v>
      </c>
      <c r="AI261" s="22">
        <v>173339</v>
      </c>
      <c r="AJ261" s="22">
        <v>0</v>
      </c>
      <c r="AK261" s="22">
        <v>0</v>
      </c>
      <c r="AL261" s="22">
        <v>0</v>
      </c>
    </row>
    <row r="262" spans="1:38" x14ac:dyDescent="0.35">
      <c r="A262" s="22" t="s">
        <v>114</v>
      </c>
      <c r="B262" s="22" t="s">
        <v>507</v>
      </c>
      <c r="C262" s="22" t="s">
        <v>636</v>
      </c>
      <c r="D262" s="22" t="s">
        <v>637</v>
      </c>
      <c r="E262" s="22">
        <v>0</v>
      </c>
      <c r="F262" s="22">
        <v>0</v>
      </c>
      <c r="G262" s="22">
        <v>4866</v>
      </c>
      <c r="H262" s="22">
        <v>198460</v>
      </c>
      <c r="I262" s="22">
        <v>0</v>
      </c>
      <c r="J262" s="22">
        <v>0</v>
      </c>
      <c r="K262" s="22">
        <v>0</v>
      </c>
      <c r="L262" s="22">
        <v>0</v>
      </c>
      <c r="M262" s="22">
        <v>203326</v>
      </c>
      <c r="N262" s="22">
        <v>0</v>
      </c>
      <c r="O262" s="22">
        <v>87886</v>
      </c>
      <c r="P262" s="22">
        <v>53007</v>
      </c>
      <c r="Q262" s="22">
        <v>0</v>
      </c>
      <c r="R262" s="22">
        <v>5917</v>
      </c>
      <c r="S262" s="22">
        <v>3429</v>
      </c>
      <c r="T262" s="22">
        <v>353565</v>
      </c>
      <c r="U262" s="22">
        <v>150190</v>
      </c>
      <c r="V262" s="22">
        <v>0</v>
      </c>
      <c r="W262" s="22">
        <v>234733</v>
      </c>
      <c r="X262" s="22">
        <v>122326</v>
      </c>
      <c r="Y262" s="22">
        <v>0</v>
      </c>
      <c r="Z262" s="22">
        <v>0</v>
      </c>
      <c r="AA262" s="22">
        <v>0</v>
      </c>
      <c r="AB262" s="22">
        <v>0</v>
      </c>
      <c r="AC262" s="22">
        <v>507249</v>
      </c>
      <c r="AD262" s="22">
        <v>36025</v>
      </c>
      <c r="AE262" s="22">
        <v>72684</v>
      </c>
      <c r="AF262" s="22">
        <v>0</v>
      </c>
      <c r="AG262" s="22">
        <v>11617</v>
      </c>
      <c r="AH262" s="22">
        <v>18956</v>
      </c>
      <c r="AI262" s="22">
        <v>646531</v>
      </c>
      <c r="AJ262" s="22">
        <v>0</v>
      </c>
      <c r="AK262" s="22">
        <v>0</v>
      </c>
      <c r="AL262" s="22">
        <v>0</v>
      </c>
    </row>
    <row r="263" spans="1:38" x14ac:dyDescent="0.35">
      <c r="A263" s="22" t="s">
        <v>114</v>
      </c>
      <c r="B263" s="22" t="s">
        <v>507</v>
      </c>
      <c r="C263" s="22" t="s">
        <v>638</v>
      </c>
      <c r="D263" s="22" t="s">
        <v>639</v>
      </c>
      <c r="E263" s="22">
        <v>0</v>
      </c>
      <c r="F263" s="22">
        <v>0</v>
      </c>
      <c r="G263" s="22">
        <v>0</v>
      </c>
      <c r="H263" s="22">
        <v>76715</v>
      </c>
      <c r="I263" s="22">
        <v>0</v>
      </c>
      <c r="J263" s="22">
        <v>0</v>
      </c>
      <c r="K263" s="22">
        <v>0</v>
      </c>
      <c r="L263" s="22">
        <v>0</v>
      </c>
      <c r="M263" s="22">
        <v>76715</v>
      </c>
      <c r="N263" s="22">
        <v>1871650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1948365</v>
      </c>
      <c r="U263" s="22">
        <v>61394</v>
      </c>
      <c r="V263" s="22">
        <v>0</v>
      </c>
      <c r="W263" s="22">
        <v>17273</v>
      </c>
      <c r="X263" s="22">
        <v>23531</v>
      </c>
      <c r="Y263" s="22">
        <v>0</v>
      </c>
      <c r="Z263" s="22">
        <v>0</v>
      </c>
      <c r="AA263" s="22">
        <v>0</v>
      </c>
      <c r="AB263" s="22">
        <v>0</v>
      </c>
      <c r="AC263" s="22">
        <v>102198</v>
      </c>
      <c r="AD263" s="22">
        <v>5501</v>
      </c>
      <c r="AE263" s="22">
        <v>20112</v>
      </c>
      <c r="AF263" s="22">
        <v>0</v>
      </c>
      <c r="AG263" s="22">
        <v>289</v>
      </c>
      <c r="AH263" s="22">
        <v>3300</v>
      </c>
      <c r="AI263" s="22">
        <v>131400</v>
      </c>
      <c r="AJ263" s="22">
        <v>0</v>
      </c>
      <c r="AK263" s="22">
        <v>0</v>
      </c>
      <c r="AL263" s="22">
        <v>0</v>
      </c>
    </row>
    <row r="264" spans="1:38" x14ac:dyDescent="0.35">
      <c r="A264" s="22" t="s">
        <v>114</v>
      </c>
      <c r="B264" s="22" t="s">
        <v>507</v>
      </c>
      <c r="C264" s="22" t="s">
        <v>640</v>
      </c>
      <c r="D264" s="22" t="s">
        <v>641</v>
      </c>
      <c r="E264" s="22">
        <v>0</v>
      </c>
      <c r="F264" s="22">
        <v>0</v>
      </c>
      <c r="G264" s="22">
        <v>4271848</v>
      </c>
      <c r="H264" s="22"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v>4271848</v>
      </c>
      <c r="N264" s="22">
        <v>-842044</v>
      </c>
      <c r="O264" s="22">
        <v>0</v>
      </c>
      <c r="P264" s="22">
        <v>5369</v>
      </c>
      <c r="Q264" s="22">
        <v>0</v>
      </c>
      <c r="R264" s="22">
        <v>0</v>
      </c>
      <c r="S264" s="22">
        <v>18000</v>
      </c>
      <c r="T264" s="22">
        <v>3453173</v>
      </c>
      <c r="U264" s="22">
        <v>63490</v>
      </c>
      <c r="V264" s="22">
        <v>0</v>
      </c>
      <c r="W264" s="22">
        <v>846822</v>
      </c>
      <c r="X264" s="22">
        <v>11676</v>
      </c>
      <c r="Y264" s="22">
        <v>0</v>
      </c>
      <c r="Z264" s="22">
        <v>0</v>
      </c>
      <c r="AA264" s="22">
        <v>0</v>
      </c>
      <c r="AB264" s="22">
        <v>0</v>
      </c>
      <c r="AC264" s="22">
        <v>921988</v>
      </c>
      <c r="AD264" s="22">
        <v>18573</v>
      </c>
      <c r="AE264" s="22">
        <v>25174</v>
      </c>
      <c r="AF264" s="22">
        <v>0</v>
      </c>
      <c r="AG264" s="22">
        <v>0</v>
      </c>
      <c r="AH264" s="22">
        <v>40936</v>
      </c>
      <c r="AI264" s="22">
        <v>1006671</v>
      </c>
      <c r="AJ264" s="22">
        <v>0</v>
      </c>
      <c r="AK264" s="22">
        <v>0</v>
      </c>
      <c r="AL264" s="22">
        <v>0</v>
      </c>
    </row>
    <row r="265" spans="1:38" x14ac:dyDescent="0.35">
      <c r="A265" s="22" t="s">
        <v>114</v>
      </c>
      <c r="B265" s="22" t="s">
        <v>507</v>
      </c>
      <c r="C265" s="22" t="s">
        <v>642</v>
      </c>
      <c r="D265" s="22" t="s">
        <v>643</v>
      </c>
      <c r="E265" s="22">
        <v>0</v>
      </c>
      <c r="F265" s="22">
        <v>0</v>
      </c>
      <c r="G265" s="22">
        <v>0</v>
      </c>
      <c r="H265" s="22"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11069</v>
      </c>
      <c r="P265" s="22">
        <v>0</v>
      </c>
      <c r="Q265" s="22">
        <v>0</v>
      </c>
      <c r="R265" s="22">
        <v>0</v>
      </c>
      <c r="S265" s="22">
        <v>0</v>
      </c>
      <c r="T265" s="22">
        <v>11069</v>
      </c>
      <c r="U265" s="22">
        <v>41457</v>
      </c>
      <c r="V265" s="22">
        <v>0</v>
      </c>
      <c r="W265" s="22">
        <v>19542</v>
      </c>
      <c r="X265" s="22">
        <v>7073</v>
      </c>
      <c r="Y265" s="22">
        <v>0</v>
      </c>
      <c r="Z265" s="22">
        <v>0</v>
      </c>
      <c r="AA265" s="22">
        <v>0</v>
      </c>
      <c r="AB265" s="22">
        <v>0</v>
      </c>
      <c r="AC265" s="22">
        <v>68072</v>
      </c>
      <c r="AD265" s="22">
        <v>30197</v>
      </c>
      <c r="AE265" s="22">
        <v>7347</v>
      </c>
      <c r="AF265" s="22">
        <v>0</v>
      </c>
      <c r="AG265" s="22">
        <v>3598</v>
      </c>
      <c r="AH265" s="22">
        <v>2432</v>
      </c>
      <c r="AI265" s="22">
        <v>111646</v>
      </c>
      <c r="AJ265" s="22">
        <v>0</v>
      </c>
      <c r="AK265" s="22">
        <v>0</v>
      </c>
      <c r="AL265" s="22">
        <v>0</v>
      </c>
    </row>
    <row r="266" spans="1:38" x14ac:dyDescent="0.35">
      <c r="A266" s="22" t="s">
        <v>114</v>
      </c>
      <c r="B266" s="22" t="s">
        <v>507</v>
      </c>
      <c r="C266" s="22" t="s">
        <v>644</v>
      </c>
      <c r="D266" s="22" t="s">
        <v>645</v>
      </c>
      <c r="E266" s="22">
        <v>255867</v>
      </c>
      <c r="F266" s="22">
        <v>0</v>
      </c>
      <c r="G266" s="22">
        <v>40429</v>
      </c>
      <c r="H266" s="22">
        <v>18200</v>
      </c>
      <c r="I266" s="22">
        <v>0</v>
      </c>
      <c r="J266" s="22">
        <v>0</v>
      </c>
      <c r="K266" s="22">
        <v>0</v>
      </c>
      <c r="L266" s="22">
        <v>0</v>
      </c>
      <c r="M266" s="22">
        <v>314496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  <c r="T266" s="22">
        <v>314496</v>
      </c>
      <c r="U266" s="22">
        <v>60450</v>
      </c>
      <c r="V266" s="22">
        <v>0</v>
      </c>
      <c r="W266" s="22">
        <v>47403</v>
      </c>
      <c r="X266" s="22">
        <v>26343</v>
      </c>
      <c r="Y266" s="22">
        <v>14483</v>
      </c>
      <c r="Z266" s="22">
        <v>0</v>
      </c>
      <c r="AA266" s="22">
        <v>0</v>
      </c>
      <c r="AB266" s="22">
        <v>0</v>
      </c>
      <c r="AC266" s="22">
        <v>148679</v>
      </c>
      <c r="AD266" s="22">
        <v>4123</v>
      </c>
      <c r="AE266" s="22">
        <v>20561</v>
      </c>
      <c r="AF266" s="22">
        <v>0</v>
      </c>
      <c r="AG266" s="22">
        <v>14577</v>
      </c>
      <c r="AH266" s="22">
        <v>14864</v>
      </c>
      <c r="AI266" s="22">
        <v>202804</v>
      </c>
      <c r="AJ266" s="22">
        <v>0</v>
      </c>
      <c r="AK266" s="22">
        <v>0</v>
      </c>
      <c r="AL266" s="22">
        <v>0</v>
      </c>
    </row>
    <row r="267" spans="1:38" x14ac:dyDescent="0.35">
      <c r="A267" s="22" t="s">
        <v>114</v>
      </c>
      <c r="B267" s="22" t="s">
        <v>507</v>
      </c>
      <c r="C267" s="22" t="s">
        <v>646</v>
      </c>
      <c r="D267" s="22" t="s">
        <v>647</v>
      </c>
      <c r="E267" s="22">
        <v>0</v>
      </c>
      <c r="F267" s="22">
        <v>0</v>
      </c>
      <c r="G267" s="22">
        <v>0</v>
      </c>
      <c r="H267" s="22">
        <v>51545</v>
      </c>
      <c r="I267" s="22">
        <v>0</v>
      </c>
      <c r="J267" s="22">
        <v>0</v>
      </c>
      <c r="K267" s="22">
        <v>0</v>
      </c>
      <c r="L267" s="22">
        <v>0</v>
      </c>
      <c r="M267" s="22">
        <v>51545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42829</v>
      </c>
      <c r="T267" s="22">
        <v>94374</v>
      </c>
      <c r="U267" s="22">
        <v>122454</v>
      </c>
      <c r="V267" s="22">
        <v>0</v>
      </c>
      <c r="W267" s="22">
        <v>78181</v>
      </c>
      <c r="X267" s="22">
        <v>32211</v>
      </c>
      <c r="Y267" s="22">
        <v>0</v>
      </c>
      <c r="Z267" s="22">
        <v>0</v>
      </c>
      <c r="AA267" s="22">
        <v>0</v>
      </c>
      <c r="AB267" s="22">
        <v>0</v>
      </c>
      <c r="AC267" s="22">
        <v>232846</v>
      </c>
      <c r="AD267" s="22">
        <v>118678</v>
      </c>
      <c r="AE267" s="22">
        <v>34328</v>
      </c>
      <c r="AF267" s="22">
        <v>0</v>
      </c>
      <c r="AG267" s="22">
        <v>121788</v>
      </c>
      <c r="AH267" s="22">
        <v>19666</v>
      </c>
      <c r="AI267" s="22">
        <v>527306</v>
      </c>
      <c r="AJ267" s="22">
        <v>0</v>
      </c>
      <c r="AK267" s="22">
        <v>0</v>
      </c>
      <c r="AL267" s="22">
        <v>0</v>
      </c>
    </row>
    <row r="268" spans="1:38" x14ac:dyDescent="0.35">
      <c r="A268" s="22" t="s">
        <v>114</v>
      </c>
      <c r="B268" s="22" t="s">
        <v>507</v>
      </c>
      <c r="C268" s="22" t="s">
        <v>648</v>
      </c>
      <c r="D268" s="22" t="s">
        <v>649</v>
      </c>
      <c r="E268" s="22">
        <v>373342</v>
      </c>
      <c r="F268" s="22">
        <v>0</v>
      </c>
      <c r="G268" s="22">
        <v>0</v>
      </c>
      <c r="H268" s="22">
        <v>415819</v>
      </c>
      <c r="I268" s="22">
        <v>205148</v>
      </c>
      <c r="J268" s="22">
        <v>0</v>
      </c>
      <c r="K268" s="22">
        <v>339894</v>
      </c>
      <c r="L268" s="22">
        <v>0</v>
      </c>
      <c r="M268" s="22">
        <v>1334203</v>
      </c>
      <c r="N268" s="22">
        <v>0</v>
      </c>
      <c r="O268" s="22">
        <v>0</v>
      </c>
      <c r="P268" s="22">
        <v>6391</v>
      </c>
      <c r="Q268" s="22">
        <v>0</v>
      </c>
      <c r="R268" s="22">
        <v>0</v>
      </c>
      <c r="S268" s="22">
        <v>0</v>
      </c>
      <c r="T268" s="22">
        <v>1340594</v>
      </c>
      <c r="U268" s="22">
        <v>157164</v>
      </c>
      <c r="V268" s="22">
        <v>0</v>
      </c>
      <c r="W268" s="22">
        <v>0</v>
      </c>
      <c r="X268" s="22">
        <v>35093</v>
      </c>
      <c r="Y268" s="22">
        <v>0</v>
      </c>
      <c r="Z268" s="22">
        <v>0</v>
      </c>
      <c r="AA268" s="22">
        <v>0</v>
      </c>
      <c r="AB268" s="22">
        <v>0</v>
      </c>
      <c r="AC268" s="22">
        <v>192257</v>
      </c>
      <c r="AD268" s="22">
        <v>43624</v>
      </c>
      <c r="AE268" s="22">
        <v>32476</v>
      </c>
      <c r="AF268" s="22">
        <v>0</v>
      </c>
      <c r="AG268" s="22">
        <v>24376</v>
      </c>
      <c r="AH268" s="22">
        <v>351</v>
      </c>
      <c r="AI268" s="22">
        <v>293084</v>
      </c>
      <c r="AJ268" s="22">
        <v>0</v>
      </c>
      <c r="AK268" s="22">
        <v>0</v>
      </c>
      <c r="AL268" s="22">
        <v>0</v>
      </c>
    </row>
    <row r="269" spans="1:38" x14ac:dyDescent="0.35">
      <c r="A269" s="22" t="s">
        <v>114</v>
      </c>
      <c r="B269" s="22" t="s">
        <v>507</v>
      </c>
      <c r="C269" s="22" t="s">
        <v>650</v>
      </c>
      <c r="D269" s="22" t="s">
        <v>651</v>
      </c>
      <c r="E269" s="22">
        <v>74754</v>
      </c>
      <c r="F269" s="22">
        <v>0</v>
      </c>
      <c r="G269" s="22">
        <v>0</v>
      </c>
      <c r="H269" s="22"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v>74754</v>
      </c>
      <c r="N269" s="22">
        <v>81149</v>
      </c>
      <c r="O269" s="22">
        <v>154544</v>
      </c>
      <c r="P269" s="22">
        <v>2275</v>
      </c>
      <c r="Q269" s="22">
        <v>0</v>
      </c>
      <c r="R269" s="22">
        <v>24412</v>
      </c>
      <c r="S269" s="22">
        <v>0</v>
      </c>
      <c r="T269" s="22">
        <v>337134</v>
      </c>
      <c r="U269" s="22">
        <v>122224</v>
      </c>
      <c r="V269" s="22">
        <v>0</v>
      </c>
      <c r="W269" s="22"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122224</v>
      </c>
      <c r="AD269" s="22">
        <v>25966</v>
      </c>
      <c r="AE269" s="22">
        <v>8996</v>
      </c>
      <c r="AF269" s="22">
        <v>0</v>
      </c>
      <c r="AG269" s="22">
        <v>25546</v>
      </c>
      <c r="AH269" s="22">
        <v>6703</v>
      </c>
      <c r="AI269" s="22">
        <v>189435</v>
      </c>
      <c r="AJ269" s="22">
        <v>0</v>
      </c>
      <c r="AK269" s="22">
        <v>0</v>
      </c>
      <c r="AL269" s="22">
        <v>0</v>
      </c>
    </row>
    <row r="270" spans="1:38" x14ac:dyDescent="0.35">
      <c r="A270" s="22" t="s">
        <v>114</v>
      </c>
      <c r="B270" s="22" t="s">
        <v>507</v>
      </c>
      <c r="C270" s="22" t="s">
        <v>652</v>
      </c>
      <c r="D270" s="22" t="s">
        <v>653</v>
      </c>
      <c r="E270" s="22">
        <v>0</v>
      </c>
      <c r="F270" s="22">
        <v>0</v>
      </c>
      <c r="G270" s="22">
        <v>0</v>
      </c>
      <c r="H270" s="22">
        <v>15225</v>
      </c>
      <c r="I270" s="22">
        <v>0</v>
      </c>
      <c r="J270" s="22">
        <v>0</v>
      </c>
      <c r="K270" s="22">
        <v>0</v>
      </c>
      <c r="L270" s="22">
        <v>0</v>
      </c>
      <c r="M270" s="22">
        <v>15225</v>
      </c>
      <c r="N270" s="22">
        <v>0</v>
      </c>
      <c r="O270" s="22">
        <v>0</v>
      </c>
      <c r="P270" s="22">
        <v>82500</v>
      </c>
      <c r="Q270" s="22">
        <v>0</v>
      </c>
      <c r="R270" s="22">
        <v>0</v>
      </c>
      <c r="S270" s="22">
        <v>0</v>
      </c>
      <c r="T270" s="22">
        <v>97725</v>
      </c>
      <c r="U270" s="22">
        <v>93541</v>
      </c>
      <c r="V270" s="22">
        <v>0</v>
      </c>
      <c r="W270" s="22">
        <v>28276</v>
      </c>
      <c r="X270" s="22">
        <v>22962</v>
      </c>
      <c r="Y270" s="22">
        <v>0</v>
      </c>
      <c r="Z270" s="22">
        <v>0</v>
      </c>
      <c r="AA270" s="22">
        <v>0</v>
      </c>
      <c r="AB270" s="22">
        <v>0</v>
      </c>
      <c r="AC270" s="22">
        <v>144779</v>
      </c>
      <c r="AD270" s="22">
        <v>49852</v>
      </c>
      <c r="AE270" s="22">
        <v>22133</v>
      </c>
      <c r="AF270" s="22">
        <v>0</v>
      </c>
      <c r="AG270" s="22">
        <v>4602</v>
      </c>
      <c r="AH270" s="22">
        <v>30434</v>
      </c>
      <c r="AI270" s="22">
        <v>251800</v>
      </c>
      <c r="AJ270" s="22">
        <v>0</v>
      </c>
      <c r="AK270" s="22">
        <v>0</v>
      </c>
      <c r="AL270" s="22">
        <v>0</v>
      </c>
    </row>
    <row r="271" spans="1:38" x14ac:dyDescent="0.35">
      <c r="A271" s="22" t="s">
        <v>114</v>
      </c>
      <c r="B271" s="22" t="s">
        <v>507</v>
      </c>
      <c r="C271" s="22" t="s">
        <v>654</v>
      </c>
      <c r="D271" s="22" t="s">
        <v>655</v>
      </c>
      <c r="E271" s="22">
        <v>329037</v>
      </c>
      <c r="F271" s="22">
        <v>0</v>
      </c>
      <c r="G271" s="22">
        <v>139512</v>
      </c>
      <c r="H271" s="22">
        <v>150193</v>
      </c>
      <c r="I271" s="22">
        <v>41766</v>
      </c>
      <c r="J271" s="22">
        <v>0</v>
      </c>
      <c r="K271" s="22">
        <v>0</v>
      </c>
      <c r="L271" s="22">
        <v>0</v>
      </c>
      <c r="M271" s="22">
        <v>660508</v>
      </c>
      <c r="N271" s="22">
        <v>0</v>
      </c>
      <c r="O271" s="22">
        <v>54813</v>
      </c>
      <c r="P271" s="22">
        <v>142685</v>
      </c>
      <c r="Q271" s="22">
        <v>0</v>
      </c>
      <c r="R271" s="22">
        <v>0</v>
      </c>
      <c r="S271" s="22">
        <v>0</v>
      </c>
      <c r="T271" s="22">
        <v>858006</v>
      </c>
      <c r="U271" s="22">
        <v>428707</v>
      </c>
      <c r="V271" s="22">
        <v>0</v>
      </c>
      <c r="W271" s="22">
        <v>15049</v>
      </c>
      <c r="X271" s="22">
        <v>20159</v>
      </c>
      <c r="Y271" s="22">
        <v>4375</v>
      </c>
      <c r="Z271" s="22">
        <v>0</v>
      </c>
      <c r="AA271" s="22">
        <v>0</v>
      </c>
      <c r="AB271" s="22">
        <v>0</v>
      </c>
      <c r="AC271" s="22">
        <v>468290</v>
      </c>
      <c r="AD271" s="22">
        <v>101909</v>
      </c>
      <c r="AE271" s="22">
        <v>125507</v>
      </c>
      <c r="AF271" s="22">
        <v>0</v>
      </c>
      <c r="AG271" s="22">
        <v>2252</v>
      </c>
      <c r="AH271" s="22">
        <v>12592</v>
      </c>
      <c r="AI271" s="22">
        <v>710550</v>
      </c>
      <c r="AJ271" s="22">
        <v>0</v>
      </c>
      <c r="AK271" s="22">
        <v>0</v>
      </c>
      <c r="AL271" s="22">
        <v>0</v>
      </c>
    </row>
    <row r="272" spans="1:38" x14ac:dyDescent="0.35">
      <c r="A272" s="22" t="s">
        <v>114</v>
      </c>
      <c r="B272" s="22" t="s">
        <v>507</v>
      </c>
      <c r="C272" s="22" t="s">
        <v>656</v>
      </c>
      <c r="D272" s="22" t="s">
        <v>657</v>
      </c>
      <c r="E272" s="22">
        <v>2868</v>
      </c>
      <c r="F272" s="22">
        <v>0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2868</v>
      </c>
      <c r="N272" s="22">
        <v>0</v>
      </c>
      <c r="O272" s="22">
        <v>81373</v>
      </c>
      <c r="P272" s="22">
        <v>0</v>
      </c>
      <c r="Q272" s="22">
        <v>0</v>
      </c>
      <c r="R272" s="22">
        <v>0</v>
      </c>
      <c r="S272" s="22">
        <v>27135</v>
      </c>
      <c r="T272" s="22">
        <v>111376</v>
      </c>
      <c r="U272" s="22">
        <v>55768</v>
      </c>
      <c r="V272" s="22">
        <v>0</v>
      </c>
      <c r="W272" s="22">
        <v>9144</v>
      </c>
      <c r="X272" s="22">
        <v>15065</v>
      </c>
      <c r="Y272" s="22">
        <v>0</v>
      </c>
      <c r="Z272" s="22">
        <v>0</v>
      </c>
      <c r="AA272" s="22">
        <v>0</v>
      </c>
      <c r="AB272" s="22">
        <v>0</v>
      </c>
      <c r="AC272" s="22">
        <v>79977</v>
      </c>
      <c r="AD272" s="22">
        <v>25066</v>
      </c>
      <c r="AE272" s="22">
        <v>31399</v>
      </c>
      <c r="AF272" s="22">
        <v>0</v>
      </c>
      <c r="AG272" s="22">
        <v>3023</v>
      </c>
      <c r="AH272" s="22">
        <v>29611</v>
      </c>
      <c r="AI272" s="22">
        <v>169076</v>
      </c>
      <c r="AJ272" s="22">
        <v>0</v>
      </c>
      <c r="AK272" s="22">
        <v>0</v>
      </c>
      <c r="AL272" s="22">
        <v>0</v>
      </c>
    </row>
    <row r="273" spans="1:38" x14ac:dyDescent="0.35">
      <c r="A273" s="22" t="s">
        <v>114</v>
      </c>
      <c r="B273" s="22" t="s">
        <v>507</v>
      </c>
      <c r="C273" s="22" t="s">
        <v>658</v>
      </c>
      <c r="D273" s="22" t="s">
        <v>659</v>
      </c>
      <c r="E273" s="22">
        <v>193700</v>
      </c>
      <c r="F273" s="22">
        <v>0</v>
      </c>
      <c r="G273" s="22">
        <v>221867</v>
      </c>
      <c r="H273" s="22">
        <v>196900</v>
      </c>
      <c r="I273" s="22">
        <v>0</v>
      </c>
      <c r="J273" s="22">
        <v>0</v>
      </c>
      <c r="K273" s="22">
        <v>0</v>
      </c>
      <c r="L273" s="22">
        <v>0</v>
      </c>
      <c r="M273" s="22">
        <v>612467</v>
      </c>
      <c r="N273" s="22">
        <v>0</v>
      </c>
      <c r="O273" s="22">
        <v>0</v>
      </c>
      <c r="P273" s="22">
        <v>5604</v>
      </c>
      <c r="Q273" s="22">
        <v>0</v>
      </c>
      <c r="R273" s="22">
        <v>0</v>
      </c>
      <c r="S273" s="22">
        <v>5500</v>
      </c>
      <c r="T273" s="22">
        <v>623571</v>
      </c>
      <c r="U273" s="22">
        <v>87254</v>
      </c>
      <c r="V273" s="22">
        <v>0</v>
      </c>
      <c r="W273" s="22">
        <v>29064</v>
      </c>
      <c r="X273" s="22">
        <v>19107</v>
      </c>
      <c r="Y273" s="22">
        <v>0</v>
      </c>
      <c r="Z273" s="22">
        <v>0</v>
      </c>
      <c r="AA273" s="22">
        <v>0</v>
      </c>
      <c r="AB273" s="22">
        <v>0</v>
      </c>
      <c r="AC273" s="22">
        <v>135425</v>
      </c>
      <c r="AD273" s="22">
        <v>10641</v>
      </c>
      <c r="AE273" s="22">
        <v>12952</v>
      </c>
      <c r="AF273" s="22">
        <v>0</v>
      </c>
      <c r="AG273" s="22">
        <v>1000</v>
      </c>
      <c r="AH273" s="22">
        <v>1225</v>
      </c>
      <c r="AI273" s="22">
        <v>161243</v>
      </c>
      <c r="AJ273" s="22">
        <v>0</v>
      </c>
      <c r="AK273" s="22">
        <v>0</v>
      </c>
      <c r="AL273" s="22">
        <v>0</v>
      </c>
    </row>
    <row r="274" spans="1:38" x14ac:dyDescent="0.35">
      <c r="A274" s="22" t="s">
        <v>114</v>
      </c>
      <c r="B274" s="22" t="s">
        <v>507</v>
      </c>
      <c r="C274" s="22" t="s">
        <v>660</v>
      </c>
      <c r="D274" s="22" t="s">
        <v>661</v>
      </c>
      <c r="E274" s="22">
        <v>655986</v>
      </c>
      <c r="F274" s="22">
        <v>0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655986</v>
      </c>
      <c r="N274" s="22">
        <v>0</v>
      </c>
      <c r="O274" s="22">
        <v>1371</v>
      </c>
      <c r="P274" s="22">
        <v>8158</v>
      </c>
      <c r="Q274" s="22">
        <v>0</v>
      </c>
      <c r="R274" s="22">
        <v>0</v>
      </c>
      <c r="S274" s="22">
        <v>0</v>
      </c>
      <c r="T274" s="22">
        <v>665515</v>
      </c>
      <c r="U274" s="22">
        <v>252356</v>
      </c>
      <c r="V274" s="22">
        <v>0</v>
      </c>
      <c r="W274" s="22">
        <v>48279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300635</v>
      </c>
      <c r="AD274" s="22">
        <v>79646</v>
      </c>
      <c r="AE274" s="22">
        <v>27544</v>
      </c>
      <c r="AF274" s="22">
        <v>0</v>
      </c>
      <c r="AG274" s="22">
        <v>71331</v>
      </c>
      <c r="AH274" s="22">
        <v>2714</v>
      </c>
      <c r="AI274" s="22">
        <v>481870</v>
      </c>
      <c r="AJ274" s="22">
        <v>0</v>
      </c>
      <c r="AK274" s="22">
        <v>0</v>
      </c>
      <c r="AL274" s="22">
        <v>0</v>
      </c>
    </row>
    <row r="275" spans="1:38" x14ac:dyDescent="0.35">
      <c r="A275" s="22" t="s">
        <v>114</v>
      </c>
      <c r="B275" s="22" t="s">
        <v>507</v>
      </c>
      <c r="C275" s="22" t="s">
        <v>662</v>
      </c>
      <c r="D275" s="22" t="s">
        <v>663</v>
      </c>
      <c r="E275" s="22">
        <v>34773</v>
      </c>
      <c r="F275" s="22">
        <v>0</v>
      </c>
      <c r="G275" s="22">
        <v>115230</v>
      </c>
      <c r="H275" s="22">
        <v>49241</v>
      </c>
      <c r="I275" s="22">
        <v>0</v>
      </c>
      <c r="J275" s="22">
        <v>0</v>
      </c>
      <c r="K275" s="22">
        <v>0</v>
      </c>
      <c r="L275" s="22">
        <v>0</v>
      </c>
      <c r="M275" s="22">
        <v>199244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v>199244</v>
      </c>
      <c r="U275" s="22">
        <v>64427</v>
      </c>
      <c r="V275" s="22">
        <v>0</v>
      </c>
      <c r="W275" s="22">
        <v>54587</v>
      </c>
      <c r="X275" s="22">
        <v>49413</v>
      </c>
      <c r="Y275" s="22">
        <v>0</v>
      </c>
      <c r="Z275" s="22">
        <v>0</v>
      </c>
      <c r="AA275" s="22">
        <v>0</v>
      </c>
      <c r="AB275" s="22">
        <v>0</v>
      </c>
      <c r="AC275" s="22">
        <v>168427</v>
      </c>
      <c r="AD275" s="22">
        <v>32894</v>
      </c>
      <c r="AE275" s="22">
        <v>31259</v>
      </c>
      <c r="AF275" s="22">
        <v>0</v>
      </c>
      <c r="AG275" s="22">
        <v>17230</v>
      </c>
      <c r="AH275" s="22">
        <v>14267</v>
      </c>
      <c r="AI275" s="22">
        <v>264077</v>
      </c>
      <c r="AJ275" s="22">
        <v>0</v>
      </c>
      <c r="AK275" s="22">
        <v>0</v>
      </c>
      <c r="AL275" s="22">
        <v>0</v>
      </c>
    </row>
    <row r="276" spans="1:38" x14ac:dyDescent="0.35">
      <c r="A276" s="22" t="s">
        <v>114</v>
      </c>
      <c r="B276" s="22" t="s">
        <v>507</v>
      </c>
      <c r="C276" s="22" t="s">
        <v>664</v>
      </c>
      <c r="D276" s="22" t="s">
        <v>665</v>
      </c>
      <c r="E276" s="22">
        <v>10216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v>10216</v>
      </c>
      <c r="N276" s="22">
        <v>0</v>
      </c>
      <c r="O276" s="22">
        <v>31570</v>
      </c>
      <c r="P276" s="22">
        <v>0</v>
      </c>
      <c r="Q276" s="22">
        <v>0</v>
      </c>
      <c r="R276" s="22">
        <v>0</v>
      </c>
      <c r="S276" s="22">
        <v>0</v>
      </c>
      <c r="T276" s="22">
        <v>41786</v>
      </c>
      <c r="U276" s="22">
        <v>72555</v>
      </c>
      <c r="V276" s="22">
        <v>0</v>
      </c>
      <c r="W276" s="22">
        <v>8264</v>
      </c>
      <c r="X276" s="22">
        <v>1715</v>
      </c>
      <c r="Y276" s="22">
        <v>0</v>
      </c>
      <c r="Z276" s="22">
        <v>0</v>
      </c>
      <c r="AA276" s="22">
        <v>0</v>
      </c>
      <c r="AB276" s="22">
        <v>0</v>
      </c>
      <c r="AC276" s="22">
        <v>82534</v>
      </c>
      <c r="AD276" s="22">
        <v>4583</v>
      </c>
      <c r="AE276" s="22">
        <v>11739</v>
      </c>
      <c r="AF276" s="22">
        <v>0</v>
      </c>
      <c r="AG276" s="22">
        <v>0</v>
      </c>
      <c r="AH276" s="22">
        <v>4772</v>
      </c>
      <c r="AI276" s="22">
        <v>103628</v>
      </c>
      <c r="AJ276" s="22">
        <v>0</v>
      </c>
      <c r="AK276" s="22">
        <v>0</v>
      </c>
      <c r="AL276" s="22">
        <v>0</v>
      </c>
    </row>
    <row r="277" spans="1:38" x14ac:dyDescent="0.35">
      <c r="A277" s="22" t="s">
        <v>114</v>
      </c>
      <c r="B277" s="22" t="s">
        <v>507</v>
      </c>
      <c r="C277" s="22" t="s">
        <v>666</v>
      </c>
      <c r="D277" s="22" t="s">
        <v>667</v>
      </c>
      <c r="E277" s="22">
        <v>0</v>
      </c>
      <c r="F277" s="22">
        <v>0</v>
      </c>
      <c r="G277" s="22">
        <v>0</v>
      </c>
      <c r="H277" s="22">
        <v>471912</v>
      </c>
      <c r="I277" s="22">
        <v>0</v>
      </c>
      <c r="J277" s="22">
        <v>0</v>
      </c>
      <c r="K277" s="22">
        <v>0</v>
      </c>
      <c r="L277" s="22">
        <v>0</v>
      </c>
      <c r="M277" s="22">
        <v>471912</v>
      </c>
      <c r="N277" s="22">
        <v>0</v>
      </c>
      <c r="O277" s="22">
        <v>0</v>
      </c>
      <c r="P277" s="22">
        <v>83564</v>
      </c>
      <c r="Q277" s="22">
        <v>0</v>
      </c>
      <c r="R277" s="22">
        <v>0</v>
      </c>
      <c r="S277" s="22">
        <v>30598</v>
      </c>
      <c r="T277" s="22">
        <v>586074</v>
      </c>
      <c r="U277" s="22">
        <v>244676</v>
      </c>
      <c r="V277" s="22">
        <v>0</v>
      </c>
      <c r="W277" s="22">
        <v>164742</v>
      </c>
      <c r="X277" s="22">
        <v>76974</v>
      </c>
      <c r="Y277" s="22">
        <v>0</v>
      </c>
      <c r="Z277" s="22">
        <v>0</v>
      </c>
      <c r="AA277" s="22">
        <v>25447</v>
      </c>
      <c r="AB277" s="22">
        <v>0</v>
      </c>
      <c r="AC277" s="22">
        <v>511839</v>
      </c>
      <c r="AD277" s="22">
        <v>72233</v>
      </c>
      <c r="AE277" s="22">
        <v>47518</v>
      </c>
      <c r="AF277" s="22">
        <v>0</v>
      </c>
      <c r="AG277" s="22">
        <v>47899</v>
      </c>
      <c r="AH277" s="22">
        <v>10473</v>
      </c>
      <c r="AI277" s="22">
        <v>689962</v>
      </c>
      <c r="AJ277" s="22">
        <v>0</v>
      </c>
      <c r="AK277" s="22">
        <v>0</v>
      </c>
      <c r="AL277" s="22">
        <v>0</v>
      </c>
    </row>
    <row r="278" spans="1:38" x14ac:dyDescent="0.35">
      <c r="A278" s="22" t="s">
        <v>114</v>
      </c>
      <c r="B278" s="22" t="s">
        <v>507</v>
      </c>
      <c r="C278" s="22" t="s">
        <v>668</v>
      </c>
      <c r="D278" s="22" t="s">
        <v>669</v>
      </c>
      <c r="E278" s="22">
        <v>48298</v>
      </c>
      <c r="F278" s="22">
        <v>0</v>
      </c>
      <c r="G278" s="22">
        <v>0</v>
      </c>
      <c r="H278" s="22">
        <v>92004</v>
      </c>
      <c r="I278" s="22">
        <v>0</v>
      </c>
      <c r="J278" s="22">
        <v>0</v>
      </c>
      <c r="K278" s="22">
        <v>0</v>
      </c>
      <c r="L278" s="22">
        <v>0</v>
      </c>
      <c r="M278" s="22">
        <v>140302</v>
      </c>
      <c r="N278" s="22">
        <v>0</v>
      </c>
      <c r="O278" s="22">
        <v>8733</v>
      </c>
      <c r="P278" s="22">
        <v>60964</v>
      </c>
      <c r="Q278" s="22">
        <v>0</v>
      </c>
      <c r="R278" s="22">
        <v>0</v>
      </c>
      <c r="S278" s="22">
        <v>0</v>
      </c>
      <c r="T278" s="22">
        <v>209999</v>
      </c>
      <c r="U278" s="22">
        <v>24843</v>
      </c>
      <c r="V278" s="22">
        <v>0</v>
      </c>
      <c r="W278" s="22">
        <v>5761</v>
      </c>
      <c r="X278" s="22">
        <v>9011</v>
      </c>
      <c r="Y278" s="22">
        <v>0</v>
      </c>
      <c r="Z278" s="22">
        <v>0</v>
      </c>
      <c r="AA278" s="22">
        <v>0</v>
      </c>
      <c r="AB278" s="22">
        <v>0</v>
      </c>
      <c r="AC278" s="22">
        <v>39615</v>
      </c>
      <c r="AD278" s="22">
        <v>59999</v>
      </c>
      <c r="AE278" s="22">
        <v>18974</v>
      </c>
      <c r="AF278" s="22">
        <v>0</v>
      </c>
      <c r="AG278" s="22">
        <v>0</v>
      </c>
      <c r="AH278" s="22">
        <v>4684</v>
      </c>
      <c r="AI278" s="22">
        <v>123272</v>
      </c>
      <c r="AJ278" s="22">
        <v>0</v>
      </c>
      <c r="AK278" s="22">
        <v>0</v>
      </c>
      <c r="AL278" s="22">
        <v>0</v>
      </c>
    </row>
    <row r="279" spans="1:38" x14ac:dyDescent="0.35">
      <c r="A279" s="22" t="s">
        <v>114</v>
      </c>
      <c r="B279" s="22" t="s">
        <v>670</v>
      </c>
      <c r="C279" s="22" t="s">
        <v>671</v>
      </c>
      <c r="D279" s="22" t="s">
        <v>672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9017</v>
      </c>
      <c r="O279" s="22">
        <v>0</v>
      </c>
      <c r="P279" s="22">
        <v>3866</v>
      </c>
      <c r="Q279" s="22">
        <v>0</v>
      </c>
      <c r="R279" s="22">
        <v>0</v>
      </c>
      <c r="S279" s="22">
        <v>0</v>
      </c>
      <c r="T279" s="22">
        <v>12883</v>
      </c>
      <c r="U279" s="22">
        <v>57402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57402</v>
      </c>
      <c r="AD279" s="22">
        <v>5609</v>
      </c>
      <c r="AE279" s="22">
        <v>5799</v>
      </c>
      <c r="AF279" s="22">
        <v>0</v>
      </c>
      <c r="AG279" s="22">
        <v>0</v>
      </c>
      <c r="AH279" s="22">
        <v>0</v>
      </c>
      <c r="AI279" s="22">
        <v>68810</v>
      </c>
      <c r="AJ279" s="22">
        <v>0</v>
      </c>
      <c r="AK279" s="22">
        <v>0</v>
      </c>
      <c r="AL279" s="22">
        <v>0</v>
      </c>
    </row>
    <row r="280" spans="1:38" x14ac:dyDescent="0.35">
      <c r="A280" s="22" t="s">
        <v>114</v>
      </c>
      <c r="B280" s="22" t="s">
        <v>670</v>
      </c>
      <c r="C280" s="22" t="s">
        <v>673</v>
      </c>
      <c r="D280" s="22" t="s">
        <v>674</v>
      </c>
      <c r="E280" s="22">
        <v>148730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v>148730</v>
      </c>
      <c r="N280" s="22">
        <v>0</v>
      </c>
      <c r="O280" s="22">
        <v>0</v>
      </c>
      <c r="P280" s="22">
        <v>0</v>
      </c>
      <c r="Q280" s="22">
        <v>0</v>
      </c>
      <c r="R280" s="22">
        <v>6210</v>
      </c>
      <c r="S280" s="22">
        <v>0</v>
      </c>
      <c r="T280" s="22">
        <v>154940</v>
      </c>
      <c r="U280" s="22">
        <v>27524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27524</v>
      </c>
      <c r="AD280" s="22">
        <v>137</v>
      </c>
      <c r="AE280" s="22">
        <v>261</v>
      </c>
      <c r="AF280" s="22">
        <v>0</v>
      </c>
      <c r="AG280" s="22">
        <v>7790</v>
      </c>
      <c r="AH280" s="22">
        <v>0</v>
      </c>
      <c r="AI280" s="22">
        <v>35712</v>
      </c>
      <c r="AJ280" s="22">
        <v>0</v>
      </c>
      <c r="AK280" s="22">
        <v>0</v>
      </c>
      <c r="AL280" s="22">
        <v>0</v>
      </c>
    </row>
    <row r="281" spans="1:38" x14ac:dyDescent="0.35">
      <c r="A281" s="22" t="s">
        <v>114</v>
      </c>
      <c r="B281" s="22" t="s">
        <v>670</v>
      </c>
      <c r="C281" s="22" t="s">
        <v>675</v>
      </c>
      <c r="D281" s="22" t="s">
        <v>676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53999</v>
      </c>
      <c r="O281" s="22">
        <v>12297</v>
      </c>
      <c r="P281" s="22">
        <v>0</v>
      </c>
      <c r="Q281" s="22">
        <v>0</v>
      </c>
      <c r="R281" s="22">
        <v>0</v>
      </c>
      <c r="S281" s="22">
        <v>0</v>
      </c>
      <c r="T281" s="22">
        <v>66296</v>
      </c>
      <c r="U281" s="22">
        <v>30682</v>
      </c>
      <c r="V281" s="22">
        <v>0</v>
      </c>
      <c r="W281" s="22"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30682</v>
      </c>
      <c r="AD281" s="22">
        <v>3191</v>
      </c>
      <c r="AE281" s="22">
        <v>640</v>
      </c>
      <c r="AF281" s="22">
        <v>0</v>
      </c>
      <c r="AG281" s="22">
        <v>7834</v>
      </c>
      <c r="AH281" s="22">
        <v>0</v>
      </c>
      <c r="AI281" s="22">
        <v>42347</v>
      </c>
      <c r="AJ281" s="22">
        <v>0</v>
      </c>
      <c r="AK281" s="22">
        <v>0</v>
      </c>
      <c r="AL281" s="22">
        <v>0</v>
      </c>
    </row>
    <row r="282" spans="1:38" x14ac:dyDescent="0.35">
      <c r="A282" s="22" t="s">
        <v>114</v>
      </c>
      <c r="B282" s="22" t="s">
        <v>670</v>
      </c>
      <c r="C282" s="22" t="s">
        <v>677</v>
      </c>
      <c r="D282" s="22" t="s">
        <v>678</v>
      </c>
      <c r="E282" s="22">
        <v>0</v>
      </c>
      <c r="F282" s="22">
        <v>0</v>
      </c>
      <c r="G282" s="22">
        <v>0</v>
      </c>
      <c r="H282" s="22">
        <v>118136</v>
      </c>
      <c r="I282" s="22">
        <v>0</v>
      </c>
      <c r="J282" s="22">
        <v>0</v>
      </c>
      <c r="K282" s="22">
        <v>0</v>
      </c>
      <c r="L282" s="22">
        <v>0</v>
      </c>
      <c r="M282" s="22">
        <v>118136</v>
      </c>
      <c r="N282" s="22">
        <v>0</v>
      </c>
      <c r="O282" s="22">
        <v>0</v>
      </c>
      <c r="P282" s="22">
        <v>59696</v>
      </c>
      <c r="Q282" s="22">
        <v>0</v>
      </c>
      <c r="R282" s="22">
        <v>214534</v>
      </c>
      <c r="S282" s="22">
        <v>0</v>
      </c>
      <c r="T282" s="22">
        <v>392366</v>
      </c>
      <c r="U282" s="22">
        <v>6820</v>
      </c>
      <c r="V282" s="22">
        <v>0</v>
      </c>
      <c r="W282" s="22">
        <v>0</v>
      </c>
      <c r="X282" s="22">
        <v>40222</v>
      </c>
      <c r="Y282" s="22">
        <v>0</v>
      </c>
      <c r="Z282" s="22">
        <v>0</v>
      </c>
      <c r="AA282" s="22">
        <v>0</v>
      </c>
      <c r="AB282" s="22">
        <v>0</v>
      </c>
      <c r="AC282" s="22">
        <v>47042</v>
      </c>
      <c r="AD282" s="22">
        <v>3832</v>
      </c>
      <c r="AE282" s="22">
        <v>7833</v>
      </c>
      <c r="AF282" s="22">
        <v>0</v>
      </c>
      <c r="AG282" s="22">
        <v>0</v>
      </c>
      <c r="AH282" s="22">
        <v>0</v>
      </c>
      <c r="AI282" s="22">
        <v>58707</v>
      </c>
      <c r="AJ282" s="22">
        <v>0</v>
      </c>
      <c r="AK282" s="22">
        <v>0</v>
      </c>
      <c r="AL282" s="22">
        <v>0</v>
      </c>
    </row>
    <row r="283" spans="1:38" x14ac:dyDescent="0.35">
      <c r="A283" s="22" t="s">
        <v>114</v>
      </c>
      <c r="B283" s="22" t="s">
        <v>670</v>
      </c>
      <c r="C283" s="22" t="s">
        <v>679</v>
      </c>
      <c r="D283" s="22" t="s">
        <v>680</v>
      </c>
      <c r="E283" s="22">
        <v>143821</v>
      </c>
      <c r="F283" s="22">
        <v>0</v>
      </c>
      <c r="G283" s="22">
        <v>0</v>
      </c>
      <c r="H283" s="22"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v>143821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v>143821</v>
      </c>
      <c r="U283" s="22">
        <v>63929</v>
      </c>
      <c r="V283" s="22">
        <v>0</v>
      </c>
      <c r="W283" s="22">
        <v>0</v>
      </c>
      <c r="X283" s="22">
        <v>0</v>
      </c>
      <c r="Y283" s="22">
        <v>1648</v>
      </c>
      <c r="Z283" s="22">
        <v>0</v>
      </c>
      <c r="AA283" s="22">
        <v>0</v>
      </c>
      <c r="AB283" s="22">
        <v>0</v>
      </c>
      <c r="AC283" s="22">
        <v>65577</v>
      </c>
      <c r="AD283" s="22">
        <v>0</v>
      </c>
      <c r="AE283" s="22">
        <v>118</v>
      </c>
      <c r="AF283" s="22">
        <v>0</v>
      </c>
      <c r="AG283" s="22">
        <v>2420</v>
      </c>
      <c r="AH283" s="22">
        <v>0</v>
      </c>
      <c r="AI283" s="22">
        <v>68115</v>
      </c>
      <c r="AJ283" s="22">
        <v>0</v>
      </c>
      <c r="AK283" s="22">
        <v>0</v>
      </c>
      <c r="AL283" s="22">
        <v>0</v>
      </c>
    </row>
    <row r="284" spans="1:38" x14ac:dyDescent="0.35">
      <c r="A284" s="22" t="s">
        <v>114</v>
      </c>
      <c r="B284" s="22" t="s">
        <v>670</v>
      </c>
      <c r="C284" s="22" t="s">
        <v>681</v>
      </c>
      <c r="D284" s="22" t="s">
        <v>682</v>
      </c>
      <c r="E284" s="22">
        <v>0</v>
      </c>
      <c r="F284" s="22">
        <v>0</v>
      </c>
      <c r="G284" s="22">
        <v>0</v>
      </c>
      <c r="H284" s="22"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20800</v>
      </c>
      <c r="P284" s="22">
        <v>0</v>
      </c>
      <c r="Q284" s="22">
        <v>0</v>
      </c>
      <c r="R284" s="22">
        <v>0</v>
      </c>
      <c r="S284" s="22">
        <v>0</v>
      </c>
      <c r="T284" s="22">
        <v>20800</v>
      </c>
      <c r="U284" s="22">
        <v>1228</v>
      </c>
      <c r="V284" s="22">
        <v>0</v>
      </c>
      <c r="W284" s="22"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1228</v>
      </c>
      <c r="AD284" s="22">
        <v>3818</v>
      </c>
      <c r="AE284" s="22">
        <v>2319</v>
      </c>
      <c r="AF284" s="22">
        <v>0</v>
      </c>
      <c r="AG284" s="22">
        <v>0</v>
      </c>
      <c r="AH284" s="22">
        <v>0</v>
      </c>
      <c r="AI284" s="22">
        <v>7365</v>
      </c>
      <c r="AJ284" s="22">
        <v>0</v>
      </c>
      <c r="AK284" s="22">
        <v>0</v>
      </c>
      <c r="AL284" s="22">
        <v>0</v>
      </c>
    </row>
    <row r="285" spans="1:38" x14ac:dyDescent="0.35">
      <c r="A285" s="22" t="s">
        <v>114</v>
      </c>
      <c r="B285" s="22" t="s">
        <v>670</v>
      </c>
      <c r="C285" s="22" t="s">
        <v>683</v>
      </c>
      <c r="D285" s="22" t="s">
        <v>684</v>
      </c>
      <c r="E285" s="22">
        <v>22538</v>
      </c>
      <c r="F285" s="22">
        <v>0</v>
      </c>
      <c r="G285" s="22">
        <v>0</v>
      </c>
      <c r="H285" s="22">
        <v>0</v>
      </c>
      <c r="I285" s="22">
        <v>1639</v>
      </c>
      <c r="J285" s="22">
        <v>0</v>
      </c>
      <c r="K285" s="22">
        <v>0</v>
      </c>
      <c r="L285" s="22">
        <v>0</v>
      </c>
      <c r="M285" s="22">
        <v>24177</v>
      </c>
      <c r="N285" s="22">
        <v>0</v>
      </c>
      <c r="O285" s="22">
        <v>0</v>
      </c>
      <c r="P285" s="22">
        <v>45803</v>
      </c>
      <c r="Q285" s="22">
        <v>0</v>
      </c>
      <c r="R285" s="22">
        <v>0</v>
      </c>
      <c r="S285" s="22">
        <v>0</v>
      </c>
      <c r="T285" s="22">
        <v>69980</v>
      </c>
      <c r="U285" s="22">
        <v>6940</v>
      </c>
      <c r="V285" s="22">
        <v>0</v>
      </c>
      <c r="W285" s="22">
        <v>83</v>
      </c>
      <c r="X285" s="22">
        <v>118</v>
      </c>
      <c r="Y285" s="22">
        <v>881</v>
      </c>
      <c r="Z285" s="22">
        <v>0</v>
      </c>
      <c r="AA285" s="22">
        <v>0</v>
      </c>
      <c r="AB285" s="22">
        <v>0</v>
      </c>
      <c r="AC285" s="22">
        <v>8022</v>
      </c>
      <c r="AD285" s="22">
        <v>659</v>
      </c>
      <c r="AE285" s="22">
        <v>8692</v>
      </c>
      <c r="AF285" s="22">
        <v>0</v>
      </c>
      <c r="AG285" s="22">
        <v>5470</v>
      </c>
      <c r="AH285" s="22">
        <v>0</v>
      </c>
      <c r="AI285" s="22">
        <v>22843</v>
      </c>
      <c r="AJ285" s="22">
        <v>0</v>
      </c>
      <c r="AK285" s="22">
        <v>0</v>
      </c>
      <c r="AL285" s="22">
        <v>0</v>
      </c>
    </row>
    <row r="286" spans="1:38" x14ac:dyDescent="0.35">
      <c r="A286" s="22" t="s">
        <v>114</v>
      </c>
      <c r="B286" s="22" t="s">
        <v>670</v>
      </c>
      <c r="C286" s="22" t="s">
        <v>685</v>
      </c>
      <c r="D286" s="22" t="s">
        <v>686</v>
      </c>
      <c r="E286" s="22">
        <v>24194</v>
      </c>
      <c r="F286" s="22">
        <v>0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v>24194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24194</v>
      </c>
      <c r="U286" s="22">
        <v>9831</v>
      </c>
      <c r="V286" s="22">
        <v>0</v>
      </c>
      <c r="W286" s="22">
        <v>9191</v>
      </c>
      <c r="X286" s="22">
        <v>0</v>
      </c>
      <c r="Y286" s="22">
        <v>0</v>
      </c>
      <c r="Z286" s="22">
        <v>2260</v>
      </c>
      <c r="AA286" s="22">
        <v>0</v>
      </c>
      <c r="AB286" s="22">
        <v>0</v>
      </c>
      <c r="AC286" s="22">
        <v>21282</v>
      </c>
      <c r="AD286" s="22">
        <v>609</v>
      </c>
      <c r="AE286" s="22">
        <v>1500</v>
      </c>
      <c r="AF286" s="22">
        <v>0</v>
      </c>
      <c r="AG286" s="22">
        <v>0</v>
      </c>
      <c r="AH286" s="22">
        <v>0</v>
      </c>
      <c r="AI286" s="22">
        <v>23391</v>
      </c>
      <c r="AJ286" s="22">
        <v>0</v>
      </c>
      <c r="AK286" s="22">
        <v>0</v>
      </c>
      <c r="AL286" s="22">
        <v>0</v>
      </c>
    </row>
    <row r="287" spans="1:38" x14ac:dyDescent="0.35">
      <c r="A287" s="22" t="s">
        <v>114</v>
      </c>
      <c r="B287" s="22" t="s">
        <v>670</v>
      </c>
      <c r="C287" s="22" t="s">
        <v>687</v>
      </c>
      <c r="D287" s="22" t="s">
        <v>688</v>
      </c>
      <c r="E287" s="22">
        <v>456351</v>
      </c>
      <c r="F287" s="22">
        <v>0</v>
      </c>
      <c r="G287" s="22">
        <v>0</v>
      </c>
      <c r="H287" s="22">
        <v>69526</v>
      </c>
      <c r="I287" s="22">
        <v>0</v>
      </c>
      <c r="J287" s="22">
        <v>0</v>
      </c>
      <c r="K287" s="22">
        <v>0</v>
      </c>
      <c r="L287" s="22">
        <v>0</v>
      </c>
      <c r="M287" s="22">
        <v>525877</v>
      </c>
      <c r="N287" s="22">
        <v>0</v>
      </c>
      <c r="O287" s="22">
        <v>0</v>
      </c>
      <c r="P287" s="22">
        <v>82412</v>
      </c>
      <c r="Q287" s="22">
        <v>0</v>
      </c>
      <c r="R287" s="22">
        <v>25579</v>
      </c>
      <c r="S287" s="22">
        <v>0</v>
      </c>
      <c r="T287" s="22">
        <v>633868</v>
      </c>
      <c r="U287" s="22">
        <v>123777</v>
      </c>
      <c r="V287" s="22">
        <v>0</v>
      </c>
      <c r="W287" s="22">
        <v>0</v>
      </c>
      <c r="X287" s="22">
        <v>95312</v>
      </c>
      <c r="Y287" s="22">
        <v>0</v>
      </c>
      <c r="Z287" s="22">
        <v>0</v>
      </c>
      <c r="AA287" s="22">
        <v>0</v>
      </c>
      <c r="AB287" s="22">
        <v>0</v>
      </c>
      <c r="AC287" s="22">
        <v>219089</v>
      </c>
      <c r="AD287" s="22">
        <v>0</v>
      </c>
      <c r="AE287" s="22">
        <v>20729</v>
      </c>
      <c r="AF287" s="22">
        <v>0</v>
      </c>
      <c r="AG287" s="22">
        <v>4424</v>
      </c>
      <c r="AH287" s="22">
        <v>0</v>
      </c>
      <c r="AI287" s="22">
        <v>244242</v>
      </c>
      <c r="AJ287" s="22">
        <v>0</v>
      </c>
      <c r="AK287" s="22">
        <v>0</v>
      </c>
      <c r="AL287" s="22">
        <v>0</v>
      </c>
    </row>
    <row r="288" spans="1:38" x14ac:dyDescent="0.35">
      <c r="A288" s="22" t="s">
        <v>114</v>
      </c>
      <c r="B288" s="22" t="s">
        <v>670</v>
      </c>
      <c r="C288" s="22" t="s">
        <v>689</v>
      </c>
      <c r="D288" s="22" t="s">
        <v>690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27283</v>
      </c>
      <c r="V288" s="22">
        <v>0</v>
      </c>
      <c r="W288" s="22">
        <v>57</v>
      </c>
      <c r="X288" s="22">
        <v>0</v>
      </c>
      <c r="Y288" s="22">
        <v>97</v>
      </c>
      <c r="Z288" s="22">
        <v>0</v>
      </c>
      <c r="AA288" s="22">
        <v>0</v>
      </c>
      <c r="AB288" s="22">
        <v>0</v>
      </c>
      <c r="AC288" s="22">
        <v>27437</v>
      </c>
      <c r="AD288" s="22">
        <v>16964</v>
      </c>
      <c r="AE288" s="22">
        <v>919</v>
      </c>
      <c r="AF288" s="22">
        <v>0</v>
      </c>
      <c r="AG288" s="22">
        <v>2608</v>
      </c>
      <c r="AH288" s="22">
        <v>0</v>
      </c>
      <c r="AI288" s="22">
        <v>47928</v>
      </c>
      <c r="AJ288" s="22">
        <v>0</v>
      </c>
      <c r="AK288" s="22">
        <v>0</v>
      </c>
      <c r="AL288" s="22">
        <v>0</v>
      </c>
    </row>
    <row r="289" spans="1:38" x14ac:dyDescent="0.35">
      <c r="A289" s="22" t="s">
        <v>114</v>
      </c>
      <c r="B289" s="22" t="s">
        <v>670</v>
      </c>
      <c r="C289" s="22" t="s">
        <v>691</v>
      </c>
      <c r="D289" s="22" t="s">
        <v>692</v>
      </c>
      <c r="E289" s="22">
        <v>563970</v>
      </c>
      <c r="F289" s="22">
        <v>0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v>563970</v>
      </c>
      <c r="N289" s="22">
        <v>0</v>
      </c>
      <c r="O289" s="22">
        <v>0</v>
      </c>
      <c r="P289" s="22">
        <v>10120</v>
      </c>
      <c r="Q289" s="22">
        <v>0</v>
      </c>
      <c r="R289" s="22">
        <v>3348</v>
      </c>
      <c r="S289" s="22">
        <v>0</v>
      </c>
      <c r="T289" s="22">
        <v>577438</v>
      </c>
      <c r="U289" s="22">
        <v>68865</v>
      </c>
      <c r="V289" s="22">
        <v>0</v>
      </c>
      <c r="W289" s="22">
        <v>0</v>
      </c>
      <c r="X289" s="22"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68865</v>
      </c>
      <c r="AD289" s="22">
        <v>1024</v>
      </c>
      <c r="AE289" s="22">
        <v>7812</v>
      </c>
      <c r="AF289" s="22">
        <v>0</v>
      </c>
      <c r="AG289" s="22">
        <v>35024</v>
      </c>
      <c r="AH289" s="22">
        <v>2200</v>
      </c>
      <c r="AI289" s="22">
        <v>114925</v>
      </c>
      <c r="AJ289" s="22">
        <v>0</v>
      </c>
      <c r="AK289" s="22">
        <v>0</v>
      </c>
      <c r="AL289" s="22">
        <v>0</v>
      </c>
    </row>
    <row r="290" spans="1:38" x14ac:dyDescent="0.35">
      <c r="A290" s="22" t="s">
        <v>114</v>
      </c>
      <c r="B290" s="22" t="s">
        <v>670</v>
      </c>
      <c r="C290" s="22" t="s">
        <v>693</v>
      </c>
      <c r="D290" s="22" t="s">
        <v>694</v>
      </c>
      <c r="E290" s="22">
        <v>0</v>
      </c>
      <c r="F290" s="22">
        <v>0</v>
      </c>
      <c r="G290" s="22">
        <v>0</v>
      </c>
      <c r="H290" s="22">
        <v>20633</v>
      </c>
      <c r="I290" s="22">
        <v>0</v>
      </c>
      <c r="J290" s="22">
        <v>0</v>
      </c>
      <c r="K290" s="22">
        <v>0</v>
      </c>
      <c r="L290" s="22">
        <v>0</v>
      </c>
      <c r="M290" s="22">
        <v>20633</v>
      </c>
      <c r="N290" s="22">
        <v>0</v>
      </c>
      <c r="O290" s="22">
        <v>0</v>
      </c>
      <c r="P290" s="22">
        <v>7578</v>
      </c>
      <c r="Q290" s="22">
        <v>0</v>
      </c>
      <c r="R290" s="22">
        <v>0</v>
      </c>
      <c r="S290" s="22">
        <v>0</v>
      </c>
      <c r="T290" s="22">
        <v>28211</v>
      </c>
      <c r="U290" s="22">
        <v>76648</v>
      </c>
      <c r="V290" s="22">
        <v>0</v>
      </c>
      <c r="W290" s="22">
        <v>0</v>
      </c>
      <c r="X290" s="22">
        <v>34461</v>
      </c>
      <c r="Y290" s="22">
        <v>0</v>
      </c>
      <c r="Z290" s="22">
        <v>0</v>
      </c>
      <c r="AA290" s="22">
        <v>0</v>
      </c>
      <c r="AB290" s="22">
        <v>0</v>
      </c>
      <c r="AC290" s="22">
        <v>111109</v>
      </c>
      <c r="AD290" s="22">
        <v>0</v>
      </c>
      <c r="AE290" s="22">
        <v>2002</v>
      </c>
      <c r="AF290" s="22">
        <v>0</v>
      </c>
      <c r="AG290" s="22">
        <v>5976</v>
      </c>
      <c r="AH290" s="22">
        <v>0</v>
      </c>
      <c r="AI290" s="22">
        <v>119087</v>
      </c>
      <c r="AJ290" s="22">
        <v>0</v>
      </c>
      <c r="AK290" s="22">
        <v>0</v>
      </c>
      <c r="AL290" s="22">
        <v>0</v>
      </c>
    </row>
    <row r="291" spans="1:38" x14ac:dyDescent="0.35">
      <c r="A291" s="22" t="s">
        <v>114</v>
      </c>
      <c r="B291" s="22" t="s">
        <v>670</v>
      </c>
      <c r="C291" s="22" t="s">
        <v>695</v>
      </c>
      <c r="D291" s="22" t="s">
        <v>696</v>
      </c>
      <c r="E291" s="22">
        <v>0</v>
      </c>
      <c r="F291" s="22">
        <v>0</v>
      </c>
      <c r="G291" s="22">
        <v>0</v>
      </c>
      <c r="H291" s="22">
        <v>0</v>
      </c>
      <c r="I291" s="22">
        <v>31231</v>
      </c>
      <c r="J291" s="22">
        <v>0</v>
      </c>
      <c r="K291" s="22">
        <v>0</v>
      </c>
      <c r="L291" s="22">
        <v>0</v>
      </c>
      <c r="M291" s="22">
        <v>31231</v>
      </c>
      <c r="N291" s="22">
        <v>0</v>
      </c>
      <c r="O291" s="22">
        <v>110158</v>
      </c>
      <c r="P291" s="22">
        <v>94061</v>
      </c>
      <c r="Q291" s="22">
        <v>0</v>
      </c>
      <c r="R291" s="22">
        <v>9477</v>
      </c>
      <c r="S291" s="22">
        <v>0</v>
      </c>
      <c r="T291" s="22">
        <v>244927</v>
      </c>
      <c r="U291" s="22">
        <v>60145</v>
      </c>
      <c r="V291" s="22">
        <v>0</v>
      </c>
      <c r="W291" s="22">
        <v>0</v>
      </c>
      <c r="X291" s="22">
        <v>0</v>
      </c>
      <c r="Y291" s="22">
        <v>7973</v>
      </c>
      <c r="Z291" s="22">
        <v>0</v>
      </c>
      <c r="AA291" s="22">
        <v>0</v>
      </c>
      <c r="AB291" s="22">
        <v>0</v>
      </c>
      <c r="AC291" s="22">
        <v>68118</v>
      </c>
      <c r="AD291" s="22">
        <v>17897</v>
      </c>
      <c r="AE291" s="22">
        <v>28869</v>
      </c>
      <c r="AF291" s="22">
        <v>0</v>
      </c>
      <c r="AG291" s="22">
        <v>474</v>
      </c>
      <c r="AH291" s="22">
        <v>0</v>
      </c>
      <c r="AI291" s="22">
        <v>115358</v>
      </c>
      <c r="AJ291" s="22">
        <v>0</v>
      </c>
      <c r="AK291" s="22">
        <v>0</v>
      </c>
      <c r="AL291" s="22">
        <v>0</v>
      </c>
    </row>
    <row r="292" spans="1:38" x14ac:dyDescent="0.35">
      <c r="A292" s="22" t="s">
        <v>114</v>
      </c>
      <c r="B292" s="22" t="s">
        <v>670</v>
      </c>
      <c r="C292" s="22" t="s">
        <v>697</v>
      </c>
      <c r="D292" s="22" t="s">
        <v>698</v>
      </c>
      <c r="E292" s="22">
        <v>82448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82448</v>
      </c>
      <c r="N292" s="22">
        <v>0</v>
      </c>
      <c r="O292" s="22">
        <v>0</v>
      </c>
      <c r="P292" s="22">
        <v>0</v>
      </c>
      <c r="Q292" s="22">
        <v>0</v>
      </c>
      <c r="R292" s="22">
        <v>93784</v>
      </c>
      <c r="S292" s="22">
        <v>0</v>
      </c>
      <c r="T292" s="22">
        <v>176232</v>
      </c>
      <c r="U292" s="22">
        <v>5616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5616</v>
      </c>
      <c r="AD292" s="22">
        <v>7502</v>
      </c>
      <c r="AE292" s="22">
        <v>6462</v>
      </c>
      <c r="AF292" s="22">
        <v>0</v>
      </c>
      <c r="AG292" s="22">
        <v>20010</v>
      </c>
      <c r="AH292" s="22">
        <v>0</v>
      </c>
      <c r="AI292" s="22">
        <v>39590</v>
      </c>
      <c r="AJ292" s="22">
        <v>0</v>
      </c>
      <c r="AK292" s="22">
        <v>0</v>
      </c>
      <c r="AL292" s="22">
        <v>0</v>
      </c>
    </row>
    <row r="293" spans="1:38" x14ac:dyDescent="0.35">
      <c r="A293" s="22" t="s">
        <v>114</v>
      </c>
      <c r="B293" s="22" t="s">
        <v>670</v>
      </c>
      <c r="C293" s="22" t="s">
        <v>699</v>
      </c>
      <c r="D293" s="22" t="s">
        <v>700</v>
      </c>
      <c r="E293" s="22">
        <v>23927</v>
      </c>
      <c r="F293" s="22">
        <v>0</v>
      </c>
      <c r="G293" s="22">
        <v>0</v>
      </c>
      <c r="H293" s="22"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v>23927</v>
      </c>
      <c r="N293" s="22">
        <v>0</v>
      </c>
      <c r="O293" s="22">
        <v>0</v>
      </c>
      <c r="P293" s="22">
        <v>0</v>
      </c>
      <c r="Q293" s="22">
        <v>18696</v>
      </c>
      <c r="R293" s="22">
        <v>5228</v>
      </c>
      <c r="S293" s="22">
        <v>0</v>
      </c>
      <c r="T293" s="22">
        <v>47851</v>
      </c>
      <c r="U293" s="22">
        <v>49158</v>
      </c>
      <c r="V293" s="22">
        <v>0</v>
      </c>
      <c r="W293" s="22"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49158</v>
      </c>
      <c r="AD293" s="22">
        <v>2341</v>
      </c>
      <c r="AE293" s="22">
        <v>0</v>
      </c>
      <c r="AF293" s="22">
        <v>0</v>
      </c>
      <c r="AG293" s="22">
        <v>2358</v>
      </c>
      <c r="AH293" s="22">
        <v>0</v>
      </c>
      <c r="AI293" s="22">
        <v>53857</v>
      </c>
      <c r="AJ293" s="22">
        <v>0</v>
      </c>
      <c r="AK293" s="22">
        <v>0</v>
      </c>
      <c r="AL293" s="22">
        <v>0</v>
      </c>
    </row>
    <row r="294" spans="1:38" x14ac:dyDescent="0.35">
      <c r="A294" s="22" t="s">
        <v>114</v>
      </c>
      <c r="B294" s="22" t="s">
        <v>670</v>
      </c>
      <c r="C294" s="22" t="s">
        <v>701</v>
      </c>
      <c r="D294" s="22" t="s">
        <v>702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135042</v>
      </c>
      <c r="S294" s="22">
        <v>0</v>
      </c>
      <c r="T294" s="22">
        <v>135042</v>
      </c>
      <c r="U294" s="22">
        <v>125558</v>
      </c>
      <c r="V294" s="22">
        <v>0</v>
      </c>
      <c r="W294" s="22">
        <v>0</v>
      </c>
      <c r="X294" s="22">
        <v>0</v>
      </c>
      <c r="Y294" s="22">
        <v>2709</v>
      </c>
      <c r="Z294" s="22">
        <v>0</v>
      </c>
      <c r="AA294" s="22">
        <v>0</v>
      </c>
      <c r="AB294" s="22">
        <v>0</v>
      </c>
      <c r="AC294" s="22">
        <v>128267</v>
      </c>
      <c r="AD294" s="22">
        <v>4086</v>
      </c>
      <c r="AE294" s="22">
        <v>0</v>
      </c>
      <c r="AF294" s="22">
        <v>0</v>
      </c>
      <c r="AG294" s="22">
        <v>9066</v>
      </c>
      <c r="AH294" s="22">
        <v>0</v>
      </c>
      <c r="AI294" s="22">
        <v>141419</v>
      </c>
      <c r="AJ294" s="22">
        <v>0</v>
      </c>
      <c r="AK294" s="22">
        <v>0</v>
      </c>
      <c r="AL294" s="22">
        <v>0</v>
      </c>
    </row>
    <row r="295" spans="1:38" x14ac:dyDescent="0.35">
      <c r="A295" s="22" t="s">
        <v>114</v>
      </c>
      <c r="B295" s="22" t="s">
        <v>670</v>
      </c>
      <c r="C295" s="22" t="s">
        <v>703</v>
      </c>
      <c r="D295" s="22" t="s">
        <v>704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4809</v>
      </c>
      <c r="O295" s="22">
        <v>0</v>
      </c>
      <c r="P295" s="22">
        <v>0</v>
      </c>
      <c r="Q295" s="22">
        <v>0</v>
      </c>
      <c r="R295" s="22">
        <v>5101</v>
      </c>
      <c r="S295" s="22">
        <v>0</v>
      </c>
      <c r="T295" s="22">
        <v>9910</v>
      </c>
      <c r="U295" s="22">
        <v>48068</v>
      </c>
      <c r="V295" s="22">
        <v>0</v>
      </c>
      <c r="W295" s="22"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48068</v>
      </c>
      <c r="AD295" s="22">
        <v>1578</v>
      </c>
      <c r="AE295" s="22">
        <v>1428</v>
      </c>
      <c r="AF295" s="22">
        <v>0</v>
      </c>
      <c r="AG295" s="22">
        <v>255</v>
      </c>
      <c r="AH295" s="22">
        <v>0</v>
      </c>
      <c r="AI295" s="22">
        <v>51329</v>
      </c>
      <c r="AJ295" s="22">
        <v>0</v>
      </c>
      <c r="AK295" s="22">
        <v>0</v>
      </c>
      <c r="AL295" s="22">
        <v>0</v>
      </c>
    </row>
    <row r="296" spans="1:38" x14ac:dyDescent="0.35">
      <c r="A296" s="22" t="s">
        <v>114</v>
      </c>
      <c r="B296" s="22" t="s">
        <v>670</v>
      </c>
      <c r="C296" s="22" t="s">
        <v>705</v>
      </c>
      <c r="D296" s="22" t="s">
        <v>706</v>
      </c>
      <c r="E296" s="22">
        <v>39794</v>
      </c>
      <c r="F296" s="22">
        <v>0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39794</v>
      </c>
      <c r="N296" s="22">
        <v>0</v>
      </c>
      <c r="O296" s="22">
        <v>0</v>
      </c>
      <c r="P296" s="22">
        <v>9932</v>
      </c>
      <c r="Q296" s="22">
        <v>0</v>
      </c>
      <c r="R296" s="22">
        <v>0</v>
      </c>
      <c r="S296" s="22">
        <v>0</v>
      </c>
      <c r="T296" s="22">
        <v>49726</v>
      </c>
      <c r="U296" s="22">
        <v>7983</v>
      </c>
      <c r="V296" s="22">
        <v>0</v>
      </c>
      <c r="W296" s="22"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7983</v>
      </c>
      <c r="AD296" s="22">
        <v>120</v>
      </c>
      <c r="AE296" s="22">
        <v>2643</v>
      </c>
      <c r="AF296" s="22">
        <v>0</v>
      </c>
      <c r="AG296" s="22">
        <v>25523</v>
      </c>
      <c r="AH296" s="22">
        <v>0</v>
      </c>
      <c r="AI296" s="22">
        <v>36269</v>
      </c>
      <c r="AJ296" s="22">
        <v>0</v>
      </c>
      <c r="AK296" s="22">
        <v>0</v>
      </c>
      <c r="AL296" s="22">
        <v>0</v>
      </c>
    </row>
    <row r="297" spans="1:38" x14ac:dyDescent="0.35">
      <c r="A297" s="22" t="s">
        <v>114</v>
      </c>
      <c r="B297" s="22" t="s">
        <v>670</v>
      </c>
      <c r="C297" s="22" t="s">
        <v>707</v>
      </c>
      <c r="D297" s="22" t="s">
        <v>708</v>
      </c>
      <c r="E297" s="22">
        <v>0</v>
      </c>
      <c r="F297" s="22">
        <v>0</v>
      </c>
      <c r="G297" s="22">
        <v>0</v>
      </c>
      <c r="H297" s="22">
        <v>9376</v>
      </c>
      <c r="I297" s="22">
        <v>0</v>
      </c>
      <c r="J297" s="22">
        <v>0</v>
      </c>
      <c r="K297" s="22">
        <v>0</v>
      </c>
      <c r="L297" s="22">
        <v>0</v>
      </c>
      <c r="M297" s="22">
        <v>9376</v>
      </c>
      <c r="N297" s="22">
        <v>0</v>
      </c>
      <c r="O297" s="22">
        <v>752613</v>
      </c>
      <c r="P297" s="22">
        <v>0</v>
      </c>
      <c r="Q297" s="22">
        <v>0</v>
      </c>
      <c r="R297" s="22">
        <v>20000</v>
      </c>
      <c r="S297" s="22">
        <v>0</v>
      </c>
      <c r="T297" s="22">
        <v>781989</v>
      </c>
      <c r="U297" s="22">
        <v>81448</v>
      </c>
      <c r="V297" s="22">
        <v>0</v>
      </c>
      <c r="W297" s="22">
        <v>0</v>
      </c>
      <c r="X297" s="22">
        <v>11781</v>
      </c>
      <c r="Y297" s="22">
        <v>0</v>
      </c>
      <c r="Z297" s="22">
        <v>0</v>
      </c>
      <c r="AA297" s="22">
        <v>0</v>
      </c>
      <c r="AB297" s="22">
        <v>0</v>
      </c>
      <c r="AC297" s="22">
        <v>93229</v>
      </c>
      <c r="AD297" s="22">
        <v>10957</v>
      </c>
      <c r="AE297" s="22">
        <v>1777</v>
      </c>
      <c r="AF297" s="22">
        <v>0</v>
      </c>
      <c r="AG297" s="22">
        <v>21758</v>
      </c>
      <c r="AH297" s="22">
        <v>0</v>
      </c>
      <c r="AI297" s="22">
        <v>127721</v>
      </c>
      <c r="AJ297" s="22">
        <v>0</v>
      </c>
      <c r="AK297" s="22">
        <v>0</v>
      </c>
      <c r="AL297" s="22">
        <v>0</v>
      </c>
    </row>
    <row r="298" spans="1:38" x14ac:dyDescent="0.35">
      <c r="A298" s="22" t="s">
        <v>114</v>
      </c>
      <c r="B298" s="22" t="s">
        <v>670</v>
      </c>
      <c r="C298" s="22" t="s">
        <v>709</v>
      </c>
      <c r="D298" s="22" t="s">
        <v>710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106191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106191</v>
      </c>
      <c r="U298" s="22">
        <v>117</v>
      </c>
      <c r="V298" s="22">
        <v>0</v>
      </c>
      <c r="W298" s="22"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117</v>
      </c>
      <c r="AD298" s="22">
        <v>3798</v>
      </c>
      <c r="AE298" s="22">
        <v>9810</v>
      </c>
      <c r="AF298" s="22">
        <v>0</v>
      </c>
      <c r="AG298" s="22">
        <v>5573</v>
      </c>
      <c r="AH298" s="22">
        <v>0</v>
      </c>
      <c r="AI298" s="22">
        <v>19298</v>
      </c>
      <c r="AJ298" s="22">
        <v>0</v>
      </c>
      <c r="AK298" s="22">
        <v>0</v>
      </c>
      <c r="AL298" s="22">
        <v>0</v>
      </c>
    </row>
    <row r="299" spans="1:38" x14ac:dyDescent="0.35">
      <c r="A299" s="22" t="s">
        <v>114</v>
      </c>
      <c r="B299" s="22" t="s">
        <v>670</v>
      </c>
      <c r="C299" s="22" t="s">
        <v>711</v>
      </c>
      <c r="D299" s="22" t="s">
        <v>712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20115</v>
      </c>
      <c r="S299" s="22">
        <v>0</v>
      </c>
      <c r="T299" s="22">
        <v>20115</v>
      </c>
      <c r="U299" s="22">
        <v>17228</v>
      </c>
      <c r="V299" s="22">
        <v>0</v>
      </c>
      <c r="W299" s="22"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17228</v>
      </c>
      <c r="AD299" s="22">
        <v>1793</v>
      </c>
      <c r="AE299" s="22">
        <v>582</v>
      </c>
      <c r="AF299" s="22">
        <v>0</v>
      </c>
      <c r="AG299" s="22">
        <v>7898</v>
      </c>
      <c r="AH299" s="22">
        <v>0</v>
      </c>
      <c r="AI299" s="22">
        <v>27501</v>
      </c>
      <c r="AJ299" s="22">
        <v>0</v>
      </c>
      <c r="AK299" s="22">
        <v>0</v>
      </c>
      <c r="AL299" s="22">
        <v>0</v>
      </c>
    </row>
    <row r="300" spans="1:38" x14ac:dyDescent="0.35">
      <c r="A300" s="22" t="s">
        <v>114</v>
      </c>
      <c r="B300" s="22" t="s">
        <v>670</v>
      </c>
      <c r="C300" s="22" t="s">
        <v>713</v>
      </c>
      <c r="D300" s="22" t="s">
        <v>714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21347</v>
      </c>
      <c r="V300" s="22">
        <v>0</v>
      </c>
      <c r="W300" s="22"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21347</v>
      </c>
      <c r="AD300" s="22">
        <v>467</v>
      </c>
      <c r="AE300" s="22">
        <v>498</v>
      </c>
      <c r="AF300" s="22">
        <v>0</v>
      </c>
      <c r="AG300" s="22">
        <v>0</v>
      </c>
      <c r="AH300" s="22">
        <v>0</v>
      </c>
      <c r="AI300" s="22">
        <v>22312</v>
      </c>
      <c r="AJ300" s="22">
        <v>0</v>
      </c>
      <c r="AK300" s="22">
        <v>0</v>
      </c>
      <c r="AL300" s="22">
        <v>0</v>
      </c>
    </row>
    <row r="301" spans="1:38" x14ac:dyDescent="0.35">
      <c r="A301" s="22" t="s">
        <v>114</v>
      </c>
      <c r="B301" s="22" t="s">
        <v>670</v>
      </c>
      <c r="C301" s="22" t="s">
        <v>715</v>
      </c>
      <c r="D301" s="22" t="s">
        <v>716</v>
      </c>
      <c r="E301" s="22">
        <v>9230</v>
      </c>
      <c r="F301" s="22">
        <v>0</v>
      </c>
      <c r="G301" s="22">
        <v>0</v>
      </c>
      <c r="H301" s="22">
        <v>16927</v>
      </c>
      <c r="I301" s="22">
        <v>0</v>
      </c>
      <c r="J301" s="22">
        <v>0</v>
      </c>
      <c r="K301" s="22">
        <v>0</v>
      </c>
      <c r="L301" s="22">
        <v>0</v>
      </c>
      <c r="M301" s="22">
        <v>26157</v>
      </c>
      <c r="N301" s="22">
        <v>0</v>
      </c>
      <c r="O301" s="22">
        <v>18712</v>
      </c>
      <c r="P301" s="22">
        <v>111382</v>
      </c>
      <c r="Q301" s="22">
        <v>0</v>
      </c>
      <c r="R301" s="22">
        <v>22023</v>
      </c>
      <c r="S301" s="22">
        <v>0</v>
      </c>
      <c r="T301" s="22">
        <v>178274</v>
      </c>
      <c r="U301" s="22">
        <v>38870</v>
      </c>
      <c r="V301" s="22">
        <v>0</v>
      </c>
      <c r="W301" s="22">
        <v>0</v>
      </c>
      <c r="X301" s="22">
        <v>41804</v>
      </c>
      <c r="Y301" s="22">
        <v>0</v>
      </c>
      <c r="Z301" s="22">
        <v>0</v>
      </c>
      <c r="AA301" s="22">
        <v>0</v>
      </c>
      <c r="AB301" s="22">
        <v>0</v>
      </c>
      <c r="AC301" s="22">
        <v>80674</v>
      </c>
      <c r="AD301" s="22">
        <v>28635</v>
      </c>
      <c r="AE301" s="22">
        <v>39262</v>
      </c>
      <c r="AF301" s="22">
        <v>0</v>
      </c>
      <c r="AG301" s="22">
        <v>5933</v>
      </c>
      <c r="AH301" s="22">
        <v>0</v>
      </c>
      <c r="AI301" s="22">
        <v>154504</v>
      </c>
      <c r="AJ301" s="22">
        <v>0</v>
      </c>
      <c r="AK301" s="22">
        <v>0</v>
      </c>
      <c r="AL301" s="22">
        <v>0</v>
      </c>
    </row>
    <row r="302" spans="1:38" x14ac:dyDescent="0.35">
      <c r="A302" s="22" t="s">
        <v>114</v>
      </c>
      <c r="B302" s="22" t="s">
        <v>670</v>
      </c>
      <c r="C302" s="22" t="s">
        <v>717</v>
      </c>
      <c r="D302" s="22" t="s">
        <v>718</v>
      </c>
      <c r="E302" s="22">
        <v>28500</v>
      </c>
      <c r="F302" s="22">
        <v>0</v>
      </c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28500</v>
      </c>
      <c r="N302" s="22">
        <v>0</v>
      </c>
      <c r="O302" s="22">
        <v>0</v>
      </c>
      <c r="P302" s="22">
        <v>15346</v>
      </c>
      <c r="Q302" s="22">
        <v>0</v>
      </c>
      <c r="R302" s="22">
        <v>12647</v>
      </c>
      <c r="S302" s="22">
        <v>0</v>
      </c>
      <c r="T302" s="22">
        <v>56493</v>
      </c>
      <c r="U302" s="22">
        <v>48547</v>
      </c>
      <c r="V302" s="22">
        <v>0</v>
      </c>
      <c r="W302" s="22"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48547</v>
      </c>
      <c r="AD302" s="22">
        <v>192</v>
      </c>
      <c r="AE302" s="22">
        <v>3912</v>
      </c>
      <c r="AF302" s="22">
        <v>0</v>
      </c>
      <c r="AG302" s="22">
        <v>1413</v>
      </c>
      <c r="AH302" s="22">
        <v>0</v>
      </c>
      <c r="AI302" s="22">
        <v>54064</v>
      </c>
      <c r="AJ302" s="22">
        <v>0</v>
      </c>
      <c r="AK302" s="22">
        <v>0</v>
      </c>
      <c r="AL302" s="22">
        <v>0</v>
      </c>
    </row>
    <row r="303" spans="1:38" x14ac:dyDescent="0.35">
      <c r="A303" s="22" t="s">
        <v>114</v>
      </c>
      <c r="B303" s="22" t="s">
        <v>670</v>
      </c>
      <c r="C303" s="22" t="s">
        <v>719</v>
      </c>
      <c r="D303" s="22" t="s">
        <v>720</v>
      </c>
      <c r="E303" s="22">
        <v>4843</v>
      </c>
      <c r="F303" s="22">
        <v>0</v>
      </c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v>4843</v>
      </c>
      <c r="N303" s="22">
        <v>55262</v>
      </c>
      <c r="O303" s="22">
        <v>0</v>
      </c>
      <c r="P303" s="22">
        <v>1878</v>
      </c>
      <c r="Q303" s="22">
        <v>0</v>
      </c>
      <c r="R303" s="22">
        <v>0</v>
      </c>
      <c r="S303" s="22">
        <v>0</v>
      </c>
      <c r="T303" s="22">
        <v>61983</v>
      </c>
      <c r="U303" s="22">
        <v>16939</v>
      </c>
      <c r="V303" s="22">
        <v>0</v>
      </c>
      <c r="W303" s="22"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16939</v>
      </c>
      <c r="AD303" s="22">
        <v>500</v>
      </c>
      <c r="AE303" s="22">
        <v>7313</v>
      </c>
      <c r="AF303" s="22">
        <v>0</v>
      </c>
      <c r="AG303" s="22">
        <v>927</v>
      </c>
      <c r="AH303" s="22">
        <v>1949</v>
      </c>
      <c r="AI303" s="22">
        <v>27628</v>
      </c>
      <c r="AJ303" s="22">
        <v>0</v>
      </c>
      <c r="AK303" s="22">
        <v>0</v>
      </c>
      <c r="AL303" s="22">
        <v>0</v>
      </c>
    </row>
    <row r="304" spans="1:38" x14ac:dyDescent="0.35">
      <c r="A304" s="22" t="s">
        <v>114</v>
      </c>
      <c r="B304" s="22" t="s">
        <v>670</v>
      </c>
      <c r="C304" s="22" t="s">
        <v>721</v>
      </c>
      <c r="D304" s="22" t="s">
        <v>722</v>
      </c>
      <c r="E304" s="22">
        <v>32588</v>
      </c>
      <c r="F304" s="22">
        <v>0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v>32588</v>
      </c>
      <c r="N304" s="22">
        <v>0</v>
      </c>
      <c r="O304" s="22">
        <v>0</v>
      </c>
      <c r="P304" s="22">
        <v>3000</v>
      </c>
      <c r="Q304" s="22">
        <v>0</v>
      </c>
      <c r="R304" s="22">
        <v>0</v>
      </c>
      <c r="S304" s="22">
        <v>0</v>
      </c>
      <c r="T304" s="22">
        <v>35588</v>
      </c>
      <c r="U304" s="22">
        <v>79883</v>
      </c>
      <c r="V304" s="22">
        <v>0</v>
      </c>
      <c r="W304" s="22">
        <v>0</v>
      </c>
      <c r="X304" s="22">
        <v>30194</v>
      </c>
      <c r="Y304" s="22">
        <v>0</v>
      </c>
      <c r="Z304" s="22">
        <v>0</v>
      </c>
      <c r="AA304" s="22">
        <v>0</v>
      </c>
      <c r="AB304" s="22">
        <v>0</v>
      </c>
      <c r="AC304" s="22">
        <v>110077</v>
      </c>
      <c r="AD304" s="22">
        <v>3837</v>
      </c>
      <c r="AE304" s="22">
        <v>3404</v>
      </c>
      <c r="AF304" s="22">
        <v>0</v>
      </c>
      <c r="AG304" s="22">
        <v>27449</v>
      </c>
      <c r="AH304" s="22">
        <v>5243</v>
      </c>
      <c r="AI304" s="22">
        <v>150010</v>
      </c>
      <c r="AJ304" s="22">
        <v>0</v>
      </c>
      <c r="AK304" s="22">
        <v>0</v>
      </c>
      <c r="AL304" s="22">
        <v>0</v>
      </c>
    </row>
    <row r="305" spans="1:38" x14ac:dyDescent="0.35">
      <c r="A305" s="22" t="s">
        <v>114</v>
      </c>
      <c r="B305" s="22" t="s">
        <v>670</v>
      </c>
      <c r="C305" s="22" t="s">
        <v>723</v>
      </c>
      <c r="D305" s="22" t="s">
        <v>724</v>
      </c>
      <c r="E305" s="22">
        <v>0</v>
      </c>
      <c r="F305" s="22">
        <v>0</v>
      </c>
      <c r="G305" s="22">
        <v>0</v>
      </c>
      <c r="H305" s="22">
        <v>16733</v>
      </c>
      <c r="I305" s="22">
        <v>0</v>
      </c>
      <c r="J305" s="22">
        <v>0</v>
      </c>
      <c r="K305" s="22">
        <v>0</v>
      </c>
      <c r="L305" s="22">
        <v>0</v>
      </c>
      <c r="M305" s="22">
        <v>16733</v>
      </c>
      <c r="N305" s="22">
        <v>1338</v>
      </c>
      <c r="O305" s="22">
        <v>0</v>
      </c>
      <c r="P305" s="22">
        <v>4026</v>
      </c>
      <c r="Q305" s="22">
        <v>0</v>
      </c>
      <c r="R305" s="22">
        <v>52490</v>
      </c>
      <c r="S305" s="22">
        <v>0</v>
      </c>
      <c r="T305" s="22">
        <v>74587</v>
      </c>
      <c r="U305" s="22">
        <v>12323</v>
      </c>
      <c r="V305" s="22">
        <v>0</v>
      </c>
      <c r="W305" s="22">
        <v>0</v>
      </c>
      <c r="X305" s="22">
        <v>53987</v>
      </c>
      <c r="Y305" s="22">
        <v>0</v>
      </c>
      <c r="Z305" s="22">
        <v>0</v>
      </c>
      <c r="AA305" s="22">
        <v>0</v>
      </c>
      <c r="AB305" s="22">
        <v>0</v>
      </c>
      <c r="AC305" s="22">
        <v>66310</v>
      </c>
      <c r="AD305" s="22">
        <v>0</v>
      </c>
      <c r="AE305" s="22">
        <v>1007</v>
      </c>
      <c r="AF305" s="22">
        <v>0</v>
      </c>
      <c r="AG305" s="22">
        <v>8522</v>
      </c>
      <c r="AH305" s="22">
        <v>0</v>
      </c>
      <c r="AI305" s="22">
        <v>75839</v>
      </c>
      <c r="AJ305" s="22">
        <v>0</v>
      </c>
      <c r="AK305" s="22">
        <v>0</v>
      </c>
      <c r="AL305" s="22">
        <v>0</v>
      </c>
    </row>
    <row r="306" spans="1:38" x14ac:dyDescent="0.35">
      <c r="A306" s="22" t="s">
        <v>114</v>
      </c>
      <c r="B306" s="22" t="s">
        <v>670</v>
      </c>
      <c r="C306" s="22" t="s">
        <v>725</v>
      </c>
      <c r="D306" s="22" t="s">
        <v>726</v>
      </c>
      <c r="E306" s="22">
        <v>200520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v>200520</v>
      </c>
      <c r="N306" s="22">
        <v>0</v>
      </c>
      <c r="O306" s="22">
        <v>0</v>
      </c>
      <c r="P306" s="22">
        <v>11580</v>
      </c>
      <c r="Q306" s="22">
        <v>0</v>
      </c>
      <c r="R306" s="22">
        <v>0</v>
      </c>
      <c r="S306" s="22">
        <v>0</v>
      </c>
      <c r="T306" s="22">
        <v>212100</v>
      </c>
      <c r="U306" s="22">
        <v>47449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47449</v>
      </c>
      <c r="AD306" s="22">
        <v>14179</v>
      </c>
      <c r="AE306" s="22">
        <v>5172</v>
      </c>
      <c r="AF306" s="22">
        <v>0</v>
      </c>
      <c r="AG306" s="22">
        <v>15611</v>
      </c>
      <c r="AH306" s="22">
        <v>0</v>
      </c>
      <c r="AI306" s="22">
        <v>82411</v>
      </c>
      <c r="AJ306" s="22">
        <v>0</v>
      </c>
      <c r="AK306" s="22">
        <v>0</v>
      </c>
      <c r="AL306" s="22">
        <v>0</v>
      </c>
    </row>
    <row r="307" spans="1:38" x14ac:dyDescent="0.35">
      <c r="A307" s="22" t="s">
        <v>114</v>
      </c>
      <c r="B307" s="22" t="s">
        <v>670</v>
      </c>
      <c r="C307" s="22" t="s">
        <v>727</v>
      </c>
      <c r="D307" s="22" t="s">
        <v>728</v>
      </c>
      <c r="E307" s="22">
        <v>339500</v>
      </c>
      <c r="F307" s="22">
        <v>0</v>
      </c>
      <c r="G307" s="22">
        <v>0</v>
      </c>
      <c r="H307" s="22"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v>339500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339500</v>
      </c>
      <c r="U307" s="22">
        <v>94862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94862</v>
      </c>
      <c r="AD307" s="22">
        <v>2224</v>
      </c>
      <c r="AE307" s="22">
        <v>1690</v>
      </c>
      <c r="AF307" s="22">
        <v>0</v>
      </c>
      <c r="AG307" s="22">
        <v>13823</v>
      </c>
      <c r="AH307" s="22">
        <v>0</v>
      </c>
      <c r="AI307" s="22">
        <v>112599</v>
      </c>
      <c r="AJ307" s="22">
        <v>0</v>
      </c>
      <c r="AK307" s="22">
        <v>0</v>
      </c>
      <c r="AL307" s="22">
        <v>0</v>
      </c>
    </row>
    <row r="308" spans="1:38" x14ac:dyDescent="0.35">
      <c r="A308" s="22" t="s">
        <v>114</v>
      </c>
      <c r="B308" s="22" t="s">
        <v>670</v>
      </c>
      <c r="C308" s="22" t="s">
        <v>729</v>
      </c>
      <c r="D308" s="22" t="s">
        <v>730</v>
      </c>
      <c r="E308" s="22">
        <v>49777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49777</v>
      </c>
      <c r="N308" s="22">
        <v>0</v>
      </c>
      <c r="O308" s="22">
        <v>0</v>
      </c>
      <c r="P308" s="22">
        <v>7007</v>
      </c>
      <c r="Q308" s="22">
        <v>0</v>
      </c>
      <c r="R308" s="22">
        <v>0</v>
      </c>
      <c r="S308" s="22">
        <v>0</v>
      </c>
      <c r="T308" s="22">
        <v>56784</v>
      </c>
      <c r="U308" s="22">
        <v>6214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6214</v>
      </c>
      <c r="AD308" s="22">
        <v>0</v>
      </c>
      <c r="AE308" s="22">
        <v>934</v>
      </c>
      <c r="AF308" s="22">
        <v>0</v>
      </c>
      <c r="AG308" s="22">
        <v>0</v>
      </c>
      <c r="AH308" s="22">
        <v>0</v>
      </c>
      <c r="AI308" s="22">
        <v>7148</v>
      </c>
      <c r="AJ308" s="22">
        <v>0</v>
      </c>
      <c r="AK308" s="22">
        <v>0</v>
      </c>
      <c r="AL308" s="22">
        <v>0</v>
      </c>
    </row>
    <row r="309" spans="1:38" x14ac:dyDescent="0.35">
      <c r="A309" s="22" t="s">
        <v>114</v>
      </c>
      <c r="B309" s="22" t="s">
        <v>670</v>
      </c>
      <c r="C309" s="22" t="s">
        <v>731</v>
      </c>
      <c r="D309" s="22" t="s">
        <v>732</v>
      </c>
      <c r="E309" s="22">
        <v>0</v>
      </c>
      <c r="F309" s="22">
        <v>0</v>
      </c>
      <c r="G309" s="22">
        <v>0</v>
      </c>
      <c r="H309" s="22">
        <v>465578</v>
      </c>
      <c r="I309" s="22">
        <v>0</v>
      </c>
      <c r="J309" s="22">
        <v>0</v>
      </c>
      <c r="K309" s="22">
        <v>0</v>
      </c>
      <c r="L309" s="22">
        <v>0</v>
      </c>
      <c r="M309" s="22">
        <v>465578</v>
      </c>
      <c r="N309" s="22">
        <v>0</v>
      </c>
      <c r="O309" s="22">
        <v>0</v>
      </c>
      <c r="P309" s="22">
        <v>6440</v>
      </c>
      <c r="Q309" s="22">
        <v>0</v>
      </c>
      <c r="R309" s="22">
        <v>0</v>
      </c>
      <c r="S309" s="22">
        <v>0</v>
      </c>
      <c r="T309" s="22">
        <v>472018</v>
      </c>
      <c r="U309" s="22">
        <v>32167</v>
      </c>
      <c r="V309" s="22">
        <v>0</v>
      </c>
      <c r="W309" s="22">
        <v>0</v>
      </c>
      <c r="X309" s="22">
        <v>46369</v>
      </c>
      <c r="Y309" s="22">
        <v>0</v>
      </c>
      <c r="Z309" s="22">
        <v>0</v>
      </c>
      <c r="AA309" s="22">
        <v>0</v>
      </c>
      <c r="AB309" s="22">
        <v>0</v>
      </c>
      <c r="AC309" s="22">
        <v>78536</v>
      </c>
      <c r="AD309" s="22">
        <v>223</v>
      </c>
      <c r="AE309" s="22">
        <v>1610</v>
      </c>
      <c r="AF309" s="22">
        <v>0</v>
      </c>
      <c r="AG309" s="22">
        <v>3864</v>
      </c>
      <c r="AH309" s="22">
        <v>0</v>
      </c>
      <c r="AI309" s="22">
        <v>84233</v>
      </c>
      <c r="AJ309" s="22">
        <v>0</v>
      </c>
      <c r="AK309" s="22">
        <v>0</v>
      </c>
      <c r="AL309" s="22">
        <v>0</v>
      </c>
    </row>
    <row r="310" spans="1:38" x14ac:dyDescent="0.35">
      <c r="A310" s="22" t="s">
        <v>114</v>
      </c>
      <c r="B310" s="22" t="s">
        <v>670</v>
      </c>
      <c r="C310" s="22" t="s">
        <v>733</v>
      </c>
      <c r="D310" s="22" t="s">
        <v>734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22">
        <v>5810</v>
      </c>
      <c r="Q310" s="22">
        <v>0</v>
      </c>
      <c r="R310" s="22">
        <v>90422</v>
      </c>
      <c r="S310" s="22">
        <v>10011</v>
      </c>
      <c r="T310" s="22">
        <v>106243</v>
      </c>
      <c r="U310" s="22">
        <v>21200</v>
      </c>
      <c r="V310" s="22">
        <v>0</v>
      </c>
      <c r="W310" s="22">
        <v>0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21200</v>
      </c>
      <c r="AD310" s="22">
        <v>3310</v>
      </c>
      <c r="AE310" s="22">
        <v>6174</v>
      </c>
      <c r="AF310" s="22">
        <v>0</v>
      </c>
      <c r="AG310" s="22">
        <v>34759</v>
      </c>
      <c r="AH310" s="22">
        <v>5558</v>
      </c>
      <c r="AI310" s="22">
        <v>71001</v>
      </c>
      <c r="AJ310" s="22">
        <v>0</v>
      </c>
      <c r="AK310" s="22">
        <v>0</v>
      </c>
      <c r="AL310" s="22">
        <v>0</v>
      </c>
    </row>
    <row r="311" spans="1:38" x14ac:dyDescent="0.35">
      <c r="A311" s="22" t="s">
        <v>114</v>
      </c>
      <c r="B311" s="22" t="s">
        <v>670</v>
      </c>
      <c r="C311" s="22" t="s">
        <v>735</v>
      </c>
      <c r="D311" s="22" t="s">
        <v>736</v>
      </c>
      <c r="E311" s="22">
        <v>0</v>
      </c>
      <c r="F311" s="22">
        <v>0</v>
      </c>
      <c r="G311" s="22">
        <v>0</v>
      </c>
      <c r="H311" s="22">
        <v>399170</v>
      </c>
      <c r="I311" s="22">
        <v>0</v>
      </c>
      <c r="J311" s="22">
        <v>0</v>
      </c>
      <c r="K311" s="22">
        <v>0</v>
      </c>
      <c r="L311" s="22">
        <v>0</v>
      </c>
      <c r="M311" s="22">
        <v>399170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399170</v>
      </c>
      <c r="U311" s="22">
        <v>8490</v>
      </c>
      <c r="V311" s="22">
        <v>0</v>
      </c>
      <c r="W311" s="22">
        <v>0</v>
      </c>
      <c r="X311" s="22">
        <v>13155</v>
      </c>
      <c r="Y311" s="22">
        <v>0</v>
      </c>
      <c r="Z311" s="22">
        <v>0</v>
      </c>
      <c r="AA311" s="22">
        <v>0</v>
      </c>
      <c r="AB311" s="22">
        <v>0</v>
      </c>
      <c r="AC311" s="22">
        <v>21645</v>
      </c>
      <c r="AD311" s="22">
        <v>16618</v>
      </c>
      <c r="AE311" s="22">
        <v>5133</v>
      </c>
      <c r="AF311" s="22">
        <v>0</v>
      </c>
      <c r="AG311" s="22">
        <v>5342</v>
      </c>
      <c r="AH311" s="22">
        <v>6008</v>
      </c>
      <c r="AI311" s="22">
        <v>54746</v>
      </c>
      <c r="AJ311" s="22">
        <v>0</v>
      </c>
      <c r="AK311" s="22">
        <v>0</v>
      </c>
      <c r="AL311" s="22">
        <v>0</v>
      </c>
    </row>
    <row r="312" spans="1:38" x14ac:dyDescent="0.35">
      <c r="A312" s="22" t="s">
        <v>114</v>
      </c>
      <c r="B312" s="22" t="s">
        <v>670</v>
      </c>
      <c r="C312" s="22" t="s">
        <v>737</v>
      </c>
      <c r="D312" s="22" t="s">
        <v>738</v>
      </c>
      <c r="E312" s="22">
        <v>36138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36138</v>
      </c>
      <c r="N312" s="22">
        <v>0</v>
      </c>
      <c r="O312" s="22">
        <v>0</v>
      </c>
      <c r="P312" s="22">
        <v>17213</v>
      </c>
      <c r="Q312" s="22">
        <v>0</v>
      </c>
      <c r="R312" s="22">
        <v>0</v>
      </c>
      <c r="S312" s="22">
        <v>0</v>
      </c>
      <c r="T312" s="22">
        <v>53351</v>
      </c>
      <c r="U312" s="22">
        <v>77860</v>
      </c>
      <c r="V312" s="22">
        <v>0</v>
      </c>
      <c r="W312" s="22">
        <v>0</v>
      </c>
      <c r="X312" s="22">
        <v>5343</v>
      </c>
      <c r="Y312" s="22">
        <v>0</v>
      </c>
      <c r="Z312" s="22">
        <v>0</v>
      </c>
      <c r="AA312" s="22">
        <v>0</v>
      </c>
      <c r="AB312" s="22">
        <v>0</v>
      </c>
      <c r="AC312" s="22">
        <v>83203</v>
      </c>
      <c r="AD312" s="22">
        <v>12594</v>
      </c>
      <c r="AE312" s="22">
        <v>27913</v>
      </c>
      <c r="AF312" s="22">
        <v>0</v>
      </c>
      <c r="AG312" s="22">
        <v>2602</v>
      </c>
      <c r="AH312" s="22">
        <v>3878</v>
      </c>
      <c r="AI312" s="22">
        <v>130190</v>
      </c>
      <c r="AJ312" s="22">
        <v>0</v>
      </c>
      <c r="AK312" s="22">
        <v>0</v>
      </c>
      <c r="AL312" s="22">
        <v>0</v>
      </c>
    </row>
    <row r="313" spans="1:38" x14ac:dyDescent="0.35">
      <c r="A313" s="22" t="s">
        <v>114</v>
      </c>
      <c r="B313" s="22" t="s">
        <v>670</v>
      </c>
      <c r="C313" s="22" t="s">
        <v>739</v>
      </c>
      <c r="D313" s="22" t="s">
        <v>740</v>
      </c>
      <c r="E313" s="22">
        <v>145397</v>
      </c>
      <c r="F313" s="22">
        <v>0</v>
      </c>
      <c r="G313" s="22">
        <v>0</v>
      </c>
      <c r="H313" s="22"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v>145397</v>
      </c>
      <c r="N313" s="22">
        <v>0</v>
      </c>
      <c r="O313" s="22">
        <v>869350</v>
      </c>
      <c r="P313" s="22">
        <v>2079</v>
      </c>
      <c r="Q313" s="22">
        <v>0</v>
      </c>
      <c r="R313" s="22">
        <v>0</v>
      </c>
      <c r="S313" s="22">
        <v>0</v>
      </c>
      <c r="T313" s="22">
        <v>1016826</v>
      </c>
      <c r="U313" s="22">
        <v>77766</v>
      </c>
      <c r="V313" s="22">
        <v>0</v>
      </c>
      <c r="W313" s="22"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77766</v>
      </c>
      <c r="AD313" s="22">
        <v>26879</v>
      </c>
      <c r="AE313" s="22">
        <v>12716</v>
      </c>
      <c r="AF313" s="22">
        <v>0</v>
      </c>
      <c r="AG313" s="22">
        <v>2406</v>
      </c>
      <c r="AH313" s="22">
        <v>6521</v>
      </c>
      <c r="AI313" s="22">
        <v>126288</v>
      </c>
      <c r="AJ313" s="22">
        <v>0</v>
      </c>
      <c r="AK313" s="22">
        <v>0</v>
      </c>
      <c r="AL313" s="22">
        <v>0</v>
      </c>
    </row>
    <row r="314" spans="1:38" x14ac:dyDescent="0.35">
      <c r="A314" s="22" t="s">
        <v>114</v>
      </c>
      <c r="B314" s="22" t="s">
        <v>670</v>
      </c>
      <c r="C314" s="22" t="s">
        <v>741</v>
      </c>
      <c r="D314" s="22" t="s">
        <v>742</v>
      </c>
      <c r="E314" s="22">
        <v>197609</v>
      </c>
      <c r="F314" s="22">
        <v>0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v>197609</v>
      </c>
      <c r="N314" s="22">
        <v>0</v>
      </c>
      <c r="O314" s="22">
        <v>0</v>
      </c>
      <c r="P314" s="22">
        <v>9957</v>
      </c>
      <c r="Q314" s="22">
        <v>0</v>
      </c>
      <c r="R314" s="22">
        <v>7195</v>
      </c>
      <c r="S314" s="22">
        <v>0</v>
      </c>
      <c r="T314" s="22">
        <v>214761</v>
      </c>
      <c r="U314" s="22">
        <v>20527</v>
      </c>
      <c r="V314" s="22">
        <v>0</v>
      </c>
      <c r="W314" s="22"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20527</v>
      </c>
      <c r="AD314" s="22">
        <v>340</v>
      </c>
      <c r="AE314" s="22">
        <v>4079</v>
      </c>
      <c r="AF314" s="22">
        <v>0</v>
      </c>
      <c r="AG314" s="22">
        <v>17806</v>
      </c>
      <c r="AH314" s="22">
        <v>0</v>
      </c>
      <c r="AI314" s="22">
        <v>42752</v>
      </c>
      <c r="AJ314" s="22">
        <v>0</v>
      </c>
      <c r="AK314" s="22">
        <v>0</v>
      </c>
      <c r="AL314" s="22">
        <v>0</v>
      </c>
    </row>
    <row r="315" spans="1:38" x14ac:dyDescent="0.35">
      <c r="A315" s="22" t="s">
        <v>114</v>
      </c>
      <c r="B315" s="22" t="s">
        <v>670</v>
      </c>
      <c r="C315" s="22" t="s">
        <v>743</v>
      </c>
      <c r="D315" s="22" t="s">
        <v>744</v>
      </c>
      <c r="E315" s="22">
        <v>0</v>
      </c>
      <c r="F315" s="22">
        <v>0</v>
      </c>
      <c r="G315" s="22">
        <v>0</v>
      </c>
      <c r="H315" s="22">
        <v>0</v>
      </c>
      <c r="I315" s="22">
        <v>175116</v>
      </c>
      <c r="J315" s="22">
        <v>0</v>
      </c>
      <c r="K315" s="22">
        <v>0</v>
      </c>
      <c r="L315" s="22">
        <v>0</v>
      </c>
      <c r="M315" s="22">
        <v>175116</v>
      </c>
      <c r="N315" s="22">
        <v>0</v>
      </c>
      <c r="O315" s="22">
        <v>0</v>
      </c>
      <c r="P315" s="22">
        <v>0</v>
      </c>
      <c r="Q315" s="22">
        <v>0</v>
      </c>
      <c r="R315" s="22">
        <v>1115</v>
      </c>
      <c r="S315" s="22">
        <v>0</v>
      </c>
      <c r="T315" s="22">
        <v>176231</v>
      </c>
      <c r="U315" s="22">
        <v>73841</v>
      </c>
      <c r="V315" s="22">
        <v>0</v>
      </c>
      <c r="W315" s="22">
        <v>1016</v>
      </c>
      <c r="X315" s="22">
        <v>0</v>
      </c>
      <c r="Y315" s="22">
        <v>2300</v>
      </c>
      <c r="Z315" s="22">
        <v>0</v>
      </c>
      <c r="AA315" s="22">
        <v>0</v>
      </c>
      <c r="AB315" s="22">
        <v>0</v>
      </c>
      <c r="AC315" s="22">
        <v>77157</v>
      </c>
      <c r="AD315" s="22">
        <v>1268</v>
      </c>
      <c r="AE315" s="22">
        <v>1254</v>
      </c>
      <c r="AF315" s="22">
        <v>0</v>
      </c>
      <c r="AG315" s="22">
        <v>6543</v>
      </c>
      <c r="AH315" s="22">
        <v>6890</v>
      </c>
      <c r="AI315" s="22">
        <v>93112</v>
      </c>
      <c r="AJ315" s="22">
        <v>0</v>
      </c>
      <c r="AK315" s="22">
        <v>0</v>
      </c>
      <c r="AL315" s="22">
        <v>0</v>
      </c>
    </row>
    <row r="316" spans="1:38" x14ac:dyDescent="0.35">
      <c r="A316" s="22" t="s">
        <v>114</v>
      </c>
      <c r="B316" s="22" t="s">
        <v>670</v>
      </c>
      <c r="C316" s="22" t="s">
        <v>745</v>
      </c>
      <c r="D316" s="22" t="s">
        <v>746</v>
      </c>
      <c r="E316" s="22">
        <v>25382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v>25382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25382</v>
      </c>
      <c r="U316" s="22">
        <v>15292</v>
      </c>
      <c r="V316" s="22">
        <v>0</v>
      </c>
      <c r="W316" s="22"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15292</v>
      </c>
      <c r="AD316" s="22">
        <v>0</v>
      </c>
      <c r="AE316" s="22">
        <v>2065</v>
      </c>
      <c r="AF316" s="22">
        <v>0</v>
      </c>
      <c r="AG316" s="22">
        <v>0</v>
      </c>
      <c r="AH316" s="22">
        <v>0</v>
      </c>
      <c r="AI316" s="22">
        <v>17357</v>
      </c>
      <c r="AJ316" s="22">
        <v>0</v>
      </c>
      <c r="AK316" s="22">
        <v>0</v>
      </c>
      <c r="AL316" s="22">
        <v>0</v>
      </c>
    </row>
    <row r="317" spans="1:38" x14ac:dyDescent="0.35">
      <c r="A317" s="22" t="s">
        <v>114</v>
      </c>
      <c r="B317" s="22" t="s">
        <v>670</v>
      </c>
      <c r="C317" s="22" t="s">
        <v>747</v>
      </c>
      <c r="D317" s="22" t="s">
        <v>748</v>
      </c>
      <c r="E317" s="22">
        <v>58697</v>
      </c>
      <c r="F317" s="22">
        <v>0</v>
      </c>
      <c r="G317" s="22">
        <v>15032</v>
      </c>
      <c r="H317" s="22"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v>73729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73729</v>
      </c>
      <c r="U317" s="22">
        <v>36692</v>
      </c>
      <c r="V317" s="22">
        <v>0</v>
      </c>
      <c r="W317" s="22">
        <v>2560</v>
      </c>
      <c r="X317" s="22">
        <v>0</v>
      </c>
      <c r="Y317" s="22">
        <v>536</v>
      </c>
      <c r="Z317" s="22">
        <v>0</v>
      </c>
      <c r="AA317" s="22">
        <v>0</v>
      </c>
      <c r="AB317" s="22">
        <v>0</v>
      </c>
      <c r="AC317" s="22">
        <v>39788</v>
      </c>
      <c r="AD317" s="22">
        <v>173</v>
      </c>
      <c r="AE317" s="22">
        <v>2187</v>
      </c>
      <c r="AF317" s="22">
        <v>0</v>
      </c>
      <c r="AG317" s="22">
        <v>3393</v>
      </c>
      <c r="AH317" s="22">
        <v>0</v>
      </c>
      <c r="AI317" s="22">
        <v>45541</v>
      </c>
      <c r="AJ317" s="22">
        <v>0</v>
      </c>
      <c r="AK317" s="22">
        <v>0</v>
      </c>
      <c r="AL317" s="22">
        <v>0</v>
      </c>
    </row>
    <row r="318" spans="1:38" x14ac:dyDescent="0.35">
      <c r="A318" s="22" t="s">
        <v>114</v>
      </c>
      <c r="B318" s="22" t="s">
        <v>670</v>
      </c>
      <c r="C318" s="22" t="s">
        <v>749</v>
      </c>
      <c r="D318" s="22" t="s">
        <v>750</v>
      </c>
      <c r="E318" s="22">
        <v>0</v>
      </c>
      <c r="F318" s="22">
        <v>0</v>
      </c>
      <c r="G318" s="22">
        <v>0</v>
      </c>
      <c r="H318" s="22">
        <v>13697</v>
      </c>
      <c r="I318" s="22">
        <v>0</v>
      </c>
      <c r="J318" s="22">
        <v>0</v>
      </c>
      <c r="K318" s="22">
        <v>0</v>
      </c>
      <c r="L318" s="22">
        <v>0</v>
      </c>
      <c r="M318" s="22">
        <v>13697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13697</v>
      </c>
      <c r="U318" s="22">
        <v>0</v>
      </c>
      <c r="V318" s="22">
        <v>0</v>
      </c>
      <c r="W318" s="22">
        <v>0</v>
      </c>
      <c r="X318" s="22">
        <v>360</v>
      </c>
      <c r="Y318" s="22">
        <v>0</v>
      </c>
      <c r="Z318" s="22">
        <v>0</v>
      </c>
      <c r="AA318" s="22">
        <v>0</v>
      </c>
      <c r="AB318" s="22">
        <v>0</v>
      </c>
      <c r="AC318" s="22">
        <v>360</v>
      </c>
      <c r="AD318" s="22">
        <v>3832</v>
      </c>
      <c r="AE318" s="22">
        <v>2168</v>
      </c>
      <c r="AF318" s="22">
        <v>0</v>
      </c>
      <c r="AG318" s="22">
        <v>22024</v>
      </c>
      <c r="AH318" s="22">
        <v>0</v>
      </c>
      <c r="AI318" s="22">
        <v>28384</v>
      </c>
      <c r="AJ318" s="22">
        <v>0</v>
      </c>
      <c r="AK318" s="22">
        <v>0</v>
      </c>
      <c r="AL318" s="22">
        <v>0</v>
      </c>
    </row>
    <row r="319" spans="1:38" x14ac:dyDescent="0.35">
      <c r="A319" s="22" t="s">
        <v>114</v>
      </c>
      <c r="B319" s="22" t="s">
        <v>670</v>
      </c>
      <c r="C319" s="22" t="s">
        <v>751</v>
      </c>
      <c r="D319" s="22" t="s">
        <v>752</v>
      </c>
      <c r="E319" s="22">
        <v>0</v>
      </c>
      <c r="F319" s="22">
        <v>0</v>
      </c>
      <c r="G319" s="22">
        <v>0</v>
      </c>
      <c r="H319" s="22"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v>0</v>
      </c>
      <c r="N319" s="22">
        <v>0</v>
      </c>
      <c r="O319" s="22">
        <v>1300</v>
      </c>
      <c r="P319" s="22">
        <v>44291</v>
      </c>
      <c r="Q319" s="22">
        <v>0</v>
      </c>
      <c r="R319" s="22">
        <v>0</v>
      </c>
      <c r="S319" s="22">
        <v>0</v>
      </c>
      <c r="T319" s="22">
        <v>45591</v>
      </c>
      <c r="U319" s="22">
        <v>7138</v>
      </c>
      <c r="V319" s="22">
        <v>0</v>
      </c>
      <c r="W319" s="22"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7138</v>
      </c>
      <c r="AD319" s="22">
        <v>41989</v>
      </c>
      <c r="AE319" s="22">
        <v>4747</v>
      </c>
      <c r="AF319" s="22">
        <v>0</v>
      </c>
      <c r="AG319" s="22">
        <v>12122</v>
      </c>
      <c r="AH319" s="22">
        <v>0</v>
      </c>
      <c r="AI319" s="22">
        <v>65996</v>
      </c>
      <c r="AJ319" s="22">
        <v>0</v>
      </c>
      <c r="AK319" s="22">
        <v>0</v>
      </c>
      <c r="AL319" s="22">
        <v>0</v>
      </c>
    </row>
    <row r="320" spans="1:38" x14ac:dyDescent="0.35">
      <c r="A320" s="22" t="s">
        <v>114</v>
      </c>
      <c r="B320" s="22" t="s">
        <v>670</v>
      </c>
      <c r="C320" s="22" t="s">
        <v>753</v>
      </c>
      <c r="D320" s="22" t="s">
        <v>754</v>
      </c>
      <c r="E320" s="22">
        <v>316879</v>
      </c>
      <c r="F320" s="22">
        <v>0</v>
      </c>
      <c r="G320" s="22">
        <v>0</v>
      </c>
      <c r="H320" s="22">
        <v>0</v>
      </c>
      <c r="I320" s="22">
        <v>0</v>
      </c>
      <c r="J320" s="22">
        <v>0</v>
      </c>
      <c r="K320" s="22">
        <v>0</v>
      </c>
      <c r="L320" s="22">
        <v>0</v>
      </c>
      <c r="M320" s="22">
        <v>316879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v>316879</v>
      </c>
      <c r="U320" s="22">
        <v>67157</v>
      </c>
      <c r="V320" s="22">
        <v>0</v>
      </c>
      <c r="W320" s="22">
        <v>1447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68604</v>
      </c>
      <c r="AD320" s="22">
        <v>1307</v>
      </c>
      <c r="AE320" s="22">
        <v>5937</v>
      </c>
      <c r="AF320" s="22">
        <v>0</v>
      </c>
      <c r="AG320" s="22">
        <v>0</v>
      </c>
      <c r="AH320" s="22">
        <v>1858</v>
      </c>
      <c r="AI320" s="22">
        <v>77706</v>
      </c>
      <c r="AJ320" s="22">
        <v>0</v>
      </c>
      <c r="AK320" s="22">
        <v>0</v>
      </c>
      <c r="AL320" s="22">
        <v>0</v>
      </c>
    </row>
    <row r="321" spans="1:38" x14ac:dyDescent="0.35">
      <c r="A321" s="22" t="s">
        <v>114</v>
      </c>
      <c r="B321" s="22" t="s">
        <v>670</v>
      </c>
      <c r="C321" s="22" t="s">
        <v>755</v>
      </c>
      <c r="D321" s="22" t="s">
        <v>756</v>
      </c>
      <c r="E321" s="22">
        <v>284259</v>
      </c>
      <c r="F321" s="22">
        <v>0</v>
      </c>
      <c r="G321" s="22">
        <v>0</v>
      </c>
      <c r="H321" s="22"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v>284259</v>
      </c>
      <c r="N321" s="22">
        <v>0</v>
      </c>
      <c r="O321" s="22">
        <v>0</v>
      </c>
      <c r="P321" s="22">
        <v>0</v>
      </c>
      <c r="Q321" s="22">
        <v>0</v>
      </c>
      <c r="R321" s="22">
        <v>8100</v>
      </c>
      <c r="S321" s="22">
        <v>0</v>
      </c>
      <c r="T321" s="22">
        <v>292359</v>
      </c>
      <c r="U321" s="22">
        <v>41756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41756</v>
      </c>
      <c r="AD321" s="22">
        <v>1331</v>
      </c>
      <c r="AE321" s="22">
        <v>743</v>
      </c>
      <c r="AF321" s="22">
        <v>0</v>
      </c>
      <c r="AG321" s="22">
        <v>3648</v>
      </c>
      <c r="AH321" s="22">
        <v>0</v>
      </c>
      <c r="AI321" s="22">
        <v>47478</v>
      </c>
      <c r="AJ321" s="22">
        <v>0</v>
      </c>
      <c r="AK321" s="22">
        <v>0</v>
      </c>
      <c r="AL321" s="22">
        <v>0</v>
      </c>
    </row>
    <row r="322" spans="1:38" x14ac:dyDescent="0.35">
      <c r="A322" s="22" t="s">
        <v>114</v>
      </c>
      <c r="B322" s="22" t="s">
        <v>670</v>
      </c>
      <c r="C322" s="22" t="s">
        <v>757</v>
      </c>
      <c r="D322" s="22" t="s">
        <v>758</v>
      </c>
      <c r="E322" s="22">
        <v>0</v>
      </c>
      <c r="F322" s="22">
        <v>0</v>
      </c>
      <c r="G322" s="22">
        <v>0</v>
      </c>
      <c r="H322" s="22">
        <v>0</v>
      </c>
      <c r="I322" s="22">
        <v>228317</v>
      </c>
      <c r="J322" s="22">
        <v>0</v>
      </c>
      <c r="K322" s="22">
        <v>0</v>
      </c>
      <c r="L322" s="22">
        <v>0</v>
      </c>
      <c r="M322" s="22">
        <v>228317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228317</v>
      </c>
      <c r="U322" s="22">
        <v>7611</v>
      </c>
      <c r="V322" s="22">
        <v>0</v>
      </c>
      <c r="W322" s="22">
        <v>0</v>
      </c>
      <c r="X322" s="22">
        <v>0</v>
      </c>
      <c r="Y322" s="22">
        <v>0</v>
      </c>
      <c r="Z322" s="22">
        <v>25224</v>
      </c>
      <c r="AA322" s="22">
        <v>0</v>
      </c>
      <c r="AB322" s="22">
        <v>0</v>
      </c>
      <c r="AC322" s="22">
        <v>32835</v>
      </c>
      <c r="AD322" s="22">
        <v>673</v>
      </c>
      <c r="AE322" s="22">
        <v>610</v>
      </c>
      <c r="AF322" s="22">
        <v>0</v>
      </c>
      <c r="AG322" s="22">
        <v>0</v>
      </c>
      <c r="AH322" s="22">
        <v>0</v>
      </c>
      <c r="AI322" s="22">
        <v>34118</v>
      </c>
      <c r="AJ322" s="22">
        <v>0</v>
      </c>
      <c r="AK322" s="22">
        <v>0</v>
      </c>
      <c r="AL322" s="22">
        <v>0</v>
      </c>
    </row>
    <row r="323" spans="1:38" x14ac:dyDescent="0.35">
      <c r="A323" s="22" t="s">
        <v>114</v>
      </c>
      <c r="B323" s="22" t="s">
        <v>670</v>
      </c>
      <c r="C323" s="22" t="s">
        <v>759</v>
      </c>
      <c r="D323" s="22" t="s">
        <v>760</v>
      </c>
      <c r="E323" s="22">
        <v>0</v>
      </c>
      <c r="F323" s="22">
        <v>0</v>
      </c>
      <c r="G323" s="22">
        <v>0</v>
      </c>
      <c r="H323" s="22"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v>0</v>
      </c>
      <c r="N323" s="22">
        <v>9391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v>9391</v>
      </c>
      <c r="U323" s="22">
        <v>22523</v>
      </c>
      <c r="V323" s="22">
        <v>0</v>
      </c>
      <c r="W323" s="22"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22523</v>
      </c>
      <c r="AD323" s="22">
        <v>2537</v>
      </c>
      <c r="AE323" s="22">
        <v>0</v>
      </c>
      <c r="AF323" s="22">
        <v>0</v>
      </c>
      <c r="AG323" s="22">
        <v>8431</v>
      </c>
      <c r="AH323" s="22">
        <v>0</v>
      </c>
      <c r="AI323" s="22">
        <v>33491</v>
      </c>
      <c r="AJ323" s="22">
        <v>0</v>
      </c>
      <c r="AK323" s="22">
        <v>0</v>
      </c>
      <c r="AL323" s="22">
        <v>0</v>
      </c>
    </row>
    <row r="324" spans="1:38" x14ac:dyDescent="0.35">
      <c r="A324" s="22" t="s">
        <v>114</v>
      </c>
      <c r="B324" s="22" t="s">
        <v>670</v>
      </c>
      <c r="C324" s="22" t="s">
        <v>761</v>
      </c>
      <c r="D324" s="22" t="s">
        <v>762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  <c r="P324" s="22">
        <v>20464</v>
      </c>
      <c r="Q324" s="22">
        <v>0</v>
      </c>
      <c r="R324" s="22">
        <v>0</v>
      </c>
      <c r="S324" s="22">
        <v>0</v>
      </c>
      <c r="T324" s="22">
        <v>20464</v>
      </c>
      <c r="U324" s="22">
        <v>14269</v>
      </c>
      <c r="V324" s="22">
        <v>0</v>
      </c>
      <c r="W324" s="22">
        <v>1226</v>
      </c>
      <c r="X324" s="22">
        <v>0</v>
      </c>
      <c r="Y324" s="22">
        <v>1888</v>
      </c>
      <c r="Z324" s="22">
        <v>0</v>
      </c>
      <c r="AA324" s="22">
        <v>0</v>
      </c>
      <c r="AB324" s="22">
        <v>0</v>
      </c>
      <c r="AC324" s="22">
        <v>17383</v>
      </c>
      <c r="AD324" s="22">
        <v>15569</v>
      </c>
      <c r="AE324" s="22">
        <v>2128</v>
      </c>
      <c r="AF324" s="22">
        <v>0</v>
      </c>
      <c r="AG324" s="22">
        <v>902</v>
      </c>
      <c r="AH324" s="22">
        <v>0</v>
      </c>
      <c r="AI324" s="22">
        <v>35982</v>
      </c>
      <c r="AJ324" s="22">
        <v>0</v>
      </c>
      <c r="AK324" s="22">
        <v>0</v>
      </c>
      <c r="AL324" s="22">
        <v>0</v>
      </c>
    </row>
    <row r="325" spans="1:38" x14ac:dyDescent="0.35">
      <c r="A325" s="22" t="s">
        <v>114</v>
      </c>
      <c r="B325" s="22" t="s">
        <v>670</v>
      </c>
      <c r="C325" s="22" t="s">
        <v>763</v>
      </c>
      <c r="D325" s="22" t="s">
        <v>764</v>
      </c>
      <c r="E325" s="22">
        <v>29216</v>
      </c>
      <c r="F325" s="22">
        <v>0</v>
      </c>
      <c r="G325" s="22">
        <v>0</v>
      </c>
      <c r="H325" s="22"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v>29216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v>29216</v>
      </c>
      <c r="U325" s="22">
        <v>49834</v>
      </c>
      <c r="V325" s="22">
        <v>0</v>
      </c>
      <c r="W325" s="22">
        <v>0</v>
      </c>
      <c r="X325" s="22"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49834</v>
      </c>
      <c r="AD325" s="22">
        <v>1424</v>
      </c>
      <c r="AE325" s="22">
        <v>0</v>
      </c>
      <c r="AF325" s="22">
        <v>0</v>
      </c>
      <c r="AG325" s="22">
        <v>0</v>
      </c>
      <c r="AH325" s="22">
        <v>0</v>
      </c>
      <c r="AI325" s="22">
        <v>51258</v>
      </c>
      <c r="AJ325" s="22">
        <v>0</v>
      </c>
      <c r="AK325" s="22">
        <v>0</v>
      </c>
      <c r="AL325" s="22">
        <v>0</v>
      </c>
    </row>
    <row r="326" spans="1:38" x14ac:dyDescent="0.35">
      <c r="A326" s="22" t="s">
        <v>114</v>
      </c>
      <c r="B326" s="22" t="s">
        <v>670</v>
      </c>
      <c r="C326" s="22" t="s">
        <v>765</v>
      </c>
      <c r="D326" s="22" t="s">
        <v>766</v>
      </c>
      <c r="E326" s="22">
        <v>0</v>
      </c>
      <c r="F326" s="22">
        <v>0</v>
      </c>
      <c r="G326" s="22">
        <v>0</v>
      </c>
      <c r="H326" s="22">
        <v>33591</v>
      </c>
      <c r="I326" s="22">
        <v>0</v>
      </c>
      <c r="J326" s="22">
        <v>0</v>
      </c>
      <c r="K326" s="22">
        <v>0</v>
      </c>
      <c r="L326" s="22">
        <v>0</v>
      </c>
      <c r="M326" s="22">
        <v>33591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33591</v>
      </c>
      <c r="U326" s="22">
        <v>43131</v>
      </c>
      <c r="V326" s="22">
        <v>0</v>
      </c>
      <c r="W326" s="22">
        <v>5096</v>
      </c>
      <c r="X326" s="22">
        <v>5522</v>
      </c>
      <c r="Y326" s="22">
        <v>0</v>
      </c>
      <c r="Z326" s="22">
        <v>0</v>
      </c>
      <c r="AA326" s="22">
        <v>0</v>
      </c>
      <c r="AB326" s="22">
        <v>0</v>
      </c>
      <c r="AC326" s="22">
        <v>53749</v>
      </c>
      <c r="AD326" s="22">
        <v>4419</v>
      </c>
      <c r="AE326" s="22">
        <v>1888</v>
      </c>
      <c r="AF326" s="22">
        <v>0</v>
      </c>
      <c r="AG326" s="22">
        <v>3658</v>
      </c>
      <c r="AH326" s="22">
        <v>0</v>
      </c>
      <c r="AI326" s="22">
        <v>63714</v>
      </c>
      <c r="AJ326" s="22">
        <v>0</v>
      </c>
      <c r="AK326" s="22">
        <v>0</v>
      </c>
      <c r="AL326" s="22">
        <v>0</v>
      </c>
    </row>
    <row r="327" spans="1:38" x14ac:dyDescent="0.35">
      <c r="A327" s="22" t="s">
        <v>114</v>
      </c>
      <c r="B327" s="22" t="s">
        <v>670</v>
      </c>
      <c r="C327" s="22" t="s">
        <v>767</v>
      </c>
      <c r="D327" s="22" t="s">
        <v>768</v>
      </c>
      <c r="E327" s="22">
        <v>16700</v>
      </c>
      <c r="F327" s="22">
        <v>0</v>
      </c>
      <c r="G327" s="22">
        <v>0</v>
      </c>
      <c r="H327" s="22"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v>16700</v>
      </c>
      <c r="N327" s="22">
        <v>95772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v>112472</v>
      </c>
      <c r="U327" s="22">
        <v>41151</v>
      </c>
      <c r="V327" s="22">
        <v>0</v>
      </c>
      <c r="W327" s="22"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41151</v>
      </c>
      <c r="AD327" s="22">
        <v>1996</v>
      </c>
      <c r="AE327" s="22">
        <v>5400</v>
      </c>
      <c r="AF327" s="22">
        <v>0</v>
      </c>
      <c r="AG327" s="22">
        <v>4006</v>
      </c>
      <c r="AH327" s="22">
        <v>2086</v>
      </c>
      <c r="AI327" s="22">
        <v>54639</v>
      </c>
      <c r="AJ327" s="22">
        <v>0</v>
      </c>
      <c r="AK327" s="22">
        <v>0</v>
      </c>
      <c r="AL327" s="22">
        <v>0</v>
      </c>
    </row>
    <row r="328" spans="1:38" x14ac:dyDescent="0.35">
      <c r="A328" s="22" t="s">
        <v>114</v>
      </c>
      <c r="B328" s="22" t="s">
        <v>670</v>
      </c>
      <c r="C328" s="22" t="s">
        <v>769</v>
      </c>
      <c r="D328" s="22" t="s">
        <v>770</v>
      </c>
      <c r="E328" s="22">
        <v>43377</v>
      </c>
      <c r="F328" s="22">
        <v>0</v>
      </c>
      <c r="G328" s="22">
        <v>0</v>
      </c>
      <c r="H328" s="22">
        <v>0</v>
      </c>
      <c r="I328" s="22">
        <v>62971</v>
      </c>
      <c r="J328" s="22">
        <v>0</v>
      </c>
      <c r="K328" s="22">
        <v>0</v>
      </c>
      <c r="L328" s="22">
        <v>0</v>
      </c>
      <c r="M328" s="22">
        <v>106348</v>
      </c>
      <c r="N328" s="22">
        <v>0</v>
      </c>
      <c r="O328" s="22">
        <v>51198</v>
      </c>
      <c r="P328" s="22">
        <v>0</v>
      </c>
      <c r="Q328" s="22">
        <v>10010</v>
      </c>
      <c r="R328" s="22">
        <v>10186</v>
      </c>
      <c r="S328" s="22">
        <v>0</v>
      </c>
      <c r="T328" s="22">
        <v>177742</v>
      </c>
      <c r="U328" s="22">
        <v>15299</v>
      </c>
      <c r="V328" s="22">
        <v>0</v>
      </c>
      <c r="W328" s="22">
        <v>1192</v>
      </c>
      <c r="X328" s="22">
        <v>0</v>
      </c>
      <c r="Y328" s="22">
        <v>8229</v>
      </c>
      <c r="Z328" s="22">
        <v>0</v>
      </c>
      <c r="AA328" s="22">
        <v>0</v>
      </c>
      <c r="AB328" s="22">
        <v>0</v>
      </c>
      <c r="AC328" s="22">
        <v>24720</v>
      </c>
      <c r="AD328" s="22">
        <v>10486</v>
      </c>
      <c r="AE328" s="22">
        <v>9327</v>
      </c>
      <c r="AF328" s="22">
        <v>0</v>
      </c>
      <c r="AG328" s="22">
        <v>7404</v>
      </c>
      <c r="AH328" s="22">
        <v>5523</v>
      </c>
      <c r="AI328" s="22">
        <v>57460</v>
      </c>
      <c r="AJ328" s="22">
        <v>0</v>
      </c>
      <c r="AK328" s="22">
        <v>0</v>
      </c>
      <c r="AL328" s="22">
        <v>0</v>
      </c>
    </row>
    <row r="329" spans="1:38" x14ac:dyDescent="0.35">
      <c r="A329" s="22" t="s">
        <v>114</v>
      </c>
      <c r="B329" s="22" t="s">
        <v>670</v>
      </c>
      <c r="C329" s="22" t="s">
        <v>771</v>
      </c>
      <c r="D329" s="22" t="s">
        <v>772</v>
      </c>
      <c r="E329" s="22">
        <v>11539</v>
      </c>
      <c r="F329" s="22">
        <v>0</v>
      </c>
      <c r="G329" s="22">
        <v>0</v>
      </c>
      <c r="H329" s="22">
        <v>0</v>
      </c>
      <c r="I329" s="22">
        <v>0</v>
      </c>
      <c r="J329" s="22">
        <v>0</v>
      </c>
      <c r="K329" s="22">
        <v>0</v>
      </c>
      <c r="L329" s="22">
        <v>0</v>
      </c>
      <c r="M329" s="22">
        <v>11539</v>
      </c>
      <c r="N329" s="22">
        <v>0</v>
      </c>
      <c r="O329" s="22">
        <v>0</v>
      </c>
      <c r="P329" s="22">
        <v>5089</v>
      </c>
      <c r="Q329" s="22">
        <v>0</v>
      </c>
      <c r="R329" s="22">
        <v>0</v>
      </c>
      <c r="S329" s="22">
        <v>0</v>
      </c>
      <c r="T329" s="22">
        <v>16628</v>
      </c>
      <c r="U329" s="22">
        <v>4521</v>
      </c>
      <c r="V329" s="22">
        <v>0</v>
      </c>
      <c r="W329" s="22">
        <v>0</v>
      </c>
      <c r="X329" s="22">
        <v>2296</v>
      </c>
      <c r="Y329" s="22">
        <v>0</v>
      </c>
      <c r="Z329" s="22">
        <v>0</v>
      </c>
      <c r="AA329" s="22">
        <v>0</v>
      </c>
      <c r="AB329" s="22">
        <v>0</v>
      </c>
      <c r="AC329" s="22">
        <v>6817</v>
      </c>
      <c r="AD329" s="22">
        <v>2745</v>
      </c>
      <c r="AE329" s="22">
        <v>1684</v>
      </c>
      <c r="AF329" s="22">
        <v>0</v>
      </c>
      <c r="AG329" s="22">
        <v>1914</v>
      </c>
      <c r="AH329" s="22">
        <v>1100</v>
      </c>
      <c r="AI329" s="22">
        <v>14260</v>
      </c>
      <c r="AJ329" s="22">
        <v>0</v>
      </c>
      <c r="AK329" s="22">
        <v>0</v>
      </c>
      <c r="AL329" s="22">
        <v>0</v>
      </c>
    </row>
    <row r="330" spans="1:38" x14ac:dyDescent="0.35">
      <c r="A330" s="22" t="s">
        <v>114</v>
      </c>
      <c r="B330" s="22" t="s">
        <v>773</v>
      </c>
      <c r="C330" s="22" t="s">
        <v>774</v>
      </c>
      <c r="D330" s="22" t="s">
        <v>775</v>
      </c>
      <c r="E330" s="22">
        <v>0</v>
      </c>
      <c r="F330" s="22">
        <v>0</v>
      </c>
      <c r="G330" s="22">
        <v>0</v>
      </c>
      <c r="H330" s="22">
        <v>0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v>0</v>
      </c>
      <c r="U330" s="22">
        <v>0</v>
      </c>
      <c r="V330" s="22">
        <v>0</v>
      </c>
      <c r="W330" s="22">
        <v>0</v>
      </c>
      <c r="X330" s="22">
        <v>0</v>
      </c>
      <c r="Y330" s="22">
        <v>0</v>
      </c>
      <c r="Z330" s="22">
        <v>0</v>
      </c>
      <c r="AA330" s="22">
        <v>0</v>
      </c>
      <c r="AB330" s="22">
        <v>0</v>
      </c>
      <c r="AC330" s="22">
        <v>0</v>
      </c>
      <c r="AD330" s="22">
        <v>0</v>
      </c>
      <c r="AE330" s="22">
        <v>0</v>
      </c>
      <c r="AF330" s="22">
        <v>0</v>
      </c>
      <c r="AG330" s="22">
        <v>0</v>
      </c>
      <c r="AH330" s="22">
        <v>0</v>
      </c>
      <c r="AI330" s="22">
        <v>0</v>
      </c>
      <c r="AJ330" s="22">
        <v>0</v>
      </c>
      <c r="AK330" s="22">
        <v>0</v>
      </c>
      <c r="AL330" s="22">
        <v>0</v>
      </c>
    </row>
    <row r="331" spans="1:38" x14ac:dyDescent="0.35">
      <c r="A331" s="22" t="s">
        <v>114</v>
      </c>
      <c r="B331" s="22" t="s">
        <v>773</v>
      </c>
      <c r="C331" s="22" t="s">
        <v>776</v>
      </c>
      <c r="D331" s="22" t="s">
        <v>777</v>
      </c>
      <c r="E331" s="22">
        <v>0</v>
      </c>
      <c r="F331" s="22">
        <v>0</v>
      </c>
      <c r="G331" s="22">
        <v>0</v>
      </c>
      <c r="H331" s="22">
        <v>0</v>
      </c>
      <c r="I331" s="22">
        <v>0</v>
      </c>
      <c r="J331" s="22">
        <v>0</v>
      </c>
      <c r="K331" s="22">
        <v>0</v>
      </c>
      <c r="L331" s="22">
        <v>0</v>
      </c>
      <c r="M331" s="22">
        <v>0</v>
      </c>
      <c r="N331" s="22">
        <v>841567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v>841567</v>
      </c>
      <c r="U331" s="22">
        <v>0</v>
      </c>
      <c r="V331" s="22">
        <v>0</v>
      </c>
      <c r="W331" s="22">
        <v>0</v>
      </c>
      <c r="X331" s="22"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116328</v>
      </c>
      <c r="AE331" s="22">
        <v>0</v>
      </c>
      <c r="AF331" s="22">
        <v>0</v>
      </c>
      <c r="AG331" s="22">
        <v>15533</v>
      </c>
      <c r="AH331" s="22">
        <v>0</v>
      </c>
      <c r="AI331" s="22">
        <v>131861</v>
      </c>
      <c r="AJ331" s="22">
        <v>0</v>
      </c>
      <c r="AK331" s="22">
        <v>0</v>
      </c>
      <c r="AL331" s="22">
        <v>0</v>
      </c>
    </row>
    <row r="332" spans="1:38" x14ac:dyDescent="0.35">
      <c r="A332" s="22" t="s">
        <v>114</v>
      </c>
      <c r="B332" s="22" t="s">
        <v>773</v>
      </c>
      <c r="C332" s="22" t="s">
        <v>778</v>
      </c>
      <c r="D332" s="22" t="s">
        <v>779</v>
      </c>
      <c r="E332" s="22">
        <v>0</v>
      </c>
      <c r="F332" s="22">
        <v>0</v>
      </c>
      <c r="G332" s="22">
        <v>0</v>
      </c>
      <c r="H332" s="22"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v>0</v>
      </c>
      <c r="V332" s="22">
        <v>0</v>
      </c>
      <c r="W332" s="22">
        <v>0</v>
      </c>
      <c r="X332" s="22"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  <c r="AH332" s="22">
        <v>0</v>
      </c>
      <c r="AI332" s="22">
        <v>0</v>
      </c>
      <c r="AJ332" s="22">
        <v>0</v>
      </c>
      <c r="AK332" s="22">
        <v>0</v>
      </c>
      <c r="AL332" s="22">
        <v>0</v>
      </c>
    </row>
    <row r="333" spans="1:38" x14ac:dyDescent="0.35">
      <c r="A333" s="22" t="s">
        <v>114</v>
      </c>
      <c r="B333" s="22" t="s">
        <v>773</v>
      </c>
      <c r="C333" s="22" t="s">
        <v>780</v>
      </c>
      <c r="D333" s="22" t="s">
        <v>781</v>
      </c>
      <c r="E333" s="22">
        <v>0</v>
      </c>
      <c r="F333" s="22">
        <v>0</v>
      </c>
      <c r="G333" s="22">
        <v>0</v>
      </c>
      <c r="H333" s="22">
        <v>0</v>
      </c>
      <c r="I333" s="22">
        <v>0</v>
      </c>
      <c r="J333" s="22">
        <v>0</v>
      </c>
      <c r="K333" s="22">
        <v>0</v>
      </c>
      <c r="L333" s="22">
        <v>0</v>
      </c>
      <c r="M333" s="22"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v>0</v>
      </c>
      <c r="U333" s="22">
        <v>0</v>
      </c>
      <c r="V333" s="22">
        <v>0</v>
      </c>
      <c r="W333" s="22">
        <v>0</v>
      </c>
      <c r="X333" s="22"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  <c r="AH333" s="22">
        <v>0</v>
      </c>
      <c r="AI333" s="22">
        <v>0</v>
      </c>
      <c r="AJ333" s="22">
        <v>0</v>
      </c>
      <c r="AK333" s="22">
        <v>0</v>
      </c>
      <c r="AL333" s="22">
        <v>0</v>
      </c>
    </row>
    <row r="334" spans="1:38" x14ac:dyDescent="0.35">
      <c r="A334" s="22" t="s">
        <v>114</v>
      </c>
      <c r="B334" s="22" t="s">
        <v>773</v>
      </c>
      <c r="C334" s="22" t="s">
        <v>782</v>
      </c>
      <c r="D334" s="22" t="s">
        <v>783</v>
      </c>
      <c r="E334" s="22">
        <v>0</v>
      </c>
      <c r="F334" s="22">
        <v>0</v>
      </c>
      <c r="G334" s="22">
        <v>0</v>
      </c>
      <c r="H334" s="22"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v>0</v>
      </c>
      <c r="X334" s="22">
        <v>0</v>
      </c>
      <c r="Y334" s="22">
        <v>0</v>
      </c>
      <c r="Z334" s="22">
        <v>0</v>
      </c>
      <c r="AA334" s="22">
        <v>0</v>
      </c>
      <c r="AB334" s="22">
        <v>0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  <c r="AH334" s="22">
        <v>0</v>
      </c>
      <c r="AI334" s="22">
        <v>0</v>
      </c>
      <c r="AJ334" s="22">
        <v>0</v>
      </c>
      <c r="AK334" s="22">
        <v>0</v>
      </c>
      <c r="AL334" s="22">
        <v>0</v>
      </c>
    </row>
    <row r="335" spans="1:38" x14ac:dyDescent="0.35">
      <c r="A335" s="22" t="s">
        <v>114</v>
      </c>
      <c r="B335" s="22" t="s">
        <v>773</v>
      </c>
      <c r="C335" s="22" t="s">
        <v>784</v>
      </c>
      <c r="D335" s="22" t="s">
        <v>785</v>
      </c>
      <c r="E335" s="22">
        <v>0</v>
      </c>
      <c r="F335" s="22">
        <v>0</v>
      </c>
      <c r="G335" s="22">
        <v>0</v>
      </c>
      <c r="H335" s="22"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v>0</v>
      </c>
      <c r="X335" s="22">
        <v>0</v>
      </c>
      <c r="Y335" s="22">
        <v>0</v>
      </c>
      <c r="Z335" s="22">
        <v>0</v>
      </c>
      <c r="AA335" s="22">
        <v>0</v>
      </c>
      <c r="AB335" s="22">
        <v>0</v>
      </c>
      <c r="AC335" s="22">
        <v>0</v>
      </c>
      <c r="AD335" s="22">
        <v>0</v>
      </c>
      <c r="AE335" s="22">
        <v>0</v>
      </c>
      <c r="AF335" s="22">
        <v>0</v>
      </c>
      <c r="AG335" s="22">
        <v>0</v>
      </c>
      <c r="AH335" s="22">
        <v>0</v>
      </c>
      <c r="AI335" s="22">
        <v>0</v>
      </c>
      <c r="AJ335" s="22">
        <v>0</v>
      </c>
      <c r="AK335" s="22">
        <v>0</v>
      </c>
      <c r="AL335" s="22">
        <v>0</v>
      </c>
    </row>
    <row r="336" spans="1:38" x14ac:dyDescent="0.35">
      <c r="A336" s="22" t="s">
        <v>114</v>
      </c>
      <c r="B336" s="22" t="s">
        <v>773</v>
      </c>
      <c r="C336" s="22" t="s">
        <v>786</v>
      </c>
      <c r="D336" s="22" t="s">
        <v>787</v>
      </c>
      <c r="E336" s="22">
        <v>0</v>
      </c>
      <c r="F336" s="22">
        <v>0</v>
      </c>
      <c r="G336" s="22">
        <v>0</v>
      </c>
      <c r="H336" s="22"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v>0</v>
      </c>
      <c r="V336" s="22">
        <v>0</v>
      </c>
      <c r="W336" s="22">
        <v>0</v>
      </c>
      <c r="X336" s="22"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  <c r="AH336" s="22">
        <v>0</v>
      </c>
      <c r="AI336" s="22">
        <v>0</v>
      </c>
      <c r="AJ336" s="22">
        <v>0</v>
      </c>
      <c r="AK336" s="22">
        <v>0</v>
      </c>
      <c r="AL336" s="22">
        <v>0</v>
      </c>
    </row>
    <row r="337" spans="1:38" x14ac:dyDescent="0.35">
      <c r="A337" s="22" t="s">
        <v>114</v>
      </c>
      <c r="B337" s="22" t="s">
        <v>773</v>
      </c>
      <c r="C337" s="22" t="s">
        <v>788</v>
      </c>
      <c r="D337" s="22" t="s">
        <v>789</v>
      </c>
      <c r="E337" s="22">
        <v>0</v>
      </c>
      <c r="F337" s="22">
        <v>0</v>
      </c>
      <c r="G337" s="22">
        <v>0</v>
      </c>
      <c r="H337" s="22">
        <v>0</v>
      </c>
      <c r="I337" s="22">
        <v>0</v>
      </c>
      <c r="J337" s="22">
        <v>0</v>
      </c>
      <c r="K337" s="22">
        <v>0</v>
      </c>
      <c r="L337" s="22">
        <v>0</v>
      </c>
      <c r="M337" s="22">
        <v>0</v>
      </c>
      <c r="N337" s="22">
        <v>0</v>
      </c>
      <c r="O337" s="22">
        <v>0</v>
      </c>
      <c r="P337" s="22">
        <v>65109</v>
      </c>
      <c r="Q337" s="22">
        <v>0</v>
      </c>
      <c r="R337" s="22">
        <v>0</v>
      </c>
      <c r="S337" s="22">
        <v>14670</v>
      </c>
      <c r="T337" s="22">
        <v>79779</v>
      </c>
      <c r="U337" s="22">
        <v>0</v>
      </c>
      <c r="V337" s="22">
        <v>0</v>
      </c>
      <c r="W337" s="22">
        <v>9438</v>
      </c>
      <c r="X337" s="22">
        <v>18986</v>
      </c>
      <c r="Y337" s="22">
        <v>0</v>
      </c>
      <c r="Z337" s="22">
        <v>0</v>
      </c>
      <c r="AA337" s="22">
        <v>0</v>
      </c>
      <c r="AB337" s="22">
        <v>0</v>
      </c>
      <c r="AC337" s="22">
        <v>28424</v>
      </c>
      <c r="AD337" s="22">
        <v>1224</v>
      </c>
      <c r="AE337" s="22">
        <v>16370</v>
      </c>
      <c r="AF337" s="22">
        <v>0</v>
      </c>
      <c r="AG337" s="22">
        <v>6425</v>
      </c>
      <c r="AH337" s="22">
        <v>110067</v>
      </c>
      <c r="AI337" s="22">
        <v>162510</v>
      </c>
      <c r="AJ337" s="22">
        <v>0</v>
      </c>
      <c r="AK337" s="22">
        <v>0</v>
      </c>
      <c r="AL337" s="22">
        <v>0</v>
      </c>
    </row>
    <row r="338" spans="1:38" x14ac:dyDescent="0.35">
      <c r="A338" s="22" t="s">
        <v>114</v>
      </c>
      <c r="B338" s="22" t="s">
        <v>790</v>
      </c>
      <c r="C338" s="22" t="s">
        <v>791</v>
      </c>
      <c r="D338" s="22" t="s">
        <v>792</v>
      </c>
      <c r="E338" s="22">
        <v>6300565</v>
      </c>
      <c r="F338" s="22">
        <v>0</v>
      </c>
      <c r="G338" s="22">
        <v>0</v>
      </c>
      <c r="H338" s="22">
        <v>0</v>
      </c>
      <c r="I338" s="22">
        <v>0</v>
      </c>
      <c r="J338" s="22">
        <v>0</v>
      </c>
      <c r="K338" s="22">
        <v>0</v>
      </c>
      <c r="L338" s="22">
        <v>0</v>
      </c>
      <c r="M338" s="22">
        <v>6300565</v>
      </c>
      <c r="N338" s="22">
        <v>0</v>
      </c>
      <c r="O338" s="22">
        <v>308882</v>
      </c>
      <c r="P338" s="22">
        <v>4196551</v>
      </c>
      <c r="Q338" s="22">
        <v>5000</v>
      </c>
      <c r="R338" s="22">
        <v>0</v>
      </c>
      <c r="S338" s="22">
        <v>394638</v>
      </c>
      <c r="T338" s="22">
        <v>11205636</v>
      </c>
      <c r="U338" s="22">
        <v>3361655</v>
      </c>
      <c r="V338" s="22">
        <v>0</v>
      </c>
      <c r="W338" s="22">
        <v>72292</v>
      </c>
      <c r="X338" s="22"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3433947</v>
      </c>
      <c r="AD338" s="22">
        <v>750212</v>
      </c>
      <c r="AE338" s="22">
        <v>2611336</v>
      </c>
      <c r="AF338" s="22">
        <v>6745</v>
      </c>
      <c r="AG338" s="22">
        <v>0</v>
      </c>
      <c r="AH338" s="22">
        <v>1229116</v>
      </c>
      <c r="AI338" s="22">
        <v>8031356</v>
      </c>
      <c r="AJ338" s="22">
        <v>0</v>
      </c>
      <c r="AK338" s="22">
        <v>0</v>
      </c>
      <c r="AL338" s="22">
        <v>0</v>
      </c>
    </row>
    <row r="339" spans="1:38" x14ac:dyDescent="0.35">
      <c r="A339" s="22"/>
      <c r="B339" s="22"/>
      <c r="C339" s="22"/>
      <c r="D339" s="22" t="s">
        <v>793</v>
      </c>
      <c r="E339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5BDC18-1E2B-48AE-8902-E25DC63DF9BE}">
  <dimension ref="A1:AL339"/>
  <sheetViews>
    <sheetView zoomScale="90" zoomScaleNormal="90" workbookViewId="0"/>
  </sheetViews>
  <sheetFormatPr defaultRowHeight="14.5" x14ac:dyDescent="0.35"/>
  <cols>
    <col min="2" max="2" width="23.7265625" customWidth="1"/>
    <col min="4" max="4" width="37.7265625" customWidth="1"/>
    <col min="5" max="38" width="15.7265625" customWidth="1"/>
  </cols>
  <sheetData>
    <row r="1" spans="1:38" ht="24" customHeight="1" x14ac:dyDescent="0.4">
      <c r="A1" s="4" t="str">
        <f>HYPERLINK("#'Index'!A1", "&lt;&lt; Index")</f>
        <v>&lt;&lt; Index</v>
      </c>
      <c r="B1" s="20" t="s">
        <v>1120</v>
      </c>
      <c r="D1" s="20" t="s">
        <v>1177</v>
      </c>
    </row>
    <row r="2" spans="1:38" ht="64" customHeight="1" x14ac:dyDescent="0.3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1122</v>
      </c>
      <c r="F2" s="21" t="s">
        <v>1123</v>
      </c>
      <c r="G2" s="21" t="s">
        <v>1124</v>
      </c>
      <c r="H2" s="21" t="s">
        <v>1125</v>
      </c>
      <c r="I2" s="21" t="s">
        <v>1126</v>
      </c>
      <c r="J2" s="21" t="s">
        <v>1127</v>
      </c>
      <c r="K2" s="21" t="s">
        <v>1128</v>
      </c>
      <c r="L2" s="21" t="s">
        <v>1129</v>
      </c>
      <c r="M2" s="21" t="s">
        <v>1130</v>
      </c>
      <c r="N2" s="21" t="s">
        <v>1131</v>
      </c>
      <c r="O2" s="21" t="s">
        <v>1132</v>
      </c>
      <c r="P2" s="21" t="s">
        <v>1133</v>
      </c>
      <c r="Q2" s="21" t="s">
        <v>56</v>
      </c>
      <c r="R2" s="21" t="s">
        <v>1134</v>
      </c>
      <c r="S2" s="21" t="s">
        <v>1135</v>
      </c>
      <c r="T2" s="21" t="s">
        <v>1136</v>
      </c>
      <c r="U2" s="21" t="s">
        <v>1122</v>
      </c>
      <c r="V2" s="21" t="s">
        <v>1123</v>
      </c>
      <c r="W2" s="21" t="s">
        <v>1124</v>
      </c>
      <c r="X2" s="21" t="s">
        <v>1125</v>
      </c>
      <c r="Y2" s="21" t="s">
        <v>1126</v>
      </c>
      <c r="Z2" s="21" t="s">
        <v>1127</v>
      </c>
      <c r="AA2" s="21" t="s">
        <v>1128</v>
      </c>
      <c r="AB2" s="21" t="s">
        <v>1129</v>
      </c>
      <c r="AC2" s="21" t="s">
        <v>1137</v>
      </c>
      <c r="AD2" s="21" t="s">
        <v>1132</v>
      </c>
      <c r="AE2" s="21" t="s">
        <v>1133</v>
      </c>
      <c r="AF2" s="21" t="s">
        <v>56</v>
      </c>
      <c r="AG2" s="21" t="s">
        <v>1134</v>
      </c>
      <c r="AH2" s="21" t="s">
        <v>1135</v>
      </c>
      <c r="AI2" s="21" t="s">
        <v>1138</v>
      </c>
      <c r="AJ2" s="21" t="s">
        <v>1139</v>
      </c>
      <c r="AK2" s="21" t="s">
        <v>1140</v>
      </c>
      <c r="AL2" s="21" t="s">
        <v>1141</v>
      </c>
    </row>
    <row r="3" spans="1:38" x14ac:dyDescent="0.35">
      <c r="A3" s="21"/>
      <c r="B3" s="21"/>
      <c r="C3" s="21"/>
      <c r="D3" s="21" t="s">
        <v>80</v>
      </c>
      <c r="E3" s="21" t="s">
        <v>1142</v>
      </c>
      <c r="F3" s="21" t="s">
        <v>1143</v>
      </c>
      <c r="G3" s="21" t="s">
        <v>1144</v>
      </c>
      <c r="H3" s="21" t="s">
        <v>1145</v>
      </c>
      <c r="I3" s="21" t="s">
        <v>1146</v>
      </c>
      <c r="J3" s="21" t="s">
        <v>1147</v>
      </c>
      <c r="K3" s="21" t="s">
        <v>1148</v>
      </c>
      <c r="L3" s="21" t="s">
        <v>1149</v>
      </c>
      <c r="M3" s="21" t="s">
        <v>1150</v>
      </c>
      <c r="N3" s="21" t="s">
        <v>1151</v>
      </c>
      <c r="O3" s="21" t="s">
        <v>1152</v>
      </c>
      <c r="P3" s="21" t="s">
        <v>1153</v>
      </c>
      <c r="Q3" s="21" t="s">
        <v>1154</v>
      </c>
      <c r="R3" s="21" t="s">
        <v>1155</v>
      </c>
      <c r="S3" s="21" t="s">
        <v>1156</v>
      </c>
      <c r="T3" s="21" t="s">
        <v>1157</v>
      </c>
      <c r="U3" s="21" t="s">
        <v>1158</v>
      </c>
      <c r="V3" s="21" t="s">
        <v>1159</v>
      </c>
      <c r="W3" s="21" t="s">
        <v>1160</v>
      </c>
      <c r="X3" s="21" t="s">
        <v>1161</v>
      </c>
      <c r="Y3" s="21" t="s">
        <v>1162</v>
      </c>
      <c r="Z3" s="21" t="s">
        <v>1163</v>
      </c>
      <c r="AA3" s="21" t="s">
        <v>1164</v>
      </c>
      <c r="AB3" s="21" t="s">
        <v>1165</v>
      </c>
      <c r="AC3" s="21" t="s">
        <v>1166</v>
      </c>
      <c r="AD3" s="21" t="s">
        <v>1167</v>
      </c>
      <c r="AE3" s="21" t="s">
        <v>1168</v>
      </c>
      <c r="AF3" s="21" t="s">
        <v>1169</v>
      </c>
      <c r="AG3" s="21" t="s">
        <v>1170</v>
      </c>
      <c r="AH3" s="21" t="s">
        <v>1171</v>
      </c>
      <c r="AI3" s="21" t="s">
        <v>1172</v>
      </c>
      <c r="AJ3" s="21" t="s">
        <v>1173</v>
      </c>
      <c r="AK3" s="21" t="s">
        <v>1174</v>
      </c>
      <c r="AL3" s="21" t="s">
        <v>1175</v>
      </c>
    </row>
    <row r="4" spans="1:38" x14ac:dyDescent="0.35">
      <c r="A4" s="22" t="s">
        <v>114</v>
      </c>
      <c r="B4" s="22" t="s">
        <v>115</v>
      </c>
      <c r="C4" s="22" t="s">
        <v>116</v>
      </c>
      <c r="D4" s="22" t="s">
        <v>117</v>
      </c>
      <c r="E4" s="22">
        <v>146344</v>
      </c>
      <c r="F4" s="22">
        <v>0</v>
      </c>
      <c r="G4" s="22">
        <v>0</v>
      </c>
      <c r="H4" s="22">
        <v>0</v>
      </c>
      <c r="I4" s="22">
        <v>0</v>
      </c>
      <c r="J4" s="22">
        <v>0</v>
      </c>
      <c r="K4" s="22">
        <v>0</v>
      </c>
      <c r="L4" s="22">
        <v>0</v>
      </c>
      <c r="M4" s="22">
        <v>146344</v>
      </c>
      <c r="N4" s="22">
        <v>0</v>
      </c>
      <c r="O4" s="22">
        <v>62780</v>
      </c>
      <c r="P4" s="22">
        <v>690044</v>
      </c>
      <c r="Q4" s="22">
        <v>0</v>
      </c>
      <c r="R4" s="22">
        <v>30006</v>
      </c>
      <c r="S4" s="22">
        <v>905077</v>
      </c>
      <c r="T4" s="22">
        <v>1834251</v>
      </c>
      <c r="U4" s="22">
        <v>142838</v>
      </c>
      <c r="V4" s="22">
        <v>0</v>
      </c>
      <c r="W4" s="22">
        <v>0</v>
      </c>
      <c r="X4" s="22">
        <v>0</v>
      </c>
      <c r="Y4" s="22">
        <v>0</v>
      </c>
      <c r="Z4" s="22">
        <v>0</v>
      </c>
      <c r="AA4" s="22">
        <v>0</v>
      </c>
      <c r="AB4" s="22">
        <v>0</v>
      </c>
      <c r="AC4" s="22">
        <v>142838</v>
      </c>
      <c r="AD4" s="22">
        <v>0</v>
      </c>
      <c r="AE4" s="22">
        <v>664832</v>
      </c>
      <c r="AF4" s="22">
        <v>0</v>
      </c>
      <c r="AG4" s="22">
        <v>30006</v>
      </c>
      <c r="AH4" s="22">
        <v>905077</v>
      </c>
      <c r="AI4" s="22">
        <v>1742753</v>
      </c>
      <c r="AJ4" s="22">
        <v>0</v>
      </c>
      <c r="AK4" s="22">
        <v>0</v>
      </c>
      <c r="AL4" s="22">
        <v>0</v>
      </c>
    </row>
    <row r="5" spans="1:38" x14ac:dyDescent="0.35">
      <c r="A5" s="22" t="s">
        <v>114</v>
      </c>
      <c r="B5" s="22" t="s">
        <v>115</v>
      </c>
      <c r="C5" s="22" t="s">
        <v>118</v>
      </c>
      <c r="D5" s="22" t="s">
        <v>119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0</v>
      </c>
      <c r="P5" s="22">
        <v>25956</v>
      </c>
      <c r="Q5" s="22">
        <v>0</v>
      </c>
      <c r="R5" s="22">
        <v>0</v>
      </c>
      <c r="S5" s="22">
        <v>0</v>
      </c>
      <c r="T5" s="22">
        <v>25956</v>
      </c>
      <c r="U5" s="22">
        <v>0</v>
      </c>
      <c r="V5" s="22">
        <v>0</v>
      </c>
      <c r="W5" s="22">
        <v>0</v>
      </c>
      <c r="X5" s="22">
        <v>0</v>
      </c>
      <c r="Y5" s="22">
        <v>0</v>
      </c>
      <c r="Z5" s="22">
        <v>0</v>
      </c>
      <c r="AA5" s="22">
        <v>0</v>
      </c>
      <c r="AB5" s="22">
        <v>0</v>
      </c>
      <c r="AC5" s="22">
        <v>0</v>
      </c>
      <c r="AD5" s="22">
        <v>0</v>
      </c>
      <c r="AE5" s="22">
        <v>25956</v>
      </c>
      <c r="AF5" s="22">
        <v>0</v>
      </c>
      <c r="AG5" s="22">
        <v>0</v>
      </c>
      <c r="AH5" s="22">
        <v>0</v>
      </c>
      <c r="AI5" s="22">
        <v>25956</v>
      </c>
      <c r="AJ5" s="22">
        <v>0</v>
      </c>
      <c r="AK5" s="22">
        <v>0</v>
      </c>
      <c r="AL5" s="22">
        <v>0</v>
      </c>
    </row>
    <row r="6" spans="1:38" x14ac:dyDescent="0.35">
      <c r="A6" s="22" t="s">
        <v>114</v>
      </c>
      <c r="B6" s="22" t="s">
        <v>115</v>
      </c>
      <c r="C6" s="22" t="s">
        <v>120</v>
      </c>
      <c r="D6" s="22" t="s">
        <v>121</v>
      </c>
      <c r="E6" s="22">
        <v>302695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302695</v>
      </c>
      <c r="N6" s="22">
        <v>0</v>
      </c>
      <c r="O6" s="22">
        <v>0</v>
      </c>
      <c r="P6" s="22">
        <v>454199</v>
      </c>
      <c r="Q6" s="22">
        <v>0</v>
      </c>
      <c r="R6" s="22">
        <v>0</v>
      </c>
      <c r="S6" s="22">
        <v>0</v>
      </c>
      <c r="T6" s="22">
        <v>756894</v>
      </c>
      <c r="U6" s="22">
        <v>255773</v>
      </c>
      <c r="V6" s="22">
        <v>0</v>
      </c>
      <c r="W6" s="22">
        <v>0</v>
      </c>
      <c r="X6" s="22">
        <v>0</v>
      </c>
      <c r="Y6" s="22">
        <v>0</v>
      </c>
      <c r="Z6" s="22">
        <v>0</v>
      </c>
      <c r="AA6" s="22">
        <v>0</v>
      </c>
      <c r="AB6" s="22">
        <v>0</v>
      </c>
      <c r="AC6" s="22">
        <v>255773</v>
      </c>
      <c r="AD6" s="22">
        <v>0</v>
      </c>
      <c r="AE6" s="22">
        <v>381405</v>
      </c>
      <c r="AF6" s="22">
        <v>0</v>
      </c>
      <c r="AG6" s="22">
        <v>0</v>
      </c>
      <c r="AH6" s="22">
        <v>0</v>
      </c>
      <c r="AI6" s="22">
        <v>637178</v>
      </c>
      <c r="AJ6" s="22">
        <v>0</v>
      </c>
      <c r="AK6" s="22">
        <v>0</v>
      </c>
      <c r="AL6" s="22">
        <v>0</v>
      </c>
    </row>
    <row r="7" spans="1:38" x14ac:dyDescent="0.35">
      <c r="A7" s="22" t="s">
        <v>114</v>
      </c>
      <c r="B7" s="22" t="s">
        <v>115</v>
      </c>
      <c r="C7" s="22" t="s">
        <v>122</v>
      </c>
      <c r="D7" s="22" t="s">
        <v>123</v>
      </c>
      <c r="E7" s="22">
        <v>4673000</v>
      </c>
      <c r="F7" s="22">
        <v>7262000</v>
      </c>
      <c r="G7" s="22">
        <v>4339000</v>
      </c>
      <c r="H7" s="22">
        <v>174000</v>
      </c>
      <c r="I7" s="22">
        <v>2519000</v>
      </c>
      <c r="J7" s="22">
        <v>0</v>
      </c>
      <c r="K7" s="22">
        <v>0</v>
      </c>
      <c r="L7" s="22">
        <v>0</v>
      </c>
      <c r="M7" s="22">
        <v>18967000</v>
      </c>
      <c r="N7" s="22">
        <v>22820000</v>
      </c>
      <c r="O7" s="22">
        <v>10427000</v>
      </c>
      <c r="P7" s="22">
        <v>51799000</v>
      </c>
      <c r="Q7" s="22">
        <v>6823000</v>
      </c>
      <c r="R7" s="22">
        <v>4703000</v>
      </c>
      <c r="S7" s="22">
        <v>54593000</v>
      </c>
      <c r="T7" s="22">
        <v>170132000</v>
      </c>
      <c r="U7" s="22">
        <v>4430000</v>
      </c>
      <c r="V7" s="22">
        <v>5356000</v>
      </c>
      <c r="W7" s="22">
        <v>4339000</v>
      </c>
      <c r="X7" s="22">
        <v>174000</v>
      </c>
      <c r="Y7" s="22">
        <v>2470000</v>
      </c>
      <c r="Z7" s="22">
        <v>0</v>
      </c>
      <c r="AA7" s="22">
        <v>0</v>
      </c>
      <c r="AB7" s="22">
        <v>0</v>
      </c>
      <c r="AC7" s="22">
        <v>16769000</v>
      </c>
      <c r="AD7" s="22">
        <v>8386000</v>
      </c>
      <c r="AE7" s="22">
        <v>51542000</v>
      </c>
      <c r="AF7" s="22">
        <v>0</v>
      </c>
      <c r="AG7" s="22">
        <v>3964000</v>
      </c>
      <c r="AH7" s="22">
        <v>48452000</v>
      </c>
      <c r="AI7" s="22">
        <v>129113000</v>
      </c>
      <c r="AJ7" s="22">
        <v>0</v>
      </c>
      <c r="AK7" s="22">
        <v>0</v>
      </c>
      <c r="AL7" s="22">
        <v>0</v>
      </c>
    </row>
    <row r="8" spans="1:38" x14ac:dyDescent="0.35">
      <c r="A8" s="22" t="s">
        <v>114</v>
      </c>
      <c r="B8" s="22" t="s">
        <v>115</v>
      </c>
      <c r="C8" s="22" t="s">
        <v>124</v>
      </c>
      <c r="D8" s="22" t="s">
        <v>125</v>
      </c>
      <c r="E8" s="22">
        <v>499100</v>
      </c>
      <c r="F8" s="22">
        <v>0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499100</v>
      </c>
      <c r="N8" s="22">
        <v>0</v>
      </c>
      <c r="O8" s="22">
        <v>1173998</v>
      </c>
      <c r="P8" s="22">
        <v>171857</v>
      </c>
      <c r="Q8" s="22">
        <v>1853</v>
      </c>
      <c r="R8" s="22">
        <v>0</v>
      </c>
      <c r="S8" s="22">
        <v>301300</v>
      </c>
      <c r="T8" s="22">
        <v>2148108</v>
      </c>
      <c r="U8" s="22">
        <v>499100</v>
      </c>
      <c r="V8" s="22">
        <v>0</v>
      </c>
      <c r="W8" s="22">
        <v>0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499100</v>
      </c>
      <c r="AD8" s="22">
        <v>1173998</v>
      </c>
      <c r="AE8" s="22">
        <v>146415</v>
      </c>
      <c r="AF8" s="22">
        <v>0</v>
      </c>
      <c r="AG8" s="22">
        <v>0</v>
      </c>
      <c r="AH8" s="22">
        <v>215285</v>
      </c>
      <c r="AI8" s="22">
        <v>2034798</v>
      </c>
      <c r="AJ8" s="22">
        <v>0</v>
      </c>
      <c r="AK8" s="22">
        <v>0</v>
      </c>
      <c r="AL8" s="22">
        <v>0</v>
      </c>
    </row>
    <row r="9" spans="1:38" x14ac:dyDescent="0.35">
      <c r="A9" s="22" t="s">
        <v>114</v>
      </c>
      <c r="B9" s="22" t="s">
        <v>115</v>
      </c>
      <c r="C9" s="22" t="s">
        <v>126</v>
      </c>
      <c r="D9" s="22" t="s">
        <v>127</v>
      </c>
      <c r="E9" s="22">
        <v>6426881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6426881</v>
      </c>
      <c r="N9" s="22">
        <v>0</v>
      </c>
      <c r="O9" s="22">
        <v>6738</v>
      </c>
      <c r="P9" s="22">
        <v>85184</v>
      </c>
      <c r="Q9" s="22">
        <v>0</v>
      </c>
      <c r="R9" s="22">
        <v>12000</v>
      </c>
      <c r="S9" s="22">
        <v>357798</v>
      </c>
      <c r="T9" s="22">
        <v>6888601</v>
      </c>
      <c r="U9" s="22">
        <v>0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6738</v>
      </c>
      <c r="AE9" s="22">
        <v>85184</v>
      </c>
      <c r="AF9" s="22">
        <v>0</v>
      </c>
      <c r="AG9" s="22">
        <v>1200</v>
      </c>
      <c r="AH9" s="22">
        <v>292798</v>
      </c>
      <c r="AI9" s="22">
        <v>385920</v>
      </c>
      <c r="AJ9" s="22">
        <v>0</v>
      </c>
      <c r="AK9" s="22">
        <v>0</v>
      </c>
      <c r="AL9" s="22">
        <v>0</v>
      </c>
    </row>
    <row r="10" spans="1:38" x14ac:dyDescent="0.35">
      <c r="A10" s="22" t="s">
        <v>114</v>
      </c>
      <c r="B10" s="22" t="s">
        <v>115</v>
      </c>
      <c r="C10" s="22" t="s">
        <v>128</v>
      </c>
      <c r="D10" s="22" t="s">
        <v>129</v>
      </c>
      <c r="E10" s="22">
        <v>173791</v>
      </c>
      <c r="F10" s="22">
        <v>0</v>
      </c>
      <c r="G10" s="22">
        <v>7107</v>
      </c>
      <c r="H10" s="22">
        <v>55507</v>
      </c>
      <c r="I10" s="22">
        <v>0</v>
      </c>
      <c r="J10" s="22">
        <v>0</v>
      </c>
      <c r="K10" s="22">
        <v>0</v>
      </c>
      <c r="L10" s="22">
        <v>0</v>
      </c>
      <c r="M10" s="22">
        <v>236405</v>
      </c>
      <c r="N10" s="22">
        <v>19530476</v>
      </c>
      <c r="O10" s="22">
        <v>77484</v>
      </c>
      <c r="P10" s="22">
        <v>468700</v>
      </c>
      <c r="Q10" s="22">
        <v>0</v>
      </c>
      <c r="R10" s="22">
        <v>0</v>
      </c>
      <c r="S10" s="22">
        <v>396812</v>
      </c>
      <c r="T10" s="22">
        <v>20709877</v>
      </c>
      <c r="U10" s="22">
        <v>0</v>
      </c>
      <c r="V10" s="22">
        <v>0</v>
      </c>
      <c r="W10" s="22">
        <v>6562</v>
      </c>
      <c r="X10" s="22">
        <v>34599</v>
      </c>
      <c r="Y10" s="22">
        <v>0</v>
      </c>
      <c r="Z10" s="22">
        <v>0</v>
      </c>
      <c r="AA10" s="22">
        <v>0</v>
      </c>
      <c r="AB10" s="22">
        <v>0</v>
      </c>
      <c r="AC10" s="22">
        <v>41161</v>
      </c>
      <c r="AD10" s="22">
        <v>65861</v>
      </c>
      <c r="AE10" s="22">
        <v>370164</v>
      </c>
      <c r="AF10" s="22">
        <v>0</v>
      </c>
      <c r="AG10" s="22">
        <v>0</v>
      </c>
      <c r="AH10" s="22">
        <v>381628</v>
      </c>
      <c r="AI10" s="22">
        <v>858814</v>
      </c>
      <c r="AJ10" s="22">
        <v>0</v>
      </c>
      <c r="AK10" s="22">
        <v>0</v>
      </c>
      <c r="AL10" s="22">
        <v>0</v>
      </c>
    </row>
    <row r="11" spans="1:38" x14ac:dyDescent="0.35">
      <c r="A11" s="22" t="s">
        <v>114</v>
      </c>
      <c r="B11" s="22" t="s">
        <v>115</v>
      </c>
      <c r="C11" s="22" t="s">
        <v>130</v>
      </c>
      <c r="D11" s="22" t="s">
        <v>131</v>
      </c>
      <c r="E11" s="22">
        <v>78415000</v>
      </c>
      <c r="F11" s="22">
        <v>945000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79360000</v>
      </c>
      <c r="N11" s="22">
        <v>55631000</v>
      </c>
      <c r="O11" s="22">
        <v>8949000</v>
      </c>
      <c r="P11" s="22">
        <v>34245000</v>
      </c>
      <c r="Q11" s="22">
        <v>1686000</v>
      </c>
      <c r="R11" s="22">
        <v>7756000</v>
      </c>
      <c r="S11" s="22">
        <v>62500000</v>
      </c>
      <c r="T11" s="22">
        <v>250127000</v>
      </c>
      <c r="U11" s="22">
        <v>67850000</v>
      </c>
      <c r="V11" s="22">
        <v>895000</v>
      </c>
      <c r="W11" s="22">
        <v>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68745000</v>
      </c>
      <c r="AD11" s="22">
        <v>5201000</v>
      </c>
      <c r="AE11" s="22">
        <v>31064000</v>
      </c>
      <c r="AF11" s="22">
        <v>0</v>
      </c>
      <c r="AG11" s="22">
        <v>7756000</v>
      </c>
      <c r="AH11" s="22">
        <v>61499000</v>
      </c>
      <c r="AI11" s="22">
        <v>174265000</v>
      </c>
      <c r="AJ11" s="22">
        <v>0</v>
      </c>
      <c r="AK11" s="22">
        <v>0</v>
      </c>
      <c r="AL11" s="22">
        <v>0</v>
      </c>
    </row>
    <row r="12" spans="1:38" x14ac:dyDescent="0.35">
      <c r="A12" s="22" t="s">
        <v>114</v>
      </c>
      <c r="B12" s="22" t="s">
        <v>115</v>
      </c>
      <c r="C12" s="22" t="s">
        <v>132</v>
      </c>
      <c r="D12" s="22" t="s">
        <v>133</v>
      </c>
      <c r="E12" s="22">
        <v>659000</v>
      </c>
      <c r="F12" s="22">
        <v>0</v>
      </c>
      <c r="G12" s="22">
        <v>0</v>
      </c>
      <c r="H12" s="22">
        <v>0</v>
      </c>
      <c r="I12" s="22">
        <v>2000</v>
      </c>
      <c r="J12" s="22">
        <v>0</v>
      </c>
      <c r="K12" s="22">
        <v>0</v>
      </c>
      <c r="L12" s="22">
        <v>0</v>
      </c>
      <c r="M12" s="22">
        <v>661000</v>
      </c>
      <c r="N12" s="22">
        <v>30000</v>
      </c>
      <c r="O12" s="22">
        <v>0</v>
      </c>
      <c r="P12" s="22">
        <v>432000</v>
      </c>
      <c r="Q12" s="22">
        <v>0</v>
      </c>
      <c r="R12" s="22">
        <v>0</v>
      </c>
      <c r="S12" s="22">
        <v>548000</v>
      </c>
      <c r="T12" s="22">
        <v>1671000</v>
      </c>
      <c r="U12" s="22">
        <v>581000</v>
      </c>
      <c r="V12" s="22">
        <v>0</v>
      </c>
      <c r="W12" s="22">
        <v>0</v>
      </c>
      <c r="X12" s="22">
        <v>0</v>
      </c>
      <c r="Y12" s="22">
        <v>1000</v>
      </c>
      <c r="Z12" s="22">
        <v>0</v>
      </c>
      <c r="AA12" s="22">
        <v>0</v>
      </c>
      <c r="AB12" s="22">
        <v>0</v>
      </c>
      <c r="AC12" s="22">
        <v>582000</v>
      </c>
      <c r="AD12" s="22">
        <v>0</v>
      </c>
      <c r="AE12" s="22">
        <v>248000</v>
      </c>
      <c r="AF12" s="22">
        <v>0</v>
      </c>
      <c r="AG12" s="22">
        <v>0</v>
      </c>
      <c r="AH12" s="22">
        <v>548000</v>
      </c>
      <c r="AI12" s="22">
        <v>1378000</v>
      </c>
      <c r="AJ12" s="22">
        <v>0</v>
      </c>
      <c r="AK12" s="22">
        <v>0</v>
      </c>
      <c r="AL12" s="22">
        <v>0</v>
      </c>
    </row>
    <row r="13" spans="1:38" x14ac:dyDescent="0.35">
      <c r="A13" s="22" t="s">
        <v>114</v>
      </c>
      <c r="B13" s="22" t="s">
        <v>115</v>
      </c>
      <c r="C13" s="22" t="s">
        <v>134</v>
      </c>
      <c r="D13" s="22" t="s">
        <v>135</v>
      </c>
      <c r="E13" s="22">
        <v>10786430</v>
      </c>
      <c r="F13" s="22">
        <v>0</v>
      </c>
      <c r="G13" s="22">
        <v>0</v>
      </c>
      <c r="H13" s="22">
        <v>0</v>
      </c>
      <c r="I13" s="22">
        <v>958671</v>
      </c>
      <c r="J13" s="22">
        <v>0</v>
      </c>
      <c r="K13" s="22">
        <v>0</v>
      </c>
      <c r="L13" s="22">
        <v>0</v>
      </c>
      <c r="M13" s="22">
        <v>11745101</v>
      </c>
      <c r="N13" s="22">
        <v>1673776</v>
      </c>
      <c r="O13" s="22">
        <v>0</v>
      </c>
      <c r="P13" s="22">
        <v>1893995</v>
      </c>
      <c r="Q13" s="22">
        <v>1284727</v>
      </c>
      <c r="R13" s="22">
        <v>2475330</v>
      </c>
      <c r="S13" s="22">
        <v>1709471</v>
      </c>
      <c r="T13" s="22">
        <v>20782400</v>
      </c>
      <c r="U13" s="22">
        <v>8925676</v>
      </c>
      <c r="V13" s="22">
        <v>0</v>
      </c>
      <c r="W13" s="22">
        <v>0</v>
      </c>
      <c r="X13" s="22">
        <v>0</v>
      </c>
      <c r="Y13" s="22">
        <v>148268</v>
      </c>
      <c r="Z13" s="22">
        <v>0</v>
      </c>
      <c r="AA13" s="22">
        <v>0</v>
      </c>
      <c r="AB13" s="22">
        <v>0</v>
      </c>
      <c r="AC13" s="22">
        <v>9073944</v>
      </c>
      <c r="AD13" s="22">
        <v>0</v>
      </c>
      <c r="AE13" s="22">
        <v>1468737</v>
      </c>
      <c r="AF13" s="22">
        <v>0</v>
      </c>
      <c r="AG13" s="22">
        <v>2411820</v>
      </c>
      <c r="AH13" s="22">
        <v>1613844</v>
      </c>
      <c r="AI13" s="22">
        <v>14568345</v>
      </c>
      <c r="AJ13" s="22">
        <v>0</v>
      </c>
      <c r="AK13" s="22">
        <v>0</v>
      </c>
      <c r="AL13" s="22">
        <v>0</v>
      </c>
    </row>
    <row r="14" spans="1:38" x14ac:dyDescent="0.35">
      <c r="A14" s="22" t="s">
        <v>114</v>
      </c>
      <c r="B14" s="22" t="s">
        <v>115</v>
      </c>
      <c r="C14" s="22" t="s">
        <v>136</v>
      </c>
      <c r="D14" s="22" t="s">
        <v>137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2509811</v>
      </c>
      <c r="P14" s="22">
        <v>679722</v>
      </c>
      <c r="Q14" s="22">
        <v>81932</v>
      </c>
      <c r="R14" s="22">
        <v>101035</v>
      </c>
      <c r="S14" s="22">
        <v>392732</v>
      </c>
      <c r="T14" s="22">
        <v>3765232</v>
      </c>
      <c r="U14" s="22">
        <v>0</v>
      </c>
      <c r="V14" s="22">
        <v>0</v>
      </c>
      <c r="W14" s="22">
        <v>0</v>
      </c>
      <c r="X14" s="22">
        <v>0</v>
      </c>
      <c r="Y14" s="22">
        <v>-42070</v>
      </c>
      <c r="Z14" s="22">
        <v>0</v>
      </c>
      <c r="AA14" s="22">
        <v>0</v>
      </c>
      <c r="AB14" s="22">
        <v>0</v>
      </c>
      <c r="AC14" s="22">
        <v>-42070</v>
      </c>
      <c r="AD14" s="22">
        <v>652709</v>
      </c>
      <c r="AE14" s="22">
        <v>286093</v>
      </c>
      <c r="AF14" s="22">
        <v>0</v>
      </c>
      <c r="AG14" s="22">
        <v>147461</v>
      </c>
      <c r="AH14" s="22">
        <v>370863</v>
      </c>
      <c r="AI14" s="22">
        <v>1415056</v>
      </c>
      <c r="AJ14" s="22">
        <v>0</v>
      </c>
      <c r="AK14" s="22">
        <v>0</v>
      </c>
      <c r="AL14" s="22">
        <v>0</v>
      </c>
    </row>
    <row r="15" spans="1:38" x14ac:dyDescent="0.35">
      <c r="A15" s="22" t="s">
        <v>114</v>
      </c>
      <c r="B15" s="22" t="s">
        <v>115</v>
      </c>
      <c r="C15" s="22" t="s">
        <v>138</v>
      </c>
      <c r="D15" s="22" t="s">
        <v>139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828649</v>
      </c>
      <c r="Q15" s="22">
        <v>1230000</v>
      </c>
      <c r="R15" s="22">
        <v>0</v>
      </c>
      <c r="S15" s="22">
        <v>373621</v>
      </c>
      <c r="T15" s="22">
        <v>2432270</v>
      </c>
      <c r="U15" s="22">
        <v>0</v>
      </c>
      <c r="V15" s="22">
        <v>0</v>
      </c>
      <c r="W15" s="22">
        <v>0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767198</v>
      </c>
      <c r="AF15" s="22">
        <v>0</v>
      </c>
      <c r="AG15" s="22">
        <v>0</v>
      </c>
      <c r="AH15" s="22">
        <v>373622</v>
      </c>
      <c r="AI15" s="22">
        <v>1140820</v>
      </c>
      <c r="AJ15" s="22">
        <v>0</v>
      </c>
      <c r="AK15" s="22">
        <v>0</v>
      </c>
      <c r="AL15" s="22">
        <v>0</v>
      </c>
    </row>
    <row r="16" spans="1:38" x14ac:dyDescent="0.35">
      <c r="A16" s="22" t="s">
        <v>114</v>
      </c>
      <c r="B16" s="22" t="s">
        <v>115</v>
      </c>
      <c r="C16" s="22" t="s">
        <v>140</v>
      </c>
      <c r="D16" s="22" t="s">
        <v>141</v>
      </c>
      <c r="E16" s="22">
        <v>3343000</v>
      </c>
      <c r="F16" s="22">
        <v>0</v>
      </c>
      <c r="G16" s="22">
        <v>39000</v>
      </c>
      <c r="H16" s="22">
        <v>92000</v>
      </c>
      <c r="I16" s="22">
        <v>0</v>
      </c>
      <c r="J16" s="22">
        <v>0</v>
      </c>
      <c r="K16" s="22">
        <v>1965000</v>
      </c>
      <c r="L16" s="22">
        <v>0</v>
      </c>
      <c r="M16" s="22">
        <v>5439000</v>
      </c>
      <c r="N16" s="22">
        <v>0</v>
      </c>
      <c r="O16" s="22">
        <v>293000</v>
      </c>
      <c r="P16" s="22">
        <v>2386000</v>
      </c>
      <c r="Q16" s="22">
        <v>40000</v>
      </c>
      <c r="R16" s="22">
        <v>443000</v>
      </c>
      <c r="S16" s="22">
        <v>3651000</v>
      </c>
      <c r="T16" s="22">
        <v>12252000</v>
      </c>
      <c r="U16" s="22">
        <v>2707000</v>
      </c>
      <c r="V16" s="22">
        <v>0</v>
      </c>
      <c r="W16" s="22">
        <v>6000</v>
      </c>
      <c r="X16" s="22">
        <v>4000</v>
      </c>
      <c r="Y16" s="22">
        <v>0</v>
      </c>
      <c r="Z16" s="22">
        <v>0</v>
      </c>
      <c r="AA16" s="22">
        <v>1913000</v>
      </c>
      <c r="AB16" s="22">
        <v>0</v>
      </c>
      <c r="AC16" s="22">
        <v>4630000</v>
      </c>
      <c r="AD16" s="22">
        <v>159000</v>
      </c>
      <c r="AE16" s="22">
        <v>2187000</v>
      </c>
      <c r="AF16" s="22">
        <v>0</v>
      </c>
      <c r="AG16" s="22">
        <v>275000</v>
      </c>
      <c r="AH16" s="22">
        <v>1970000</v>
      </c>
      <c r="AI16" s="22">
        <v>9221000</v>
      </c>
      <c r="AJ16" s="22">
        <v>0</v>
      </c>
      <c r="AK16" s="22">
        <v>0</v>
      </c>
      <c r="AL16" s="22">
        <v>0</v>
      </c>
    </row>
    <row r="17" spans="1:38" x14ac:dyDescent="0.35">
      <c r="A17" s="22" t="s">
        <v>114</v>
      </c>
      <c r="B17" s="22" t="s">
        <v>115</v>
      </c>
      <c r="C17" s="22" t="s">
        <v>142</v>
      </c>
      <c r="D17" s="22" t="s">
        <v>143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1187052</v>
      </c>
      <c r="P17" s="22">
        <v>566757</v>
      </c>
      <c r="Q17" s="22">
        <v>337219</v>
      </c>
      <c r="R17" s="22">
        <v>0</v>
      </c>
      <c r="S17" s="22">
        <v>444017</v>
      </c>
      <c r="T17" s="22">
        <v>2535045</v>
      </c>
      <c r="U17" s="22">
        <v>0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761681</v>
      </c>
      <c r="AE17" s="22">
        <v>565780</v>
      </c>
      <c r="AF17" s="22">
        <v>0</v>
      </c>
      <c r="AG17" s="22">
        <v>0</v>
      </c>
      <c r="AH17" s="22">
        <v>444017</v>
      </c>
      <c r="AI17" s="22">
        <v>1771478</v>
      </c>
      <c r="AJ17" s="22">
        <v>0</v>
      </c>
      <c r="AK17" s="22">
        <v>0</v>
      </c>
      <c r="AL17" s="22">
        <v>0</v>
      </c>
    </row>
    <row r="18" spans="1:38" x14ac:dyDescent="0.35">
      <c r="A18" s="22" t="s">
        <v>114</v>
      </c>
      <c r="B18" s="22" t="s">
        <v>115</v>
      </c>
      <c r="C18" s="22" t="s">
        <v>144</v>
      </c>
      <c r="D18" s="22" t="s">
        <v>145</v>
      </c>
      <c r="E18" s="22">
        <v>1647000</v>
      </c>
      <c r="F18" s="22">
        <v>0</v>
      </c>
      <c r="G18" s="22">
        <v>101000</v>
      </c>
      <c r="H18" s="22">
        <v>76000</v>
      </c>
      <c r="I18" s="22">
        <v>349000</v>
      </c>
      <c r="J18" s="22">
        <v>0</v>
      </c>
      <c r="K18" s="22">
        <v>13347000</v>
      </c>
      <c r="L18" s="22">
        <v>105058000</v>
      </c>
      <c r="M18" s="22">
        <v>120578000</v>
      </c>
      <c r="N18" s="22">
        <v>0</v>
      </c>
      <c r="O18" s="22">
        <v>3204000</v>
      </c>
      <c r="P18" s="22">
        <v>4768000</v>
      </c>
      <c r="Q18" s="22">
        <v>0</v>
      </c>
      <c r="R18" s="22">
        <v>562000</v>
      </c>
      <c r="S18" s="22">
        <v>7051000</v>
      </c>
      <c r="T18" s="22">
        <v>136163000</v>
      </c>
      <c r="U18" s="22">
        <v>1195000</v>
      </c>
      <c r="V18" s="22">
        <v>0</v>
      </c>
      <c r="W18" s="22">
        <v>97000</v>
      </c>
      <c r="X18" s="22">
        <v>75000</v>
      </c>
      <c r="Y18" s="22">
        <v>279000</v>
      </c>
      <c r="Z18" s="22">
        <v>0</v>
      </c>
      <c r="AA18" s="22">
        <v>2737000</v>
      </c>
      <c r="AB18" s="22">
        <v>67120000</v>
      </c>
      <c r="AC18" s="22">
        <v>71503000</v>
      </c>
      <c r="AD18" s="22">
        <v>2324000</v>
      </c>
      <c r="AE18" s="22">
        <v>4412000</v>
      </c>
      <c r="AF18" s="22">
        <v>0</v>
      </c>
      <c r="AG18" s="22">
        <v>540000</v>
      </c>
      <c r="AH18" s="22">
        <v>6425000</v>
      </c>
      <c r="AI18" s="22">
        <v>85204000</v>
      </c>
      <c r="AJ18" s="22">
        <v>0</v>
      </c>
      <c r="AK18" s="22">
        <v>0</v>
      </c>
      <c r="AL18" s="22">
        <v>0</v>
      </c>
    </row>
    <row r="19" spans="1:38" x14ac:dyDescent="0.35">
      <c r="A19" s="22" t="s">
        <v>114</v>
      </c>
      <c r="B19" s="22" t="s">
        <v>115</v>
      </c>
      <c r="C19" s="22" t="s">
        <v>146</v>
      </c>
      <c r="D19" s="22" t="s">
        <v>147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2248679</v>
      </c>
      <c r="P19" s="22">
        <v>2012475</v>
      </c>
      <c r="Q19" s="22">
        <v>0</v>
      </c>
      <c r="R19" s="22">
        <v>1018290</v>
      </c>
      <c r="S19" s="22">
        <v>2004889</v>
      </c>
      <c r="T19" s="22">
        <v>7284333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770572</v>
      </c>
      <c r="AE19" s="22">
        <v>1822512</v>
      </c>
      <c r="AF19" s="22">
        <v>0</v>
      </c>
      <c r="AG19" s="22">
        <v>551088</v>
      </c>
      <c r="AH19" s="22">
        <v>1897769</v>
      </c>
      <c r="AI19" s="22">
        <v>5041941</v>
      </c>
      <c r="AJ19" s="22">
        <v>0</v>
      </c>
      <c r="AK19" s="22">
        <v>0</v>
      </c>
      <c r="AL19" s="22">
        <v>0</v>
      </c>
    </row>
    <row r="20" spans="1:38" x14ac:dyDescent="0.35">
      <c r="A20" s="22" t="s">
        <v>114</v>
      </c>
      <c r="B20" s="22" t="s">
        <v>115</v>
      </c>
      <c r="C20" s="22" t="s">
        <v>148</v>
      </c>
      <c r="D20" s="22" t="s">
        <v>149</v>
      </c>
      <c r="E20" s="22">
        <v>1021589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0</v>
      </c>
      <c r="L20" s="22">
        <v>0</v>
      </c>
      <c r="M20" s="22">
        <v>1021589</v>
      </c>
      <c r="N20" s="22">
        <v>0</v>
      </c>
      <c r="O20" s="22">
        <v>0</v>
      </c>
      <c r="P20" s="22">
        <v>195087</v>
      </c>
      <c r="Q20" s="22">
        <v>0</v>
      </c>
      <c r="R20" s="22">
        <v>0</v>
      </c>
      <c r="S20" s="22">
        <v>273102</v>
      </c>
      <c r="T20" s="22">
        <v>1489778</v>
      </c>
      <c r="U20" s="22">
        <v>992407</v>
      </c>
      <c r="V20" s="22">
        <v>0</v>
      </c>
      <c r="W20" s="22">
        <v>0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992407</v>
      </c>
      <c r="AD20" s="22">
        <v>0</v>
      </c>
      <c r="AE20" s="22">
        <v>60679</v>
      </c>
      <c r="AF20" s="22">
        <v>0</v>
      </c>
      <c r="AG20" s="22">
        <v>0</v>
      </c>
      <c r="AH20" s="22">
        <v>248128</v>
      </c>
      <c r="AI20" s="22">
        <v>1301214</v>
      </c>
      <c r="AJ20" s="22">
        <v>0</v>
      </c>
      <c r="AK20" s="22">
        <v>0</v>
      </c>
      <c r="AL20" s="22">
        <v>0</v>
      </c>
    </row>
    <row r="21" spans="1:38" x14ac:dyDescent="0.35">
      <c r="A21" s="22" t="s">
        <v>114</v>
      </c>
      <c r="B21" s="22" t="s">
        <v>115</v>
      </c>
      <c r="C21" s="22" t="s">
        <v>150</v>
      </c>
      <c r="D21" s="22" t="s">
        <v>151</v>
      </c>
      <c r="E21" s="22">
        <v>1375841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1375841</v>
      </c>
      <c r="N21" s="22">
        <v>0</v>
      </c>
      <c r="O21" s="22">
        <v>0</v>
      </c>
      <c r="P21" s="22">
        <v>1127647</v>
      </c>
      <c r="Q21" s="22">
        <v>113344</v>
      </c>
      <c r="R21" s="22">
        <v>84620</v>
      </c>
      <c r="S21" s="22">
        <v>3703407</v>
      </c>
      <c r="T21" s="22">
        <v>6404859</v>
      </c>
      <c r="U21" s="22">
        <v>1348543</v>
      </c>
      <c r="V21" s="22">
        <v>0</v>
      </c>
      <c r="W21" s="22">
        <v>0</v>
      </c>
      <c r="X21" s="22">
        <v>0</v>
      </c>
      <c r="Y21" s="22">
        <v>0</v>
      </c>
      <c r="Z21" s="22">
        <v>0</v>
      </c>
      <c r="AA21" s="22">
        <v>0</v>
      </c>
      <c r="AB21" s="22">
        <v>0</v>
      </c>
      <c r="AC21" s="22">
        <v>1348543</v>
      </c>
      <c r="AD21" s="22">
        <v>0</v>
      </c>
      <c r="AE21" s="22">
        <v>1101684</v>
      </c>
      <c r="AF21" s="22">
        <v>0</v>
      </c>
      <c r="AG21" s="22">
        <v>84620</v>
      </c>
      <c r="AH21" s="22">
        <v>3470804</v>
      </c>
      <c r="AI21" s="22">
        <v>6005651</v>
      </c>
      <c r="AJ21" s="22">
        <v>0</v>
      </c>
      <c r="AK21" s="22">
        <v>0</v>
      </c>
      <c r="AL21" s="22">
        <v>0</v>
      </c>
    </row>
    <row r="22" spans="1:38" x14ac:dyDescent="0.35">
      <c r="A22" s="22" t="s">
        <v>114</v>
      </c>
      <c r="B22" s="22" t="s">
        <v>115</v>
      </c>
      <c r="C22" s="22" t="s">
        <v>152</v>
      </c>
      <c r="D22" s="22" t="s">
        <v>153</v>
      </c>
      <c r="E22" s="22">
        <v>109985</v>
      </c>
      <c r="F22" s="22">
        <v>0</v>
      </c>
      <c r="G22" s="22">
        <v>429524</v>
      </c>
      <c r="H22" s="22">
        <v>48999</v>
      </c>
      <c r="I22" s="22">
        <v>487</v>
      </c>
      <c r="J22" s="22">
        <v>0</v>
      </c>
      <c r="K22" s="22">
        <v>0</v>
      </c>
      <c r="L22" s="22">
        <v>0</v>
      </c>
      <c r="M22" s="22">
        <v>588995</v>
      </c>
      <c r="N22" s="22">
        <v>0</v>
      </c>
      <c r="O22" s="22">
        <v>0</v>
      </c>
      <c r="P22" s="22">
        <v>1118</v>
      </c>
      <c r="Q22" s="22">
        <v>0</v>
      </c>
      <c r="R22" s="22">
        <v>0</v>
      </c>
      <c r="S22" s="22">
        <v>0</v>
      </c>
      <c r="T22" s="22">
        <v>590112</v>
      </c>
      <c r="U22" s="22">
        <v>0</v>
      </c>
      <c r="V22" s="22">
        <v>0</v>
      </c>
      <c r="W22" s="22">
        <v>0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0</v>
      </c>
      <c r="AJ22" s="22">
        <v>0</v>
      </c>
      <c r="AK22" s="22">
        <v>0</v>
      </c>
      <c r="AL22" s="22">
        <v>0</v>
      </c>
    </row>
    <row r="23" spans="1:38" x14ac:dyDescent="0.35">
      <c r="A23" s="22" t="s">
        <v>114</v>
      </c>
      <c r="B23" s="22" t="s">
        <v>154</v>
      </c>
      <c r="C23" s="22" t="s">
        <v>155</v>
      </c>
      <c r="D23" s="22" t="s">
        <v>156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13388</v>
      </c>
      <c r="O23" s="22">
        <v>0</v>
      </c>
      <c r="P23" s="22">
        <v>646510</v>
      </c>
      <c r="Q23" s="22">
        <v>0</v>
      </c>
      <c r="R23" s="22">
        <v>0</v>
      </c>
      <c r="S23" s="22">
        <v>202457</v>
      </c>
      <c r="T23" s="22">
        <v>862355</v>
      </c>
      <c r="U23" s="22">
        <v>0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562275</v>
      </c>
      <c r="AF23" s="22">
        <v>0</v>
      </c>
      <c r="AG23" s="22">
        <v>0</v>
      </c>
      <c r="AH23" s="22">
        <v>147336</v>
      </c>
      <c r="AI23" s="22">
        <v>709611</v>
      </c>
      <c r="AJ23" s="22">
        <v>0</v>
      </c>
      <c r="AK23" s="22">
        <v>0</v>
      </c>
      <c r="AL23" s="22">
        <v>0</v>
      </c>
    </row>
    <row r="24" spans="1:38" x14ac:dyDescent="0.35">
      <c r="A24" s="22" t="s">
        <v>114</v>
      </c>
      <c r="B24" s="22" t="s">
        <v>154</v>
      </c>
      <c r="C24" s="22" t="s">
        <v>157</v>
      </c>
      <c r="D24" s="22" t="s">
        <v>158</v>
      </c>
      <c r="E24" s="22">
        <v>0</v>
      </c>
      <c r="F24" s="22">
        <v>0</v>
      </c>
      <c r="G24" s="22">
        <v>-179888</v>
      </c>
      <c r="H24" s="22">
        <v>-841713</v>
      </c>
      <c r="I24" s="22">
        <v>0</v>
      </c>
      <c r="J24" s="22">
        <v>0</v>
      </c>
      <c r="K24" s="22">
        <v>0</v>
      </c>
      <c r="L24" s="22">
        <v>0</v>
      </c>
      <c r="M24" s="22">
        <v>-1021601</v>
      </c>
      <c r="N24" s="22">
        <v>2375073</v>
      </c>
      <c r="O24" s="22">
        <v>-529748</v>
      </c>
      <c r="P24" s="22">
        <v>-789109</v>
      </c>
      <c r="Q24" s="22">
        <v>0</v>
      </c>
      <c r="R24" s="22">
        <v>-34615</v>
      </c>
      <c r="S24" s="22">
        <v>141802</v>
      </c>
      <c r="T24" s="22">
        <v>141802</v>
      </c>
      <c r="U24" s="22">
        <v>0</v>
      </c>
      <c r="V24" s="22">
        <v>0</v>
      </c>
      <c r="W24" s="22">
        <v>0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0</v>
      </c>
      <c r="AH24" s="22">
        <v>141802</v>
      </c>
      <c r="AI24" s="22">
        <v>141802</v>
      </c>
      <c r="AJ24" s="22">
        <v>0</v>
      </c>
      <c r="AK24" s="22">
        <v>0</v>
      </c>
      <c r="AL24" s="22">
        <v>0</v>
      </c>
    </row>
    <row r="25" spans="1:38" x14ac:dyDescent="0.35">
      <c r="A25" s="22" t="s">
        <v>114</v>
      </c>
      <c r="B25" s="22" t="s">
        <v>154</v>
      </c>
      <c r="C25" s="22" t="s">
        <v>159</v>
      </c>
      <c r="D25" s="22" t="s">
        <v>160</v>
      </c>
      <c r="E25" s="22">
        <v>266916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266916</v>
      </c>
      <c r="N25" s="22">
        <v>37355</v>
      </c>
      <c r="O25" s="22">
        <v>34183</v>
      </c>
      <c r="P25" s="22">
        <v>1024899</v>
      </c>
      <c r="Q25" s="22">
        <v>5000</v>
      </c>
      <c r="R25" s="22">
        <v>85948</v>
      </c>
      <c r="S25" s="22">
        <v>726661</v>
      </c>
      <c r="T25" s="22">
        <v>2180962</v>
      </c>
      <c r="U25" s="22">
        <v>212667</v>
      </c>
      <c r="V25" s="22">
        <v>0</v>
      </c>
      <c r="W25" s="22">
        <v>0</v>
      </c>
      <c r="X25" s="22">
        <v>0</v>
      </c>
      <c r="Y25" s="22">
        <v>0</v>
      </c>
      <c r="Z25" s="22">
        <v>0</v>
      </c>
      <c r="AA25" s="22">
        <v>0</v>
      </c>
      <c r="AB25" s="22">
        <v>0</v>
      </c>
      <c r="AC25" s="22">
        <v>212667</v>
      </c>
      <c r="AD25" s="22">
        <v>10281</v>
      </c>
      <c r="AE25" s="22">
        <v>940593</v>
      </c>
      <c r="AF25" s="22">
        <v>0</v>
      </c>
      <c r="AG25" s="22">
        <v>85948</v>
      </c>
      <c r="AH25" s="22">
        <v>706573</v>
      </c>
      <c r="AI25" s="22">
        <v>1956062</v>
      </c>
      <c r="AJ25" s="22">
        <v>0</v>
      </c>
      <c r="AK25" s="22">
        <v>0</v>
      </c>
      <c r="AL25" s="22">
        <v>0</v>
      </c>
    </row>
    <row r="26" spans="1:38" x14ac:dyDescent="0.35">
      <c r="A26" s="22" t="s">
        <v>114</v>
      </c>
      <c r="B26" s="22" t="s">
        <v>154</v>
      </c>
      <c r="C26" s="22" t="s">
        <v>161</v>
      </c>
      <c r="D26" s="22" t="s">
        <v>162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11733</v>
      </c>
      <c r="P26" s="22">
        <v>986340</v>
      </c>
      <c r="Q26" s="22">
        <v>0</v>
      </c>
      <c r="R26" s="22">
        <v>0</v>
      </c>
      <c r="S26" s="22">
        <v>297000</v>
      </c>
      <c r="T26" s="22">
        <v>1295073</v>
      </c>
      <c r="U26" s="22">
        <v>0</v>
      </c>
      <c r="V26" s="22">
        <v>0</v>
      </c>
      <c r="W26" s="22"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3008</v>
      </c>
      <c r="AE26" s="22">
        <v>400605</v>
      </c>
      <c r="AF26" s="22">
        <v>0</v>
      </c>
      <c r="AG26" s="22">
        <v>0</v>
      </c>
      <c r="AH26" s="22">
        <v>287000</v>
      </c>
      <c r="AI26" s="22">
        <v>690613</v>
      </c>
      <c r="AJ26" s="22">
        <v>0</v>
      </c>
      <c r="AK26" s="22">
        <v>0</v>
      </c>
      <c r="AL26" s="22">
        <v>0</v>
      </c>
    </row>
    <row r="27" spans="1:38" x14ac:dyDescent="0.35">
      <c r="A27" s="22" t="s">
        <v>114</v>
      </c>
      <c r="B27" s="22" t="s">
        <v>154</v>
      </c>
      <c r="C27" s="22" t="s">
        <v>163</v>
      </c>
      <c r="D27" s="22" t="s">
        <v>164</v>
      </c>
      <c r="E27" s="22">
        <v>6452105</v>
      </c>
      <c r="F27" s="22">
        <v>0</v>
      </c>
      <c r="G27" s="22">
        <v>530279</v>
      </c>
      <c r="H27" s="22">
        <v>0</v>
      </c>
      <c r="I27" s="22">
        <v>1729289</v>
      </c>
      <c r="J27" s="22">
        <v>0</v>
      </c>
      <c r="K27" s="22">
        <v>0</v>
      </c>
      <c r="L27" s="22">
        <v>0</v>
      </c>
      <c r="M27" s="22">
        <v>8711673</v>
      </c>
      <c r="N27" s="22">
        <v>0</v>
      </c>
      <c r="O27" s="22">
        <v>17080</v>
      </c>
      <c r="P27" s="22">
        <v>4081838</v>
      </c>
      <c r="Q27" s="22">
        <v>683575</v>
      </c>
      <c r="R27" s="22">
        <v>750453</v>
      </c>
      <c r="S27" s="22">
        <v>657896</v>
      </c>
      <c r="T27" s="22">
        <v>14902515</v>
      </c>
      <c r="U27" s="22">
        <v>6427234</v>
      </c>
      <c r="V27" s="22">
        <v>0</v>
      </c>
      <c r="W27" s="22">
        <v>70384</v>
      </c>
      <c r="X27" s="22">
        <v>0</v>
      </c>
      <c r="Y27" s="22">
        <v>645115</v>
      </c>
      <c r="Z27" s="22">
        <v>0</v>
      </c>
      <c r="AA27" s="22">
        <v>0</v>
      </c>
      <c r="AB27" s="22">
        <v>0</v>
      </c>
      <c r="AC27" s="22">
        <v>7142733</v>
      </c>
      <c r="AD27" s="22">
        <v>12119</v>
      </c>
      <c r="AE27" s="22">
        <v>3955585</v>
      </c>
      <c r="AF27" s="22">
        <v>0</v>
      </c>
      <c r="AG27" s="22">
        <v>723867</v>
      </c>
      <c r="AH27" s="22">
        <v>656383</v>
      </c>
      <c r="AI27" s="22">
        <v>12490687</v>
      </c>
      <c r="AJ27" s="22">
        <v>0</v>
      </c>
      <c r="AK27" s="22">
        <v>0</v>
      </c>
      <c r="AL27" s="22">
        <v>0</v>
      </c>
    </row>
    <row r="28" spans="1:38" x14ac:dyDescent="0.35">
      <c r="A28" s="22" t="s">
        <v>114</v>
      </c>
      <c r="B28" s="22" t="s">
        <v>154</v>
      </c>
      <c r="C28" s="22" t="s">
        <v>165</v>
      </c>
      <c r="D28" s="22" t="s">
        <v>166</v>
      </c>
      <c r="E28" s="22">
        <v>0</v>
      </c>
      <c r="F28" s="22">
        <v>0</v>
      </c>
      <c r="G28" s="22">
        <v>0</v>
      </c>
      <c r="H28" s="22">
        <v>1902373</v>
      </c>
      <c r="I28" s="22">
        <v>0</v>
      </c>
      <c r="J28" s="22">
        <v>0</v>
      </c>
      <c r="K28" s="22">
        <v>0</v>
      </c>
      <c r="L28" s="22">
        <v>0</v>
      </c>
      <c r="M28" s="22">
        <v>1902373</v>
      </c>
      <c r="N28" s="22">
        <v>0</v>
      </c>
      <c r="O28" s="22">
        <v>586711</v>
      </c>
      <c r="P28" s="22">
        <v>5222074</v>
      </c>
      <c r="Q28" s="22">
        <v>3603983</v>
      </c>
      <c r="R28" s="22">
        <v>178968</v>
      </c>
      <c r="S28" s="22">
        <v>4521811</v>
      </c>
      <c r="T28" s="22">
        <v>16015920</v>
      </c>
      <c r="U28" s="22">
        <v>0</v>
      </c>
      <c r="V28" s="22">
        <v>0</v>
      </c>
      <c r="W28" s="22">
        <v>0</v>
      </c>
      <c r="X28" s="22">
        <v>1445803</v>
      </c>
      <c r="Y28" s="22">
        <v>0</v>
      </c>
      <c r="Z28" s="22">
        <v>0</v>
      </c>
      <c r="AA28" s="22">
        <v>0</v>
      </c>
      <c r="AB28" s="22">
        <v>0</v>
      </c>
      <c r="AC28" s="22">
        <v>1445803</v>
      </c>
      <c r="AD28" s="22">
        <v>141901</v>
      </c>
      <c r="AE28" s="22">
        <v>4414645</v>
      </c>
      <c r="AF28" s="22">
        <v>0</v>
      </c>
      <c r="AG28" s="22">
        <v>140056</v>
      </c>
      <c r="AH28" s="22">
        <v>4416947</v>
      </c>
      <c r="AI28" s="22">
        <v>10559352</v>
      </c>
      <c r="AJ28" s="22">
        <v>0</v>
      </c>
      <c r="AK28" s="22">
        <v>0</v>
      </c>
      <c r="AL28" s="22">
        <v>0</v>
      </c>
    </row>
    <row r="29" spans="1:38" x14ac:dyDescent="0.35">
      <c r="A29" s="22" t="s">
        <v>114</v>
      </c>
      <c r="B29" s="22" t="s">
        <v>167</v>
      </c>
      <c r="C29" s="22" t="s">
        <v>168</v>
      </c>
      <c r="D29" s="22" t="s">
        <v>169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77831</v>
      </c>
      <c r="T29" s="22">
        <v>77831</v>
      </c>
      <c r="U29" s="22">
        <v>0</v>
      </c>
      <c r="V29" s="22">
        <v>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0</v>
      </c>
      <c r="AF29" s="22">
        <v>0</v>
      </c>
      <c r="AG29" s="22">
        <v>0</v>
      </c>
      <c r="AH29" s="22">
        <v>71531</v>
      </c>
      <c r="AI29" s="22">
        <v>71531</v>
      </c>
      <c r="AJ29" s="22">
        <v>0</v>
      </c>
      <c r="AK29" s="22">
        <v>0</v>
      </c>
      <c r="AL29" s="22">
        <v>0</v>
      </c>
    </row>
    <row r="30" spans="1:38" x14ac:dyDescent="0.35">
      <c r="A30" s="22" t="s">
        <v>114</v>
      </c>
      <c r="B30" s="22" t="s">
        <v>167</v>
      </c>
      <c r="C30" s="22" t="s">
        <v>170</v>
      </c>
      <c r="D30" s="22" t="s">
        <v>171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1185118</v>
      </c>
      <c r="Q30" s="22">
        <v>0</v>
      </c>
      <c r="R30" s="22">
        <v>0</v>
      </c>
      <c r="S30" s="22">
        <v>218700</v>
      </c>
      <c r="T30" s="22">
        <v>1403818</v>
      </c>
      <c r="U30" s="22">
        <v>0</v>
      </c>
      <c r="V30" s="22">
        <v>0</v>
      </c>
      <c r="W30" s="22">
        <v>0</v>
      </c>
      <c r="X30" s="22">
        <v>0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545717</v>
      </c>
      <c r="AF30" s="22">
        <v>0</v>
      </c>
      <c r="AG30" s="22">
        <v>0</v>
      </c>
      <c r="AH30" s="22">
        <v>264466</v>
      </c>
      <c r="AI30" s="22">
        <v>810183</v>
      </c>
      <c r="AJ30" s="22">
        <v>0</v>
      </c>
      <c r="AK30" s="22">
        <v>0</v>
      </c>
      <c r="AL30" s="22">
        <v>0</v>
      </c>
    </row>
    <row r="31" spans="1:38" x14ac:dyDescent="0.35">
      <c r="A31" s="22" t="s">
        <v>114</v>
      </c>
      <c r="B31" s="22" t="s">
        <v>167</v>
      </c>
      <c r="C31" s="22" t="s">
        <v>172</v>
      </c>
      <c r="D31" s="22" t="s">
        <v>173</v>
      </c>
      <c r="E31" s="22">
        <v>4364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4364</v>
      </c>
      <c r="N31" s="22">
        <v>863908</v>
      </c>
      <c r="O31" s="22">
        <v>0</v>
      </c>
      <c r="P31" s="22">
        <v>556927</v>
      </c>
      <c r="Q31" s="22">
        <v>0</v>
      </c>
      <c r="R31" s="22">
        <v>0</v>
      </c>
      <c r="S31" s="22">
        <v>0</v>
      </c>
      <c r="T31" s="22">
        <v>1425199</v>
      </c>
      <c r="U31" s="22">
        <v>4364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4364</v>
      </c>
      <c r="AD31" s="22">
        <v>0</v>
      </c>
      <c r="AE31" s="22">
        <v>307967</v>
      </c>
      <c r="AF31" s="22">
        <v>0</v>
      </c>
      <c r="AG31" s="22">
        <v>0</v>
      </c>
      <c r="AH31" s="22">
        <v>0</v>
      </c>
      <c r="AI31" s="22">
        <v>312331</v>
      </c>
      <c r="AJ31" s="22">
        <v>0</v>
      </c>
      <c r="AK31" s="22">
        <v>0</v>
      </c>
      <c r="AL31" s="22">
        <v>0</v>
      </c>
    </row>
    <row r="32" spans="1:38" x14ac:dyDescent="0.35">
      <c r="A32" s="22" t="s">
        <v>114</v>
      </c>
      <c r="B32" s="22" t="s">
        <v>167</v>
      </c>
      <c r="C32" s="22" t="s">
        <v>174</v>
      </c>
      <c r="D32" s="22" t="s">
        <v>175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940497</v>
      </c>
      <c r="Q32" s="22">
        <v>552</v>
      </c>
      <c r="R32" s="22">
        <v>0</v>
      </c>
      <c r="S32" s="22">
        <v>0</v>
      </c>
      <c r="T32" s="22">
        <v>941049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555190</v>
      </c>
      <c r="AF32" s="22">
        <v>0</v>
      </c>
      <c r="AG32" s="22">
        <v>0</v>
      </c>
      <c r="AH32" s="22">
        <v>0</v>
      </c>
      <c r="AI32" s="22">
        <v>555190</v>
      </c>
      <c r="AJ32" s="22">
        <v>0</v>
      </c>
      <c r="AK32" s="22">
        <v>0</v>
      </c>
      <c r="AL32" s="22">
        <v>0</v>
      </c>
    </row>
    <row r="33" spans="1:38" x14ac:dyDescent="0.35">
      <c r="A33" s="22" t="s">
        <v>114</v>
      </c>
      <c r="B33" s="22" t="s">
        <v>167</v>
      </c>
      <c r="C33" s="22" t="s">
        <v>176</v>
      </c>
      <c r="D33" s="22" t="s">
        <v>177</v>
      </c>
      <c r="E33" s="22">
        <v>-4339887</v>
      </c>
      <c r="F33" s="22">
        <v>0</v>
      </c>
      <c r="G33" s="22">
        <v>-9925966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-14265853</v>
      </c>
      <c r="N33" s="22">
        <v>15520266</v>
      </c>
      <c r="O33" s="22">
        <v>-661740</v>
      </c>
      <c r="P33" s="22">
        <v>780212</v>
      </c>
      <c r="Q33" s="22">
        <v>0</v>
      </c>
      <c r="R33" s="22">
        <v>0</v>
      </c>
      <c r="S33" s="22">
        <v>246055</v>
      </c>
      <c r="T33" s="22">
        <v>1618940</v>
      </c>
      <c r="U33" s="22">
        <v>12526</v>
      </c>
      <c r="V33" s="22">
        <v>0</v>
      </c>
      <c r="W33" s="22">
        <v>-14315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-1789</v>
      </c>
      <c r="AD33" s="22">
        <v>0</v>
      </c>
      <c r="AE33" s="22">
        <v>648704</v>
      </c>
      <c r="AF33" s="22">
        <v>0</v>
      </c>
      <c r="AG33" s="22">
        <v>0</v>
      </c>
      <c r="AH33" s="22">
        <v>246055</v>
      </c>
      <c r="AI33" s="22">
        <v>892970</v>
      </c>
      <c r="AJ33" s="22">
        <v>0</v>
      </c>
      <c r="AK33" s="22">
        <v>0</v>
      </c>
      <c r="AL33" s="22">
        <v>0</v>
      </c>
    </row>
    <row r="34" spans="1:38" x14ac:dyDescent="0.35">
      <c r="A34" s="22" t="s">
        <v>114</v>
      </c>
      <c r="B34" s="22" t="s">
        <v>167</v>
      </c>
      <c r="C34" s="22" t="s">
        <v>178</v>
      </c>
      <c r="D34" s="22" t="s">
        <v>179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118254</v>
      </c>
      <c r="O34" s="22">
        <v>0</v>
      </c>
      <c r="P34" s="22">
        <v>32841</v>
      </c>
      <c r="Q34" s="22">
        <v>0</v>
      </c>
      <c r="R34" s="22">
        <v>0</v>
      </c>
      <c r="S34" s="22">
        <v>0</v>
      </c>
      <c r="T34" s="22">
        <v>151095</v>
      </c>
      <c r="U34" s="22">
        <v>0</v>
      </c>
      <c r="V34" s="22">
        <v>0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0</v>
      </c>
      <c r="AC34" s="22">
        <v>0</v>
      </c>
      <c r="AD34" s="22">
        <v>0</v>
      </c>
      <c r="AE34" s="22">
        <v>32840</v>
      </c>
      <c r="AF34" s="22">
        <v>0</v>
      </c>
      <c r="AG34" s="22">
        <v>0</v>
      </c>
      <c r="AH34" s="22">
        <v>0</v>
      </c>
      <c r="AI34" s="22">
        <v>32840</v>
      </c>
      <c r="AJ34" s="22">
        <v>0</v>
      </c>
      <c r="AK34" s="22">
        <v>0</v>
      </c>
      <c r="AL34" s="22">
        <v>0</v>
      </c>
    </row>
    <row r="35" spans="1:38" x14ac:dyDescent="0.35">
      <c r="A35" s="22" t="s">
        <v>114</v>
      </c>
      <c r="B35" s="22" t="s">
        <v>167</v>
      </c>
      <c r="C35" s="22" t="s">
        <v>180</v>
      </c>
      <c r="D35" s="22" t="s">
        <v>181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2">
        <v>362000</v>
      </c>
      <c r="Q35" s="22">
        <v>0</v>
      </c>
      <c r="R35" s="22">
        <v>0</v>
      </c>
      <c r="S35" s="22">
        <v>0</v>
      </c>
      <c r="T35" s="22">
        <v>362000</v>
      </c>
      <c r="U35" s="22">
        <v>0</v>
      </c>
      <c r="V35" s="22">
        <v>0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181000</v>
      </c>
      <c r="AF35" s="22">
        <v>0</v>
      </c>
      <c r="AG35" s="22">
        <v>0</v>
      </c>
      <c r="AH35" s="22">
        <v>0</v>
      </c>
      <c r="AI35" s="22">
        <v>181000</v>
      </c>
      <c r="AJ35" s="22">
        <v>0</v>
      </c>
      <c r="AK35" s="22">
        <v>0</v>
      </c>
      <c r="AL35" s="22">
        <v>0</v>
      </c>
    </row>
    <row r="36" spans="1:38" x14ac:dyDescent="0.35">
      <c r="A36" s="22" t="s">
        <v>114</v>
      </c>
      <c r="B36" s="22" t="s">
        <v>167</v>
      </c>
      <c r="C36" s="22" t="s">
        <v>182</v>
      </c>
      <c r="D36" s="22" t="s">
        <v>183</v>
      </c>
      <c r="E36" s="22">
        <v>0</v>
      </c>
      <c r="F36" s="22">
        <v>0</v>
      </c>
      <c r="G36" s="22">
        <v>9153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9153</v>
      </c>
      <c r="N36" s="22">
        <v>6144</v>
      </c>
      <c r="O36" s="22">
        <v>0</v>
      </c>
      <c r="P36" s="22">
        <v>280978</v>
      </c>
      <c r="Q36" s="22">
        <v>0</v>
      </c>
      <c r="R36" s="22">
        <v>0</v>
      </c>
      <c r="S36" s="22">
        <v>800037</v>
      </c>
      <c r="T36" s="22">
        <v>1096312</v>
      </c>
      <c r="U36" s="22">
        <v>0</v>
      </c>
      <c r="V36" s="22">
        <v>0</v>
      </c>
      <c r="W36" s="22">
        <v>1832</v>
      </c>
      <c r="X36" s="22">
        <v>0</v>
      </c>
      <c r="Y36" s="22">
        <v>0</v>
      </c>
      <c r="Z36" s="22">
        <v>0</v>
      </c>
      <c r="AA36" s="22">
        <v>0</v>
      </c>
      <c r="AB36" s="22">
        <v>0</v>
      </c>
      <c r="AC36" s="22">
        <v>1832</v>
      </c>
      <c r="AD36" s="22">
        <v>0</v>
      </c>
      <c r="AE36" s="22">
        <v>269097</v>
      </c>
      <c r="AF36" s="22">
        <v>0</v>
      </c>
      <c r="AG36" s="22">
        <v>0</v>
      </c>
      <c r="AH36" s="22">
        <v>765862</v>
      </c>
      <c r="AI36" s="22">
        <v>1036791</v>
      </c>
      <c r="AJ36" s="22">
        <v>0</v>
      </c>
      <c r="AK36" s="22">
        <v>0</v>
      </c>
      <c r="AL36" s="22">
        <v>0</v>
      </c>
    </row>
    <row r="37" spans="1:38" x14ac:dyDescent="0.35">
      <c r="A37" s="22" t="s">
        <v>114</v>
      </c>
      <c r="B37" s="22" t="s">
        <v>167</v>
      </c>
      <c r="C37" s="22" t="s">
        <v>184</v>
      </c>
      <c r="D37" s="22" t="s">
        <v>185</v>
      </c>
      <c r="E37" s="22">
        <v>4720608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4720608</v>
      </c>
      <c r="N37" s="22">
        <v>112969</v>
      </c>
      <c r="O37" s="22">
        <v>0</v>
      </c>
      <c r="P37" s="22">
        <v>494657</v>
      </c>
      <c r="Q37" s="22">
        <v>0</v>
      </c>
      <c r="R37" s="22">
        <v>0</v>
      </c>
      <c r="S37" s="22">
        <v>235022</v>
      </c>
      <c r="T37" s="22">
        <v>5563256</v>
      </c>
      <c r="U37" s="22">
        <v>4592576</v>
      </c>
      <c r="V37" s="22">
        <v>0</v>
      </c>
      <c r="W37" s="22">
        <v>0</v>
      </c>
      <c r="X37" s="22">
        <v>0</v>
      </c>
      <c r="Y37" s="22">
        <v>0</v>
      </c>
      <c r="Z37" s="22">
        <v>0</v>
      </c>
      <c r="AA37" s="22">
        <v>0</v>
      </c>
      <c r="AB37" s="22">
        <v>0</v>
      </c>
      <c r="AC37" s="22">
        <v>4592576</v>
      </c>
      <c r="AD37" s="22">
        <v>0</v>
      </c>
      <c r="AE37" s="22">
        <v>298881</v>
      </c>
      <c r="AF37" s="22">
        <v>0</v>
      </c>
      <c r="AG37" s="22">
        <v>0</v>
      </c>
      <c r="AH37" s="22">
        <v>137363</v>
      </c>
      <c r="AI37" s="22">
        <v>5028820</v>
      </c>
      <c r="AJ37" s="22">
        <v>0</v>
      </c>
      <c r="AK37" s="22">
        <v>0</v>
      </c>
      <c r="AL37" s="22">
        <v>0</v>
      </c>
    </row>
    <row r="38" spans="1:38" x14ac:dyDescent="0.35">
      <c r="A38" s="22" t="s">
        <v>114</v>
      </c>
      <c r="B38" s="22" t="s">
        <v>167</v>
      </c>
      <c r="C38" s="22" t="s">
        <v>186</v>
      </c>
      <c r="D38" s="22" t="s">
        <v>187</v>
      </c>
      <c r="E38" s="22">
        <v>9172</v>
      </c>
      <c r="F38" s="22">
        <v>0</v>
      </c>
      <c r="G38" s="22">
        <v>0</v>
      </c>
      <c r="H38" s="22">
        <v>0</v>
      </c>
      <c r="I38" s="22">
        <v>0</v>
      </c>
      <c r="J38" s="22">
        <v>0</v>
      </c>
      <c r="K38" s="22">
        <v>0</v>
      </c>
      <c r="L38" s="22">
        <v>0</v>
      </c>
      <c r="M38" s="22">
        <v>9172</v>
      </c>
      <c r="N38" s="22">
        <v>0</v>
      </c>
      <c r="O38" s="22">
        <v>5821</v>
      </c>
      <c r="P38" s="22">
        <v>1491184</v>
      </c>
      <c r="Q38" s="22">
        <v>0</v>
      </c>
      <c r="R38" s="22">
        <v>0</v>
      </c>
      <c r="S38" s="22">
        <v>207677</v>
      </c>
      <c r="T38" s="22">
        <v>1713854</v>
      </c>
      <c r="U38" s="22">
        <v>1032</v>
      </c>
      <c r="V38" s="22">
        <v>0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0</v>
      </c>
      <c r="AC38" s="22">
        <v>1032</v>
      </c>
      <c r="AD38" s="22">
        <v>1397</v>
      </c>
      <c r="AE38" s="22">
        <v>1438716</v>
      </c>
      <c r="AF38" s="22">
        <v>0</v>
      </c>
      <c r="AG38" s="22">
        <v>0</v>
      </c>
      <c r="AH38" s="22">
        <v>149477</v>
      </c>
      <c r="AI38" s="22">
        <v>1590622</v>
      </c>
      <c r="AJ38" s="22">
        <v>0</v>
      </c>
      <c r="AK38" s="22">
        <v>0</v>
      </c>
      <c r="AL38" s="22">
        <v>0</v>
      </c>
    </row>
    <row r="39" spans="1:38" x14ac:dyDescent="0.35">
      <c r="A39" s="22" t="s">
        <v>114</v>
      </c>
      <c r="B39" s="22" t="s">
        <v>167</v>
      </c>
      <c r="C39" s="22" t="s">
        <v>188</v>
      </c>
      <c r="D39" s="22" t="s">
        <v>189</v>
      </c>
      <c r="E39" s="22">
        <v>153796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153796</v>
      </c>
      <c r="N39" s="22">
        <v>0</v>
      </c>
      <c r="O39" s="22">
        <v>0</v>
      </c>
      <c r="P39" s="22">
        <v>724929</v>
      </c>
      <c r="Q39" s="22">
        <v>180000</v>
      </c>
      <c r="R39" s="22">
        <v>0</v>
      </c>
      <c r="S39" s="22">
        <v>0</v>
      </c>
      <c r="T39" s="22">
        <v>1058725</v>
      </c>
      <c r="U39" s="22">
        <v>157124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157124</v>
      </c>
      <c r="AD39" s="22">
        <v>0</v>
      </c>
      <c r="AE39" s="22">
        <v>347401</v>
      </c>
      <c r="AF39" s="22">
        <v>0</v>
      </c>
      <c r="AG39" s="22">
        <v>0</v>
      </c>
      <c r="AH39" s="22">
        <v>0</v>
      </c>
      <c r="AI39" s="22">
        <v>504525</v>
      </c>
      <c r="AJ39" s="22">
        <v>0</v>
      </c>
      <c r="AK39" s="22">
        <v>0</v>
      </c>
      <c r="AL39" s="22">
        <v>0</v>
      </c>
    </row>
    <row r="40" spans="1:38" x14ac:dyDescent="0.35">
      <c r="A40" s="22" t="s">
        <v>114</v>
      </c>
      <c r="B40" s="22" t="s">
        <v>167</v>
      </c>
      <c r="C40" s="22" t="s">
        <v>190</v>
      </c>
      <c r="D40" s="22" t="s">
        <v>191</v>
      </c>
      <c r="E40" s="22">
        <v>141432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141432</v>
      </c>
      <c r="N40" s="22">
        <v>0</v>
      </c>
      <c r="O40" s="22">
        <v>0</v>
      </c>
      <c r="P40" s="22">
        <v>113395</v>
      </c>
      <c r="Q40" s="22">
        <v>0</v>
      </c>
      <c r="R40" s="22">
        <v>0</v>
      </c>
      <c r="S40" s="22">
        <v>89879</v>
      </c>
      <c r="T40" s="22">
        <v>344706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58178</v>
      </c>
      <c r="AF40" s="22">
        <v>0</v>
      </c>
      <c r="AG40" s="22">
        <v>0</v>
      </c>
      <c r="AH40" s="22">
        <v>71383</v>
      </c>
      <c r="AI40" s="22">
        <v>129561</v>
      </c>
      <c r="AJ40" s="22">
        <v>0</v>
      </c>
      <c r="AK40" s="22">
        <v>0</v>
      </c>
      <c r="AL40" s="22">
        <v>0</v>
      </c>
    </row>
    <row r="41" spans="1:38" x14ac:dyDescent="0.35">
      <c r="A41" s="22" t="s">
        <v>114</v>
      </c>
      <c r="B41" s="22" t="s">
        <v>167</v>
      </c>
      <c r="C41" s="22" t="s">
        <v>192</v>
      </c>
      <c r="D41" s="22" t="s">
        <v>193</v>
      </c>
      <c r="E41" s="22">
        <v>9157746</v>
      </c>
      <c r="F41" s="22">
        <v>0</v>
      </c>
      <c r="G41" s="22">
        <v>0</v>
      </c>
      <c r="H41" s="22">
        <v>41466</v>
      </c>
      <c r="I41" s="22">
        <v>0</v>
      </c>
      <c r="J41" s="22">
        <v>0</v>
      </c>
      <c r="K41" s="22">
        <v>0</v>
      </c>
      <c r="L41" s="22">
        <v>0</v>
      </c>
      <c r="M41" s="22">
        <v>9199212</v>
      </c>
      <c r="N41" s="22">
        <v>0</v>
      </c>
      <c r="O41" s="22">
        <v>13398</v>
      </c>
      <c r="P41" s="22">
        <v>1784114</v>
      </c>
      <c r="Q41" s="22">
        <v>0</v>
      </c>
      <c r="R41" s="22">
        <v>0</v>
      </c>
      <c r="S41" s="22">
        <v>100482</v>
      </c>
      <c r="T41" s="22">
        <v>11097206</v>
      </c>
      <c r="U41" s="22">
        <v>7951234</v>
      </c>
      <c r="V41" s="22">
        <v>0</v>
      </c>
      <c r="W41" s="22">
        <v>0</v>
      </c>
      <c r="X41" s="22">
        <v>21342</v>
      </c>
      <c r="Y41" s="22">
        <v>0</v>
      </c>
      <c r="Z41" s="22">
        <v>0</v>
      </c>
      <c r="AA41" s="22">
        <v>0</v>
      </c>
      <c r="AB41" s="22">
        <v>0</v>
      </c>
      <c r="AC41" s="22">
        <v>7972576</v>
      </c>
      <c r="AD41" s="22">
        <v>12110</v>
      </c>
      <c r="AE41" s="22">
        <v>1174577</v>
      </c>
      <c r="AF41" s="22">
        <v>0</v>
      </c>
      <c r="AG41" s="22">
        <v>0</v>
      </c>
      <c r="AH41" s="22">
        <v>84470</v>
      </c>
      <c r="AI41" s="22">
        <v>9243733</v>
      </c>
      <c r="AJ41" s="22">
        <v>0</v>
      </c>
      <c r="AK41" s="22">
        <v>0</v>
      </c>
      <c r="AL41" s="22">
        <v>0</v>
      </c>
    </row>
    <row r="42" spans="1:38" x14ac:dyDescent="0.35">
      <c r="A42" s="22" t="s">
        <v>114</v>
      </c>
      <c r="B42" s="22" t="s">
        <v>167</v>
      </c>
      <c r="C42" s="22" t="s">
        <v>194</v>
      </c>
      <c r="D42" s="22" t="s">
        <v>195</v>
      </c>
      <c r="E42" s="22">
        <v>546700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546700</v>
      </c>
      <c r="N42" s="22">
        <v>0</v>
      </c>
      <c r="O42" s="22">
        <v>108457</v>
      </c>
      <c r="P42" s="22">
        <v>1360594</v>
      </c>
      <c r="Q42" s="22">
        <v>4327</v>
      </c>
      <c r="R42" s="22">
        <v>0</v>
      </c>
      <c r="S42" s="22">
        <v>0</v>
      </c>
      <c r="T42" s="22">
        <v>2020078</v>
      </c>
      <c r="U42" s="22">
        <v>368956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368956</v>
      </c>
      <c r="AD42" s="22">
        <v>106201</v>
      </c>
      <c r="AE42" s="22">
        <v>1118707</v>
      </c>
      <c r="AF42" s="22">
        <v>0</v>
      </c>
      <c r="AG42" s="22">
        <v>0</v>
      </c>
      <c r="AH42" s="22">
        <v>0</v>
      </c>
      <c r="AI42" s="22">
        <v>1593864</v>
      </c>
      <c r="AJ42" s="22">
        <v>0</v>
      </c>
      <c r="AK42" s="22">
        <v>0</v>
      </c>
      <c r="AL42" s="22">
        <v>0</v>
      </c>
    </row>
    <row r="43" spans="1:38" x14ac:dyDescent="0.35">
      <c r="A43" s="22" t="s">
        <v>114</v>
      </c>
      <c r="B43" s="22" t="s">
        <v>167</v>
      </c>
      <c r="C43" s="22" t="s">
        <v>196</v>
      </c>
      <c r="D43" s="22" t="s">
        <v>197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506460</v>
      </c>
      <c r="Q43" s="22">
        <v>0</v>
      </c>
      <c r="R43" s="22">
        <v>0</v>
      </c>
      <c r="S43" s="22">
        <v>0</v>
      </c>
      <c r="T43" s="22">
        <v>506460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419460</v>
      </c>
      <c r="AF43" s="22">
        <v>0</v>
      </c>
      <c r="AG43" s="22">
        <v>0</v>
      </c>
      <c r="AH43" s="22">
        <v>0</v>
      </c>
      <c r="AI43" s="22">
        <v>419460</v>
      </c>
      <c r="AJ43" s="22">
        <v>0</v>
      </c>
      <c r="AK43" s="22">
        <v>0</v>
      </c>
      <c r="AL43" s="22">
        <v>0</v>
      </c>
    </row>
    <row r="44" spans="1:38" x14ac:dyDescent="0.35">
      <c r="A44" s="22" t="s">
        <v>114</v>
      </c>
      <c r="B44" s="22" t="s">
        <v>167</v>
      </c>
      <c r="C44" s="22" t="s">
        <v>198</v>
      </c>
      <c r="D44" s="22" t="s">
        <v>199</v>
      </c>
      <c r="E44" s="22">
        <v>281785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281785</v>
      </c>
      <c r="N44" s="22">
        <v>0</v>
      </c>
      <c r="O44" s="22">
        <v>0</v>
      </c>
      <c r="P44" s="22">
        <v>1622547</v>
      </c>
      <c r="Q44" s="22">
        <v>0</v>
      </c>
      <c r="R44" s="22">
        <v>0</v>
      </c>
      <c r="S44" s="22">
        <v>0</v>
      </c>
      <c r="T44" s="22">
        <v>1904332</v>
      </c>
      <c r="U44" s="22">
        <v>184298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184298</v>
      </c>
      <c r="AD44" s="22">
        <v>0</v>
      </c>
      <c r="AE44" s="22">
        <v>947181</v>
      </c>
      <c r="AF44" s="22">
        <v>0</v>
      </c>
      <c r="AG44" s="22">
        <v>0</v>
      </c>
      <c r="AH44" s="22">
        <v>0</v>
      </c>
      <c r="AI44" s="22">
        <v>1131479</v>
      </c>
      <c r="AJ44" s="22">
        <v>0</v>
      </c>
      <c r="AK44" s="22">
        <v>0</v>
      </c>
      <c r="AL44" s="22">
        <v>0</v>
      </c>
    </row>
    <row r="45" spans="1:38" x14ac:dyDescent="0.35">
      <c r="A45" s="22" t="s">
        <v>114</v>
      </c>
      <c r="B45" s="22" t="s">
        <v>167</v>
      </c>
      <c r="C45" s="22" t="s">
        <v>200</v>
      </c>
      <c r="D45" s="22" t="s">
        <v>201</v>
      </c>
      <c r="E45" s="22">
        <v>4614357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4614357</v>
      </c>
      <c r="N45" s="22">
        <v>0</v>
      </c>
      <c r="O45" s="22">
        <v>0</v>
      </c>
      <c r="P45" s="22">
        <v>6709</v>
      </c>
      <c r="Q45" s="22">
        <v>0</v>
      </c>
      <c r="R45" s="22">
        <v>713</v>
      </c>
      <c r="S45" s="22">
        <v>0</v>
      </c>
      <c r="T45" s="22">
        <v>4621779</v>
      </c>
      <c r="U45" s="22">
        <v>3719112</v>
      </c>
      <c r="V45" s="22">
        <v>0</v>
      </c>
      <c r="W45" s="22">
        <v>0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3719112</v>
      </c>
      <c r="AD45" s="22">
        <v>0</v>
      </c>
      <c r="AE45" s="22">
        <v>6709</v>
      </c>
      <c r="AF45" s="22">
        <v>0</v>
      </c>
      <c r="AG45" s="22">
        <v>0</v>
      </c>
      <c r="AH45" s="22">
        <v>0</v>
      </c>
      <c r="AI45" s="22">
        <v>3725821</v>
      </c>
      <c r="AJ45" s="22">
        <v>0</v>
      </c>
      <c r="AK45" s="22">
        <v>0</v>
      </c>
      <c r="AL45" s="22">
        <v>0</v>
      </c>
    </row>
    <row r="46" spans="1:38" x14ac:dyDescent="0.35">
      <c r="A46" s="22" t="s">
        <v>114</v>
      </c>
      <c r="B46" s="22" t="s">
        <v>167</v>
      </c>
      <c r="C46" s="22" t="s">
        <v>202</v>
      </c>
      <c r="D46" s="22" t="s">
        <v>203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212527</v>
      </c>
      <c r="Q46" s="22">
        <v>0</v>
      </c>
      <c r="R46" s="22">
        <v>0</v>
      </c>
      <c r="S46" s="22">
        <v>153820</v>
      </c>
      <c r="T46" s="22">
        <v>366347</v>
      </c>
      <c r="U46" s="22">
        <v>0</v>
      </c>
      <c r="V46" s="22">
        <v>0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171626</v>
      </c>
      <c r="AF46" s="22">
        <v>0</v>
      </c>
      <c r="AG46" s="22">
        <v>0</v>
      </c>
      <c r="AH46" s="22">
        <v>143820</v>
      </c>
      <c r="AI46" s="22">
        <v>315446</v>
      </c>
      <c r="AJ46" s="22">
        <v>0</v>
      </c>
      <c r="AK46" s="22">
        <v>0</v>
      </c>
      <c r="AL46" s="22">
        <v>0</v>
      </c>
    </row>
    <row r="47" spans="1:38" x14ac:dyDescent="0.35">
      <c r="A47" s="22" t="s">
        <v>114</v>
      </c>
      <c r="B47" s="22" t="s">
        <v>167</v>
      </c>
      <c r="C47" s="22" t="s">
        <v>204</v>
      </c>
      <c r="D47" s="22" t="s">
        <v>205</v>
      </c>
      <c r="E47" s="22">
        <v>680141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680141</v>
      </c>
      <c r="N47" s="22">
        <v>65546</v>
      </c>
      <c r="O47" s="22">
        <v>0</v>
      </c>
      <c r="P47" s="22">
        <v>3181070</v>
      </c>
      <c r="Q47" s="22">
        <v>28890</v>
      </c>
      <c r="R47" s="22">
        <v>0</v>
      </c>
      <c r="S47" s="22">
        <v>1032455</v>
      </c>
      <c r="T47" s="22">
        <v>4988102</v>
      </c>
      <c r="U47" s="22">
        <v>402040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402040</v>
      </c>
      <c r="AD47" s="22">
        <v>0</v>
      </c>
      <c r="AE47" s="22">
        <v>2962929</v>
      </c>
      <c r="AF47" s="22">
        <v>0</v>
      </c>
      <c r="AG47" s="22">
        <v>39785</v>
      </c>
      <c r="AH47" s="22">
        <v>954420</v>
      </c>
      <c r="AI47" s="22">
        <v>4359174</v>
      </c>
      <c r="AJ47" s="22">
        <v>0</v>
      </c>
      <c r="AK47" s="22">
        <v>0</v>
      </c>
      <c r="AL47" s="22">
        <v>0</v>
      </c>
    </row>
    <row r="48" spans="1:38" x14ac:dyDescent="0.35">
      <c r="A48" s="22" t="s">
        <v>114</v>
      </c>
      <c r="B48" s="22" t="s">
        <v>167</v>
      </c>
      <c r="C48" s="22" t="s">
        <v>206</v>
      </c>
      <c r="D48" s="22" t="s">
        <v>207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146092</v>
      </c>
      <c r="O48" s="22">
        <v>475000</v>
      </c>
      <c r="P48" s="22">
        <v>988502</v>
      </c>
      <c r="Q48" s="22">
        <v>0</v>
      </c>
      <c r="R48" s="22">
        <v>0</v>
      </c>
      <c r="S48" s="22">
        <v>263000</v>
      </c>
      <c r="T48" s="22">
        <v>1872594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57000</v>
      </c>
      <c r="AE48" s="22">
        <v>841284</v>
      </c>
      <c r="AF48" s="22">
        <v>0</v>
      </c>
      <c r="AG48" s="22">
        <v>0</v>
      </c>
      <c r="AH48" s="22">
        <v>222890</v>
      </c>
      <c r="AI48" s="22">
        <v>1121174</v>
      </c>
      <c r="AJ48" s="22">
        <v>0</v>
      </c>
      <c r="AK48" s="22">
        <v>0</v>
      </c>
      <c r="AL48" s="22">
        <v>0</v>
      </c>
    </row>
    <row r="49" spans="1:38" x14ac:dyDescent="0.35">
      <c r="A49" s="22" t="s">
        <v>114</v>
      </c>
      <c r="B49" s="22" t="s">
        <v>167</v>
      </c>
      <c r="C49" s="22" t="s">
        <v>208</v>
      </c>
      <c r="D49" s="22" t="s">
        <v>209</v>
      </c>
      <c r="E49" s="22">
        <v>72714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72714</v>
      </c>
      <c r="N49" s="22">
        <v>36741</v>
      </c>
      <c r="O49" s="22">
        <v>0</v>
      </c>
      <c r="P49" s="22">
        <v>517387</v>
      </c>
      <c r="Q49" s="22">
        <v>540</v>
      </c>
      <c r="R49" s="22">
        <v>0</v>
      </c>
      <c r="S49" s="22">
        <v>1882417</v>
      </c>
      <c r="T49" s="22">
        <v>2509799</v>
      </c>
      <c r="U49" s="22">
        <v>72714</v>
      </c>
      <c r="V49" s="22">
        <v>0</v>
      </c>
      <c r="W49" s="22">
        <v>0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72714</v>
      </c>
      <c r="AD49" s="22">
        <v>0</v>
      </c>
      <c r="AE49" s="22">
        <v>154951</v>
      </c>
      <c r="AF49" s="22">
        <v>0</v>
      </c>
      <c r="AG49" s="22">
        <v>0</v>
      </c>
      <c r="AH49" s="22">
        <v>1073619</v>
      </c>
      <c r="AI49" s="22">
        <v>1301284</v>
      </c>
      <c r="AJ49" s="22">
        <v>0</v>
      </c>
      <c r="AK49" s="22">
        <v>0</v>
      </c>
      <c r="AL49" s="22">
        <v>0</v>
      </c>
    </row>
    <row r="50" spans="1:38" x14ac:dyDescent="0.35">
      <c r="A50" s="22" t="s">
        <v>114</v>
      </c>
      <c r="B50" s="22" t="s">
        <v>167</v>
      </c>
      <c r="C50" s="22" t="s">
        <v>210</v>
      </c>
      <c r="D50" s="22" t="s">
        <v>211</v>
      </c>
      <c r="E50" s="22">
        <v>1164516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1164516</v>
      </c>
      <c r="N50" s="22">
        <v>0</v>
      </c>
      <c r="O50" s="22">
        <v>242550</v>
      </c>
      <c r="P50" s="22">
        <v>1178100</v>
      </c>
      <c r="Q50" s="22">
        <v>72450</v>
      </c>
      <c r="R50" s="22">
        <v>0</v>
      </c>
      <c r="S50" s="22">
        <v>0</v>
      </c>
      <c r="T50" s="22">
        <v>2657616</v>
      </c>
      <c r="U50" s="22">
        <v>1102226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1102226</v>
      </c>
      <c r="AD50" s="22">
        <v>97020</v>
      </c>
      <c r="AE50" s="22">
        <v>1178100</v>
      </c>
      <c r="AF50" s="22">
        <v>0</v>
      </c>
      <c r="AG50" s="22">
        <v>0</v>
      </c>
      <c r="AH50" s="22">
        <v>0</v>
      </c>
      <c r="AI50" s="22">
        <v>2377346</v>
      </c>
      <c r="AJ50" s="22">
        <v>0</v>
      </c>
      <c r="AK50" s="22">
        <v>0</v>
      </c>
      <c r="AL50" s="22">
        <v>0</v>
      </c>
    </row>
    <row r="51" spans="1:38" x14ac:dyDescent="0.35">
      <c r="A51" s="22" t="s">
        <v>114</v>
      </c>
      <c r="B51" s="22" t="s">
        <v>167</v>
      </c>
      <c r="C51" s="22" t="s">
        <v>212</v>
      </c>
      <c r="D51" s="22" t="s">
        <v>213</v>
      </c>
      <c r="E51" s="22">
        <v>11637865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11637865</v>
      </c>
      <c r="N51" s="22">
        <v>0</v>
      </c>
      <c r="O51" s="22">
        <v>0</v>
      </c>
      <c r="P51" s="22">
        <v>2384431</v>
      </c>
      <c r="Q51" s="22">
        <v>555310</v>
      </c>
      <c r="R51" s="22">
        <v>0</v>
      </c>
      <c r="S51" s="22">
        <v>823778</v>
      </c>
      <c r="T51" s="22">
        <v>15401384</v>
      </c>
      <c r="U51" s="22">
        <v>9521404</v>
      </c>
      <c r="V51" s="22">
        <v>0</v>
      </c>
      <c r="W51" s="22">
        <v>0</v>
      </c>
      <c r="X51" s="22">
        <v>0</v>
      </c>
      <c r="Y51" s="22">
        <v>0</v>
      </c>
      <c r="Z51" s="22">
        <v>0</v>
      </c>
      <c r="AA51" s="22">
        <v>0</v>
      </c>
      <c r="AB51" s="22">
        <v>0</v>
      </c>
      <c r="AC51" s="22">
        <v>9521404</v>
      </c>
      <c r="AD51" s="22">
        <v>0</v>
      </c>
      <c r="AE51" s="22">
        <v>2228708</v>
      </c>
      <c r="AF51" s="22">
        <v>0</v>
      </c>
      <c r="AG51" s="22">
        <v>0</v>
      </c>
      <c r="AH51" s="22">
        <v>579865</v>
      </c>
      <c r="AI51" s="22">
        <v>12329977</v>
      </c>
      <c r="AJ51" s="22">
        <v>0</v>
      </c>
      <c r="AK51" s="22">
        <v>0</v>
      </c>
      <c r="AL51" s="22">
        <v>0</v>
      </c>
    </row>
    <row r="52" spans="1:38" x14ac:dyDescent="0.35">
      <c r="A52" s="22" t="s">
        <v>114</v>
      </c>
      <c r="B52" s="22" t="s">
        <v>167</v>
      </c>
      <c r="C52" s="22" t="s">
        <v>214</v>
      </c>
      <c r="D52" s="22" t="s">
        <v>215</v>
      </c>
      <c r="E52" s="22">
        <v>420842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420842</v>
      </c>
      <c r="N52" s="22">
        <v>14729</v>
      </c>
      <c r="O52" s="22">
        <v>0</v>
      </c>
      <c r="P52" s="22">
        <v>748510</v>
      </c>
      <c r="Q52" s="22">
        <v>0</v>
      </c>
      <c r="R52" s="22">
        <v>0</v>
      </c>
      <c r="S52" s="22">
        <v>0</v>
      </c>
      <c r="T52" s="22">
        <v>1184081</v>
      </c>
      <c r="U52" s="22">
        <v>420842</v>
      </c>
      <c r="V52" s="22">
        <v>0</v>
      </c>
      <c r="W52" s="22">
        <v>0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420842</v>
      </c>
      <c r="AD52" s="22">
        <v>0</v>
      </c>
      <c r="AE52" s="22">
        <v>233880</v>
      </c>
      <c r="AF52" s="22">
        <v>0</v>
      </c>
      <c r="AG52" s="22">
        <v>0</v>
      </c>
      <c r="AH52" s="22">
        <v>0</v>
      </c>
      <c r="AI52" s="22">
        <v>654722</v>
      </c>
      <c r="AJ52" s="22">
        <v>0</v>
      </c>
      <c r="AK52" s="22">
        <v>0</v>
      </c>
      <c r="AL52" s="22">
        <v>0</v>
      </c>
    </row>
    <row r="53" spans="1:38" x14ac:dyDescent="0.35">
      <c r="A53" s="22" t="s">
        <v>114</v>
      </c>
      <c r="B53" s="22" t="s">
        <v>167</v>
      </c>
      <c r="C53" s="22" t="s">
        <v>216</v>
      </c>
      <c r="D53" s="22" t="s">
        <v>217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755721</v>
      </c>
      <c r="Q53" s="22">
        <v>0</v>
      </c>
      <c r="R53" s="22">
        <v>0</v>
      </c>
      <c r="S53" s="22">
        <v>664098</v>
      </c>
      <c r="T53" s="22">
        <v>1419819</v>
      </c>
      <c r="U53" s="22">
        <v>0</v>
      </c>
      <c r="V53" s="22">
        <v>0</v>
      </c>
      <c r="W53" s="22">
        <v>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540621</v>
      </c>
      <c r="AF53" s="22">
        <v>0</v>
      </c>
      <c r="AG53" s="22">
        <v>0</v>
      </c>
      <c r="AH53" s="22">
        <v>578094</v>
      </c>
      <c r="AI53" s="22">
        <v>1118715</v>
      </c>
      <c r="AJ53" s="22">
        <v>0</v>
      </c>
      <c r="AK53" s="22">
        <v>0</v>
      </c>
      <c r="AL53" s="22">
        <v>0</v>
      </c>
    </row>
    <row r="54" spans="1:38" x14ac:dyDescent="0.35">
      <c r="A54" s="22" t="s">
        <v>114</v>
      </c>
      <c r="B54" s="22" t="s">
        <v>167</v>
      </c>
      <c r="C54" s="22" t="s">
        <v>218</v>
      </c>
      <c r="D54" s="22" t="s">
        <v>219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969340</v>
      </c>
      <c r="Q54" s="22">
        <v>0</v>
      </c>
      <c r="R54" s="22">
        <v>0</v>
      </c>
      <c r="S54" s="22">
        <v>0</v>
      </c>
      <c r="T54" s="22">
        <v>969340</v>
      </c>
      <c r="U54" s="22">
        <v>0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491180</v>
      </c>
      <c r="AF54" s="22">
        <v>0</v>
      </c>
      <c r="AG54" s="22">
        <v>0</v>
      </c>
      <c r="AH54" s="22">
        <v>0</v>
      </c>
      <c r="AI54" s="22">
        <v>491180</v>
      </c>
      <c r="AJ54" s="22">
        <v>0</v>
      </c>
      <c r="AK54" s="22">
        <v>0</v>
      </c>
      <c r="AL54" s="22">
        <v>0</v>
      </c>
    </row>
    <row r="55" spans="1:38" x14ac:dyDescent="0.35">
      <c r="A55" s="22" t="s">
        <v>114</v>
      </c>
      <c r="B55" s="22" t="s">
        <v>167</v>
      </c>
      <c r="C55" s="22" t="s">
        <v>220</v>
      </c>
      <c r="D55" s="22" t="s">
        <v>221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196048</v>
      </c>
      <c r="Q55" s="22">
        <v>69493</v>
      </c>
      <c r="R55" s="22">
        <v>0</v>
      </c>
      <c r="S55" s="22">
        <v>0</v>
      </c>
      <c r="T55" s="22">
        <v>265541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0</v>
      </c>
      <c r="AE55" s="22">
        <v>162610</v>
      </c>
      <c r="AF55" s="22">
        <v>0</v>
      </c>
      <c r="AG55" s="22">
        <v>0</v>
      </c>
      <c r="AH55" s="22">
        <v>0</v>
      </c>
      <c r="AI55" s="22">
        <v>162610</v>
      </c>
      <c r="AJ55" s="22">
        <v>0</v>
      </c>
      <c r="AK55" s="22">
        <v>0</v>
      </c>
      <c r="AL55" s="22">
        <v>0</v>
      </c>
    </row>
    <row r="56" spans="1:38" x14ac:dyDescent="0.35">
      <c r="A56" s="22" t="s">
        <v>114</v>
      </c>
      <c r="B56" s="22" t="s">
        <v>167</v>
      </c>
      <c r="C56" s="22" t="s">
        <v>222</v>
      </c>
      <c r="D56" s="22" t="s">
        <v>223</v>
      </c>
      <c r="E56" s="22">
        <v>23298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23298</v>
      </c>
      <c r="N56" s="22">
        <v>0</v>
      </c>
      <c r="O56" s="22">
        <v>0</v>
      </c>
      <c r="P56" s="22">
        <v>357200</v>
      </c>
      <c r="Q56" s="22">
        <v>0</v>
      </c>
      <c r="R56" s="22">
        <v>0</v>
      </c>
      <c r="S56" s="22">
        <v>0</v>
      </c>
      <c r="T56" s="22">
        <v>380498</v>
      </c>
      <c r="U56" s="22">
        <v>23298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23298</v>
      </c>
      <c r="AD56" s="22">
        <v>0</v>
      </c>
      <c r="AE56" s="22">
        <v>170095</v>
      </c>
      <c r="AF56" s="22">
        <v>0</v>
      </c>
      <c r="AG56" s="22">
        <v>0</v>
      </c>
      <c r="AH56" s="22">
        <v>0</v>
      </c>
      <c r="AI56" s="22">
        <v>193393</v>
      </c>
      <c r="AJ56" s="22">
        <v>0</v>
      </c>
      <c r="AK56" s="22">
        <v>0</v>
      </c>
      <c r="AL56" s="22">
        <v>0</v>
      </c>
    </row>
    <row r="57" spans="1:38" x14ac:dyDescent="0.35">
      <c r="A57" s="22" t="s">
        <v>114</v>
      </c>
      <c r="B57" s="22" t="s">
        <v>167</v>
      </c>
      <c r="C57" s="22" t="s">
        <v>224</v>
      </c>
      <c r="D57" s="22" t="s">
        <v>225</v>
      </c>
      <c r="E57" s="22">
        <v>1086016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1086016</v>
      </c>
      <c r="N57" s="22">
        <v>4711234</v>
      </c>
      <c r="O57" s="22">
        <v>0</v>
      </c>
      <c r="P57" s="22">
        <v>2183782</v>
      </c>
      <c r="Q57" s="22">
        <v>8823</v>
      </c>
      <c r="R57" s="22">
        <v>15724</v>
      </c>
      <c r="S57" s="22">
        <v>241454</v>
      </c>
      <c r="T57" s="22">
        <v>8247033</v>
      </c>
      <c r="U57" s="22">
        <v>690973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690973</v>
      </c>
      <c r="AD57" s="22">
        <v>0</v>
      </c>
      <c r="AE57" s="22">
        <v>1463384</v>
      </c>
      <c r="AF57" s="22">
        <v>0</v>
      </c>
      <c r="AG57" s="22">
        <v>6619</v>
      </c>
      <c r="AH57" s="22">
        <v>202730</v>
      </c>
      <c r="AI57" s="22">
        <v>2363706</v>
      </c>
      <c r="AJ57" s="22">
        <v>0</v>
      </c>
      <c r="AK57" s="22">
        <v>0</v>
      </c>
      <c r="AL57" s="22">
        <v>0</v>
      </c>
    </row>
    <row r="58" spans="1:38" x14ac:dyDescent="0.35">
      <c r="A58" s="22" t="s">
        <v>114</v>
      </c>
      <c r="B58" s="22" t="s">
        <v>167</v>
      </c>
      <c r="C58" s="22" t="s">
        <v>226</v>
      </c>
      <c r="D58" s="22" t="s">
        <v>227</v>
      </c>
      <c r="E58" s="22">
        <v>1646615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1646615</v>
      </c>
      <c r="N58" s="22">
        <v>0</v>
      </c>
      <c r="O58" s="22">
        <v>0</v>
      </c>
      <c r="P58" s="22">
        <v>354449</v>
      </c>
      <c r="Q58" s="22">
        <v>700</v>
      </c>
      <c r="R58" s="22">
        <v>0</v>
      </c>
      <c r="S58" s="22">
        <v>390676</v>
      </c>
      <c r="T58" s="22">
        <v>2392440</v>
      </c>
      <c r="U58" s="22">
        <v>1601642</v>
      </c>
      <c r="V58" s="22">
        <v>0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1601642</v>
      </c>
      <c r="AD58" s="22">
        <v>0</v>
      </c>
      <c r="AE58" s="22">
        <v>257988</v>
      </c>
      <c r="AF58" s="22">
        <v>0</v>
      </c>
      <c r="AG58" s="22">
        <v>0</v>
      </c>
      <c r="AH58" s="22">
        <v>170639</v>
      </c>
      <c r="AI58" s="22">
        <v>2030269</v>
      </c>
      <c r="AJ58" s="22">
        <v>0</v>
      </c>
      <c r="AK58" s="22">
        <v>0</v>
      </c>
      <c r="AL58" s="22">
        <v>0</v>
      </c>
    </row>
    <row r="59" spans="1:38" x14ac:dyDescent="0.35">
      <c r="A59" s="22" t="s">
        <v>114</v>
      </c>
      <c r="B59" s="22" t="s">
        <v>167</v>
      </c>
      <c r="C59" s="22" t="s">
        <v>228</v>
      </c>
      <c r="D59" s="22" t="s">
        <v>229</v>
      </c>
      <c r="E59" s="22">
        <v>0</v>
      </c>
      <c r="F59" s="22">
        <v>0</v>
      </c>
      <c r="G59" s="22">
        <v>0</v>
      </c>
      <c r="H59" s="22">
        <v>0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>
        <v>293000</v>
      </c>
      <c r="Q59" s="22">
        <v>0</v>
      </c>
      <c r="R59" s="22">
        <v>0</v>
      </c>
      <c r="S59" s="22">
        <v>165342</v>
      </c>
      <c r="T59" s="22">
        <v>458342</v>
      </c>
      <c r="U59" s="22">
        <v>0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286428</v>
      </c>
      <c r="AF59" s="22">
        <v>0</v>
      </c>
      <c r="AG59" s="22">
        <v>0</v>
      </c>
      <c r="AH59" s="22">
        <v>134234</v>
      </c>
      <c r="AI59" s="22">
        <v>420662</v>
      </c>
      <c r="AJ59" s="22">
        <v>0</v>
      </c>
      <c r="AK59" s="22">
        <v>0</v>
      </c>
      <c r="AL59" s="22">
        <v>0</v>
      </c>
    </row>
    <row r="60" spans="1:38" x14ac:dyDescent="0.35">
      <c r="A60" s="22" t="s">
        <v>114</v>
      </c>
      <c r="B60" s="22" t="s">
        <v>167</v>
      </c>
      <c r="C60" s="22" t="s">
        <v>230</v>
      </c>
      <c r="D60" s="22" t="s">
        <v>231</v>
      </c>
      <c r="E60" s="22">
        <v>1936792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1936792</v>
      </c>
      <c r="N60" s="22">
        <v>0</v>
      </c>
      <c r="O60" s="22">
        <v>0</v>
      </c>
      <c r="P60" s="22">
        <v>315214</v>
      </c>
      <c r="Q60" s="22">
        <v>59444</v>
      </c>
      <c r="R60" s="22">
        <v>0</v>
      </c>
      <c r="S60" s="22">
        <v>210373</v>
      </c>
      <c r="T60" s="22">
        <v>2521823</v>
      </c>
      <c r="U60" s="22">
        <v>1936792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1936792</v>
      </c>
      <c r="AD60" s="22">
        <v>0</v>
      </c>
      <c r="AE60" s="22">
        <v>295610</v>
      </c>
      <c r="AF60" s="22">
        <v>0</v>
      </c>
      <c r="AG60" s="22">
        <v>0</v>
      </c>
      <c r="AH60" s="22">
        <v>210373</v>
      </c>
      <c r="AI60" s="22">
        <v>2442775</v>
      </c>
      <c r="AJ60" s="22">
        <v>0</v>
      </c>
      <c r="AK60" s="22">
        <v>0</v>
      </c>
      <c r="AL60" s="22">
        <v>0</v>
      </c>
    </row>
    <row r="61" spans="1:38" x14ac:dyDescent="0.35">
      <c r="A61" s="22" t="s">
        <v>114</v>
      </c>
      <c r="B61" s="22" t="s">
        <v>167</v>
      </c>
      <c r="C61" s="22" t="s">
        <v>232</v>
      </c>
      <c r="D61" s="22" t="s">
        <v>233</v>
      </c>
      <c r="E61" s="22">
        <v>52468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52468</v>
      </c>
      <c r="N61" s="22">
        <v>36900</v>
      </c>
      <c r="O61" s="22">
        <v>537650</v>
      </c>
      <c r="P61" s="22">
        <v>120376</v>
      </c>
      <c r="Q61" s="22">
        <v>0</v>
      </c>
      <c r="R61" s="22">
        <v>0</v>
      </c>
      <c r="S61" s="22">
        <v>452976</v>
      </c>
      <c r="T61" s="22">
        <v>1200370</v>
      </c>
      <c r="U61" s="22">
        <v>43319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43319</v>
      </c>
      <c r="AD61" s="22">
        <v>287750</v>
      </c>
      <c r="AE61" s="22">
        <v>97103</v>
      </c>
      <c r="AF61" s="22">
        <v>0</v>
      </c>
      <c r="AG61" s="22">
        <v>0</v>
      </c>
      <c r="AH61" s="22">
        <v>342003</v>
      </c>
      <c r="AI61" s="22">
        <v>770175</v>
      </c>
      <c r="AJ61" s="22">
        <v>0</v>
      </c>
      <c r="AK61" s="22">
        <v>0</v>
      </c>
      <c r="AL61" s="22">
        <v>0</v>
      </c>
    </row>
    <row r="62" spans="1:38" x14ac:dyDescent="0.35">
      <c r="A62" s="22" t="s">
        <v>114</v>
      </c>
      <c r="B62" s="22" t="s">
        <v>167</v>
      </c>
      <c r="C62" s="22" t="s">
        <v>234</v>
      </c>
      <c r="D62" s="22" t="s">
        <v>235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>
        <v>889953</v>
      </c>
      <c r="Q62" s="22">
        <v>27677</v>
      </c>
      <c r="R62" s="22">
        <v>0</v>
      </c>
      <c r="S62" s="22">
        <v>54409</v>
      </c>
      <c r="T62" s="22">
        <v>972039</v>
      </c>
      <c r="U62" s="22">
        <v>0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394762</v>
      </c>
      <c r="AF62" s="22">
        <v>0</v>
      </c>
      <c r="AG62" s="22">
        <v>0</v>
      </c>
      <c r="AH62" s="22">
        <v>51689</v>
      </c>
      <c r="AI62" s="22">
        <v>446451</v>
      </c>
      <c r="AJ62" s="22">
        <v>0</v>
      </c>
      <c r="AK62" s="22">
        <v>0</v>
      </c>
      <c r="AL62" s="22">
        <v>0</v>
      </c>
    </row>
    <row r="63" spans="1:38" x14ac:dyDescent="0.35">
      <c r="A63" s="22" t="s">
        <v>114</v>
      </c>
      <c r="B63" s="22" t="s">
        <v>167</v>
      </c>
      <c r="C63" s="22" t="s">
        <v>236</v>
      </c>
      <c r="D63" s="22" t="s">
        <v>237</v>
      </c>
      <c r="E63" s="22">
        <v>1304307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1304307</v>
      </c>
      <c r="N63" s="22">
        <v>0</v>
      </c>
      <c r="O63" s="22">
        <v>0</v>
      </c>
      <c r="P63" s="22">
        <v>2686763</v>
      </c>
      <c r="Q63" s="22">
        <v>2492</v>
      </c>
      <c r="R63" s="22">
        <v>0</v>
      </c>
      <c r="S63" s="22">
        <v>886711</v>
      </c>
      <c r="T63" s="22">
        <v>4880273</v>
      </c>
      <c r="U63" s="22">
        <v>630313</v>
      </c>
      <c r="V63" s="22">
        <v>0</v>
      </c>
      <c r="W63" s="22">
        <v>0</v>
      </c>
      <c r="X63" s="22">
        <v>0</v>
      </c>
      <c r="Y63" s="22">
        <v>0</v>
      </c>
      <c r="Z63" s="22">
        <v>0</v>
      </c>
      <c r="AA63" s="22">
        <v>0</v>
      </c>
      <c r="AB63" s="22">
        <v>0</v>
      </c>
      <c r="AC63" s="22">
        <v>630313</v>
      </c>
      <c r="AD63" s="22">
        <v>0</v>
      </c>
      <c r="AE63" s="22">
        <v>1292415</v>
      </c>
      <c r="AF63" s="22">
        <v>0</v>
      </c>
      <c r="AG63" s="22">
        <v>0</v>
      </c>
      <c r="AH63" s="22">
        <v>787618</v>
      </c>
      <c r="AI63" s="22">
        <v>2710346</v>
      </c>
      <c r="AJ63" s="22">
        <v>0</v>
      </c>
      <c r="AK63" s="22">
        <v>0</v>
      </c>
      <c r="AL63" s="22">
        <v>0</v>
      </c>
    </row>
    <row r="64" spans="1:38" x14ac:dyDescent="0.35">
      <c r="A64" s="22" t="s">
        <v>114</v>
      </c>
      <c r="B64" s="22" t="s">
        <v>167</v>
      </c>
      <c r="C64" s="22" t="s">
        <v>238</v>
      </c>
      <c r="D64" s="22" t="s">
        <v>239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934709</v>
      </c>
      <c r="Q64" s="22">
        <v>0</v>
      </c>
      <c r="R64" s="22">
        <v>0</v>
      </c>
      <c r="S64" s="22">
        <v>0</v>
      </c>
      <c r="T64" s="22">
        <v>934709</v>
      </c>
      <c r="U64" s="22">
        <v>0</v>
      </c>
      <c r="V64" s="22">
        <v>0</v>
      </c>
      <c r="W64" s="22">
        <v>0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726052</v>
      </c>
      <c r="AF64" s="22">
        <v>0</v>
      </c>
      <c r="AG64" s="22">
        <v>0</v>
      </c>
      <c r="AH64" s="22">
        <v>0</v>
      </c>
      <c r="AI64" s="22">
        <v>726052</v>
      </c>
      <c r="AJ64" s="22">
        <v>0</v>
      </c>
      <c r="AK64" s="22">
        <v>0</v>
      </c>
      <c r="AL64" s="22">
        <v>0</v>
      </c>
    </row>
    <row r="65" spans="1:38" x14ac:dyDescent="0.35">
      <c r="A65" s="22" t="s">
        <v>114</v>
      </c>
      <c r="B65" s="22" t="s">
        <v>167</v>
      </c>
      <c r="C65" s="22" t="s">
        <v>240</v>
      </c>
      <c r="D65" s="22" t="s">
        <v>241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374799</v>
      </c>
      <c r="Q65" s="22">
        <v>0</v>
      </c>
      <c r="R65" s="22">
        <v>0</v>
      </c>
      <c r="S65" s="22">
        <v>187183</v>
      </c>
      <c r="T65" s="22">
        <v>561982</v>
      </c>
      <c r="U65" s="22">
        <v>0</v>
      </c>
      <c r="V65" s="22">
        <v>0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323710</v>
      </c>
      <c r="AF65" s="22">
        <v>0</v>
      </c>
      <c r="AG65" s="22">
        <v>0</v>
      </c>
      <c r="AH65" s="22">
        <v>168897</v>
      </c>
      <c r="AI65" s="22">
        <v>492607</v>
      </c>
      <c r="AJ65" s="22">
        <v>0</v>
      </c>
      <c r="AK65" s="22">
        <v>0</v>
      </c>
      <c r="AL65" s="22">
        <v>0</v>
      </c>
    </row>
    <row r="66" spans="1:38" x14ac:dyDescent="0.35">
      <c r="A66" s="22" t="s">
        <v>114</v>
      </c>
      <c r="B66" s="22" t="s">
        <v>167</v>
      </c>
      <c r="C66" s="22" t="s">
        <v>242</v>
      </c>
      <c r="D66" s="22" t="s">
        <v>243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2245366</v>
      </c>
      <c r="Q66" s="22">
        <v>0</v>
      </c>
      <c r="R66" s="22">
        <v>0</v>
      </c>
      <c r="S66" s="22">
        <v>30000</v>
      </c>
      <c r="T66" s="22">
        <v>2275366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350679</v>
      </c>
      <c r="AF66" s="22">
        <v>0</v>
      </c>
      <c r="AG66" s="22">
        <v>0</v>
      </c>
      <c r="AH66" s="22">
        <v>30000</v>
      </c>
      <c r="AI66" s="22">
        <v>380679</v>
      </c>
      <c r="AJ66" s="22">
        <v>0</v>
      </c>
      <c r="AK66" s="22">
        <v>0</v>
      </c>
      <c r="AL66" s="22">
        <v>0</v>
      </c>
    </row>
    <row r="67" spans="1:38" x14ac:dyDescent="0.35">
      <c r="A67" s="22" t="s">
        <v>114</v>
      </c>
      <c r="B67" s="22" t="s">
        <v>167</v>
      </c>
      <c r="C67" s="22" t="s">
        <v>244</v>
      </c>
      <c r="D67" s="22" t="s">
        <v>245</v>
      </c>
      <c r="E67" s="22">
        <v>1406759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1406759</v>
      </c>
      <c r="N67" s="22">
        <v>0</v>
      </c>
      <c r="O67" s="22">
        <v>0</v>
      </c>
      <c r="P67" s="22">
        <v>6795</v>
      </c>
      <c r="Q67" s="22">
        <v>0</v>
      </c>
      <c r="R67" s="22">
        <v>0</v>
      </c>
      <c r="S67" s="22">
        <v>486471</v>
      </c>
      <c r="T67" s="22">
        <v>1900025</v>
      </c>
      <c r="U67" s="22">
        <v>1063152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1063152</v>
      </c>
      <c r="AD67" s="22">
        <v>0</v>
      </c>
      <c r="AE67" s="22">
        <v>6795</v>
      </c>
      <c r="AF67" s="22">
        <v>0</v>
      </c>
      <c r="AG67" s="22">
        <v>0</v>
      </c>
      <c r="AH67" s="22">
        <v>462513</v>
      </c>
      <c r="AI67" s="22">
        <v>1532460</v>
      </c>
      <c r="AJ67" s="22">
        <v>0</v>
      </c>
      <c r="AK67" s="22">
        <v>0</v>
      </c>
      <c r="AL67" s="22">
        <v>0</v>
      </c>
    </row>
    <row r="68" spans="1:38" x14ac:dyDescent="0.35">
      <c r="A68" s="22" t="s">
        <v>114</v>
      </c>
      <c r="B68" s="22" t="s">
        <v>167</v>
      </c>
      <c r="C68" s="22" t="s">
        <v>246</v>
      </c>
      <c r="D68" s="22" t="s">
        <v>247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456297</v>
      </c>
      <c r="Q68" s="22">
        <v>0</v>
      </c>
      <c r="R68" s="22">
        <v>0</v>
      </c>
      <c r="S68" s="22">
        <v>58591</v>
      </c>
      <c r="T68" s="22">
        <v>514888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95732</v>
      </c>
      <c r="AF68" s="22">
        <v>0</v>
      </c>
      <c r="AG68" s="22">
        <v>0</v>
      </c>
      <c r="AH68" s="22">
        <v>31639</v>
      </c>
      <c r="AI68" s="22">
        <v>127371</v>
      </c>
      <c r="AJ68" s="22">
        <v>0</v>
      </c>
      <c r="AK68" s="22">
        <v>0</v>
      </c>
      <c r="AL68" s="22">
        <v>0</v>
      </c>
    </row>
    <row r="69" spans="1:38" x14ac:dyDescent="0.35">
      <c r="A69" s="22" t="s">
        <v>114</v>
      </c>
      <c r="B69" s="22" t="s">
        <v>167</v>
      </c>
      <c r="C69" s="22" t="s">
        <v>248</v>
      </c>
      <c r="D69" s="22" t="s">
        <v>249</v>
      </c>
      <c r="E69" s="22">
        <v>659912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659912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542012</v>
      </c>
      <c r="T69" s="22">
        <v>1201924</v>
      </c>
      <c r="U69" s="22">
        <v>647344</v>
      </c>
      <c r="V69" s="22">
        <v>0</v>
      </c>
      <c r="W69" s="22">
        <v>0</v>
      </c>
      <c r="X69" s="22">
        <v>0</v>
      </c>
      <c r="Y69" s="22">
        <v>0</v>
      </c>
      <c r="Z69" s="22">
        <v>0</v>
      </c>
      <c r="AA69" s="22">
        <v>0</v>
      </c>
      <c r="AB69" s="22">
        <v>0</v>
      </c>
      <c r="AC69" s="22">
        <v>647344</v>
      </c>
      <c r="AD69" s="22">
        <v>0</v>
      </c>
      <c r="AE69" s="22">
        <v>0</v>
      </c>
      <c r="AF69" s="22">
        <v>0</v>
      </c>
      <c r="AG69" s="22">
        <v>0</v>
      </c>
      <c r="AH69" s="22">
        <v>532298</v>
      </c>
      <c r="AI69" s="22">
        <v>1179642</v>
      </c>
      <c r="AJ69" s="22">
        <v>0</v>
      </c>
      <c r="AK69" s="22">
        <v>0</v>
      </c>
      <c r="AL69" s="22">
        <v>0</v>
      </c>
    </row>
    <row r="70" spans="1:38" x14ac:dyDescent="0.35">
      <c r="A70" s="22" t="s">
        <v>114</v>
      </c>
      <c r="B70" s="22" t="s">
        <v>167</v>
      </c>
      <c r="C70" s="22" t="s">
        <v>250</v>
      </c>
      <c r="D70" s="22" t="s">
        <v>251</v>
      </c>
      <c r="E70" s="22">
        <v>178777</v>
      </c>
      <c r="F70" s="22">
        <v>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178777</v>
      </c>
      <c r="N70" s="22">
        <v>178706</v>
      </c>
      <c r="O70" s="22">
        <v>0</v>
      </c>
      <c r="P70" s="22">
        <v>308844</v>
      </c>
      <c r="Q70" s="22">
        <v>58535</v>
      </c>
      <c r="R70" s="22">
        <v>47817</v>
      </c>
      <c r="S70" s="22">
        <v>0</v>
      </c>
      <c r="T70" s="22">
        <v>772679</v>
      </c>
      <c r="U70" s="22">
        <v>177359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177359</v>
      </c>
      <c r="AD70" s="22">
        <v>0</v>
      </c>
      <c r="AE70" s="22">
        <v>294340</v>
      </c>
      <c r="AF70" s="22">
        <v>0</v>
      </c>
      <c r="AG70" s="22">
        <v>7969</v>
      </c>
      <c r="AH70" s="22">
        <v>0</v>
      </c>
      <c r="AI70" s="22">
        <v>479668</v>
      </c>
      <c r="AJ70" s="22">
        <v>0</v>
      </c>
      <c r="AK70" s="22">
        <v>0</v>
      </c>
      <c r="AL70" s="22">
        <v>0</v>
      </c>
    </row>
    <row r="71" spans="1:38" x14ac:dyDescent="0.35">
      <c r="A71" s="22" t="s">
        <v>114</v>
      </c>
      <c r="B71" s="22" t="s">
        <v>167</v>
      </c>
      <c r="C71" s="22" t="s">
        <v>252</v>
      </c>
      <c r="D71" s="22" t="s">
        <v>253</v>
      </c>
      <c r="E71" s="22">
        <v>697713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697713</v>
      </c>
      <c r="N71" s="22">
        <v>0</v>
      </c>
      <c r="O71" s="22">
        <v>0</v>
      </c>
      <c r="P71" s="22">
        <v>301792</v>
      </c>
      <c r="Q71" s="22">
        <v>0</v>
      </c>
      <c r="R71" s="22">
        <v>0</v>
      </c>
      <c r="S71" s="22">
        <v>307985</v>
      </c>
      <c r="T71" s="22">
        <v>1307490</v>
      </c>
      <c r="U71" s="22">
        <v>630407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630407</v>
      </c>
      <c r="AD71" s="22">
        <v>0</v>
      </c>
      <c r="AE71" s="22">
        <v>301792</v>
      </c>
      <c r="AF71" s="22">
        <v>0</v>
      </c>
      <c r="AG71" s="22">
        <v>0</v>
      </c>
      <c r="AH71" s="22">
        <v>158812</v>
      </c>
      <c r="AI71" s="22">
        <v>1091011</v>
      </c>
      <c r="AJ71" s="22">
        <v>0</v>
      </c>
      <c r="AK71" s="22">
        <v>0</v>
      </c>
      <c r="AL71" s="22">
        <v>0</v>
      </c>
    </row>
    <row r="72" spans="1:38" x14ac:dyDescent="0.35">
      <c r="A72" s="22" t="s">
        <v>114</v>
      </c>
      <c r="B72" s="22" t="s">
        <v>167</v>
      </c>
      <c r="C72" s="22" t="s">
        <v>254</v>
      </c>
      <c r="D72" s="22" t="s">
        <v>255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14020</v>
      </c>
      <c r="R72" s="22">
        <v>0</v>
      </c>
      <c r="S72" s="22">
        <v>14800</v>
      </c>
      <c r="T72" s="22">
        <v>28820</v>
      </c>
      <c r="U72" s="22">
        <v>0</v>
      </c>
      <c r="V72" s="22">
        <v>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0</v>
      </c>
      <c r="AF72" s="22">
        <v>0</v>
      </c>
      <c r="AG72" s="22">
        <v>0</v>
      </c>
      <c r="AH72" s="22">
        <v>7400</v>
      </c>
      <c r="AI72" s="22">
        <v>7400</v>
      </c>
      <c r="AJ72" s="22">
        <v>0</v>
      </c>
      <c r="AK72" s="22">
        <v>0</v>
      </c>
      <c r="AL72" s="22">
        <v>0</v>
      </c>
    </row>
    <row r="73" spans="1:38" x14ac:dyDescent="0.35">
      <c r="A73" s="22" t="s">
        <v>114</v>
      </c>
      <c r="B73" s="22" t="s">
        <v>167</v>
      </c>
      <c r="C73" s="22" t="s">
        <v>256</v>
      </c>
      <c r="D73" s="22" t="s">
        <v>257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1250627</v>
      </c>
      <c r="Q73" s="22">
        <v>0</v>
      </c>
      <c r="R73" s="22">
        <v>0</v>
      </c>
      <c r="S73" s="22">
        <v>59266</v>
      </c>
      <c r="T73" s="22">
        <v>1309893</v>
      </c>
      <c r="U73" s="22">
        <v>0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0</v>
      </c>
      <c r="AC73" s="22">
        <v>0</v>
      </c>
      <c r="AD73" s="22">
        <v>0</v>
      </c>
      <c r="AE73" s="22">
        <v>290804</v>
      </c>
      <c r="AF73" s="22">
        <v>0</v>
      </c>
      <c r="AG73" s="22">
        <v>0</v>
      </c>
      <c r="AH73" s="22">
        <v>57805</v>
      </c>
      <c r="AI73" s="22">
        <v>348609</v>
      </c>
      <c r="AJ73" s="22">
        <v>0</v>
      </c>
      <c r="AK73" s="22">
        <v>0</v>
      </c>
      <c r="AL73" s="22">
        <v>0</v>
      </c>
    </row>
    <row r="74" spans="1:38" x14ac:dyDescent="0.35">
      <c r="A74" s="22" t="s">
        <v>114</v>
      </c>
      <c r="B74" s="22" t="s">
        <v>167</v>
      </c>
      <c r="C74" s="22" t="s">
        <v>258</v>
      </c>
      <c r="D74" s="22" t="s">
        <v>259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276158</v>
      </c>
      <c r="R74" s="22">
        <v>0</v>
      </c>
      <c r="S74" s="22">
        <v>0</v>
      </c>
      <c r="T74" s="22">
        <v>276158</v>
      </c>
      <c r="U74" s="22">
        <v>0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</row>
    <row r="75" spans="1:38" x14ac:dyDescent="0.35">
      <c r="A75" s="22" t="s">
        <v>114</v>
      </c>
      <c r="B75" s="22" t="s">
        <v>167</v>
      </c>
      <c r="C75" s="22" t="s">
        <v>260</v>
      </c>
      <c r="D75" s="22" t="s">
        <v>261</v>
      </c>
      <c r="E75" s="22">
        <v>-6249</v>
      </c>
      <c r="F75" s="22">
        <v>0</v>
      </c>
      <c r="G75" s="22">
        <v>0</v>
      </c>
      <c r="H75" s="22">
        <v>-70989</v>
      </c>
      <c r="I75" s="22">
        <v>0</v>
      </c>
      <c r="J75" s="22">
        <v>0</v>
      </c>
      <c r="K75" s="22">
        <v>0</v>
      </c>
      <c r="L75" s="22">
        <v>0</v>
      </c>
      <c r="M75" s="22">
        <v>-77238</v>
      </c>
      <c r="N75" s="22">
        <v>561398</v>
      </c>
      <c r="O75" s="22">
        <v>0</v>
      </c>
      <c r="P75" s="22">
        <v>347802</v>
      </c>
      <c r="Q75" s="22">
        <v>0</v>
      </c>
      <c r="R75" s="22">
        <v>0</v>
      </c>
      <c r="S75" s="22">
        <v>413514</v>
      </c>
      <c r="T75" s="22">
        <v>1245476</v>
      </c>
      <c r="U75" s="22">
        <v>152508</v>
      </c>
      <c r="V75" s="22">
        <v>0</v>
      </c>
      <c r="W75" s="22">
        <v>0</v>
      </c>
      <c r="X75" s="22">
        <v>0</v>
      </c>
      <c r="Y75" s="22">
        <v>0</v>
      </c>
      <c r="Z75" s="22">
        <v>0</v>
      </c>
      <c r="AA75" s="22">
        <v>0</v>
      </c>
      <c r="AB75" s="22">
        <v>0</v>
      </c>
      <c r="AC75" s="22">
        <v>152508</v>
      </c>
      <c r="AD75" s="22">
        <v>0</v>
      </c>
      <c r="AE75" s="22">
        <v>272043</v>
      </c>
      <c r="AF75" s="22">
        <v>0</v>
      </c>
      <c r="AG75" s="22">
        <v>0</v>
      </c>
      <c r="AH75" s="22">
        <v>392889</v>
      </c>
      <c r="AI75" s="22">
        <v>817440</v>
      </c>
      <c r="AJ75" s="22">
        <v>0</v>
      </c>
      <c r="AK75" s="22">
        <v>0</v>
      </c>
      <c r="AL75" s="22">
        <v>0</v>
      </c>
    </row>
    <row r="76" spans="1:38" x14ac:dyDescent="0.35">
      <c r="A76" s="22" t="s">
        <v>114</v>
      </c>
      <c r="B76" s="22" t="s">
        <v>167</v>
      </c>
      <c r="C76" s="22" t="s">
        <v>262</v>
      </c>
      <c r="D76" s="22" t="s">
        <v>263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77627</v>
      </c>
      <c r="Q76" s="22">
        <v>7700</v>
      </c>
      <c r="R76" s="22">
        <v>0</v>
      </c>
      <c r="S76" s="22">
        <v>0</v>
      </c>
      <c r="T76" s="22">
        <v>85327</v>
      </c>
      <c r="U76" s="22">
        <v>0</v>
      </c>
      <c r="V76" s="22">
        <v>0</v>
      </c>
      <c r="W76" s="22">
        <v>0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6901</v>
      </c>
      <c r="AF76" s="22">
        <v>0</v>
      </c>
      <c r="AG76" s="22">
        <v>0</v>
      </c>
      <c r="AH76" s="22">
        <v>0</v>
      </c>
      <c r="AI76" s="22">
        <v>6901</v>
      </c>
      <c r="AJ76" s="22">
        <v>0</v>
      </c>
      <c r="AK76" s="22">
        <v>0</v>
      </c>
      <c r="AL76" s="22">
        <v>0</v>
      </c>
    </row>
    <row r="77" spans="1:38" x14ac:dyDescent="0.35">
      <c r="A77" s="22" t="s">
        <v>114</v>
      </c>
      <c r="B77" s="22" t="s">
        <v>167</v>
      </c>
      <c r="C77" s="22" t="s">
        <v>264</v>
      </c>
      <c r="D77" s="22" t="s">
        <v>265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1755347</v>
      </c>
      <c r="Q77" s="22">
        <v>5</v>
      </c>
      <c r="R77" s="22">
        <v>0</v>
      </c>
      <c r="S77" s="22">
        <v>145609</v>
      </c>
      <c r="T77" s="22">
        <v>1900961</v>
      </c>
      <c r="U77" s="22">
        <v>0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1349191</v>
      </c>
      <c r="AF77" s="22">
        <v>0</v>
      </c>
      <c r="AG77" s="22">
        <v>0</v>
      </c>
      <c r="AH77" s="22">
        <v>124392</v>
      </c>
      <c r="AI77" s="22">
        <v>1473583</v>
      </c>
      <c r="AJ77" s="22">
        <v>0</v>
      </c>
      <c r="AK77" s="22">
        <v>0</v>
      </c>
      <c r="AL77" s="22">
        <v>0</v>
      </c>
    </row>
    <row r="78" spans="1:38" x14ac:dyDescent="0.35">
      <c r="A78" s="22" t="s">
        <v>114</v>
      </c>
      <c r="B78" s="22" t="s">
        <v>167</v>
      </c>
      <c r="C78" s="22" t="s">
        <v>266</v>
      </c>
      <c r="D78" s="22" t="s">
        <v>267</v>
      </c>
      <c r="E78" s="22">
        <v>73237</v>
      </c>
      <c r="F78" s="22">
        <v>0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73237</v>
      </c>
      <c r="N78" s="22">
        <v>228033</v>
      </c>
      <c r="O78" s="22">
        <v>0</v>
      </c>
      <c r="P78" s="22">
        <v>1219190</v>
      </c>
      <c r="Q78" s="22">
        <v>0</v>
      </c>
      <c r="R78" s="22">
        <v>0</v>
      </c>
      <c r="S78" s="22">
        <v>225107</v>
      </c>
      <c r="T78" s="22">
        <v>1745567</v>
      </c>
      <c r="U78" s="22">
        <v>73237</v>
      </c>
      <c r="V78" s="22">
        <v>0</v>
      </c>
      <c r="W78" s="22">
        <v>0</v>
      </c>
      <c r="X78" s="22">
        <v>0</v>
      </c>
      <c r="Y78" s="22">
        <v>0</v>
      </c>
      <c r="Z78" s="22">
        <v>0</v>
      </c>
      <c r="AA78" s="22">
        <v>0</v>
      </c>
      <c r="AB78" s="22">
        <v>0</v>
      </c>
      <c r="AC78" s="22">
        <v>73237</v>
      </c>
      <c r="AD78" s="22">
        <v>0</v>
      </c>
      <c r="AE78" s="22">
        <v>452584</v>
      </c>
      <c r="AF78" s="22">
        <v>0</v>
      </c>
      <c r="AG78" s="22">
        <v>0</v>
      </c>
      <c r="AH78" s="22">
        <v>106238</v>
      </c>
      <c r="AI78" s="22">
        <v>632059</v>
      </c>
      <c r="AJ78" s="22">
        <v>0</v>
      </c>
      <c r="AK78" s="22">
        <v>0</v>
      </c>
      <c r="AL78" s="22">
        <v>0</v>
      </c>
    </row>
    <row r="79" spans="1:38" x14ac:dyDescent="0.35">
      <c r="A79" s="22" t="s">
        <v>114</v>
      </c>
      <c r="B79" s="22" t="s">
        <v>167</v>
      </c>
      <c r="C79" s="22" t="s">
        <v>268</v>
      </c>
      <c r="D79" s="22" t="s">
        <v>269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750217</v>
      </c>
      <c r="K79" s="22">
        <v>0</v>
      </c>
      <c r="L79" s="22">
        <v>0</v>
      </c>
      <c r="M79" s="22">
        <v>750217</v>
      </c>
      <c r="N79" s="22">
        <v>0</v>
      </c>
      <c r="O79" s="22">
        <v>0</v>
      </c>
      <c r="P79" s="22">
        <v>1458120</v>
      </c>
      <c r="Q79" s="22">
        <v>0</v>
      </c>
      <c r="R79" s="22">
        <v>0</v>
      </c>
      <c r="S79" s="22">
        <v>122651</v>
      </c>
      <c r="T79" s="22">
        <v>2330988</v>
      </c>
      <c r="U79" s="22">
        <v>0</v>
      </c>
      <c r="V79" s="22">
        <v>0</v>
      </c>
      <c r="W79" s="22">
        <v>0</v>
      </c>
      <c r="X79" s="22">
        <v>0</v>
      </c>
      <c r="Y79" s="22">
        <v>0</v>
      </c>
      <c r="Z79" s="22">
        <v>196989</v>
      </c>
      <c r="AA79" s="22">
        <v>0</v>
      </c>
      <c r="AB79" s="22">
        <v>0</v>
      </c>
      <c r="AC79" s="22">
        <v>196989</v>
      </c>
      <c r="AD79" s="22">
        <v>0</v>
      </c>
      <c r="AE79" s="22">
        <v>785693</v>
      </c>
      <c r="AF79" s="22">
        <v>0</v>
      </c>
      <c r="AG79" s="22">
        <v>0</v>
      </c>
      <c r="AH79" s="22">
        <v>109792</v>
      </c>
      <c r="AI79" s="22">
        <v>1092474</v>
      </c>
      <c r="AJ79" s="22">
        <v>0</v>
      </c>
      <c r="AK79" s="22">
        <v>0</v>
      </c>
      <c r="AL79" s="22">
        <v>0</v>
      </c>
    </row>
    <row r="80" spans="1:38" x14ac:dyDescent="0.35">
      <c r="A80" s="22" t="s">
        <v>114</v>
      </c>
      <c r="B80" s="22" t="s">
        <v>167</v>
      </c>
      <c r="C80" s="22" t="s">
        <v>270</v>
      </c>
      <c r="D80" s="22" t="s">
        <v>271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272167</v>
      </c>
      <c r="O80" s="22">
        <v>0</v>
      </c>
      <c r="P80" s="22">
        <v>493933</v>
      </c>
      <c r="Q80" s="22">
        <v>0</v>
      </c>
      <c r="R80" s="22">
        <v>0</v>
      </c>
      <c r="S80" s="22">
        <v>440715</v>
      </c>
      <c r="T80" s="22">
        <v>1206815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262074</v>
      </c>
      <c r="AF80" s="22">
        <v>0</v>
      </c>
      <c r="AG80" s="22">
        <v>0</v>
      </c>
      <c r="AH80" s="22">
        <v>434325</v>
      </c>
      <c r="AI80" s="22">
        <v>696399</v>
      </c>
      <c r="AJ80" s="22">
        <v>0</v>
      </c>
      <c r="AK80" s="22">
        <v>0</v>
      </c>
      <c r="AL80" s="22">
        <v>0</v>
      </c>
    </row>
    <row r="81" spans="1:38" x14ac:dyDescent="0.35">
      <c r="A81" s="22" t="s">
        <v>114</v>
      </c>
      <c r="B81" s="22" t="s">
        <v>167</v>
      </c>
      <c r="C81" s="22" t="s">
        <v>272</v>
      </c>
      <c r="D81" s="22" t="s">
        <v>273</v>
      </c>
      <c r="E81" s="22">
        <v>-108129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-4271</v>
      </c>
      <c r="M81" s="22">
        <v>-112400</v>
      </c>
      <c r="N81" s="22">
        <v>137078</v>
      </c>
      <c r="O81" s="22">
        <v>0</v>
      </c>
      <c r="P81" s="22">
        <v>811200</v>
      </c>
      <c r="Q81" s="22">
        <v>0</v>
      </c>
      <c r="R81" s="22">
        <v>0</v>
      </c>
      <c r="S81" s="22">
        <v>0</v>
      </c>
      <c r="T81" s="22">
        <v>835878</v>
      </c>
      <c r="U81" s="22">
        <v>0</v>
      </c>
      <c r="V81" s="22">
        <v>0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21223</v>
      </c>
      <c r="AC81" s="22">
        <v>21223</v>
      </c>
      <c r="AD81" s="22">
        <v>0</v>
      </c>
      <c r="AE81" s="22">
        <v>227136</v>
      </c>
      <c r="AF81" s="22">
        <v>0</v>
      </c>
      <c r="AG81" s="22">
        <v>0</v>
      </c>
      <c r="AH81" s="22">
        <v>0</v>
      </c>
      <c r="AI81" s="22">
        <v>248359</v>
      </c>
      <c r="AJ81" s="22">
        <v>0</v>
      </c>
      <c r="AK81" s="22">
        <v>0</v>
      </c>
      <c r="AL81" s="22">
        <v>0</v>
      </c>
    </row>
    <row r="82" spans="1:38" x14ac:dyDescent="0.35">
      <c r="A82" s="22" t="s">
        <v>114</v>
      </c>
      <c r="B82" s="22" t="s">
        <v>167</v>
      </c>
      <c r="C82" s="22" t="s">
        <v>274</v>
      </c>
      <c r="D82" s="22" t="s">
        <v>275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40749</v>
      </c>
      <c r="P82" s="22">
        <v>2151955</v>
      </c>
      <c r="Q82" s="22">
        <v>0</v>
      </c>
      <c r="R82" s="22">
        <v>0</v>
      </c>
      <c r="S82" s="22">
        <v>61179</v>
      </c>
      <c r="T82" s="22">
        <v>2253883</v>
      </c>
      <c r="U82" s="22">
        <v>0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7425</v>
      </c>
      <c r="AE82" s="22">
        <v>1533407</v>
      </c>
      <c r="AF82" s="22">
        <v>0</v>
      </c>
      <c r="AG82" s="22">
        <v>0</v>
      </c>
      <c r="AH82" s="22">
        <v>61179</v>
      </c>
      <c r="AI82" s="22">
        <v>1602011</v>
      </c>
      <c r="AJ82" s="22">
        <v>0</v>
      </c>
      <c r="AK82" s="22">
        <v>0</v>
      </c>
      <c r="AL82" s="22">
        <v>0</v>
      </c>
    </row>
    <row r="83" spans="1:38" x14ac:dyDescent="0.35">
      <c r="A83" s="22" t="s">
        <v>114</v>
      </c>
      <c r="B83" s="22" t="s">
        <v>167</v>
      </c>
      <c r="C83" s="22" t="s">
        <v>276</v>
      </c>
      <c r="D83" s="22" t="s">
        <v>277</v>
      </c>
      <c r="E83" s="22">
        <v>1046818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1046818</v>
      </c>
      <c r="N83" s="22">
        <v>0</v>
      </c>
      <c r="O83" s="22">
        <v>0</v>
      </c>
      <c r="P83" s="22">
        <v>401080</v>
      </c>
      <c r="Q83" s="22">
        <v>0</v>
      </c>
      <c r="R83" s="22">
        <v>879643</v>
      </c>
      <c r="S83" s="22">
        <v>237048</v>
      </c>
      <c r="T83" s="22">
        <v>2564589</v>
      </c>
      <c r="U83" s="22">
        <v>642535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642535</v>
      </c>
      <c r="AD83" s="22">
        <v>0</v>
      </c>
      <c r="AE83" s="22">
        <v>400201</v>
      </c>
      <c r="AF83" s="22">
        <v>0</v>
      </c>
      <c r="AG83" s="22">
        <v>0</v>
      </c>
      <c r="AH83" s="22">
        <v>155608</v>
      </c>
      <c r="AI83" s="22">
        <v>1198344</v>
      </c>
      <c r="AJ83" s="22">
        <v>0</v>
      </c>
      <c r="AK83" s="22">
        <v>0</v>
      </c>
      <c r="AL83" s="22">
        <v>0</v>
      </c>
    </row>
    <row r="84" spans="1:38" x14ac:dyDescent="0.35">
      <c r="A84" s="22" t="s">
        <v>114</v>
      </c>
      <c r="B84" s="22" t="s">
        <v>167</v>
      </c>
      <c r="C84" s="22" t="s">
        <v>278</v>
      </c>
      <c r="D84" s="22" t="s">
        <v>279</v>
      </c>
      <c r="E84" s="22">
        <v>2088353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2088353</v>
      </c>
      <c r="N84" s="22">
        <v>0</v>
      </c>
      <c r="O84" s="22">
        <v>0</v>
      </c>
      <c r="P84" s="22">
        <v>4664497</v>
      </c>
      <c r="Q84" s="22">
        <v>0</v>
      </c>
      <c r="R84" s="22">
        <v>0</v>
      </c>
      <c r="S84" s="22">
        <v>100195</v>
      </c>
      <c r="T84" s="22">
        <v>6853045</v>
      </c>
      <c r="U84" s="22">
        <v>2088353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2088353</v>
      </c>
      <c r="AD84" s="22">
        <v>0</v>
      </c>
      <c r="AE84" s="22">
        <v>2476116</v>
      </c>
      <c r="AF84" s="22">
        <v>0</v>
      </c>
      <c r="AG84" s="22">
        <v>0</v>
      </c>
      <c r="AH84" s="22">
        <v>65709</v>
      </c>
      <c r="AI84" s="22">
        <v>4630178</v>
      </c>
      <c r="AJ84" s="22">
        <v>0</v>
      </c>
      <c r="AK84" s="22">
        <v>0</v>
      </c>
      <c r="AL84" s="22">
        <v>0</v>
      </c>
    </row>
    <row r="85" spans="1:38" x14ac:dyDescent="0.35">
      <c r="A85" s="22" t="s">
        <v>114</v>
      </c>
      <c r="B85" s="22" t="s">
        <v>167</v>
      </c>
      <c r="C85" s="22" t="s">
        <v>280</v>
      </c>
      <c r="D85" s="22" t="s">
        <v>281</v>
      </c>
      <c r="E85" s="22">
        <v>103807</v>
      </c>
      <c r="F85" s="22">
        <v>0</v>
      </c>
      <c r="G85" s="22">
        <v>0</v>
      </c>
      <c r="H85" s="22">
        <v>0</v>
      </c>
      <c r="I85" s="22">
        <v>0</v>
      </c>
      <c r="J85" s="22">
        <v>0</v>
      </c>
      <c r="K85" s="22">
        <v>0</v>
      </c>
      <c r="L85" s="22">
        <v>0</v>
      </c>
      <c r="M85" s="22">
        <v>103807</v>
      </c>
      <c r="N85" s="22">
        <v>0</v>
      </c>
      <c r="O85" s="22">
        <v>0</v>
      </c>
      <c r="P85" s="22">
        <v>389235</v>
      </c>
      <c r="Q85" s="22">
        <v>0</v>
      </c>
      <c r="R85" s="22">
        <v>0</v>
      </c>
      <c r="S85" s="22">
        <v>59501</v>
      </c>
      <c r="T85" s="22">
        <v>552543</v>
      </c>
      <c r="U85" s="22">
        <v>100780</v>
      </c>
      <c r="V85" s="22">
        <v>0</v>
      </c>
      <c r="W85" s="22"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100780</v>
      </c>
      <c r="AD85" s="22">
        <v>0</v>
      </c>
      <c r="AE85" s="22">
        <v>274466</v>
      </c>
      <c r="AF85" s="22">
        <v>0</v>
      </c>
      <c r="AG85" s="22">
        <v>0</v>
      </c>
      <c r="AH85" s="22">
        <v>59501</v>
      </c>
      <c r="AI85" s="22">
        <v>434747</v>
      </c>
      <c r="AJ85" s="22">
        <v>0</v>
      </c>
      <c r="AK85" s="22">
        <v>0</v>
      </c>
      <c r="AL85" s="22">
        <v>0</v>
      </c>
    </row>
    <row r="86" spans="1:38" x14ac:dyDescent="0.35">
      <c r="A86" s="22" t="s">
        <v>114</v>
      </c>
      <c r="B86" s="22" t="s">
        <v>167</v>
      </c>
      <c r="C86" s="22" t="s">
        <v>282</v>
      </c>
      <c r="D86" s="22" t="s">
        <v>283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58259</v>
      </c>
      <c r="T86" s="22">
        <v>58259</v>
      </c>
      <c r="U86" s="22">
        <v>0</v>
      </c>
      <c r="V86" s="22">
        <v>0</v>
      </c>
      <c r="W86" s="22">
        <v>0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0</v>
      </c>
      <c r="AF86" s="22">
        <v>0</v>
      </c>
      <c r="AG86" s="22">
        <v>0</v>
      </c>
      <c r="AH86" s="22">
        <v>3496</v>
      </c>
      <c r="AI86" s="22">
        <v>3496</v>
      </c>
      <c r="AJ86" s="22">
        <v>0</v>
      </c>
      <c r="AK86" s="22">
        <v>0</v>
      </c>
      <c r="AL86" s="22">
        <v>0</v>
      </c>
    </row>
    <row r="87" spans="1:38" x14ac:dyDescent="0.35">
      <c r="A87" s="22" t="s">
        <v>114</v>
      </c>
      <c r="B87" s="22" t="s">
        <v>167</v>
      </c>
      <c r="C87" s="22" t="s">
        <v>284</v>
      </c>
      <c r="D87" s="22" t="s">
        <v>285</v>
      </c>
      <c r="E87" s="22">
        <v>0</v>
      </c>
      <c r="F87" s="22">
        <v>0</v>
      </c>
      <c r="G87" s="22">
        <v>0</v>
      </c>
      <c r="H87" s="22">
        <v>0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16941819</v>
      </c>
      <c r="O87" s="22">
        <v>0</v>
      </c>
      <c r="P87" s="22">
        <v>803674</v>
      </c>
      <c r="Q87" s="22">
        <v>3247</v>
      </c>
      <c r="R87" s="22">
        <v>0</v>
      </c>
      <c r="S87" s="22">
        <v>285109</v>
      </c>
      <c r="T87" s="22">
        <v>18033849</v>
      </c>
      <c r="U87" s="22">
        <v>0</v>
      </c>
      <c r="V87" s="22">
        <v>0</v>
      </c>
      <c r="W87" s="22">
        <v>0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731406</v>
      </c>
      <c r="AF87" s="22">
        <v>0</v>
      </c>
      <c r="AG87" s="22">
        <v>0</v>
      </c>
      <c r="AH87" s="22">
        <v>277746</v>
      </c>
      <c r="AI87" s="22">
        <v>1009152</v>
      </c>
      <c r="AJ87" s="22">
        <v>0</v>
      </c>
      <c r="AK87" s="22">
        <v>0</v>
      </c>
      <c r="AL87" s="22">
        <v>0</v>
      </c>
    </row>
    <row r="88" spans="1:38" x14ac:dyDescent="0.35">
      <c r="A88" s="22" t="s">
        <v>114</v>
      </c>
      <c r="B88" s="22" t="s">
        <v>167</v>
      </c>
      <c r="C88" s="22" t="s">
        <v>286</v>
      </c>
      <c r="D88" s="22" t="s">
        <v>287</v>
      </c>
      <c r="E88" s="22">
        <v>0</v>
      </c>
      <c r="F88" s="22">
        <v>0</v>
      </c>
      <c r="G88" s="22">
        <v>0</v>
      </c>
      <c r="H88" s="22">
        <v>0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2095400</v>
      </c>
      <c r="O88" s="22">
        <v>0</v>
      </c>
      <c r="P88" s="22">
        <v>2068984</v>
      </c>
      <c r="Q88" s="22">
        <v>172375</v>
      </c>
      <c r="R88" s="22">
        <v>0</v>
      </c>
      <c r="S88" s="22">
        <v>305329</v>
      </c>
      <c r="T88" s="22">
        <v>4642088</v>
      </c>
      <c r="U88" s="22">
        <v>0</v>
      </c>
      <c r="V88" s="22">
        <v>0</v>
      </c>
      <c r="W88" s="22">
        <v>0</v>
      </c>
      <c r="X88" s="22">
        <v>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1772366</v>
      </c>
      <c r="AF88" s="22">
        <v>0</v>
      </c>
      <c r="AG88" s="22">
        <v>0</v>
      </c>
      <c r="AH88" s="22">
        <v>287659</v>
      </c>
      <c r="AI88" s="22">
        <v>2060025</v>
      </c>
      <c r="AJ88" s="22">
        <v>0</v>
      </c>
      <c r="AK88" s="22">
        <v>0</v>
      </c>
      <c r="AL88" s="22">
        <v>0</v>
      </c>
    </row>
    <row r="89" spans="1:38" x14ac:dyDescent="0.35">
      <c r="A89" s="22" t="s">
        <v>114</v>
      </c>
      <c r="B89" s="22" t="s">
        <v>167</v>
      </c>
      <c r="C89" s="22" t="s">
        <v>288</v>
      </c>
      <c r="D89" s="22" t="s">
        <v>289</v>
      </c>
      <c r="E89" s="22">
        <v>0</v>
      </c>
      <c r="F89" s="22">
        <v>0</v>
      </c>
      <c r="G89" s="22">
        <v>0</v>
      </c>
      <c r="H89" s="22">
        <v>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524100</v>
      </c>
      <c r="O89" s="22">
        <v>0</v>
      </c>
      <c r="P89" s="22">
        <v>410995</v>
      </c>
      <c r="Q89" s="22">
        <v>0</v>
      </c>
      <c r="R89" s="22">
        <v>0</v>
      </c>
      <c r="S89" s="22">
        <v>2144</v>
      </c>
      <c r="T89" s="22">
        <v>937239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0</v>
      </c>
      <c r="AE89" s="22">
        <v>264060</v>
      </c>
      <c r="AF89" s="22">
        <v>0</v>
      </c>
      <c r="AG89" s="22">
        <v>0</v>
      </c>
      <c r="AH89" s="22">
        <v>0</v>
      </c>
      <c r="AI89" s="22">
        <v>264060</v>
      </c>
      <c r="AJ89" s="22">
        <v>0</v>
      </c>
      <c r="AK89" s="22">
        <v>0</v>
      </c>
      <c r="AL89" s="22">
        <v>0</v>
      </c>
    </row>
    <row r="90" spans="1:38" x14ac:dyDescent="0.35">
      <c r="A90" s="22" t="s">
        <v>114</v>
      </c>
      <c r="B90" s="22" t="s">
        <v>167</v>
      </c>
      <c r="C90" s="22" t="s">
        <v>290</v>
      </c>
      <c r="D90" s="22" t="s">
        <v>291</v>
      </c>
      <c r="E90" s="22">
        <v>19964</v>
      </c>
      <c r="F90" s="22">
        <v>0</v>
      </c>
      <c r="G90" s="22">
        <v>0</v>
      </c>
      <c r="H90" s="22">
        <v>0</v>
      </c>
      <c r="I90" s="22">
        <v>0</v>
      </c>
      <c r="J90" s="22">
        <v>0</v>
      </c>
      <c r="K90" s="22">
        <v>0</v>
      </c>
      <c r="L90" s="22">
        <v>0</v>
      </c>
      <c r="M90" s="22">
        <v>19964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19964</v>
      </c>
      <c r="U90" s="22">
        <v>19964</v>
      </c>
      <c r="V90" s="22">
        <v>0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19964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v>19964</v>
      </c>
      <c r="AJ90" s="22">
        <v>0</v>
      </c>
      <c r="AK90" s="22">
        <v>0</v>
      </c>
      <c r="AL90" s="22">
        <v>0</v>
      </c>
    </row>
    <row r="91" spans="1:38" x14ac:dyDescent="0.35">
      <c r="A91" s="22" t="s">
        <v>114</v>
      </c>
      <c r="B91" s="22" t="s">
        <v>167</v>
      </c>
      <c r="C91" s="22" t="s">
        <v>292</v>
      </c>
      <c r="D91" s="22" t="s">
        <v>293</v>
      </c>
      <c r="E91" s="22">
        <v>20263163</v>
      </c>
      <c r="F91" s="22">
        <v>0</v>
      </c>
      <c r="G91" s="22">
        <v>0</v>
      </c>
      <c r="H91" s="22">
        <v>0</v>
      </c>
      <c r="I91" s="22">
        <v>0</v>
      </c>
      <c r="J91" s="22">
        <v>0</v>
      </c>
      <c r="K91" s="22">
        <v>0</v>
      </c>
      <c r="L91" s="22">
        <v>0</v>
      </c>
      <c r="M91" s="22">
        <v>20263163</v>
      </c>
      <c r="N91" s="22">
        <v>0</v>
      </c>
      <c r="O91" s="22">
        <v>5250</v>
      </c>
      <c r="P91" s="22">
        <v>2226211</v>
      </c>
      <c r="Q91" s="22">
        <v>0</v>
      </c>
      <c r="R91" s="22">
        <v>0</v>
      </c>
      <c r="S91" s="22">
        <v>121855</v>
      </c>
      <c r="T91" s="22">
        <v>22616479</v>
      </c>
      <c r="U91" s="22">
        <v>17605456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17605456</v>
      </c>
      <c r="AD91" s="22">
        <v>1155</v>
      </c>
      <c r="AE91" s="22">
        <v>1371717</v>
      </c>
      <c r="AF91" s="22">
        <v>0</v>
      </c>
      <c r="AG91" s="22">
        <v>0</v>
      </c>
      <c r="AH91" s="22">
        <v>98473</v>
      </c>
      <c r="AI91" s="22">
        <v>19076801</v>
      </c>
      <c r="AJ91" s="22">
        <v>0</v>
      </c>
      <c r="AK91" s="22">
        <v>0</v>
      </c>
      <c r="AL91" s="22">
        <v>0</v>
      </c>
    </row>
    <row r="92" spans="1:38" x14ac:dyDescent="0.35">
      <c r="A92" s="22" t="s">
        <v>114</v>
      </c>
      <c r="B92" s="22" t="s">
        <v>294</v>
      </c>
      <c r="C92" s="22" t="s">
        <v>295</v>
      </c>
      <c r="D92" s="22" t="s">
        <v>296</v>
      </c>
      <c r="E92" s="22">
        <v>0</v>
      </c>
      <c r="F92" s="22">
        <v>0</v>
      </c>
      <c r="G92" s="22">
        <v>0</v>
      </c>
      <c r="H92" s="22">
        <v>0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0</v>
      </c>
      <c r="V92" s="22">
        <v>0</v>
      </c>
      <c r="W92" s="22">
        <v>0</v>
      </c>
      <c r="X92" s="22">
        <v>0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v>0</v>
      </c>
      <c r="AI92" s="22">
        <v>0</v>
      </c>
      <c r="AJ92" s="22">
        <v>0</v>
      </c>
      <c r="AK92" s="22">
        <v>0</v>
      </c>
      <c r="AL92" s="22">
        <v>0</v>
      </c>
    </row>
    <row r="93" spans="1:38" x14ac:dyDescent="0.35">
      <c r="A93" s="22" t="s">
        <v>114</v>
      </c>
      <c r="B93" s="22" t="s">
        <v>294</v>
      </c>
      <c r="C93" s="22" t="s">
        <v>297</v>
      </c>
      <c r="D93" s="22" t="s">
        <v>298</v>
      </c>
      <c r="E93" s="22">
        <v>1241380</v>
      </c>
      <c r="F93" s="22">
        <v>0</v>
      </c>
      <c r="G93" s="22">
        <v>36820</v>
      </c>
      <c r="H93" s="22">
        <v>412260</v>
      </c>
      <c r="I93" s="22">
        <v>5146</v>
      </c>
      <c r="J93" s="22">
        <v>0</v>
      </c>
      <c r="K93" s="22">
        <v>0</v>
      </c>
      <c r="L93" s="22">
        <v>0</v>
      </c>
      <c r="M93" s="22">
        <v>1695606</v>
      </c>
      <c r="N93" s="22">
        <v>77982</v>
      </c>
      <c r="O93" s="22">
        <v>247392</v>
      </c>
      <c r="P93" s="22">
        <v>814314</v>
      </c>
      <c r="Q93" s="22">
        <v>0</v>
      </c>
      <c r="R93" s="22">
        <v>19568</v>
      </c>
      <c r="S93" s="22">
        <v>265000</v>
      </c>
      <c r="T93" s="22">
        <v>3119862</v>
      </c>
      <c r="U93" s="22">
        <v>849677</v>
      </c>
      <c r="V93" s="22">
        <v>0</v>
      </c>
      <c r="W93" s="22">
        <v>36820</v>
      </c>
      <c r="X93" s="22">
        <v>246920</v>
      </c>
      <c r="Y93" s="22">
        <v>3213</v>
      </c>
      <c r="Z93" s="22">
        <v>0</v>
      </c>
      <c r="AA93" s="22">
        <v>0</v>
      </c>
      <c r="AB93" s="22">
        <v>0</v>
      </c>
      <c r="AC93" s="22">
        <v>1136630</v>
      </c>
      <c r="AD93" s="22">
        <v>94853</v>
      </c>
      <c r="AE93" s="22">
        <v>530599</v>
      </c>
      <c r="AF93" s="22">
        <v>0</v>
      </c>
      <c r="AG93" s="22">
        <v>18717</v>
      </c>
      <c r="AH93" s="22">
        <v>238500</v>
      </c>
      <c r="AI93" s="22">
        <v>2019299</v>
      </c>
      <c r="AJ93" s="22">
        <v>0</v>
      </c>
      <c r="AK93" s="22">
        <v>0</v>
      </c>
      <c r="AL93" s="22">
        <v>0</v>
      </c>
    </row>
    <row r="94" spans="1:38" x14ac:dyDescent="0.35">
      <c r="A94" s="22" t="s">
        <v>114</v>
      </c>
      <c r="B94" s="22" t="s">
        <v>294</v>
      </c>
      <c r="C94" s="22" t="s">
        <v>299</v>
      </c>
      <c r="D94" s="22" t="s">
        <v>300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164430</v>
      </c>
      <c r="Q94" s="22">
        <v>0</v>
      </c>
      <c r="R94" s="22">
        <v>0</v>
      </c>
      <c r="S94" s="22">
        <v>0</v>
      </c>
      <c r="T94" s="22">
        <v>164430</v>
      </c>
      <c r="U94" s="22">
        <v>0</v>
      </c>
      <c r="V94" s="22">
        <v>0</v>
      </c>
      <c r="W94" s="22">
        <v>0</v>
      </c>
      <c r="X94" s="22">
        <v>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86268</v>
      </c>
      <c r="AF94" s="22">
        <v>0</v>
      </c>
      <c r="AG94" s="22">
        <v>0</v>
      </c>
      <c r="AH94" s="22">
        <v>0</v>
      </c>
      <c r="AI94" s="22">
        <v>86268</v>
      </c>
      <c r="AJ94" s="22">
        <v>0</v>
      </c>
      <c r="AK94" s="22">
        <v>0</v>
      </c>
      <c r="AL94" s="22">
        <v>0</v>
      </c>
    </row>
    <row r="95" spans="1:38" x14ac:dyDescent="0.35">
      <c r="A95" s="22" t="s">
        <v>114</v>
      </c>
      <c r="B95" s="22" t="s">
        <v>294</v>
      </c>
      <c r="C95" s="22" t="s">
        <v>301</v>
      </c>
      <c r="D95" s="22" t="s">
        <v>302</v>
      </c>
      <c r="E95" s="22">
        <v>0</v>
      </c>
      <c r="F95" s="22">
        <v>0</v>
      </c>
      <c r="G95" s="22">
        <v>0</v>
      </c>
      <c r="H95" s="22">
        <v>0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>
        <v>59297</v>
      </c>
      <c r="Q95" s="22">
        <v>0</v>
      </c>
      <c r="R95" s="22">
        <v>0</v>
      </c>
      <c r="S95" s="22">
        <v>5267</v>
      </c>
      <c r="T95" s="22">
        <v>64564</v>
      </c>
      <c r="U95" s="22">
        <v>0</v>
      </c>
      <c r="V95" s="22">
        <v>0</v>
      </c>
      <c r="W95" s="22">
        <v>0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54297</v>
      </c>
      <c r="AF95" s="22">
        <v>0</v>
      </c>
      <c r="AG95" s="22">
        <v>0</v>
      </c>
      <c r="AH95" s="22">
        <v>4768</v>
      </c>
      <c r="AI95" s="22">
        <v>59065</v>
      </c>
      <c r="AJ95" s="22">
        <v>0</v>
      </c>
      <c r="AK95" s="22">
        <v>0</v>
      </c>
      <c r="AL95" s="22">
        <v>0</v>
      </c>
    </row>
    <row r="96" spans="1:38" x14ac:dyDescent="0.35">
      <c r="A96" s="22" t="s">
        <v>114</v>
      </c>
      <c r="B96" s="22" t="s">
        <v>294</v>
      </c>
      <c r="C96" s="22" t="s">
        <v>303</v>
      </c>
      <c r="D96" s="22" t="s">
        <v>304</v>
      </c>
      <c r="E96" s="22">
        <v>0</v>
      </c>
      <c r="F96" s="22">
        <v>0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0</v>
      </c>
      <c r="Z96" s="22">
        <v>0</v>
      </c>
      <c r="AA96" s="22">
        <v>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0</v>
      </c>
      <c r="AJ96" s="22">
        <v>0</v>
      </c>
      <c r="AK96" s="22">
        <v>0</v>
      </c>
      <c r="AL96" s="22">
        <v>0</v>
      </c>
    </row>
    <row r="97" spans="1:38" x14ac:dyDescent="0.35">
      <c r="A97" s="22" t="s">
        <v>114</v>
      </c>
      <c r="B97" s="22" t="s">
        <v>294</v>
      </c>
      <c r="C97" s="22" t="s">
        <v>305</v>
      </c>
      <c r="D97" s="22" t="s">
        <v>306</v>
      </c>
      <c r="E97" s="22">
        <v>0</v>
      </c>
      <c r="F97" s="22">
        <v>0</v>
      </c>
      <c r="G97" s="22">
        <v>0</v>
      </c>
      <c r="H97" s="22">
        <v>0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>
        <v>0</v>
      </c>
      <c r="Q97" s="22">
        <v>0</v>
      </c>
      <c r="R97" s="22">
        <v>8372</v>
      </c>
      <c r="S97" s="22">
        <v>20000</v>
      </c>
      <c r="T97" s="22">
        <v>28372</v>
      </c>
      <c r="U97" s="22">
        <v>0</v>
      </c>
      <c r="V97" s="22">
        <v>0</v>
      </c>
      <c r="W97" s="22">
        <v>0</v>
      </c>
      <c r="X97" s="22">
        <v>0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20000</v>
      </c>
      <c r="AI97" s="22">
        <v>20000</v>
      </c>
      <c r="AJ97" s="22">
        <v>0</v>
      </c>
      <c r="AK97" s="22">
        <v>0</v>
      </c>
      <c r="AL97" s="22">
        <v>0</v>
      </c>
    </row>
    <row r="98" spans="1:38" x14ac:dyDescent="0.35">
      <c r="A98" s="22" t="s">
        <v>114</v>
      </c>
      <c r="B98" s="22" t="s">
        <v>294</v>
      </c>
      <c r="C98" s="22" t="s">
        <v>307</v>
      </c>
      <c r="D98" s="22" t="s">
        <v>308</v>
      </c>
      <c r="E98" s="22">
        <v>0</v>
      </c>
      <c r="F98" s="22">
        <v>0</v>
      </c>
      <c r="G98" s="22">
        <v>0</v>
      </c>
      <c r="H98" s="22">
        <v>0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0</v>
      </c>
      <c r="AJ98" s="22">
        <v>0</v>
      </c>
      <c r="AK98" s="22">
        <v>0</v>
      </c>
      <c r="AL98" s="22">
        <v>0</v>
      </c>
    </row>
    <row r="99" spans="1:38" x14ac:dyDescent="0.35">
      <c r="A99" s="22" t="s">
        <v>114</v>
      </c>
      <c r="B99" s="22" t="s">
        <v>294</v>
      </c>
      <c r="C99" s="22" t="s">
        <v>309</v>
      </c>
      <c r="D99" s="22" t="s">
        <v>310</v>
      </c>
      <c r="E99" s="22">
        <v>0</v>
      </c>
      <c r="F99" s="22">
        <v>0</v>
      </c>
      <c r="G99" s="22">
        <v>0</v>
      </c>
      <c r="H99" s="22">
        <v>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>
        <v>71359</v>
      </c>
      <c r="Q99" s="22">
        <v>0</v>
      </c>
      <c r="R99" s="22">
        <v>0</v>
      </c>
      <c r="S99" s="22">
        <v>0</v>
      </c>
      <c r="T99" s="22">
        <v>71359</v>
      </c>
      <c r="U99" s="22">
        <v>0</v>
      </c>
      <c r="V99" s="22">
        <v>0</v>
      </c>
      <c r="W99" s="22">
        <v>0</v>
      </c>
      <c r="X99" s="22">
        <v>0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0</v>
      </c>
      <c r="AE99" s="22">
        <v>71359</v>
      </c>
      <c r="AF99" s="22">
        <v>0</v>
      </c>
      <c r="AG99" s="22">
        <v>0</v>
      </c>
      <c r="AH99" s="22">
        <v>0</v>
      </c>
      <c r="AI99" s="22">
        <v>71359</v>
      </c>
      <c r="AJ99" s="22">
        <v>0</v>
      </c>
      <c r="AK99" s="22">
        <v>0</v>
      </c>
      <c r="AL99" s="22">
        <v>0</v>
      </c>
    </row>
    <row r="100" spans="1:38" x14ac:dyDescent="0.35">
      <c r="A100" s="22" t="s">
        <v>114</v>
      </c>
      <c r="B100" s="22" t="s">
        <v>294</v>
      </c>
      <c r="C100" s="22" t="s">
        <v>311</v>
      </c>
      <c r="D100" s="22" t="s">
        <v>312</v>
      </c>
      <c r="E100" s="22">
        <v>0</v>
      </c>
      <c r="F100" s="22">
        <v>0</v>
      </c>
      <c r="G100" s="22">
        <v>0</v>
      </c>
      <c r="H100" s="22">
        <v>0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133912</v>
      </c>
      <c r="Q100" s="22">
        <v>0</v>
      </c>
      <c r="R100" s="22">
        <v>686092</v>
      </c>
      <c r="S100" s="22">
        <v>0</v>
      </c>
      <c r="T100" s="22">
        <v>820004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133912</v>
      </c>
      <c r="AF100" s="22">
        <v>0</v>
      </c>
      <c r="AG100" s="22">
        <v>274436</v>
      </c>
      <c r="AH100" s="22">
        <v>0</v>
      </c>
      <c r="AI100" s="22">
        <v>408348</v>
      </c>
      <c r="AJ100" s="22">
        <v>0</v>
      </c>
      <c r="AK100" s="22">
        <v>0</v>
      </c>
      <c r="AL100" s="22">
        <v>0</v>
      </c>
    </row>
    <row r="101" spans="1:38" x14ac:dyDescent="0.35">
      <c r="A101" s="22" t="s">
        <v>114</v>
      </c>
      <c r="B101" s="22" t="s">
        <v>294</v>
      </c>
      <c r="C101" s="22" t="s">
        <v>313</v>
      </c>
      <c r="D101" s="22" t="s">
        <v>314</v>
      </c>
      <c r="E101" s="22">
        <v>0</v>
      </c>
      <c r="F101" s="22">
        <v>0</v>
      </c>
      <c r="G101" s="22">
        <v>0</v>
      </c>
      <c r="H101" s="22">
        <v>0</v>
      </c>
      <c r="I101" s="22">
        <v>0</v>
      </c>
      <c r="J101" s="22">
        <v>0</v>
      </c>
      <c r="K101" s="22">
        <v>-72206</v>
      </c>
      <c r="L101" s="22">
        <v>0</v>
      </c>
      <c r="M101" s="22">
        <v>-72206</v>
      </c>
      <c r="N101" s="22">
        <v>0</v>
      </c>
      <c r="O101" s="22">
        <v>0</v>
      </c>
      <c r="P101" s="22">
        <v>132206</v>
      </c>
      <c r="Q101" s="22">
        <v>0</v>
      </c>
      <c r="R101" s="22">
        <v>0</v>
      </c>
      <c r="S101" s="22">
        <v>44249</v>
      </c>
      <c r="T101" s="22">
        <v>104249</v>
      </c>
      <c r="U101" s="22">
        <v>0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21665</v>
      </c>
      <c r="AF101" s="22">
        <v>0</v>
      </c>
      <c r="AG101" s="22">
        <v>0</v>
      </c>
      <c r="AH101" s="22">
        <v>44249</v>
      </c>
      <c r="AI101" s="22">
        <v>65914</v>
      </c>
      <c r="AJ101" s="22">
        <v>0</v>
      </c>
      <c r="AK101" s="22">
        <v>0</v>
      </c>
      <c r="AL101" s="22">
        <v>0</v>
      </c>
    </row>
    <row r="102" spans="1:38" x14ac:dyDescent="0.35">
      <c r="A102" s="22" t="s">
        <v>114</v>
      </c>
      <c r="B102" s="22" t="s">
        <v>294</v>
      </c>
      <c r="C102" s="22" t="s">
        <v>315</v>
      </c>
      <c r="D102" s="22" t="s">
        <v>316</v>
      </c>
      <c r="E102" s="22">
        <v>14114</v>
      </c>
      <c r="F102" s="22">
        <v>0</v>
      </c>
      <c r="G102" s="22">
        <v>0</v>
      </c>
      <c r="H102" s="22"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v>14114</v>
      </c>
      <c r="N102" s="22">
        <v>0</v>
      </c>
      <c r="O102" s="22">
        <v>62116</v>
      </c>
      <c r="P102" s="22">
        <v>994275</v>
      </c>
      <c r="Q102" s="22">
        <v>7000</v>
      </c>
      <c r="R102" s="22">
        <v>285925</v>
      </c>
      <c r="S102" s="22">
        <v>85622</v>
      </c>
      <c r="T102" s="22">
        <v>1449052</v>
      </c>
      <c r="U102" s="22">
        <v>14114</v>
      </c>
      <c r="V102" s="22">
        <v>0</v>
      </c>
      <c r="W102" s="22">
        <v>0</v>
      </c>
      <c r="X102" s="22">
        <v>0</v>
      </c>
      <c r="Y102" s="22">
        <v>0</v>
      </c>
      <c r="Z102" s="22">
        <v>0</v>
      </c>
      <c r="AA102" s="22">
        <v>0</v>
      </c>
      <c r="AB102" s="22">
        <v>0</v>
      </c>
      <c r="AC102" s="22">
        <v>14114</v>
      </c>
      <c r="AD102" s="22">
        <v>62116</v>
      </c>
      <c r="AE102" s="22">
        <v>421499</v>
      </c>
      <c r="AF102" s="22">
        <v>0</v>
      </c>
      <c r="AG102" s="22">
        <v>192370</v>
      </c>
      <c r="AH102" s="22">
        <v>84622</v>
      </c>
      <c r="AI102" s="22">
        <v>774721</v>
      </c>
      <c r="AJ102" s="22">
        <v>0</v>
      </c>
      <c r="AK102" s="22">
        <v>0</v>
      </c>
      <c r="AL102" s="22">
        <v>0</v>
      </c>
    </row>
    <row r="103" spans="1:38" x14ac:dyDescent="0.35">
      <c r="A103" s="22" t="s">
        <v>114</v>
      </c>
      <c r="B103" s="22" t="s">
        <v>294</v>
      </c>
      <c r="C103" s="22" t="s">
        <v>317</v>
      </c>
      <c r="D103" s="22" t="s">
        <v>318</v>
      </c>
      <c r="E103" s="22">
        <v>0</v>
      </c>
      <c r="F103" s="22">
        <v>0</v>
      </c>
      <c r="G103" s="22">
        <v>0</v>
      </c>
      <c r="H103" s="22"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37070</v>
      </c>
      <c r="O103" s="22">
        <v>0</v>
      </c>
      <c r="P103" s="22">
        <v>90051</v>
      </c>
      <c r="Q103" s="22">
        <v>0</v>
      </c>
      <c r="R103" s="22">
        <v>0</v>
      </c>
      <c r="S103" s="22">
        <v>65000</v>
      </c>
      <c r="T103" s="22">
        <v>192121</v>
      </c>
      <c r="U103" s="22">
        <v>0</v>
      </c>
      <c r="V103" s="22">
        <v>0</v>
      </c>
      <c r="W103" s="22">
        <v>0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41957</v>
      </c>
      <c r="AF103" s="22">
        <v>0</v>
      </c>
      <c r="AG103" s="22">
        <v>0</v>
      </c>
      <c r="AH103" s="22">
        <v>19500</v>
      </c>
      <c r="AI103" s="22">
        <v>61457</v>
      </c>
      <c r="AJ103" s="22">
        <v>0</v>
      </c>
      <c r="AK103" s="22">
        <v>0</v>
      </c>
      <c r="AL103" s="22">
        <v>0</v>
      </c>
    </row>
    <row r="104" spans="1:38" x14ac:dyDescent="0.35">
      <c r="A104" s="22" t="s">
        <v>114</v>
      </c>
      <c r="B104" s="22" t="s">
        <v>294</v>
      </c>
      <c r="C104" s="22" t="s">
        <v>319</v>
      </c>
      <c r="D104" s="22" t="s">
        <v>320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>
        <v>83610</v>
      </c>
      <c r="Q104" s="22">
        <v>0</v>
      </c>
      <c r="R104" s="22">
        <v>0</v>
      </c>
      <c r="S104" s="22">
        <v>0</v>
      </c>
      <c r="T104" s="22">
        <v>83610</v>
      </c>
      <c r="U104" s="22">
        <v>0</v>
      </c>
      <c r="V104" s="22">
        <v>0</v>
      </c>
      <c r="W104" s="22">
        <v>0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37624</v>
      </c>
      <c r="AF104" s="22">
        <v>0</v>
      </c>
      <c r="AG104" s="22">
        <v>0</v>
      </c>
      <c r="AH104" s="22">
        <v>0</v>
      </c>
      <c r="AI104" s="22">
        <v>37624</v>
      </c>
      <c r="AJ104" s="22">
        <v>0</v>
      </c>
      <c r="AK104" s="22">
        <v>0</v>
      </c>
      <c r="AL104" s="22">
        <v>0</v>
      </c>
    </row>
    <row r="105" spans="1:38" x14ac:dyDescent="0.35">
      <c r="A105" s="22" t="s">
        <v>114</v>
      </c>
      <c r="B105" s="22" t="s">
        <v>294</v>
      </c>
      <c r="C105" s="22" t="s">
        <v>321</v>
      </c>
      <c r="D105" s="22" t="s">
        <v>322</v>
      </c>
      <c r="E105" s="22">
        <v>0</v>
      </c>
      <c r="F105" s="22">
        <v>0</v>
      </c>
      <c r="G105" s="22">
        <v>0</v>
      </c>
      <c r="H105" s="22"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>
        <v>31144</v>
      </c>
      <c r="Q105" s="22">
        <v>0</v>
      </c>
      <c r="R105" s="22">
        <v>0</v>
      </c>
      <c r="S105" s="22">
        <v>0</v>
      </c>
      <c r="T105" s="22">
        <v>31144</v>
      </c>
      <c r="U105" s="22">
        <v>0</v>
      </c>
      <c r="V105" s="22">
        <v>0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0</v>
      </c>
      <c r="AE105" s="22">
        <v>31144</v>
      </c>
      <c r="AF105" s="22">
        <v>0</v>
      </c>
      <c r="AG105" s="22">
        <v>0</v>
      </c>
      <c r="AH105" s="22">
        <v>0</v>
      </c>
      <c r="AI105" s="22">
        <v>31144</v>
      </c>
      <c r="AJ105" s="22">
        <v>0</v>
      </c>
      <c r="AK105" s="22">
        <v>0</v>
      </c>
      <c r="AL105" s="22">
        <v>0</v>
      </c>
    </row>
    <row r="106" spans="1:38" x14ac:dyDescent="0.35">
      <c r="A106" s="22" t="s">
        <v>114</v>
      </c>
      <c r="B106" s="22" t="s">
        <v>294</v>
      </c>
      <c r="C106" s="22" t="s">
        <v>323</v>
      </c>
      <c r="D106" s="22" t="s">
        <v>324</v>
      </c>
      <c r="E106" s="22">
        <v>0</v>
      </c>
      <c r="F106" s="22">
        <v>0</v>
      </c>
      <c r="G106" s="22">
        <v>0</v>
      </c>
      <c r="H106" s="22">
        <v>0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>
        <v>157367</v>
      </c>
      <c r="Q106" s="22">
        <v>0</v>
      </c>
      <c r="R106" s="22">
        <v>0</v>
      </c>
      <c r="S106" s="22">
        <v>15497</v>
      </c>
      <c r="T106" s="22">
        <v>172864</v>
      </c>
      <c r="U106" s="22">
        <v>0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157368</v>
      </c>
      <c r="AF106" s="22">
        <v>0</v>
      </c>
      <c r="AG106" s="22">
        <v>0</v>
      </c>
      <c r="AH106" s="22">
        <v>15497</v>
      </c>
      <c r="AI106" s="22">
        <v>172865</v>
      </c>
      <c r="AJ106" s="22">
        <v>0</v>
      </c>
      <c r="AK106" s="22">
        <v>0</v>
      </c>
      <c r="AL106" s="22">
        <v>0</v>
      </c>
    </row>
    <row r="107" spans="1:38" x14ac:dyDescent="0.35">
      <c r="A107" s="22" t="s">
        <v>114</v>
      </c>
      <c r="B107" s="22" t="s">
        <v>294</v>
      </c>
      <c r="C107" s="22" t="s">
        <v>325</v>
      </c>
      <c r="D107" s="22" t="s">
        <v>326</v>
      </c>
      <c r="E107" s="22">
        <v>446657</v>
      </c>
      <c r="F107" s="22">
        <v>0</v>
      </c>
      <c r="G107" s="22">
        <v>50451</v>
      </c>
      <c r="H107" s="22">
        <v>611367</v>
      </c>
      <c r="I107" s="22">
        <v>0</v>
      </c>
      <c r="J107" s="22">
        <v>0</v>
      </c>
      <c r="K107" s="22">
        <v>0</v>
      </c>
      <c r="L107" s="22">
        <v>0</v>
      </c>
      <c r="M107" s="22">
        <v>1108475</v>
      </c>
      <c r="N107" s="22">
        <v>111996</v>
      </c>
      <c r="O107" s="22">
        <v>197975</v>
      </c>
      <c r="P107" s="22">
        <v>252410</v>
      </c>
      <c r="Q107" s="22">
        <v>0</v>
      </c>
      <c r="R107" s="22">
        <v>244533</v>
      </c>
      <c r="S107" s="22">
        <v>0</v>
      </c>
      <c r="T107" s="22">
        <v>1915389</v>
      </c>
      <c r="U107" s="22">
        <v>311080</v>
      </c>
      <c r="V107" s="22">
        <v>0</v>
      </c>
      <c r="W107" s="22">
        <v>18295</v>
      </c>
      <c r="X107" s="22">
        <v>588822</v>
      </c>
      <c r="Y107" s="22">
        <v>0</v>
      </c>
      <c r="Z107" s="22">
        <v>0</v>
      </c>
      <c r="AA107" s="22">
        <v>0</v>
      </c>
      <c r="AB107" s="22">
        <v>0</v>
      </c>
      <c r="AC107" s="22">
        <v>918197</v>
      </c>
      <c r="AD107" s="22">
        <v>67427</v>
      </c>
      <c r="AE107" s="22">
        <v>224801</v>
      </c>
      <c r="AF107" s="22">
        <v>0</v>
      </c>
      <c r="AG107" s="22">
        <v>98959</v>
      </c>
      <c r="AH107" s="22">
        <v>0</v>
      </c>
      <c r="AI107" s="22">
        <v>1309384</v>
      </c>
      <c r="AJ107" s="22">
        <v>0</v>
      </c>
      <c r="AK107" s="22">
        <v>0</v>
      </c>
      <c r="AL107" s="22">
        <v>0</v>
      </c>
    </row>
    <row r="108" spans="1:38" x14ac:dyDescent="0.35">
      <c r="A108" s="22" t="s">
        <v>114</v>
      </c>
      <c r="B108" s="22" t="s">
        <v>294</v>
      </c>
      <c r="C108" s="22" t="s">
        <v>327</v>
      </c>
      <c r="D108" s="22" t="s">
        <v>328</v>
      </c>
      <c r="E108" s="22">
        <v>86547</v>
      </c>
      <c r="F108" s="22">
        <v>0</v>
      </c>
      <c r="G108" s="22">
        <v>25824</v>
      </c>
      <c r="H108" s="22">
        <v>481219</v>
      </c>
      <c r="I108" s="22">
        <v>0</v>
      </c>
      <c r="J108" s="22">
        <v>0</v>
      </c>
      <c r="K108" s="22">
        <v>0</v>
      </c>
      <c r="L108" s="22">
        <v>0</v>
      </c>
      <c r="M108" s="22">
        <v>593590</v>
      </c>
      <c r="N108" s="22">
        <v>61599</v>
      </c>
      <c r="O108" s="22">
        <v>0</v>
      </c>
      <c r="P108" s="22">
        <v>87147</v>
      </c>
      <c r="Q108" s="22">
        <v>0</v>
      </c>
      <c r="R108" s="22">
        <v>0</v>
      </c>
      <c r="S108" s="22">
        <v>27574</v>
      </c>
      <c r="T108" s="22">
        <v>769910</v>
      </c>
      <c r="U108" s="22">
        <v>89547</v>
      </c>
      <c r="V108" s="22">
        <v>0</v>
      </c>
      <c r="W108" s="22">
        <v>22714</v>
      </c>
      <c r="X108" s="22">
        <v>19007</v>
      </c>
      <c r="Y108" s="22">
        <v>5944</v>
      </c>
      <c r="Z108" s="22">
        <v>0</v>
      </c>
      <c r="AA108" s="22">
        <v>0</v>
      </c>
      <c r="AB108" s="22">
        <v>0</v>
      </c>
      <c r="AC108" s="22">
        <v>137212</v>
      </c>
      <c r="AD108" s="22">
        <v>0</v>
      </c>
      <c r="AE108" s="22">
        <v>38017</v>
      </c>
      <c r="AF108" s="22">
        <v>0</v>
      </c>
      <c r="AG108" s="22">
        <v>0</v>
      </c>
      <c r="AH108" s="22">
        <v>27574</v>
      </c>
      <c r="AI108" s="22">
        <v>202803</v>
      </c>
      <c r="AJ108" s="22">
        <v>0</v>
      </c>
      <c r="AK108" s="22">
        <v>0</v>
      </c>
      <c r="AL108" s="22">
        <v>0</v>
      </c>
    </row>
    <row r="109" spans="1:38" x14ac:dyDescent="0.35">
      <c r="A109" s="22" t="s">
        <v>114</v>
      </c>
      <c r="B109" s="22" t="s">
        <v>294</v>
      </c>
      <c r="C109" s="22" t="s">
        <v>329</v>
      </c>
      <c r="D109" s="22" t="s">
        <v>330</v>
      </c>
      <c r="E109" s="22">
        <v>14577</v>
      </c>
      <c r="F109" s="22">
        <v>0</v>
      </c>
      <c r="G109" s="22">
        <v>0</v>
      </c>
      <c r="H109" s="22"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v>14577</v>
      </c>
      <c r="N109" s="22">
        <v>0</v>
      </c>
      <c r="O109" s="22">
        <v>0</v>
      </c>
      <c r="P109" s="22">
        <v>6245</v>
      </c>
      <c r="Q109" s="22">
        <v>0</v>
      </c>
      <c r="R109" s="22">
        <v>0</v>
      </c>
      <c r="S109" s="22">
        <v>18000</v>
      </c>
      <c r="T109" s="22">
        <v>38822</v>
      </c>
      <c r="U109" s="22">
        <v>14576</v>
      </c>
      <c r="V109" s="22">
        <v>0</v>
      </c>
      <c r="W109" s="22">
        <v>0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14576</v>
      </c>
      <c r="AD109" s="22">
        <v>0</v>
      </c>
      <c r="AE109" s="22">
        <v>3466</v>
      </c>
      <c r="AF109" s="22">
        <v>0</v>
      </c>
      <c r="AG109" s="22">
        <v>0</v>
      </c>
      <c r="AH109" s="22">
        <v>12960</v>
      </c>
      <c r="AI109" s="22">
        <v>31002</v>
      </c>
      <c r="AJ109" s="22">
        <v>0</v>
      </c>
      <c r="AK109" s="22">
        <v>0</v>
      </c>
      <c r="AL109" s="22">
        <v>0</v>
      </c>
    </row>
    <row r="110" spans="1:38" x14ac:dyDescent="0.35">
      <c r="A110" s="22" t="s">
        <v>114</v>
      </c>
      <c r="B110" s="22" t="s">
        <v>294</v>
      </c>
      <c r="C110" s="22" t="s">
        <v>331</v>
      </c>
      <c r="D110" s="22" t="s">
        <v>332</v>
      </c>
      <c r="E110" s="22">
        <v>0</v>
      </c>
      <c r="F110" s="22">
        <v>0</v>
      </c>
      <c r="G110" s="22">
        <v>0</v>
      </c>
      <c r="H110" s="22"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0</v>
      </c>
      <c r="AF110" s="22">
        <v>0</v>
      </c>
      <c r="AG110" s="22">
        <v>0</v>
      </c>
      <c r="AH110" s="22">
        <v>0</v>
      </c>
      <c r="AI110" s="22">
        <v>0</v>
      </c>
      <c r="AJ110" s="22">
        <v>0</v>
      </c>
      <c r="AK110" s="22">
        <v>0</v>
      </c>
      <c r="AL110" s="22">
        <v>0</v>
      </c>
    </row>
    <row r="111" spans="1:38" x14ac:dyDescent="0.35">
      <c r="A111" s="22" t="s">
        <v>114</v>
      </c>
      <c r="B111" s="22" t="s">
        <v>294</v>
      </c>
      <c r="C111" s="22" t="s">
        <v>333</v>
      </c>
      <c r="D111" s="22" t="s">
        <v>334</v>
      </c>
      <c r="E111" s="22">
        <v>0</v>
      </c>
      <c r="F111" s="22">
        <v>0</v>
      </c>
      <c r="G111" s="22">
        <v>0</v>
      </c>
      <c r="H111" s="22"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210517</v>
      </c>
      <c r="P111" s="22">
        <v>259501</v>
      </c>
      <c r="Q111" s="22">
        <v>0</v>
      </c>
      <c r="R111" s="22">
        <v>0</v>
      </c>
      <c r="S111" s="22">
        <v>47810</v>
      </c>
      <c r="T111" s="22">
        <v>517828</v>
      </c>
      <c r="U111" s="22">
        <v>0</v>
      </c>
      <c r="V111" s="22">
        <v>0</v>
      </c>
      <c r="W111" s="22">
        <v>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151936</v>
      </c>
      <c r="AE111" s="22">
        <v>144739</v>
      </c>
      <c r="AF111" s="22">
        <v>0</v>
      </c>
      <c r="AG111" s="22">
        <v>0</v>
      </c>
      <c r="AH111" s="22">
        <v>35296</v>
      </c>
      <c r="AI111" s="22">
        <v>331971</v>
      </c>
      <c r="AJ111" s="22">
        <v>0</v>
      </c>
      <c r="AK111" s="22">
        <v>0</v>
      </c>
      <c r="AL111" s="22">
        <v>0</v>
      </c>
    </row>
    <row r="112" spans="1:38" x14ac:dyDescent="0.35">
      <c r="A112" s="22" t="s">
        <v>114</v>
      </c>
      <c r="B112" s="22" t="s">
        <v>294</v>
      </c>
      <c r="C112" s="22" t="s">
        <v>335</v>
      </c>
      <c r="D112" s="22" t="s">
        <v>336</v>
      </c>
      <c r="E112" s="22">
        <v>377968</v>
      </c>
      <c r="F112" s="22">
        <v>0</v>
      </c>
      <c r="G112" s="22">
        <v>305839</v>
      </c>
      <c r="H112" s="22">
        <v>325880</v>
      </c>
      <c r="I112" s="22">
        <v>63420</v>
      </c>
      <c r="J112" s="22">
        <v>0</v>
      </c>
      <c r="K112" s="22">
        <v>0</v>
      </c>
      <c r="L112" s="22">
        <v>0</v>
      </c>
      <c r="M112" s="22">
        <v>1073107</v>
      </c>
      <c r="N112" s="22">
        <v>0</v>
      </c>
      <c r="O112" s="22">
        <v>3131</v>
      </c>
      <c r="P112" s="22">
        <v>85872</v>
      </c>
      <c r="Q112" s="22">
        <v>64800</v>
      </c>
      <c r="R112" s="22">
        <v>39265</v>
      </c>
      <c r="S112" s="22">
        <v>109266</v>
      </c>
      <c r="T112" s="22">
        <v>1375441</v>
      </c>
      <c r="U112" s="22">
        <v>254275</v>
      </c>
      <c r="V112" s="22">
        <v>0</v>
      </c>
      <c r="W112" s="22">
        <v>48218</v>
      </c>
      <c r="X112" s="22">
        <v>103271</v>
      </c>
      <c r="Y112" s="22">
        <v>4372</v>
      </c>
      <c r="Z112" s="22">
        <v>0</v>
      </c>
      <c r="AA112" s="22">
        <v>0</v>
      </c>
      <c r="AB112" s="22">
        <v>0</v>
      </c>
      <c r="AC112" s="22">
        <v>410136</v>
      </c>
      <c r="AD112" s="22">
        <v>3130</v>
      </c>
      <c r="AE112" s="22">
        <v>85872</v>
      </c>
      <c r="AF112" s="22">
        <v>0</v>
      </c>
      <c r="AG112" s="22">
        <v>39265</v>
      </c>
      <c r="AH112" s="22">
        <v>109266</v>
      </c>
      <c r="AI112" s="22">
        <v>647669</v>
      </c>
      <c r="AJ112" s="22">
        <v>0</v>
      </c>
      <c r="AK112" s="22">
        <v>0</v>
      </c>
      <c r="AL112" s="22">
        <v>0</v>
      </c>
    </row>
    <row r="113" spans="1:38" x14ac:dyDescent="0.35">
      <c r="A113" s="22" t="s">
        <v>114</v>
      </c>
      <c r="B113" s="22" t="s">
        <v>294</v>
      </c>
      <c r="C113" s="22" t="s">
        <v>337</v>
      </c>
      <c r="D113" s="22" t="s">
        <v>338</v>
      </c>
      <c r="E113" s="22">
        <v>5114</v>
      </c>
      <c r="F113" s="22">
        <v>0</v>
      </c>
      <c r="G113" s="22">
        <v>0</v>
      </c>
      <c r="H113" s="22">
        <v>0</v>
      </c>
      <c r="I113" s="22">
        <v>0</v>
      </c>
      <c r="J113" s="22">
        <v>0</v>
      </c>
      <c r="K113" s="22">
        <v>0</v>
      </c>
      <c r="L113" s="22">
        <v>0</v>
      </c>
      <c r="M113" s="22">
        <v>5114</v>
      </c>
      <c r="N113" s="22">
        <v>0</v>
      </c>
      <c r="O113" s="22">
        <v>0</v>
      </c>
      <c r="P113" s="22">
        <v>34284</v>
      </c>
      <c r="Q113" s="22">
        <v>0</v>
      </c>
      <c r="R113" s="22">
        <v>0</v>
      </c>
      <c r="S113" s="22">
        <v>15000</v>
      </c>
      <c r="T113" s="22">
        <v>54398</v>
      </c>
      <c r="U113" s="22">
        <v>5114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5114</v>
      </c>
      <c r="AD113" s="22">
        <v>0</v>
      </c>
      <c r="AE113" s="22">
        <v>25041</v>
      </c>
      <c r="AF113" s="22">
        <v>0</v>
      </c>
      <c r="AG113" s="22">
        <v>0</v>
      </c>
      <c r="AH113" s="22">
        <v>15000</v>
      </c>
      <c r="AI113" s="22">
        <v>45155</v>
      </c>
      <c r="AJ113" s="22">
        <v>0</v>
      </c>
      <c r="AK113" s="22">
        <v>0</v>
      </c>
      <c r="AL113" s="22">
        <v>0</v>
      </c>
    </row>
    <row r="114" spans="1:38" x14ac:dyDescent="0.35">
      <c r="A114" s="22" t="s">
        <v>114</v>
      </c>
      <c r="B114" s="22" t="s">
        <v>294</v>
      </c>
      <c r="C114" s="22" t="s">
        <v>339</v>
      </c>
      <c r="D114" s="22" t="s">
        <v>340</v>
      </c>
      <c r="E114" s="22">
        <v>0</v>
      </c>
      <c r="F114" s="22">
        <v>0</v>
      </c>
      <c r="G114" s="22">
        <v>0</v>
      </c>
      <c r="H114" s="22">
        <v>0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6681559</v>
      </c>
      <c r="O114" s="22">
        <v>0</v>
      </c>
      <c r="P114" s="22">
        <v>331666</v>
      </c>
      <c r="Q114" s="22">
        <v>175336</v>
      </c>
      <c r="R114" s="22">
        <v>0</v>
      </c>
      <c r="S114" s="22">
        <v>59307</v>
      </c>
      <c r="T114" s="22">
        <v>7247868</v>
      </c>
      <c r="U114" s="22">
        <v>0</v>
      </c>
      <c r="V114" s="22">
        <v>0</v>
      </c>
      <c r="W114" s="22">
        <v>0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327955</v>
      </c>
      <c r="AF114" s="22">
        <v>0</v>
      </c>
      <c r="AG114" s="22">
        <v>0</v>
      </c>
      <c r="AH114" s="22">
        <v>59308</v>
      </c>
      <c r="AI114" s="22">
        <v>387263</v>
      </c>
      <c r="AJ114" s="22">
        <v>0</v>
      </c>
      <c r="AK114" s="22">
        <v>0</v>
      </c>
      <c r="AL114" s="22">
        <v>0</v>
      </c>
    </row>
    <row r="115" spans="1:38" x14ac:dyDescent="0.35">
      <c r="A115" s="22" t="s">
        <v>114</v>
      </c>
      <c r="B115" s="22" t="s">
        <v>294</v>
      </c>
      <c r="C115" s="22" t="s">
        <v>341</v>
      </c>
      <c r="D115" s="22" t="s">
        <v>342</v>
      </c>
      <c r="E115" s="22">
        <v>0</v>
      </c>
      <c r="F115" s="22">
        <v>0</v>
      </c>
      <c r="G115" s="22">
        <v>0</v>
      </c>
      <c r="H115" s="22">
        <v>0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>
        <v>75016</v>
      </c>
      <c r="Q115" s="22">
        <v>0</v>
      </c>
      <c r="R115" s="22">
        <v>0</v>
      </c>
      <c r="S115" s="22">
        <v>0</v>
      </c>
      <c r="T115" s="22">
        <v>75016</v>
      </c>
      <c r="U115" s="22">
        <v>0</v>
      </c>
      <c r="V115" s="22">
        <v>0</v>
      </c>
      <c r="W115" s="22">
        <v>0</v>
      </c>
      <c r="X115" s="22">
        <v>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6252</v>
      </c>
      <c r="AF115" s="22">
        <v>0</v>
      </c>
      <c r="AG115" s="22">
        <v>0</v>
      </c>
      <c r="AH115" s="22">
        <v>0</v>
      </c>
      <c r="AI115" s="22">
        <v>6252</v>
      </c>
      <c r="AJ115" s="22">
        <v>0</v>
      </c>
      <c r="AK115" s="22">
        <v>0</v>
      </c>
      <c r="AL115" s="22">
        <v>0</v>
      </c>
    </row>
    <row r="116" spans="1:38" x14ac:dyDescent="0.35">
      <c r="A116" s="22" t="s">
        <v>114</v>
      </c>
      <c r="B116" s="22" t="s">
        <v>294</v>
      </c>
      <c r="C116" s="22" t="s">
        <v>343</v>
      </c>
      <c r="D116" s="22" t="s">
        <v>344</v>
      </c>
      <c r="E116" s="22">
        <v>0</v>
      </c>
      <c r="F116" s="22">
        <v>0</v>
      </c>
      <c r="G116" s="22">
        <v>0</v>
      </c>
      <c r="H116" s="22">
        <v>60000</v>
      </c>
      <c r="I116" s="22">
        <v>0</v>
      </c>
      <c r="J116" s="22">
        <v>0</v>
      </c>
      <c r="K116" s="22">
        <v>0</v>
      </c>
      <c r="L116" s="22">
        <v>0</v>
      </c>
      <c r="M116" s="22">
        <v>60000</v>
      </c>
      <c r="N116" s="22">
        <v>0</v>
      </c>
      <c r="O116" s="22">
        <v>0</v>
      </c>
      <c r="P116" s="22">
        <v>53713</v>
      </c>
      <c r="Q116" s="22">
        <v>0</v>
      </c>
      <c r="R116" s="22">
        <v>0</v>
      </c>
      <c r="S116" s="22">
        <v>0</v>
      </c>
      <c r="T116" s="22">
        <v>113713</v>
      </c>
      <c r="U116" s="22">
        <v>0</v>
      </c>
      <c r="V116" s="22">
        <v>0</v>
      </c>
      <c r="W116" s="22">
        <v>0</v>
      </c>
      <c r="X116" s="22">
        <v>47334</v>
      </c>
      <c r="Y116" s="22">
        <v>0</v>
      </c>
      <c r="Z116" s="22">
        <v>0</v>
      </c>
      <c r="AA116" s="22">
        <v>0</v>
      </c>
      <c r="AB116" s="22">
        <v>0</v>
      </c>
      <c r="AC116" s="22">
        <v>47334</v>
      </c>
      <c r="AD116" s="22">
        <v>0</v>
      </c>
      <c r="AE116" s="22">
        <v>1791</v>
      </c>
      <c r="AF116" s="22">
        <v>0</v>
      </c>
      <c r="AG116" s="22">
        <v>0</v>
      </c>
      <c r="AH116" s="22">
        <v>0</v>
      </c>
      <c r="AI116" s="22">
        <v>49125</v>
      </c>
      <c r="AJ116" s="22">
        <v>0</v>
      </c>
      <c r="AK116" s="22">
        <v>0</v>
      </c>
      <c r="AL116" s="22">
        <v>0</v>
      </c>
    </row>
    <row r="117" spans="1:38" x14ac:dyDescent="0.35">
      <c r="A117" s="22" t="s">
        <v>114</v>
      </c>
      <c r="B117" s="22" t="s">
        <v>294</v>
      </c>
      <c r="C117" s="22" t="s">
        <v>345</v>
      </c>
      <c r="D117" s="22" t="s">
        <v>346</v>
      </c>
      <c r="E117" s="22">
        <v>0</v>
      </c>
      <c r="F117" s="22">
        <v>0</v>
      </c>
      <c r="G117" s="22">
        <v>0</v>
      </c>
      <c r="H117" s="22">
        <v>0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0</v>
      </c>
      <c r="V117" s="22">
        <v>0</v>
      </c>
      <c r="W117" s="22">
        <v>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0</v>
      </c>
      <c r="AF117" s="22">
        <v>0</v>
      </c>
      <c r="AG117" s="22">
        <v>0</v>
      </c>
      <c r="AH117" s="22">
        <v>0</v>
      </c>
      <c r="AI117" s="22">
        <v>0</v>
      </c>
      <c r="AJ117" s="22">
        <v>0</v>
      </c>
      <c r="AK117" s="22">
        <v>0</v>
      </c>
      <c r="AL117" s="22">
        <v>0</v>
      </c>
    </row>
    <row r="118" spans="1:38" x14ac:dyDescent="0.35">
      <c r="A118" s="22" t="s">
        <v>114</v>
      </c>
      <c r="B118" s="22" t="s">
        <v>294</v>
      </c>
      <c r="C118" s="22" t="s">
        <v>347</v>
      </c>
      <c r="D118" s="22" t="s">
        <v>348</v>
      </c>
      <c r="E118" s="22">
        <v>0</v>
      </c>
      <c r="F118" s="22">
        <v>0</v>
      </c>
      <c r="G118" s="22">
        <v>0</v>
      </c>
      <c r="H118" s="22">
        <v>-27124085</v>
      </c>
      <c r="I118" s="22">
        <v>0</v>
      </c>
      <c r="J118" s="22">
        <v>0</v>
      </c>
      <c r="K118" s="22">
        <v>0</v>
      </c>
      <c r="L118" s="22">
        <v>0</v>
      </c>
      <c r="M118" s="22">
        <v>-27124085</v>
      </c>
      <c r="N118" s="22">
        <v>27124085</v>
      </c>
      <c r="O118" s="22">
        <v>0</v>
      </c>
      <c r="P118" s="22">
        <v>162381</v>
      </c>
      <c r="Q118" s="22">
        <v>0</v>
      </c>
      <c r="R118" s="22">
        <v>0</v>
      </c>
      <c r="S118" s="22">
        <v>0</v>
      </c>
      <c r="T118" s="22">
        <v>162381</v>
      </c>
      <c r="U118" s="22">
        <v>0</v>
      </c>
      <c r="V118" s="22">
        <v>0</v>
      </c>
      <c r="W118" s="22"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0</v>
      </c>
      <c r="AD118" s="22">
        <v>0</v>
      </c>
      <c r="AE118" s="22">
        <v>92476</v>
      </c>
      <c r="AF118" s="22">
        <v>0</v>
      </c>
      <c r="AG118" s="22">
        <v>0</v>
      </c>
      <c r="AH118" s="22">
        <v>0</v>
      </c>
      <c r="AI118" s="22">
        <v>92476</v>
      </c>
      <c r="AJ118" s="22">
        <v>0</v>
      </c>
      <c r="AK118" s="22">
        <v>0</v>
      </c>
      <c r="AL118" s="22">
        <v>0</v>
      </c>
    </row>
    <row r="119" spans="1:38" x14ac:dyDescent="0.35">
      <c r="A119" s="22" t="s">
        <v>114</v>
      </c>
      <c r="B119" s="22" t="s">
        <v>294</v>
      </c>
      <c r="C119" s="22" t="s">
        <v>349</v>
      </c>
      <c r="D119" s="22" t="s">
        <v>350</v>
      </c>
      <c r="E119" s="22">
        <v>0</v>
      </c>
      <c r="F119" s="22">
        <v>0</v>
      </c>
      <c r="G119" s="22">
        <v>0</v>
      </c>
      <c r="H119" s="22">
        <v>4269</v>
      </c>
      <c r="I119" s="22">
        <v>0</v>
      </c>
      <c r="J119" s="22">
        <v>0</v>
      </c>
      <c r="K119" s="22">
        <v>0</v>
      </c>
      <c r="L119" s="22">
        <v>0</v>
      </c>
      <c r="M119" s="22">
        <v>4269</v>
      </c>
      <c r="N119" s="22">
        <v>0</v>
      </c>
      <c r="O119" s="22">
        <v>0</v>
      </c>
      <c r="P119" s="22">
        <v>390896</v>
      </c>
      <c r="Q119" s="22">
        <v>0</v>
      </c>
      <c r="R119" s="22">
        <v>309</v>
      </c>
      <c r="S119" s="22">
        <v>220762</v>
      </c>
      <c r="T119" s="22">
        <v>616236</v>
      </c>
      <c r="U119" s="22">
        <v>0</v>
      </c>
      <c r="V119" s="22">
        <v>0</v>
      </c>
      <c r="W119" s="22">
        <v>0</v>
      </c>
      <c r="X119" s="22">
        <v>2532</v>
      </c>
      <c r="Y119" s="22">
        <v>0</v>
      </c>
      <c r="Z119" s="22">
        <v>0</v>
      </c>
      <c r="AA119" s="22">
        <v>0</v>
      </c>
      <c r="AB119" s="22">
        <v>0</v>
      </c>
      <c r="AC119" s="22">
        <v>2532</v>
      </c>
      <c r="AD119" s="22">
        <v>0</v>
      </c>
      <c r="AE119" s="22">
        <v>329138</v>
      </c>
      <c r="AF119" s="22">
        <v>0</v>
      </c>
      <c r="AG119" s="22">
        <v>309</v>
      </c>
      <c r="AH119" s="22">
        <v>220512</v>
      </c>
      <c r="AI119" s="22">
        <v>552491</v>
      </c>
      <c r="AJ119" s="22">
        <v>0</v>
      </c>
      <c r="AK119" s="22">
        <v>0</v>
      </c>
      <c r="AL119" s="22">
        <v>0</v>
      </c>
    </row>
    <row r="120" spans="1:38" x14ac:dyDescent="0.35">
      <c r="A120" s="22" t="s">
        <v>114</v>
      </c>
      <c r="B120" s="22" t="s">
        <v>294</v>
      </c>
      <c r="C120" s="22" t="s">
        <v>351</v>
      </c>
      <c r="D120" s="22" t="s">
        <v>352</v>
      </c>
      <c r="E120" s="22">
        <v>0</v>
      </c>
      <c r="F120" s="22">
        <v>0</v>
      </c>
      <c r="G120" s="22">
        <v>0</v>
      </c>
      <c r="H120" s="22">
        <v>0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>
        <v>304044</v>
      </c>
      <c r="Q120" s="22">
        <v>0</v>
      </c>
      <c r="R120" s="22">
        <v>0</v>
      </c>
      <c r="S120" s="22">
        <v>38439</v>
      </c>
      <c r="T120" s="22">
        <v>342483</v>
      </c>
      <c r="U120" s="22">
        <v>0</v>
      </c>
      <c r="V120" s="22">
        <v>0</v>
      </c>
      <c r="W120" s="22">
        <v>0</v>
      </c>
      <c r="X120" s="22">
        <v>0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304044</v>
      </c>
      <c r="AF120" s="22">
        <v>0</v>
      </c>
      <c r="AG120" s="22">
        <v>0</v>
      </c>
      <c r="AH120" s="22">
        <v>23995</v>
      </c>
      <c r="AI120" s="22">
        <v>328039</v>
      </c>
      <c r="AJ120" s="22">
        <v>0</v>
      </c>
      <c r="AK120" s="22">
        <v>0</v>
      </c>
      <c r="AL120" s="22">
        <v>0</v>
      </c>
    </row>
    <row r="121" spans="1:38" x14ac:dyDescent="0.35">
      <c r="A121" s="22" t="s">
        <v>114</v>
      </c>
      <c r="B121" s="22" t="s">
        <v>294</v>
      </c>
      <c r="C121" s="22" t="s">
        <v>353</v>
      </c>
      <c r="D121" s="22" t="s">
        <v>354</v>
      </c>
      <c r="E121" s="22">
        <v>0</v>
      </c>
      <c r="F121" s="22">
        <v>0</v>
      </c>
      <c r="G121" s="22">
        <v>0</v>
      </c>
      <c r="H121" s="22">
        <v>0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962381</v>
      </c>
      <c r="O121" s="22">
        <v>0</v>
      </c>
      <c r="P121" s="22">
        <v>285662</v>
      </c>
      <c r="Q121" s="22">
        <v>0</v>
      </c>
      <c r="R121" s="22">
        <v>0</v>
      </c>
      <c r="S121" s="22">
        <v>55869</v>
      </c>
      <c r="T121" s="22">
        <v>1303912</v>
      </c>
      <c r="U121" s="22">
        <v>0</v>
      </c>
      <c r="V121" s="22">
        <v>0</v>
      </c>
      <c r="W121" s="22">
        <v>0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243807</v>
      </c>
      <c r="AF121" s="22">
        <v>0</v>
      </c>
      <c r="AG121" s="22">
        <v>0</v>
      </c>
      <c r="AH121" s="22">
        <v>55869</v>
      </c>
      <c r="AI121" s="22">
        <v>299676</v>
      </c>
      <c r="AJ121" s="22">
        <v>0</v>
      </c>
      <c r="AK121" s="22">
        <v>0</v>
      </c>
      <c r="AL121" s="22">
        <v>0</v>
      </c>
    </row>
    <row r="122" spans="1:38" x14ac:dyDescent="0.35">
      <c r="A122" s="22" t="s">
        <v>114</v>
      </c>
      <c r="B122" s="22" t="s">
        <v>294</v>
      </c>
      <c r="C122" s="22" t="s">
        <v>355</v>
      </c>
      <c r="D122" s="22" t="s">
        <v>356</v>
      </c>
      <c r="E122" s="22">
        <v>0</v>
      </c>
      <c r="F122" s="22">
        <v>0</v>
      </c>
      <c r="G122" s="22">
        <v>0</v>
      </c>
      <c r="H122" s="22">
        <v>0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>
        <v>4350</v>
      </c>
      <c r="Q122" s="22">
        <v>0</v>
      </c>
      <c r="R122" s="22">
        <v>0</v>
      </c>
      <c r="S122" s="22">
        <v>70560</v>
      </c>
      <c r="T122" s="22">
        <v>74910</v>
      </c>
      <c r="U122" s="22">
        <v>0</v>
      </c>
      <c r="V122" s="22">
        <v>0</v>
      </c>
      <c r="W122" s="22">
        <v>0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4350</v>
      </c>
      <c r="AF122" s="22">
        <v>0</v>
      </c>
      <c r="AG122" s="22">
        <v>0</v>
      </c>
      <c r="AH122" s="22">
        <v>38808</v>
      </c>
      <c r="AI122" s="22">
        <v>43158</v>
      </c>
      <c r="AJ122" s="22">
        <v>0</v>
      </c>
      <c r="AK122" s="22">
        <v>0</v>
      </c>
      <c r="AL122" s="22">
        <v>0</v>
      </c>
    </row>
    <row r="123" spans="1:38" x14ac:dyDescent="0.35">
      <c r="A123" s="22" t="s">
        <v>114</v>
      </c>
      <c r="B123" s="22" t="s">
        <v>294</v>
      </c>
      <c r="C123" s="22" t="s">
        <v>357</v>
      </c>
      <c r="D123" s="22" t="s">
        <v>358</v>
      </c>
      <c r="E123" s="22">
        <v>125647</v>
      </c>
      <c r="F123" s="22">
        <v>0</v>
      </c>
      <c r="G123" s="22">
        <v>1407</v>
      </c>
      <c r="H123" s="22"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v>127054</v>
      </c>
      <c r="N123" s="22">
        <v>0</v>
      </c>
      <c r="O123" s="22">
        <v>0</v>
      </c>
      <c r="P123" s="22">
        <v>0</v>
      </c>
      <c r="Q123" s="22">
        <v>113739</v>
      </c>
      <c r="R123" s="22">
        <v>0</v>
      </c>
      <c r="S123" s="22">
        <v>44167</v>
      </c>
      <c r="T123" s="22">
        <v>284960</v>
      </c>
      <c r="U123" s="22">
        <v>118351</v>
      </c>
      <c r="V123" s="22">
        <v>0</v>
      </c>
      <c r="W123" s="22">
        <v>872</v>
      </c>
      <c r="X123" s="22">
        <v>0</v>
      </c>
      <c r="Y123" s="22">
        <v>0</v>
      </c>
      <c r="Z123" s="22">
        <v>0</v>
      </c>
      <c r="AA123" s="22">
        <v>0</v>
      </c>
      <c r="AB123" s="22">
        <v>0</v>
      </c>
      <c r="AC123" s="22">
        <v>119223</v>
      </c>
      <c r="AD123" s="22">
        <v>0</v>
      </c>
      <c r="AE123" s="22">
        <v>0</v>
      </c>
      <c r="AF123" s="22">
        <v>0</v>
      </c>
      <c r="AG123" s="22">
        <v>0</v>
      </c>
      <c r="AH123" s="22">
        <v>44167</v>
      </c>
      <c r="AI123" s="22">
        <v>163390</v>
      </c>
      <c r="AJ123" s="22">
        <v>0</v>
      </c>
      <c r="AK123" s="22">
        <v>0</v>
      </c>
      <c r="AL123" s="22">
        <v>0</v>
      </c>
    </row>
    <row r="124" spans="1:38" x14ac:dyDescent="0.35">
      <c r="A124" s="22" t="s">
        <v>114</v>
      </c>
      <c r="B124" s="22" t="s">
        <v>294</v>
      </c>
      <c r="C124" s="22" t="s">
        <v>359</v>
      </c>
      <c r="D124" s="22" t="s">
        <v>360</v>
      </c>
      <c r="E124" s="22">
        <v>0</v>
      </c>
      <c r="F124" s="22">
        <v>0</v>
      </c>
      <c r="G124" s="22">
        <v>0</v>
      </c>
      <c r="H124" s="22">
        <v>0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203702</v>
      </c>
      <c r="O124" s="22">
        <v>0</v>
      </c>
      <c r="P124" s="22">
        <v>-99422</v>
      </c>
      <c r="Q124" s="22">
        <v>0</v>
      </c>
      <c r="R124" s="22">
        <v>0</v>
      </c>
      <c r="S124" s="22">
        <v>0</v>
      </c>
      <c r="T124" s="22">
        <v>104280</v>
      </c>
      <c r="U124" s="22">
        <v>0</v>
      </c>
      <c r="V124" s="22">
        <v>0</v>
      </c>
      <c r="W124" s="22">
        <v>0</v>
      </c>
      <c r="X124" s="22">
        <v>0</v>
      </c>
      <c r="Y124" s="22">
        <v>0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54000</v>
      </c>
      <c r="AF124" s="22">
        <v>0</v>
      </c>
      <c r="AG124" s="22">
        <v>0</v>
      </c>
      <c r="AH124" s="22">
        <v>0</v>
      </c>
      <c r="AI124" s="22">
        <v>54000</v>
      </c>
      <c r="AJ124" s="22">
        <v>0</v>
      </c>
      <c r="AK124" s="22">
        <v>0</v>
      </c>
      <c r="AL124" s="22">
        <v>0</v>
      </c>
    </row>
    <row r="125" spans="1:38" x14ac:dyDescent="0.35">
      <c r="A125" s="22" t="s">
        <v>114</v>
      </c>
      <c r="B125" s="22" t="s">
        <v>294</v>
      </c>
      <c r="C125" s="22" t="s">
        <v>361</v>
      </c>
      <c r="D125" s="22" t="s">
        <v>362</v>
      </c>
      <c r="E125" s="22">
        <v>83578</v>
      </c>
      <c r="F125" s="22">
        <v>0</v>
      </c>
      <c r="G125" s="22">
        <v>0</v>
      </c>
      <c r="H125" s="22"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v>83578</v>
      </c>
      <c r="N125" s="22">
        <v>0</v>
      </c>
      <c r="O125" s="22">
        <v>0</v>
      </c>
      <c r="P125" s="22">
        <v>15465</v>
      </c>
      <c r="Q125" s="22">
        <v>0</v>
      </c>
      <c r="R125" s="22">
        <v>0</v>
      </c>
      <c r="S125" s="22">
        <v>25441</v>
      </c>
      <c r="T125" s="22">
        <v>124484</v>
      </c>
      <c r="U125" s="22">
        <v>83578</v>
      </c>
      <c r="V125" s="22">
        <v>0</v>
      </c>
      <c r="W125" s="22">
        <v>0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83578</v>
      </c>
      <c r="AD125" s="22">
        <v>0</v>
      </c>
      <c r="AE125" s="22">
        <v>15465</v>
      </c>
      <c r="AF125" s="22">
        <v>0</v>
      </c>
      <c r="AG125" s="22">
        <v>0</v>
      </c>
      <c r="AH125" s="22">
        <v>25441</v>
      </c>
      <c r="AI125" s="22">
        <v>124484</v>
      </c>
      <c r="AJ125" s="22">
        <v>0</v>
      </c>
      <c r="AK125" s="22">
        <v>0</v>
      </c>
      <c r="AL125" s="22">
        <v>0</v>
      </c>
    </row>
    <row r="126" spans="1:38" x14ac:dyDescent="0.35">
      <c r="A126" s="22" t="s">
        <v>114</v>
      </c>
      <c r="B126" s="22" t="s">
        <v>294</v>
      </c>
      <c r="C126" s="22" t="s">
        <v>363</v>
      </c>
      <c r="D126" s="22" t="s">
        <v>364</v>
      </c>
      <c r="E126" s="22">
        <v>391665</v>
      </c>
      <c r="F126" s="22">
        <v>0</v>
      </c>
      <c r="G126" s="22">
        <v>0</v>
      </c>
      <c r="H126" s="22"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v>391665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  <c r="T126" s="22">
        <v>391665</v>
      </c>
      <c r="U126" s="22">
        <v>381579</v>
      </c>
      <c r="V126" s="22">
        <v>0</v>
      </c>
      <c r="W126" s="22">
        <v>0</v>
      </c>
      <c r="X126" s="22"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381579</v>
      </c>
      <c r="AD126" s="22">
        <v>0</v>
      </c>
      <c r="AE126" s="22">
        <v>0</v>
      </c>
      <c r="AF126" s="22">
        <v>0</v>
      </c>
      <c r="AG126" s="22">
        <v>0</v>
      </c>
      <c r="AH126" s="22">
        <v>0</v>
      </c>
      <c r="AI126" s="22">
        <v>381579</v>
      </c>
      <c r="AJ126" s="22">
        <v>0</v>
      </c>
      <c r="AK126" s="22">
        <v>0</v>
      </c>
      <c r="AL126" s="22">
        <v>0</v>
      </c>
    </row>
    <row r="127" spans="1:38" x14ac:dyDescent="0.35">
      <c r="A127" s="22" t="s">
        <v>114</v>
      </c>
      <c r="B127" s="22" t="s">
        <v>294</v>
      </c>
      <c r="C127" s="22" t="s">
        <v>365</v>
      </c>
      <c r="D127" s="22" t="s">
        <v>366</v>
      </c>
      <c r="E127" s="22">
        <v>92758</v>
      </c>
      <c r="F127" s="22">
        <v>0</v>
      </c>
      <c r="G127" s="22">
        <v>0</v>
      </c>
      <c r="H127" s="22"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v>92758</v>
      </c>
      <c r="N127" s="22">
        <v>92929</v>
      </c>
      <c r="O127" s="22">
        <v>0</v>
      </c>
      <c r="P127" s="22">
        <v>167001</v>
      </c>
      <c r="Q127" s="22">
        <v>0</v>
      </c>
      <c r="R127" s="22">
        <v>0</v>
      </c>
      <c r="S127" s="22">
        <v>323579</v>
      </c>
      <c r="T127" s="22">
        <v>676267</v>
      </c>
      <c r="U127" s="22">
        <v>89811</v>
      </c>
      <c r="V127" s="22">
        <v>0</v>
      </c>
      <c r="W127" s="22">
        <v>0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89811</v>
      </c>
      <c r="AD127" s="22">
        <v>0</v>
      </c>
      <c r="AE127" s="22">
        <v>87146</v>
      </c>
      <c r="AF127" s="22">
        <v>0</v>
      </c>
      <c r="AG127" s="22">
        <v>0</v>
      </c>
      <c r="AH127" s="22">
        <v>210063</v>
      </c>
      <c r="AI127" s="22">
        <v>387020</v>
      </c>
      <c r="AJ127" s="22">
        <v>0</v>
      </c>
      <c r="AK127" s="22">
        <v>0</v>
      </c>
      <c r="AL127" s="22">
        <v>0</v>
      </c>
    </row>
    <row r="128" spans="1:38" x14ac:dyDescent="0.35">
      <c r="A128" s="22" t="s">
        <v>114</v>
      </c>
      <c r="B128" s="22" t="s">
        <v>294</v>
      </c>
      <c r="C128" s="22" t="s">
        <v>367</v>
      </c>
      <c r="D128" s="22" t="s">
        <v>368</v>
      </c>
      <c r="E128" s="22">
        <v>0</v>
      </c>
      <c r="F128" s="22">
        <v>0</v>
      </c>
      <c r="G128" s="22">
        <v>0</v>
      </c>
      <c r="H128" s="22"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>
        <v>67257</v>
      </c>
      <c r="Q128" s="22">
        <v>0</v>
      </c>
      <c r="R128" s="22">
        <v>0</v>
      </c>
      <c r="S128" s="22">
        <v>0</v>
      </c>
      <c r="T128" s="22">
        <v>67257</v>
      </c>
      <c r="U128" s="22">
        <v>0</v>
      </c>
      <c r="V128" s="22">
        <v>0</v>
      </c>
      <c r="W128" s="22">
        <v>0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14377</v>
      </c>
      <c r="AF128" s="22">
        <v>0</v>
      </c>
      <c r="AG128" s="22">
        <v>0</v>
      </c>
      <c r="AH128" s="22">
        <v>0</v>
      </c>
      <c r="AI128" s="22">
        <v>14377</v>
      </c>
      <c r="AJ128" s="22">
        <v>0</v>
      </c>
      <c r="AK128" s="22">
        <v>0</v>
      </c>
      <c r="AL128" s="22">
        <v>0</v>
      </c>
    </row>
    <row r="129" spans="1:38" x14ac:dyDescent="0.35">
      <c r="A129" s="22" t="s">
        <v>114</v>
      </c>
      <c r="B129" s="22" t="s">
        <v>294</v>
      </c>
      <c r="C129" s="22" t="s">
        <v>369</v>
      </c>
      <c r="D129" s="22" t="s">
        <v>370</v>
      </c>
      <c r="E129" s="22">
        <v>0</v>
      </c>
      <c r="F129" s="22">
        <v>0</v>
      </c>
      <c r="G129" s="22">
        <v>0</v>
      </c>
      <c r="H129" s="22">
        <v>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>
        <v>6330</v>
      </c>
      <c r="Q129" s="22">
        <v>0</v>
      </c>
      <c r="R129" s="22">
        <v>0</v>
      </c>
      <c r="S129" s="22">
        <v>322098</v>
      </c>
      <c r="T129" s="22">
        <v>328428</v>
      </c>
      <c r="U129" s="22">
        <v>0</v>
      </c>
      <c r="V129" s="22">
        <v>0</v>
      </c>
      <c r="W129" s="22">
        <v>0</v>
      </c>
      <c r="X129" s="22"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6330</v>
      </c>
      <c r="AF129" s="22">
        <v>0</v>
      </c>
      <c r="AG129" s="22">
        <v>0</v>
      </c>
      <c r="AH129" s="22">
        <v>226906</v>
      </c>
      <c r="AI129" s="22">
        <v>233236</v>
      </c>
      <c r="AJ129" s="22">
        <v>0</v>
      </c>
      <c r="AK129" s="22">
        <v>0</v>
      </c>
      <c r="AL129" s="22">
        <v>0</v>
      </c>
    </row>
    <row r="130" spans="1:38" x14ac:dyDescent="0.35">
      <c r="A130" s="22" t="s">
        <v>114</v>
      </c>
      <c r="B130" s="22" t="s">
        <v>294</v>
      </c>
      <c r="C130" s="22" t="s">
        <v>371</v>
      </c>
      <c r="D130" s="22" t="s">
        <v>372</v>
      </c>
      <c r="E130" s="22">
        <v>0</v>
      </c>
      <c r="F130" s="22">
        <v>0</v>
      </c>
      <c r="G130" s="22">
        <v>0</v>
      </c>
      <c r="H130" s="22"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0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0</v>
      </c>
      <c r="AK130" s="22">
        <v>0</v>
      </c>
      <c r="AL130" s="22">
        <v>0</v>
      </c>
    </row>
    <row r="131" spans="1:38" x14ac:dyDescent="0.35">
      <c r="A131" s="22" t="s">
        <v>114</v>
      </c>
      <c r="B131" s="22" t="s">
        <v>294</v>
      </c>
      <c r="C131" s="22" t="s">
        <v>373</v>
      </c>
      <c r="D131" s="22" t="s">
        <v>374</v>
      </c>
      <c r="E131" s="22">
        <v>170316</v>
      </c>
      <c r="F131" s="22">
        <v>0</v>
      </c>
      <c r="G131" s="22">
        <v>1576</v>
      </c>
      <c r="H131" s="22">
        <v>1245</v>
      </c>
      <c r="I131" s="22">
        <v>0</v>
      </c>
      <c r="J131" s="22">
        <v>0</v>
      </c>
      <c r="K131" s="22">
        <v>0</v>
      </c>
      <c r="L131" s="22">
        <v>0</v>
      </c>
      <c r="M131" s="22">
        <v>173137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  <c r="T131" s="22">
        <v>173137</v>
      </c>
      <c r="U131" s="22">
        <v>153285</v>
      </c>
      <c r="V131" s="22">
        <v>0</v>
      </c>
      <c r="W131" s="22">
        <v>1418</v>
      </c>
      <c r="X131" s="22">
        <v>1120</v>
      </c>
      <c r="Y131" s="22">
        <v>0</v>
      </c>
      <c r="Z131" s="22">
        <v>0</v>
      </c>
      <c r="AA131" s="22">
        <v>0</v>
      </c>
      <c r="AB131" s="22">
        <v>0</v>
      </c>
      <c r="AC131" s="22">
        <v>155823</v>
      </c>
      <c r="AD131" s="22">
        <v>0</v>
      </c>
      <c r="AE131" s="22">
        <v>0</v>
      </c>
      <c r="AF131" s="22">
        <v>0</v>
      </c>
      <c r="AG131" s="22">
        <v>0</v>
      </c>
      <c r="AH131" s="22">
        <v>0</v>
      </c>
      <c r="AI131" s="22">
        <v>155823</v>
      </c>
      <c r="AJ131" s="22">
        <v>0</v>
      </c>
      <c r="AK131" s="22">
        <v>0</v>
      </c>
      <c r="AL131" s="22">
        <v>0</v>
      </c>
    </row>
    <row r="132" spans="1:38" x14ac:dyDescent="0.35">
      <c r="A132" s="22" t="s">
        <v>114</v>
      </c>
      <c r="B132" s="22" t="s">
        <v>294</v>
      </c>
      <c r="C132" s="22" t="s">
        <v>375</v>
      </c>
      <c r="D132" s="22" t="s">
        <v>376</v>
      </c>
      <c r="E132" s="22">
        <v>0</v>
      </c>
      <c r="F132" s="22">
        <v>0</v>
      </c>
      <c r="G132" s="22">
        <v>0</v>
      </c>
      <c r="H132" s="22"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v>0</v>
      </c>
      <c r="V132" s="22">
        <v>0</v>
      </c>
      <c r="W132" s="22">
        <v>0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v>0</v>
      </c>
      <c r="AJ132" s="22">
        <v>0</v>
      </c>
      <c r="AK132" s="22">
        <v>0</v>
      </c>
      <c r="AL132" s="22">
        <v>0</v>
      </c>
    </row>
    <row r="133" spans="1:38" x14ac:dyDescent="0.35">
      <c r="A133" s="22" t="s">
        <v>114</v>
      </c>
      <c r="B133" s="22" t="s">
        <v>294</v>
      </c>
      <c r="C133" s="22" t="s">
        <v>377</v>
      </c>
      <c r="D133" s="22" t="s">
        <v>378</v>
      </c>
      <c r="E133" s="22">
        <v>0</v>
      </c>
      <c r="F133" s="22">
        <v>0</v>
      </c>
      <c r="G133" s="22">
        <v>0</v>
      </c>
      <c r="H133" s="22">
        <v>0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  <c r="T133" s="22">
        <v>0</v>
      </c>
      <c r="U133" s="22">
        <v>0</v>
      </c>
      <c r="V133" s="22">
        <v>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v>0</v>
      </c>
      <c r="AJ133" s="22">
        <v>0</v>
      </c>
      <c r="AK133" s="22">
        <v>0</v>
      </c>
      <c r="AL133" s="22">
        <v>0</v>
      </c>
    </row>
    <row r="134" spans="1:38" x14ac:dyDescent="0.35">
      <c r="A134" s="22" t="s">
        <v>114</v>
      </c>
      <c r="B134" s="22" t="s">
        <v>294</v>
      </c>
      <c r="C134" s="22" t="s">
        <v>379</v>
      </c>
      <c r="D134" s="22" t="s">
        <v>380</v>
      </c>
      <c r="E134" s="22">
        <v>0</v>
      </c>
      <c r="F134" s="22">
        <v>0</v>
      </c>
      <c r="G134" s="22">
        <v>0</v>
      </c>
      <c r="H134" s="22">
        <v>0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v>0</v>
      </c>
      <c r="U134" s="22">
        <v>0</v>
      </c>
      <c r="V134" s="22">
        <v>0</v>
      </c>
      <c r="W134" s="22">
        <v>0</v>
      </c>
      <c r="X134" s="22">
        <v>0</v>
      </c>
      <c r="Y134" s="22">
        <v>0</v>
      </c>
      <c r="Z134" s="22">
        <v>0</v>
      </c>
      <c r="AA134" s="22">
        <v>0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v>0</v>
      </c>
      <c r="AI134" s="22">
        <v>0</v>
      </c>
      <c r="AJ134" s="22">
        <v>0</v>
      </c>
      <c r="AK134" s="22">
        <v>0</v>
      </c>
      <c r="AL134" s="22">
        <v>0</v>
      </c>
    </row>
    <row r="135" spans="1:38" x14ac:dyDescent="0.35">
      <c r="A135" s="22" t="s">
        <v>114</v>
      </c>
      <c r="B135" s="22" t="s">
        <v>294</v>
      </c>
      <c r="C135" s="22" t="s">
        <v>381</v>
      </c>
      <c r="D135" s="22" t="s">
        <v>382</v>
      </c>
      <c r="E135" s="22">
        <v>0</v>
      </c>
      <c r="F135" s="22">
        <v>0</v>
      </c>
      <c r="G135" s="22">
        <v>0</v>
      </c>
      <c r="H135" s="22"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21685132</v>
      </c>
      <c r="O135" s="22">
        <v>268804</v>
      </c>
      <c r="P135" s="22">
        <v>18355</v>
      </c>
      <c r="Q135" s="22">
        <v>133000</v>
      </c>
      <c r="R135" s="22">
        <v>0</v>
      </c>
      <c r="S135" s="22">
        <v>46262</v>
      </c>
      <c r="T135" s="22">
        <v>22151553</v>
      </c>
      <c r="U135" s="22">
        <v>0</v>
      </c>
      <c r="V135" s="22">
        <v>0</v>
      </c>
      <c r="W135" s="22">
        <v>0</v>
      </c>
      <c r="X135" s="22">
        <v>0</v>
      </c>
      <c r="Y135" s="22">
        <v>0</v>
      </c>
      <c r="Z135" s="22">
        <v>0</v>
      </c>
      <c r="AA135" s="22">
        <v>0</v>
      </c>
      <c r="AB135" s="22">
        <v>0</v>
      </c>
      <c r="AC135" s="22">
        <v>0</v>
      </c>
      <c r="AD135" s="22">
        <v>106050</v>
      </c>
      <c r="AE135" s="22">
        <v>16520</v>
      </c>
      <c r="AF135" s="22">
        <v>0</v>
      </c>
      <c r="AG135" s="22">
        <v>0</v>
      </c>
      <c r="AH135" s="22">
        <v>34144</v>
      </c>
      <c r="AI135" s="22">
        <v>156714</v>
      </c>
      <c r="AJ135" s="22">
        <v>0</v>
      </c>
      <c r="AK135" s="22">
        <v>0</v>
      </c>
      <c r="AL135" s="22">
        <v>0</v>
      </c>
    </row>
    <row r="136" spans="1:38" x14ac:dyDescent="0.35">
      <c r="A136" s="22" t="s">
        <v>114</v>
      </c>
      <c r="B136" s="22" t="s">
        <v>294</v>
      </c>
      <c r="C136" s="22" t="s">
        <v>383</v>
      </c>
      <c r="D136" s="22" t="s">
        <v>384</v>
      </c>
      <c r="E136" s="22">
        <v>0</v>
      </c>
      <c r="F136" s="22">
        <v>0</v>
      </c>
      <c r="G136" s="22">
        <v>0</v>
      </c>
      <c r="H136" s="22"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119417</v>
      </c>
      <c r="T136" s="22">
        <v>119417</v>
      </c>
      <c r="U136" s="22">
        <v>0</v>
      </c>
      <c r="V136" s="22">
        <v>0</v>
      </c>
      <c r="W136" s="22">
        <v>0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v>113814</v>
      </c>
      <c r="AI136" s="22">
        <v>113814</v>
      </c>
      <c r="AJ136" s="22">
        <v>0</v>
      </c>
      <c r="AK136" s="22">
        <v>0</v>
      </c>
      <c r="AL136" s="22">
        <v>0</v>
      </c>
    </row>
    <row r="137" spans="1:38" x14ac:dyDescent="0.35">
      <c r="A137" s="22" t="s">
        <v>114</v>
      </c>
      <c r="B137" s="22" t="s">
        <v>294</v>
      </c>
      <c r="C137" s="22" t="s">
        <v>385</v>
      </c>
      <c r="D137" s="22" t="s">
        <v>386</v>
      </c>
      <c r="E137" s="22">
        <v>1197042</v>
      </c>
      <c r="F137" s="22">
        <v>0</v>
      </c>
      <c r="G137" s="22">
        <v>14483</v>
      </c>
      <c r="H137" s="22">
        <v>0</v>
      </c>
      <c r="I137" s="22">
        <v>14521</v>
      </c>
      <c r="J137" s="22">
        <v>0</v>
      </c>
      <c r="K137" s="22">
        <v>0</v>
      </c>
      <c r="L137" s="22">
        <v>0</v>
      </c>
      <c r="M137" s="22">
        <v>1226046</v>
      </c>
      <c r="N137" s="22">
        <v>458926</v>
      </c>
      <c r="O137" s="22">
        <v>0</v>
      </c>
      <c r="P137" s="22">
        <v>0</v>
      </c>
      <c r="Q137" s="22">
        <v>0</v>
      </c>
      <c r="R137" s="22">
        <v>0</v>
      </c>
      <c r="S137" s="22">
        <v>70000</v>
      </c>
      <c r="T137" s="22">
        <v>1754972</v>
      </c>
      <c r="U137" s="22">
        <v>754512</v>
      </c>
      <c r="V137" s="22">
        <v>0</v>
      </c>
      <c r="W137" s="22">
        <v>0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754512</v>
      </c>
      <c r="AD137" s="22">
        <v>0</v>
      </c>
      <c r="AE137" s="22">
        <v>0</v>
      </c>
      <c r="AF137" s="22">
        <v>0</v>
      </c>
      <c r="AG137" s="22">
        <v>0</v>
      </c>
      <c r="AH137" s="22">
        <v>90072</v>
      </c>
      <c r="AI137" s="22">
        <v>844584</v>
      </c>
      <c r="AJ137" s="22">
        <v>0</v>
      </c>
      <c r="AK137" s="22">
        <v>0</v>
      </c>
      <c r="AL137" s="22">
        <v>0</v>
      </c>
    </row>
    <row r="138" spans="1:38" x14ac:dyDescent="0.35">
      <c r="A138" s="22" t="s">
        <v>114</v>
      </c>
      <c r="B138" s="22" t="s">
        <v>294</v>
      </c>
      <c r="C138" s="22" t="s">
        <v>387</v>
      </c>
      <c r="D138" s="22" t="s">
        <v>388</v>
      </c>
      <c r="E138" s="22">
        <v>0</v>
      </c>
      <c r="F138" s="22">
        <v>0</v>
      </c>
      <c r="G138" s="22">
        <v>0</v>
      </c>
      <c r="H138" s="22"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0</v>
      </c>
      <c r="V138" s="22">
        <v>0</v>
      </c>
      <c r="W138" s="22">
        <v>0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0</v>
      </c>
      <c r="AJ138" s="22">
        <v>0</v>
      </c>
      <c r="AK138" s="22">
        <v>0</v>
      </c>
      <c r="AL138" s="22">
        <v>0</v>
      </c>
    </row>
    <row r="139" spans="1:38" x14ac:dyDescent="0.35">
      <c r="A139" s="22" t="s">
        <v>114</v>
      </c>
      <c r="B139" s="22" t="s">
        <v>294</v>
      </c>
      <c r="C139" s="22" t="s">
        <v>389</v>
      </c>
      <c r="D139" s="22" t="s">
        <v>390</v>
      </c>
      <c r="E139" s="22">
        <v>0</v>
      </c>
      <c r="F139" s="22">
        <v>0</v>
      </c>
      <c r="G139" s="22">
        <v>0</v>
      </c>
      <c r="H139" s="22">
        <v>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>
        <v>41151</v>
      </c>
      <c r="Q139" s="22">
        <v>0</v>
      </c>
      <c r="R139" s="22">
        <v>0</v>
      </c>
      <c r="S139" s="22">
        <v>0</v>
      </c>
      <c r="T139" s="22">
        <v>41151</v>
      </c>
      <c r="U139" s="22">
        <v>0</v>
      </c>
      <c r="V139" s="22">
        <v>0</v>
      </c>
      <c r="W139" s="22"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41151</v>
      </c>
      <c r="AF139" s="22">
        <v>0</v>
      </c>
      <c r="AG139" s="22">
        <v>0</v>
      </c>
      <c r="AH139" s="22">
        <v>0</v>
      </c>
      <c r="AI139" s="22">
        <v>41151</v>
      </c>
      <c r="AJ139" s="22">
        <v>0</v>
      </c>
      <c r="AK139" s="22">
        <v>0</v>
      </c>
      <c r="AL139" s="22">
        <v>0</v>
      </c>
    </row>
    <row r="140" spans="1:38" x14ac:dyDescent="0.35">
      <c r="A140" s="22" t="s">
        <v>114</v>
      </c>
      <c r="B140" s="22" t="s">
        <v>294</v>
      </c>
      <c r="C140" s="22" t="s">
        <v>391</v>
      </c>
      <c r="D140" s="22" t="s">
        <v>392</v>
      </c>
      <c r="E140" s="22">
        <v>0</v>
      </c>
      <c r="F140" s="22">
        <v>0</v>
      </c>
      <c r="G140" s="22">
        <v>0</v>
      </c>
      <c r="H140" s="22">
        <v>0</v>
      </c>
      <c r="I140" s="22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0</v>
      </c>
      <c r="V140" s="22">
        <v>0</v>
      </c>
      <c r="W140" s="22">
        <v>0</v>
      </c>
      <c r="X140" s="22">
        <v>0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v>0</v>
      </c>
      <c r="AJ140" s="22">
        <v>0</v>
      </c>
      <c r="AK140" s="22">
        <v>0</v>
      </c>
      <c r="AL140" s="22">
        <v>0</v>
      </c>
    </row>
    <row r="141" spans="1:38" x14ac:dyDescent="0.35">
      <c r="A141" s="22" t="s">
        <v>114</v>
      </c>
      <c r="B141" s="22" t="s">
        <v>294</v>
      </c>
      <c r="C141" s="22" t="s">
        <v>393</v>
      </c>
      <c r="D141" s="22" t="s">
        <v>394</v>
      </c>
      <c r="E141" s="22">
        <v>0</v>
      </c>
      <c r="F141" s="22">
        <v>0</v>
      </c>
      <c r="G141" s="22">
        <v>0</v>
      </c>
      <c r="H141" s="22">
        <v>0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>
        <v>68128</v>
      </c>
      <c r="Q141" s="22">
        <v>0</v>
      </c>
      <c r="R141" s="22">
        <v>115000</v>
      </c>
      <c r="S141" s="22">
        <v>0</v>
      </c>
      <c r="T141" s="22">
        <v>183128</v>
      </c>
      <c r="U141" s="22">
        <v>0</v>
      </c>
      <c r="V141" s="22">
        <v>0</v>
      </c>
      <c r="W141" s="22">
        <v>0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6814</v>
      </c>
      <c r="AF141" s="22">
        <v>0</v>
      </c>
      <c r="AG141" s="22">
        <v>115000</v>
      </c>
      <c r="AH141" s="22">
        <v>0</v>
      </c>
      <c r="AI141" s="22">
        <v>121814</v>
      </c>
      <c r="AJ141" s="22">
        <v>0</v>
      </c>
      <c r="AK141" s="22">
        <v>0</v>
      </c>
      <c r="AL141" s="22">
        <v>0</v>
      </c>
    </row>
    <row r="142" spans="1:38" x14ac:dyDescent="0.35">
      <c r="A142" s="22" t="s">
        <v>114</v>
      </c>
      <c r="B142" s="22" t="s">
        <v>294</v>
      </c>
      <c r="C142" s="22" t="s">
        <v>395</v>
      </c>
      <c r="D142" s="22" t="s">
        <v>396</v>
      </c>
      <c r="E142" s="22">
        <v>0</v>
      </c>
      <c r="F142" s="22">
        <v>0</v>
      </c>
      <c r="G142" s="22">
        <v>0</v>
      </c>
      <c r="H142" s="22"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v>0</v>
      </c>
      <c r="X142" s="22"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0</v>
      </c>
      <c r="AH142" s="22">
        <v>0</v>
      </c>
      <c r="AI142" s="22">
        <v>0</v>
      </c>
      <c r="AJ142" s="22">
        <v>0</v>
      </c>
      <c r="AK142" s="22">
        <v>0</v>
      </c>
      <c r="AL142" s="22">
        <v>0</v>
      </c>
    </row>
    <row r="143" spans="1:38" x14ac:dyDescent="0.35">
      <c r="A143" s="22" t="s">
        <v>114</v>
      </c>
      <c r="B143" s="22" t="s">
        <v>294</v>
      </c>
      <c r="C143" s="22" t="s">
        <v>397</v>
      </c>
      <c r="D143" s="22" t="s">
        <v>398</v>
      </c>
      <c r="E143" s="22">
        <v>0</v>
      </c>
      <c r="F143" s="22">
        <v>0</v>
      </c>
      <c r="G143" s="22">
        <v>0</v>
      </c>
      <c r="H143" s="22">
        <v>0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>
        <v>210011</v>
      </c>
      <c r="Q143" s="22">
        <v>0</v>
      </c>
      <c r="R143" s="22">
        <v>0</v>
      </c>
      <c r="S143" s="22">
        <v>30993</v>
      </c>
      <c r="T143" s="22">
        <v>241004</v>
      </c>
      <c r="U143" s="22">
        <v>0</v>
      </c>
      <c r="V143" s="22">
        <v>0</v>
      </c>
      <c r="W143" s="22">
        <v>0</v>
      </c>
      <c r="X143" s="22">
        <v>0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146399</v>
      </c>
      <c r="AF143" s="22">
        <v>0</v>
      </c>
      <c r="AG143" s="22">
        <v>0</v>
      </c>
      <c r="AH143" s="22">
        <v>20993</v>
      </c>
      <c r="AI143" s="22">
        <v>167392</v>
      </c>
      <c r="AJ143" s="22">
        <v>0</v>
      </c>
      <c r="AK143" s="22">
        <v>0</v>
      </c>
      <c r="AL143" s="22">
        <v>0</v>
      </c>
    </row>
    <row r="144" spans="1:38" x14ac:dyDescent="0.35">
      <c r="A144" s="22" t="s">
        <v>114</v>
      </c>
      <c r="B144" s="22" t="s">
        <v>294</v>
      </c>
      <c r="C144" s="22" t="s">
        <v>399</v>
      </c>
      <c r="D144" s="22" t="s">
        <v>400</v>
      </c>
      <c r="E144" s="22">
        <v>16042</v>
      </c>
      <c r="F144" s="22">
        <v>0</v>
      </c>
      <c r="G144" s="22">
        <v>200</v>
      </c>
      <c r="H144" s="22">
        <v>0</v>
      </c>
      <c r="I144" s="22">
        <v>5684</v>
      </c>
      <c r="J144" s="22">
        <v>0</v>
      </c>
      <c r="K144" s="22">
        <v>0</v>
      </c>
      <c r="L144" s="22">
        <v>0</v>
      </c>
      <c r="M144" s="22">
        <v>21926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  <c r="T144" s="22">
        <v>21926</v>
      </c>
      <c r="U144" s="22">
        <v>16044</v>
      </c>
      <c r="V144" s="22">
        <v>0</v>
      </c>
      <c r="W144" s="22">
        <v>112</v>
      </c>
      <c r="X144" s="22">
        <v>0</v>
      </c>
      <c r="Y144" s="22">
        <v>5684</v>
      </c>
      <c r="Z144" s="22">
        <v>0</v>
      </c>
      <c r="AA144" s="22">
        <v>0</v>
      </c>
      <c r="AB144" s="22">
        <v>0</v>
      </c>
      <c r="AC144" s="22">
        <v>21840</v>
      </c>
      <c r="AD144" s="22">
        <v>0</v>
      </c>
      <c r="AE144" s="22">
        <v>0</v>
      </c>
      <c r="AF144" s="22">
        <v>0</v>
      </c>
      <c r="AG144" s="22">
        <v>0</v>
      </c>
      <c r="AH144" s="22">
        <v>0</v>
      </c>
      <c r="AI144" s="22">
        <v>21840</v>
      </c>
      <c r="AJ144" s="22">
        <v>0</v>
      </c>
      <c r="AK144" s="22">
        <v>0</v>
      </c>
      <c r="AL144" s="22">
        <v>0</v>
      </c>
    </row>
    <row r="145" spans="1:38" x14ac:dyDescent="0.35">
      <c r="A145" s="22" t="s">
        <v>114</v>
      </c>
      <c r="B145" s="22" t="s">
        <v>294</v>
      </c>
      <c r="C145" s="22" t="s">
        <v>401</v>
      </c>
      <c r="D145" s="22" t="s">
        <v>402</v>
      </c>
      <c r="E145" s="22">
        <v>0</v>
      </c>
      <c r="F145" s="22">
        <v>0</v>
      </c>
      <c r="G145" s="22">
        <v>0</v>
      </c>
      <c r="H145" s="22"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v>0</v>
      </c>
      <c r="U145" s="22">
        <v>0</v>
      </c>
      <c r="V145" s="22">
        <v>0</v>
      </c>
      <c r="W145" s="22">
        <v>0</v>
      </c>
      <c r="X145" s="22"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v>0</v>
      </c>
      <c r="AI145" s="22">
        <v>0</v>
      </c>
      <c r="AJ145" s="22">
        <v>0</v>
      </c>
      <c r="AK145" s="22">
        <v>0</v>
      </c>
      <c r="AL145" s="22">
        <v>0</v>
      </c>
    </row>
    <row r="146" spans="1:38" x14ac:dyDescent="0.35">
      <c r="A146" s="22" t="s">
        <v>114</v>
      </c>
      <c r="B146" s="22" t="s">
        <v>294</v>
      </c>
      <c r="C146" s="22" t="s">
        <v>403</v>
      </c>
      <c r="D146" s="22" t="s">
        <v>404</v>
      </c>
      <c r="E146" s="22">
        <v>0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60000</v>
      </c>
      <c r="T146" s="22">
        <v>60000</v>
      </c>
      <c r="U146" s="22">
        <v>0</v>
      </c>
      <c r="V146" s="22">
        <v>0</v>
      </c>
      <c r="W146" s="22">
        <v>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v>6000</v>
      </c>
      <c r="AI146" s="22">
        <v>6000</v>
      </c>
      <c r="AJ146" s="22">
        <v>0</v>
      </c>
      <c r="AK146" s="22">
        <v>0</v>
      </c>
      <c r="AL146" s="22">
        <v>0</v>
      </c>
    </row>
    <row r="147" spans="1:38" x14ac:dyDescent="0.35">
      <c r="A147" s="22" t="s">
        <v>114</v>
      </c>
      <c r="B147" s="22" t="s">
        <v>294</v>
      </c>
      <c r="C147" s="22" t="s">
        <v>405</v>
      </c>
      <c r="D147" s="22" t="s">
        <v>406</v>
      </c>
      <c r="E147" s="22">
        <v>0</v>
      </c>
      <c r="F147" s="22">
        <v>0</v>
      </c>
      <c r="G147" s="22">
        <v>0</v>
      </c>
      <c r="H147" s="22">
        <v>0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>
        <v>3000</v>
      </c>
      <c r="Q147" s="22">
        <v>0</v>
      </c>
      <c r="R147" s="22">
        <v>0</v>
      </c>
      <c r="S147" s="22">
        <v>0</v>
      </c>
      <c r="T147" s="22">
        <v>3000</v>
      </c>
      <c r="U147" s="22">
        <v>0</v>
      </c>
      <c r="V147" s="22">
        <v>0</v>
      </c>
      <c r="W147" s="22">
        <v>0</v>
      </c>
      <c r="X147" s="22"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150</v>
      </c>
      <c r="AF147" s="22">
        <v>0</v>
      </c>
      <c r="AG147" s="22">
        <v>0</v>
      </c>
      <c r="AH147" s="22">
        <v>0</v>
      </c>
      <c r="AI147" s="22">
        <v>150</v>
      </c>
      <c r="AJ147" s="22">
        <v>0</v>
      </c>
      <c r="AK147" s="22">
        <v>0</v>
      </c>
      <c r="AL147" s="22">
        <v>0</v>
      </c>
    </row>
    <row r="148" spans="1:38" x14ac:dyDescent="0.35">
      <c r="A148" s="22" t="s">
        <v>114</v>
      </c>
      <c r="B148" s="22" t="s">
        <v>294</v>
      </c>
      <c r="C148" s="22" t="s">
        <v>407</v>
      </c>
      <c r="D148" s="22" t="s">
        <v>408</v>
      </c>
      <c r="E148" s="22">
        <v>0</v>
      </c>
      <c r="F148" s="22">
        <v>0</v>
      </c>
      <c r="G148" s="22">
        <v>0</v>
      </c>
      <c r="H148" s="22"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2631712</v>
      </c>
      <c r="P148" s="22">
        <v>131953</v>
      </c>
      <c r="Q148" s="22">
        <v>0</v>
      </c>
      <c r="R148" s="22">
        <v>0</v>
      </c>
      <c r="S148" s="22">
        <v>0</v>
      </c>
      <c r="T148" s="22">
        <v>2763665</v>
      </c>
      <c r="U148" s="22">
        <v>0</v>
      </c>
      <c r="V148" s="22">
        <v>0</v>
      </c>
      <c r="W148" s="22"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2479201</v>
      </c>
      <c r="AE148" s="22">
        <v>118917</v>
      </c>
      <c r="AF148" s="22">
        <v>0</v>
      </c>
      <c r="AG148" s="22">
        <v>0</v>
      </c>
      <c r="AH148" s="22">
        <v>0</v>
      </c>
      <c r="AI148" s="22">
        <v>2598118</v>
      </c>
      <c r="AJ148" s="22">
        <v>0</v>
      </c>
      <c r="AK148" s="22">
        <v>0</v>
      </c>
      <c r="AL148" s="22">
        <v>0</v>
      </c>
    </row>
    <row r="149" spans="1:38" x14ac:dyDescent="0.35">
      <c r="A149" s="22" t="s">
        <v>114</v>
      </c>
      <c r="B149" s="22" t="s">
        <v>294</v>
      </c>
      <c r="C149" s="22" t="s">
        <v>409</v>
      </c>
      <c r="D149" s="22" t="s">
        <v>410</v>
      </c>
      <c r="E149" s="22">
        <v>0</v>
      </c>
      <c r="F149" s="22">
        <v>0</v>
      </c>
      <c r="G149" s="22">
        <v>0</v>
      </c>
      <c r="H149" s="22">
        <v>46214</v>
      </c>
      <c r="I149" s="22">
        <v>0</v>
      </c>
      <c r="J149" s="22">
        <v>0</v>
      </c>
      <c r="K149" s="22">
        <v>0</v>
      </c>
      <c r="L149" s="22">
        <v>0</v>
      </c>
      <c r="M149" s="22">
        <v>46214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  <c r="T149" s="22">
        <v>46214</v>
      </c>
      <c r="U149" s="22">
        <v>0</v>
      </c>
      <c r="V149" s="22">
        <v>0</v>
      </c>
      <c r="W149" s="22">
        <v>0</v>
      </c>
      <c r="X149" s="22">
        <v>39244</v>
      </c>
      <c r="Y149" s="22">
        <v>0</v>
      </c>
      <c r="Z149" s="22">
        <v>0</v>
      </c>
      <c r="AA149" s="22">
        <v>0</v>
      </c>
      <c r="AB149" s="22">
        <v>0</v>
      </c>
      <c r="AC149" s="22">
        <v>39244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v>39244</v>
      </c>
      <c r="AJ149" s="22">
        <v>0</v>
      </c>
      <c r="AK149" s="22">
        <v>0</v>
      </c>
      <c r="AL149" s="22">
        <v>0</v>
      </c>
    </row>
    <row r="150" spans="1:38" x14ac:dyDescent="0.35">
      <c r="A150" s="22" t="s">
        <v>114</v>
      </c>
      <c r="B150" s="22" t="s">
        <v>294</v>
      </c>
      <c r="C150" s="22" t="s">
        <v>411</v>
      </c>
      <c r="D150" s="22" t="s">
        <v>412</v>
      </c>
      <c r="E150" s="22">
        <v>0</v>
      </c>
      <c r="F150" s="22">
        <v>0</v>
      </c>
      <c r="G150" s="22">
        <v>0</v>
      </c>
      <c r="H150" s="22">
        <v>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>
        <v>33350</v>
      </c>
      <c r="Q150" s="22">
        <v>0</v>
      </c>
      <c r="R150" s="22">
        <v>0</v>
      </c>
      <c r="S150" s="22">
        <v>0</v>
      </c>
      <c r="T150" s="22">
        <v>33350</v>
      </c>
      <c r="U150" s="22">
        <v>0</v>
      </c>
      <c r="V150" s="22">
        <v>0</v>
      </c>
      <c r="W150" s="22">
        <v>0</v>
      </c>
      <c r="X150" s="22"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24456</v>
      </c>
      <c r="AF150" s="22">
        <v>0</v>
      </c>
      <c r="AG150" s="22">
        <v>0</v>
      </c>
      <c r="AH150" s="22">
        <v>0</v>
      </c>
      <c r="AI150" s="22">
        <v>24456</v>
      </c>
      <c r="AJ150" s="22">
        <v>0</v>
      </c>
      <c r="AK150" s="22">
        <v>0</v>
      </c>
      <c r="AL150" s="22">
        <v>0</v>
      </c>
    </row>
    <row r="151" spans="1:38" x14ac:dyDescent="0.35">
      <c r="A151" s="22" t="s">
        <v>114</v>
      </c>
      <c r="B151" s="22" t="s">
        <v>294</v>
      </c>
      <c r="C151" s="22" t="s">
        <v>413</v>
      </c>
      <c r="D151" s="22" t="s">
        <v>414</v>
      </c>
      <c r="E151" s="22">
        <v>0</v>
      </c>
      <c r="F151" s="22">
        <v>0</v>
      </c>
      <c r="G151" s="22">
        <v>0</v>
      </c>
      <c r="H151" s="22"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65650</v>
      </c>
      <c r="T151" s="22">
        <v>65650</v>
      </c>
      <c r="U151" s="22">
        <v>0</v>
      </c>
      <c r="V151" s="22">
        <v>0</v>
      </c>
      <c r="W151" s="22"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0</v>
      </c>
      <c r="AF151" s="22">
        <v>0</v>
      </c>
      <c r="AG151" s="22">
        <v>0</v>
      </c>
      <c r="AH151" s="22">
        <v>6565</v>
      </c>
      <c r="AI151" s="22">
        <v>6565</v>
      </c>
      <c r="AJ151" s="22">
        <v>0</v>
      </c>
      <c r="AK151" s="22">
        <v>0</v>
      </c>
      <c r="AL151" s="22">
        <v>0</v>
      </c>
    </row>
    <row r="152" spans="1:38" x14ac:dyDescent="0.35">
      <c r="A152" s="22" t="s">
        <v>114</v>
      </c>
      <c r="B152" s="22" t="s">
        <v>294</v>
      </c>
      <c r="C152" s="22" t="s">
        <v>415</v>
      </c>
      <c r="D152" s="22" t="s">
        <v>416</v>
      </c>
      <c r="E152" s="22">
        <v>48803</v>
      </c>
      <c r="F152" s="22">
        <v>0</v>
      </c>
      <c r="G152" s="22">
        <v>6148</v>
      </c>
      <c r="H152" s="22"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v>54951</v>
      </c>
      <c r="N152" s="22">
        <v>0</v>
      </c>
      <c r="O152" s="22">
        <v>0</v>
      </c>
      <c r="P152" s="22">
        <v>0</v>
      </c>
      <c r="Q152" s="22">
        <v>0</v>
      </c>
      <c r="R152" s="22">
        <v>4153</v>
      </c>
      <c r="S152" s="22">
        <v>93722</v>
      </c>
      <c r="T152" s="22">
        <v>152826</v>
      </c>
      <c r="U152" s="22">
        <v>48800</v>
      </c>
      <c r="V152" s="22">
        <v>0</v>
      </c>
      <c r="W152" s="22">
        <v>6148</v>
      </c>
      <c r="X152" s="22">
        <v>0</v>
      </c>
      <c r="Y152" s="22">
        <v>0</v>
      </c>
      <c r="Z152" s="22">
        <v>0</v>
      </c>
      <c r="AA152" s="22">
        <v>0</v>
      </c>
      <c r="AB152" s="22">
        <v>0</v>
      </c>
      <c r="AC152" s="22">
        <v>54948</v>
      </c>
      <c r="AD152" s="22">
        <v>0</v>
      </c>
      <c r="AE152" s="22">
        <v>0</v>
      </c>
      <c r="AF152" s="22">
        <v>0</v>
      </c>
      <c r="AG152" s="22">
        <v>4155</v>
      </c>
      <c r="AH152" s="22">
        <v>84767</v>
      </c>
      <c r="AI152" s="22">
        <v>143870</v>
      </c>
      <c r="AJ152" s="22">
        <v>0</v>
      </c>
      <c r="AK152" s="22">
        <v>0</v>
      </c>
      <c r="AL152" s="22">
        <v>0</v>
      </c>
    </row>
    <row r="153" spans="1:38" x14ac:dyDescent="0.35">
      <c r="A153" s="22" t="s">
        <v>114</v>
      </c>
      <c r="B153" s="22" t="s">
        <v>294</v>
      </c>
      <c r="C153" s="22" t="s">
        <v>417</v>
      </c>
      <c r="D153" s="22" t="s">
        <v>418</v>
      </c>
      <c r="E153" s="22">
        <v>355489</v>
      </c>
      <c r="F153" s="22">
        <v>0</v>
      </c>
      <c r="G153" s="22">
        <v>0</v>
      </c>
      <c r="H153" s="22">
        <v>0</v>
      </c>
      <c r="I153" s="22">
        <v>0</v>
      </c>
      <c r="J153" s="22">
        <v>0</v>
      </c>
      <c r="K153" s="22">
        <v>0</v>
      </c>
      <c r="L153" s="22">
        <v>0</v>
      </c>
      <c r="M153" s="22">
        <v>355489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235028</v>
      </c>
      <c r="T153" s="22">
        <v>590517</v>
      </c>
      <c r="U153" s="22">
        <v>355489</v>
      </c>
      <c r="V153" s="22">
        <v>0</v>
      </c>
      <c r="W153" s="22">
        <v>0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355489</v>
      </c>
      <c r="AD153" s="22">
        <v>0</v>
      </c>
      <c r="AE153" s="22">
        <v>0</v>
      </c>
      <c r="AF153" s="22">
        <v>0</v>
      </c>
      <c r="AG153" s="22">
        <v>0</v>
      </c>
      <c r="AH153" s="22">
        <v>189175</v>
      </c>
      <c r="AI153" s="22">
        <v>544664</v>
      </c>
      <c r="AJ153" s="22">
        <v>0</v>
      </c>
      <c r="AK153" s="22">
        <v>0</v>
      </c>
      <c r="AL153" s="22">
        <v>0</v>
      </c>
    </row>
    <row r="154" spans="1:38" x14ac:dyDescent="0.35">
      <c r="A154" s="22" t="s">
        <v>114</v>
      </c>
      <c r="B154" s="22" t="s">
        <v>294</v>
      </c>
      <c r="C154" s="22" t="s">
        <v>419</v>
      </c>
      <c r="D154" s="22" t="s">
        <v>420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23236</v>
      </c>
      <c r="Q154" s="22">
        <v>0</v>
      </c>
      <c r="R154" s="22">
        <v>0</v>
      </c>
      <c r="S154" s="22">
        <v>0</v>
      </c>
      <c r="T154" s="22">
        <v>23236</v>
      </c>
      <c r="U154" s="22">
        <v>0</v>
      </c>
      <c r="V154" s="22">
        <v>0</v>
      </c>
      <c r="W154" s="22"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11618</v>
      </c>
      <c r="AF154" s="22">
        <v>0</v>
      </c>
      <c r="AG154" s="22">
        <v>0</v>
      </c>
      <c r="AH154" s="22">
        <v>0</v>
      </c>
      <c r="AI154" s="22">
        <v>11618</v>
      </c>
      <c r="AJ154" s="22">
        <v>0</v>
      </c>
      <c r="AK154" s="22">
        <v>0</v>
      </c>
      <c r="AL154" s="22">
        <v>0</v>
      </c>
    </row>
    <row r="155" spans="1:38" x14ac:dyDescent="0.35">
      <c r="A155" s="22" t="s">
        <v>114</v>
      </c>
      <c r="B155" s="22" t="s">
        <v>294</v>
      </c>
      <c r="C155" s="22" t="s">
        <v>421</v>
      </c>
      <c r="D155" s="22" t="s">
        <v>422</v>
      </c>
      <c r="E155" s="22">
        <v>396541</v>
      </c>
      <c r="F155" s="22">
        <v>0</v>
      </c>
      <c r="G155" s="22">
        <v>0</v>
      </c>
      <c r="H155" s="22"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v>396541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396541</v>
      </c>
      <c r="U155" s="22">
        <v>396541</v>
      </c>
      <c r="V155" s="22">
        <v>0</v>
      </c>
      <c r="W155" s="22">
        <v>0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396541</v>
      </c>
      <c r="AD155" s="22">
        <v>0</v>
      </c>
      <c r="AE155" s="22">
        <v>0</v>
      </c>
      <c r="AF155" s="22">
        <v>0</v>
      </c>
      <c r="AG155" s="22">
        <v>0</v>
      </c>
      <c r="AH155" s="22">
        <v>0</v>
      </c>
      <c r="AI155" s="22">
        <v>396541</v>
      </c>
      <c r="AJ155" s="22">
        <v>0</v>
      </c>
      <c r="AK155" s="22">
        <v>0</v>
      </c>
      <c r="AL155" s="22">
        <v>0</v>
      </c>
    </row>
    <row r="156" spans="1:38" x14ac:dyDescent="0.35">
      <c r="A156" s="22" t="s">
        <v>114</v>
      </c>
      <c r="B156" s="22" t="s">
        <v>294</v>
      </c>
      <c r="C156" s="22" t="s">
        <v>423</v>
      </c>
      <c r="D156" s="22" t="s">
        <v>424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5971667</v>
      </c>
      <c r="O156" s="22">
        <v>0</v>
      </c>
      <c r="P156" s="22">
        <v>25795</v>
      </c>
      <c r="Q156" s="22">
        <v>0</v>
      </c>
      <c r="R156" s="22">
        <v>0</v>
      </c>
      <c r="S156" s="22">
        <v>8166</v>
      </c>
      <c r="T156" s="22">
        <v>6005628</v>
      </c>
      <c r="U156" s="22">
        <v>0</v>
      </c>
      <c r="V156" s="22">
        <v>0</v>
      </c>
      <c r="W156" s="22">
        <v>32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32</v>
      </c>
      <c r="AD156" s="22">
        <v>0</v>
      </c>
      <c r="AE156" s="22">
        <v>16259</v>
      </c>
      <c r="AF156" s="22">
        <v>0</v>
      </c>
      <c r="AG156" s="22">
        <v>0</v>
      </c>
      <c r="AH156" s="22">
        <v>8166</v>
      </c>
      <c r="AI156" s="22">
        <v>24457</v>
      </c>
      <c r="AJ156" s="22">
        <v>0</v>
      </c>
      <c r="AK156" s="22">
        <v>0</v>
      </c>
      <c r="AL156" s="22">
        <v>0</v>
      </c>
    </row>
    <row r="157" spans="1:38" x14ac:dyDescent="0.35">
      <c r="A157" s="22" t="s">
        <v>114</v>
      </c>
      <c r="B157" s="22" t="s">
        <v>294</v>
      </c>
      <c r="C157" s="22" t="s">
        <v>425</v>
      </c>
      <c r="D157" s="22" t="s">
        <v>426</v>
      </c>
      <c r="E157" s="22">
        <v>0</v>
      </c>
      <c r="F157" s="22">
        <v>0</v>
      </c>
      <c r="G157" s="22">
        <v>0</v>
      </c>
      <c r="H157" s="22"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>
        <v>25631</v>
      </c>
      <c r="Q157" s="22">
        <v>0</v>
      </c>
      <c r="R157" s="22">
        <v>0</v>
      </c>
      <c r="S157" s="22">
        <v>10288</v>
      </c>
      <c r="T157" s="22">
        <v>35919</v>
      </c>
      <c r="U157" s="22">
        <v>0</v>
      </c>
      <c r="V157" s="22">
        <v>0</v>
      </c>
      <c r="W157" s="22">
        <v>0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25631</v>
      </c>
      <c r="AF157" s="22">
        <v>0</v>
      </c>
      <c r="AG157" s="22">
        <v>0</v>
      </c>
      <c r="AH157" s="22">
        <v>4287</v>
      </c>
      <c r="AI157" s="22">
        <v>29918</v>
      </c>
      <c r="AJ157" s="22">
        <v>0</v>
      </c>
      <c r="AK157" s="22">
        <v>0</v>
      </c>
      <c r="AL157" s="22">
        <v>0</v>
      </c>
    </row>
    <row r="158" spans="1:38" x14ac:dyDescent="0.35">
      <c r="A158" s="22" t="s">
        <v>114</v>
      </c>
      <c r="B158" s="22" t="s">
        <v>294</v>
      </c>
      <c r="C158" s="22" t="s">
        <v>427</v>
      </c>
      <c r="D158" s="22" t="s">
        <v>428</v>
      </c>
      <c r="E158" s="22">
        <v>2949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v>2949</v>
      </c>
      <c r="N158" s="22">
        <v>0</v>
      </c>
      <c r="O158" s="22">
        <v>0</v>
      </c>
      <c r="P158" s="22">
        <v>130200</v>
      </c>
      <c r="Q158" s="22">
        <v>0</v>
      </c>
      <c r="R158" s="22">
        <v>0</v>
      </c>
      <c r="S158" s="22">
        <v>24935</v>
      </c>
      <c r="T158" s="22">
        <v>158084</v>
      </c>
      <c r="U158" s="22">
        <v>2949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2949</v>
      </c>
      <c r="AD158" s="22">
        <v>0</v>
      </c>
      <c r="AE158" s="22">
        <v>78813</v>
      </c>
      <c r="AF158" s="22">
        <v>0</v>
      </c>
      <c r="AG158" s="22">
        <v>0</v>
      </c>
      <c r="AH158" s="22">
        <v>24935</v>
      </c>
      <c r="AI158" s="22">
        <v>106697</v>
      </c>
      <c r="AJ158" s="22">
        <v>0</v>
      </c>
      <c r="AK158" s="22">
        <v>0</v>
      </c>
      <c r="AL158" s="22">
        <v>0</v>
      </c>
    </row>
    <row r="159" spans="1:38" x14ac:dyDescent="0.35">
      <c r="A159" s="22" t="s">
        <v>114</v>
      </c>
      <c r="B159" s="22" t="s">
        <v>294</v>
      </c>
      <c r="C159" s="22" t="s">
        <v>429</v>
      </c>
      <c r="D159" s="22" t="s">
        <v>430</v>
      </c>
      <c r="E159" s="22">
        <v>13803</v>
      </c>
      <c r="F159" s="22">
        <v>0</v>
      </c>
      <c r="G159" s="22">
        <v>8119</v>
      </c>
      <c r="H159" s="22"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v>21922</v>
      </c>
      <c r="N159" s="22">
        <v>0</v>
      </c>
      <c r="O159" s="22">
        <v>58004</v>
      </c>
      <c r="P159" s="22">
        <v>0</v>
      </c>
      <c r="Q159" s="22">
        <v>379485</v>
      </c>
      <c r="R159" s="22">
        <v>0</v>
      </c>
      <c r="S159" s="22">
        <v>0</v>
      </c>
      <c r="T159" s="22">
        <v>459411</v>
      </c>
      <c r="U159" s="22">
        <v>13803</v>
      </c>
      <c r="V159" s="22">
        <v>0</v>
      </c>
      <c r="W159" s="22">
        <v>4547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18350</v>
      </c>
      <c r="AD159" s="22">
        <v>0</v>
      </c>
      <c r="AE159" s="22">
        <v>246241</v>
      </c>
      <c r="AF159" s="22">
        <v>0</v>
      </c>
      <c r="AG159" s="22">
        <v>0</v>
      </c>
      <c r="AH159" s="22">
        <v>0</v>
      </c>
      <c r="AI159" s="22">
        <v>264591</v>
      </c>
      <c r="AJ159" s="22">
        <v>0</v>
      </c>
      <c r="AK159" s="22">
        <v>0</v>
      </c>
      <c r="AL159" s="22">
        <v>0</v>
      </c>
    </row>
    <row r="160" spans="1:38" x14ac:dyDescent="0.35">
      <c r="A160" s="22" t="s">
        <v>114</v>
      </c>
      <c r="B160" s="22" t="s">
        <v>294</v>
      </c>
      <c r="C160" s="22" t="s">
        <v>431</v>
      </c>
      <c r="D160" s="22" t="s">
        <v>432</v>
      </c>
      <c r="E160" s="22">
        <v>1164112</v>
      </c>
      <c r="F160" s="22">
        <v>0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v>1164112</v>
      </c>
      <c r="N160" s="22">
        <v>0</v>
      </c>
      <c r="O160" s="22">
        <v>358400</v>
      </c>
      <c r="P160" s="22">
        <v>274002</v>
      </c>
      <c r="Q160" s="22">
        <v>233521</v>
      </c>
      <c r="R160" s="22">
        <v>0</v>
      </c>
      <c r="S160" s="22">
        <v>0</v>
      </c>
      <c r="T160" s="22">
        <v>2030035</v>
      </c>
      <c r="U160" s="22">
        <v>259855</v>
      </c>
      <c r="V160" s="22">
        <v>0</v>
      </c>
      <c r="W160" s="22">
        <v>0</v>
      </c>
      <c r="X160" s="22">
        <v>186</v>
      </c>
      <c r="Y160" s="22">
        <v>0</v>
      </c>
      <c r="Z160" s="22">
        <v>0</v>
      </c>
      <c r="AA160" s="22">
        <v>0</v>
      </c>
      <c r="AB160" s="22">
        <v>0</v>
      </c>
      <c r="AC160" s="22">
        <v>260041</v>
      </c>
      <c r="AD160" s="22">
        <v>319850</v>
      </c>
      <c r="AE160" s="22">
        <v>180814</v>
      </c>
      <c r="AF160" s="22">
        <v>0</v>
      </c>
      <c r="AG160" s="22">
        <v>0</v>
      </c>
      <c r="AH160" s="22">
        <v>0</v>
      </c>
      <c r="AI160" s="22">
        <v>760705</v>
      </c>
      <c r="AJ160" s="22">
        <v>0</v>
      </c>
      <c r="AK160" s="22">
        <v>0</v>
      </c>
      <c r="AL160" s="22">
        <v>0</v>
      </c>
    </row>
    <row r="161" spans="1:38" x14ac:dyDescent="0.35">
      <c r="A161" s="22" t="s">
        <v>114</v>
      </c>
      <c r="B161" s="22" t="s">
        <v>294</v>
      </c>
      <c r="C161" s="22" t="s">
        <v>433</v>
      </c>
      <c r="D161" s="22" t="s">
        <v>434</v>
      </c>
      <c r="E161" s="22">
        <v>0</v>
      </c>
      <c r="F161" s="22">
        <v>0</v>
      </c>
      <c r="G161" s="22">
        <v>0</v>
      </c>
      <c r="H161" s="22">
        <v>0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>
        <v>53715</v>
      </c>
      <c r="Q161" s="22">
        <v>0</v>
      </c>
      <c r="R161" s="22">
        <v>0</v>
      </c>
      <c r="S161" s="22">
        <v>0</v>
      </c>
      <c r="T161" s="22">
        <v>53715</v>
      </c>
      <c r="U161" s="22">
        <v>0</v>
      </c>
      <c r="V161" s="22">
        <v>0</v>
      </c>
      <c r="W161" s="22">
        <v>0</v>
      </c>
      <c r="X161" s="22">
        <v>0</v>
      </c>
      <c r="Y161" s="22">
        <v>0</v>
      </c>
      <c r="Z161" s="22">
        <v>0</v>
      </c>
      <c r="AA161" s="22">
        <v>0</v>
      </c>
      <c r="AB161" s="22">
        <v>0</v>
      </c>
      <c r="AC161" s="22">
        <v>0</v>
      </c>
      <c r="AD161" s="22">
        <v>0</v>
      </c>
      <c r="AE161" s="22">
        <v>0</v>
      </c>
      <c r="AF161" s="22">
        <v>0</v>
      </c>
      <c r="AG161" s="22">
        <v>0</v>
      </c>
      <c r="AH161" s="22">
        <v>0</v>
      </c>
      <c r="AI161" s="22">
        <v>0</v>
      </c>
      <c r="AJ161" s="22">
        <v>0</v>
      </c>
      <c r="AK161" s="22">
        <v>0</v>
      </c>
      <c r="AL161" s="22">
        <v>0</v>
      </c>
    </row>
    <row r="162" spans="1:38" x14ac:dyDescent="0.35">
      <c r="A162" s="22" t="s">
        <v>114</v>
      </c>
      <c r="B162" s="22" t="s">
        <v>294</v>
      </c>
      <c r="C162" s="22" t="s">
        <v>435</v>
      </c>
      <c r="D162" s="22" t="s">
        <v>436</v>
      </c>
      <c r="E162" s="22">
        <v>0</v>
      </c>
      <c r="F162" s="22">
        <v>0</v>
      </c>
      <c r="G162" s="22">
        <v>0</v>
      </c>
      <c r="H162" s="22">
        <v>0</v>
      </c>
      <c r="I162" s="22">
        <v>0</v>
      </c>
      <c r="J162" s="22">
        <v>0</v>
      </c>
      <c r="K162" s="22">
        <v>0</v>
      </c>
      <c r="L162" s="22">
        <v>0</v>
      </c>
      <c r="M162" s="22">
        <v>0</v>
      </c>
      <c r="N162" s="22">
        <v>239755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  <c r="T162" s="22">
        <v>239755</v>
      </c>
      <c r="U162" s="22">
        <v>0</v>
      </c>
      <c r="V162" s="22">
        <v>0</v>
      </c>
      <c r="W162" s="22">
        <v>0</v>
      </c>
      <c r="X162" s="22"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v>0</v>
      </c>
      <c r="AI162" s="22">
        <v>0</v>
      </c>
      <c r="AJ162" s="22">
        <v>0</v>
      </c>
      <c r="AK162" s="22">
        <v>0</v>
      </c>
      <c r="AL162" s="22">
        <v>0</v>
      </c>
    </row>
    <row r="163" spans="1:38" x14ac:dyDescent="0.35">
      <c r="A163" s="22" t="s">
        <v>114</v>
      </c>
      <c r="B163" s="22" t="s">
        <v>294</v>
      </c>
      <c r="C163" s="22" t="s">
        <v>437</v>
      </c>
      <c r="D163" s="22" t="s">
        <v>438</v>
      </c>
      <c r="E163" s="22">
        <v>0</v>
      </c>
      <c r="F163" s="22">
        <v>0</v>
      </c>
      <c r="G163" s="22">
        <v>0</v>
      </c>
      <c r="H163" s="22"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>
        <v>0</v>
      </c>
      <c r="Q163" s="22">
        <v>5000</v>
      </c>
      <c r="R163" s="22">
        <v>0</v>
      </c>
      <c r="S163" s="22">
        <v>0</v>
      </c>
      <c r="T163" s="22">
        <v>5000</v>
      </c>
      <c r="U163" s="22">
        <v>0</v>
      </c>
      <c r="V163" s="22">
        <v>0</v>
      </c>
      <c r="W163" s="22">
        <v>0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v>0</v>
      </c>
      <c r="AJ163" s="22">
        <v>0</v>
      </c>
      <c r="AK163" s="22">
        <v>0</v>
      </c>
      <c r="AL163" s="22">
        <v>0</v>
      </c>
    </row>
    <row r="164" spans="1:38" x14ac:dyDescent="0.35">
      <c r="A164" s="22" t="s">
        <v>114</v>
      </c>
      <c r="B164" s="22" t="s">
        <v>294</v>
      </c>
      <c r="C164" s="22" t="s">
        <v>439</v>
      </c>
      <c r="D164" s="22" t="s">
        <v>440</v>
      </c>
      <c r="E164" s="22">
        <v>74442</v>
      </c>
      <c r="F164" s="22">
        <v>0</v>
      </c>
      <c r="G164" s="22">
        <v>0</v>
      </c>
      <c r="H164" s="22">
        <v>0</v>
      </c>
      <c r="I164" s="22">
        <v>0</v>
      </c>
      <c r="J164" s="22">
        <v>0</v>
      </c>
      <c r="K164" s="22">
        <v>0</v>
      </c>
      <c r="L164" s="22">
        <v>0</v>
      </c>
      <c r="M164" s="22">
        <v>74442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v>74442</v>
      </c>
      <c r="U164" s="22">
        <v>68870</v>
      </c>
      <c r="V164" s="22">
        <v>0</v>
      </c>
      <c r="W164" s="22">
        <v>0</v>
      </c>
      <c r="X164" s="22">
        <v>0</v>
      </c>
      <c r="Y164" s="22">
        <v>0</v>
      </c>
      <c r="Z164" s="22">
        <v>0</v>
      </c>
      <c r="AA164" s="22">
        <v>0</v>
      </c>
      <c r="AB164" s="22">
        <v>0</v>
      </c>
      <c r="AC164" s="22">
        <v>68870</v>
      </c>
      <c r="AD164" s="22">
        <v>0</v>
      </c>
      <c r="AE164" s="22">
        <v>0</v>
      </c>
      <c r="AF164" s="22">
        <v>0</v>
      </c>
      <c r="AG164" s="22">
        <v>0</v>
      </c>
      <c r="AH164" s="22">
        <v>0</v>
      </c>
      <c r="AI164" s="22">
        <v>68870</v>
      </c>
      <c r="AJ164" s="22">
        <v>0</v>
      </c>
      <c r="AK164" s="22">
        <v>0</v>
      </c>
      <c r="AL164" s="22">
        <v>0</v>
      </c>
    </row>
    <row r="165" spans="1:38" x14ac:dyDescent="0.35">
      <c r="A165" s="22" t="s">
        <v>114</v>
      </c>
      <c r="B165" s="22" t="s">
        <v>294</v>
      </c>
      <c r="C165" s="22" t="s">
        <v>441</v>
      </c>
      <c r="D165" s="22" t="s">
        <v>442</v>
      </c>
      <c r="E165" s="22">
        <v>0</v>
      </c>
      <c r="F165" s="22">
        <v>0</v>
      </c>
      <c r="G165" s="22">
        <v>0</v>
      </c>
      <c r="H165" s="22"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2">
        <v>34155</v>
      </c>
      <c r="Q165" s="22">
        <v>0</v>
      </c>
      <c r="R165" s="22">
        <v>0</v>
      </c>
      <c r="S165" s="22">
        <v>56910</v>
      </c>
      <c r="T165" s="22">
        <v>91065</v>
      </c>
      <c r="U165" s="22">
        <v>0</v>
      </c>
      <c r="V165" s="22">
        <v>0</v>
      </c>
      <c r="W165" s="22">
        <v>0</v>
      </c>
      <c r="X165" s="22"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27324</v>
      </c>
      <c r="AF165" s="22">
        <v>0</v>
      </c>
      <c r="AG165" s="22">
        <v>0</v>
      </c>
      <c r="AH165" s="22">
        <v>0</v>
      </c>
      <c r="AI165" s="22">
        <v>27324</v>
      </c>
      <c r="AJ165" s="22">
        <v>0</v>
      </c>
      <c r="AK165" s="22">
        <v>0</v>
      </c>
      <c r="AL165" s="22">
        <v>0</v>
      </c>
    </row>
    <row r="166" spans="1:38" x14ac:dyDescent="0.35">
      <c r="A166" s="22" t="s">
        <v>114</v>
      </c>
      <c r="B166" s="22" t="s">
        <v>294</v>
      </c>
      <c r="C166" s="22" t="s">
        <v>443</v>
      </c>
      <c r="D166" s="22" t="s">
        <v>444</v>
      </c>
      <c r="E166" s="22">
        <v>0</v>
      </c>
      <c r="F166" s="22">
        <v>0</v>
      </c>
      <c r="G166" s="22">
        <v>0</v>
      </c>
      <c r="H166" s="22"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  <c r="T166" s="22">
        <v>0</v>
      </c>
      <c r="U166" s="22">
        <v>0</v>
      </c>
      <c r="V166" s="22">
        <v>0</v>
      </c>
      <c r="W166" s="22">
        <v>0</v>
      </c>
      <c r="X166" s="22">
        <v>0</v>
      </c>
      <c r="Y166" s="22">
        <v>0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v>0</v>
      </c>
      <c r="AI166" s="22">
        <v>0</v>
      </c>
      <c r="AJ166" s="22">
        <v>0</v>
      </c>
      <c r="AK166" s="22">
        <v>0</v>
      </c>
      <c r="AL166" s="22">
        <v>0</v>
      </c>
    </row>
    <row r="167" spans="1:38" x14ac:dyDescent="0.35">
      <c r="A167" s="22" t="s">
        <v>114</v>
      </c>
      <c r="B167" s="22" t="s">
        <v>294</v>
      </c>
      <c r="C167" s="22" t="s">
        <v>445</v>
      </c>
      <c r="D167" s="22" t="s">
        <v>446</v>
      </c>
      <c r="E167" s="22">
        <v>185436</v>
      </c>
      <c r="F167" s="22">
        <v>0</v>
      </c>
      <c r="G167" s="22">
        <v>0</v>
      </c>
      <c r="H167" s="22">
        <v>8072</v>
      </c>
      <c r="I167" s="22">
        <v>0</v>
      </c>
      <c r="J167" s="22">
        <v>0</v>
      </c>
      <c r="K167" s="22">
        <v>0</v>
      </c>
      <c r="L167" s="22">
        <v>0</v>
      </c>
      <c r="M167" s="22">
        <v>193508</v>
      </c>
      <c r="N167" s="22">
        <v>745465</v>
      </c>
      <c r="O167" s="22">
        <v>163559</v>
      </c>
      <c r="P167" s="22">
        <v>65000</v>
      </c>
      <c r="Q167" s="22">
        <v>0</v>
      </c>
      <c r="R167" s="22">
        <v>0</v>
      </c>
      <c r="S167" s="22">
        <v>0</v>
      </c>
      <c r="T167" s="22">
        <v>1167532</v>
      </c>
      <c r="U167" s="22">
        <v>0</v>
      </c>
      <c r="V167" s="22">
        <v>0</v>
      </c>
      <c r="W167" s="22">
        <v>0</v>
      </c>
      <c r="X167" s="22"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29454</v>
      </c>
      <c r="AE167" s="22">
        <v>16250</v>
      </c>
      <c r="AF167" s="22">
        <v>0</v>
      </c>
      <c r="AG167" s="22">
        <v>0</v>
      </c>
      <c r="AH167" s="22">
        <v>0</v>
      </c>
      <c r="AI167" s="22">
        <v>45704</v>
      </c>
      <c r="AJ167" s="22">
        <v>0</v>
      </c>
      <c r="AK167" s="22">
        <v>0</v>
      </c>
      <c r="AL167" s="22">
        <v>0</v>
      </c>
    </row>
    <row r="168" spans="1:38" x14ac:dyDescent="0.35">
      <c r="A168" s="22" t="s">
        <v>114</v>
      </c>
      <c r="B168" s="22" t="s">
        <v>294</v>
      </c>
      <c r="C168" s="22" t="s">
        <v>447</v>
      </c>
      <c r="D168" s="22" t="s">
        <v>448</v>
      </c>
      <c r="E168" s="22">
        <v>0</v>
      </c>
      <c r="F168" s="22">
        <v>0</v>
      </c>
      <c r="G168" s="22">
        <v>0</v>
      </c>
      <c r="H168" s="22"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0</v>
      </c>
      <c r="P168" s="22">
        <v>12000</v>
      </c>
      <c r="Q168" s="22">
        <v>0</v>
      </c>
      <c r="R168" s="22">
        <v>0</v>
      </c>
      <c r="S168" s="22">
        <v>0</v>
      </c>
      <c r="T168" s="22">
        <v>12000</v>
      </c>
      <c r="U168" s="22">
        <v>0</v>
      </c>
      <c r="V168" s="22">
        <v>0</v>
      </c>
      <c r="W168" s="22">
        <v>0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12000</v>
      </c>
      <c r="AF168" s="22">
        <v>0</v>
      </c>
      <c r="AG168" s="22">
        <v>0</v>
      </c>
      <c r="AH168" s="22">
        <v>0</v>
      </c>
      <c r="AI168" s="22">
        <v>12000</v>
      </c>
      <c r="AJ168" s="22">
        <v>0</v>
      </c>
      <c r="AK168" s="22">
        <v>0</v>
      </c>
      <c r="AL168" s="22">
        <v>0</v>
      </c>
    </row>
    <row r="169" spans="1:38" x14ac:dyDescent="0.35">
      <c r="A169" s="22" t="s">
        <v>114</v>
      </c>
      <c r="B169" s="22" t="s">
        <v>294</v>
      </c>
      <c r="C169" s="22" t="s">
        <v>449</v>
      </c>
      <c r="D169" s="22" t="s">
        <v>450</v>
      </c>
      <c r="E169" s="22">
        <v>0</v>
      </c>
      <c r="F169" s="22">
        <v>0</v>
      </c>
      <c r="G169" s="22">
        <v>0</v>
      </c>
      <c r="H169" s="22"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v>0</v>
      </c>
      <c r="N169" s="22">
        <v>0</v>
      </c>
      <c r="O169" s="22">
        <v>0</v>
      </c>
      <c r="P169" s="22">
        <v>6613</v>
      </c>
      <c r="Q169" s="22">
        <v>0</v>
      </c>
      <c r="R169" s="22">
        <v>8372</v>
      </c>
      <c r="S169" s="22">
        <v>139040</v>
      </c>
      <c r="T169" s="22">
        <v>154025</v>
      </c>
      <c r="U169" s="22">
        <v>0</v>
      </c>
      <c r="V169" s="22">
        <v>0</v>
      </c>
      <c r="W169" s="22">
        <v>0</v>
      </c>
      <c r="X169" s="22"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5621</v>
      </c>
      <c r="AF169" s="22">
        <v>0</v>
      </c>
      <c r="AG169" s="22">
        <v>0</v>
      </c>
      <c r="AH169" s="22">
        <v>139040</v>
      </c>
      <c r="AI169" s="22">
        <v>144661</v>
      </c>
      <c r="AJ169" s="22">
        <v>0</v>
      </c>
      <c r="AK169" s="22">
        <v>0</v>
      </c>
      <c r="AL169" s="22">
        <v>0</v>
      </c>
    </row>
    <row r="170" spans="1:38" x14ac:dyDescent="0.35">
      <c r="A170" s="22" t="s">
        <v>114</v>
      </c>
      <c r="B170" s="22" t="s">
        <v>294</v>
      </c>
      <c r="C170" s="22" t="s">
        <v>451</v>
      </c>
      <c r="D170" s="22" t="s">
        <v>452</v>
      </c>
      <c r="E170" s="22">
        <v>0</v>
      </c>
      <c r="F170" s="22">
        <v>0</v>
      </c>
      <c r="G170" s="22">
        <v>0</v>
      </c>
      <c r="H170" s="22"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v>0</v>
      </c>
      <c r="N170" s="22">
        <v>17050350</v>
      </c>
      <c r="O170" s="22">
        <v>13228</v>
      </c>
      <c r="P170" s="22">
        <v>543248</v>
      </c>
      <c r="Q170" s="22">
        <v>0</v>
      </c>
      <c r="R170" s="22">
        <v>0</v>
      </c>
      <c r="S170" s="22">
        <v>477102</v>
      </c>
      <c r="T170" s="22">
        <v>18083928</v>
      </c>
      <c r="U170" s="22">
        <v>0</v>
      </c>
      <c r="V170" s="22">
        <v>0</v>
      </c>
      <c r="W170" s="22">
        <v>0</v>
      </c>
      <c r="X170" s="22">
        <v>0</v>
      </c>
      <c r="Y170" s="22">
        <v>0</v>
      </c>
      <c r="Z170" s="22">
        <v>0</v>
      </c>
      <c r="AA170" s="22">
        <v>0</v>
      </c>
      <c r="AB170" s="22">
        <v>0</v>
      </c>
      <c r="AC170" s="22">
        <v>0</v>
      </c>
      <c r="AD170" s="22">
        <v>0</v>
      </c>
      <c r="AE170" s="22">
        <v>543248</v>
      </c>
      <c r="AF170" s="22">
        <v>0</v>
      </c>
      <c r="AG170" s="22">
        <v>0</v>
      </c>
      <c r="AH170" s="22">
        <v>380558</v>
      </c>
      <c r="AI170" s="22">
        <v>923806</v>
      </c>
      <c r="AJ170" s="22">
        <v>0</v>
      </c>
      <c r="AK170" s="22">
        <v>0</v>
      </c>
      <c r="AL170" s="22">
        <v>0</v>
      </c>
    </row>
    <row r="171" spans="1:38" x14ac:dyDescent="0.35">
      <c r="A171" s="22" t="s">
        <v>114</v>
      </c>
      <c r="B171" s="22" t="s">
        <v>294</v>
      </c>
      <c r="C171" s="22" t="s">
        <v>453</v>
      </c>
      <c r="D171" s="22" t="s">
        <v>454</v>
      </c>
      <c r="E171" s="22">
        <v>0</v>
      </c>
      <c r="F171" s="22">
        <v>0</v>
      </c>
      <c r="G171" s="22">
        <v>0</v>
      </c>
      <c r="H171" s="22"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  <c r="T171" s="22">
        <v>0</v>
      </c>
      <c r="U171" s="22">
        <v>0</v>
      </c>
      <c r="V171" s="22">
        <v>0</v>
      </c>
      <c r="W171" s="22">
        <v>0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v>0</v>
      </c>
      <c r="AI171" s="22">
        <v>0</v>
      </c>
      <c r="AJ171" s="22">
        <v>0</v>
      </c>
      <c r="AK171" s="22">
        <v>0</v>
      </c>
      <c r="AL171" s="22">
        <v>0</v>
      </c>
    </row>
    <row r="172" spans="1:38" x14ac:dyDescent="0.35">
      <c r="A172" s="22" t="s">
        <v>114</v>
      </c>
      <c r="B172" s="22" t="s">
        <v>294</v>
      </c>
      <c r="C172" s="22" t="s">
        <v>455</v>
      </c>
      <c r="D172" s="22" t="s">
        <v>456</v>
      </c>
      <c r="E172" s="22">
        <v>0</v>
      </c>
      <c r="F172" s="22">
        <v>0</v>
      </c>
      <c r="G172" s="22">
        <v>0</v>
      </c>
      <c r="H172" s="22"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2644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2644</v>
      </c>
      <c r="U172" s="22">
        <v>0</v>
      </c>
      <c r="V172" s="22">
        <v>0</v>
      </c>
      <c r="W172" s="22">
        <v>0</v>
      </c>
      <c r="X172" s="22">
        <v>0</v>
      </c>
      <c r="Y172" s="22">
        <v>0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v>0</v>
      </c>
      <c r="AJ172" s="22">
        <v>0</v>
      </c>
      <c r="AK172" s="22">
        <v>0</v>
      </c>
      <c r="AL172" s="22">
        <v>0</v>
      </c>
    </row>
    <row r="173" spans="1:38" x14ac:dyDescent="0.35">
      <c r="A173" s="22" t="s">
        <v>114</v>
      </c>
      <c r="B173" s="22" t="s">
        <v>294</v>
      </c>
      <c r="C173" s="22" t="s">
        <v>457</v>
      </c>
      <c r="D173" s="22" t="s">
        <v>458</v>
      </c>
      <c r="E173" s="22">
        <v>0</v>
      </c>
      <c r="F173" s="22">
        <v>0</v>
      </c>
      <c r="G173" s="22">
        <v>0</v>
      </c>
      <c r="H173" s="22">
        <v>0</v>
      </c>
      <c r="I173" s="22">
        <v>0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  <c r="T173" s="22">
        <v>0</v>
      </c>
      <c r="U173" s="22">
        <v>0</v>
      </c>
      <c r="V173" s="22">
        <v>0</v>
      </c>
      <c r="W173" s="22">
        <v>0</v>
      </c>
      <c r="X173" s="22">
        <v>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0</v>
      </c>
      <c r="AF173" s="22">
        <v>0</v>
      </c>
      <c r="AG173" s="22">
        <v>0</v>
      </c>
      <c r="AH173" s="22">
        <v>0</v>
      </c>
      <c r="AI173" s="22">
        <v>0</v>
      </c>
      <c r="AJ173" s="22">
        <v>0</v>
      </c>
      <c r="AK173" s="22">
        <v>0</v>
      </c>
      <c r="AL173" s="22">
        <v>0</v>
      </c>
    </row>
    <row r="174" spans="1:38" x14ac:dyDescent="0.35">
      <c r="A174" s="22" t="s">
        <v>114</v>
      </c>
      <c r="B174" s="22" t="s">
        <v>294</v>
      </c>
      <c r="C174" s="22" t="s">
        <v>459</v>
      </c>
      <c r="D174" s="22" t="s">
        <v>460</v>
      </c>
      <c r="E174" s="22">
        <v>0</v>
      </c>
      <c r="F174" s="22">
        <v>0</v>
      </c>
      <c r="G174" s="22">
        <v>0</v>
      </c>
      <c r="H174" s="22"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22">
        <v>6250</v>
      </c>
      <c r="Q174" s="22">
        <v>0</v>
      </c>
      <c r="R174" s="22">
        <v>0</v>
      </c>
      <c r="S174" s="22">
        <v>23983</v>
      </c>
      <c r="T174" s="22">
        <v>30233</v>
      </c>
      <c r="U174" s="22">
        <v>0</v>
      </c>
      <c r="V174" s="22">
        <v>0</v>
      </c>
      <c r="W174" s="22">
        <v>0</v>
      </c>
      <c r="X174" s="22">
        <v>0</v>
      </c>
      <c r="Y174" s="22">
        <v>0</v>
      </c>
      <c r="Z174" s="22">
        <v>0</v>
      </c>
      <c r="AA174" s="22">
        <v>0</v>
      </c>
      <c r="AB174" s="22">
        <v>0</v>
      </c>
      <c r="AC174" s="22">
        <v>0</v>
      </c>
      <c r="AD174" s="22">
        <v>0</v>
      </c>
      <c r="AE174" s="22">
        <v>4688</v>
      </c>
      <c r="AF174" s="22">
        <v>0</v>
      </c>
      <c r="AG174" s="22">
        <v>0</v>
      </c>
      <c r="AH174" s="22">
        <v>22783</v>
      </c>
      <c r="AI174" s="22">
        <v>27471</v>
      </c>
      <c r="AJ174" s="22">
        <v>0</v>
      </c>
      <c r="AK174" s="22">
        <v>0</v>
      </c>
      <c r="AL174" s="22">
        <v>0</v>
      </c>
    </row>
    <row r="175" spans="1:38" x14ac:dyDescent="0.35">
      <c r="A175" s="22" t="s">
        <v>114</v>
      </c>
      <c r="B175" s="22" t="s">
        <v>294</v>
      </c>
      <c r="C175" s="22" t="s">
        <v>461</v>
      </c>
      <c r="D175" s="22" t="s">
        <v>462</v>
      </c>
      <c r="E175" s="22">
        <v>1352864</v>
      </c>
      <c r="F175" s="22">
        <v>0</v>
      </c>
      <c r="G175" s="22">
        <v>30865</v>
      </c>
      <c r="H175" s="22"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v>1383729</v>
      </c>
      <c r="N175" s="22">
        <v>0</v>
      </c>
      <c r="O175" s="22">
        <v>0</v>
      </c>
      <c r="P175" s="22">
        <v>217178</v>
      </c>
      <c r="Q175" s="22">
        <v>0</v>
      </c>
      <c r="R175" s="22">
        <v>0</v>
      </c>
      <c r="S175" s="22">
        <v>0</v>
      </c>
      <c r="T175" s="22">
        <v>1600907</v>
      </c>
      <c r="U175" s="22">
        <v>1183757</v>
      </c>
      <c r="V175" s="22">
        <v>0</v>
      </c>
      <c r="W175" s="22">
        <v>30865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1214622</v>
      </c>
      <c r="AD175" s="22">
        <v>0</v>
      </c>
      <c r="AE175" s="22">
        <v>148401</v>
      </c>
      <c r="AF175" s="22">
        <v>0</v>
      </c>
      <c r="AG175" s="22">
        <v>0</v>
      </c>
      <c r="AH175" s="22">
        <v>0</v>
      </c>
      <c r="AI175" s="22">
        <v>1363023</v>
      </c>
      <c r="AJ175" s="22">
        <v>0</v>
      </c>
      <c r="AK175" s="22">
        <v>0</v>
      </c>
      <c r="AL175" s="22">
        <v>0</v>
      </c>
    </row>
    <row r="176" spans="1:38" x14ac:dyDescent="0.35">
      <c r="A176" s="22" t="s">
        <v>114</v>
      </c>
      <c r="B176" s="22" t="s">
        <v>294</v>
      </c>
      <c r="C176" s="22" t="s">
        <v>463</v>
      </c>
      <c r="D176" s="22" t="s">
        <v>464</v>
      </c>
      <c r="E176" s="22">
        <v>90081</v>
      </c>
      <c r="F176" s="22">
        <v>0</v>
      </c>
      <c r="G176" s="22">
        <v>0</v>
      </c>
      <c r="H176" s="22">
        <v>13869</v>
      </c>
      <c r="I176" s="22">
        <v>0</v>
      </c>
      <c r="J176" s="22">
        <v>0</v>
      </c>
      <c r="K176" s="22">
        <v>0</v>
      </c>
      <c r="L176" s="22">
        <v>0</v>
      </c>
      <c r="M176" s="22">
        <v>103950</v>
      </c>
      <c r="N176" s="22">
        <v>0</v>
      </c>
      <c r="O176" s="22">
        <v>0</v>
      </c>
      <c r="P176" s="22">
        <v>196739</v>
      </c>
      <c r="Q176" s="22">
        <v>1416504</v>
      </c>
      <c r="R176" s="22">
        <v>0</v>
      </c>
      <c r="S176" s="22">
        <v>0</v>
      </c>
      <c r="T176" s="22">
        <v>1717193</v>
      </c>
      <c r="U176" s="22">
        <v>85035</v>
      </c>
      <c r="V176" s="22">
        <v>0</v>
      </c>
      <c r="W176" s="22">
        <v>0</v>
      </c>
      <c r="X176" s="22">
        <v>12482</v>
      </c>
      <c r="Y176" s="22">
        <v>0</v>
      </c>
      <c r="Z176" s="22">
        <v>0</v>
      </c>
      <c r="AA176" s="22">
        <v>0</v>
      </c>
      <c r="AB176" s="22">
        <v>0</v>
      </c>
      <c r="AC176" s="22">
        <v>97517</v>
      </c>
      <c r="AD176" s="22">
        <v>0</v>
      </c>
      <c r="AE176" s="22">
        <v>186635</v>
      </c>
      <c r="AF176" s="22">
        <v>0</v>
      </c>
      <c r="AG176" s="22">
        <v>0</v>
      </c>
      <c r="AH176" s="22">
        <v>0</v>
      </c>
      <c r="AI176" s="22">
        <v>284152</v>
      </c>
      <c r="AJ176" s="22">
        <v>0</v>
      </c>
      <c r="AK176" s="22">
        <v>0</v>
      </c>
      <c r="AL176" s="22">
        <v>0</v>
      </c>
    </row>
    <row r="177" spans="1:38" x14ac:dyDescent="0.35">
      <c r="A177" s="22" t="s">
        <v>114</v>
      </c>
      <c r="B177" s="22" t="s">
        <v>294</v>
      </c>
      <c r="C177" s="22" t="s">
        <v>465</v>
      </c>
      <c r="D177" s="22" t="s">
        <v>466</v>
      </c>
      <c r="E177" s="22">
        <v>0</v>
      </c>
      <c r="F177" s="22">
        <v>0</v>
      </c>
      <c r="G177" s="22">
        <v>0</v>
      </c>
      <c r="H177" s="22">
        <v>0</v>
      </c>
      <c r="I177" s="22">
        <v>0</v>
      </c>
      <c r="J177" s="22">
        <v>0</v>
      </c>
      <c r="K177" s="22">
        <v>0</v>
      </c>
      <c r="L177" s="22">
        <v>0</v>
      </c>
      <c r="M177" s="22"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  <c r="T177" s="22">
        <v>0</v>
      </c>
      <c r="U177" s="22">
        <v>0</v>
      </c>
      <c r="V177" s="22">
        <v>0</v>
      </c>
      <c r="W177" s="22">
        <v>0</v>
      </c>
      <c r="X177" s="22"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v>0</v>
      </c>
      <c r="AI177" s="22">
        <v>0</v>
      </c>
      <c r="AJ177" s="22">
        <v>0</v>
      </c>
      <c r="AK177" s="22">
        <v>0</v>
      </c>
      <c r="AL177" s="22">
        <v>0</v>
      </c>
    </row>
    <row r="178" spans="1:38" x14ac:dyDescent="0.35">
      <c r="A178" s="22" t="s">
        <v>114</v>
      </c>
      <c r="B178" s="22" t="s">
        <v>294</v>
      </c>
      <c r="C178" s="22" t="s">
        <v>467</v>
      </c>
      <c r="D178" s="22" t="s">
        <v>468</v>
      </c>
      <c r="E178" s="22">
        <v>0</v>
      </c>
      <c r="F178" s="22">
        <v>0</v>
      </c>
      <c r="G178" s="22">
        <v>0</v>
      </c>
      <c r="H178" s="22"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22">
        <v>29189</v>
      </c>
      <c r="Q178" s="22">
        <v>0</v>
      </c>
      <c r="R178" s="22">
        <v>0</v>
      </c>
      <c r="S178" s="22">
        <v>0</v>
      </c>
      <c r="T178" s="22">
        <v>29189</v>
      </c>
      <c r="U178" s="22">
        <v>0</v>
      </c>
      <c r="V178" s="22">
        <v>0</v>
      </c>
      <c r="W178" s="22">
        <v>0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21935</v>
      </c>
      <c r="AF178" s="22">
        <v>0</v>
      </c>
      <c r="AG178" s="22">
        <v>0</v>
      </c>
      <c r="AH178" s="22">
        <v>0</v>
      </c>
      <c r="AI178" s="22">
        <v>21935</v>
      </c>
      <c r="AJ178" s="22">
        <v>0</v>
      </c>
      <c r="AK178" s="22">
        <v>0</v>
      </c>
      <c r="AL178" s="22">
        <v>0</v>
      </c>
    </row>
    <row r="179" spans="1:38" x14ac:dyDescent="0.35">
      <c r="A179" s="22" t="s">
        <v>114</v>
      </c>
      <c r="B179" s="22" t="s">
        <v>294</v>
      </c>
      <c r="C179" s="22" t="s">
        <v>469</v>
      </c>
      <c r="D179" s="22" t="s">
        <v>470</v>
      </c>
      <c r="E179" s="22">
        <v>0</v>
      </c>
      <c r="F179" s="22">
        <v>0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27638</v>
      </c>
      <c r="T179" s="22">
        <v>27638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v>15202</v>
      </c>
      <c r="AI179" s="22">
        <v>15202</v>
      </c>
      <c r="AJ179" s="22">
        <v>0</v>
      </c>
      <c r="AK179" s="22">
        <v>0</v>
      </c>
      <c r="AL179" s="22">
        <v>0</v>
      </c>
    </row>
    <row r="180" spans="1:38" x14ac:dyDescent="0.35">
      <c r="A180" s="22" t="s">
        <v>114</v>
      </c>
      <c r="B180" s="22" t="s">
        <v>294</v>
      </c>
      <c r="C180" s="22" t="s">
        <v>471</v>
      </c>
      <c r="D180" s="22" t="s">
        <v>472</v>
      </c>
      <c r="E180" s="22">
        <v>1489989</v>
      </c>
      <c r="F180" s="22">
        <v>0</v>
      </c>
      <c r="G180" s="22">
        <v>69481</v>
      </c>
      <c r="H180" s="22">
        <v>45515</v>
      </c>
      <c r="I180" s="22">
        <v>51132</v>
      </c>
      <c r="J180" s="22">
        <v>0</v>
      </c>
      <c r="K180" s="22">
        <v>0</v>
      </c>
      <c r="L180" s="22">
        <v>0</v>
      </c>
      <c r="M180" s="22">
        <v>1656117</v>
      </c>
      <c r="N180" s="22">
        <v>21347278</v>
      </c>
      <c r="O180" s="22">
        <v>0</v>
      </c>
      <c r="P180" s="22">
        <v>434370</v>
      </c>
      <c r="Q180" s="22">
        <v>0</v>
      </c>
      <c r="R180" s="22">
        <v>0</v>
      </c>
      <c r="S180" s="22">
        <v>30800</v>
      </c>
      <c r="T180" s="22">
        <v>23468565</v>
      </c>
      <c r="U180" s="22">
        <v>1486854</v>
      </c>
      <c r="V180" s="22">
        <v>0</v>
      </c>
      <c r="W180" s="22">
        <v>39372</v>
      </c>
      <c r="X180" s="22">
        <v>28650</v>
      </c>
      <c r="Y180" s="22">
        <v>28975</v>
      </c>
      <c r="Z180" s="22">
        <v>0</v>
      </c>
      <c r="AA180" s="22">
        <v>0</v>
      </c>
      <c r="AB180" s="22">
        <v>0</v>
      </c>
      <c r="AC180" s="22">
        <v>1583851</v>
      </c>
      <c r="AD180" s="22">
        <v>0</v>
      </c>
      <c r="AE180" s="22">
        <v>185095</v>
      </c>
      <c r="AF180" s="22">
        <v>0</v>
      </c>
      <c r="AG180" s="22">
        <v>0</v>
      </c>
      <c r="AH180" s="22">
        <v>29902</v>
      </c>
      <c r="AI180" s="22">
        <v>1798848</v>
      </c>
      <c r="AJ180" s="22">
        <v>0</v>
      </c>
      <c r="AK180" s="22">
        <v>0</v>
      </c>
      <c r="AL180" s="22">
        <v>0</v>
      </c>
    </row>
    <row r="181" spans="1:38" x14ac:dyDescent="0.35">
      <c r="A181" s="22" t="s">
        <v>114</v>
      </c>
      <c r="B181" s="22" t="s">
        <v>294</v>
      </c>
      <c r="C181" s="22" t="s">
        <v>473</v>
      </c>
      <c r="D181" s="22" t="s">
        <v>474</v>
      </c>
      <c r="E181" s="22">
        <v>238575</v>
      </c>
      <c r="F181" s="22">
        <v>0</v>
      </c>
      <c r="G181" s="22">
        <v>0</v>
      </c>
      <c r="H181" s="22"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v>238575</v>
      </c>
      <c r="N181" s="22">
        <v>4011652</v>
      </c>
      <c r="O181" s="22">
        <v>0</v>
      </c>
      <c r="P181" s="22">
        <v>27751</v>
      </c>
      <c r="Q181" s="22">
        <v>0</v>
      </c>
      <c r="R181" s="22">
        <v>68500</v>
      </c>
      <c r="S181" s="22">
        <v>100962</v>
      </c>
      <c r="T181" s="22">
        <v>4447440</v>
      </c>
      <c r="U181" s="22">
        <v>182773</v>
      </c>
      <c r="V181" s="22">
        <v>0</v>
      </c>
      <c r="W181" s="22">
        <v>37552</v>
      </c>
      <c r="X181" s="22">
        <v>0</v>
      </c>
      <c r="Y181" s="22">
        <v>0</v>
      </c>
      <c r="Z181" s="22">
        <v>0</v>
      </c>
      <c r="AA181" s="22">
        <v>0</v>
      </c>
      <c r="AB181" s="22">
        <v>0</v>
      </c>
      <c r="AC181" s="22">
        <v>220325</v>
      </c>
      <c r="AD181" s="22">
        <v>0</v>
      </c>
      <c r="AE181" s="22">
        <v>245006</v>
      </c>
      <c r="AF181" s="22">
        <v>0</v>
      </c>
      <c r="AG181" s="22">
        <v>68500</v>
      </c>
      <c r="AH181" s="22">
        <v>100962</v>
      </c>
      <c r="AI181" s="22">
        <v>634793</v>
      </c>
      <c r="AJ181" s="22">
        <v>0</v>
      </c>
      <c r="AK181" s="22">
        <v>0</v>
      </c>
      <c r="AL181" s="22">
        <v>0</v>
      </c>
    </row>
    <row r="182" spans="1:38" x14ac:dyDescent="0.35">
      <c r="A182" s="22" t="s">
        <v>114</v>
      </c>
      <c r="B182" s="22" t="s">
        <v>294</v>
      </c>
      <c r="C182" s="22" t="s">
        <v>475</v>
      </c>
      <c r="D182" s="22" t="s">
        <v>476</v>
      </c>
      <c r="E182" s="22">
        <v>0</v>
      </c>
      <c r="F182" s="22">
        <v>0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v>0</v>
      </c>
      <c r="AI182" s="22">
        <v>0</v>
      </c>
      <c r="AJ182" s="22">
        <v>0</v>
      </c>
      <c r="AK182" s="22">
        <v>0</v>
      </c>
      <c r="AL182" s="22">
        <v>0</v>
      </c>
    </row>
    <row r="183" spans="1:38" x14ac:dyDescent="0.35">
      <c r="A183" s="22" t="s">
        <v>114</v>
      </c>
      <c r="B183" s="22" t="s">
        <v>294</v>
      </c>
      <c r="C183" s="22" t="s">
        <v>477</v>
      </c>
      <c r="D183" s="22" t="s">
        <v>478</v>
      </c>
      <c r="E183" s="22">
        <v>0</v>
      </c>
      <c r="F183" s="22">
        <v>0</v>
      </c>
      <c r="G183" s="22">
        <v>0</v>
      </c>
      <c r="H183" s="22"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9315</v>
      </c>
      <c r="P183" s="22">
        <v>0</v>
      </c>
      <c r="Q183" s="22">
        <v>45479</v>
      </c>
      <c r="R183" s="22">
        <v>0</v>
      </c>
      <c r="S183" s="22">
        <v>114819</v>
      </c>
      <c r="T183" s="22">
        <v>169613</v>
      </c>
      <c r="U183" s="22">
        <v>0</v>
      </c>
      <c r="V183" s="22">
        <v>0</v>
      </c>
      <c r="W183" s="22">
        <v>0</v>
      </c>
      <c r="X183" s="22">
        <v>0</v>
      </c>
      <c r="Y183" s="22">
        <v>0</v>
      </c>
      <c r="Z183" s="22">
        <v>0</v>
      </c>
      <c r="AA183" s="22">
        <v>0</v>
      </c>
      <c r="AB183" s="22">
        <v>0</v>
      </c>
      <c r="AC183" s="22">
        <v>0</v>
      </c>
      <c r="AD183" s="22">
        <v>1278</v>
      </c>
      <c r="AE183" s="22">
        <v>0</v>
      </c>
      <c r="AF183" s="22">
        <v>0</v>
      </c>
      <c r="AG183" s="22">
        <v>0</v>
      </c>
      <c r="AH183" s="22">
        <v>82808</v>
      </c>
      <c r="AI183" s="22">
        <v>84086</v>
      </c>
      <c r="AJ183" s="22">
        <v>0</v>
      </c>
      <c r="AK183" s="22">
        <v>0</v>
      </c>
      <c r="AL183" s="22">
        <v>0</v>
      </c>
    </row>
    <row r="184" spans="1:38" x14ac:dyDescent="0.35">
      <c r="A184" s="22" t="s">
        <v>114</v>
      </c>
      <c r="B184" s="22" t="s">
        <v>294</v>
      </c>
      <c r="C184" s="22" t="s">
        <v>479</v>
      </c>
      <c r="D184" s="22" t="s">
        <v>480</v>
      </c>
      <c r="E184" s="22">
        <v>0</v>
      </c>
      <c r="F184" s="22">
        <v>0</v>
      </c>
      <c r="G184" s="22">
        <v>0</v>
      </c>
      <c r="H184" s="22"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2">
        <v>0</v>
      </c>
      <c r="Q184" s="22">
        <v>25692</v>
      </c>
      <c r="R184" s="22">
        <v>0</v>
      </c>
      <c r="S184" s="22">
        <v>0</v>
      </c>
      <c r="T184" s="22">
        <v>25692</v>
      </c>
      <c r="U184" s="22">
        <v>5</v>
      </c>
      <c r="V184" s="22">
        <v>0</v>
      </c>
      <c r="W184" s="22">
        <v>0</v>
      </c>
      <c r="X184" s="22">
        <v>0</v>
      </c>
      <c r="Y184" s="22">
        <v>0</v>
      </c>
      <c r="Z184" s="22">
        <v>0</v>
      </c>
      <c r="AA184" s="22">
        <v>0</v>
      </c>
      <c r="AB184" s="22">
        <v>0</v>
      </c>
      <c r="AC184" s="22">
        <v>5</v>
      </c>
      <c r="AD184" s="22">
        <v>0</v>
      </c>
      <c r="AE184" s="22">
        <v>0</v>
      </c>
      <c r="AF184" s="22">
        <v>0</v>
      </c>
      <c r="AG184" s="22">
        <v>0</v>
      </c>
      <c r="AH184" s="22">
        <v>0</v>
      </c>
      <c r="AI184" s="22">
        <v>5</v>
      </c>
      <c r="AJ184" s="22">
        <v>0</v>
      </c>
      <c r="AK184" s="22">
        <v>0</v>
      </c>
      <c r="AL184" s="22">
        <v>0</v>
      </c>
    </row>
    <row r="185" spans="1:38" x14ac:dyDescent="0.35">
      <c r="A185" s="22" t="s">
        <v>114</v>
      </c>
      <c r="B185" s="22" t="s">
        <v>294</v>
      </c>
      <c r="C185" s="22" t="s">
        <v>481</v>
      </c>
      <c r="D185" s="22" t="s">
        <v>482</v>
      </c>
      <c r="E185" s="22">
        <v>0</v>
      </c>
      <c r="F185" s="22">
        <v>0</v>
      </c>
      <c r="G185" s="22">
        <v>0</v>
      </c>
      <c r="H185" s="22"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>
        <v>7299</v>
      </c>
      <c r="Q185" s="22">
        <v>0</v>
      </c>
      <c r="R185" s="22">
        <v>0</v>
      </c>
      <c r="S185" s="22">
        <v>74894</v>
      </c>
      <c r="T185" s="22">
        <v>82193</v>
      </c>
      <c r="U185" s="22">
        <v>0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3373</v>
      </c>
      <c r="AF185" s="22">
        <v>0</v>
      </c>
      <c r="AG185" s="22">
        <v>0</v>
      </c>
      <c r="AH185" s="22">
        <v>55017</v>
      </c>
      <c r="AI185" s="22">
        <v>58390</v>
      </c>
      <c r="AJ185" s="22">
        <v>0</v>
      </c>
      <c r="AK185" s="22">
        <v>0</v>
      </c>
      <c r="AL185" s="22">
        <v>0</v>
      </c>
    </row>
    <row r="186" spans="1:38" x14ac:dyDescent="0.35">
      <c r="A186" s="22" t="s">
        <v>114</v>
      </c>
      <c r="B186" s="22" t="s">
        <v>294</v>
      </c>
      <c r="C186" s="22" t="s">
        <v>483</v>
      </c>
      <c r="D186" s="22" t="s">
        <v>484</v>
      </c>
      <c r="E186" s="22">
        <v>0</v>
      </c>
      <c r="F186" s="22">
        <v>0</v>
      </c>
      <c r="G186" s="22">
        <v>0</v>
      </c>
      <c r="H186" s="22">
        <v>31415</v>
      </c>
      <c r="I186" s="22">
        <v>0</v>
      </c>
      <c r="J186" s="22">
        <v>0</v>
      </c>
      <c r="K186" s="22">
        <v>0</v>
      </c>
      <c r="L186" s="22">
        <v>0</v>
      </c>
      <c r="M186" s="22">
        <v>31415</v>
      </c>
      <c r="N186" s="22">
        <v>325925</v>
      </c>
      <c r="O186" s="22">
        <v>0</v>
      </c>
      <c r="P186" s="22">
        <v>0</v>
      </c>
      <c r="Q186" s="22">
        <v>0</v>
      </c>
      <c r="R186" s="22">
        <v>0</v>
      </c>
      <c r="S186" s="22">
        <v>25449</v>
      </c>
      <c r="T186" s="22">
        <v>382789</v>
      </c>
      <c r="U186" s="22">
        <v>0</v>
      </c>
      <c r="V186" s="22">
        <v>0</v>
      </c>
      <c r="W186" s="22"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v>25450</v>
      </c>
      <c r="AI186" s="22">
        <v>25450</v>
      </c>
      <c r="AJ186" s="22">
        <v>0</v>
      </c>
      <c r="AK186" s="22">
        <v>0</v>
      </c>
      <c r="AL186" s="22">
        <v>0</v>
      </c>
    </row>
    <row r="187" spans="1:38" x14ac:dyDescent="0.35">
      <c r="A187" s="22" t="s">
        <v>114</v>
      </c>
      <c r="B187" s="22" t="s">
        <v>294</v>
      </c>
      <c r="C187" s="22" t="s">
        <v>485</v>
      </c>
      <c r="D187" s="22" t="s">
        <v>486</v>
      </c>
      <c r="E187" s="22">
        <v>0</v>
      </c>
      <c r="F187" s="22">
        <v>0</v>
      </c>
      <c r="G187" s="22">
        <v>0</v>
      </c>
      <c r="H187" s="22">
        <v>0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  <c r="T187" s="22">
        <v>0</v>
      </c>
      <c r="U187" s="22">
        <v>0</v>
      </c>
      <c r="V187" s="22">
        <v>0</v>
      </c>
      <c r="W187" s="22"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v>0</v>
      </c>
      <c r="AI187" s="22">
        <v>0</v>
      </c>
      <c r="AJ187" s="22">
        <v>0</v>
      </c>
      <c r="AK187" s="22">
        <v>0</v>
      </c>
      <c r="AL187" s="22">
        <v>0</v>
      </c>
    </row>
    <row r="188" spans="1:38" x14ac:dyDescent="0.35">
      <c r="A188" s="22" t="s">
        <v>114</v>
      </c>
      <c r="B188" s="22" t="s">
        <v>294</v>
      </c>
      <c r="C188" s="22" t="s">
        <v>487</v>
      </c>
      <c r="D188" s="22" t="s">
        <v>488</v>
      </c>
      <c r="E188" s="22">
        <v>0</v>
      </c>
      <c r="F188" s="22">
        <v>0</v>
      </c>
      <c r="G188" s="22">
        <v>0</v>
      </c>
      <c r="H188" s="22"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>
        <v>243878</v>
      </c>
      <c r="Q188" s="22">
        <v>0</v>
      </c>
      <c r="R188" s="22">
        <v>0</v>
      </c>
      <c r="S188" s="22">
        <v>0</v>
      </c>
      <c r="T188" s="22">
        <v>243878</v>
      </c>
      <c r="U188" s="22">
        <v>0</v>
      </c>
      <c r="V188" s="22">
        <v>0</v>
      </c>
      <c r="W188" s="22">
        <v>0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144667</v>
      </c>
      <c r="AF188" s="22">
        <v>0</v>
      </c>
      <c r="AG188" s="22">
        <v>0</v>
      </c>
      <c r="AH188" s="22">
        <v>0</v>
      </c>
      <c r="AI188" s="22">
        <v>144667</v>
      </c>
      <c r="AJ188" s="22">
        <v>0</v>
      </c>
      <c r="AK188" s="22">
        <v>0</v>
      </c>
      <c r="AL188" s="22">
        <v>0</v>
      </c>
    </row>
    <row r="189" spans="1:38" x14ac:dyDescent="0.35">
      <c r="A189" s="22" t="s">
        <v>114</v>
      </c>
      <c r="B189" s="22" t="s">
        <v>294</v>
      </c>
      <c r="C189" s="22" t="s">
        <v>489</v>
      </c>
      <c r="D189" s="22" t="s">
        <v>490</v>
      </c>
      <c r="E189" s="22">
        <v>0</v>
      </c>
      <c r="F189" s="22">
        <v>0</v>
      </c>
      <c r="G189" s="22">
        <v>0</v>
      </c>
      <c r="H189" s="22">
        <v>0</v>
      </c>
      <c r="I189" s="22">
        <v>0</v>
      </c>
      <c r="J189" s="22">
        <v>0</v>
      </c>
      <c r="K189" s="22">
        <v>0</v>
      </c>
      <c r="L189" s="22">
        <v>0</v>
      </c>
      <c r="M189" s="22">
        <v>0</v>
      </c>
      <c r="N189" s="22">
        <v>5545</v>
      </c>
      <c r="O189" s="22">
        <v>0</v>
      </c>
      <c r="P189" s="22">
        <v>51700</v>
      </c>
      <c r="Q189" s="22">
        <v>0</v>
      </c>
      <c r="R189" s="22">
        <v>0</v>
      </c>
      <c r="S189" s="22">
        <v>29834</v>
      </c>
      <c r="T189" s="22">
        <v>87079</v>
      </c>
      <c r="U189" s="22">
        <v>0</v>
      </c>
      <c r="V189" s="22">
        <v>0</v>
      </c>
      <c r="W189" s="22">
        <v>0</v>
      </c>
      <c r="X189" s="22">
        <v>0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49075</v>
      </c>
      <c r="AF189" s="22">
        <v>0</v>
      </c>
      <c r="AG189" s="22">
        <v>0</v>
      </c>
      <c r="AH189" s="22">
        <v>29834</v>
      </c>
      <c r="AI189" s="22">
        <v>78909</v>
      </c>
      <c r="AJ189" s="22">
        <v>0</v>
      </c>
      <c r="AK189" s="22">
        <v>0</v>
      </c>
      <c r="AL189" s="22">
        <v>0</v>
      </c>
    </row>
    <row r="190" spans="1:38" x14ac:dyDescent="0.35">
      <c r="A190" s="22" t="s">
        <v>114</v>
      </c>
      <c r="B190" s="22" t="s">
        <v>294</v>
      </c>
      <c r="C190" s="22" t="s">
        <v>491</v>
      </c>
      <c r="D190" s="22" t="s">
        <v>492</v>
      </c>
      <c r="E190" s="22">
        <v>352806</v>
      </c>
      <c r="F190" s="22">
        <v>0</v>
      </c>
      <c r="G190" s="22">
        <v>18673</v>
      </c>
      <c r="H190" s="22">
        <v>49188</v>
      </c>
      <c r="I190" s="22">
        <v>2988</v>
      </c>
      <c r="J190" s="22">
        <v>0</v>
      </c>
      <c r="K190" s="22">
        <v>0</v>
      </c>
      <c r="L190" s="22">
        <v>0</v>
      </c>
      <c r="M190" s="22">
        <v>423655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138168</v>
      </c>
      <c r="T190" s="22">
        <v>561823</v>
      </c>
      <c r="U190" s="22">
        <v>344154</v>
      </c>
      <c r="V190" s="22">
        <v>0</v>
      </c>
      <c r="W190" s="22">
        <v>14772</v>
      </c>
      <c r="X190" s="22">
        <v>42301</v>
      </c>
      <c r="Y190" s="22">
        <v>2696</v>
      </c>
      <c r="Z190" s="22">
        <v>0</v>
      </c>
      <c r="AA190" s="22">
        <v>0</v>
      </c>
      <c r="AB190" s="22">
        <v>0</v>
      </c>
      <c r="AC190" s="22">
        <v>403923</v>
      </c>
      <c r="AD190" s="22">
        <v>0</v>
      </c>
      <c r="AE190" s="22">
        <v>0</v>
      </c>
      <c r="AF190" s="22">
        <v>0</v>
      </c>
      <c r="AG190" s="22">
        <v>0</v>
      </c>
      <c r="AH190" s="22">
        <v>138168</v>
      </c>
      <c r="AI190" s="22">
        <v>542091</v>
      </c>
      <c r="AJ190" s="22">
        <v>0</v>
      </c>
      <c r="AK190" s="22">
        <v>0</v>
      </c>
      <c r="AL190" s="22">
        <v>0</v>
      </c>
    </row>
    <row r="191" spans="1:38" x14ac:dyDescent="0.35">
      <c r="A191" s="22" t="s">
        <v>114</v>
      </c>
      <c r="B191" s="22" t="s">
        <v>294</v>
      </c>
      <c r="C191" s="22" t="s">
        <v>493</v>
      </c>
      <c r="D191" s="22" t="s">
        <v>494</v>
      </c>
      <c r="E191" s="22">
        <v>0</v>
      </c>
      <c r="F191" s="22">
        <v>0</v>
      </c>
      <c r="G191" s="22">
        <v>0</v>
      </c>
      <c r="H191" s="22">
        <v>312615</v>
      </c>
      <c r="I191" s="22">
        <v>0</v>
      </c>
      <c r="J191" s="22">
        <v>0</v>
      </c>
      <c r="K191" s="22">
        <v>0</v>
      </c>
      <c r="L191" s="22">
        <v>0</v>
      </c>
      <c r="M191" s="22">
        <v>312615</v>
      </c>
      <c r="N191" s="22">
        <v>0</v>
      </c>
      <c r="O191" s="22">
        <v>0</v>
      </c>
      <c r="P191" s="22">
        <v>123501</v>
      </c>
      <c r="Q191" s="22">
        <v>0</v>
      </c>
      <c r="R191" s="22">
        <v>0</v>
      </c>
      <c r="S191" s="22">
        <v>0</v>
      </c>
      <c r="T191" s="22">
        <v>436116</v>
      </c>
      <c r="U191" s="22">
        <v>271160</v>
      </c>
      <c r="V191" s="22">
        <v>0</v>
      </c>
      <c r="W191" s="22">
        <v>20201</v>
      </c>
      <c r="X191" s="22">
        <v>0</v>
      </c>
      <c r="Y191" s="22">
        <v>0</v>
      </c>
      <c r="Z191" s="22">
        <v>0</v>
      </c>
      <c r="AA191" s="22">
        <v>0</v>
      </c>
      <c r="AB191" s="22">
        <v>0</v>
      </c>
      <c r="AC191" s="22">
        <v>291361</v>
      </c>
      <c r="AD191" s="22">
        <v>0</v>
      </c>
      <c r="AE191" s="22">
        <v>123124</v>
      </c>
      <c r="AF191" s="22">
        <v>0</v>
      </c>
      <c r="AG191" s="22">
        <v>0</v>
      </c>
      <c r="AH191" s="22">
        <v>0</v>
      </c>
      <c r="AI191" s="22">
        <v>414485</v>
      </c>
      <c r="AJ191" s="22">
        <v>0</v>
      </c>
      <c r="AK191" s="22">
        <v>0</v>
      </c>
      <c r="AL191" s="22">
        <v>0</v>
      </c>
    </row>
    <row r="192" spans="1:38" x14ac:dyDescent="0.35">
      <c r="A192" s="22" t="s">
        <v>114</v>
      </c>
      <c r="B192" s="22" t="s">
        <v>294</v>
      </c>
      <c r="C192" s="22" t="s">
        <v>495</v>
      </c>
      <c r="D192" s="22" t="s">
        <v>496</v>
      </c>
      <c r="E192" s="22">
        <v>0</v>
      </c>
      <c r="F192" s="22">
        <v>0</v>
      </c>
      <c r="G192" s="22">
        <v>0</v>
      </c>
      <c r="H192" s="22">
        <v>0</v>
      </c>
      <c r="I192" s="22">
        <v>0</v>
      </c>
      <c r="J192" s="22">
        <v>0</v>
      </c>
      <c r="K192" s="22">
        <v>0</v>
      </c>
      <c r="L192" s="22">
        <v>0</v>
      </c>
      <c r="M192" s="22">
        <v>0</v>
      </c>
      <c r="N192" s="22">
        <v>0</v>
      </c>
      <c r="O192" s="22">
        <v>0</v>
      </c>
      <c r="P192" s="22">
        <v>13850</v>
      </c>
      <c r="Q192" s="22">
        <v>0</v>
      </c>
      <c r="R192" s="22">
        <v>0</v>
      </c>
      <c r="S192" s="22">
        <v>45089</v>
      </c>
      <c r="T192" s="22">
        <v>58939</v>
      </c>
      <c r="U192" s="22">
        <v>0</v>
      </c>
      <c r="V192" s="22">
        <v>0</v>
      </c>
      <c r="W192" s="22">
        <v>0</v>
      </c>
      <c r="X192" s="22"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13850</v>
      </c>
      <c r="AF192" s="22">
        <v>0</v>
      </c>
      <c r="AG192" s="22">
        <v>0</v>
      </c>
      <c r="AH192" s="22">
        <v>45089</v>
      </c>
      <c r="AI192" s="22">
        <v>58939</v>
      </c>
      <c r="AJ192" s="22">
        <v>0</v>
      </c>
      <c r="AK192" s="22">
        <v>0</v>
      </c>
      <c r="AL192" s="22">
        <v>0</v>
      </c>
    </row>
    <row r="193" spans="1:38" x14ac:dyDescent="0.35">
      <c r="A193" s="22" t="s">
        <v>114</v>
      </c>
      <c r="B193" s="22" t="s">
        <v>294</v>
      </c>
      <c r="C193" s="22" t="s">
        <v>497</v>
      </c>
      <c r="D193" s="22" t="s">
        <v>498</v>
      </c>
      <c r="E193" s="22">
        <v>0</v>
      </c>
      <c r="F193" s="22">
        <v>0</v>
      </c>
      <c r="G193" s="22">
        <v>0</v>
      </c>
      <c r="H193" s="22"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v>0</v>
      </c>
      <c r="N193" s="22">
        <v>0</v>
      </c>
      <c r="O193" s="22">
        <v>150000</v>
      </c>
      <c r="P193" s="22">
        <v>93630</v>
      </c>
      <c r="Q193" s="22">
        <v>0</v>
      </c>
      <c r="R193" s="22">
        <v>0</v>
      </c>
      <c r="S193" s="22">
        <v>0</v>
      </c>
      <c r="T193" s="22">
        <v>243630</v>
      </c>
      <c r="U193" s="22">
        <v>0</v>
      </c>
      <c r="V193" s="22">
        <v>0</v>
      </c>
      <c r="W193" s="22">
        <v>0</v>
      </c>
      <c r="X193" s="22">
        <v>0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71250</v>
      </c>
      <c r="AE193" s="22">
        <v>93630</v>
      </c>
      <c r="AF193" s="22">
        <v>0</v>
      </c>
      <c r="AG193" s="22">
        <v>0</v>
      </c>
      <c r="AH193" s="22">
        <v>0</v>
      </c>
      <c r="AI193" s="22">
        <v>164880</v>
      </c>
      <c r="AJ193" s="22">
        <v>0</v>
      </c>
      <c r="AK193" s="22">
        <v>0</v>
      </c>
      <c r="AL193" s="22">
        <v>0</v>
      </c>
    </row>
    <row r="194" spans="1:38" x14ac:dyDescent="0.35">
      <c r="A194" s="22" t="s">
        <v>114</v>
      </c>
      <c r="B194" s="22" t="s">
        <v>294</v>
      </c>
      <c r="C194" s="22" t="s">
        <v>499</v>
      </c>
      <c r="D194" s="22" t="s">
        <v>500</v>
      </c>
      <c r="E194" s="22">
        <v>0</v>
      </c>
      <c r="F194" s="22">
        <v>0</v>
      </c>
      <c r="G194" s="22">
        <v>0</v>
      </c>
      <c r="H194" s="22"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v>0</v>
      </c>
      <c r="N194" s="22">
        <v>0</v>
      </c>
      <c r="O194" s="22">
        <v>0</v>
      </c>
      <c r="P194" s="22">
        <v>110812</v>
      </c>
      <c r="Q194" s="22">
        <v>0</v>
      </c>
      <c r="R194" s="22">
        <v>0</v>
      </c>
      <c r="S194" s="22">
        <v>24633</v>
      </c>
      <c r="T194" s="22">
        <v>135445</v>
      </c>
      <c r="U194" s="22">
        <v>0</v>
      </c>
      <c r="V194" s="22">
        <v>0</v>
      </c>
      <c r="W194" s="22">
        <v>0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49156</v>
      </c>
      <c r="AF194" s="22">
        <v>0</v>
      </c>
      <c r="AG194" s="22">
        <v>0</v>
      </c>
      <c r="AH194" s="22">
        <v>24633</v>
      </c>
      <c r="AI194" s="22">
        <v>73789</v>
      </c>
      <c r="AJ194" s="22">
        <v>0</v>
      </c>
      <c r="AK194" s="22">
        <v>0</v>
      </c>
      <c r="AL194" s="22">
        <v>0</v>
      </c>
    </row>
    <row r="195" spans="1:38" x14ac:dyDescent="0.35">
      <c r="A195" s="22" t="s">
        <v>114</v>
      </c>
      <c r="B195" s="22" t="s">
        <v>294</v>
      </c>
      <c r="C195" s="22" t="s">
        <v>501</v>
      </c>
      <c r="D195" s="22" t="s">
        <v>502</v>
      </c>
      <c r="E195" s="22">
        <v>0</v>
      </c>
      <c r="F195" s="22">
        <v>0</v>
      </c>
      <c r="G195" s="22">
        <v>0</v>
      </c>
      <c r="H195" s="22">
        <v>3053779</v>
      </c>
      <c r="I195" s="22">
        <v>0</v>
      </c>
      <c r="J195" s="22">
        <v>0</v>
      </c>
      <c r="K195" s="22">
        <v>0</v>
      </c>
      <c r="L195" s="22">
        <v>0</v>
      </c>
      <c r="M195" s="22">
        <v>3053779</v>
      </c>
      <c r="N195" s="22">
        <v>0</v>
      </c>
      <c r="O195" s="22">
        <v>0</v>
      </c>
      <c r="P195" s="22">
        <v>105962</v>
      </c>
      <c r="Q195" s="22">
        <v>1573</v>
      </c>
      <c r="R195" s="22">
        <v>8371</v>
      </c>
      <c r="S195" s="22">
        <v>5000</v>
      </c>
      <c r="T195" s="22">
        <v>3174685</v>
      </c>
      <c r="U195" s="22">
        <v>0</v>
      </c>
      <c r="V195" s="22">
        <v>0</v>
      </c>
      <c r="W195" s="22">
        <v>0</v>
      </c>
      <c r="X195" s="22">
        <v>1562273</v>
      </c>
      <c r="Y195" s="22">
        <v>0</v>
      </c>
      <c r="Z195" s="22">
        <v>0</v>
      </c>
      <c r="AA195" s="22">
        <v>0</v>
      </c>
      <c r="AB195" s="22">
        <v>0</v>
      </c>
      <c r="AC195" s="22">
        <v>1562273</v>
      </c>
      <c r="AD195" s="22">
        <v>0</v>
      </c>
      <c r="AE195" s="22">
        <v>15360</v>
      </c>
      <c r="AF195" s="22">
        <v>0</v>
      </c>
      <c r="AG195" s="22">
        <v>0</v>
      </c>
      <c r="AH195" s="22">
        <v>3750</v>
      </c>
      <c r="AI195" s="22">
        <v>1581383</v>
      </c>
      <c r="AJ195" s="22">
        <v>0</v>
      </c>
      <c r="AK195" s="22">
        <v>0</v>
      </c>
      <c r="AL195" s="22">
        <v>0</v>
      </c>
    </row>
    <row r="196" spans="1:38" x14ac:dyDescent="0.35">
      <c r="A196" s="22" t="s">
        <v>114</v>
      </c>
      <c r="B196" s="22" t="s">
        <v>294</v>
      </c>
      <c r="C196" s="22" t="s">
        <v>503</v>
      </c>
      <c r="D196" s="22" t="s">
        <v>504</v>
      </c>
      <c r="E196" s="22">
        <v>0</v>
      </c>
      <c r="F196" s="22">
        <v>0</v>
      </c>
      <c r="G196" s="22">
        <v>0</v>
      </c>
      <c r="H196" s="22">
        <v>0</v>
      </c>
      <c r="I196" s="22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56285</v>
      </c>
      <c r="T196" s="22">
        <v>56285</v>
      </c>
      <c r="U196" s="22">
        <v>0</v>
      </c>
      <c r="V196" s="22">
        <v>0</v>
      </c>
      <c r="W196" s="22">
        <v>0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838</v>
      </c>
      <c r="AF196" s="22">
        <v>0</v>
      </c>
      <c r="AG196" s="22">
        <v>0</v>
      </c>
      <c r="AH196" s="22">
        <v>0</v>
      </c>
      <c r="AI196" s="22">
        <v>838</v>
      </c>
      <c r="AJ196" s="22">
        <v>0</v>
      </c>
      <c r="AK196" s="22">
        <v>0</v>
      </c>
      <c r="AL196" s="22">
        <v>0</v>
      </c>
    </row>
    <row r="197" spans="1:38" x14ac:dyDescent="0.35">
      <c r="A197" s="22" t="s">
        <v>114</v>
      </c>
      <c r="B197" s="22" t="s">
        <v>294</v>
      </c>
      <c r="C197" s="22" t="s">
        <v>505</v>
      </c>
      <c r="D197" s="22" t="s">
        <v>506</v>
      </c>
      <c r="E197" s="22">
        <v>26452</v>
      </c>
      <c r="F197" s="22">
        <v>0</v>
      </c>
      <c r="G197" s="22">
        <v>0</v>
      </c>
      <c r="H197" s="22">
        <v>0</v>
      </c>
      <c r="I197" s="22">
        <v>0</v>
      </c>
      <c r="J197" s="22">
        <v>0</v>
      </c>
      <c r="K197" s="22">
        <v>0</v>
      </c>
      <c r="L197" s="22">
        <v>0</v>
      </c>
      <c r="M197" s="22">
        <v>26452</v>
      </c>
      <c r="N197" s="22">
        <v>0</v>
      </c>
      <c r="O197" s="22">
        <v>0</v>
      </c>
      <c r="P197" s="22">
        <v>38112</v>
      </c>
      <c r="Q197" s="22">
        <v>0</v>
      </c>
      <c r="R197" s="22">
        <v>0</v>
      </c>
      <c r="S197" s="22">
        <v>614052</v>
      </c>
      <c r="T197" s="22">
        <v>678616</v>
      </c>
      <c r="U197" s="22">
        <v>19999</v>
      </c>
      <c r="V197" s="22">
        <v>0</v>
      </c>
      <c r="W197" s="22">
        <v>0</v>
      </c>
      <c r="X197" s="22"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19999</v>
      </c>
      <c r="AD197" s="22">
        <v>0</v>
      </c>
      <c r="AE197" s="22">
        <v>19712</v>
      </c>
      <c r="AF197" s="22">
        <v>0</v>
      </c>
      <c r="AG197" s="22">
        <v>0</v>
      </c>
      <c r="AH197" s="22">
        <v>478452</v>
      </c>
      <c r="AI197" s="22">
        <v>518163</v>
      </c>
      <c r="AJ197" s="22">
        <v>0</v>
      </c>
      <c r="AK197" s="22">
        <v>0</v>
      </c>
      <c r="AL197" s="22">
        <v>0</v>
      </c>
    </row>
    <row r="198" spans="1:38" x14ac:dyDescent="0.35">
      <c r="A198" s="22" t="s">
        <v>114</v>
      </c>
      <c r="B198" s="22" t="s">
        <v>507</v>
      </c>
      <c r="C198" s="22" t="s">
        <v>508</v>
      </c>
      <c r="D198" s="22" t="s">
        <v>509</v>
      </c>
      <c r="E198" s="22">
        <v>0</v>
      </c>
      <c r="F198" s="22">
        <v>0</v>
      </c>
      <c r="G198" s="22">
        <v>0</v>
      </c>
      <c r="H198" s="22">
        <v>0</v>
      </c>
      <c r="I198" s="22">
        <v>0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56996</v>
      </c>
      <c r="Q198" s="22">
        <v>0</v>
      </c>
      <c r="R198" s="22">
        <v>0</v>
      </c>
      <c r="S198" s="22">
        <v>0</v>
      </c>
      <c r="T198" s="22">
        <v>56996</v>
      </c>
      <c r="U198" s="22">
        <v>0</v>
      </c>
      <c r="V198" s="22">
        <v>0</v>
      </c>
      <c r="W198" s="22">
        <v>0</v>
      </c>
      <c r="X198" s="22">
        <v>0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1900</v>
      </c>
      <c r="AF198" s="22">
        <v>0</v>
      </c>
      <c r="AG198" s="22">
        <v>0</v>
      </c>
      <c r="AH198" s="22">
        <v>0</v>
      </c>
      <c r="AI198" s="22">
        <v>1900</v>
      </c>
      <c r="AJ198" s="22">
        <v>0</v>
      </c>
      <c r="AK198" s="22">
        <v>0</v>
      </c>
      <c r="AL198" s="22">
        <v>0</v>
      </c>
    </row>
    <row r="199" spans="1:38" x14ac:dyDescent="0.35">
      <c r="A199" s="22" t="s">
        <v>114</v>
      </c>
      <c r="B199" s="22" t="s">
        <v>507</v>
      </c>
      <c r="C199" s="22" t="s">
        <v>510</v>
      </c>
      <c r="D199" s="22" t="s">
        <v>511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>
        <v>53130</v>
      </c>
      <c r="Q199" s="22">
        <v>0</v>
      </c>
      <c r="R199" s="22">
        <v>0</v>
      </c>
      <c r="S199" s="22">
        <v>0</v>
      </c>
      <c r="T199" s="22">
        <v>53130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0</v>
      </c>
      <c r="AK199" s="22">
        <v>0</v>
      </c>
      <c r="AL199" s="22">
        <v>0</v>
      </c>
    </row>
    <row r="200" spans="1:38" x14ac:dyDescent="0.35">
      <c r="A200" s="22" t="s">
        <v>114</v>
      </c>
      <c r="B200" s="22" t="s">
        <v>507</v>
      </c>
      <c r="C200" s="22" t="s">
        <v>512</v>
      </c>
      <c r="D200" s="22" t="s">
        <v>513</v>
      </c>
      <c r="E200" s="22">
        <v>0</v>
      </c>
      <c r="F200" s="22">
        <v>0</v>
      </c>
      <c r="G200" s="22">
        <v>0</v>
      </c>
      <c r="H200" s="22">
        <v>0</v>
      </c>
      <c r="I200" s="22">
        <v>0</v>
      </c>
      <c r="J200" s="22">
        <v>0</v>
      </c>
      <c r="K200" s="22">
        <v>0</v>
      </c>
      <c r="L200" s="22">
        <v>0</v>
      </c>
      <c r="M200" s="22"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40001</v>
      </c>
      <c r="T200" s="22">
        <v>40001</v>
      </c>
      <c r="U200" s="22">
        <v>0</v>
      </c>
      <c r="V200" s="22">
        <v>0</v>
      </c>
      <c r="W200" s="22">
        <v>0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0</v>
      </c>
      <c r="AG200" s="22">
        <v>0</v>
      </c>
      <c r="AH200" s="22">
        <v>21600</v>
      </c>
      <c r="AI200" s="22">
        <v>21600</v>
      </c>
      <c r="AJ200" s="22">
        <v>0</v>
      </c>
      <c r="AK200" s="22">
        <v>0</v>
      </c>
      <c r="AL200" s="22">
        <v>0</v>
      </c>
    </row>
    <row r="201" spans="1:38" x14ac:dyDescent="0.35">
      <c r="A201" s="22" t="s">
        <v>114</v>
      </c>
      <c r="B201" s="22" t="s">
        <v>507</v>
      </c>
      <c r="C201" s="22" t="s">
        <v>514</v>
      </c>
      <c r="D201" s="22" t="s">
        <v>515</v>
      </c>
      <c r="E201" s="22">
        <v>0</v>
      </c>
      <c r="F201" s="22">
        <v>0</v>
      </c>
      <c r="G201" s="22">
        <v>0</v>
      </c>
      <c r="H201" s="22">
        <v>0</v>
      </c>
      <c r="I201" s="22">
        <v>0</v>
      </c>
      <c r="J201" s="22">
        <v>0</v>
      </c>
      <c r="K201" s="22">
        <v>0</v>
      </c>
      <c r="L201" s="22">
        <v>0</v>
      </c>
      <c r="M201" s="22">
        <v>0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2">
        <v>0</v>
      </c>
      <c r="T201" s="22">
        <v>0</v>
      </c>
      <c r="U201" s="22">
        <v>0</v>
      </c>
      <c r="V201" s="22">
        <v>0</v>
      </c>
      <c r="W201" s="22">
        <v>0</v>
      </c>
      <c r="X201" s="22">
        <v>0</v>
      </c>
      <c r="Y201" s="22">
        <v>0</v>
      </c>
      <c r="Z201" s="22">
        <v>0</v>
      </c>
      <c r="AA201" s="22">
        <v>0</v>
      </c>
      <c r="AB201" s="22">
        <v>0</v>
      </c>
      <c r="AC201" s="22">
        <v>0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0</v>
      </c>
      <c r="AJ201" s="22">
        <v>0</v>
      </c>
      <c r="AK201" s="22">
        <v>0</v>
      </c>
      <c r="AL201" s="22">
        <v>0</v>
      </c>
    </row>
    <row r="202" spans="1:38" x14ac:dyDescent="0.35">
      <c r="A202" s="22" t="s">
        <v>114</v>
      </c>
      <c r="B202" s="22" t="s">
        <v>507</v>
      </c>
      <c r="C202" s="22" t="s">
        <v>516</v>
      </c>
      <c r="D202" s="22" t="s">
        <v>517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2">
        <v>0</v>
      </c>
      <c r="U202" s="22">
        <v>0</v>
      </c>
      <c r="V202" s="22">
        <v>0</v>
      </c>
      <c r="W202" s="22">
        <v>0</v>
      </c>
      <c r="X202" s="22">
        <v>0</v>
      </c>
      <c r="Y202" s="22">
        <v>0</v>
      </c>
      <c r="Z202" s="22">
        <v>0</v>
      </c>
      <c r="AA202" s="22">
        <v>0</v>
      </c>
      <c r="AB202" s="22">
        <v>0</v>
      </c>
      <c r="AC202" s="22">
        <v>0</v>
      </c>
      <c r="AD202" s="22">
        <v>0</v>
      </c>
      <c r="AE202" s="22">
        <v>0</v>
      </c>
      <c r="AF202" s="22">
        <v>0</v>
      </c>
      <c r="AG202" s="22">
        <v>0</v>
      </c>
      <c r="AH202" s="22">
        <v>0</v>
      </c>
      <c r="AI202" s="22">
        <v>0</v>
      </c>
      <c r="AJ202" s="22">
        <v>0</v>
      </c>
      <c r="AK202" s="22">
        <v>0</v>
      </c>
      <c r="AL202" s="22">
        <v>0</v>
      </c>
    </row>
    <row r="203" spans="1:38" x14ac:dyDescent="0.35">
      <c r="A203" s="22" t="s">
        <v>114</v>
      </c>
      <c r="B203" s="22" t="s">
        <v>507</v>
      </c>
      <c r="C203" s="22" t="s">
        <v>518</v>
      </c>
      <c r="D203" s="22" t="s">
        <v>519</v>
      </c>
      <c r="E203" s="22">
        <v>0</v>
      </c>
      <c r="F203" s="22">
        <v>0</v>
      </c>
      <c r="G203" s="22">
        <v>0</v>
      </c>
      <c r="H203" s="22">
        <v>0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>
        <v>5000</v>
      </c>
      <c r="Q203" s="22">
        <v>0</v>
      </c>
      <c r="R203" s="22">
        <v>0</v>
      </c>
      <c r="S203" s="22">
        <v>0</v>
      </c>
      <c r="T203" s="22">
        <v>5000</v>
      </c>
      <c r="U203" s="22">
        <v>0</v>
      </c>
      <c r="V203" s="22">
        <v>0</v>
      </c>
      <c r="W203" s="22">
        <v>0</v>
      </c>
      <c r="X203" s="22">
        <v>0</v>
      </c>
      <c r="Y203" s="22">
        <v>0</v>
      </c>
      <c r="Z203" s="22">
        <v>0</v>
      </c>
      <c r="AA203" s="22">
        <v>0</v>
      </c>
      <c r="AB203" s="22">
        <v>0</v>
      </c>
      <c r="AC203" s="22">
        <v>0</v>
      </c>
      <c r="AD203" s="22">
        <v>0</v>
      </c>
      <c r="AE203" s="22">
        <v>0</v>
      </c>
      <c r="AF203" s="22">
        <v>0</v>
      </c>
      <c r="AG203" s="22">
        <v>0</v>
      </c>
      <c r="AH203" s="22">
        <v>0</v>
      </c>
      <c r="AI203" s="22">
        <v>0</v>
      </c>
      <c r="AJ203" s="22">
        <v>0</v>
      </c>
      <c r="AK203" s="22">
        <v>0</v>
      </c>
      <c r="AL203" s="22">
        <v>0</v>
      </c>
    </row>
    <row r="204" spans="1:38" x14ac:dyDescent="0.35">
      <c r="A204" s="22" t="s">
        <v>114</v>
      </c>
      <c r="B204" s="22" t="s">
        <v>507</v>
      </c>
      <c r="C204" s="22" t="s">
        <v>520</v>
      </c>
      <c r="D204" s="22" t="s">
        <v>521</v>
      </c>
      <c r="E204" s="22">
        <v>19381</v>
      </c>
      <c r="F204" s="22">
        <v>0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v>19381</v>
      </c>
      <c r="N204" s="22">
        <v>0</v>
      </c>
      <c r="O204" s="22">
        <v>0</v>
      </c>
      <c r="P204" s="22">
        <v>71517</v>
      </c>
      <c r="Q204" s="22">
        <v>0</v>
      </c>
      <c r="R204" s="22">
        <v>0</v>
      </c>
      <c r="S204" s="22">
        <v>0</v>
      </c>
      <c r="T204" s="22">
        <v>90898</v>
      </c>
      <c r="U204" s="22">
        <v>19381</v>
      </c>
      <c r="V204" s="22">
        <v>0</v>
      </c>
      <c r="W204" s="22"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  <c r="AC204" s="22">
        <v>19381</v>
      </c>
      <c r="AD204" s="22">
        <v>0</v>
      </c>
      <c r="AE204" s="22">
        <v>21455</v>
      </c>
      <c r="AF204" s="22">
        <v>0</v>
      </c>
      <c r="AG204" s="22">
        <v>0</v>
      </c>
      <c r="AH204" s="22">
        <v>0</v>
      </c>
      <c r="AI204" s="22">
        <v>40836</v>
      </c>
      <c r="AJ204" s="22">
        <v>0</v>
      </c>
      <c r="AK204" s="22">
        <v>0</v>
      </c>
      <c r="AL204" s="22">
        <v>0</v>
      </c>
    </row>
    <row r="205" spans="1:38" x14ac:dyDescent="0.35">
      <c r="A205" s="22" t="s">
        <v>114</v>
      </c>
      <c r="B205" s="22" t="s">
        <v>507</v>
      </c>
      <c r="C205" s="22" t="s">
        <v>522</v>
      </c>
      <c r="D205" s="22" t="s">
        <v>523</v>
      </c>
      <c r="E205" s="22">
        <v>0</v>
      </c>
      <c r="F205" s="22">
        <v>0</v>
      </c>
      <c r="G205" s="22">
        <v>0</v>
      </c>
      <c r="H205" s="22"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2"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v>0</v>
      </c>
      <c r="AI205" s="22">
        <v>0</v>
      </c>
      <c r="AJ205" s="22">
        <v>0</v>
      </c>
      <c r="AK205" s="22">
        <v>0</v>
      </c>
      <c r="AL205" s="22">
        <v>0</v>
      </c>
    </row>
    <row r="206" spans="1:38" x14ac:dyDescent="0.35">
      <c r="A206" s="22" t="s">
        <v>114</v>
      </c>
      <c r="B206" s="22" t="s">
        <v>507</v>
      </c>
      <c r="C206" s="22" t="s">
        <v>524</v>
      </c>
      <c r="D206" s="22" t="s">
        <v>525</v>
      </c>
      <c r="E206" s="22">
        <v>0</v>
      </c>
      <c r="F206" s="22">
        <v>0</v>
      </c>
      <c r="G206" s="22">
        <v>0</v>
      </c>
      <c r="H206" s="22"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v>0</v>
      </c>
      <c r="AI206" s="22">
        <v>0</v>
      </c>
      <c r="AJ206" s="22">
        <v>0</v>
      </c>
      <c r="AK206" s="22">
        <v>0</v>
      </c>
      <c r="AL206" s="22">
        <v>0</v>
      </c>
    </row>
    <row r="207" spans="1:38" x14ac:dyDescent="0.35">
      <c r="A207" s="22" t="s">
        <v>114</v>
      </c>
      <c r="B207" s="22" t="s">
        <v>507</v>
      </c>
      <c r="C207" s="22" t="s">
        <v>526</v>
      </c>
      <c r="D207" s="22" t="s">
        <v>527</v>
      </c>
      <c r="E207" s="22">
        <v>0</v>
      </c>
      <c r="F207" s="22">
        <v>0</v>
      </c>
      <c r="G207" s="22">
        <v>0</v>
      </c>
      <c r="H207" s="22"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2">
        <v>0</v>
      </c>
      <c r="P207" s="22">
        <v>9178</v>
      </c>
      <c r="Q207" s="22">
        <v>0</v>
      </c>
      <c r="R207" s="22">
        <v>0</v>
      </c>
      <c r="S207" s="22">
        <v>0</v>
      </c>
      <c r="T207" s="22">
        <v>9178</v>
      </c>
      <c r="U207" s="22">
        <v>0</v>
      </c>
      <c r="V207" s="22">
        <v>0</v>
      </c>
      <c r="W207" s="22">
        <v>0</v>
      </c>
      <c r="X207" s="22"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1125</v>
      </c>
      <c r="AF207" s="22">
        <v>0</v>
      </c>
      <c r="AG207" s="22">
        <v>0</v>
      </c>
      <c r="AH207" s="22">
        <v>0</v>
      </c>
      <c r="AI207" s="22">
        <v>1125</v>
      </c>
      <c r="AJ207" s="22">
        <v>0</v>
      </c>
      <c r="AK207" s="22">
        <v>0</v>
      </c>
      <c r="AL207" s="22">
        <v>0</v>
      </c>
    </row>
    <row r="208" spans="1:38" x14ac:dyDescent="0.35">
      <c r="A208" s="22" t="s">
        <v>114</v>
      </c>
      <c r="B208" s="22" t="s">
        <v>507</v>
      </c>
      <c r="C208" s="22" t="s">
        <v>528</v>
      </c>
      <c r="D208" s="22" t="s">
        <v>529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v>0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v>0</v>
      </c>
      <c r="AI208" s="22">
        <v>0</v>
      </c>
      <c r="AJ208" s="22">
        <v>0</v>
      </c>
      <c r="AK208" s="22">
        <v>0</v>
      </c>
      <c r="AL208" s="22">
        <v>0</v>
      </c>
    </row>
    <row r="209" spans="1:38" x14ac:dyDescent="0.35">
      <c r="A209" s="22" t="s">
        <v>114</v>
      </c>
      <c r="B209" s="22" t="s">
        <v>507</v>
      </c>
      <c r="C209" s="22" t="s">
        <v>530</v>
      </c>
      <c r="D209" s="22" t="s">
        <v>531</v>
      </c>
      <c r="E209" s="22">
        <v>0</v>
      </c>
      <c r="F209" s="22">
        <v>0</v>
      </c>
      <c r="G209" s="22">
        <v>0</v>
      </c>
      <c r="H209" s="22"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  <c r="T209" s="22">
        <v>0</v>
      </c>
      <c r="U209" s="22">
        <v>0</v>
      </c>
      <c r="V209" s="22">
        <v>0</v>
      </c>
      <c r="W209" s="22">
        <v>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v>0</v>
      </c>
      <c r="AJ209" s="22">
        <v>0</v>
      </c>
      <c r="AK209" s="22">
        <v>0</v>
      </c>
      <c r="AL209" s="22">
        <v>0</v>
      </c>
    </row>
    <row r="210" spans="1:38" x14ac:dyDescent="0.35">
      <c r="A210" s="22" t="s">
        <v>114</v>
      </c>
      <c r="B210" s="22" t="s">
        <v>507</v>
      </c>
      <c r="C210" s="22" t="s">
        <v>532</v>
      </c>
      <c r="D210" s="22" t="s">
        <v>533</v>
      </c>
      <c r="E210" s="22">
        <v>0</v>
      </c>
      <c r="F210" s="22">
        <v>0</v>
      </c>
      <c r="G210" s="22">
        <v>0</v>
      </c>
      <c r="H210" s="22"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0</v>
      </c>
      <c r="V210" s="22">
        <v>0</v>
      </c>
      <c r="W210" s="22"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v>0</v>
      </c>
      <c r="AJ210" s="22">
        <v>0</v>
      </c>
      <c r="AK210" s="22">
        <v>0</v>
      </c>
      <c r="AL210" s="22">
        <v>0</v>
      </c>
    </row>
    <row r="211" spans="1:38" x14ac:dyDescent="0.35">
      <c r="A211" s="22" t="s">
        <v>114</v>
      </c>
      <c r="B211" s="22" t="s">
        <v>507</v>
      </c>
      <c r="C211" s="22" t="s">
        <v>534</v>
      </c>
      <c r="D211" s="22" t="s">
        <v>535</v>
      </c>
      <c r="E211" s="22">
        <v>0</v>
      </c>
      <c r="F211" s="22">
        <v>0</v>
      </c>
      <c r="G211" s="22">
        <v>0</v>
      </c>
      <c r="H211" s="22"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v>0</v>
      </c>
      <c r="N211" s="22">
        <v>0</v>
      </c>
      <c r="O211" s="22">
        <v>225000</v>
      </c>
      <c r="P211" s="22">
        <v>50000</v>
      </c>
      <c r="Q211" s="22">
        <v>0</v>
      </c>
      <c r="R211" s="22">
        <v>0</v>
      </c>
      <c r="S211" s="22">
        <v>59375</v>
      </c>
      <c r="T211" s="22">
        <v>334375</v>
      </c>
      <c r="U211" s="22">
        <v>0</v>
      </c>
      <c r="V211" s="22">
        <v>0</v>
      </c>
      <c r="W211" s="22"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22500</v>
      </c>
      <c r="AE211" s="22">
        <v>50000</v>
      </c>
      <c r="AF211" s="22">
        <v>0</v>
      </c>
      <c r="AG211" s="22">
        <v>0</v>
      </c>
      <c r="AH211" s="22">
        <v>59375</v>
      </c>
      <c r="AI211" s="22">
        <v>131875</v>
      </c>
      <c r="AJ211" s="22">
        <v>0</v>
      </c>
      <c r="AK211" s="22">
        <v>0</v>
      </c>
      <c r="AL211" s="22">
        <v>0</v>
      </c>
    </row>
    <row r="212" spans="1:38" x14ac:dyDescent="0.35">
      <c r="A212" s="22" t="s">
        <v>114</v>
      </c>
      <c r="B212" s="22" t="s">
        <v>507</v>
      </c>
      <c r="C212" s="22" t="s">
        <v>536</v>
      </c>
      <c r="D212" s="22" t="s">
        <v>537</v>
      </c>
      <c r="E212" s="22">
        <v>0</v>
      </c>
      <c r="F212" s="22">
        <v>0</v>
      </c>
      <c r="G212" s="22">
        <v>0</v>
      </c>
      <c r="H212" s="22"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>
        <v>5330</v>
      </c>
      <c r="Q212" s="22">
        <v>0</v>
      </c>
      <c r="R212" s="22">
        <v>0</v>
      </c>
      <c r="S212" s="22">
        <v>0</v>
      </c>
      <c r="T212" s="22">
        <v>5330</v>
      </c>
      <c r="U212" s="22">
        <v>0</v>
      </c>
      <c r="V212" s="22">
        <v>0</v>
      </c>
      <c r="W212" s="22">
        <v>0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5330</v>
      </c>
      <c r="AF212" s="22">
        <v>0</v>
      </c>
      <c r="AG212" s="22">
        <v>0</v>
      </c>
      <c r="AH212" s="22">
        <v>0</v>
      </c>
      <c r="AI212" s="22">
        <v>5330</v>
      </c>
      <c r="AJ212" s="22">
        <v>0</v>
      </c>
      <c r="AK212" s="22">
        <v>0</v>
      </c>
      <c r="AL212" s="22">
        <v>0</v>
      </c>
    </row>
    <row r="213" spans="1:38" x14ac:dyDescent="0.35">
      <c r="A213" s="22" t="s">
        <v>114</v>
      </c>
      <c r="B213" s="22" t="s">
        <v>507</v>
      </c>
      <c r="C213" s="22" t="s">
        <v>538</v>
      </c>
      <c r="D213" s="22" t="s">
        <v>539</v>
      </c>
      <c r="E213" s="22">
        <v>104860</v>
      </c>
      <c r="F213" s="22">
        <v>0</v>
      </c>
      <c r="G213" s="22">
        <v>0</v>
      </c>
      <c r="H213" s="22">
        <v>0</v>
      </c>
      <c r="I213" s="22">
        <v>0</v>
      </c>
      <c r="J213" s="22">
        <v>0</v>
      </c>
      <c r="K213" s="22">
        <v>0</v>
      </c>
      <c r="L213" s="22">
        <v>0</v>
      </c>
      <c r="M213" s="22">
        <v>104860</v>
      </c>
      <c r="N213" s="22">
        <v>0</v>
      </c>
      <c r="O213" s="22">
        <v>13598</v>
      </c>
      <c r="P213" s="22">
        <v>6268</v>
      </c>
      <c r="Q213" s="22">
        <v>0</v>
      </c>
      <c r="R213" s="22">
        <v>12500</v>
      </c>
      <c r="S213" s="22">
        <v>0</v>
      </c>
      <c r="T213" s="22">
        <v>137226</v>
      </c>
      <c r="U213" s="22">
        <v>104860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104860</v>
      </c>
      <c r="AD213" s="22">
        <v>3719</v>
      </c>
      <c r="AE213" s="22">
        <v>4781</v>
      </c>
      <c r="AF213" s="22">
        <v>0</v>
      </c>
      <c r="AG213" s="22">
        <v>12500</v>
      </c>
      <c r="AH213" s="22">
        <v>0</v>
      </c>
      <c r="AI213" s="22">
        <v>125860</v>
      </c>
      <c r="AJ213" s="22">
        <v>0</v>
      </c>
      <c r="AK213" s="22">
        <v>0</v>
      </c>
      <c r="AL213" s="22">
        <v>0</v>
      </c>
    </row>
    <row r="214" spans="1:38" x14ac:dyDescent="0.35">
      <c r="A214" s="22" t="s">
        <v>114</v>
      </c>
      <c r="B214" s="22" t="s">
        <v>507</v>
      </c>
      <c r="C214" s="22" t="s">
        <v>540</v>
      </c>
      <c r="D214" s="22" t="s">
        <v>541</v>
      </c>
      <c r="E214" s="22">
        <v>0</v>
      </c>
      <c r="F214" s="22">
        <v>0</v>
      </c>
      <c r="G214" s="22">
        <v>0</v>
      </c>
      <c r="H214" s="22">
        <v>1792</v>
      </c>
      <c r="I214" s="22">
        <v>0</v>
      </c>
      <c r="J214" s="22">
        <v>0</v>
      </c>
      <c r="K214" s="22">
        <v>0</v>
      </c>
      <c r="L214" s="22">
        <v>0</v>
      </c>
      <c r="M214" s="22">
        <v>1792</v>
      </c>
      <c r="N214" s="22">
        <v>0</v>
      </c>
      <c r="O214" s="22">
        <v>0</v>
      </c>
      <c r="P214" s="22">
        <v>67092</v>
      </c>
      <c r="Q214" s="22">
        <v>0</v>
      </c>
      <c r="R214" s="22">
        <v>0</v>
      </c>
      <c r="S214" s="22">
        <v>0</v>
      </c>
      <c r="T214" s="22">
        <v>68884</v>
      </c>
      <c r="U214" s="22">
        <v>0</v>
      </c>
      <c r="V214" s="22">
        <v>0</v>
      </c>
      <c r="W214" s="22">
        <v>0</v>
      </c>
      <c r="X214" s="22">
        <v>1613</v>
      </c>
      <c r="Y214" s="22">
        <v>0</v>
      </c>
      <c r="Z214" s="22">
        <v>0</v>
      </c>
      <c r="AA214" s="22">
        <v>0</v>
      </c>
      <c r="AB214" s="22">
        <v>0</v>
      </c>
      <c r="AC214" s="22">
        <v>1613</v>
      </c>
      <c r="AD214" s="22">
        <v>0</v>
      </c>
      <c r="AE214" s="22">
        <v>22658</v>
      </c>
      <c r="AF214" s="22">
        <v>0</v>
      </c>
      <c r="AG214" s="22">
        <v>0</v>
      </c>
      <c r="AH214" s="22">
        <v>0</v>
      </c>
      <c r="AI214" s="22">
        <v>24271</v>
      </c>
      <c r="AJ214" s="22">
        <v>0</v>
      </c>
      <c r="AK214" s="22">
        <v>0</v>
      </c>
      <c r="AL214" s="22">
        <v>0</v>
      </c>
    </row>
    <row r="215" spans="1:38" x14ac:dyDescent="0.35">
      <c r="A215" s="22" t="s">
        <v>114</v>
      </c>
      <c r="B215" s="22" t="s">
        <v>507</v>
      </c>
      <c r="C215" s="22" t="s">
        <v>542</v>
      </c>
      <c r="D215" s="22" t="s">
        <v>543</v>
      </c>
      <c r="E215" s="22">
        <v>0</v>
      </c>
      <c r="F215" s="22">
        <v>0</v>
      </c>
      <c r="G215" s="22">
        <v>0</v>
      </c>
      <c r="H215" s="22">
        <v>0</v>
      </c>
      <c r="I215" s="22">
        <v>0</v>
      </c>
      <c r="J215" s="22">
        <v>0</v>
      </c>
      <c r="K215" s="22">
        <v>0</v>
      </c>
      <c r="L215" s="22">
        <v>0</v>
      </c>
      <c r="M215" s="22"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v>0</v>
      </c>
      <c r="U215" s="22">
        <v>0</v>
      </c>
      <c r="V215" s="22">
        <v>0</v>
      </c>
      <c r="W215" s="22">
        <v>0</v>
      </c>
      <c r="X215" s="22"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v>0</v>
      </c>
      <c r="AI215" s="22">
        <v>0</v>
      </c>
      <c r="AJ215" s="22">
        <v>0</v>
      </c>
      <c r="AK215" s="22">
        <v>0</v>
      </c>
      <c r="AL215" s="22">
        <v>0</v>
      </c>
    </row>
    <row r="216" spans="1:38" x14ac:dyDescent="0.35">
      <c r="A216" s="22" t="s">
        <v>114</v>
      </c>
      <c r="B216" s="22" t="s">
        <v>507</v>
      </c>
      <c r="C216" s="22" t="s">
        <v>544</v>
      </c>
      <c r="D216" s="22" t="s">
        <v>545</v>
      </c>
      <c r="E216" s="22">
        <v>526007</v>
      </c>
      <c r="F216" s="22">
        <v>0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526007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526007</v>
      </c>
      <c r="U216" s="22">
        <v>526004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526004</v>
      </c>
      <c r="AD216" s="22">
        <v>0</v>
      </c>
      <c r="AE216" s="22">
        <v>0</v>
      </c>
      <c r="AF216" s="22">
        <v>0</v>
      </c>
      <c r="AG216" s="22">
        <v>0</v>
      </c>
      <c r="AH216" s="22">
        <v>0</v>
      </c>
      <c r="AI216" s="22">
        <v>526004</v>
      </c>
      <c r="AJ216" s="22">
        <v>0</v>
      </c>
      <c r="AK216" s="22">
        <v>0</v>
      </c>
      <c r="AL216" s="22">
        <v>0</v>
      </c>
    </row>
    <row r="217" spans="1:38" x14ac:dyDescent="0.35">
      <c r="A217" s="22" t="s">
        <v>114</v>
      </c>
      <c r="B217" s="22" t="s">
        <v>507</v>
      </c>
      <c r="C217" s="22" t="s">
        <v>546</v>
      </c>
      <c r="D217" s="22" t="s">
        <v>547</v>
      </c>
      <c r="E217" s="22">
        <v>0</v>
      </c>
      <c r="F217" s="22">
        <v>0</v>
      </c>
      <c r="G217" s="22">
        <v>0</v>
      </c>
      <c r="H217" s="22"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v>0</v>
      </c>
      <c r="U217" s="22">
        <v>0</v>
      </c>
      <c r="V217" s="22">
        <v>0</v>
      </c>
      <c r="W217" s="22">
        <v>0</v>
      </c>
      <c r="X217" s="22"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v>0</v>
      </c>
      <c r="AI217" s="22">
        <v>0</v>
      </c>
      <c r="AJ217" s="22">
        <v>0</v>
      </c>
      <c r="AK217" s="22">
        <v>0</v>
      </c>
      <c r="AL217" s="22">
        <v>0</v>
      </c>
    </row>
    <row r="218" spans="1:38" x14ac:dyDescent="0.35">
      <c r="A218" s="22" t="s">
        <v>114</v>
      </c>
      <c r="B218" s="22" t="s">
        <v>507</v>
      </c>
      <c r="C218" s="22" t="s">
        <v>548</v>
      </c>
      <c r="D218" s="22" t="s">
        <v>549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0</v>
      </c>
      <c r="V218" s="22">
        <v>0</v>
      </c>
      <c r="W218" s="22"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0</v>
      </c>
      <c r="AK218" s="22">
        <v>0</v>
      </c>
      <c r="AL218" s="22">
        <v>0</v>
      </c>
    </row>
    <row r="219" spans="1:38" x14ac:dyDescent="0.35">
      <c r="A219" s="22" t="s">
        <v>114</v>
      </c>
      <c r="B219" s="22" t="s">
        <v>507</v>
      </c>
      <c r="C219" s="22" t="s">
        <v>550</v>
      </c>
      <c r="D219" s="22" t="s">
        <v>551</v>
      </c>
      <c r="E219" s="22">
        <v>0</v>
      </c>
      <c r="F219" s="22">
        <v>0</v>
      </c>
      <c r="G219" s="22">
        <v>0</v>
      </c>
      <c r="H219" s="22">
        <v>0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v>0</v>
      </c>
      <c r="U219" s="22">
        <v>0</v>
      </c>
      <c r="V219" s="22">
        <v>0</v>
      </c>
      <c r="W219" s="22">
        <v>0</v>
      </c>
      <c r="X219" s="22">
        <v>0</v>
      </c>
      <c r="Y219" s="22">
        <v>0</v>
      </c>
      <c r="Z219" s="22">
        <v>0</v>
      </c>
      <c r="AA219" s="22">
        <v>0</v>
      </c>
      <c r="AB219" s="22">
        <v>0</v>
      </c>
      <c r="AC219" s="22">
        <v>0</v>
      </c>
      <c r="AD219" s="22">
        <v>0</v>
      </c>
      <c r="AE219" s="22">
        <v>0</v>
      </c>
      <c r="AF219" s="22">
        <v>0</v>
      </c>
      <c r="AG219" s="22">
        <v>0</v>
      </c>
      <c r="AH219" s="22">
        <v>0</v>
      </c>
      <c r="AI219" s="22">
        <v>0</v>
      </c>
      <c r="AJ219" s="22">
        <v>0</v>
      </c>
      <c r="AK219" s="22">
        <v>0</v>
      </c>
      <c r="AL219" s="22">
        <v>0</v>
      </c>
    </row>
    <row r="220" spans="1:38" x14ac:dyDescent="0.35">
      <c r="A220" s="22" t="s">
        <v>114</v>
      </c>
      <c r="B220" s="22" t="s">
        <v>507</v>
      </c>
      <c r="C220" s="22" t="s">
        <v>552</v>
      </c>
      <c r="D220" s="22" t="s">
        <v>553</v>
      </c>
      <c r="E220" s="22">
        <v>97973</v>
      </c>
      <c r="F220" s="22">
        <v>0</v>
      </c>
      <c r="G220" s="22">
        <v>4406</v>
      </c>
      <c r="H220" s="22"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v>102379</v>
      </c>
      <c r="N220" s="22">
        <v>0</v>
      </c>
      <c r="O220" s="22">
        <v>0</v>
      </c>
      <c r="P220" s="22">
        <v>0</v>
      </c>
      <c r="Q220" s="22">
        <v>988</v>
      </c>
      <c r="R220" s="22">
        <v>0</v>
      </c>
      <c r="S220" s="22">
        <v>0</v>
      </c>
      <c r="T220" s="22">
        <v>103367</v>
      </c>
      <c r="U220" s="22">
        <v>93875</v>
      </c>
      <c r="V220" s="22">
        <v>0</v>
      </c>
      <c r="W220" s="22">
        <v>1655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95530</v>
      </c>
      <c r="AD220" s="22">
        <v>0</v>
      </c>
      <c r="AE220" s="22">
        <v>0</v>
      </c>
      <c r="AF220" s="22">
        <v>0</v>
      </c>
      <c r="AG220" s="22">
        <v>0</v>
      </c>
      <c r="AH220" s="22">
        <v>0</v>
      </c>
      <c r="AI220" s="22">
        <v>95530</v>
      </c>
      <c r="AJ220" s="22">
        <v>0</v>
      </c>
      <c r="AK220" s="22">
        <v>0</v>
      </c>
      <c r="AL220" s="22">
        <v>0</v>
      </c>
    </row>
    <row r="221" spans="1:38" x14ac:dyDescent="0.35">
      <c r="A221" s="22" t="s">
        <v>114</v>
      </c>
      <c r="B221" s="22" t="s">
        <v>507</v>
      </c>
      <c r="C221" s="22" t="s">
        <v>554</v>
      </c>
      <c r="D221" s="22" t="s">
        <v>555</v>
      </c>
      <c r="E221" s="22">
        <v>0</v>
      </c>
      <c r="F221" s="22">
        <v>0</v>
      </c>
      <c r="G221" s="22">
        <v>0</v>
      </c>
      <c r="H221" s="22"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v>0</v>
      </c>
      <c r="U221" s="22">
        <v>0</v>
      </c>
      <c r="V221" s="22">
        <v>0</v>
      </c>
      <c r="W221" s="22">
        <v>0</v>
      </c>
      <c r="X221" s="22"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0</v>
      </c>
      <c r="AF221" s="22">
        <v>0</v>
      </c>
      <c r="AG221" s="22">
        <v>0</v>
      </c>
      <c r="AH221" s="22">
        <v>0</v>
      </c>
      <c r="AI221" s="22">
        <v>0</v>
      </c>
      <c r="AJ221" s="22">
        <v>0</v>
      </c>
      <c r="AK221" s="22">
        <v>0</v>
      </c>
      <c r="AL221" s="22">
        <v>0</v>
      </c>
    </row>
    <row r="222" spans="1:38" x14ac:dyDescent="0.35">
      <c r="A222" s="22" t="s">
        <v>114</v>
      </c>
      <c r="B222" s="22" t="s">
        <v>507</v>
      </c>
      <c r="C222" s="22" t="s">
        <v>556</v>
      </c>
      <c r="D222" s="22" t="s">
        <v>557</v>
      </c>
      <c r="E222" s="22">
        <v>0</v>
      </c>
      <c r="F222" s="22">
        <v>0</v>
      </c>
      <c r="G222" s="22">
        <v>0</v>
      </c>
      <c r="H222" s="22"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0</v>
      </c>
      <c r="P222" s="22">
        <v>28052</v>
      </c>
      <c r="Q222" s="22">
        <v>0</v>
      </c>
      <c r="R222" s="22">
        <v>0</v>
      </c>
      <c r="S222" s="22">
        <v>0</v>
      </c>
      <c r="T222" s="22">
        <v>28052</v>
      </c>
      <c r="U222" s="22">
        <v>0</v>
      </c>
      <c r="V222" s="22">
        <v>0</v>
      </c>
      <c r="W222" s="22">
        <v>0</v>
      </c>
      <c r="X222" s="22"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28052</v>
      </c>
      <c r="AF222" s="22">
        <v>0</v>
      </c>
      <c r="AG222" s="22">
        <v>0</v>
      </c>
      <c r="AH222" s="22">
        <v>0</v>
      </c>
      <c r="AI222" s="22">
        <v>28052</v>
      </c>
      <c r="AJ222" s="22">
        <v>0</v>
      </c>
      <c r="AK222" s="22">
        <v>0</v>
      </c>
      <c r="AL222" s="22">
        <v>0</v>
      </c>
    </row>
    <row r="223" spans="1:38" x14ac:dyDescent="0.35">
      <c r="A223" s="22" t="s">
        <v>114</v>
      </c>
      <c r="B223" s="22" t="s">
        <v>507</v>
      </c>
      <c r="C223" s="22" t="s">
        <v>558</v>
      </c>
      <c r="D223" s="22" t="s">
        <v>559</v>
      </c>
      <c r="E223" s="22">
        <v>0</v>
      </c>
      <c r="F223" s="22">
        <v>0</v>
      </c>
      <c r="G223" s="22">
        <v>0</v>
      </c>
      <c r="H223" s="22"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v>0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0</v>
      </c>
      <c r="AG223" s="22">
        <v>0</v>
      </c>
      <c r="AH223" s="22">
        <v>0</v>
      </c>
      <c r="AI223" s="22">
        <v>0</v>
      </c>
      <c r="AJ223" s="22">
        <v>0</v>
      </c>
      <c r="AK223" s="22">
        <v>0</v>
      </c>
      <c r="AL223" s="22">
        <v>0</v>
      </c>
    </row>
    <row r="224" spans="1:38" x14ac:dyDescent="0.35">
      <c r="A224" s="22" t="s">
        <v>114</v>
      </c>
      <c r="B224" s="22" t="s">
        <v>507</v>
      </c>
      <c r="C224" s="22" t="s">
        <v>560</v>
      </c>
      <c r="D224" s="22" t="s">
        <v>561</v>
      </c>
      <c r="E224" s="22">
        <v>0</v>
      </c>
      <c r="F224" s="22">
        <v>0</v>
      </c>
      <c r="G224" s="22">
        <v>0</v>
      </c>
      <c r="H224" s="22"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v>0</v>
      </c>
      <c r="V224" s="22">
        <v>0</v>
      </c>
      <c r="W224" s="22">
        <v>0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v>0</v>
      </c>
      <c r="AI224" s="22">
        <v>0</v>
      </c>
      <c r="AJ224" s="22">
        <v>0</v>
      </c>
      <c r="AK224" s="22">
        <v>0</v>
      </c>
      <c r="AL224" s="22">
        <v>0</v>
      </c>
    </row>
    <row r="225" spans="1:38" x14ac:dyDescent="0.35">
      <c r="A225" s="22" t="s">
        <v>114</v>
      </c>
      <c r="B225" s="22" t="s">
        <v>507</v>
      </c>
      <c r="C225" s="22" t="s">
        <v>562</v>
      </c>
      <c r="D225" s="22" t="s">
        <v>563</v>
      </c>
      <c r="E225" s="22">
        <v>0</v>
      </c>
      <c r="F225" s="22">
        <v>0</v>
      </c>
      <c r="G225" s="22">
        <v>0</v>
      </c>
      <c r="H225" s="22"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v>0</v>
      </c>
      <c r="V225" s="22">
        <v>0</v>
      </c>
      <c r="W225" s="22"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v>0</v>
      </c>
      <c r="AJ225" s="22">
        <v>0</v>
      </c>
      <c r="AK225" s="22">
        <v>0</v>
      </c>
      <c r="AL225" s="22">
        <v>0</v>
      </c>
    </row>
    <row r="226" spans="1:38" x14ac:dyDescent="0.35">
      <c r="A226" s="22" t="s">
        <v>114</v>
      </c>
      <c r="B226" s="22" t="s">
        <v>507</v>
      </c>
      <c r="C226" s="22" t="s">
        <v>564</v>
      </c>
      <c r="D226" s="22" t="s">
        <v>565</v>
      </c>
      <c r="E226" s="22">
        <v>0</v>
      </c>
      <c r="F226" s="22">
        <v>0</v>
      </c>
      <c r="G226" s="22">
        <v>60016</v>
      </c>
      <c r="H226" s="22"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v>60016</v>
      </c>
      <c r="N226" s="22">
        <v>0</v>
      </c>
      <c r="O226" s="22">
        <v>1</v>
      </c>
      <c r="P226" s="22">
        <v>0</v>
      </c>
      <c r="Q226" s="22">
        <v>0</v>
      </c>
      <c r="R226" s="22">
        <v>0</v>
      </c>
      <c r="S226" s="22">
        <v>28753</v>
      </c>
      <c r="T226" s="22">
        <v>88770</v>
      </c>
      <c r="U226" s="22">
        <v>0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1</v>
      </c>
      <c r="AE226" s="22">
        <v>3001</v>
      </c>
      <c r="AF226" s="22">
        <v>0</v>
      </c>
      <c r="AG226" s="22">
        <v>0</v>
      </c>
      <c r="AH226" s="22">
        <v>28753</v>
      </c>
      <c r="AI226" s="22">
        <v>31755</v>
      </c>
      <c r="AJ226" s="22">
        <v>0</v>
      </c>
      <c r="AK226" s="22">
        <v>0</v>
      </c>
      <c r="AL226" s="22">
        <v>0</v>
      </c>
    </row>
    <row r="227" spans="1:38" x14ac:dyDescent="0.35">
      <c r="A227" s="22" t="s">
        <v>114</v>
      </c>
      <c r="B227" s="22" t="s">
        <v>507</v>
      </c>
      <c r="C227" s="22" t="s">
        <v>566</v>
      </c>
      <c r="D227" s="22" t="s">
        <v>567</v>
      </c>
      <c r="E227" s="22">
        <v>0</v>
      </c>
      <c r="F227" s="22">
        <v>0</v>
      </c>
      <c r="G227" s="22">
        <v>0</v>
      </c>
      <c r="H227" s="22"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v>0</v>
      </c>
      <c r="U227" s="22">
        <v>0</v>
      </c>
      <c r="V227" s="22">
        <v>0</v>
      </c>
      <c r="W227" s="22">
        <v>0</v>
      </c>
      <c r="X227" s="22">
        <v>0</v>
      </c>
      <c r="Y227" s="22">
        <v>0</v>
      </c>
      <c r="Z227" s="22">
        <v>0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v>0</v>
      </c>
      <c r="AJ227" s="22">
        <v>0</v>
      </c>
      <c r="AK227" s="22">
        <v>0</v>
      </c>
      <c r="AL227" s="22">
        <v>0</v>
      </c>
    </row>
    <row r="228" spans="1:38" x14ac:dyDescent="0.35">
      <c r="A228" s="22" t="s">
        <v>114</v>
      </c>
      <c r="B228" s="22" t="s">
        <v>507</v>
      </c>
      <c r="C228" s="22" t="s">
        <v>568</v>
      </c>
      <c r="D228" s="22" t="s">
        <v>569</v>
      </c>
      <c r="E228" s="22">
        <v>0</v>
      </c>
      <c r="F228" s="22">
        <v>0</v>
      </c>
      <c r="G228" s="22">
        <v>0</v>
      </c>
      <c r="H228" s="22"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  <c r="T228" s="22">
        <v>0</v>
      </c>
      <c r="U228" s="22">
        <v>0</v>
      </c>
      <c r="V228" s="22">
        <v>0</v>
      </c>
      <c r="W228" s="22"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v>0</v>
      </c>
      <c r="AJ228" s="22">
        <v>0</v>
      </c>
      <c r="AK228" s="22">
        <v>0</v>
      </c>
      <c r="AL228" s="22">
        <v>0</v>
      </c>
    </row>
    <row r="229" spans="1:38" x14ac:dyDescent="0.35">
      <c r="A229" s="22" t="s">
        <v>114</v>
      </c>
      <c r="B229" s="22" t="s">
        <v>507</v>
      </c>
      <c r="C229" s="22" t="s">
        <v>570</v>
      </c>
      <c r="D229" s="22" t="s">
        <v>571</v>
      </c>
      <c r="E229" s="22">
        <v>0</v>
      </c>
      <c r="F229" s="22">
        <v>0</v>
      </c>
      <c r="G229" s="22">
        <v>0</v>
      </c>
      <c r="H229" s="22"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13871</v>
      </c>
      <c r="P229" s="22">
        <v>38124</v>
      </c>
      <c r="Q229" s="22">
        <v>0</v>
      </c>
      <c r="R229" s="22">
        <v>0</v>
      </c>
      <c r="S229" s="22">
        <v>175000</v>
      </c>
      <c r="T229" s="22">
        <v>226995</v>
      </c>
      <c r="U229" s="22">
        <v>0</v>
      </c>
      <c r="V229" s="22">
        <v>0</v>
      </c>
      <c r="W229" s="22"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0</v>
      </c>
      <c r="AD229" s="22">
        <v>2635</v>
      </c>
      <c r="AE229" s="22">
        <v>26281</v>
      </c>
      <c r="AF229" s="22">
        <v>0</v>
      </c>
      <c r="AG229" s="22">
        <v>0</v>
      </c>
      <c r="AH229" s="22">
        <v>52500</v>
      </c>
      <c r="AI229" s="22">
        <v>81416</v>
      </c>
      <c r="AJ229" s="22">
        <v>0</v>
      </c>
      <c r="AK229" s="22">
        <v>0</v>
      </c>
      <c r="AL229" s="22">
        <v>0</v>
      </c>
    </row>
    <row r="230" spans="1:38" x14ac:dyDescent="0.35">
      <c r="A230" s="22" t="s">
        <v>114</v>
      </c>
      <c r="B230" s="22" t="s">
        <v>507</v>
      </c>
      <c r="C230" s="22" t="s">
        <v>572</v>
      </c>
      <c r="D230" s="22" t="s">
        <v>573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v>0</v>
      </c>
      <c r="AJ230" s="22">
        <v>0</v>
      </c>
      <c r="AK230" s="22">
        <v>0</v>
      </c>
      <c r="AL230" s="22">
        <v>0</v>
      </c>
    </row>
    <row r="231" spans="1:38" x14ac:dyDescent="0.35">
      <c r="A231" s="22" t="s">
        <v>114</v>
      </c>
      <c r="B231" s="22" t="s">
        <v>507</v>
      </c>
      <c r="C231" s="22" t="s">
        <v>574</v>
      </c>
      <c r="D231" s="22" t="s">
        <v>575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v>0</v>
      </c>
      <c r="U231" s="22">
        <v>0</v>
      </c>
      <c r="V231" s="22">
        <v>0</v>
      </c>
      <c r="W231" s="22">
        <v>0</v>
      </c>
      <c r="X231" s="22">
        <v>0</v>
      </c>
      <c r="Y231" s="22">
        <v>0</v>
      </c>
      <c r="Z231" s="22">
        <v>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v>0</v>
      </c>
      <c r="AI231" s="22">
        <v>0</v>
      </c>
      <c r="AJ231" s="22">
        <v>0</v>
      </c>
      <c r="AK231" s="22">
        <v>0</v>
      </c>
      <c r="AL231" s="22">
        <v>0</v>
      </c>
    </row>
    <row r="232" spans="1:38" x14ac:dyDescent="0.35">
      <c r="A232" s="22" t="s">
        <v>114</v>
      </c>
      <c r="B232" s="22" t="s">
        <v>507</v>
      </c>
      <c r="C232" s="22" t="s">
        <v>576</v>
      </c>
      <c r="D232" s="22" t="s">
        <v>577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0</v>
      </c>
      <c r="U232" s="22">
        <v>0</v>
      </c>
      <c r="V232" s="22">
        <v>0</v>
      </c>
      <c r="W232" s="22">
        <v>0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0</v>
      </c>
      <c r="AF232" s="22">
        <v>0</v>
      </c>
      <c r="AG232" s="22">
        <v>0</v>
      </c>
      <c r="AH232" s="22">
        <v>0</v>
      </c>
      <c r="AI232" s="22">
        <v>0</v>
      </c>
      <c r="AJ232" s="22">
        <v>0</v>
      </c>
      <c r="AK232" s="22">
        <v>0</v>
      </c>
      <c r="AL232" s="22">
        <v>0</v>
      </c>
    </row>
    <row r="233" spans="1:38" x14ac:dyDescent="0.35">
      <c r="A233" s="22" t="s">
        <v>114</v>
      </c>
      <c r="B233" s="22" t="s">
        <v>507</v>
      </c>
      <c r="C233" s="22" t="s">
        <v>578</v>
      </c>
      <c r="D233" s="22" t="s">
        <v>579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>
        <v>74016</v>
      </c>
      <c r="Q233" s="22">
        <v>0</v>
      </c>
      <c r="R233" s="22">
        <v>0</v>
      </c>
      <c r="S233" s="22">
        <v>0</v>
      </c>
      <c r="T233" s="22">
        <v>74016</v>
      </c>
      <c r="U233" s="22">
        <v>0</v>
      </c>
      <c r="V233" s="22">
        <v>0</v>
      </c>
      <c r="W233" s="22">
        <v>0</v>
      </c>
      <c r="X233" s="22"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2969</v>
      </c>
      <c r="AF233" s="22">
        <v>0</v>
      </c>
      <c r="AG233" s="22">
        <v>0</v>
      </c>
      <c r="AH233" s="22">
        <v>0</v>
      </c>
      <c r="AI233" s="22">
        <v>2969</v>
      </c>
      <c r="AJ233" s="22">
        <v>0</v>
      </c>
      <c r="AK233" s="22">
        <v>0</v>
      </c>
      <c r="AL233" s="22">
        <v>0</v>
      </c>
    </row>
    <row r="234" spans="1:38" x14ac:dyDescent="0.35">
      <c r="A234" s="22" t="s">
        <v>114</v>
      </c>
      <c r="B234" s="22" t="s">
        <v>507</v>
      </c>
      <c r="C234" s="22" t="s">
        <v>580</v>
      </c>
      <c r="D234" s="22" t="s">
        <v>581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0</v>
      </c>
      <c r="P234" s="22">
        <v>31318</v>
      </c>
      <c r="Q234" s="22">
        <v>0</v>
      </c>
      <c r="R234" s="22">
        <v>0</v>
      </c>
      <c r="S234" s="22">
        <v>15000</v>
      </c>
      <c r="T234" s="22">
        <v>46318</v>
      </c>
      <c r="U234" s="22">
        <v>0</v>
      </c>
      <c r="V234" s="22">
        <v>0</v>
      </c>
      <c r="W234" s="22">
        <v>0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26188</v>
      </c>
      <c r="AF234" s="22">
        <v>0</v>
      </c>
      <c r="AG234" s="22">
        <v>0</v>
      </c>
      <c r="AH234" s="22">
        <v>13500</v>
      </c>
      <c r="AI234" s="22">
        <v>39688</v>
      </c>
      <c r="AJ234" s="22">
        <v>0</v>
      </c>
      <c r="AK234" s="22">
        <v>0</v>
      </c>
      <c r="AL234" s="22">
        <v>0</v>
      </c>
    </row>
    <row r="235" spans="1:38" x14ac:dyDescent="0.35">
      <c r="A235" s="22" t="s">
        <v>114</v>
      </c>
      <c r="B235" s="22" t="s">
        <v>507</v>
      </c>
      <c r="C235" s="22" t="s">
        <v>582</v>
      </c>
      <c r="D235" s="22" t="s">
        <v>583</v>
      </c>
      <c r="E235" s="22">
        <v>0</v>
      </c>
      <c r="F235" s="22">
        <v>0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  <c r="T235" s="22">
        <v>0</v>
      </c>
      <c r="U235" s="22">
        <v>0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0</v>
      </c>
      <c r="AI235" s="22">
        <v>0</v>
      </c>
      <c r="AJ235" s="22">
        <v>0</v>
      </c>
      <c r="AK235" s="22">
        <v>0</v>
      </c>
      <c r="AL235" s="22">
        <v>0</v>
      </c>
    </row>
    <row r="236" spans="1:38" x14ac:dyDescent="0.35">
      <c r="A236" s="22" t="s">
        <v>114</v>
      </c>
      <c r="B236" s="22" t="s">
        <v>507</v>
      </c>
      <c r="C236" s="22" t="s">
        <v>584</v>
      </c>
      <c r="D236" s="22" t="s">
        <v>585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0</v>
      </c>
      <c r="U236" s="22">
        <v>0</v>
      </c>
      <c r="V236" s="22">
        <v>0</v>
      </c>
      <c r="W236" s="22">
        <v>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0</v>
      </c>
      <c r="AF236" s="22">
        <v>0</v>
      </c>
      <c r="AG236" s="22">
        <v>0</v>
      </c>
      <c r="AH236" s="22">
        <v>0</v>
      </c>
      <c r="AI236" s="22">
        <v>0</v>
      </c>
      <c r="AJ236" s="22">
        <v>0</v>
      </c>
      <c r="AK236" s="22">
        <v>0</v>
      </c>
      <c r="AL236" s="22">
        <v>0</v>
      </c>
    </row>
    <row r="237" spans="1:38" x14ac:dyDescent="0.35">
      <c r="A237" s="22" t="s">
        <v>114</v>
      </c>
      <c r="B237" s="22" t="s">
        <v>507</v>
      </c>
      <c r="C237" s="22" t="s">
        <v>586</v>
      </c>
      <c r="D237" s="22" t="s">
        <v>587</v>
      </c>
      <c r="E237" s="22">
        <v>0</v>
      </c>
      <c r="F237" s="22">
        <v>0</v>
      </c>
      <c r="G237" s="22">
        <v>0</v>
      </c>
      <c r="H237" s="22"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0</v>
      </c>
      <c r="U237" s="22">
        <v>0</v>
      </c>
      <c r="V237" s="22">
        <v>0</v>
      </c>
      <c r="W237" s="22">
        <v>0</v>
      </c>
      <c r="X237" s="22"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0</v>
      </c>
      <c r="AF237" s="22">
        <v>0</v>
      </c>
      <c r="AG237" s="22">
        <v>0</v>
      </c>
      <c r="AH237" s="22">
        <v>0</v>
      </c>
      <c r="AI237" s="22">
        <v>0</v>
      </c>
      <c r="AJ237" s="22">
        <v>0</v>
      </c>
      <c r="AK237" s="22">
        <v>0</v>
      </c>
      <c r="AL237" s="22">
        <v>0</v>
      </c>
    </row>
    <row r="238" spans="1:38" x14ac:dyDescent="0.35">
      <c r="A238" s="22" t="s">
        <v>114</v>
      </c>
      <c r="B238" s="22" t="s">
        <v>507</v>
      </c>
      <c r="C238" s="22" t="s">
        <v>588</v>
      </c>
      <c r="D238" s="22" t="s">
        <v>589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v>0</v>
      </c>
      <c r="AI238" s="22">
        <v>0</v>
      </c>
      <c r="AJ238" s="22">
        <v>0</v>
      </c>
      <c r="AK238" s="22">
        <v>0</v>
      </c>
      <c r="AL238" s="22">
        <v>0</v>
      </c>
    </row>
    <row r="239" spans="1:38" x14ac:dyDescent="0.35">
      <c r="A239" s="22" t="s">
        <v>114</v>
      </c>
      <c r="B239" s="22" t="s">
        <v>507</v>
      </c>
      <c r="C239" s="22" t="s">
        <v>590</v>
      </c>
      <c r="D239" s="22" t="s">
        <v>591</v>
      </c>
      <c r="E239" s="22">
        <v>147103</v>
      </c>
      <c r="F239" s="22">
        <v>0</v>
      </c>
      <c r="G239" s="22">
        <v>0</v>
      </c>
      <c r="H239" s="22"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v>147103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v>147103</v>
      </c>
      <c r="U239" s="22">
        <v>147103</v>
      </c>
      <c r="V239" s="22">
        <v>0</v>
      </c>
      <c r="W239" s="22">
        <v>0</v>
      </c>
      <c r="X239" s="22"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147103</v>
      </c>
      <c r="AD239" s="22">
        <v>0</v>
      </c>
      <c r="AE239" s="22">
        <v>0</v>
      </c>
      <c r="AF239" s="22">
        <v>0</v>
      </c>
      <c r="AG239" s="22">
        <v>0</v>
      </c>
      <c r="AH239" s="22">
        <v>0</v>
      </c>
      <c r="AI239" s="22">
        <v>147103</v>
      </c>
      <c r="AJ239" s="22">
        <v>0</v>
      </c>
      <c r="AK239" s="22">
        <v>0</v>
      </c>
      <c r="AL239" s="22">
        <v>0</v>
      </c>
    </row>
    <row r="240" spans="1:38" x14ac:dyDescent="0.35">
      <c r="A240" s="22" t="s">
        <v>114</v>
      </c>
      <c r="B240" s="22" t="s">
        <v>507</v>
      </c>
      <c r="C240" s="22" t="s">
        <v>592</v>
      </c>
      <c r="D240" s="22" t="s">
        <v>593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22">
        <v>14718</v>
      </c>
      <c r="Q240" s="22">
        <v>0</v>
      </c>
      <c r="R240" s="22">
        <v>0</v>
      </c>
      <c r="S240" s="22">
        <v>0</v>
      </c>
      <c r="T240" s="22">
        <v>14718</v>
      </c>
      <c r="U240" s="22">
        <v>0</v>
      </c>
      <c r="V240" s="22">
        <v>0</v>
      </c>
      <c r="W240" s="22">
        <v>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14718</v>
      </c>
      <c r="AF240" s="22">
        <v>0</v>
      </c>
      <c r="AG240" s="22">
        <v>0</v>
      </c>
      <c r="AH240" s="22">
        <v>0</v>
      </c>
      <c r="AI240" s="22">
        <v>14718</v>
      </c>
      <c r="AJ240" s="22">
        <v>0</v>
      </c>
      <c r="AK240" s="22">
        <v>0</v>
      </c>
      <c r="AL240" s="22">
        <v>0</v>
      </c>
    </row>
    <row r="241" spans="1:38" x14ac:dyDescent="0.35">
      <c r="A241" s="22" t="s">
        <v>114</v>
      </c>
      <c r="B241" s="22" t="s">
        <v>507</v>
      </c>
      <c r="C241" s="22" t="s">
        <v>594</v>
      </c>
      <c r="D241" s="22" t="s">
        <v>595</v>
      </c>
      <c r="E241" s="22">
        <v>0</v>
      </c>
      <c r="F241" s="22">
        <v>0</v>
      </c>
      <c r="G241" s="22">
        <v>0</v>
      </c>
      <c r="H241" s="22"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v>0</v>
      </c>
      <c r="U241" s="22">
        <v>0</v>
      </c>
      <c r="V241" s="22">
        <v>0</v>
      </c>
      <c r="W241" s="22"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0</v>
      </c>
      <c r="AF241" s="22">
        <v>0</v>
      </c>
      <c r="AG241" s="22">
        <v>0</v>
      </c>
      <c r="AH241" s="22">
        <v>0</v>
      </c>
      <c r="AI241" s="22">
        <v>0</v>
      </c>
      <c r="AJ241" s="22">
        <v>0</v>
      </c>
      <c r="AK241" s="22">
        <v>0</v>
      </c>
      <c r="AL241" s="22">
        <v>0</v>
      </c>
    </row>
    <row r="242" spans="1:38" x14ac:dyDescent="0.35">
      <c r="A242" s="22" t="s">
        <v>114</v>
      </c>
      <c r="B242" s="22" t="s">
        <v>507</v>
      </c>
      <c r="C242" s="22" t="s">
        <v>596</v>
      </c>
      <c r="D242" s="22" t="s">
        <v>597</v>
      </c>
      <c r="E242" s="22">
        <v>0</v>
      </c>
      <c r="F242" s="22">
        <v>0</v>
      </c>
      <c r="G242" s="22">
        <v>0</v>
      </c>
      <c r="H242" s="22"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v>0</v>
      </c>
      <c r="U242" s="22">
        <v>0</v>
      </c>
      <c r="V242" s="22">
        <v>0</v>
      </c>
      <c r="W242" s="22"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v>0</v>
      </c>
      <c r="AI242" s="22">
        <v>0</v>
      </c>
      <c r="AJ242" s="22">
        <v>0</v>
      </c>
      <c r="AK242" s="22">
        <v>0</v>
      </c>
      <c r="AL242" s="22">
        <v>0</v>
      </c>
    </row>
    <row r="243" spans="1:38" x14ac:dyDescent="0.35">
      <c r="A243" s="22" t="s">
        <v>114</v>
      </c>
      <c r="B243" s="22" t="s">
        <v>507</v>
      </c>
      <c r="C243" s="22" t="s">
        <v>598</v>
      </c>
      <c r="D243" s="22" t="s">
        <v>599</v>
      </c>
      <c r="E243" s="22">
        <v>0</v>
      </c>
      <c r="F243" s="22">
        <v>0</v>
      </c>
      <c r="G243" s="22">
        <v>0</v>
      </c>
      <c r="H243" s="22"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v>0</v>
      </c>
      <c r="V243" s="22">
        <v>0</v>
      </c>
      <c r="W243" s="22"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v>0</v>
      </c>
      <c r="AJ243" s="22">
        <v>0</v>
      </c>
      <c r="AK243" s="22">
        <v>0</v>
      </c>
      <c r="AL243" s="22">
        <v>0</v>
      </c>
    </row>
    <row r="244" spans="1:38" x14ac:dyDescent="0.35">
      <c r="A244" s="22" t="s">
        <v>114</v>
      </c>
      <c r="B244" s="22" t="s">
        <v>507</v>
      </c>
      <c r="C244" s="22" t="s">
        <v>600</v>
      </c>
      <c r="D244" s="22" t="s">
        <v>601</v>
      </c>
      <c r="E244" s="22">
        <v>0</v>
      </c>
      <c r="F244" s="22">
        <v>0</v>
      </c>
      <c r="G244" s="22">
        <v>0</v>
      </c>
      <c r="H244" s="22"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v>0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v>0</v>
      </c>
      <c r="AI244" s="22">
        <v>0</v>
      </c>
      <c r="AJ244" s="22">
        <v>0</v>
      </c>
      <c r="AK244" s="22">
        <v>0</v>
      </c>
      <c r="AL244" s="22">
        <v>0</v>
      </c>
    </row>
    <row r="245" spans="1:38" x14ac:dyDescent="0.35">
      <c r="A245" s="22" t="s">
        <v>114</v>
      </c>
      <c r="B245" s="22" t="s">
        <v>507</v>
      </c>
      <c r="C245" s="22" t="s">
        <v>602</v>
      </c>
      <c r="D245" s="22" t="s">
        <v>603</v>
      </c>
      <c r="E245" s="22">
        <v>0</v>
      </c>
      <c r="F245" s="22">
        <v>0</v>
      </c>
      <c r="G245" s="22">
        <v>0</v>
      </c>
      <c r="H245" s="22"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10426</v>
      </c>
      <c r="T245" s="22">
        <v>10426</v>
      </c>
      <c r="U245" s="22">
        <v>0</v>
      </c>
      <c r="V245" s="22">
        <v>0</v>
      </c>
      <c r="W245" s="22"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v>9384</v>
      </c>
      <c r="AI245" s="22">
        <v>9384</v>
      </c>
      <c r="AJ245" s="22">
        <v>0</v>
      </c>
      <c r="AK245" s="22">
        <v>0</v>
      </c>
      <c r="AL245" s="22">
        <v>0</v>
      </c>
    </row>
    <row r="246" spans="1:38" x14ac:dyDescent="0.35">
      <c r="A246" s="22" t="s">
        <v>114</v>
      </c>
      <c r="B246" s="22" t="s">
        <v>507</v>
      </c>
      <c r="C246" s="22" t="s">
        <v>604</v>
      </c>
      <c r="D246" s="22" t="s">
        <v>605</v>
      </c>
      <c r="E246" s="22">
        <v>0</v>
      </c>
      <c r="F246" s="22">
        <v>0</v>
      </c>
      <c r="G246" s="22">
        <v>0</v>
      </c>
      <c r="H246" s="22"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0</v>
      </c>
      <c r="U246" s="22">
        <v>0</v>
      </c>
      <c r="V246" s="22">
        <v>0</v>
      </c>
      <c r="W246" s="22">
        <v>0</v>
      </c>
      <c r="X246" s="22"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0</v>
      </c>
      <c r="AF246" s="22">
        <v>0</v>
      </c>
      <c r="AG246" s="22">
        <v>0</v>
      </c>
      <c r="AH246" s="22">
        <v>0</v>
      </c>
      <c r="AI246" s="22">
        <v>0</v>
      </c>
      <c r="AJ246" s="22">
        <v>0</v>
      </c>
      <c r="AK246" s="22">
        <v>0</v>
      </c>
      <c r="AL246" s="22">
        <v>0</v>
      </c>
    </row>
    <row r="247" spans="1:38" x14ac:dyDescent="0.35">
      <c r="A247" s="22" t="s">
        <v>114</v>
      </c>
      <c r="B247" s="22" t="s">
        <v>507</v>
      </c>
      <c r="C247" s="22" t="s">
        <v>606</v>
      </c>
      <c r="D247" s="22" t="s">
        <v>607</v>
      </c>
      <c r="E247" s="22">
        <v>0</v>
      </c>
      <c r="F247" s="22">
        <v>0</v>
      </c>
      <c r="G247" s="22">
        <v>0</v>
      </c>
      <c r="H247" s="22"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0</v>
      </c>
      <c r="V247" s="22">
        <v>0</v>
      </c>
      <c r="W247" s="22">
        <v>0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0</v>
      </c>
      <c r="AI247" s="22">
        <v>0</v>
      </c>
      <c r="AJ247" s="22">
        <v>0</v>
      </c>
      <c r="AK247" s="22">
        <v>0</v>
      </c>
      <c r="AL247" s="22">
        <v>0</v>
      </c>
    </row>
    <row r="248" spans="1:38" x14ac:dyDescent="0.35">
      <c r="A248" s="22" t="s">
        <v>114</v>
      </c>
      <c r="B248" s="22" t="s">
        <v>507</v>
      </c>
      <c r="C248" s="22" t="s">
        <v>608</v>
      </c>
      <c r="D248" s="22" t="s">
        <v>609</v>
      </c>
      <c r="E248" s="22">
        <v>0</v>
      </c>
      <c r="F248" s="22">
        <v>0</v>
      </c>
      <c r="G248" s="22">
        <v>0</v>
      </c>
      <c r="H248" s="22">
        <v>61519</v>
      </c>
      <c r="I248" s="22">
        <v>0</v>
      </c>
      <c r="J248" s="22">
        <v>0</v>
      </c>
      <c r="K248" s="22">
        <v>0</v>
      </c>
      <c r="L248" s="22">
        <v>0</v>
      </c>
      <c r="M248" s="22">
        <v>61519</v>
      </c>
      <c r="N248" s="22">
        <v>0</v>
      </c>
      <c r="O248" s="22">
        <v>36651</v>
      </c>
      <c r="P248" s="22">
        <v>65812</v>
      </c>
      <c r="Q248" s="22">
        <v>13821</v>
      </c>
      <c r="R248" s="22">
        <v>0</v>
      </c>
      <c r="S248" s="22">
        <v>7500</v>
      </c>
      <c r="T248" s="22">
        <v>185303</v>
      </c>
      <c r="U248" s="22">
        <v>0</v>
      </c>
      <c r="V248" s="22">
        <v>0</v>
      </c>
      <c r="W248" s="22">
        <v>0</v>
      </c>
      <c r="X248" s="22">
        <v>2054</v>
      </c>
      <c r="Y248" s="22">
        <v>0</v>
      </c>
      <c r="Z248" s="22">
        <v>0</v>
      </c>
      <c r="AA248" s="22">
        <v>0</v>
      </c>
      <c r="AB248" s="22">
        <v>0</v>
      </c>
      <c r="AC248" s="22">
        <v>2054</v>
      </c>
      <c r="AD248" s="22">
        <v>25488</v>
      </c>
      <c r="AE248" s="22">
        <v>43534</v>
      </c>
      <c r="AF248" s="22">
        <v>0</v>
      </c>
      <c r="AG248" s="22">
        <v>0</v>
      </c>
      <c r="AH248" s="22">
        <v>7500</v>
      </c>
      <c r="AI248" s="22">
        <v>78576</v>
      </c>
      <c r="AJ248" s="22">
        <v>0</v>
      </c>
      <c r="AK248" s="22">
        <v>0</v>
      </c>
      <c r="AL248" s="22">
        <v>0</v>
      </c>
    </row>
    <row r="249" spans="1:38" x14ac:dyDescent="0.35">
      <c r="A249" s="22" t="s">
        <v>114</v>
      </c>
      <c r="B249" s="22" t="s">
        <v>507</v>
      </c>
      <c r="C249" s="22" t="s">
        <v>610</v>
      </c>
      <c r="D249" s="22" t="s">
        <v>611</v>
      </c>
      <c r="E249" s="22">
        <v>0</v>
      </c>
      <c r="F249" s="22">
        <v>0</v>
      </c>
      <c r="G249" s="22">
        <v>0</v>
      </c>
      <c r="H249" s="22">
        <v>0</v>
      </c>
      <c r="I249" s="22">
        <v>0</v>
      </c>
      <c r="J249" s="22">
        <v>0</v>
      </c>
      <c r="K249" s="22">
        <v>0</v>
      </c>
      <c r="L249" s="22">
        <v>0</v>
      </c>
      <c r="M249" s="22"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  <c r="T249" s="22">
        <v>0</v>
      </c>
      <c r="U249" s="22">
        <v>0</v>
      </c>
      <c r="V249" s="22">
        <v>0</v>
      </c>
      <c r="W249" s="22">
        <v>0</v>
      </c>
      <c r="X249" s="22"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v>0</v>
      </c>
      <c r="AI249" s="22">
        <v>0</v>
      </c>
      <c r="AJ249" s="22">
        <v>0</v>
      </c>
      <c r="AK249" s="22">
        <v>0</v>
      </c>
      <c r="AL249" s="22">
        <v>0</v>
      </c>
    </row>
    <row r="250" spans="1:38" x14ac:dyDescent="0.35">
      <c r="A250" s="22" t="s">
        <v>114</v>
      </c>
      <c r="B250" s="22" t="s">
        <v>507</v>
      </c>
      <c r="C250" s="22" t="s">
        <v>612</v>
      </c>
      <c r="D250" s="22" t="s">
        <v>613</v>
      </c>
      <c r="E250" s="22">
        <v>0</v>
      </c>
      <c r="F250" s="22">
        <v>0</v>
      </c>
      <c r="G250" s="22">
        <v>0</v>
      </c>
      <c r="H250" s="22"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0</v>
      </c>
      <c r="P250" s="22">
        <v>10433</v>
      </c>
      <c r="Q250" s="22">
        <v>0</v>
      </c>
      <c r="R250" s="22">
        <v>0</v>
      </c>
      <c r="S250" s="22">
        <v>0</v>
      </c>
      <c r="T250" s="22">
        <v>10433</v>
      </c>
      <c r="U250" s="22">
        <v>0</v>
      </c>
      <c r="V250" s="22">
        <v>0</v>
      </c>
      <c r="W250" s="22">
        <v>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10433</v>
      </c>
      <c r="AF250" s="22">
        <v>0</v>
      </c>
      <c r="AG250" s="22">
        <v>0</v>
      </c>
      <c r="AH250" s="22">
        <v>0</v>
      </c>
      <c r="AI250" s="22">
        <v>10433</v>
      </c>
      <c r="AJ250" s="22">
        <v>0</v>
      </c>
      <c r="AK250" s="22">
        <v>0</v>
      </c>
      <c r="AL250" s="22">
        <v>0</v>
      </c>
    </row>
    <row r="251" spans="1:38" x14ac:dyDescent="0.35">
      <c r="A251" s="22" t="s">
        <v>114</v>
      </c>
      <c r="B251" s="22" t="s">
        <v>507</v>
      </c>
      <c r="C251" s="22" t="s">
        <v>614</v>
      </c>
      <c r="D251" s="22" t="s">
        <v>615</v>
      </c>
      <c r="E251" s="22">
        <v>-235616</v>
      </c>
      <c r="F251" s="22">
        <v>0</v>
      </c>
      <c r="G251" s="22">
        <v>0</v>
      </c>
      <c r="H251" s="22">
        <v>-106218</v>
      </c>
      <c r="I251" s="22">
        <v>0</v>
      </c>
      <c r="J251" s="22">
        <v>0</v>
      </c>
      <c r="K251" s="22">
        <v>0</v>
      </c>
      <c r="L251" s="22">
        <v>0</v>
      </c>
      <c r="M251" s="22">
        <v>-341834</v>
      </c>
      <c r="N251" s="22">
        <v>363950</v>
      </c>
      <c r="O251" s="22">
        <v>25000</v>
      </c>
      <c r="P251" s="22">
        <v>14765</v>
      </c>
      <c r="Q251" s="22">
        <v>0</v>
      </c>
      <c r="R251" s="22">
        <v>0</v>
      </c>
      <c r="S251" s="22">
        <v>0</v>
      </c>
      <c r="T251" s="22">
        <v>61881</v>
      </c>
      <c r="U251" s="22">
        <v>0</v>
      </c>
      <c r="V251" s="22">
        <v>0</v>
      </c>
      <c r="W251" s="22">
        <v>0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9165</v>
      </c>
      <c r="AE251" s="22">
        <v>8861</v>
      </c>
      <c r="AF251" s="22">
        <v>0</v>
      </c>
      <c r="AG251" s="22">
        <v>0</v>
      </c>
      <c r="AH251" s="22">
        <v>0</v>
      </c>
      <c r="AI251" s="22">
        <v>18026</v>
      </c>
      <c r="AJ251" s="22">
        <v>0</v>
      </c>
      <c r="AK251" s="22">
        <v>0</v>
      </c>
      <c r="AL251" s="22">
        <v>0</v>
      </c>
    </row>
    <row r="252" spans="1:38" x14ac:dyDescent="0.35">
      <c r="A252" s="22" t="s">
        <v>114</v>
      </c>
      <c r="B252" s="22" t="s">
        <v>507</v>
      </c>
      <c r="C252" s="22" t="s">
        <v>616</v>
      </c>
      <c r="D252" s="22" t="s">
        <v>617</v>
      </c>
      <c r="E252" s="22">
        <v>0</v>
      </c>
      <c r="F252" s="22">
        <v>0</v>
      </c>
      <c r="G252" s="22">
        <v>0</v>
      </c>
      <c r="H252" s="22"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>
        <v>85303</v>
      </c>
      <c r="Q252" s="22">
        <v>0</v>
      </c>
      <c r="R252" s="22">
        <v>0</v>
      </c>
      <c r="S252" s="22">
        <v>0</v>
      </c>
      <c r="T252" s="22">
        <v>85303</v>
      </c>
      <c r="U252" s="22">
        <v>0</v>
      </c>
      <c r="V252" s="22">
        <v>0</v>
      </c>
      <c r="W252" s="22"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8119</v>
      </c>
      <c r="AF252" s="22">
        <v>0</v>
      </c>
      <c r="AG252" s="22">
        <v>0</v>
      </c>
      <c r="AH252" s="22">
        <v>0</v>
      </c>
      <c r="AI252" s="22">
        <v>8119</v>
      </c>
      <c r="AJ252" s="22">
        <v>0</v>
      </c>
      <c r="AK252" s="22">
        <v>0</v>
      </c>
      <c r="AL252" s="22">
        <v>0</v>
      </c>
    </row>
    <row r="253" spans="1:38" x14ac:dyDescent="0.35">
      <c r="A253" s="22" t="s">
        <v>114</v>
      </c>
      <c r="B253" s="22" t="s">
        <v>507</v>
      </c>
      <c r="C253" s="22" t="s">
        <v>618</v>
      </c>
      <c r="D253" s="22" t="s">
        <v>619</v>
      </c>
      <c r="E253" s="22">
        <v>0</v>
      </c>
      <c r="F253" s="22">
        <v>0</v>
      </c>
      <c r="G253" s="22">
        <v>0</v>
      </c>
      <c r="H253" s="22"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>
        <v>2000</v>
      </c>
      <c r="Q253" s="22">
        <v>0</v>
      </c>
      <c r="R253" s="22">
        <v>0</v>
      </c>
      <c r="S253" s="22">
        <v>0</v>
      </c>
      <c r="T253" s="22">
        <v>2000</v>
      </c>
      <c r="U253" s="22">
        <v>0</v>
      </c>
      <c r="V253" s="22">
        <v>0</v>
      </c>
      <c r="W253" s="22"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466</v>
      </c>
      <c r="AF253" s="22">
        <v>0</v>
      </c>
      <c r="AG253" s="22">
        <v>0</v>
      </c>
      <c r="AH253" s="22">
        <v>0</v>
      </c>
      <c r="AI253" s="22">
        <v>466</v>
      </c>
      <c r="AJ253" s="22">
        <v>0</v>
      </c>
      <c r="AK253" s="22">
        <v>0</v>
      </c>
      <c r="AL253" s="22">
        <v>0</v>
      </c>
    </row>
    <row r="254" spans="1:38" x14ac:dyDescent="0.35">
      <c r="A254" s="22" t="s">
        <v>114</v>
      </c>
      <c r="B254" s="22" t="s">
        <v>507</v>
      </c>
      <c r="C254" s="22" t="s">
        <v>620</v>
      </c>
      <c r="D254" s="22" t="s">
        <v>621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22">
        <v>88204</v>
      </c>
      <c r="Q254" s="22">
        <v>0</v>
      </c>
      <c r="R254" s="22">
        <v>0</v>
      </c>
      <c r="S254" s="22">
        <v>0</v>
      </c>
      <c r="T254" s="22">
        <v>88204</v>
      </c>
      <c r="U254" s="22">
        <v>0</v>
      </c>
      <c r="V254" s="22">
        <v>0</v>
      </c>
      <c r="W254" s="22">
        <v>0</v>
      </c>
      <c r="X254" s="22">
        <v>0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v>0</v>
      </c>
      <c r="AI254" s="22">
        <v>0</v>
      </c>
      <c r="AJ254" s="22">
        <v>0</v>
      </c>
      <c r="AK254" s="22">
        <v>0</v>
      </c>
      <c r="AL254" s="22">
        <v>0</v>
      </c>
    </row>
    <row r="255" spans="1:38" x14ac:dyDescent="0.35">
      <c r="A255" s="22" t="s">
        <v>114</v>
      </c>
      <c r="B255" s="22" t="s">
        <v>507</v>
      </c>
      <c r="C255" s="22" t="s">
        <v>622</v>
      </c>
      <c r="D255" s="22" t="s">
        <v>623</v>
      </c>
      <c r="E255" s="22">
        <v>0</v>
      </c>
      <c r="F255" s="22">
        <v>0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0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0</v>
      </c>
      <c r="AJ255" s="22">
        <v>0</v>
      </c>
      <c r="AK255" s="22">
        <v>0</v>
      </c>
      <c r="AL255" s="22">
        <v>0</v>
      </c>
    </row>
    <row r="256" spans="1:38" x14ac:dyDescent="0.35">
      <c r="A256" s="22" t="s">
        <v>114</v>
      </c>
      <c r="B256" s="22" t="s">
        <v>507</v>
      </c>
      <c r="C256" s="22" t="s">
        <v>624</v>
      </c>
      <c r="D256" s="22" t="s">
        <v>625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0</v>
      </c>
      <c r="U256" s="22">
        <v>0</v>
      </c>
      <c r="V256" s="22">
        <v>0</v>
      </c>
      <c r="W256" s="22">
        <v>0</v>
      </c>
      <c r="X256" s="22">
        <v>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v>0</v>
      </c>
      <c r="AJ256" s="22">
        <v>0</v>
      </c>
      <c r="AK256" s="22">
        <v>0</v>
      </c>
      <c r="AL256" s="22">
        <v>0</v>
      </c>
    </row>
    <row r="257" spans="1:38" x14ac:dyDescent="0.35">
      <c r="A257" s="22" t="s">
        <v>114</v>
      </c>
      <c r="B257" s="22" t="s">
        <v>507</v>
      </c>
      <c r="C257" s="22" t="s">
        <v>626</v>
      </c>
      <c r="D257" s="22" t="s">
        <v>627</v>
      </c>
      <c r="E257" s="22">
        <v>0</v>
      </c>
      <c r="F257" s="22">
        <v>0</v>
      </c>
      <c r="G257" s="22">
        <v>0</v>
      </c>
      <c r="H257" s="22">
        <v>0</v>
      </c>
      <c r="I257" s="22">
        <v>0</v>
      </c>
      <c r="J257" s="22">
        <v>0</v>
      </c>
      <c r="K257" s="22">
        <v>0</v>
      </c>
      <c r="L257" s="22">
        <v>0</v>
      </c>
      <c r="M257" s="22"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17304</v>
      </c>
      <c r="T257" s="22">
        <v>17304</v>
      </c>
      <c r="U257" s="22">
        <v>0</v>
      </c>
      <c r="V257" s="22">
        <v>0</v>
      </c>
      <c r="W257" s="22"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v>17304</v>
      </c>
      <c r="AI257" s="22">
        <v>17304</v>
      </c>
      <c r="AJ257" s="22">
        <v>0</v>
      </c>
      <c r="AK257" s="22">
        <v>0</v>
      </c>
      <c r="AL257" s="22">
        <v>0</v>
      </c>
    </row>
    <row r="258" spans="1:38" x14ac:dyDescent="0.35">
      <c r="A258" s="22" t="s">
        <v>114</v>
      </c>
      <c r="B258" s="22" t="s">
        <v>507</v>
      </c>
      <c r="C258" s="22" t="s">
        <v>628</v>
      </c>
      <c r="D258" s="22" t="s">
        <v>629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22">
        <v>31475</v>
      </c>
      <c r="Q258" s="22">
        <v>0</v>
      </c>
      <c r="R258" s="22">
        <v>0</v>
      </c>
      <c r="S258" s="22">
        <v>0</v>
      </c>
      <c r="T258" s="22">
        <v>31475</v>
      </c>
      <c r="U258" s="22">
        <v>0</v>
      </c>
      <c r="V258" s="22">
        <v>0</v>
      </c>
      <c r="W258" s="22">
        <v>0</v>
      </c>
      <c r="X258" s="22"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31286</v>
      </c>
      <c r="AF258" s="22">
        <v>0</v>
      </c>
      <c r="AG258" s="22">
        <v>0</v>
      </c>
      <c r="AH258" s="22">
        <v>0</v>
      </c>
      <c r="AI258" s="22">
        <v>31286</v>
      </c>
      <c r="AJ258" s="22">
        <v>0</v>
      </c>
      <c r="AK258" s="22">
        <v>0</v>
      </c>
      <c r="AL258" s="22">
        <v>0</v>
      </c>
    </row>
    <row r="259" spans="1:38" x14ac:dyDescent="0.35">
      <c r="A259" s="22" t="s">
        <v>114</v>
      </c>
      <c r="B259" s="22" t="s">
        <v>507</v>
      </c>
      <c r="C259" s="22" t="s">
        <v>630</v>
      </c>
      <c r="D259" s="22" t="s">
        <v>631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v>0</v>
      </c>
      <c r="AJ259" s="22">
        <v>0</v>
      </c>
      <c r="AK259" s="22">
        <v>0</v>
      </c>
      <c r="AL259" s="22">
        <v>0</v>
      </c>
    </row>
    <row r="260" spans="1:38" x14ac:dyDescent="0.35">
      <c r="A260" s="22" t="s">
        <v>114</v>
      </c>
      <c r="B260" s="22" t="s">
        <v>507</v>
      </c>
      <c r="C260" s="22" t="s">
        <v>632</v>
      </c>
      <c r="D260" s="22" t="s">
        <v>633</v>
      </c>
      <c r="E260" s="22">
        <v>0</v>
      </c>
      <c r="F260" s="22">
        <v>0</v>
      </c>
      <c r="G260" s="22">
        <v>0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0</v>
      </c>
      <c r="V260" s="22">
        <v>0</v>
      </c>
      <c r="W260" s="22">
        <v>0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v>0</v>
      </c>
      <c r="AI260" s="22">
        <v>0</v>
      </c>
      <c r="AJ260" s="22">
        <v>0</v>
      </c>
      <c r="AK260" s="22">
        <v>0</v>
      </c>
      <c r="AL260" s="22">
        <v>0</v>
      </c>
    </row>
    <row r="261" spans="1:38" x14ac:dyDescent="0.35">
      <c r="A261" s="22" t="s">
        <v>114</v>
      </c>
      <c r="B261" s="22" t="s">
        <v>507</v>
      </c>
      <c r="C261" s="22" t="s">
        <v>634</v>
      </c>
      <c r="D261" s="22" t="s">
        <v>635</v>
      </c>
      <c r="E261" s="22">
        <v>0</v>
      </c>
      <c r="F261" s="22">
        <v>0</v>
      </c>
      <c r="G261" s="22">
        <v>0</v>
      </c>
      <c r="H261" s="22"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v>0</v>
      </c>
      <c r="V261" s="22">
        <v>0</v>
      </c>
      <c r="W261" s="22"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v>0</v>
      </c>
      <c r="AI261" s="22">
        <v>0</v>
      </c>
      <c r="AJ261" s="22">
        <v>0</v>
      </c>
      <c r="AK261" s="22">
        <v>0</v>
      </c>
      <c r="AL261" s="22">
        <v>0</v>
      </c>
    </row>
    <row r="262" spans="1:38" x14ac:dyDescent="0.35">
      <c r="A262" s="22" t="s">
        <v>114</v>
      </c>
      <c r="B262" s="22" t="s">
        <v>507</v>
      </c>
      <c r="C262" s="22" t="s">
        <v>636</v>
      </c>
      <c r="D262" s="22" t="s">
        <v>637</v>
      </c>
      <c r="E262" s="22">
        <v>0</v>
      </c>
      <c r="F262" s="22">
        <v>0</v>
      </c>
      <c r="G262" s="22">
        <v>6734996</v>
      </c>
      <c r="H262" s="22"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v>6734996</v>
      </c>
      <c r="N262" s="22">
        <v>0</v>
      </c>
      <c r="O262" s="22">
        <v>0</v>
      </c>
      <c r="P262" s="22">
        <v>13636</v>
      </c>
      <c r="Q262" s="22">
        <v>53909</v>
      </c>
      <c r="R262" s="22">
        <v>2582</v>
      </c>
      <c r="S262" s="22">
        <v>0</v>
      </c>
      <c r="T262" s="22">
        <v>6805123</v>
      </c>
      <c r="U262" s="22">
        <v>0</v>
      </c>
      <c r="V262" s="22">
        <v>0</v>
      </c>
      <c r="W262" s="22">
        <v>777981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777981</v>
      </c>
      <c r="AD262" s="22">
        <v>0</v>
      </c>
      <c r="AE262" s="22">
        <v>9547</v>
      </c>
      <c r="AF262" s="22">
        <v>0</v>
      </c>
      <c r="AG262" s="22">
        <v>401</v>
      </c>
      <c r="AH262" s="22">
        <v>0</v>
      </c>
      <c r="AI262" s="22">
        <v>787929</v>
      </c>
      <c r="AJ262" s="22">
        <v>0</v>
      </c>
      <c r="AK262" s="22">
        <v>0</v>
      </c>
      <c r="AL262" s="22">
        <v>0</v>
      </c>
    </row>
    <row r="263" spans="1:38" x14ac:dyDescent="0.35">
      <c r="A263" s="22" t="s">
        <v>114</v>
      </c>
      <c r="B263" s="22" t="s">
        <v>507</v>
      </c>
      <c r="C263" s="22" t="s">
        <v>638</v>
      </c>
      <c r="D263" s="22" t="s">
        <v>639</v>
      </c>
      <c r="E263" s="22">
        <v>0</v>
      </c>
      <c r="F263" s="22">
        <v>0</v>
      </c>
      <c r="G263" s="22">
        <v>0</v>
      </c>
      <c r="H263" s="22">
        <v>0</v>
      </c>
      <c r="I263" s="22">
        <v>0</v>
      </c>
      <c r="J263" s="22">
        <v>0</v>
      </c>
      <c r="K263" s="22">
        <v>0</v>
      </c>
      <c r="L263" s="22">
        <v>0</v>
      </c>
      <c r="M263" s="22"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v>0</v>
      </c>
      <c r="V263" s="22">
        <v>0</v>
      </c>
      <c r="W263" s="22"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v>0</v>
      </c>
      <c r="AI263" s="22">
        <v>0</v>
      </c>
      <c r="AJ263" s="22">
        <v>0</v>
      </c>
      <c r="AK263" s="22">
        <v>0</v>
      </c>
      <c r="AL263" s="22">
        <v>0</v>
      </c>
    </row>
    <row r="264" spans="1:38" x14ac:dyDescent="0.35">
      <c r="A264" s="22" t="s">
        <v>114</v>
      </c>
      <c r="B264" s="22" t="s">
        <v>507</v>
      </c>
      <c r="C264" s="22" t="s">
        <v>640</v>
      </c>
      <c r="D264" s="22" t="s">
        <v>641</v>
      </c>
      <c r="E264" s="22">
        <v>0</v>
      </c>
      <c r="F264" s="22">
        <v>0</v>
      </c>
      <c r="G264" s="22">
        <v>0</v>
      </c>
      <c r="H264" s="22"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  <c r="T264" s="22">
        <v>0</v>
      </c>
      <c r="U264" s="22">
        <v>0</v>
      </c>
      <c r="V264" s="22">
        <v>0</v>
      </c>
      <c r="W264" s="22">
        <v>0</v>
      </c>
      <c r="X264" s="22"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v>0</v>
      </c>
      <c r="AI264" s="22">
        <v>0</v>
      </c>
      <c r="AJ264" s="22">
        <v>0</v>
      </c>
      <c r="AK264" s="22">
        <v>0</v>
      </c>
      <c r="AL264" s="22">
        <v>0</v>
      </c>
    </row>
    <row r="265" spans="1:38" x14ac:dyDescent="0.35">
      <c r="A265" s="22" t="s">
        <v>114</v>
      </c>
      <c r="B265" s="22" t="s">
        <v>507</v>
      </c>
      <c r="C265" s="22" t="s">
        <v>642</v>
      </c>
      <c r="D265" s="22" t="s">
        <v>643</v>
      </c>
      <c r="E265" s="22">
        <v>0</v>
      </c>
      <c r="F265" s="22">
        <v>0</v>
      </c>
      <c r="G265" s="22">
        <v>0</v>
      </c>
      <c r="H265" s="22"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v>0</v>
      </c>
      <c r="V265" s="22">
        <v>0</v>
      </c>
      <c r="W265" s="22">
        <v>0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v>0</v>
      </c>
      <c r="AI265" s="22">
        <v>0</v>
      </c>
      <c r="AJ265" s="22">
        <v>0</v>
      </c>
      <c r="AK265" s="22">
        <v>0</v>
      </c>
      <c r="AL265" s="22">
        <v>0</v>
      </c>
    </row>
    <row r="266" spans="1:38" x14ac:dyDescent="0.35">
      <c r="A266" s="22" t="s">
        <v>114</v>
      </c>
      <c r="B266" s="22" t="s">
        <v>507</v>
      </c>
      <c r="C266" s="22" t="s">
        <v>644</v>
      </c>
      <c r="D266" s="22" t="s">
        <v>645</v>
      </c>
      <c r="E266" s="22">
        <v>0</v>
      </c>
      <c r="F266" s="22">
        <v>0</v>
      </c>
      <c r="G266" s="22">
        <v>0</v>
      </c>
      <c r="H266" s="22"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>
        <v>30322</v>
      </c>
      <c r="Q266" s="22">
        <v>0</v>
      </c>
      <c r="R266" s="22">
        <v>0</v>
      </c>
      <c r="S266" s="22">
        <v>0</v>
      </c>
      <c r="T266" s="22">
        <v>30322</v>
      </c>
      <c r="U266" s="22">
        <v>0</v>
      </c>
      <c r="V266" s="22">
        <v>0</v>
      </c>
      <c r="W266" s="22"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30322</v>
      </c>
      <c r="AF266" s="22">
        <v>0</v>
      </c>
      <c r="AG266" s="22">
        <v>0</v>
      </c>
      <c r="AH266" s="22">
        <v>0</v>
      </c>
      <c r="AI266" s="22">
        <v>30322</v>
      </c>
      <c r="AJ266" s="22">
        <v>0</v>
      </c>
      <c r="AK266" s="22">
        <v>0</v>
      </c>
      <c r="AL266" s="22">
        <v>0</v>
      </c>
    </row>
    <row r="267" spans="1:38" x14ac:dyDescent="0.35">
      <c r="A267" s="22" t="s">
        <v>114</v>
      </c>
      <c r="B267" s="22" t="s">
        <v>507</v>
      </c>
      <c r="C267" s="22" t="s">
        <v>646</v>
      </c>
      <c r="D267" s="22" t="s">
        <v>647</v>
      </c>
      <c r="E267" s="22">
        <v>0</v>
      </c>
      <c r="F267" s="22">
        <v>0</v>
      </c>
      <c r="G267" s="22">
        <v>0</v>
      </c>
      <c r="H267" s="22"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23193</v>
      </c>
      <c r="T267" s="22">
        <v>23193</v>
      </c>
      <c r="U267" s="22">
        <v>0</v>
      </c>
      <c r="V267" s="22">
        <v>0</v>
      </c>
      <c r="W267" s="22">
        <v>0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23193</v>
      </c>
      <c r="AI267" s="22">
        <v>23193</v>
      </c>
      <c r="AJ267" s="22">
        <v>0</v>
      </c>
      <c r="AK267" s="22">
        <v>0</v>
      </c>
      <c r="AL267" s="22">
        <v>0</v>
      </c>
    </row>
    <row r="268" spans="1:38" x14ac:dyDescent="0.35">
      <c r="A268" s="22" t="s">
        <v>114</v>
      </c>
      <c r="B268" s="22" t="s">
        <v>507</v>
      </c>
      <c r="C268" s="22" t="s">
        <v>648</v>
      </c>
      <c r="D268" s="22" t="s">
        <v>649</v>
      </c>
      <c r="E268" s="22">
        <v>0</v>
      </c>
      <c r="F268" s="22">
        <v>0</v>
      </c>
      <c r="G268" s="22">
        <v>0</v>
      </c>
      <c r="H268" s="22">
        <v>0</v>
      </c>
      <c r="I268" s="22">
        <v>0</v>
      </c>
      <c r="J268" s="22">
        <v>0</v>
      </c>
      <c r="K268" s="22">
        <v>34869</v>
      </c>
      <c r="L268" s="22">
        <v>0</v>
      </c>
      <c r="M268" s="22">
        <v>34869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v>34869</v>
      </c>
      <c r="U268" s="22">
        <v>0</v>
      </c>
      <c r="V268" s="22">
        <v>0</v>
      </c>
      <c r="W268" s="22">
        <v>0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v>0</v>
      </c>
      <c r="AI268" s="22">
        <v>0</v>
      </c>
      <c r="AJ268" s="22">
        <v>0</v>
      </c>
      <c r="AK268" s="22">
        <v>0</v>
      </c>
      <c r="AL268" s="22">
        <v>0</v>
      </c>
    </row>
    <row r="269" spans="1:38" x14ac:dyDescent="0.35">
      <c r="A269" s="22" t="s">
        <v>114</v>
      </c>
      <c r="B269" s="22" t="s">
        <v>507</v>
      </c>
      <c r="C269" s="22" t="s">
        <v>650</v>
      </c>
      <c r="D269" s="22" t="s">
        <v>651</v>
      </c>
      <c r="E269" s="22">
        <v>0</v>
      </c>
      <c r="F269" s="22">
        <v>0</v>
      </c>
      <c r="G269" s="22">
        <v>0</v>
      </c>
      <c r="H269" s="22"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66499</v>
      </c>
      <c r="T269" s="22">
        <v>66499</v>
      </c>
      <c r="U269" s="22">
        <v>0</v>
      </c>
      <c r="V269" s="22">
        <v>0</v>
      </c>
      <c r="W269" s="22"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66499</v>
      </c>
      <c r="AI269" s="22">
        <v>66499</v>
      </c>
      <c r="AJ269" s="22">
        <v>0</v>
      </c>
      <c r="AK269" s="22">
        <v>0</v>
      </c>
      <c r="AL269" s="22">
        <v>0</v>
      </c>
    </row>
    <row r="270" spans="1:38" x14ac:dyDescent="0.35">
      <c r="A270" s="22" t="s">
        <v>114</v>
      </c>
      <c r="B270" s="22" t="s">
        <v>507</v>
      </c>
      <c r="C270" s="22" t="s">
        <v>652</v>
      </c>
      <c r="D270" s="22" t="s">
        <v>653</v>
      </c>
      <c r="E270" s="22">
        <v>0</v>
      </c>
      <c r="F270" s="22">
        <v>0</v>
      </c>
      <c r="G270" s="22">
        <v>0</v>
      </c>
      <c r="H270" s="22"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0</v>
      </c>
      <c r="U270" s="22">
        <v>0</v>
      </c>
      <c r="V270" s="22">
        <v>0</v>
      </c>
      <c r="W270" s="22">
        <v>0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v>0</v>
      </c>
      <c r="AI270" s="22">
        <v>0</v>
      </c>
      <c r="AJ270" s="22">
        <v>0</v>
      </c>
      <c r="AK270" s="22">
        <v>0</v>
      </c>
      <c r="AL270" s="22">
        <v>0</v>
      </c>
    </row>
    <row r="271" spans="1:38" x14ac:dyDescent="0.35">
      <c r="A271" s="22" t="s">
        <v>114</v>
      </c>
      <c r="B271" s="22" t="s">
        <v>507</v>
      </c>
      <c r="C271" s="22" t="s">
        <v>654</v>
      </c>
      <c r="D271" s="22" t="s">
        <v>655</v>
      </c>
      <c r="E271" s="22">
        <v>0</v>
      </c>
      <c r="F271" s="22">
        <v>0</v>
      </c>
      <c r="G271" s="22">
        <v>0</v>
      </c>
      <c r="H271" s="22">
        <v>0</v>
      </c>
      <c r="I271" s="22">
        <v>0</v>
      </c>
      <c r="J271" s="22">
        <v>0</v>
      </c>
      <c r="K271" s="22">
        <v>0</v>
      </c>
      <c r="L271" s="22">
        <v>0</v>
      </c>
      <c r="M271" s="22"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v>0</v>
      </c>
      <c r="U271" s="22">
        <v>0</v>
      </c>
      <c r="V271" s="22">
        <v>0</v>
      </c>
      <c r="W271" s="22">
        <v>0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v>0</v>
      </c>
      <c r="AI271" s="22">
        <v>0</v>
      </c>
      <c r="AJ271" s="22">
        <v>0</v>
      </c>
      <c r="AK271" s="22">
        <v>0</v>
      </c>
      <c r="AL271" s="22">
        <v>0</v>
      </c>
    </row>
    <row r="272" spans="1:38" x14ac:dyDescent="0.35">
      <c r="A272" s="22" t="s">
        <v>114</v>
      </c>
      <c r="B272" s="22" t="s">
        <v>507</v>
      </c>
      <c r="C272" s="22" t="s">
        <v>656</v>
      </c>
      <c r="D272" s="22" t="s">
        <v>657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108128</v>
      </c>
      <c r="P272" s="22">
        <v>20400</v>
      </c>
      <c r="Q272" s="22">
        <v>0</v>
      </c>
      <c r="R272" s="22">
        <v>0</v>
      </c>
      <c r="S272" s="22">
        <v>0</v>
      </c>
      <c r="T272" s="22">
        <v>128528</v>
      </c>
      <c r="U272" s="22">
        <v>0</v>
      </c>
      <c r="V272" s="22">
        <v>0</v>
      </c>
      <c r="W272" s="22"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31654</v>
      </c>
      <c r="AE272" s="22">
        <v>20400</v>
      </c>
      <c r="AF272" s="22">
        <v>0</v>
      </c>
      <c r="AG272" s="22">
        <v>0</v>
      </c>
      <c r="AH272" s="22">
        <v>0</v>
      </c>
      <c r="AI272" s="22">
        <v>52054</v>
      </c>
      <c r="AJ272" s="22">
        <v>0</v>
      </c>
      <c r="AK272" s="22">
        <v>0</v>
      </c>
      <c r="AL272" s="22">
        <v>0</v>
      </c>
    </row>
    <row r="273" spans="1:38" x14ac:dyDescent="0.35">
      <c r="A273" s="22" t="s">
        <v>114</v>
      </c>
      <c r="B273" s="22" t="s">
        <v>507</v>
      </c>
      <c r="C273" s="22" t="s">
        <v>658</v>
      </c>
      <c r="D273" s="22" t="s">
        <v>659</v>
      </c>
      <c r="E273" s="22">
        <v>69077</v>
      </c>
      <c r="F273" s="22">
        <v>0</v>
      </c>
      <c r="G273" s="22">
        <v>28536</v>
      </c>
      <c r="H273" s="22">
        <v>15579</v>
      </c>
      <c r="I273" s="22">
        <v>0</v>
      </c>
      <c r="J273" s="22">
        <v>0</v>
      </c>
      <c r="K273" s="22">
        <v>0</v>
      </c>
      <c r="L273" s="22">
        <v>0</v>
      </c>
      <c r="M273" s="22">
        <v>113192</v>
      </c>
      <c r="N273" s="22">
        <v>0</v>
      </c>
      <c r="O273" s="22">
        <v>0</v>
      </c>
      <c r="P273" s="22">
        <v>12999</v>
      </c>
      <c r="Q273" s="22">
        <v>0</v>
      </c>
      <c r="R273" s="22">
        <v>0</v>
      </c>
      <c r="S273" s="22">
        <v>0</v>
      </c>
      <c r="T273" s="22">
        <v>126191</v>
      </c>
      <c r="U273" s="22">
        <v>36265</v>
      </c>
      <c r="V273" s="22">
        <v>0</v>
      </c>
      <c r="W273" s="22">
        <v>24541</v>
      </c>
      <c r="X273" s="22">
        <v>13398</v>
      </c>
      <c r="Y273" s="22">
        <v>0</v>
      </c>
      <c r="Z273" s="22">
        <v>0</v>
      </c>
      <c r="AA273" s="22">
        <v>0</v>
      </c>
      <c r="AB273" s="22">
        <v>0</v>
      </c>
      <c r="AC273" s="22">
        <v>74204</v>
      </c>
      <c r="AD273" s="22">
        <v>0</v>
      </c>
      <c r="AE273" s="22">
        <v>5633</v>
      </c>
      <c r="AF273" s="22">
        <v>0</v>
      </c>
      <c r="AG273" s="22">
        <v>0</v>
      </c>
      <c r="AH273" s="22">
        <v>0</v>
      </c>
      <c r="AI273" s="22">
        <v>79837</v>
      </c>
      <c r="AJ273" s="22">
        <v>0</v>
      </c>
      <c r="AK273" s="22">
        <v>0</v>
      </c>
      <c r="AL273" s="22">
        <v>0</v>
      </c>
    </row>
    <row r="274" spans="1:38" x14ac:dyDescent="0.35">
      <c r="A274" s="22" t="s">
        <v>114</v>
      </c>
      <c r="B274" s="22" t="s">
        <v>507</v>
      </c>
      <c r="C274" s="22" t="s">
        <v>660</v>
      </c>
      <c r="D274" s="22" t="s">
        <v>661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0</v>
      </c>
      <c r="AK274" s="22">
        <v>0</v>
      </c>
      <c r="AL274" s="22">
        <v>0</v>
      </c>
    </row>
    <row r="275" spans="1:38" x14ac:dyDescent="0.35">
      <c r="A275" s="22" t="s">
        <v>114</v>
      </c>
      <c r="B275" s="22" t="s">
        <v>507</v>
      </c>
      <c r="C275" s="22" t="s">
        <v>662</v>
      </c>
      <c r="D275" s="22" t="s">
        <v>663</v>
      </c>
      <c r="E275" s="22">
        <v>0</v>
      </c>
      <c r="F275" s="22">
        <v>0</v>
      </c>
      <c r="G275" s="22">
        <v>0</v>
      </c>
      <c r="H275" s="22"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v>0</v>
      </c>
      <c r="U275" s="22">
        <v>0</v>
      </c>
      <c r="V275" s="22">
        <v>0</v>
      </c>
      <c r="W275" s="22"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v>0</v>
      </c>
      <c r="AJ275" s="22">
        <v>0</v>
      </c>
      <c r="AK275" s="22">
        <v>0</v>
      </c>
      <c r="AL275" s="22">
        <v>0</v>
      </c>
    </row>
    <row r="276" spans="1:38" x14ac:dyDescent="0.35">
      <c r="A276" s="22" t="s">
        <v>114</v>
      </c>
      <c r="B276" s="22" t="s">
        <v>507</v>
      </c>
      <c r="C276" s="22" t="s">
        <v>664</v>
      </c>
      <c r="D276" s="22" t="s">
        <v>665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v>0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v>0</v>
      </c>
      <c r="AI276" s="22">
        <v>0</v>
      </c>
      <c r="AJ276" s="22">
        <v>0</v>
      </c>
      <c r="AK276" s="22">
        <v>0</v>
      </c>
      <c r="AL276" s="22">
        <v>0</v>
      </c>
    </row>
    <row r="277" spans="1:38" x14ac:dyDescent="0.35">
      <c r="A277" s="22" t="s">
        <v>114</v>
      </c>
      <c r="B277" s="22" t="s">
        <v>507</v>
      </c>
      <c r="C277" s="22" t="s">
        <v>666</v>
      </c>
      <c r="D277" s="22" t="s">
        <v>667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>
        <v>48507</v>
      </c>
      <c r="Q277" s="22">
        <v>0</v>
      </c>
      <c r="R277" s="22">
        <v>0</v>
      </c>
      <c r="S277" s="22">
        <v>23016</v>
      </c>
      <c r="T277" s="22">
        <v>71523</v>
      </c>
      <c r="U277" s="22">
        <v>0</v>
      </c>
      <c r="V277" s="22">
        <v>0</v>
      </c>
      <c r="W277" s="22">
        <v>0</v>
      </c>
      <c r="X277" s="22"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38765</v>
      </c>
      <c r="AF277" s="22">
        <v>0</v>
      </c>
      <c r="AG277" s="22">
        <v>0</v>
      </c>
      <c r="AH277" s="22">
        <v>23016</v>
      </c>
      <c r="AI277" s="22">
        <v>61781</v>
      </c>
      <c r="AJ277" s="22">
        <v>0</v>
      </c>
      <c r="AK277" s="22">
        <v>0</v>
      </c>
      <c r="AL277" s="22">
        <v>0</v>
      </c>
    </row>
    <row r="278" spans="1:38" x14ac:dyDescent="0.35">
      <c r="A278" s="22" t="s">
        <v>114</v>
      </c>
      <c r="B278" s="22" t="s">
        <v>507</v>
      </c>
      <c r="C278" s="22" t="s">
        <v>668</v>
      </c>
      <c r="D278" s="22" t="s">
        <v>669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0</v>
      </c>
      <c r="V278" s="22">
        <v>0</v>
      </c>
      <c r="W278" s="22"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v>0</v>
      </c>
      <c r="AJ278" s="22">
        <v>0</v>
      </c>
      <c r="AK278" s="22">
        <v>0</v>
      </c>
      <c r="AL278" s="22">
        <v>0</v>
      </c>
    </row>
    <row r="279" spans="1:38" x14ac:dyDescent="0.35">
      <c r="A279" s="22" t="s">
        <v>114</v>
      </c>
      <c r="B279" s="22" t="s">
        <v>670</v>
      </c>
      <c r="C279" s="22" t="s">
        <v>671</v>
      </c>
      <c r="D279" s="22" t="s">
        <v>672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0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v>0</v>
      </c>
      <c r="AI279" s="22">
        <v>0</v>
      </c>
      <c r="AJ279" s="22">
        <v>0</v>
      </c>
      <c r="AK279" s="22">
        <v>0</v>
      </c>
      <c r="AL279" s="22">
        <v>0</v>
      </c>
    </row>
    <row r="280" spans="1:38" x14ac:dyDescent="0.35">
      <c r="A280" s="22" t="s">
        <v>114</v>
      </c>
      <c r="B280" s="22" t="s">
        <v>670</v>
      </c>
      <c r="C280" s="22" t="s">
        <v>673</v>
      </c>
      <c r="D280" s="22" t="s">
        <v>674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v>0</v>
      </c>
      <c r="AI280" s="22">
        <v>0</v>
      </c>
      <c r="AJ280" s="22">
        <v>0</v>
      </c>
      <c r="AK280" s="22">
        <v>0</v>
      </c>
      <c r="AL280" s="22">
        <v>0</v>
      </c>
    </row>
    <row r="281" spans="1:38" x14ac:dyDescent="0.35">
      <c r="A281" s="22" t="s">
        <v>114</v>
      </c>
      <c r="B281" s="22" t="s">
        <v>670</v>
      </c>
      <c r="C281" s="22" t="s">
        <v>675</v>
      </c>
      <c r="D281" s="22" t="s">
        <v>676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v>0</v>
      </c>
      <c r="AI281" s="22">
        <v>0</v>
      </c>
      <c r="AJ281" s="22">
        <v>0</v>
      </c>
      <c r="AK281" s="22">
        <v>0</v>
      </c>
      <c r="AL281" s="22">
        <v>0</v>
      </c>
    </row>
    <row r="282" spans="1:38" x14ac:dyDescent="0.35">
      <c r="A282" s="22" t="s">
        <v>114</v>
      </c>
      <c r="B282" s="22" t="s">
        <v>670</v>
      </c>
      <c r="C282" s="22" t="s">
        <v>677</v>
      </c>
      <c r="D282" s="22" t="s">
        <v>678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v>0</v>
      </c>
      <c r="AJ282" s="22">
        <v>0</v>
      </c>
      <c r="AK282" s="22">
        <v>0</v>
      </c>
      <c r="AL282" s="22">
        <v>0</v>
      </c>
    </row>
    <row r="283" spans="1:38" x14ac:dyDescent="0.35">
      <c r="A283" s="22" t="s">
        <v>114</v>
      </c>
      <c r="B283" s="22" t="s">
        <v>670</v>
      </c>
      <c r="C283" s="22" t="s">
        <v>679</v>
      </c>
      <c r="D283" s="22" t="s">
        <v>680</v>
      </c>
      <c r="E283" s="22">
        <v>0</v>
      </c>
      <c r="F283" s="22">
        <v>0</v>
      </c>
      <c r="G283" s="22">
        <v>0</v>
      </c>
      <c r="H283" s="22"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v>0</v>
      </c>
      <c r="X283" s="22"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  <c r="AH283" s="22">
        <v>0</v>
      </c>
      <c r="AI283" s="22">
        <v>0</v>
      </c>
      <c r="AJ283" s="22">
        <v>0</v>
      </c>
      <c r="AK283" s="22">
        <v>0</v>
      </c>
      <c r="AL283" s="22">
        <v>0</v>
      </c>
    </row>
    <row r="284" spans="1:38" x14ac:dyDescent="0.35">
      <c r="A284" s="22" t="s">
        <v>114</v>
      </c>
      <c r="B284" s="22" t="s">
        <v>670</v>
      </c>
      <c r="C284" s="22" t="s">
        <v>681</v>
      </c>
      <c r="D284" s="22" t="s">
        <v>682</v>
      </c>
      <c r="E284" s="22">
        <v>0</v>
      </c>
      <c r="F284" s="22">
        <v>0</v>
      </c>
      <c r="G284" s="22">
        <v>0</v>
      </c>
      <c r="H284" s="22"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v>0</v>
      </c>
      <c r="AI284" s="22">
        <v>0</v>
      </c>
      <c r="AJ284" s="22">
        <v>0</v>
      </c>
      <c r="AK284" s="22">
        <v>0</v>
      </c>
      <c r="AL284" s="22">
        <v>0</v>
      </c>
    </row>
    <row r="285" spans="1:38" x14ac:dyDescent="0.35">
      <c r="A285" s="22" t="s">
        <v>114</v>
      </c>
      <c r="B285" s="22" t="s">
        <v>670</v>
      </c>
      <c r="C285" s="22" t="s">
        <v>683</v>
      </c>
      <c r="D285" s="22" t="s">
        <v>684</v>
      </c>
      <c r="E285" s="22">
        <v>0</v>
      </c>
      <c r="F285" s="22">
        <v>0</v>
      </c>
      <c r="G285" s="22">
        <v>0</v>
      </c>
      <c r="H285" s="22"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0</v>
      </c>
      <c r="V285" s="22">
        <v>0</v>
      </c>
      <c r="W285" s="22"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v>0</v>
      </c>
      <c r="AI285" s="22">
        <v>0</v>
      </c>
      <c r="AJ285" s="22">
        <v>0</v>
      </c>
      <c r="AK285" s="22">
        <v>0</v>
      </c>
      <c r="AL285" s="22">
        <v>0</v>
      </c>
    </row>
    <row r="286" spans="1:38" x14ac:dyDescent="0.35">
      <c r="A286" s="22" t="s">
        <v>114</v>
      </c>
      <c r="B286" s="22" t="s">
        <v>670</v>
      </c>
      <c r="C286" s="22" t="s">
        <v>685</v>
      </c>
      <c r="D286" s="22" t="s">
        <v>686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2"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v>0</v>
      </c>
      <c r="AI286" s="22">
        <v>0</v>
      </c>
      <c r="AJ286" s="22">
        <v>0</v>
      </c>
      <c r="AK286" s="22">
        <v>0</v>
      </c>
      <c r="AL286" s="22">
        <v>0</v>
      </c>
    </row>
    <row r="287" spans="1:38" x14ac:dyDescent="0.35">
      <c r="A287" s="22" t="s">
        <v>114</v>
      </c>
      <c r="B287" s="22" t="s">
        <v>670</v>
      </c>
      <c r="C287" s="22" t="s">
        <v>687</v>
      </c>
      <c r="D287" s="22" t="s">
        <v>688</v>
      </c>
      <c r="E287" s="22">
        <v>0</v>
      </c>
      <c r="F287" s="22">
        <v>0</v>
      </c>
      <c r="G287" s="22">
        <v>0</v>
      </c>
      <c r="H287" s="22"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v>0</v>
      </c>
      <c r="V287" s="22">
        <v>0</v>
      </c>
      <c r="W287" s="22">
        <v>0</v>
      </c>
      <c r="X287" s="22"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v>0</v>
      </c>
      <c r="AI287" s="22">
        <v>0</v>
      </c>
      <c r="AJ287" s="22">
        <v>0</v>
      </c>
      <c r="AK287" s="22">
        <v>0</v>
      </c>
      <c r="AL287" s="22">
        <v>0</v>
      </c>
    </row>
    <row r="288" spans="1:38" x14ac:dyDescent="0.35">
      <c r="A288" s="22" t="s">
        <v>114</v>
      </c>
      <c r="B288" s="22" t="s">
        <v>670</v>
      </c>
      <c r="C288" s="22" t="s">
        <v>689</v>
      </c>
      <c r="D288" s="22" t="s">
        <v>690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>
        <v>9706</v>
      </c>
      <c r="Q288" s="22">
        <v>0</v>
      </c>
      <c r="R288" s="22">
        <v>0</v>
      </c>
      <c r="S288" s="22">
        <v>7500</v>
      </c>
      <c r="T288" s="22">
        <v>17206</v>
      </c>
      <c r="U288" s="22">
        <v>0</v>
      </c>
      <c r="V288" s="22">
        <v>0</v>
      </c>
      <c r="W288" s="22">
        <v>0</v>
      </c>
      <c r="X288" s="22"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9706</v>
      </c>
      <c r="AF288" s="22">
        <v>0</v>
      </c>
      <c r="AG288" s="22">
        <v>0</v>
      </c>
      <c r="AH288" s="22">
        <v>2625</v>
      </c>
      <c r="AI288" s="22">
        <v>12331</v>
      </c>
      <c r="AJ288" s="22">
        <v>0</v>
      </c>
      <c r="AK288" s="22">
        <v>0</v>
      </c>
      <c r="AL288" s="22">
        <v>0</v>
      </c>
    </row>
    <row r="289" spans="1:38" x14ac:dyDescent="0.35">
      <c r="A289" s="22" t="s">
        <v>114</v>
      </c>
      <c r="B289" s="22" t="s">
        <v>670</v>
      </c>
      <c r="C289" s="22" t="s">
        <v>691</v>
      </c>
      <c r="D289" s="22" t="s">
        <v>692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v>0</v>
      </c>
      <c r="X289" s="22"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  <c r="AH289" s="22">
        <v>0</v>
      </c>
      <c r="AI289" s="22">
        <v>0</v>
      </c>
      <c r="AJ289" s="22">
        <v>0</v>
      </c>
      <c r="AK289" s="22">
        <v>0</v>
      </c>
      <c r="AL289" s="22">
        <v>0</v>
      </c>
    </row>
    <row r="290" spans="1:38" x14ac:dyDescent="0.35">
      <c r="A290" s="22" t="s">
        <v>114</v>
      </c>
      <c r="B290" s="22" t="s">
        <v>670</v>
      </c>
      <c r="C290" s="22" t="s">
        <v>693</v>
      </c>
      <c r="D290" s="22" t="s">
        <v>694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v>0</v>
      </c>
      <c r="AI290" s="22">
        <v>0</v>
      </c>
      <c r="AJ290" s="22">
        <v>0</v>
      </c>
      <c r="AK290" s="22">
        <v>0</v>
      </c>
      <c r="AL290" s="22">
        <v>0</v>
      </c>
    </row>
    <row r="291" spans="1:38" x14ac:dyDescent="0.35">
      <c r="A291" s="22" t="s">
        <v>114</v>
      </c>
      <c r="B291" s="22" t="s">
        <v>670</v>
      </c>
      <c r="C291" s="22" t="s">
        <v>695</v>
      </c>
      <c r="D291" s="22" t="s">
        <v>696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>
        <v>7400</v>
      </c>
      <c r="Q291" s="22">
        <v>0</v>
      </c>
      <c r="R291" s="22">
        <v>0</v>
      </c>
      <c r="S291" s="22">
        <v>0</v>
      </c>
      <c r="T291" s="22">
        <v>7400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7400</v>
      </c>
      <c r="AF291" s="22">
        <v>0</v>
      </c>
      <c r="AG291" s="22">
        <v>0</v>
      </c>
      <c r="AH291" s="22">
        <v>0</v>
      </c>
      <c r="AI291" s="22">
        <v>7400</v>
      </c>
      <c r="AJ291" s="22">
        <v>0</v>
      </c>
      <c r="AK291" s="22">
        <v>0</v>
      </c>
      <c r="AL291" s="22">
        <v>0</v>
      </c>
    </row>
    <row r="292" spans="1:38" x14ac:dyDescent="0.35">
      <c r="A292" s="22" t="s">
        <v>114</v>
      </c>
      <c r="B292" s="22" t="s">
        <v>670</v>
      </c>
      <c r="C292" s="22" t="s">
        <v>697</v>
      </c>
      <c r="D292" s="22" t="s">
        <v>698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v>0</v>
      </c>
      <c r="AI292" s="22">
        <v>0</v>
      </c>
      <c r="AJ292" s="22">
        <v>0</v>
      </c>
      <c r="AK292" s="22">
        <v>0</v>
      </c>
      <c r="AL292" s="22">
        <v>0</v>
      </c>
    </row>
    <row r="293" spans="1:38" x14ac:dyDescent="0.35">
      <c r="A293" s="22" t="s">
        <v>114</v>
      </c>
      <c r="B293" s="22" t="s">
        <v>670</v>
      </c>
      <c r="C293" s="22" t="s">
        <v>699</v>
      </c>
      <c r="D293" s="22" t="s">
        <v>700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v>0</v>
      </c>
      <c r="AI293" s="22">
        <v>0</v>
      </c>
      <c r="AJ293" s="22">
        <v>0</v>
      </c>
      <c r="AK293" s="22">
        <v>0</v>
      </c>
      <c r="AL293" s="22">
        <v>0</v>
      </c>
    </row>
    <row r="294" spans="1:38" x14ac:dyDescent="0.35">
      <c r="A294" s="22" t="s">
        <v>114</v>
      </c>
      <c r="B294" s="22" t="s">
        <v>670</v>
      </c>
      <c r="C294" s="22" t="s">
        <v>701</v>
      </c>
      <c r="D294" s="22" t="s">
        <v>702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v>0</v>
      </c>
      <c r="AI294" s="22">
        <v>0</v>
      </c>
      <c r="AJ294" s="22">
        <v>0</v>
      </c>
      <c r="AK294" s="22">
        <v>0</v>
      </c>
      <c r="AL294" s="22">
        <v>0</v>
      </c>
    </row>
    <row r="295" spans="1:38" x14ac:dyDescent="0.35">
      <c r="A295" s="22" t="s">
        <v>114</v>
      </c>
      <c r="B295" s="22" t="s">
        <v>670</v>
      </c>
      <c r="C295" s="22" t="s">
        <v>703</v>
      </c>
      <c r="D295" s="22" t="s">
        <v>704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v>0</v>
      </c>
      <c r="AI295" s="22">
        <v>0</v>
      </c>
      <c r="AJ295" s="22">
        <v>0</v>
      </c>
      <c r="AK295" s="22">
        <v>0</v>
      </c>
      <c r="AL295" s="22">
        <v>0</v>
      </c>
    </row>
    <row r="296" spans="1:38" x14ac:dyDescent="0.35">
      <c r="A296" s="22" t="s">
        <v>114</v>
      </c>
      <c r="B296" s="22" t="s">
        <v>670</v>
      </c>
      <c r="C296" s="22" t="s">
        <v>705</v>
      </c>
      <c r="D296" s="22" t="s">
        <v>706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v>0</v>
      </c>
      <c r="AI296" s="22">
        <v>0</v>
      </c>
      <c r="AJ296" s="22">
        <v>0</v>
      </c>
      <c r="AK296" s="22">
        <v>0</v>
      </c>
      <c r="AL296" s="22">
        <v>0</v>
      </c>
    </row>
    <row r="297" spans="1:38" x14ac:dyDescent="0.35">
      <c r="A297" s="22" t="s">
        <v>114</v>
      </c>
      <c r="B297" s="22" t="s">
        <v>670</v>
      </c>
      <c r="C297" s="22" t="s">
        <v>707</v>
      </c>
      <c r="D297" s="22" t="s">
        <v>708</v>
      </c>
      <c r="E297" s="22">
        <v>0</v>
      </c>
      <c r="F297" s="22">
        <v>0</v>
      </c>
      <c r="G297" s="22">
        <v>0</v>
      </c>
      <c r="H297" s="22"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v>0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v>0</v>
      </c>
      <c r="AI297" s="22">
        <v>0</v>
      </c>
      <c r="AJ297" s="22">
        <v>0</v>
      </c>
      <c r="AK297" s="22">
        <v>0</v>
      </c>
      <c r="AL297" s="22">
        <v>0</v>
      </c>
    </row>
    <row r="298" spans="1:38" x14ac:dyDescent="0.35">
      <c r="A298" s="22" t="s">
        <v>114</v>
      </c>
      <c r="B298" s="22" t="s">
        <v>670</v>
      </c>
      <c r="C298" s="22" t="s">
        <v>709</v>
      </c>
      <c r="D298" s="22" t="s">
        <v>710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v>0</v>
      </c>
      <c r="AI298" s="22">
        <v>0</v>
      </c>
      <c r="AJ298" s="22">
        <v>0</v>
      </c>
      <c r="AK298" s="22">
        <v>0</v>
      </c>
      <c r="AL298" s="22">
        <v>0</v>
      </c>
    </row>
    <row r="299" spans="1:38" x14ac:dyDescent="0.35">
      <c r="A299" s="22" t="s">
        <v>114</v>
      </c>
      <c r="B299" s="22" t="s">
        <v>670</v>
      </c>
      <c r="C299" s="22" t="s">
        <v>711</v>
      </c>
      <c r="D299" s="22" t="s">
        <v>712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v>0</v>
      </c>
      <c r="AI299" s="22">
        <v>0</v>
      </c>
      <c r="AJ299" s="22">
        <v>0</v>
      </c>
      <c r="AK299" s="22">
        <v>0</v>
      </c>
      <c r="AL299" s="22">
        <v>0</v>
      </c>
    </row>
    <row r="300" spans="1:38" x14ac:dyDescent="0.35">
      <c r="A300" s="22" t="s">
        <v>114</v>
      </c>
      <c r="B300" s="22" t="s">
        <v>670</v>
      </c>
      <c r="C300" s="22" t="s">
        <v>713</v>
      </c>
      <c r="D300" s="22" t="s">
        <v>714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v>0</v>
      </c>
      <c r="AI300" s="22">
        <v>0</v>
      </c>
      <c r="AJ300" s="22">
        <v>0</v>
      </c>
      <c r="AK300" s="22">
        <v>0</v>
      </c>
      <c r="AL300" s="22">
        <v>0</v>
      </c>
    </row>
    <row r="301" spans="1:38" x14ac:dyDescent="0.35">
      <c r="A301" s="22" t="s">
        <v>114</v>
      </c>
      <c r="B301" s="22" t="s">
        <v>670</v>
      </c>
      <c r="C301" s="22" t="s">
        <v>715</v>
      </c>
      <c r="D301" s="22" t="s">
        <v>716</v>
      </c>
      <c r="E301" s="22">
        <v>0</v>
      </c>
      <c r="F301" s="22">
        <v>0</v>
      </c>
      <c r="G301" s="22">
        <v>0</v>
      </c>
      <c r="H301" s="22"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22">
        <v>51425</v>
      </c>
      <c r="Q301" s="22">
        <v>0</v>
      </c>
      <c r="R301" s="22">
        <v>0</v>
      </c>
      <c r="S301" s="22">
        <v>0</v>
      </c>
      <c r="T301" s="22">
        <v>51425</v>
      </c>
      <c r="U301" s="22">
        <v>0</v>
      </c>
      <c r="V301" s="22">
        <v>0</v>
      </c>
      <c r="W301" s="22">
        <v>0</v>
      </c>
      <c r="X301" s="22"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0</v>
      </c>
      <c r="AE301" s="22">
        <v>24427</v>
      </c>
      <c r="AF301" s="22">
        <v>0</v>
      </c>
      <c r="AG301" s="22">
        <v>0</v>
      </c>
      <c r="AH301" s="22">
        <v>0</v>
      </c>
      <c r="AI301" s="22">
        <v>24427</v>
      </c>
      <c r="AJ301" s="22">
        <v>0</v>
      </c>
      <c r="AK301" s="22">
        <v>0</v>
      </c>
      <c r="AL301" s="22">
        <v>0</v>
      </c>
    </row>
    <row r="302" spans="1:38" x14ac:dyDescent="0.35">
      <c r="A302" s="22" t="s">
        <v>114</v>
      </c>
      <c r="B302" s="22" t="s">
        <v>670</v>
      </c>
      <c r="C302" s="22" t="s">
        <v>717</v>
      </c>
      <c r="D302" s="22" t="s">
        <v>718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v>0</v>
      </c>
      <c r="AI302" s="22">
        <v>0</v>
      </c>
      <c r="AJ302" s="22">
        <v>0</v>
      </c>
      <c r="AK302" s="22">
        <v>0</v>
      </c>
      <c r="AL302" s="22">
        <v>0</v>
      </c>
    </row>
    <row r="303" spans="1:38" x14ac:dyDescent="0.35">
      <c r="A303" s="22" t="s">
        <v>114</v>
      </c>
      <c r="B303" s="22" t="s">
        <v>670</v>
      </c>
      <c r="C303" s="22" t="s">
        <v>719</v>
      </c>
      <c r="D303" s="22" t="s">
        <v>720</v>
      </c>
      <c r="E303" s="22">
        <v>0</v>
      </c>
      <c r="F303" s="22">
        <v>0</v>
      </c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v>0</v>
      </c>
      <c r="AI303" s="22">
        <v>0</v>
      </c>
      <c r="AJ303" s="22">
        <v>0</v>
      </c>
      <c r="AK303" s="22">
        <v>0</v>
      </c>
      <c r="AL303" s="22">
        <v>0</v>
      </c>
    </row>
    <row r="304" spans="1:38" x14ac:dyDescent="0.35">
      <c r="A304" s="22" t="s">
        <v>114</v>
      </c>
      <c r="B304" s="22" t="s">
        <v>670</v>
      </c>
      <c r="C304" s="22" t="s">
        <v>721</v>
      </c>
      <c r="D304" s="22" t="s">
        <v>722</v>
      </c>
      <c r="E304" s="22">
        <v>2687</v>
      </c>
      <c r="F304" s="22">
        <v>0</v>
      </c>
      <c r="G304" s="22">
        <v>0</v>
      </c>
      <c r="H304" s="22">
        <v>-2687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v>0</v>
      </c>
      <c r="AI304" s="22">
        <v>0</v>
      </c>
      <c r="AJ304" s="22">
        <v>0</v>
      </c>
      <c r="AK304" s="22">
        <v>0</v>
      </c>
      <c r="AL304" s="22">
        <v>0</v>
      </c>
    </row>
    <row r="305" spans="1:38" x14ac:dyDescent="0.35">
      <c r="A305" s="22" t="s">
        <v>114</v>
      </c>
      <c r="B305" s="22" t="s">
        <v>670</v>
      </c>
      <c r="C305" s="22" t="s">
        <v>723</v>
      </c>
      <c r="D305" s="22" t="s">
        <v>724</v>
      </c>
      <c r="E305" s="22">
        <v>0</v>
      </c>
      <c r="F305" s="22">
        <v>0</v>
      </c>
      <c r="G305" s="22">
        <v>0</v>
      </c>
      <c r="H305" s="22"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v>0</v>
      </c>
      <c r="U305" s="22">
        <v>0</v>
      </c>
      <c r="V305" s="22">
        <v>0</v>
      </c>
      <c r="W305" s="22">
        <v>0</v>
      </c>
      <c r="X305" s="22"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0</v>
      </c>
      <c r="AG305" s="22">
        <v>0</v>
      </c>
      <c r="AH305" s="22">
        <v>0</v>
      </c>
      <c r="AI305" s="22">
        <v>0</v>
      </c>
      <c r="AJ305" s="22">
        <v>0</v>
      </c>
      <c r="AK305" s="22">
        <v>0</v>
      </c>
      <c r="AL305" s="22">
        <v>0</v>
      </c>
    </row>
    <row r="306" spans="1:38" x14ac:dyDescent="0.35">
      <c r="A306" s="22" t="s">
        <v>114</v>
      </c>
      <c r="B306" s="22" t="s">
        <v>670</v>
      </c>
      <c r="C306" s="22" t="s">
        <v>725</v>
      </c>
      <c r="D306" s="22" t="s">
        <v>726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v>0</v>
      </c>
      <c r="AI306" s="22">
        <v>0</v>
      </c>
      <c r="AJ306" s="22">
        <v>0</v>
      </c>
      <c r="AK306" s="22">
        <v>0</v>
      </c>
      <c r="AL306" s="22">
        <v>0</v>
      </c>
    </row>
    <row r="307" spans="1:38" x14ac:dyDescent="0.35">
      <c r="A307" s="22" t="s">
        <v>114</v>
      </c>
      <c r="B307" s="22" t="s">
        <v>670</v>
      </c>
      <c r="C307" s="22" t="s">
        <v>727</v>
      </c>
      <c r="D307" s="22" t="s">
        <v>728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  <c r="AH307" s="22">
        <v>0</v>
      </c>
      <c r="AI307" s="22">
        <v>0</v>
      </c>
      <c r="AJ307" s="22">
        <v>0</v>
      </c>
      <c r="AK307" s="22">
        <v>0</v>
      </c>
      <c r="AL307" s="22">
        <v>0</v>
      </c>
    </row>
    <row r="308" spans="1:38" x14ac:dyDescent="0.35">
      <c r="A308" s="22" t="s">
        <v>114</v>
      </c>
      <c r="B308" s="22" t="s">
        <v>670</v>
      </c>
      <c r="C308" s="22" t="s">
        <v>729</v>
      </c>
      <c r="D308" s="22" t="s">
        <v>730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v>0</v>
      </c>
      <c r="AI308" s="22">
        <v>0</v>
      </c>
      <c r="AJ308" s="22">
        <v>0</v>
      </c>
      <c r="AK308" s="22">
        <v>0</v>
      </c>
      <c r="AL308" s="22">
        <v>0</v>
      </c>
    </row>
    <row r="309" spans="1:38" x14ac:dyDescent="0.35">
      <c r="A309" s="22" t="s">
        <v>114</v>
      </c>
      <c r="B309" s="22" t="s">
        <v>670</v>
      </c>
      <c r="C309" s="22" t="s">
        <v>731</v>
      </c>
      <c r="D309" s="22" t="s">
        <v>732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v>0</v>
      </c>
      <c r="X309" s="22"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0</v>
      </c>
      <c r="AE309" s="22">
        <v>0</v>
      </c>
      <c r="AF309" s="22">
        <v>0</v>
      </c>
      <c r="AG309" s="22">
        <v>0</v>
      </c>
      <c r="AH309" s="22">
        <v>0</v>
      </c>
      <c r="AI309" s="22">
        <v>0</v>
      </c>
      <c r="AJ309" s="22">
        <v>0</v>
      </c>
      <c r="AK309" s="22">
        <v>0</v>
      </c>
      <c r="AL309" s="22">
        <v>0</v>
      </c>
    </row>
    <row r="310" spans="1:38" x14ac:dyDescent="0.35">
      <c r="A310" s="22" t="s">
        <v>114</v>
      </c>
      <c r="B310" s="22" t="s">
        <v>670</v>
      </c>
      <c r="C310" s="22" t="s">
        <v>733</v>
      </c>
      <c r="D310" s="22" t="s">
        <v>734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v>0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v>0</v>
      </c>
      <c r="AI310" s="22">
        <v>0</v>
      </c>
      <c r="AJ310" s="22">
        <v>0</v>
      </c>
      <c r="AK310" s="22">
        <v>0</v>
      </c>
      <c r="AL310" s="22">
        <v>0</v>
      </c>
    </row>
    <row r="311" spans="1:38" x14ac:dyDescent="0.35">
      <c r="A311" s="22" t="s">
        <v>114</v>
      </c>
      <c r="B311" s="22" t="s">
        <v>670</v>
      </c>
      <c r="C311" s="22" t="s">
        <v>735</v>
      </c>
      <c r="D311" s="22" t="s">
        <v>736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v>0</v>
      </c>
      <c r="AI311" s="22">
        <v>0</v>
      </c>
      <c r="AJ311" s="22">
        <v>0</v>
      </c>
      <c r="AK311" s="22">
        <v>0</v>
      </c>
      <c r="AL311" s="22">
        <v>0</v>
      </c>
    </row>
    <row r="312" spans="1:38" x14ac:dyDescent="0.35">
      <c r="A312" s="22" t="s">
        <v>114</v>
      </c>
      <c r="B312" s="22" t="s">
        <v>670</v>
      </c>
      <c r="C312" s="22" t="s">
        <v>737</v>
      </c>
      <c r="D312" s="22" t="s">
        <v>738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v>0</v>
      </c>
      <c r="AI312" s="22">
        <v>0</v>
      </c>
      <c r="AJ312" s="22">
        <v>0</v>
      </c>
      <c r="AK312" s="22">
        <v>0</v>
      </c>
      <c r="AL312" s="22">
        <v>0</v>
      </c>
    </row>
    <row r="313" spans="1:38" x14ac:dyDescent="0.35">
      <c r="A313" s="22" t="s">
        <v>114</v>
      </c>
      <c r="B313" s="22" t="s">
        <v>670</v>
      </c>
      <c r="C313" s="22" t="s">
        <v>739</v>
      </c>
      <c r="D313" s="22" t="s">
        <v>740</v>
      </c>
      <c r="E313" s="22">
        <v>0</v>
      </c>
      <c r="F313" s="22">
        <v>0</v>
      </c>
      <c r="G313" s="22">
        <v>0</v>
      </c>
      <c r="H313" s="22"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22">
        <v>6000</v>
      </c>
      <c r="Q313" s="22">
        <v>0</v>
      </c>
      <c r="R313" s="22">
        <v>0</v>
      </c>
      <c r="S313" s="22">
        <v>7450</v>
      </c>
      <c r="T313" s="22">
        <v>13450</v>
      </c>
      <c r="U313" s="22">
        <v>0</v>
      </c>
      <c r="V313" s="22">
        <v>0</v>
      </c>
      <c r="W313" s="22"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0</v>
      </c>
      <c r="AD313" s="22">
        <v>0</v>
      </c>
      <c r="AE313" s="22">
        <v>3360</v>
      </c>
      <c r="AF313" s="22">
        <v>0</v>
      </c>
      <c r="AG313" s="22">
        <v>0</v>
      </c>
      <c r="AH313" s="22">
        <v>7450</v>
      </c>
      <c r="AI313" s="22">
        <v>10810</v>
      </c>
      <c r="AJ313" s="22">
        <v>0</v>
      </c>
      <c r="AK313" s="22">
        <v>0</v>
      </c>
      <c r="AL313" s="22">
        <v>0</v>
      </c>
    </row>
    <row r="314" spans="1:38" x14ac:dyDescent="0.35">
      <c r="A314" s="22" t="s">
        <v>114</v>
      </c>
      <c r="B314" s="22" t="s">
        <v>670</v>
      </c>
      <c r="C314" s="22" t="s">
        <v>741</v>
      </c>
      <c r="D314" s="22" t="s">
        <v>742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v>0</v>
      </c>
      <c r="AI314" s="22">
        <v>0</v>
      </c>
      <c r="AJ314" s="22">
        <v>0</v>
      </c>
      <c r="AK314" s="22">
        <v>0</v>
      </c>
      <c r="AL314" s="22">
        <v>0</v>
      </c>
    </row>
    <row r="315" spans="1:38" x14ac:dyDescent="0.35">
      <c r="A315" s="22" t="s">
        <v>114</v>
      </c>
      <c r="B315" s="22" t="s">
        <v>670</v>
      </c>
      <c r="C315" s="22" t="s">
        <v>743</v>
      </c>
      <c r="D315" s="22" t="s">
        <v>744</v>
      </c>
      <c r="E315" s="22">
        <v>0</v>
      </c>
      <c r="F315" s="22">
        <v>0</v>
      </c>
      <c r="G315" s="22">
        <v>0</v>
      </c>
      <c r="H315" s="22"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v>0</v>
      </c>
      <c r="U315" s="22">
        <v>0</v>
      </c>
      <c r="V315" s="22">
        <v>0</v>
      </c>
      <c r="W315" s="22">
        <v>0</v>
      </c>
      <c r="X315" s="22"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  <c r="AH315" s="22">
        <v>0</v>
      </c>
      <c r="AI315" s="22">
        <v>0</v>
      </c>
      <c r="AJ315" s="22">
        <v>0</v>
      </c>
      <c r="AK315" s="22">
        <v>0</v>
      </c>
      <c r="AL315" s="22">
        <v>0</v>
      </c>
    </row>
    <row r="316" spans="1:38" x14ac:dyDescent="0.35">
      <c r="A316" s="22" t="s">
        <v>114</v>
      </c>
      <c r="B316" s="22" t="s">
        <v>670</v>
      </c>
      <c r="C316" s="22" t="s">
        <v>745</v>
      </c>
      <c r="D316" s="22" t="s">
        <v>746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v>0</v>
      </c>
      <c r="AI316" s="22">
        <v>0</v>
      </c>
      <c r="AJ316" s="22">
        <v>0</v>
      </c>
      <c r="AK316" s="22">
        <v>0</v>
      </c>
      <c r="AL316" s="22">
        <v>0</v>
      </c>
    </row>
    <row r="317" spans="1:38" x14ac:dyDescent="0.35">
      <c r="A317" s="22" t="s">
        <v>114</v>
      </c>
      <c r="B317" s="22" t="s">
        <v>670</v>
      </c>
      <c r="C317" s="22" t="s">
        <v>747</v>
      </c>
      <c r="D317" s="22" t="s">
        <v>748</v>
      </c>
      <c r="E317" s="22">
        <v>0</v>
      </c>
      <c r="F317" s="22">
        <v>0</v>
      </c>
      <c r="G317" s="22">
        <v>0</v>
      </c>
      <c r="H317" s="22"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v>0</v>
      </c>
      <c r="AI317" s="22">
        <v>0</v>
      </c>
      <c r="AJ317" s="22">
        <v>0</v>
      </c>
      <c r="AK317" s="22">
        <v>0</v>
      </c>
      <c r="AL317" s="22">
        <v>0</v>
      </c>
    </row>
    <row r="318" spans="1:38" x14ac:dyDescent="0.35">
      <c r="A318" s="22" t="s">
        <v>114</v>
      </c>
      <c r="B318" s="22" t="s">
        <v>670</v>
      </c>
      <c r="C318" s="22" t="s">
        <v>749</v>
      </c>
      <c r="D318" s="22" t="s">
        <v>750</v>
      </c>
      <c r="E318" s="22">
        <v>0</v>
      </c>
      <c r="F318" s="22">
        <v>0</v>
      </c>
      <c r="G318" s="22">
        <v>0</v>
      </c>
      <c r="H318" s="22"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v>0</v>
      </c>
      <c r="AI318" s="22">
        <v>0</v>
      </c>
      <c r="AJ318" s="22">
        <v>0</v>
      </c>
      <c r="AK318" s="22">
        <v>0</v>
      </c>
      <c r="AL318" s="22">
        <v>0</v>
      </c>
    </row>
    <row r="319" spans="1:38" x14ac:dyDescent="0.35">
      <c r="A319" s="22" t="s">
        <v>114</v>
      </c>
      <c r="B319" s="22" t="s">
        <v>670</v>
      </c>
      <c r="C319" s="22" t="s">
        <v>751</v>
      </c>
      <c r="D319" s="22" t="s">
        <v>752</v>
      </c>
      <c r="E319" s="22">
        <v>0</v>
      </c>
      <c r="F319" s="22">
        <v>0</v>
      </c>
      <c r="G319" s="22">
        <v>0</v>
      </c>
      <c r="H319" s="22"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v>0</v>
      </c>
      <c r="N319" s="22">
        <v>0</v>
      </c>
      <c r="O319" s="22">
        <v>0</v>
      </c>
      <c r="P319" s="22">
        <v>17708</v>
      </c>
      <c r="Q319" s="22">
        <v>0</v>
      </c>
      <c r="R319" s="22">
        <v>0</v>
      </c>
      <c r="S319" s="22">
        <v>0</v>
      </c>
      <c r="T319" s="22">
        <v>17708</v>
      </c>
      <c r="U319" s="22">
        <v>0</v>
      </c>
      <c r="V319" s="22">
        <v>0</v>
      </c>
      <c r="W319" s="22"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3000</v>
      </c>
      <c r="AF319" s="22">
        <v>0</v>
      </c>
      <c r="AG319" s="22">
        <v>0</v>
      </c>
      <c r="AH319" s="22">
        <v>0</v>
      </c>
      <c r="AI319" s="22">
        <v>3000</v>
      </c>
      <c r="AJ319" s="22">
        <v>0</v>
      </c>
      <c r="AK319" s="22">
        <v>0</v>
      </c>
      <c r="AL319" s="22">
        <v>0</v>
      </c>
    </row>
    <row r="320" spans="1:38" x14ac:dyDescent="0.35">
      <c r="A320" s="22" t="s">
        <v>114</v>
      </c>
      <c r="B320" s="22" t="s">
        <v>670</v>
      </c>
      <c r="C320" s="22" t="s">
        <v>753</v>
      </c>
      <c r="D320" s="22" t="s">
        <v>754</v>
      </c>
      <c r="E320" s="22">
        <v>220000</v>
      </c>
      <c r="F320" s="22">
        <v>0</v>
      </c>
      <c r="G320" s="22">
        <v>0</v>
      </c>
      <c r="H320" s="22">
        <v>0</v>
      </c>
      <c r="I320" s="22">
        <v>0</v>
      </c>
      <c r="J320" s="22">
        <v>0</v>
      </c>
      <c r="K320" s="22">
        <v>0</v>
      </c>
      <c r="L320" s="22">
        <v>0</v>
      </c>
      <c r="M320" s="22">
        <v>220000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v>220000</v>
      </c>
      <c r="U320" s="22">
        <v>22755</v>
      </c>
      <c r="V320" s="22">
        <v>0</v>
      </c>
      <c r="W320" s="22">
        <v>0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22755</v>
      </c>
      <c r="AD320" s="22">
        <v>0</v>
      </c>
      <c r="AE320" s="22">
        <v>0</v>
      </c>
      <c r="AF320" s="22">
        <v>0</v>
      </c>
      <c r="AG320" s="22">
        <v>0</v>
      </c>
      <c r="AH320" s="22">
        <v>0</v>
      </c>
      <c r="AI320" s="22">
        <v>22755</v>
      </c>
      <c r="AJ320" s="22">
        <v>0</v>
      </c>
      <c r="AK320" s="22">
        <v>0</v>
      </c>
      <c r="AL320" s="22">
        <v>0</v>
      </c>
    </row>
    <row r="321" spans="1:38" x14ac:dyDescent="0.35">
      <c r="A321" s="22" t="s">
        <v>114</v>
      </c>
      <c r="B321" s="22" t="s">
        <v>670</v>
      </c>
      <c r="C321" s="22" t="s">
        <v>755</v>
      </c>
      <c r="D321" s="22" t="s">
        <v>756</v>
      </c>
      <c r="E321" s="22">
        <v>0</v>
      </c>
      <c r="F321" s="22">
        <v>0</v>
      </c>
      <c r="G321" s="22">
        <v>0</v>
      </c>
      <c r="H321" s="22"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v>0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0</v>
      </c>
      <c r="AI321" s="22">
        <v>0</v>
      </c>
      <c r="AJ321" s="22">
        <v>0</v>
      </c>
      <c r="AK321" s="22">
        <v>0</v>
      </c>
      <c r="AL321" s="22">
        <v>0</v>
      </c>
    </row>
    <row r="322" spans="1:38" x14ac:dyDescent="0.35">
      <c r="A322" s="22" t="s">
        <v>114</v>
      </c>
      <c r="B322" s="22" t="s">
        <v>670</v>
      </c>
      <c r="C322" s="22" t="s">
        <v>757</v>
      </c>
      <c r="D322" s="22" t="s">
        <v>758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0</v>
      </c>
      <c r="W322" s="22"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v>0</v>
      </c>
      <c r="AI322" s="22">
        <v>0</v>
      </c>
      <c r="AJ322" s="22">
        <v>0</v>
      </c>
      <c r="AK322" s="22">
        <v>0</v>
      </c>
      <c r="AL322" s="22">
        <v>0</v>
      </c>
    </row>
    <row r="323" spans="1:38" x14ac:dyDescent="0.35">
      <c r="A323" s="22" t="s">
        <v>114</v>
      </c>
      <c r="B323" s="22" t="s">
        <v>670</v>
      </c>
      <c r="C323" s="22" t="s">
        <v>759</v>
      </c>
      <c r="D323" s="22" t="s">
        <v>760</v>
      </c>
      <c r="E323" s="22">
        <v>0</v>
      </c>
      <c r="F323" s="22">
        <v>0</v>
      </c>
      <c r="G323" s="22">
        <v>0</v>
      </c>
      <c r="H323" s="22"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v>0</v>
      </c>
      <c r="N323" s="22">
        <v>0</v>
      </c>
      <c r="O323" s="22">
        <v>0</v>
      </c>
      <c r="P323" s="22">
        <v>2105</v>
      </c>
      <c r="Q323" s="22">
        <v>0</v>
      </c>
      <c r="R323" s="22">
        <v>0</v>
      </c>
      <c r="S323" s="22">
        <v>0</v>
      </c>
      <c r="T323" s="22">
        <v>2105</v>
      </c>
      <c r="U323" s="22">
        <v>0</v>
      </c>
      <c r="V323" s="22">
        <v>0</v>
      </c>
      <c r="W323" s="22"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2105</v>
      </c>
      <c r="AF323" s="22">
        <v>0</v>
      </c>
      <c r="AG323" s="22">
        <v>0</v>
      </c>
      <c r="AH323" s="22">
        <v>0</v>
      </c>
      <c r="AI323" s="22">
        <v>2105</v>
      </c>
      <c r="AJ323" s="22">
        <v>0</v>
      </c>
      <c r="AK323" s="22">
        <v>0</v>
      </c>
      <c r="AL323" s="22">
        <v>0</v>
      </c>
    </row>
    <row r="324" spans="1:38" x14ac:dyDescent="0.35">
      <c r="A324" s="22" t="s">
        <v>114</v>
      </c>
      <c r="B324" s="22" t="s">
        <v>670</v>
      </c>
      <c r="C324" s="22" t="s">
        <v>761</v>
      </c>
      <c r="D324" s="22" t="s">
        <v>762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v>0</v>
      </c>
      <c r="AJ324" s="22">
        <v>0</v>
      </c>
      <c r="AK324" s="22">
        <v>0</v>
      </c>
      <c r="AL324" s="22">
        <v>0</v>
      </c>
    </row>
    <row r="325" spans="1:38" x14ac:dyDescent="0.35">
      <c r="A325" s="22" t="s">
        <v>114</v>
      </c>
      <c r="B325" s="22" t="s">
        <v>670</v>
      </c>
      <c r="C325" s="22" t="s">
        <v>763</v>
      </c>
      <c r="D325" s="22" t="s">
        <v>764</v>
      </c>
      <c r="E325" s="22">
        <v>0</v>
      </c>
      <c r="F325" s="22">
        <v>0</v>
      </c>
      <c r="G325" s="22">
        <v>0</v>
      </c>
      <c r="H325" s="22"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v>0</v>
      </c>
      <c r="X325" s="22"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  <c r="AH325" s="22">
        <v>0</v>
      </c>
      <c r="AI325" s="22">
        <v>0</v>
      </c>
      <c r="AJ325" s="22">
        <v>0</v>
      </c>
      <c r="AK325" s="22">
        <v>0</v>
      </c>
      <c r="AL325" s="22">
        <v>0</v>
      </c>
    </row>
    <row r="326" spans="1:38" x14ac:dyDescent="0.35">
      <c r="A326" s="22" t="s">
        <v>114</v>
      </c>
      <c r="B326" s="22" t="s">
        <v>670</v>
      </c>
      <c r="C326" s="22" t="s">
        <v>765</v>
      </c>
      <c r="D326" s="22" t="s">
        <v>766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v>0</v>
      </c>
      <c r="V326" s="22">
        <v>0</v>
      </c>
      <c r="W326" s="22">
        <v>0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v>0</v>
      </c>
      <c r="AI326" s="22">
        <v>0</v>
      </c>
      <c r="AJ326" s="22">
        <v>0</v>
      </c>
      <c r="AK326" s="22">
        <v>0</v>
      </c>
      <c r="AL326" s="22">
        <v>0</v>
      </c>
    </row>
    <row r="327" spans="1:38" x14ac:dyDescent="0.35">
      <c r="A327" s="22" t="s">
        <v>114</v>
      </c>
      <c r="B327" s="22" t="s">
        <v>670</v>
      </c>
      <c r="C327" s="22" t="s">
        <v>767</v>
      </c>
      <c r="D327" s="22" t="s">
        <v>768</v>
      </c>
      <c r="E327" s="22">
        <v>0</v>
      </c>
      <c r="F327" s="22">
        <v>0</v>
      </c>
      <c r="G327" s="22">
        <v>0</v>
      </c>
      <c r="H327" s="22"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v>0</v>
      </c>
      <c r="V327" s="22">
        <v>0</v>
      </c>
      <c r="W327" s="22"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v>0</v>
      </c>
      <c r="AI327" s="22">
        <v>0</v>
      </c>
      <c r="AJ327" s="22">
        <v>0</v>
      </c>
      <c r="AK327" s="22">
        <v>0</v>
      </c>
      <c r="AL327" s="22">
        <v>0</v>
      </c>
    </row>
    <row r="328" spans="1:38" x14ac:dyDescent="0.35">
      <c r="A328" s="22" t="s">
        <v>114</v>
      </c>
      <c r="B328" s="22" t="s">
        <v>670</v>
      </c>
      <c r="C328" s="22" t="s">
        <v>769</v>
      </c>
      <c r="D328" s="22" t="s">
        <v>770</v>
      </c>
      <c r="E328" s="22">
        <v>0</v>
      </c>
      <c r="F328" s="22">
        <v>0</v>
      </c>
      <c r="G328" s="22">
        <v>0</v>
      </c>
      <c r="H328" s="22">
        <v>0</v>
      </c>
      <c r="I328" s="22">
        <v>0</v>
      </c>
      <c r="J328" s="22">
        <v>0</v>
      </c>
      <c r="K328" s="22">
        <v>0</v>
      </c>
      <c r="L328" s="22">
        <v>0</v>
      </c>
      <c r="M328" s="22"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  <c r="T328" s="22">
        <v>0</v>
      </c>
      <c r="U328" s="22">
        <v>0</v>
      </c>
      <c r="V328" s="22">
        <v>0</v>
      </c>
      <c r="W328" s="22">
        <v>0</v>
      </c>
      <c r="X328" s="22"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v>0</v>
      </c>
      <c r="AI328" s="22">
        <v>0</v>
      </c>
      <c r="AJ328" s="22">
        <v>0</v>
      </c>
      <c r="AK328" s="22">
        <v>0</v>
      </c>
      <c r="AL328" s="22">
        <v>0</v>
      </c>
    </row>
    <row r="329" spans="1:38" x14ac:dyDescent="0.35">
      <c r="A329" s="22" t="s">
        <v>114</v>
      </c>
      <c r="B329" s="22" t="s">
        <v>670</v>
      </c>
      <c r="C329" s="22" t="s">
        <v>771</v>
      </c>
      <c r="D329" s="22" t="s">
        <v>772</v>
      </c>
      <c r="E329" s="22">
        <v>0</v>
      </c>
      <c r="F329" s="22">
        <v>0</v>
      </c>
      <c r="G329" s="22">
        <v>0</v>
      </c>
      <c r="H329" s="22">
        <v>0</v>
      </c>
      <c r="I329" s="22">
        <v>0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0</v>
      </c>
      <c r="P329" s="22">
        <v>10923</v>
      </c>
      <c r="Q329" s="22">
        <v>0</v>
      </c>
      <c r="R329" s="22">
        <v>0</v>
      </c>
      <c r="S329" s="22">
        <v>0</v>
      </c>
      <c r="T329" s="22">
        <v>10923</v>
      </c>
      <c r="U329" s="22">
        <v>0</v>
      </c>
      <c r="V329" s="22">
        <v>0</v>
      </c>
      <c r="W329" s="22">
        <v>0</v>
      </c>
      <c r="X329" s="22"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0</v>
      </c>
      <c r="AD329" s="22">
        <v>0</v>
      </c>
      <c r="AE329" s="22">
        <v>10330</v>
      </c>
      <c r="AF329" s="22">
        <v>0</v>
      </c>
      <c r="AG329" s="22">
        <v>0</v>
      </c>
      <c r="AH329" s="22">
        <v>0</v>
      </c>
      <c r="AI329" s="22">
        <v>10330</v>
      </c>
      <c r="AJ329" s="22">
        <v>0</v>
      </c>
      <c r="AK329" s="22">
        <v>0</v>
      </c>
      <c r="AL329" s="22">
        <v>0</v>
      </c>
    </row>
    <row r="330" spans="1:38" x14ac:dyDescent="0.35">
      <c r="A330" s="22" t="s">
        <v>114</v>
      </c>
      <c r="B330" s="22" t="s">
        <v>773</v>
      </c>
      <c r="C330" s="22" t="s">
        <v>774</v>
      </c>
      <c r="D330" s="22" t="s">
        <v>775</v>
      </c>
      <c r="E330" s="22">
        <v>0</v>
      </c>
      <c r="F330" s="22">
        <v>0</v>
      </c>
      <c r="G330" s="22">
        <v>0</v>
      </c>
      <c r="H330" s="22">
        <v>0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v>0</v>
      </c>
      <c r="U330" s="22">
        <v>0</v>
      </c>
      <c r="V330" s="22">
        <v>0</v>
      </c>
      <c r="W330" s="22">
        <v>0</v>
      </c>
      <c r="X330" s="22">
        <v>0</v>
      </c>
      <c r="Y330" s="22">
        <v>0</v>
      </c>
      <c r="Z330" s="22">
        <v>0</v>
      </c>
      <c r="AA330" s="22">
        <v>0</v>
      </c>
      <c r="AB330" s="22">
        <v>0</v>
      </c>
      <c r="AC330" s="22">
        <v>0</v>
      </c>
      <c r="AD330" s="22">
        <v>0</v>
      </c>
      <c r="AE330" s="22">
        <v>0</v>
      </c>
      <c r="AF330" s="22">
        <v>0</v>
      </c>
      <c r="AG330" s="22">
        <v>0</v>
      </c>
      <c r="AH330" s="22">
        <v>0</v>
      </c>
      <c r="AI330" s="22">
        <v>0</v>
      </c>
      <c r="AJ330" s="22">
        <v>0</v>
      </c>
      <c r="AK330" s="22">
        <v>0</v>
      </c>
      <c r="AL330" s="22">
        <v>0</v>
      </c>
    </row>
    <row r="331" spans="1:38" x14ac:dyDescent="0.35">
      <c r="A331" s="22" t="s">
        <v>114</v>
      </c>
      <c r="B331" s="22" t="s">
        <v>773</v>
      </c>
      <c r="C331" s="22" t="s">
        <v>776</v>
      </c>
      <c r="D331" s="22" t="s">
        <v>777</v>
      </c>
      <c r="E331" s="22">
        <v>0</v>
      </c>
      <c r="F331" s="22">
        <v>0</v>
      </c>
      <c r="G331" s="22">
        <v>0</v>
      </c>
      <c r="H331" s="22">
        <v>0</v>
      </c>
      <c r="I331" s="22">
        <v>0</v>
      </c>
      <c r="J331" s="22">
        <v>0</v>
      </c>
      <c r="K331" s="22">
        <v>0</v>
      </c>
      <c r="L331" s="22">
        <v>0</v>
      </c>
      <c r="M331" s="22"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v>0</v>
      </c>
      <c r="U331" s="22">
        <v>0</v>
      </c>
      <c r="V331" s="22">
        <v>0</v>
      </c>
      <c r="W331" s="22">
        <v>0</v>
      </c>
      <c r="X331" s="22"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0</v>
      </c>
      <c r="AG331" s="22">
        <v>0</v>
      </c>
      <c r="AH331" s="22">
        <v>0</v>
      </c>
      <c r="AI331" s="22">
        <v>0</v>
      </c>
      <c r="AJ331" s="22">
        <v>0</v>
      </c>
      <c r="AK331" s="22">
        <v>0</v>
      </c>
      <c r="AL331" s="22">
        <v>0</v>
      </c>
    </row>
    <row r="332" spans="1:38" x14ac:dyDescent="0.35">
      <c r="A332" s="22" t="s">
        <v>114</v>
      </c>
      <c r="B332" s="22" t="s">
        <v>773</v>
      </c>
      <c r="C332" s="22" t="s">
        <v>778</v>
      </c>
      <c r="D332" s="22" t="s">
        <v>779</v>
      </c>
      <c r="E332" s="22">
        <v>0</v>
      </c>
      <c r="F332" s="22">
        <v>0</v>
      </c>
      <c r="G332" s="22">
        <v>0</v>
      </c>
      <c r="H332" s="22"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v>0</v>
      </c>
      <c r="V332" s="22">
        <v>0</v>
      </c>
      <c r="W332" s="22">
        <v>0</v>
      </c>
      <c r="X332" s="22"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  <c r="AH332" s="22">
        <v>0</v>
      </c>
      <c r="AI332" s="22">
        <v>0</v>
      </c>
      <c r="AJ332" s="22">
        <v>0</v>
      </c>
      <c r="AK332" s="22">
        <v>0</v>
      </c>
      <c r="AL332" s="22">
        <v>0</v>
      </c>
    </row>
    <row r="333" spans="1:38" x14ac:dyDescent="0.35">
      <c r="A333" s="22" t="s">
        <v>114</v>
      </c>
      <c r="B333" s="22" t="s">
        <v>773</v>
      </c>
      <c r="C333" s="22" t="s">
        <v>780</v>
      </c>
      <c r="D333" s="22" t="s">
        <v>781</v>
      </c>
      <c r="E333" s="22">
        <v>0</v>
      </c>
      <c r="F333" s="22">
        <v>0</v>
      </c>
      <c r="G333" s="22">
        <v>0</v>
      </c>
      <c r="H333" s="22">
        <v>0</v>
      </c>
      <c r="I333" s="22">
        <v>0</v>
      </c>
      <c r="J333" s="22">
        <v>0</v>
      </c>
      <c r="K333" s="22">
        <v>0</v>
      </c>
      <c r="L333" s="22">
        <v>0</v>
      </c>
      <c r="M333" s="22"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v>0</v>
      </c>
      <c r="U333" s="22">
        <v>0</v>
      </c>
      <c r="V333" s="22">
        <v>0</v>
      </c>
      <c r="W333" s="22">
        <v>0</v>
      </c>
      <c r="X333" s="22"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  <c r="AH333" s="22">
        <v>0</v>
      </c>
      <c r="AI333" s="22">
        <v>0</v>
      </c>
      <c r="AJ333" s="22">
        <v>0</v>
      </c>
      <c r="AK333" s="22">
        <v>0</v>
      </c>
      <c r="AL333" s="22">
        <v>0</v>
      </c>
    </row>
    <row r="334" spans="1:38" x14ac:dyDescent="0.35">
      <c r="A334" s="22" t="s">
        <v>114</v>
      </c>
      <c r="B334" s="22" t="s">
        <v>773</v>
      </c>
      <c r="C334" s="22" t="s">
        <v>782</v>
      </c>
      <c r="D334" s="22" t="s">
        <v>783</v>
      </c>
      <c r="E334" s="22">
        <v>0</v>
      </c>
      <c r="F334" s="22">
        <v>0</v>
      </c>
      <c r="G334" s="22">
        <v>0</v>
      </c>
      <c r="H334" s="22"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v>0</v>
      </c>
      <c r="X334" s="22">
        <v>0</v>
      </c>
      <c r="Y334" s="22">
        <v>0</v>
      </c>
      <c r="Z334" s="22">
        <v>0</v>
      </c>
      <c r="AA334" s="22">
        <v>0</v>
      </c>
      <c r="AB334" s="22">
        <v>0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  <c r="AH334" s="22">
        <v>0</v>
      </c>
      <c r="AI334" s="22">
        <v>0</v>
      </c>
      <c r="AJ334" s="22">
        <v>0</v>
      </c>
      <c r="AK334" s="22">
        <v>0</v>
      </c>
      <c r="AL334" s="22">
        <v>0</v>
      </c>
    </row>
    <row r="335" spans="1:38" x14ac:dyDescent="0.35">
      <c r="A335" s="22" t="s">
        <v>114</v>
      </c>
      <c r="B335" s="22" t="s">
        <v>773</v>
      </c>
      <c r="C335" s="22" t="s">
        <v>784</v>
      </c>
      <c r="D335" s="22" t="s">
        <v>785</v>
      </c>
      <c r="E335" s="22">
        <v>0</v>
      </c>
      <c r="F335" s="22">
        <v>0</v>
      </c>
      <c r="G335" s="22">
        <v>0</v>
      </c>
      <c r="H335" s="22"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v>0</v>
      </c>
      <c r="X335" s="22">
        <v>0</v>
      </c>
      <c r="Y335" s="22">
        <v>0</v>
      </c>
      <c r="Z335" s="22">
        <v>0</v>
      </c>
      <c r="AA335" s="22">
        <v>0</v>
      </c>
      <c r="AB335" s="22">
        <v>0</v>
      </c>
      <c r="AC335" s="22">
        <v>0</v>
      </c>
      <c r="AD335" s="22">
        <v>0</v>
      </c>
      <c r="AE335" s="22">
        <v>0</v>
      </c>
      <c r="AF335" s="22">
        <v>0</v>
      </c>
      <c r="AG335" s="22">
        <v>0</v>
      </c>
      <c r="AH335" s="22">
        <v>0</v>
      </c>
      <c r="AI335" s="22">
        <v>0</v>
      </c>
      <c r="AJ335" s="22">
        <v>0</v>
      </c>
      <c r="AK335" s="22">
        <v>0</v>
      </c>
      <c r="AL335" s="22">
        <v>0</v>
      </c>
    </row>
    <row r="336" spans="1:38" x14ac:dyDescent="0.35">
      <c r="A336" s="22" t="s">
        <v>114</v>
      </c>
      <c r="B336" s="22" t="s">
        <v>773</v>
      </c>
      <c r="C336" s="22" t="s">
        <v>786</v>
      </c>
      <c r="D336" s="22" t="s">
        <v>787</v>
      </c>
      <c r="E336" s="22">
        <v>0</v>
      </c>
      <c r="F336" s="22">
        <v>0</v>
      </c>
      <c r="G336" s="22">
        <v>0</v>
      </c>
      <c r="H336" s="22"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v>0</v>
      </c>
      <c r="V336" s="22">
        <v>0</v>
      </c>
      <c r="W336" s="22">
        <v>0</v>
      </c>
      <c r="X336" s="22"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  <c r="AH336" s="22">
        <v>0</v>
      </c>
      <c r="AI336" s="22">
        <v>0</v>
      </c>
      <c r="AJ336" s="22">
        <v>0</v>
      </c>
      <c r="AK336" s="22">
        <v>0</v>
      </c>
      <c r="AL336" s="22">
        <v>0</v>
      </c>
    </row>
    <row r="337" spans="1:38" x14ac:dyDescent="0.35">
      <c r="A337" s="22" t="s">
        <v>114</v>
      </c>
      <c r="B337" s="22" t="s">
        <v>773</v>
      </c>
      <c r="C337" s="22" t="s">
        <v>788</v>
      </c>
      <c r="D337" s="22" t="s">
        <v>789</v>
      </c>
      <c r="E337" s="22">
        <v>0</v>
      </c>
      <c r="F337" s="22">
        <v>0</v>
      </c>
      <c r="G337" s="22">
        <v>0</v>
      </c>
      <c r="H337" s="22">
        <v>0</v>
      </c>
      <c r="I337" s="22">
        <v>0</v>
      </c>
      <c r="J337" s="22">
        <v>0</v>
      </c>
      <c r="K337" s="22">
        <v>0</v>
      </c>
      <c r="L337" s="22">
        <v>0</v>
      </c>
      <c r="M337" s="22">
        <v>0</v>
      </c>
      <c r="N337" s="22">
        <v>0</v>
      </c>
      <c r="O337" s="22">
        <v>0</v>
      </c>
      <c r="P337" s="22">
        <v>22850</v>
      </c>
      <c r="Q337" s="22">
        <v>0</v>
      </c>
      <c r="R337" s="22">
        <v>0</v>
      </c>
      <c r="S337" s="22">
        <v>41331</v>
      </c>
      <c r="T337" s="22">
        <v>64181</v>
      </c>
      <c r="U337" s="22">
        <v>0</v>
      </c>
      <c r="V337" s="22">
        <v>0</v>
      </c>
      <c r="W337" s="22">
        <v>0</v>
      </c>
      <c r="X337" s="22">
        <v>0</v>
      </c>
      <c r="Y337" s="22">
        <v>0</v>
      </c>
      <c r="Z337" s="22">
        <v>0</v>
      </c>
      <c r="AA337" s="22">
        <v>0</v>
      </c>
      <c r="AB337" s="22">
        <v>0</v>
      </c>
      <c r="AC337" s="22">
        <v>0</v>
      </c>
      <c r="AD337" s="22">
        <v>0</v>
      </c>
      <c r="AE337" s="22">
        <v>22850</v>
      </c>
      <c r="AF337" s="22">
        <v>0</v>
      </c>
      <c r="AG337" s="22">
        <v>0</v>
      </c>
      <c r="AH337" s="22">
        <v>41331</v>
      </c>
      <c r="AI337" s="22">
        <v>64181</v>
      </c>
      <c r="AJ337" s="22">
        <v>0</v>
      </c>
      <c r="AK337" s="22">
        <v>0</v>
      </c>
      <c r="AL337" s="22">
        <v>0</v>
      </c>
    </row>
    <row r="338" spans="1:38" x14ac:dyDescent="0.35">
      <c r="A338" s="22" t="s">
        <v>114</v>
      </c>
      <c r="B338" s="22" t="s">
        <v>790</v>
      </c>
      <c r="C338" s="22" t="s">
        <v>791</v>
      </c>
      <c r="D338" s="22" t="s">
        <v>792</v>
      </c>
      <c r="E338" s="22">
        <v>0</v>
      </c>
      <c r="F338" s="22">
        <v>0</v>
      </c>
      <c r="G338" s="22">
        <v>0</v>
      </c>
      <c r="H338" s="22">
        <v>0</v>
      </c>
      <c r="I338" s="22">
        <v>0</v>
      </c>
      <c r="J338" s="22">
        <v>0</v>
      </c>
      <c r="K338" s="22">
        <v>0</v>
      </c>
      <c r="L338" s="22">
        <v>0</v>
      </c>
      <c r="M338" s="22">
        <v>0</v>
      </c>
      <c r="N338" s="22">
        <v>0</v>
      </c>
      <c r="O338" s="22">
        <v>58805</v>
      </c>
      <c r="P338" s="22">
        <v>4536783</v>
      </c>
      <c r="Q338" s="22">
        <v>0</v>
      </c>
      <c r="R338" s="22">
        <v>0</v>
      </c>
      <c r="S338" s="22">
        <v>615588</v>
      </c>
      <c r="T338" s="22">
        <v>5211176</v>
      </c>
      <c r="U338" s="22">
        <v>0</v>
      </c>
      <c r="V338" s="22">
        <v>0</v>
      </c>
      <c r="W338" s="22">
        <v>0</v>
      </c>
      <c r="X338" s="22"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0</v>
      </c>
      <c r="AD338" s="22">
        <v>49985</v>
      </c>
      <c r="AE338" s="22">
        <v>2534217</v>
      </c>
      <c r="AF338" s="22">
        <v>0</v>
      </c>
      <c r="AG338" s="22">
        <v>0</v>
      </c>
      <c r="AH338" s="22">
        <v>541359</v>
      </c>
      <c r="AI338" s="22">
        <v>3125561</v>
      </c>
      <c r="AJ338" s="22">
        <v>0</v>
      </c>
      <c r="AK338" s="22">
        <v>0</v>
      </c>
      <c r="AL338" s="22">
        <v>0</v>
      </c>
    </row>
    <row r="339" spans="1:38" x14ac:dyDescent="0.35">
      <c r="A339" s="22"/>
      <c r="B339" s="22"/>
      <c r="C339" s="22"/>
      <c r="D339" s="22" t="s">
        <v>793</v>
      </c>
      <c r="E339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93E5C-A8BC-47C2-8718-2E9B4E7495C7}">
  <dimension ref="A1:AK339"/>
  <sheetViews>
    <sheetView zoomScale="90" zoomScaleNormal="90" workbookViewId="0"/>
  </sheetViews>
  <sheetFormatPr defaultRowHeight="14.5" x14ac:dyDescent="0.35"/>
  <cols>
    <col min="2" max="2" width="23.7265625" customWidth="1"/>
    <col min="4" max="4" width="37.7265625" customWidth="1"/>
    <col min="5" max="37" width="15.7265625" customWidth="1"/>
  </cols>
  <sheetData>
    <row r="1" spans="1:37" ht="24" customHeight="1" x14ac:dyDescent="0.4">
      <c r="A1" s="4" t="str">
        <f>HYPERLINK("#'Index'!A1", "&lt;&lt; Index")</f>
        <v>&lt;&lt; Index</v>
      </c>
      <c r="B1" s="20" t="s">
        <v>42</v>
      </c>
      <c r="D1" s="20" t="s">
        <v>43</v>
      </c>
    </row>
    <row r="2" spans="1:37" ht="64" customHeight="1" x14ac:dyDescent="0.3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48</v>
      </c>
      <c r="F2" s="21" t="s">
        <v>49</v>
      </c>
      <c r="G2" s="21" t="s">
        <v>50</v>
      </c>
      <c r="H2" s="21" t="s">
        <v>51</v>
      </c>
      <c r="I2" s="21" t="s">
        <v>52</v>
      </c>
      <c r="J2" s="21" t="s">
        <v>53</v>
      </c>
      <c r="K2" s="21" t="s">
        <v>54</v>
      </c>
      <c r="L2" s="21" t="s">
        <v>55</v>
      </c>
      <c r="M2" s="21" t="s">
        <v>56</v>
      </c>
      <c r="N2" s="21" t="s">
        <v>57</v>
      </c>
      <c r="O2" s="21" t="s">
        <v>58</v>
      </c>
      <c r="P2" s="21" t="s">
        <v>59</v>
      </c>
      <c r="Q2" s="21" t="s">
        <v>60</v>
      </c>
      <c r="R2" s="21" t="s">
        <v>57</v>
      </c>
      <c r="S2" s="21" t="s">
        <v>61</v>
      </c>
      <c r="T2" s="21" t="s">
        <v>62</v>
      </c>
      <c r="U2" s="21" t="s">
        <v>63</v>
      </c>
      <c r="V2" s="21" t="s">
        <v>64</v>
      </c>
      <c r="W2" s="21" t="s">
        <v>65</v>
      </c>
      <c r="X2" s="21" t="s">
        <v>66</v>
      </c>
      <c r="Y2" s="21" t="s">
        <v>67</v>
      </c>
      <c r="Z2" s="21" t="s">
        <v>68</v>
      </c>
      <c r="AA2" s="21" t="s">
        <v>69</v>
      </c>
      <c r="AB2" s="21" t="s">
        <v>70</v>
      </c>
      <c r="AC2" s="21" t="s">
        <v>71</v>
      </c>
      <c r="AD2" s="21" t="s">
        <v>72</v>
      </c>
      <c r="AE2" s="21" t="s">
        <v>73</v>
      </c>
      <c r="AF2" s="21" t="s">
        <v>74</v>
      </c>
      <c r="AG2" s="21" t="s">
        <v>75</v>
      </c>
      <c r="AH2" s="21" t="s">
        <v>76</v>
      </c>
      <c r="AI2" s="21" t="s">
        <v>77</v>
      </c>
      <c r="AJ2" s="21" t="s">
        <v>78</v>
      </c>
      <c r="AK2" s="21" t="s">
        <v>79</v>
      </c>
    </row>
    <row r="3" spans="1:37" x14ac:dyDescent="0.35">
      <c r="A3" s="21"/>
      <c r="B3" s="21"/>
      <c r="C3" s="21"/>
      <c r="D3" s="21" t="s">
        <v>80</v>
      </c>
      <c r="E3" s="21" t="s">
        <v>81</v>
      </c>
      <c r="F3" s="21" t="s">
        <v>82</v>
      </c>
      <c r="G3" s="21" t="s">
        <v>83</v>
      </c>
      <c r="H3" s="21" t="s">
        <v>84</v>
      </c>
      <c r="I3" s="21" t="s">
        <v>85</v>
      </c>
      <c r="J3" s="21" t="s">
        <v>86</v>
      </c>
      <c r="K3" s="21" t="s">
        <v>87</v>
      </c>
      <c r="L3" s="21" t="s">
        <v>88</v>
      </c>
      <c r="M3" s="21" t="s">
        <v>89</v>
      </c>
      <c r="N3" s="21" t="s">
        <v>90</v>
      </c>
      <c r="O3" s="21" t="s">
        <v>91</v>
      </c>
      <c r="P3" s="21" t="s">
        <v>92</v>
      </c>
      <c r="Q3" s="21" t="s">
        <v>93</v>
      </c>
      <c r="R3" s="21" t="s">
        <v>94</v>
      </c>
      <c r="S3" s="21" t="s">
        <v>95</v>
      </c>
      <c r="T3" s="21" t="s">
        <v>96</v>
      </c>
      <c r="U3" s="21" t="s">
        <v>97</v>
      </c>
      <c r="V3" s="21" t="s">
        <v>98</v>
      </c>
      <c r="W3" s="21" t="s">
        <v>99</v>
      </c>
      <c r="X3" s="21" t="s">
        <v>100</v>
      </c>
      <c r="Y3" s="21" t="s">
        <v>101</v>
      </c>
      <c r="Z3" s="21" t="s">
        <v>102</v>
      </c>
      <c r="AA3" s="21" t="s">
        <v>103</v>
      </c>
      <c r="AB3" s="21" t="s">
        <v>104</v>
      </c>
      <c r="AC3" s="21" t="s">
        <v>105</v>
      </c>
      <c r="AD3" s="21" t="s">
        <v>106</v>
      </c>
      <c r="AE3" s="21" t="s">
        <v>107</v>
      </c>
      <c r="AF3" s="21" t="s">
        <v>108</v>
      </c>
      <c r="AG3" s="21" t="s">
        <v>109</v>
      </c>
      <c r="AH3" s="21" t="s">
        <v>110</v>
      </c>
      <c r="AI3" s="21" t="s">
        <v>111</v>
      </c>
      <c r="AJ3" s="21" t="s">
        <v>112</v>
      </c>
      <c r="AK3" s="21" t="s">
        <v>113</v>
      </c>
    </row>
    <row r="4" spans="1:37" x14ac:dyDescent="0.35">
      <c r="A4" s="22" t="s">
        <v>114</v>
      </c>
      <c r="B4" s="22" t="s">
        <v>115</v>
      </c>
      <c r="C4" s="22" t="s">
        <v>116</v>
      </c>
      <c r="D4" s="22" t="s">
        <v>117</v>
      </c>
      <c r="E4" s="22">
        <v>45788009</v>
      </c>
      <c r="F4" s="22">
        <v>2196351</v>
      </c>
      <c r="G4" s="22">
        <v>683325</v>
      </c>
      <c r="H4" s="22">
        <v>0</v>
      </c>
      <c r="I4" s="22">
        <v>0</v>
      </c>
      <c r="J4" s="22">
        <v>5592</v>
      </c>
      <c r="K4" s="22">
        <v>8684376</v>
      </c>
      <c r="L4" s="22">
        <v>0</v>
      </c>
      <c r="M4" s="22">
        <v>0</v>
      </c>
      <c r="N4" s="22">
        <v>0</v>
      </c>
      <c r="O4" s="22">
        <v>8343548</v>
      </c>
      <c r="P4" s="22">
        <v>58193118</v>
      </c>
      <c r="Q4" s="22">
        <v>99991</v>
      </c>
      <c r="R4" s="22">
        <v>89895959</v>
      </c>
      <c r="S4" s="22">
        <v>61445</v>
      </c>
      <c r="T4" s="22">
        <v>4390285</v>
      </c>
      <c r="U4" s="22">
        <v>218341999</v>
      </c>
      <c r="V4" s="22">
        <v>0</v>
      </c>
      <c r="W4" s="22">
        <v>207815</v>
      </c>
      <c r="X4" s="22">
        <v>13554694</v>
      </c>
      <c r="Y4" s="22">
        <v>2233768</v>
      </c>
      <c r="Z4" s="22">
        <v>63502741</v>
      </c>
      <c r="AA4" s="22">
        <v>55810498</v>
      </c>
      <c r="AB4" s="22">
        <v>4093412</v>
      </c>
      <c r="AC4" s="22">
        <v>4390285</v>
      </c>
      <c r="AD4" s="22">
        <v>143793213</v>
      </c>
      <c r="AE4" s="22">
        <v>74548786</v>
      </c>
      <c r="AF4" s="22">
        <v>807991542</v>
      </c>
      <c r="AG4" s="22">
        <v>0</v>
      </c>
      <c r="AH4" s="22">
        <v>89130</v>
      </c>
      <c r="AI4" s="22">
        <v>0</v>
      </c>
      <c r="AJ4" s="22">
        <v>808080672</v>
      </c>
      <c r="AK4" s="22">
        <v>882629458</v>
      </c>
    </row>
    <row r="5" spans="1:37" x14ac:dyDescent="0.35">
      <c r="A5" s="22" t="s">
        <v>114</v>
      </c>
      <c r="B5" s="22" t="s">
        <v>115</v>
      </c>
      <c r="C5" s="22" t="s">
        <v>118</v>
      </c>
      <c r="D5" s="22" t="s">
        <v>119</v>
      </c>
      <c r="E5" s="22">
        <v>32753151</v>
      </c>
      <c r="F5" s="22">
        <v>904811</v>
      </c>
      <c r="G5" s="22">
        <v>647976</v>
      </c>
      <c r="H5" s="22">
        <v>0</v>
      </c>
      <c r="I5" s="22">
        <v>6863897</v>
      </c>
      <c r="J5" s="22">
        <v>2028919</v>
      </c>
      <c r="K5" s="22">
        <v>2457961</v>
      </c>
      <c r="L5" s="22">
        <v>0</v>
      </c>
      <c r="M5" s="22">
        <v>0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  <c r="S5" s="22">
        <v>0</v>
      </c>
      <c r="T5" s="22">
        <v>0</v>
      </c>
      <c r="U5" s="22">
        <v>45656715</v>
      </c>
      <c r="V5" s="22">
        <v>0</v>
      </c>
      <c r="W5" s="22">
        <v>588415</v>
      </c>
      <c r="X5" s="22">
        <v>4864213</v>
      </c>
      <c r="Y5" s="22">
        <v>1507686</v>
      </c>
      <c r="Z5" s="22">
        <v>17607076</v>
      </c>
      <c r="AA5" s="22">
        <v>35251428</v>
      </c>
      <c r="AB5" s="22">
        <v>0</v>
      </c>
      <c r="AC5" s="22">
        <v>0</v>
      </c>
      <c r="AD5" s="22">
        <v>59818818</v>
      </c>
      <c r="AE5" s="22">
        <v>-14162103</v>
      </c>
      <c r="AF5" s="22">
        <v>374102432</v>
      </c>
      <c r="AG5" s="22">
        <v>115736</v>
      </c>
      <c r="AH5" s="22">
        <v>512318</v>
      </c>
      <c r="AI5" s="22">
        <v>0</v>
      </c>
      <c r="AJ5" s="22">
        <v>374730486</v>
      </c>
      <c r="AK5" s="22">
        <v>360568383</v>
      </c>
    </row>
    <row r="6" spans="1:37" x14ac:dyDescent="0.35">
      <c r="A6" s="22" t="s">
        <v>114</v>
      </c>
      <c r="B6" s="22" t="s">
        <v>115</v>
      </c>
      <c r="C6" s="22" t="s">
        <v>120</v>
      </c>
      <c r="D6" s="22" t="s">
        <v>121</v>
      </c>
      <c r="E6" s="22">
        <v>16687737</v>
      </c>
      <c r="F6" s="22">
        <v>910878</v>
      </c>
      <c r="G6" s="22">
        <v>434240</v>
      </c>
      <c r="H6" s="22">
        <v>0</v>
      </c>
      <c r="I6" s="22">
        <v>598340</v>
      </c>
      <c r="J6" s="22">
        <v>1422729</v>
      </c>
      <c r="K6" s="22">
        <v>3479750</v>
      </c>
      <c r="L6" s="22">
        <v>0</v>
      </c>
      <c r="M6" s="22">
        <v>2354999</v>
      </c>
      <c r="N6" s="22">
        <v>0</v>
      </c>
      <c r="O6" s="22">
        <v>0</v>
      </c>
      <c r="P6" s="22">
        <v>0</v>
      </c>
      <c r="Q6" s="22">
        <v>0</v>
      </c>
      <c r="R6" s="22">
        <v>11113672</v>
      </c>
      <c r="S6" s="22">
        <v>0</v>
      </c>
      <c r="T6" s="22">
        <v>0</v>
      </c>
      <c r="U6" s="22">
        <v>37002345</v>
      </c>
      <c r="V6" s="22">
        <v>0</v>
      </c>
      <c r="W6" s="22">
        <v>0</v>
      </c>
      <c r="X6" s="22">
        <v>5008771</v>
      </c>
      <c r="Y6" s="22">
        <v>300735</v>
      </c>
      <c r="Z6" s="22">
        <v>4430458</v>
      </c>
      <c r="AA6" s="22">
        <v>4752869</v>
      </c>
      <c r="AB6" s="22">
        <v>0</v>
      </c>
      <c r="AC6" s="22">
        <v>0</v>
      </c>
      <c r="AD6" s="22">
        <v>14492833</v>
      </c>
      <c r="AE6" s="22">
        <v>22509512</v>
      </c>
      <c r="AF6" s="22">
        <v>122273160</v>
      </c>
      <c r="AG6" s="22">
        <v>382634</v>
      </c>
      <c r="AH6" s="22">
        <v>433636</v>
      </c>
      <c r="AI6" s="22">
        <v>0</v>
      </c>
      <c r="AJ6" s="22">
        <v>123089430</v>
      </c>
      <c r="AK6" s="22">
        <v>145598942</v>
      </c>
    </row>
    <row r="7" spans="1:37" x14ac:dyDescent="0.35">
      <c r="A7" s="22" t="s">
        <v>114</v>
      </c>
      <c r="B7" s="22" t="s">
        <v>115</v>
      </c>
      <c r="C7" s="22" t="s">
        <v>122</v>
      </c>
      <c r="D7" s="22" t="s">
        <v>123</v>
      </c>
      <c r="E7" s="22">
        <v>1120626000</v>
      </c>
      <c r="F7" s="22">
        <v>61435000</v>
      </c>
      <c r="G7" s="22">
        <v>10696000</v>
      </c>
      <c r="H7" s="22">
        <v>-2621000</v>
      </c>
      <c r="I7" s="22">
        <v>42465000</v>
      </c>
      <c r="J7" s="22">
        <v>0</v>
      </c>
      <c r="K7" s="22">
        <v>261506000</v>
      </c>
      <c r="L7" s="22">
        <v>0</v>
      </c>
      <c r="M7" s="22">
        <v>279307000</v>
      </c>
      <c r="N7" s="22">
        <v>0</v>
      </c>
      <c r="O7" s="22">
        <v>238691000</v>
      </c>
      <c r="P7" s="22">
        <v>511789000</v>
      </c>
      <c r="Q7" s="22">
        <v>436000</v>
      </c>
      <c r="R7" s="22">
        <v>5600876000</v>
      </c>
      <c r="S7" s="22">
        <v>6741000</v>
      </c>
      <c r="T7" s="22">
        <v>94674000</v>
      </c>
      <c r="U7" s="22">
        <v>8226621000</v>
      </c>
      <c r="V7" s="22">
        <v>224159000</v>
      </c>
      <c r="W7" s="22">
        <v>30763000</v>
      </c>
      <c r="X7" s="22">
        <v>721472000</v>
      </c>
      <c r="Y7" s="22">
        <v>47857000</v>
      </c>
      <c r="Z7" s="22">
        <v>948327000</v>
      </c>
      <c r="AA7" s="22">
        <v>2845144000</v>
      </c>
      <c r="AB7" s="22">
        <v>0</v>
      </c>
      <c r="AC7" s="22">
        <v>618654000</v>
      </c>
      <c r="AD7" s="22">
        <v>5436376000</v>
      </c>
      <c r="AE7" s="22">
        <v>2790245000</v>
      </c>
      <c r="AF7" s="22">
        <v>18934479000</v>
      </c>
      <c r="AG7" s="22">
        <v>63552000</v>
      </c>
      <c r="AH7" s="22">
        <v>29255000</v>
      </c>
      <c r="AI7" s="22">
        <v>0</v>
      </c>
      <c r="AJ7" s="22">
        <v>19027286000</v>
      </c>
      <c r="AK7" s="22">
        <v>21817531000</v>
      </c>
    </row>
    <row r="8" spans="1:37" x14ac:dyDescent="0.35">
      <c r="A8" s="22" t="s">
        <v>114</v>
      </c>
      <c r="B8" s="22" t="s">
        <v>115</v>
      </c>
      <c r="C8" s="22" t="s">
        <v>124</v>
      </c>
      <c r="D8" s="22" t="s">
        <v>125</v>
      </c>
      <c r="E8" s="22">
        <v>81623719</v>
      </c>
      <c r="F8" s="22">
        <v>3246605</v>
      </c>
      <c r="G8" s="22">
        <v>249882</v>
      </c>
      <c r="H8" s="22">
        <v>-234379</v>
      </c>
      <c r="I8" s="22">
        <v>286227</v>
      </c>
      <c r="J8" s="22">
        <v>0</v>
      </c>
      <c r="K8" s="22">
        <v>2451599</v>
      </c>
      <c r="L8" s="22">
        <v>0</v>
      </c>
      <c r="M8" s="22">
        <v>7186980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  <c r="T8" s="22">
        <v>0</v>
      </c>
      <c r="U8" s="22">
        <v>94810633</v>
      </c>
      <c r="V8" s="22">
        <v>0</v>
      </c>
      <c r="W8" s="22">
        <v>0</v>
      </c>
      <c r="X8" s="22">
        <v>2935444</v>
      </c>
      <c r="Y8" s="22">
        <v>1675137</v>
      </c>
      <c r="Z8" s="22">
        <v>13733763</v>
      </c>
      <c r="AA8" s="22">
        <v>13738493</v>
      </c>
      <c r="AB8" s="22">
        <v>1266015</v>
      </c>
      <c r="AC8" s="22">
        <v>8609459</v>
      </c>
      <c r="AD8" s="22">
        <v>41958311</v>
      </c>
      <c r="AE8" s="22">
        <v>52852322</v>
      </c>
      <c r="AF8" s="22">
        <v>238269432</v>
      </c>
      <c r="AG8" s="22">
        <v>1138957</v>
      </c>
      <c r="AH8" s="22">
        <v>522044</v>
      </c>
      <c r="AI8" s="22">
        <v>0</v>
      </c>
      <c r="AJ8" s="22">
        <v>239930433</v>
      </c>
      <c r="AK8" s="22">
        <v>292782755</v>
      </c>
    </row>
    <row r="9" spans="1:37" x14ac:dyDescent="0.35">
      <c r="A9" s="22" t="s">
        <v>114</v>
      </c>
      <c r="B9" s="22" t="s">
        <v>115</v>
      </c>
      <c r="C9" s="22" t="s">
        <v>126</v>
      </c>
      <c r="D9" s="22" t="s">
        <v>127</v>
      </c>
      <c r="E9" s="22">
        <v>4938989</v>
      </c>
      <c r="F9" s="22">
        <v>716646</v>
      </c>
      <c r="G9" s="22">
        <v>1531222</v>
      </c>
      <c r="H9" s="22">
        <v>0</v>
      </c>
      <c r="I9" s="22">
        <v>0</v>
      </c>
      <c r="J9" s="22">
        <v>82156</v>
      </c>
      <c r="K9" s="22">
        <v>5723392</v>
      </c>
      <c r="L9" s="22">
        <v>0</v>
      </c>
      <c r="M9" s="22">
        <v>10430838</v>
      </c>
      <c r="N9" s="22">
        <v>0</v>
      </c>
      <c r="O9" s="22">
        <v>0</v>
      </c>
      <c r="P9" s="22">
        <v>0</v>
      </c>
      <c r="Q9" s="22">
        <v>0</v>
      </c>
      <c r="R9" s="22">
        <v>101947277</v>
      </c>
      <c r="S9" s="22">
        <v>0</v>
      </c>
      <c r="T9" s="22">
        <v>2404153</v>
      </c>
      <c r="U9" s="22">
        <v>127774673</v>
      </c>
      <c r="V9" s="22">
        <v>0</v>
      </c>
      <c r="W9" s="22">
        <v>0</v>
      </c>
      <c r="X9" s="22">
        <v>4316667</v>
      </c>
      <c r="Y9" s="22">
        <v>4528805</v>
      </c>
      <c r="Z9" s="22">
        <v>17339842</v>
      </c>
      <c r="AA9" s="22">
        <v>13430141</v>
      </c>
      <c r="AB9" s="22">
        <v>0</v>
      </c>
      <c r="AC9" s="22">
        <v>7245779</v>
      </c>
      <c r="AD9" s="22">
        <v>46861234</v>
      </c>
      <c r="AE9" s="22">
        <v>80913439</v>
      </c>
      <c r="AF9" s="22">
        <v>109454580</v>
      </c>
      <c r="AG9" s="22">
        <v>238657</v>
      </c>
      <c r="AH9" s="22">
        <v>171875</v>
      </c>
      <c r="AI9" s="22">
        <v>4578622</v>
      </c>
      <c r="AJ9" s="22">
        <v>114443734</v>
      </c>
      <c r="AK9" s="22">
        <v>195357173</v>
      </c>
    </row>
    <row r="10" spans="1:37" x14ac:dyDescent="0.35">
      <c r="A10" s="22" t="s">
        <v>114</v>
      </c>
      <c r="B10" s="22" t="s">
        <v>115</v>
      </c>
      <c r="C10" s="22" t="s">
        <v>128</v>
      </c>
      <c r="D10" s="22" t="s">
        <v>129</v>
      </c>
      <c r="E10" s="22">
        <v>16084269</v>
      </c>
      <c r="F10" s="22">
        <v>2179943</v>
      </c>
      <c r="G10" s="22">
        <v>22481223</v>
      </c>
      <c r="H10" s="22">
        <v>-23642008</v>
      </c>
      <c r="I10" s="22">
        <v>2776849</v>
      </c>
      <c r="J10" s="22">
        <v>0</v>
      </c>
      <c r="K10" s="22">
        <v>2232389</v>
      </c>
      <c r="L10" s="22">
        <v>0</v>
      </c>
      <c r="M10" s="22">
        <v>1141500</v>
      </c>
      <c r="N10" s="22">
        <v>0</v>
      </c>
      <c r="O10" s="22">
        <v>0</v>
      </c>
      <c r="P10" s="22">
        <v>0</v>
      </c>
      <c r="Q10" s="22">
        <v>0</v>
      </c>
      <c r="R10" s="22">
        <v>73809237</v>
      </c>
      <c r="S10" s="22">
        <v>0</v>
      </c>
      <c r="T10" s="22">
        <v>0</v>
      </c>
      <c r="U10" s="22">
        <v>97063402</v>
      </c>
      <c r="V10" s="22">
        <v>0</v>
      </c>
      <c r="W10" s="22">
        <v>3135899</v>
      </c>
      <c r="X10" s="22">
        <v>5645668</v>
      </c>
      <c r="Y10" s="22">
        <v>1476577</v>
      </c>
      <c r="Z10" s="22">
        <v>6964578</v>
      </c>
      <c r="AA10" s="22">
        <v>48303662</v>
      </c>
      <c r="AB10" s="22">
        <v>0</v>
      </c>
      <c r="AC10" s="22">
        <v>0</v>
      </c>
      <c r="AD10" s="22">
        <v>65526384</v>
      </c>
      <c r="AE10" s="22">
        <v>31537018</v>
      </c>
      <c r="AF10" s="22">
        <v>326071989</v>
      </c>
      <c r="AG10" s="22">
        <v>417836</v>
      </c>
      <c r="AH10" s="22">
        <v>328250</v>
      </c>
      <c r="AI10" s="22">
        <v>0</v>
      </c>
      <c r="AJ10" s="22">
        <v>326818075</v>
      </c>
      <c r="AK10" s="22">
        <v>358355093</v>
      </c>
    </row>
    <row r="11" spans="1:37" x14ac:dyDescent="0.35">
      <c r="A11" s="22" t="s">
        <v>114</v>
      </c>
      <c r="B11" s="22" t="s">
        <v>115</v>
      </c>
      <c r="C11" s="22" t="s">
        <v>130</v>
      </c>
      <c r="D11" s="22" t="s">
        <v>131</v>
      </c>
      <c r="E11" s="22">
        <v>531040000</v>
      </c>
      <c r="F11" s="22">
        <v>66386000</v>
      </c>
      <c r="G11" s="22">
        <v>43118000</v>
      </c>
      <c r="H11" s="22">
        <v>-4744000</v>
      </c>
      <c r="I11" s="22">
        <v>389651000</v>
      </c>
      <c r="J11" s="22">
        <v>0</v>
      </c>
      <c r="K11" s="22">
        <v>292801000</v>
      </c>
      <c r="L11" s="22">
        <v>9813000</v>
      </c>
      <c r="M11" s="22">
        <v>241213000</v>
      </c>
      <c r="N11" s="22">
        <v>0</v>
      </c>
      <c r="O11" s="22">
        <v>268734000</v>
      </c>
      <c r="P11" s="22">
        <v>255856000</v>
      </c>
      <c r="Q11" s="22">
        <v>25488000</v>
      </c>
      <c r="R11" s="22">
        <v>5408127000</v>
      </c>
      <c r="S11" s="22">
        <v>0</v>
      </c>
      <c r="T11" s="22">
        <v>0</v>
      </c>
      <c r="U11" s="22">
        <v>7527483000</v>
      </c>
      <c r="V11" s="22">
        <v>0</v>
      </c>
      <c r="W11" s="22">
        <v>1597000</v>
      </c>
      <c r="X11" s="22">
        <v>1149754000</v>
      </c>
      <c r="Y11" s="22">
        <v>44682000</v>
      </c>
      <c r="Z11" s="22">
        <v>280152000</v>
      </c>
      <c r="AA11" s="22">
        <v>3407145000</v>
      </c>
      <c r="AB11" s="22">
        <v>15129000</v>
      </c>
      <c r="AC11" s="22">
        <v>129037000</v>
      </c>
      <c r="AD11" s="22">
        <v>5027496000</v>
      </c>
      <c r="AE11" s="22">
        <v>2499987000</v>
      </c>
      <c r="AF11" s="22">
        <v>13195576000</v>
      </c>
      <c r="AG11" s="22">
        <v>37320000</v>
      </c>
      <c r="AH11" s="22">
        <v>24142000</v>
      </c>
      <c r="AI11" s="22">
        <v>15898000</v>
      </c>
      <c r="AJ11" s="22">
        <v>13272936000</v>
      </c>
      <c r="AK11" s="22">
        <v>15772923000</v>
      </c>
    </row>
    <row r="12" spans="1:37" x14ac:dyDescent="0.35">
      <c r="A12" s="22" t="s">
        <v>114</v>
      </c>
      <c r="B12" s="22" t="s">
        <v>115</v>
      </c>
      <c r="C12" s="22" t="s">
        <v>132</v>
      </c>
      <c r="D12" s="22" t="s">
        <v>133</v>
      </c>
      <c r="E12" s="22">
        <v>48619000</v>
      </c>
      <c r="F12" s="22">
        <v>1753000</v>
      </c>
      <c r="G12" s="22">
        <v>212000</v>
      </c>
      <c r="H12" s="22">
        <v>-173000</v>
      </c>
      <c r="I12" s="22">
        <v>873000</v>
      </c>
      <c r="J12" s="22">
        <v>0</v>
      </c>
      <c r="K12" s="22">
        <v>2078000</v>
      </c>
      <c r="L12" s="22">
        <v>0</v>
      </c>
      <c r="M12" s="22">
        <v>1244000</v>
      </c>
      <c r="N12" s="22">
        <v>25000</v>
      </c>
      <c r="O12" s="22">
        <v>0</v>
      </c>
      <c r="P12" s="22">
        <v>0</v>
      </c>
      <c r="Q12" s="22">
        <v>0</v>
      </c>
      <c r="R12" s="22">
        <v>27408000</v>
      </c>
      <c r="S12" s="22">
        <v>0</v>
      </c>
      <c r="T12" s="22">
        <v>0</v>
      </c>
      <c r="U12" s="22">
        <v>82039000</v>
      </c>
      <c r="V12" s="22">
        <v>0</v>
      </c>
      <c r="W12" s="22">
        <v>0</v>
      </c>
      <c r="X12" s="22">
        <v>9287000</v>
      </c>
      <c r="Y12" s="22">
        <v>1374000</v>
      </c>
      <c r="Z12" s="22">
        <v>7787000</v>
      </c>
      <c r="AA12" s="22">
        <v>31726000</v>
      </c>
      <c r="AB12" s="22">
        <v>0</v>
      </c>
      <c r="AC12" s="22">
        <v>1609000</v>
      </c>
      <c r="AD12" s="22">
        <v>51783000</v>
      </c>
      <c r="AE12" s="22">
        <v>30256000</v>
      </c>
      <c r="AF12" s="22">
        <v>502269000</v>
      </c>
      <c r="AG12" s="22">
        <v>398000</v>
      </c>
      <c r="AH12" s="22">
        <v>747000</v>
      </c>
      <c r="AI12" s="22">
        <v>0</v>
      </c>
      <c r="AJ12" s="22">
        <v>503414000</v>
      </c>
      <c r="AK12" s="22">
        <v>533670000</v>
      </c>
    </row>
    <row r="13" spans="1:37" x14ac:dyDescent="0.35">
      <c r="A13" s="22" t="s">
        <v>114</v>
      </c>
      <c r="B13" s="22" t="s">
        <v>115</v>
      </c>
      <c r="C13" s="22" t="s">
        <v>134</v>
      </c>
      <c r="D13" s="22" t="s">
        <v>135</v>
      </c>
      <c r="E13" s="22">
        <v>156895575</v>
      </c>
      <c r="F13" s="22">
        <v>5607976</v>
      </c>
      <c r="G13" s="22">
        <v>3814864</v>
      </c>
      <c r="H13" s="22">
        <v>0</v>
      </c>
      <c r="I13" s="22">
        <v>30109305</v>
      </c>
      <c r="J13" s="22">
        <v>0</v>
      </c>
      <c r="K13" s="22">
        <v>11086907</v>
      </c>
      <c r="L13" s="22">
        <v>1593087</v>
      </c>
      <c r="M13" s="22">
        <v>1590027</v>
      </c>
      <c r="N13" s="22">
        <v>0</v>
      </c>
      <c r="O13" s="22">
        <v>0</v>
      </c>
      <c r="P13" s="22">
        <v>0</v>
      </c>
      <c r="Q13" s="22">
        <v>0</v>
      </c>
      <c r="R13" s="22">
        <v>117175894</v>
      </c>
      <c r="S13" s="22">
        <v>0</v>
      </c>
      <c r="T13" s="22">
        <v>0</v>
      </c>
      <c r="U13" s="22">
        <v>327873635</v>
      </c>
      <c r="V13" s="22">
        <v>0</v>
      </c>
      <c r="W13" s="22">
        <v>0</v>
      </c>
      <c r="X13" s="22">
        <v>21174305</v>
      </c>
      <c r="Y13" s="22">
        <v>0</v>
      </c>
      <c r="Z13" s="22">
        <v>50807487</v>
      </c>
      <c r="AA13" s="22">
        <v>124675032</v>
      </c>
      <c r="AB13" s="22">
        <v>0</v>
      </c>
      <c r="AC13" s="22">
        <v>0</v>
      </c>
      <c r="AD13" s="22">
        <v>196656824</v>
      </c>
      <c r="AE13" s="22">
        <v>131216811</v>
      </c>
      <c r="AF13" s="22">
        <v>697622308</v>
      </c>
      <c r="AG13" s="22">
        <v>1114427</v>
      </c>
      <c r="AH13" s="22">
        <v>764831</v>
      </c>
      <c r="AI13" s="22">
        <v>0</v>
      </c>
      <c r="AJ13" s="22">
        <v>699501566</v>
      </c>
      <c r="AK13" s="22">
        <v>830718377</v>
      </c>
    </row>
    <row r="14" spans="1:37" x14ac:dyDescent="0.35">
      <c r="A14" s="22" t="s">
        <v>114</v>
      </c>
      <c r="B14" s="22" t="s">
        <v>115</v>
      </c>
      <c r="C14" s="22" t="s">
        <v>136</v>
      </c>
      <c r="D14" s="22" t="s">
        <v>137</v>
      </c>
      <c r="E14" s="22">
        <v>2066302</v>
      </c>
      <c r="F14" s="22">
        <v>613606</v>
      </c>
      <c r="G14" s="22">
        <v>181041</v>
      </c>
      <c r="H14" s="22">
        <v>0</v>
      </c>
      <c r="I14" s="22">
        <v>3521</v>
      </c>
      <c r="J14" s="22">
        <v>0</v>
      </c>
      <c r="K14" s="22">
        <v>5482590</v>
      </c>
      <c r="L14" s="22">
        <v>0</v>
      </c>
      <c r="M14" s="22">
        <v>3696448</v>
      </c>
      <c r="N14" s="22">
        <v>0</v>
      </c>
      <c r="O14" s="22">
        <v>0</v>
      </c>
      <c r="P14" s="22">
        <v>0</v>
      </c>
      <c r="Q14" s="22">
        <v>0</v>
      </c>
      <c r="R14" s="22">
        <v>18169487</v>
      </c>
      <c r="S14" s="22">
        <v>0</v>
      </c>
      <c r="T14" s="22">
        <v>0</v>
      </c>
      <c r="U14" s="22">
        <v>30212995</v>
      </c>
      <c r="V14" s="22">
        <v>0</v>
      </c>
      <c r="W14" s="22">
        <v>0</v>
      </c>
      <c r="X14" s="22">
        <v>3810347</v>
      </c>
      <c r="Y14" s="22">
        <v>1818472</v>
      </c>
      <c r="Z14" s="22">
        <v>7205907</v>
      </c>
      <c r="AA14" s="22">
        <v>24455663</v>
      </c>
      <c r="AB14" s="22">
        <v>0</v>
      </c>
      <c r="AC14" s="22">
        <v>0</v>
      </c>
      <c r="AD14" s="22">
        <v>37290389</v>
      </c>
      <c r="AE14" s="22">
        <v>-7077394</v>
      </c>
      <c r="AF14" s="22">
        <v>183270413</v>
      </c>
      <c r="AG14" s="22">
        <v>320211</v>
      </c>
      <c r="AH14" s="22">
        <v>67462</v>
      </c>
      <c r="AI14" s="22">
        <v>0</v>
      </c>
      <c r="AJ14" s="22">
        <v>183658086</v>
      </c>
      <c r="AK14" s="22">
        <v>176580692</v>
      </c>
    </row>
    <row r="15" spans="1:37" x14ac:dyDescent="0.35">
      <c r="A15" s="22" t="s">
        <v>114</v>
      </c>
      <c r="B15" s="22" t="s">
        <v>115</v>
      </c>
      <c r="C15" s="22" t="s">
        <v>138</v>
      </c>
      <c r="D15" s="22" t="s">
        <v>139</v>
      </c>
      <c r="E15" s="22">
        <v>9333059</v>
      </c>
      <c r="F15" s="22">
        <v>3411700</v>
      </c>
      <c r="G15" s="22">
        <v>664060</v>
      </c>
      <c r="H15" s="22">
        <v>0</v>
      </c>
      <c r="I15" s="22">
        <v>638708</v>
      </c>
      <c r="J15" s="22">
        <v>0</v>
      </c>
      <c r="K15" s="22">
        <v>10341223</v>
      </c>
      <c r="L15" s="22">
        <v>0</v>
      </c>
      <c r="M15" s="22">
        <v>0</v>
      </c>
      <c r="N15" s="22">
        <v>0</v>
      </c>
      <c r="O15" s="22">
        <v>0</v>
      </c>
      <c r="P15" s="22">
        <v>8236223</v>
      </c>
      <c r="Q15" s="22">
        <v>0</v>
      </c>
      <c r="R15" s="22">
        <v>47133035</v>
      </c>
      <c r="S15" s="22">
        <v>0</v>
      </c>
      <c r="T15" s="22">
        <v>0</v>
      </c>
      <c r="U15" s="22">
        <v>79758008</v>
      </c>
      <c r="V15" s="22">
        <v>0</v>
      </c>
      <c r="W15" s="22">
        <v>2349513</v>
      </c>
      <c r="X15" s="22">
        <v>15587578</v>
      </c>
      <c r="Y15" s="22">
        <v>2414109</v>
      </c>
      <c r="Z15" s="22">
        <v>7856109</v>
      </c>
      <c r="AA15" s="22">
        <v>66779526</v>
      </c>
      <c r="AB15" s="22">
        <v>0</v>
      </c>
      <c r="AC15" s="22">
        <v>0</v>
      </c>
      <c r="AD15" s="22">
        <v>94986835</v>
      </c>
      <c r="AE15" s="22">
        <v>-15228827</v>
      </c>
      <c r="AF15" s="22">
        <v>864130649</v>
      </c>
      <c r="AG15" s="22">
        <v>697408</v>
      </c>
      <c r="AH15" s="22">
        <v>310784</v>
      </c>
      <c r="AI15" s="22">
        <v>0</v>
      </c>
      <c r="AJ15" s="22">
        <v>865138841</v>
      </c>
      <c r="AK15" s="22">
        <v>849910014</v>
      </c>
    </row>
    <row r="16" spans="1:37" x14ac:dyDescent="0.35">
      <c r="A16" s="22" t="s">
        <v>114</v>
      </c>
      <c r="B16" s="22" t="s">
        <v>115</v>
      </c>
      <c r="C16" s="22" t="s">
        <v>140</v>
      </c>
      <c r="D16" s="22" t="s">
        <v>141</v>
      </c>
      <c r="E16" s="22">
        <v>16572000</v>
      </c>
      <c r="F16" s="22">
        <v>2891000</v>
      </c>
      <c r="G16" s="22">
        <v>659000</v>
      </c>
      <c r="H16" s="22">
        <v>0</v>
      </c>
      <c r="I16" s="22">
        <v>2925000</v>
      </c>
      <c r="J16" s="22">
        <v>3592000</v>
      </c>
      <c r="K16" s="22">
        <v>37851000</v>
      </c>
      <c r="L16" s="22">
        <v>0</v>
      </c>
      <c r="M16" s="22">
        <v>1928000</v>
      </c>
      <c r="N16" s="22">
        <v>0</v>
      </c>
      <c r="O16" s="22">
        <v>45364000</v>
      </c>
      <c r="P16" s="22">
        <v>8309000</v>
      </c>
      <c r="Q16" s="22">
        <v>251519000</v>
      </c>
      <c r="R16" s="22">
        <v>7851000</v>
      </c>
      <c r="S16" s="22">
        <v>0</v>
      </c>
      <c r="T16" s="22">
        <v>0</v>
      </c>
      <c r="U16" s="22">
        <v>379461000</v>
      </c>
      <c r="V16" s="22">
        <v>0</v>
      </c>
      <c r="W16" s="22">
        <v>1174000</v>
      </c>
      <c r="X16" s="22">
        <v>58126000</v>
      </c>
      <c r="Y16" s="22">
        <v>14031000</v>
      </c>
      <c r="Z16" s="22">
        <v>23</v>
      </c>
      <c r="AA16" s="22">
        <v>224395000</v>
      </c>
      <c r="AB16" s="22">
        <v>91211000</v>
      </c>
      <c r="AC16" s="22">
        <v>0</v>
      </c>
      <c r="AD16" s="22">
        <v>388937023</v>
      </c>
      <c r="AE16" s="22">
        <v>-9476023</v>
      </c>
      <c r="AF16" s="22">
        <v>1831730000</v>
      </c>
      <c r="AG16" s="22">
        <v>13432000</v>
      </c>
      <c r="AH16" s="22">
        <v>2149000</v>
      </c>
      <c r="AI16" s="22">
        <v>29459000</v>
      </c>
      <c r="AJ16" s="22">
        <v>1876770000</v>
      </c>
      <c r="AK16" s="22">
        <v>1867293977</v>
      </c>
    </row>
    <row r="17" spans="1:37" x14ac:dyDescent="0.35">
      <c r="A17" s="22" t="s">
        <v>114</v>
      </c>
      <c r="B17" s="22" t="s">
        <v>115</v>
      </c>
      <c r="C17" s="22" t="s">
        <v>142</v>
      </c>
      <c r="D17" s="22" t="s">
        <v>143</v>
      </c>
      <c r="E17" s="22">
        <v>74033037</v>
      </c>
      <c r="F17" s="22">
        <v>2402983</v>
      </c>
      <c r="G17" s="22">
        <v>572271</v>
      </c>
      <c r="H17" s="22">
        <v>0</v>
      </c>
      <c r="I17" s="22">
        <v>0</v>
      </c>
      <c r="J17" s="22">
        <v>0</v>
      </c>
      <c r="K17" s="22">
        <v>7665750</v>
      </c>
      <c r="L17" s="22">
        <v>0</v>
      </c>
      <c r="M17" s="22">
        <v>17546858</v>
      </c>
      <c r="N17" s="22">
        <v>85579</v>
      </c>
      <c r="O17" s="22">
        <v>0</v>
      </c>
      <c r="P17" s="22">
        <v>0</v>
      </c>
      <c r="Q17" s="22">
        <v>0</v>
      </c>
      <c r="R17" s="22">
        <v>10510494</v>
      </c>
      <c r="S17" s="22">
        <v>0</v>
      </c>
      <c r="T17" s="22">
        <v>0</v>
      </c>
      <c r="U17" s="22">
        <v>112816972</v>
      </c>
      <c r="V17" s="22">
        <v>0</v>
      </c>
      <c r="W17" s="22">
        <v>0</v>
      </c>
      <c r="X17" s="22">
        <v>7546536</v>
      </c>
      <c r="Y17" s="22">
        <v>969672</v>
      </c>
      <c r="Z17" s="22">
        <v>11745443</v>
      </c>
      <c r="AA17" s="22">
        <v>32074682</v>
      </c>
      <c r="AB17" s="22">
        <v>2021996</v>
      </c>
      <c r="AC17" s="22">
        <v>1795156</v>
      </c>
      <c r="AD17" s="22">
        <v>56153485</v>
      </c>
      <c r="AE17" s="22">
        <v>56663487</v>
      </c>
      <c r="AF17" s="22">
        <v>483978072</v>
      </c>
      <c r="AG17" s="22">
        <v>960106</v>
      </c>
      <c r="AH17" s="22">
        <v>318335</v>
      </c>
      <c r="AI17" s="22">
        <v>0</v>
      </c>
      <c r="AJ17" s="22">
        <v>485256513</v>
      </c>
      <c r="AK17" s="22">
        <v>541920000</v>
      </c>
    </row>
    <row r="18" spans="1:37" x14ac:dyDescent="0.35">
      <c r="A18" s="22" t="s">
        <v>114</v>
      </c>
      <c r="B18" s="22" t="s">
        <v>115</v>
      </c>
      <c r="C18" s="22" t="s">
        <v>144</v>
      </c>
      <c r="D18" s="22" t="s">
        <v>145</v>
      </c>
      <c r="E18" s="22">
        <v>86874000</v>
      </c>
      <c r="F18" s="22">
        <v>7101803</v>
      </c>
      <c r="G18" s="22">
        <v>1873185</v>
      </c>
      <c r="H18" s="22">
        <v>0</v>
      </c>
      <c r="I18" s="22">
        <v>0</v>
      </c>
      <c r="J18" s="22">
        <v>0</v>
      </c>
      <c r="K18" s="22">
        <v>38432013</v>
      </c>
      <c r="L18" s="22">
        <v>0</v>
      </c>
      <c r="M18" s="22">
        <v>35237000</v>
      </c>
      <c r="N18" s="22">
        <v>114000</v>
      </c>
      <c r="O18" s="22">
        <v>13166000</v>
      </c>
      <c r="P18" s="22">
        <v>25000000</v>
      </c>
      <c r="Q18" s="22">
        <v>0</v>
      </c>
      <c r="R18" s="22">
        <v>352565000</v>
      </c>
      <c r="S18" s="22">
        <v>3094000</v>
      </c>
      <c r="T18" s="22">
        <v>0</v>
      </c>
      <c r="U18" s="22">
        <v>563457001</v>
      </c>
      <c r="V18" s="22">
        <v>0</v>
      </c>
      <c r="W18" s="22">
        <v>0</v>
      </c>
      <c r="X18" s="22">
        <v>60310000</v>
      </c>
      <c r="Y18" s="22">
        <v>0</v>
      </c>
      <c r="Z18" s="22">
        <v>38642000</v>
      </c>
      <c r="AA18" s="22">
        <v>376072000</v>
      </c>
      <c r="AB18" s="22">
        <v>0</v>
      </c>
      <c r="AC18" s="22">
        <v>287723000</v>
      </c>
      <c r="AD18" s="22">
        <v>762747000</v>
      </c>
      <c r="AE18" s="22">
        <v>-199290000</v>
      </c>
      <c r="AF18" s="22">
        <v>1356948000</v>
      </c>
      <c r="AG18" s="22">
        <v>15191000</v>
      </c>
      <c r="AH18" s="22">
        <v>2148000</v>
      </c>
      <c r="AI18" s="22">
        <v>62809000</v>
      </c>
      <c r="AJ18" s="22">
        <v>1437096000</v>
      </c>
      <c r="AK18" s="22">
        <v>1237806000</v>
      </c>
    </row>
    <row r="19" spans="1:37" x14ac:dyDescent="0.35">
      <c r="A19" s="22" t="s">
        <v>114</v>
      </c>
      <c r="B19" s="22" t="s">
        <v>115</v>
      </c>
      <c r="C19" s="22" t="s">
        <v>146</v>
      </c>
      <c r="D19" s="22" t="s">
        <v>147</v>
      </c>
      <c r="E19" s="22">
        <v>95266015</v>
      </c>
      <c r="F19" s="22">
        <v>3886390</v>
      </c>
      <c r="G19" s="22">
        <v>4075342</v>
      </c>
      <c r="H19" s="22">
        <v>-211251</v>
      </c>
      <c r="I19" s="22">
        <v>28476546</v>
      </c>
      <c r="J19" s="22">
        <v>627702</v>
      </c>
      <c r="K19" s="22">
        <v>26380822</v>
      </c>
      <c r="L19" s="22">
        <v>0</v>
      </c>
      <c r="M19" s="22">
        <v>47819568</v>
      </c>
      <c r="N19" s="22">
        <v>0</v>
      </c>
      <c r="O19" s="22">
        <v>20192149</v>
      </c>
      <c r="P19" s="22">
        <v>34073578</v>
      </c>
      <c r="Q19" s="22">
        <v>4323415</v>
      </c>
      <c r="R19" s="22">
        <v>95502901</v>
      </c>
      <c r="S19" s="22">
        <v>0</v>
      </c>
      <c r="T19" s="22">
        <v>0</v>
      </c>
      <c r="U19" s="22">
        <v>360413177</v>
      </c>
      <c r="V19" s="22">
        <v>0</v>
      </c>
      <c r="W19" s="22">
        <v>4030000</v>
      </c>
      <c r="X19" s="22">
        <v>48277790</v>
      </c>
      <c r="Y19" s="22">
        <v>2916451</v>
      </c>
      <c r="Z19" s="22">
        <v>93170660</v>
      </c>
      <c r="AA19" s="22">
        <v>278149236</v>
      </c>
      <c r="AB19" s="22">
        <v>11274367</v>
      </c>
      <c r="AC19" s="22">
        <v>8411803</v>
      </c>
      <c r="AD19" s="22">
        <v>446230307</v>
      </c>
      <c r="AE19" s="22">
        <v>-85817130</v>
      </c>
      <c r="AF19" s="22">
        <v>2101945338</v>
      </c>
      <c r="AG19" s="22">
        <v>9906759</v>
      </c>
      <c r="AH19" s="22">
        <v>3227026</v>
      </c>
      <c r="AI19" s="22">
        <v>0</v>
      </c>
      <c r="AJ19" s="22">
        <v>2115079123</v>
      </c>
      <c r="AK19" s="22">
        <v>2029261993</v>
      </c>
    </row>
    <row r="20" spans="1:37" x14ac:dyDescent="0.35">
      <c r="A20" s="22" t="s">
        <v>114</v>
      </c>
      <c r="B20" s="22" t="s">
        <v>115</v>
      </c>
      <c r="C20" s="22" t="s">
        <v>148</v>
      </c>
      <c r="D20" s="22" t="s">
        <v>149</v>
      </c>
      <c r="E20" s="22">
        <v>5629182</v>
      </c>
      <c r="F20" s="22">
        <v>2213586</v>
      </c>
      <c r="G20" s="22">
        <v>865812</v>
      </c>
      <c r="H20" s="22">
        <v>0</v>
      </c>
      <c r="I20" s="22">
        <v>0</v>
      </c>
      <c r="J20" s="22">
        <v>0</v>
      </c>
      <c r="K20" s="22">
        <v>12099285</v>
      </c>
      <c r="L20" s="22">
        <v>0</v>
      </c>
      <c r="M20" s="22">
        <v>1745781</v>
      </c>
      <c r="N20" s="22">
        <v>0</v>
      </c>
      <c r="O20" s="22">
        <v>0</v>
      </c>
      <c r="P20" s="22">
        <v>0</v>
      </c>
      <c r="Q20" s="22">
        <v>0</v>
      </c>
      <c r="R20" s="22">
        <v>43144898</v>
      </c>
      <c r="S20" s="22">
        <v>0</v>
      </c>
      <c r="T20" s="22">
        <v>0</v>
      </c>
      <c r="U20" s="22">
        <v>65698544</v>
      </c>
      <c r="V20" s="22">
        <v>0</v>
      </c>
      <c r="W20" s="22">
        <v>0</v>
      </c>
      <c r="X20" s="22">
        <v>12924399</v>
      </c>
      <c r="Y20" s="22">
        <v>1956859</v>
      </c>
      <c r="Z20" s="22">
        <v>27817355</v>
      </c>
      <c r="AA20" s="22">
        <v>41713258</v>
      </c>
      <c r="AB20" s="22">
        <v>0</v>
      </c>
      <c r="AC20" s="22">
        <v>1250000</v>
      </c>
      <c r="AD20" s="22">
        <v>85661871</v>
      </c>
      <c r="AE20" s="22">
        <v>-19963327</v>
      </c>
      <c r="AF20" s="22">
        <v>553603041</v>
      </c>
      <c r="AG20" s="22">
        <v>836413</v>
      </c>
      <c r="AH20" s="22">
        <v>225794</v>
      </c>
      <c r="AI20" s="22">
        <v>0</v>
      </c>
      <c r="AJ20" s="22">
        <v>554665248</v>
      </c>
      <c r="AK20" s="22">
        <v>534701921</v>
      </c>
    </row>
    <row r="21" spans="1:37" x14ac:dyDescent="0.35">
      <c r="A21" s="22" t="s">
        <v>114</v>
      </c>
      <c r="B21" s="22" t="s">
        <v>115</v>
      </c>
      <c r="C21" s="22" t="s">
        <v>150</v>
      </c>
      <c r="D21" s="22" t="s">
        <v>151</v>
      </c>
      <c r="E21" s="22">
        <v>101922065</v>
      </c>
      <c r="F21" s="22">
        <v>2399740</v>
      </c>
      <c r="G21" s="22">
        <v>1098659</v>
      </c>
      <c r="H21" s="22">
        <v>0</v>
      </c>
      <c r="I21" s="22">
        <v>0</v>
      </c>
      <c r="J21" s="22">
        <v>0</v>
      </c>
      <c r="K21" s="22">
        <v>9475683</v>
      </c>
      <c r="L21" s="22">
        <v>0</v>
      </c>
      <c r="M21" s="22">
        <v>113344</v>
      </c>
      <c r="N21" s="22">
        <v>11620</v>
      </c>
      <c r="O21" s="22">
        <v>0</v>
      </c>
      <c r="P21" s="22">
        <v>0</v>
      </c>
      <c r="Q21" s="22">
        <v>0</v>
      </c>
      <c r="R21" s="22">
        <v>110434294</v>
      </c>
      <c r="S21" s="22">
        <v>0</v>
      </c>
      <c r="T21" s="22">
        <v>0</v>
      </c>
      <c r="U21" s="22">
        <v>225455405</v>
      </c>
      <c r="V21" s="22">
        <v>0</v>
      </c>
      <c r="W21" s="22">
        <v>29230</v>
      </c>
      <c r="X21" s="22">
        <v>24434710</v>
      </c>
      <c r="Y21" s="22">
        <v>2347786</v>
      </c>
      <c r="Z21" s="22">
        <v>48075372</v>
      </c>
      <c r="AA21" s="22">
        <v>46331265</v>
      </c>
      <c r="AB21" s="22">
        <v>0</v>
      </c>
      <c r="AC21" s="22">
        <v>1082870</v>
      </c>
      <c r="AD21" s="22">
        <v>122301233</v>
      </c>
      <c r="AE21" s="22">
        <v>103154172</v>
      </c>
      <c r="AF21" s="22">
        <v>1110548594</v>
      </c>
      <c r="AG21" s="22">
        <v>1232244</v>
      </c>
      <c r="AH21" s="22">
        <v>1256880</v>
      </c>
      <c r="AI21" s="22">
        <v>0</v>
      </c>
      <c r="AJ21" s="22">
        <v>1113037718</v>
      </c>
      <c r="AK21" s="22">
        <v>1216191890</v>
      </c>
    </row>
    <row r="22" spans="1:37" x14ac:dyDescent="0.35">
      <c r="A22" s="22" t="s">
        <v>114</v>
      </c>
      <c r="B22" s="22" t="s">
        <v>115</v>
      </c>
      <c r="C22" s="22" t="s">
        <v>152</v>
      </c>
      <c r="D22" s="22" t="s">
        <v>153</v>
      </c>
      <c r="E22" s="22">
        <v>18591785</v>
      </c>
      <c r="F22" s="22">
        <v>413179</v>
      </c>
      <c r="G22" s="22">
        <v>2011157</v>
      </c>
      <c r="H22" s="22">
        <v>-284267</v>
      </c>
      <c r="I22" s="22">
        <v>0</v>
      </c>
      <c r="J22" s="22">
        <v>0</v>
      </c>
      <c r="K22" s="22">
        <v>10314148</v>
      </c>
      <c r="L22" s="22">
        <v>0</v>
      </c>
      <c r="M22" s="22">
        <v>598887</v>
      </c>
      <c r="N22" s="22">
        <v>0</v>
      </c>
      <c r="O22" s="22">
        <v>5267602</v>
      </c>
      <c r="P22" s="22">
        <v>0</v>
      </c>
      <c r="Q22" s="22">
        <v>0</v>
      </c>
      <c r="R22" s="22">
        <v>0</v>
      </c>
      <c r="S22" s="22">
        <v>0</v>
      </c>
      <c r="T22" s="22">
        <v>0</v>
      </c>
      <c r="U22" s="22">
        <v>36912491</v>
      </c>
      <c r="V22" s="22">
        <v>0</v>
      </c>
      <c r="W22" s="22">
        <v>0</v>
      </c>
      <c r="X22" s="22">
        <v>3548842</v>
      </c>
      <c r="Y22" s="22">
        <v>822067</v>
      </c>
      <c r="Z22" s="22">
        <v>7318002</v>
      </c>
      <c r="AA22" s="22">
        <v>22203509</v>
      </c>
      <c r="AB22" s="22">
        <v>240876</v>
      </c>
      <c r="AC22" s="22">
        <v>3749747</v>
      </c>
      <c r="AD22" s="22">
        <v>37883043</v>
      </c>
      <c r="AE22" s="22">
        <v>-970552</v>
      </c>
      <c r="AF22" s="22">
        <v>143779789</v>
      </c>
      <c r="AG22" s="22">
        <v>260445</v>
      </c>
      <c r="AH22" s="22">
        <v>223579</v>
      </c>
      <c r="AI22" s="22">
        <v>0</v>
      </c>
      <c r="AJ22" s="22">
        <v>144263813</v>
      </c>
      <c r="AK22" s="22">
        <v>143293261</v>
      </c>
    </row>
    <row r="23" spans="1:37" x14ac:dyDescent="0.35">
      <c r="A23" s="22" t="s">
        <v>114</v>
      </c>
      <c r="B23" s="22" t="s">
        <v>154</v>
      </c>
      <c r="C23" s="22" t="s">
        <v>155</v>
      </c>
      <c r="D23" s="22" t="s">
        <v>156</v>
      </c>
      <c r="E23" s="22">
        <v>10392099</v>
      </c>
      <c r="F23" s="22">
        <v>586225</v>
      </c>
      <c r="G23" s="22">
        <v>201364</v>
      </c>
      <c r="H23" s="22">
        <v>-63975</v>
      </c>
      <c r="I23" s="22">
        <v>0</v>
      </c>
      <c r="J23" s="22">
        <v>0</v>
      </c>
      <c r="K23" s="22">
        <v>1999972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5281688</v>
      </c>
      <c r="S23" s="22">
        <v>0</v>
      </c>
      <c r="T23" s="22">
        <v>0</v>
      </c>
      <c r="U23" s="22">
        <v>18397373</v>
      </c>
      <c r="V23" s="22">
        <v>0</v>
      </c>
      <c r="W23" s="22">
        <v>0</v>
      </c>
      <c r="X23" s="22">
        <v>1659190</v>
      </c>
      <c r="Y23" s="22">
        <v>0</v>
      </c>
      <c r="Z23" s="22">
        <v>3894056</v>
      </c>
      <c r="AA23" s="22">
        <v>6350284</v>
      </c>
      <c r="AB23" s="22">
        <v>530546</v>
      </c>
      <c r="AC23" s="22">
        <v>0</v>
      </c>
      <c r="AD23" s="22">
        <v>12434076</v>
      </c>
      <c r="AE23" s="22">
        <v>5963297</v>
      </c>
      <c r="AF23" s="22">
        <v>94558074</v>
      </c>
      <c r="AG23" s="22">
        <v>345798</v>
      </c>
      <c r="AH23" s="22">
        <v>96464</v>
      </c>
      <c r="AI23" s="22">
        <v>0</v>
      </c>
      <c r="AJ23" s="22">
        <v>95000336</v>
      </c>
      <c r="AK23" s="22">
        <v>100963633</v>
      </c>
    </row>
    <row r="24" spans="1:37" x14ac:dyDescent="0.35">
      <c r="A24" s="22" t="s">
        <v>114</v>
      </c>
      <c r="B24" s="22" t="s">
        <v>154</v>
      </c>
      <c r="C24" s="22" t="s">
        <v>157</v>
      </c>
      <c r="D24" s="22" t="s">
        <v>158</v>
      </c>
      <c r="E24" s="22">
        <v>18460916</v>
      </c>
      <c r="F24" s="22">
        <v>228556</v>
      </c>
      <c r="G24" s="22">
        <v>144677</v>
      </c>
      <c r="H24" s="22">
        <v>-30209</v>
      </c>
      <c r="I24" s="22">
        <v>2522543</v>
      </c>
      <c r="J24" s="22">
        <v>0</v>
      </c>
      <c r="K24" s="22">
        <v>1130111</v>
      </c>
      <c r="L24" s="22">
        <v>18646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  <c r="U24" s="22">
        <v>22475240</v>
      </c>
      <c r="V24" s="22">
        <v>0</v>
      </c>
      <c r="W24" s="22">
        <v>258315</v>
      </c>
      <c r="X24" s="22">
        <v>3567964</v>
      </c>
      <c r="Y24" s="22">
        <v>108096</v>
      </c>
      <c r="Z24" s="22">
        <v>6752099</v>
      </c>
      <c r="AA24" s="22">
        <v>6581402</v>
      </c>
      <c r="AB24" s="22">
        <v>0</v>
      </c>
      <c r="AC24" s="22">
        <v>0</v>
      </c>
      <c r="AD24" s="22">
        <v>17267876</v>
      </c>
      <c r="AE24" s="22">
        <v>5207364</v>
      </c>
      <c r="AF24" s="22">
        <v>59564412</v>
      </c>
      <c r="AG24" s="22">
        <v>0</v>
      </c>
      <c r="AH24" s="22">
        <v>460003</v>
      </c>
      <c r="AI24" s="22">
        <v>0</v>
      </c>
      <c r="AJ24" s="22">
        <v>60024415</v>
      </c>
      <c r="AK24" s="22">
        <v>65231779</v>
      </c>
    </row>
    <row r="25" spans="1:37" x14ac:dyDescent="0.35">
      <c r="A25" s="22" t="s">
        <v>114</v>
      </c>
      <c r="B25" s="22" t="s">
        <v>154</v>
      </c>
      <c r="C25" s="22" t="s">
        <v>159</v>
      </c>
      <c r="D25" s="22" t="s">
        <v>160</v>
      </c>
      <c r="E25" s="22">
        <v>52211050</v>
      </c>
      <c r="F25" s="22">
        <v>1319663</v>
      </c>
      <c r="G25" s="22">
        <v>2390342</v>
      </c>
      <c r="H25" s="22">
        <v>-2711493</v>
      </c>
      <c r="I25" s="22">
        <v>3299178</v>
      </c>
      <c r="J25" s="22">
        <v>0</v>
      </c>
      <c r="K25" s="22">
        <v>1403257</v>
      </c>
      <c r="L25" s="22">
        <v>3252994</v>
      </c>
      <c r="M25" s="22">
        <v>0</v>
      </c>
      <c r="N25" s="22">
        <v>0</v>
      </c>
      <c r="O25" s="22">
        <v>0</v>
      </c>
      <c r="P25" s="22">
        <v>15316</v>
      </c>
      <c r="Q25" s="22">
        <v>0</v>
      </c>
      <c r="R25" s="22">
        <v>70127</v>
      </c>
      <c r="S25" s="22">
        <v>0</v>
      </c>
      <c r="T25" s="22">
        <v>0</v>
      </c>
      <c r="U25" s="22">
        <v>61250434</v>
      </c>
      <c r="V25" s="22">
        <v>0</v>
      </c>
      <c r="W25" s="22">
        <v>447030</v>
      </c>
      <c r="X25" s="22">
        <v>8161054</v>
      </c>
      <c r="Y25" s="22">
        <v>746124</v>
      </c>
      <c r="Z25" s="22">
        <v>3807793</v>
      </c>
      <c r="AA25" s="22">
        <v>796361</v>
      </c>
      <c r="AB25" s="22">
        <v>1088285</v>
      </c>
      <c r="AC25" s="22">
        <v>5230134</v>
      </c>
      <c r="AD25" s="22">
        <v>20276781</v>
      </c>
      <c r="AE25" s="22">
        <v>40973653</v>
      </c>
      <c r="AF25" s="22">
        <v>434211991</v>
      </c>
      <c r="AG25" s="22">
        <v>6813440</v>
      </c>
      <c r="AH25" s="22">
        <v>201336</v>
      </c>
      <c r="AI25" s="22">
        <v>0</v>
      </c>
      <c r="AJ25" s="22">
        <v>441226767</v>
      </c>
      <c r="AK25" s="22">
        <v>482200420</v>
      </c>
    </row>
    <row r="26" spans="1:37" x14ac:dyDescent="0.35">
      <c r="A26" s="22" t="s">
        <v>114</v>
      </c>
      <c r="B26" s="22" t="s">
        <v>154</v>
      </c>
      <c r="C26" s="22" t="s">
        <v>161</v>
      </c>
      <c r="D26" s="22" t="s">
        <v>162</v>
      </c>
      <c r="E26" s="22">
        <v>15930439</v>
      </c>
      <c r="F26" s="22">
        <v>4649783</v>
      </c>
      <c r="G26" s="22">
        <v>3853721</v>
      </c>
      <c r="H26" s="22">
        <v>-6062895</v>
      </c>
      <c r="I26" s="22">
        <v>5837656</v>
      </c>
      <c r="J26" s="22">
        <v>0</v>
      </c>
      <c r="K26" s="22">
        <v>2037239</v>
      </c>
      <c r="L26" s="22">
        <v>0</v>
      </c>
      <c r="M26" s="22">
        <v>46846</v>
      </c>
      <c r="N26" s="22">
        <v>0</v>
      </c>
      <c r="O26" s="22">
        <v>0</v>
      </c>
      <c r="P26" s="22">
        <v>596374</v>
      </c>
      <c r="Q26" s="22">
        <v>0</v>
      </c>
      <c r="R26" s="22">
        <v>10351908</v>
      </c>
      <c r="S26" s="22">
        <v>0</v>
      </c>
      <c r="T26" s="22">
        <v>0</v>
      </c>
      <c r="U26" s="22">
        <v>37241071</v>
      </c>
      <c r="V26" s="22">
        <v>0</v>
      </c>
      <c r="W26" s="22">
        <v>0</v>
      </c>
      <c r="X26" s="22">
        <v>3946887</v>
      </c>
      <c r="Y26" s="22">
        <v>285797</v>
      </c>
      <c r="Z26" s="22">
        <v>2773033</v>
      </c>
      <c r="AA26" s="22">
        <v>12981874</v>
      </c>
      <c r="AB26" s="22">
        <v>0</v>
      </c>
      <c r="AC26" s="22">
        <v>0</v>
      </c>
      <c r="AD26" s="22">
        <v>19987591</v>
      </c>
      <c r="AE26" s="22">
        <v>17253480</v>
      </c>
      <c r="AF26" s="22">
        <v>187479720</v>
      </c>
      <c r="AG26" s="22">
        <v>2492140</v>
      </c>
      <c r="AH26" s="22">
        <v>1664137</v>
      </c>
      <c r="AI26" s="22">
        <v>0</v>
      </c>
      <c r="AJ26" s="22">
        <v>191635997</v>
      </c>
      <c r="AK26" s="22">
        <v>208889477</v>
      </c>
    </row>
    <row r="27" spans="1:37" x14ac:dyDescent="0.35">
      <c r="A27" s="22" t="s">
        <v>114</v>
      </c>
      <c r="B27" s="22" t="s">
        <v>154</v>
      </c>
      <c r="C27" s="22" t="s">
        <v>163</v>
      </c>
      <c r="D27" s="22" t="s">
        <v>164</v>
      </c>
      <c r="E27" s="22">
        <v>4005758</v>
      </c>
      <c r="F27" s="22">
        <v>5039498</v>
      </c>
      <c r="G27" s="22">
        <v>2192254</v>
      </c>
      <c r="H27" s="22">
        <v>-970000</v>
      </c>
      <c r="I27" s="22">
        <v>23585770</v>
      </c>
      <c r="J27" s="22">
        <v>0</v>
      </c>
      <c r="K27" s="22">
        <v>36764660</v>
      </c>
      <c r="L27" s="22">
        <v>0</v>
      </c>
      <c r="M27" s="22">
        <v>0</v>
      </c>
      <c r="N27" s="22">
        <v>0</v>
      </c>
      <c r="O27" s="22">
        <v>0</v>
      </c>
      <c r="P27" s="22">
        <v>142126827</v>
      </c>
      <c r="Q27" s="22">
        <v>0</v>
      </c>
      <c r="R27" s="22">
        <v>226425049</v>
      </c>
      <c r="S27" s="22">
        <v>0</v>
      </c>
      <c r="T27" s="22">
        <v>0</v>
      </c>
      <c r="U27" s="22">
        <v>439169816</v>
      </c>
      <c r="V27" s="22">
        <v>0</v>
      </c>
      <c r="W27" s="22">
        <v>24438939</v>
      </c>
      <c r="X27" s="22">
        <v>39469761</v>
      </c>
      <c r="Y27" s="22">
        <v>13733116</v>
      </c>
      <c r="Z27" s="22">
        <v>108875654</v>
      </c>
      <c r="AA27" s="22">
        <v>150569043</v>
      </c>
      <c r="AB27" s="22">
        <v>0</v>
      </c>
      <c r="AC27" s="22">
        <v>0</v>
      </c>
      <c r="AD27" s="22">
        <v>337086513</v>
      </c>
      <c r="AE27" s="22">
        <v>102083303</v>
      </c>
      <c r="AF27" s="22">
        <v>1962638686</v>
      </c>
      <c r="AG27" s="22">
        <v>1241138</v>
      </c>
      <c r="AH27" s="22">
        <v>7066600</v>
      </c>
      <c r="AI27" s="22">
        <v>0</v>
      </c>
      <c r="AJ27" s="22">
        <v>1970946424</v>
      </c>
      <c r="AK27" s="22">
        <v>2073029727</v>
      </c>
    </row>
    <row r="28" spans="1:37" x14ac:dyDescent="0.35">
      <c r="A28" s="22" t="s">
        <v>114</v>
      </c>
      <c r="B28" s="22" t="s">
        <v>154</v>
      </c>
      <c r="C28" s="22" t="s">
        <v>165</v>
      </c>
      <c r="D28" s="22" t="s">
        <v>166</v>
      </c>
      <c r="E28" s="22">
        <v>483773606</v>
      </c>
      <c r="F28" s="22">
        <v>12337064</v>
      </c>
      <c r="G28" s="22">
        <v>20655505</v>
      </c>
      <c r="H28" s="22">
        <v>-22074602</v>
      </c>
      <c r="I28" s="22">
        <v>19511548</v>
      </c>
      <c r="J28" s="22">
        <v>0</v>
      </c>
      <c r="K28" s="22">
        <v>16230093</v>
      </c>
      <c r="L28" s="22">
        <v>0</v>
      </c>
      <c r="M28" s="22">
        <v>0</v>
      </c>
      <c r="N28" s="22">
        <v>188273</v>
      </c>
      <c r="O28" s="22">
        <v>143345590</v>
      </c>
      <c r="P28" s="22">
        <v>380600648</v>
      </c>
      <c r="Q28" s="22">
        <v>0</v>
      </c>
      <c r="R28" s="22">
        <v>293413290</v>
      </c>
      <c r="S28" s="22">
        <v>636274</v>
      </c>
      <c r="T28" s="22">
        <v>4305678</v>
      </c>
      <c r="U28" s="22">
        <v>1352922967</v>
      </c>
      <c r="V28" s="22">
        <v>0</v>
      </c>
      <c r="W28" s="22">
        <v>0</v>
      </c>
      <c r="X28" s="22">
        <v>121318516</v>
      </c>
      <c r="Y28" s="22">
        <v>10350843</v>
      </c>
      <c r="Z28" s="22">
        <v>70056343</v>
      </c>
      <c r="AA28" s="22">
        <v>72529244</v>
      </c>
      <c r="AB28" s="22">
        <v>0</v>
      </c>
      <c r="AC28" s="22">
        <v>0</v>
      </c>
      <c r="AD28" s="22">
        <v>274254946</v>
      </c>
      <c r="AE28" s="22">
        <v>1078668021</v>
      </c>
      <c r="AF28" s="22">
        <v>4303681795</v>
      </c>
      <c r="AG28" s="22">
        <v>5602666</v>
      </c>
      <c r="AH28" s="22">
        <v>4911195</v>
      </c>
      <c r="AI28" s="22">
        <v>0</v>
      </c>
      <c r="AJ28" s="22">
        <v>4314195656</v>
      </c>
      <c r="AK28" s="22">
        <v>5392863677</v>
      </c>
    </row>
    <row r="29" spans="1:37" x14ac:dyDescent="0.35">
      <c r="A29" s="22" t="s">
        <v>114</v>
      </c>
      <c r="B29" s="22" t="s">
        <v>167</v>
      </c>
      <c r="C29" s="22" t="s">
        <v>168</v>
      </c>
      <c r="D29" s="22" t="s">
        <v>169</v>
      </c>
      <c r="E29" s="22">
        <v>4242019</v>
      </c>
      <c r="F29" s="22">
        <v>33840</v>
      </c>
      <c r="G29" s="22">
        <v>41886</v>
      </c>
      <c r="H29" s="22">
        <v>-42145</v>
      </c>
      <c r="I29" s="22">
        <v>22790</v>
      </c>
      <c r="J29" s="22">
        <v>0</v>
      </c>
      <c r="K29" s="22">
        <v>401622</v>
      </c>
      <c r="L29" s="22">
        <v>0</v>
      </c>
      <c r="M29" s="22">
        <v>213500</v>
      </c>
      <c r="N29" s="22">
        <v>0</v>
      </c>
      <c r="O29" s="22">
        <v>0</v>
      </c>
      <c r="P29" s="22">
        <v>0</v>
      </c>
      <c r="Q29" s="22">
        <v>0</v>
      </c>
      <c r="R29" s="22">
        <v>9697</v>
      </c>
      <c r="S29" s="22">
        <v>0</v>
      </c>
      <c r="T29" s="22">
        <v>0</v>
      </c>
      <c r="U29" s="22">
        <v>4923209</v>
      </c>
      <c r="V29" s="22">
        <v>0</v>
      </c>
      <c r="W29" s="22">
        <v>0</v>
      </c>
      <c r="X29" s="22">
        <v>95531</v>
      </c>
      <c r="Y29" s="22">
        <v>0</v>
      </c>
      <c r="Z29" s="22">
        <v>683789</v>
      </c>
      <c r="AA29" s="22">
        <v>312837</v>
      </c>
      <c r="AB29" s="22">
        <v>0</v>
      </c>
      <c r="AC29" s="22">
        <v>0</v>
      </c>
      <c r="AD29" s="22">
        <v>1092157</v>
      </c>
      <c r="AE29" s="22">
        <v>3831052</v>
      </c>
      <c r="AF29" s="22">
        <v>8859937</v>
      </c>
      <c r="AG29" s="22">
        <v>169672</v>
      </c>
      <c r="AH29" s="22">
        <v>57475</v>
      </c>
      <c r="AI29" s="22">
        <v>0</v>
      </c>
      <c r="AJ29" s="22">
        <v>9087084</v>
      </c>
      <c r="AK29" s="22">
        <v>12918136</v>
      </c>
    </row>
    <row r="30" spans="1:37" x14ac:dyDescent="0.35">
      <c r="A30" s="22" t="s">
        <v>114</v>
      </c>
      <c r="B30" s="22" t="s">
        <v>167</v>
      </c>
      <c r="C30" s="22" t="s">
        <v>170</v>
      </c>
      <c r="D30" s="22" t="s">
        <v>171</v>
      </c>
      <c r="E30" s="22">
        <v>19693739</v>
      </c>
      <c r="F30" s="22">
        <v>663210</v>
      </c>
      <c r="G30" s="22">
        <v>987480</v>
      </c>
      <c r="H30" s="22">
        <v>-943083</v>
      </c>
      <c r="I30" s="22">
        <v>584673</v>
      </c>
      <c r="J30" s="22">
        <v>0</v>
      </c>
      <c r="K30" s="22">
        <v>730783</v>
      </c>
      <c r="L30" s="22">
        <v>0</v>
      </c>
      <c r="M30" s="22">
        <v>132887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297276</v>
      </c>
      <c r="T30" s="22">
        <v>0</v>
      </c>
      <c r="U30" s="22">
        <v>22146965</v>
      </c>
      <c r="V30" s="22">
        <v>0</v>
      </c>
      <c r="W30" s="22">
        <v>0</v>
      </c>
      <c r="X30" s="22">
        <v>6389009</v>
      </c>
      <c r="Y30" s="22">
        <v>714429</v>
      </c>
      <c r="Z30" s="22">
        <v>1523852</v>
      </c>
      <c r="AA30" s="22">
        <v>0</v>
      </c>
      <c r="AB30" s="22">
        <v>297276</v>
      </c>
      <c r="AC30" s="22">
        <v>0</v>
      </c>
      <c r="AD30" s="22">
        <v>8924566</v>
      </c>
      <c r="AE30" s="22">
        <v>13222399</v>
      </c>
      <c r="AF30" s="22">
        <v>85538528</v>
      </c>
      <c r="AG30" s="22">
        <v>3640058</v>
      </c>
      <c r="AH30" s="22">
        <v>406527</v>
      </c>
      <c r="AI30" s="22">
        <v>0</v>
      </c>
      <c r="AJ30" s="22">
        <v>89585113</v>
      </c>
      <c r="AK30" s="22">
        <v>102807512</v>
      </c>
    </row>
    <row r="31" spans="1:37" x14ac:dyDescent="0.35">
      <c r="A31" s="22" t="s">
        <v>114</v>
      </c>
      <c r="B31" s="22" t="s">
        <v>167</v>
      </c>
      <c r="C31" s="22" t="s">
        <v>172</v>
      </c>
      <c r="D31" s="22" t="s">
        <v>173</v>
      </c>
      <c r="E31" s="22">
        <v>20450818</v>
      </c>
      <c r="F31" s="22">
        <v>1231767</v>
      </c>
      <c r="G31" s="22">
        <v>509225</v>
      </c>
      <c r="H31" s="22">
        <v>-940000</v>
      </c>
      <c r="I31" s="22">
        <v>615010</v>
      </c>
      <c r="J31" s="22">
        <v>0</v>
      </c>
      <c r="K31" s="22">
        <v>382821</v>
      </c>
      <c r="L31" s="22">
        <v>0</v>
      </c>
      <c r="M31" s="22">
        <v>776846</v>
      </c>
      <c r="N31" s="22">
        <v>0</v>
      </c>
      <c r="O31" s="22">
        <v>0</v>
      </c>
      <c r="P31" s="22">
        <v>0</v>
      </c>
      <c r="Q31" s="22">
        <v>0</v>
      </c>
      <c r="R31" s="22">
        <v>41852</v>
      </c>
      <c r="S31" s="22">
        <v>4116</v>
      </c>
      <c r="T31" s="22">
        <v>0</v>
      </c>
      <c r="U31" s="22">
        <v>23072455</v>
      </c>
      <c r="V31" s="22">
        <v>0</v>
      </c>
      <c r="W31" s="22">
        <v>409431</v>
      </c>
      <c r="X31" s="22">
        <v>779190</v>
      </c>
      <c r="Y31" s="22">
        <v>83580</v>
      </c>
      <c r="Z31" s="22">
        <v>5517528</v>
      </c>
      <c r="AA31" s="22">
        <v>4342351</v>
      </c>
      <c r="AB31" s="22">
        <v>0</v>
      </c>
      <c r="AC31" s="22">
        <v>304250</v>
      </c>
      <c r="AD31" s="22">
        <v>11436330</v>
      </c>
      <c r="AE31" s="22">
        <v>11636125</v>
      </c>
      <c r="AF31" s="22">
        <v>49783613</v>
      </c>
      <c r="AG31" s="22">
        <v>1920816</v>
      </c>
      <c r="AH31" s="22">
        <v>159362</v>
      </c>
      <c r="AI31" s="22">
        <v>0</v>
      </c>
      <c r="AJ31" s="22">
        <v>51863791</v>
      </c>
      <c r="AK31" s="22">
        <v>63499916</v>
      </c>
    </row>
    <row r="32" spans="1:37" x14ac:dyDescent="0.35">
      <c r="A32" s="22" t="s">
        <v>114</v>
      </c>
      <c r="B32" s="22" t="s">
        <v>167</v>
      </c>
      <c r="C32" s="22" t="s">
        <v>174</v>
      </c>
      <c r="D32" s="22" t="s">
        <v>175</v>
      </c>
      <c r="E32" s="22">
        <v>29845293</v>
      </c>
      <c r="F32" s="22">
        <v>2094190</v>
      </c>
      <c r="G32" s="22">
        <v>1169588</v>
      </c>
      <c r="H32" s="22">
        <v>-1596520</v>
      </c>
      <c r="I32" s="22">
        <v>257300</v>
      </c>
      <c r="J32" s="22">
        <v>0</v>
      </c>
      <c r="K32" s="22">
        <v>404901</v>
      </c>
      <c r="L32" s="22">
        <v>2874182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1483138</v>
      </c>
      <c r="S32" s="22">
        <v>0</v>
      </c>
      <c r="T32" s="22">
        <v>0</v>
      </c>
      <c r="U32" s="22">
        <v>36532072</v>
      </c>
      <c r="V32" s="22">
        <v>0</v>
      </c>
      <c r="W32" s="22">
        <v>640125</v>
      </c>
      <c r="X32" s="22">
        <v>1782638</v>
      </c>
      <c r="Y32" s="22">
        <v>400</v>
      </c>
      <c r="Z32" s="22">
        <v>570714</v>
      </c>
      <c r="AA32" s="22">
        <v>2874182</v>
      </c>
      <c r="AB32" s="22">
        <v>0</v>
      </c>
      <c r="AC32" s="22">
        <v>2077783</v>
      </c>
      <c r="AD32" s="22">
        <v>7945842</v>
      </c>
      <c r="AE32" s="22">
        <v>28586230</v>
      </c>
      <c r="AF32" s="22">
        <v>44876675</v>
      </c>
      <c r="AG32" s="22">
        <v>2249328</v>
      </c>
      <c r="AH32" s="22">
        <v>189380</v>
      </c>
      <c r="AI32" s="22">
        <v>2616595</v>
      </c>
      <c r="AJ32" s="22">
        <v>49931978</v>
      </c>
      <c r="AK32" s="22">
        <v>78518208</v>
      </c>
    </row>
    <row r="33" spans="1:37" x14ac:dyDescent="0.35">
      <c r="A33" s="22" t="s">
        <v>114</v>
      </c>
      <c r="B33" s="22" t="s">
        <v>167</v>
      </c>
      <c r="C33" s="22" t="s">
        <v>176</v>
      </c>
      <c r="D33" s="22" t="s">
        <v>177</v>
      </c>
      <c r="E33" s="22">
        <v>0</v>
      </c>
      <c r="F33" s="22">
        <v>6991686</v>
      </c>
      <c r="G33" s="22">
        <v>1946799</v>
      </c>
      <c r="H33" s="22">
        <v>-2662894</v>
      </c>
      <c r="I33" s="22">
        <v>1507391</v>
      </c>
      <c r="J33" s="22">
        <v>0</v>
      </c>
      <c r="K33" s="22">
        <v>785737</v>
      </c>
      <c r="L33" s="22">
        <v>0</v>
      </c>
      <c r="M33" s="22">
        <v>214025</v>
      </c>
      <c r="N33" s="22">
        <v>0</v>
      </c>
      <c r="O33" s="22">
        <v>0</v>
      </c>
      <c r="P33" s="22">
        <v>4182636</v>
      </c>
      <c r="Q33" s="22">
        <v>0</v>
      </c>
      <c r="R33" s="22">
        <v>25299318</v>
      </c>
      <c r="S33" s="22">
        <v>0</v>
      </c>
      <c r="T33" s="22">
        <v>0</v>
      </c>
      <c r="U33" s="22">
        <v>38264698</v>
      </c>
      <c r="V33" s="22">
        <v>590631</v>
      </c>
      <c r="W33" s="22">
        <v>0</v>
      </c>
      <c r="X33" s="22">
        <v>2729749</v>
      </c>
      <c r="Y33" s="22">
        <v>134586</v>
      </c>
      <c r="Z33" s="22">
        <v>4451400</v>
      </c>
      <c r="AA33" s="22">
        <v>1985554</v>
      </c>
      <c r="AB33" s="22">
        <v>0</v>
      </c>
      <c r="AC33" s="22">
        <v>0</v>
      </c>
      <c r="AD33" s="22">
        <v>9891920</v>
      </c>
      <c r="AE33" s="22">
        <v>28372778</v>
      </c>
      <c r="AF33" s="22">
        <v>293765519</v>
      </c>
      <c r="AG33" s="22">
        <v>1280299</v>
      </c>
      <c r="AH33" s="22">
        <v>226692</v>
      </c>
      <c r="AI33" s="22">
        <v>0</v>
      </c>
      <c r="AJ33" s="22">
        <v>295272510</v>
      </c>
      <c r="AK33" s="22">
        <v>323645288</v>
      </c>
    </row>
    <row r="34" spans="1:37" x14ac:dyDescent="0.35">
      <c r="A34" s="22" t="s">
        <v>114</v>
      </c>
      <c r="B34" s="22" t="s">
        <v>167</v>
      </c>
      <c r="C34" s="22" t="s">
        <v>178</v>
      </c>
      <c r="D34" s="22" t="s">
        <v>179</v>
      </c>
      <c r="E34" s="22">
        <v>11760588</v>
      </c>
      <c r="F34" s="22">
        <v>696720</v>
      </c>
      <c r="G34" s="22">
        <v>92002</v>
      </c>
      <c r="H34" s="22">
        <v>0</v>
      </c>
      <c r="I34" s="22">
        <v>4566299</v>
      </c>
      <c r="J34" s="22">
        <v>0</v>
      </c>
      <c r="K34" s="22">
        <v>2731931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6369592</v>
      </c>
      <c r="T34" s="22">
        <v>0</v>
      </c>
      <c r="U34" s="22">
        <v>26217132</v>
      </c>
      <c r="V34" s="22">
        <v>0</v>
      </c>
      <c r="W34" s="22">
        <v>0</v>
      </c>
      <c r="X34" s="22">
        <v>1473172</v>
      </c>
      <c r="Y34" s="22">
        <v>0</v>
      </c>
      <c r="Z34" s="22">
        <v>6873858</v>
      </c>
      <c r="AA34" s="22">
        <v>986162</v>
      </c>
      <c r="AB34" s="22">
        <v>0</v>
      </c>
      <c r="AC34" s="22">
        <v>307200</v>
      </c>
      <c r="AD34" s="22">
        <v>9640392</v>
      </c>
      <c r="AE34" s="22">
        <v>16576740</v>
      </c>
      <c r="AF34" s="22">
        <v>73830756</v>
      </c>
      <c r="AG34" s="22">
        <v>408700</v>
      </c>
      <c r="AH34" s="22">
        <v>145092</v>
      </c>
      <c r="AI34" s="22">
        <v>0</v>
      </c>
      <c r="AJ34" s="22">
        <v>74384548</v>
      </c>
      <c r="AK34" s="22">
        <v>90961288</v>
      </c>
    </row>
    <row r="35" spans="1:37" x14ac:dyDescent="0.35">
      <c r="A35" s="22" t="s">
        <v>114</v>
      </c>
      <c r="B35" s="22" t="s">
        <v>167</v>
      </c>
      <c r="C35" s="22" t="s">
        <v>180</v>
      </c>
      <c r="D35" s="22" t="s">
        <v>181</v>
      </c>
      <c r="E35" s="22">
        <v>6581673</v>
      </c>
      <c r="F35" s="22">
        <v>689620</v>
      </c>
      <c r="G35" s="22">
        <v>866462</v>
      </c>
      <c r="H35" s="22">
        <v>-1303646</v>
      </c>
      <c r="I35" s="22">
        <v>689349</v>
      </c>
      <c r="J35" s="22">
        <v>0</v>
      </c>
      <c r="K35" s="22">
        <v>213278</v>
      </c>
      <c r="L35" s="22">
        <v>0</v>
      </c>
      <c r="M35" s="22">
        <v>6684</v>
      </c>
      <c r="N35" s="22">
        <v>0</v>
      </c>
      <c r="O35" s="22">
        <v>243645</v>
      </c>
      <c r="P35" s="22">
        <v>2911491</v>
      </c>
      <c r="Q35" s="22">
        <v>0</v>
      </c>
      <c r="R35" s="22">
        <v>11034974</v>
      </c>
      <c r="S35" s="22">
        <v>0</v>
      </c>
      <c r="T35" s="22">
        <v>0</v>
      </c>
      <c r="U35" s="22">
        <v>21933530</v>
      </c>
      <c r="V35" s="22">
        <v>0</v>
      </c>
      <c r="W35" s="22">
        <v>0</v>
      </c>
      <c r="X35" s="22">
        <v>659811</v>
      </c>
      <c r="Y35" s="22">
        <v>21876</v>
      </c>
      <c r="Z35" s="22">
        <v>312321</v>
      </c>
      <c r="AA35" s="22">
        <v>0</v>
      </c>
      <c r="AB35" s="22">
        <v>0</v>
      </c>
      <c r="AC35" s="22">
        <v>100000</v>
      </c>
      <c r="AD35" s="22">
        <v>1094008</v>
      </c>
      <c r="AE35" s="22">
        <v>20839522</v>
      </c>
      <c r="AF35" s="22">
        <v>30150335</v>
      </c>
      <c r="AG35" s="22">
        <v>3413455</v>
      </c>
      <c r="AH35" s="22">
        <v>103391</v>
      </c>
      <c r="AI35" s="22">
        <v>0</v>
      </c>
      <c r="AJ35" s="22">
        <v>33667181</v>
      </c>
      <c r="AK35" s="22">
        <v>54506703</v>
      </c>
    </row>
    <row r="36" spans="1:37" x14ac:dyDescent="0.35">
      <c r="A36" s="22" t="s">
        <v>114</v>
      </c>
      <c r="B36" s="22" t="s">
        <v>167</v>
      </c>
      <c r="C36" s="22" t="s">
        <v>182</v>
      </c>
      <c r="D36" s="22" t="s">
        <v>183</v>
      </c>
      <c r="E36" s="22">
        <v>63658325</v>
      </c>
      <c r="F36" s="22">
        <v>1237730</v>
      </c>
      <c r="G36" s="22">
        <v>1053633</v>
      </c>
      <c r="H36" s="22">
        <v>-182342</v>
      </c>
      <c r="I36" s="22">
        <v>1923291</v>
      </c>
      <c r="J36" s="22">
        <v>0</v>
      </c>
      <c r="K36" s="22">
        <v>912963</v>
      </c>
      <c r="L36" s="22">
        <v>420189</v>
      </c>
      <c r="M36" s="22">
        <v>345090</v>
      </c>
      <c r="N36" s="22">
        <v>0</v>
      </c>
      <c r="O36" s="22">
        <v>0</v>
      </c>
      <c r="P36" s="22">
        <v>0</v>
      </c>
      <c r="Q36" s="22">
        <v>0</v>
      </c>
      <c r="R36" s="22">
        <v>41780021</v>
      </c>
      <c r="S36" s="22">
        <v>0</v>
      </c>
      <c r="T36" s="22">
        <v>0</v>
      </c>
      <c r="U36" s="22">
        <v>111148900</v>
      </c>
      <c r="V36" s="22">
        <v>0</v>
      </c>
      <c r="W36" s="22">
        <v>4761855</v>
      </c>
      <c r="X36" s="22">
        <v>8073297</v>
      </c>
      <c r="Y36" s="22">
        <v>1354563</v>
      </c>
      <c r="Z36" s="22">
        <v>1945201</v>
      </c>
      <c r="AA36" s="22">
        <v>12008480</v>
      </c>
      <c r="AB36" s="22">
        <v>0</v>
      </c>
      <c r="AC36" s="22">
        <v>2365683</v>
      </c>
      <c r="AD36" s="22">
        <v>30509079</v>
      </c>
      <c r="AE36" s="22">
        <v>80639821</v>
      </c>
      <c r="AF36" s="22">
        <v>282476972</v>
      </c>
      <c r="AG36" s="22">
        <v>34502365</v>
      </c>
      <c r="AH36" s="22">
        <v>526221</v>
      </c>
      <c r="AI36" s="22">
        <v>0</v>
      </c>
      <c r="AJ36" s="22">
        <v>317505558</v>
      </c>
      <c r="AK36" s="22">
        <v>398145379</v>
      </c>
    </row>
    <row r="37" spans="1:37" x14ac:dyDescent="0.35">
      <c r="A37" s="22" t="s">
        <v>114</v>
      </c>
      <c r="B37" s="22" t="s">
        <v>167</v>
      </c>
      <c r="C37" s="22" t="s">
        <v>184</v>
      </c>
      <c r="D37" s="22" t="s">
        <v>185</v>
      </c>
      <c r="E37" s="22">
        <v>27489379</v>
      </c>
      <c r="F37" s="22">
        <v>524924</v>
      </c>
      <c r="G37" s="22">
        <v>563831</v>
      </c>
      <c r="H37" s="22">
        <v>-442979</v>
      </c>
      <c r="I37" s="22">
        <v>257106</v>
      </c>
      <c r="J37" s="22">
        <v>0</v>
      </c>
      <c r="K37" s="22">
        <v>488729</v>
      </c>
      <c r="L37" s="22">
        <v>0</v>
      </c>
      <c r="M37" s="22">
        <v>14870</v>
      </c>
      <c r="N37" s="22">
        <v>0</v>
      </c>
      <c r="O37" s="22">
        <v>0</v>
      </c>
      <c r="P37" s="22">
        <v>0</v>
      </c>
      <c r="Q37" s="22">
        <v>0</v>
      </c>
      <c r="R37" s="22">
        <v>16780185</v>
      </c>
      <c r="S37" s="22">
        <v>0</v>
      </c>
      <c r="T37" s="22">
        <v>0</v>
      </c>
      <c r="U37" s="22">
        <v>45676045</v>
      </c>
      <c r="V37" s="22">
        <v>0</v>
      </c>
      <c r="W37" s="22">
        <v>1630202</v>
      </c>
      <c r="X37" s="22">
        <v>2200569</v>
      </c>
      <c r="Y37" s="22">
        <v>61899</v>
      </c>
      <c r="Z37" s="22">
        <v>2982515</v>
      </c>
      <c r="AA37" s="22">
        <v>10481875</v>
      </c>
      <c r="AB37" s="22">
        <v>0</v>
      </c>
      <c r="AC37" s="22">
        <v>700208</v>
      </c>
      <c r="AD37" s="22">
        <v>18057268</v>
      </c>
      <c r="AE37" s="22">
        <v>27618777</v>
      </c>
      <c r="AF37" s="22">
        <v>203534442</v>
      </c>
      <c r="AG37" s="22">
        <v>5335894</v>
      </c>
      <c r="AH37" s="22">
        <v>245860</v>
      </c>
      <c r="AI37" s="22">
        <v>0</v>
      </c>
      <c r="AJ37" s="22">
        <v>209116196</v>
      </c>
      <c r="AK37" s="22">
        <v>236734973</v>
      </c>
    </row>
    <row r="38" spans="1:37" x14ac:dyDescent="0.35">
      <c r="A38" s="22" t="s">
        <v>114</v>
      </c>
      <c r="B38" s="22" t="s">
        <v>167</v>
      </c>
      <c r="C38" s="22" t="s">
        <v>186</v>
      </c>
      <c r="D38" s="22" t="s">
        <v>187</v>
      </c>
      <c r="E38" s="22">
        <v>5060106</v>
      </c>
      <c r="F38" s="22">
        <v>838441</v>
      </c>
      <c r="G38" s="22">
        <v>1006031</v>
      </c>
      <c r="H38" s="22">
        <v>-1084759</v>
      </c>
      <c r="I38" s="22">
        <v>6514839</v>
      </c>
      <c r="J38" s="22">
        <v>3872625</v>
      </c>
      <c r="K38" s="22">
        <v>431195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18551397</v>
      </c>
      <c r="S38" s="22">
        <v>0</v>
      </c>
      <c r="T38" s="22">
        <v>2554508</v>
      </c>
      <c r="U38" s="22">
        <v>37744383</v>
      </c>
      <c r="V38" s="22">
        <v>0</v>
      </c>
      <c r="W38" s="22">
        <v>0</v>
      </c>
      <c r="X38" s="22">
        <v>2958768</v>
      </c>
      <c r="Y38" s="22">
        <v>10401</v>
      </c>
      <c r="Z38" s="22">
        <v>8704208</v>
      </c>
      <c r="AA38" s="22">
        <v>12711351</v>
      </c>
      <c r="AB38" s="22">
        <v>2934622</v>
      </c>
      <c r="AC38" s="22">
        <v>0</v>
      </c>
      <c r="AD38" s="22">
        <v>27319350</v>
      </c>
      <c r="AE38" s="22">
        <v>10425033</v>
      </c>
      <c r="AF38" s="22">
        <v>78945061</v>
      </c>
      <c r="AG38" s="22">
        <v>2326634</v>
      </c>
      <c r="AH38" s="22">
        <v>643605</v>
      </c>
      <c r="AI38" s="22">
        <v>0</v>
      </c>
      <c r="AJ38" s="22">
        <v>81915300</v>
      </c>
      <c r="AK38" s="22">
        <v>92340333</v>
      </c>
    </row>
    <row r="39" spans="1:37" x14ac:dyDescent="0.35">
      <c r="A39" s="22" t="s">
        <v>114</v>
      </c>
      <c r="B39" s="22" t="s">
        <v>167</v>
      </c>
      <c r="C39" s="22" t="s">
        <v>188</v>
      </c>
      <c r="D39" s="22" t="s">
        <v>189</v>
      </c>
      <c r="E39" s="22">
        <v>9251225</v>
      </c>
      <c r="F39" s="22">
        <v>645286</v>
      </c>
      <c r="G39" s="22">
        <v>754919</v>
      </c>
      <c r="H39" s="22">
        <v>-774155</v>
      </c>
      <c r="I39" s="22">
        <v>0</v>
      </c>
      <c r="J39" s="22">
        <v>0</v>
      </c>
      <c r="K39" s="22">
        <v>540461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  <c r="T39" s="22">
        <v>2293654</v>
      </c>
      <c r="U39" s="22">
        <v>12711390</v>
      </c>
      <c r="V39" s="22">
        <v>0</v>
      </c>
      <c r="W39" s="22">
        <v>0</v>
      </c>
      <c r="X39" s="22">
        <v>448180</v>
      </c>
      <c r="Y39" s="22">
        <v>10996</v>
      </c>
      <c r="Z39" s="22">
        <v>788882</v>
      </c>
      <c r="AA39" s="22">
        <v>1434981</v>
      </c>
      <c r="AB39" s="22">
        <v>240056</v>
      </c>
      <c r="AC39" s="22">
        <v>99000</v>
      </c>
      <c r="AD39" s="22">
        <v>3022095</v>
      </c>
      <c r="AE39" s="22">
        <v>9689295</v>
      </c>
      <c r="AF39" s="22">
        <v>41403408</v>
      </c>
      <c r="AG39" s="22">
        <v>827139</v>
      </c>
      <c r="AH39" s="22">
        <v>128727</v>
      </c>
      <c r="AI39" s="22">
        <v>0</v>
      </c>
      <c r="AJ39" s="22">
        <v>42359274</v>
      </c>
      <c r="AK39" s="22">
        <v>52048569</v>
      </c>
    </row>
    <row r="40" spans="1:37" x14ac:dyDescent="0.35">
      <c r="A40" s="22" t="s">
        <v>114</v>
      </c>
      <c r="B40" s="22" t="s">
        <v>167</v>
      </c>
      <c r="C40" s="22" t="s">
        <v>190</v>
      </c>
      <c r="D40" s="22" t="s">
        <v>191</v>
      </c>
      <c r="E40" s="22">
        <v>8952935</v>
      </c>
      <c r="F40" s="22">
        <v>2040418</v>
      </c>
      <c r="G40" s="22">
        <v>8384222</v>
      </c>
      <c r="H40" s="22">
        <v>-9926258</v>
      </c>
      <c r="I40" s="22">
        <v>1147072</v>
      </c>
      <c r="J40" s="22">
        <v>0</v>
      </c>
      <c r="K40" s="22">
        <v>418209</v>
      </c>
      <c r="L40" s="22">
        <v>0</v>
      </c>
      <c r="M40" s="22">
        <v>516977</v>
      </c>
      <c r="N40" s="22">
        <v>0</v>
      </c>
      <c r="O40" s="22">
        <v>0</v>
      </c>
      <c r="P40" s="22">
        <v>0</v>
      </c>
      <c r="Q40" s="22">
        <v>0</v>
      </c>
      <c r="R40" s="22">
        <v>33070229</v>
      </c>
      <c r="S40" s="22">
        <v>0</v>
      </c>
      <c r="T40" s="22">
        <v>0</v>
      </c>
      <c r="U40" s="22">
        <v>44603804</v>
      </c>
      <c r="V40" s="22">
        <v>0</v>
      </c>
      <c r="W40" s="22">
        <v>0</v>
      </c>
      <c r="X40" s="22">
        <v>1109096</v>
      </c>
      <c r="Y40" s="22">
        <v>0</v>
      </c>
      <c r="Z40" s="22">
        <v>7831</v>
      </c>
      <c r="AA40" s="22">
        <v>0</v>
      </c>
      <c r="AB40" s="22">
        <v>236537</v>
      </c>
      <c r="AC40" s="22">
        <v>556329</v>
      </c>
      <c r="AD40" s="22">
        <v>1909793</v>
      </c>
      <c r="AE40" s="22">
        <v>42694011</v>
      </c>
      <c r="AF40" s="22">
        <v>77541472</v>
      </c>
      <c r="AG40" s="22">
        <v>1313606</v>
      </c>
      <c r="AH40" s="22">
        <v>105976</v>
      </c>
      <c r="AI40" s="22">
        <v>0</v>
      </c>
      <c r="AJ40" s="22">
        <v>78961054</v>
      </c>
      <c r="AK40" s="22">
        <v>121655065</v>
      </c>
    </row>
    <row r="41" spans="1:37" x14ac:dyDescent="0.35">
      <c r="A41" s="22" t="s">
        <v>114</v>
      </c>
      <c r="B41" s="22" t="s">
        <v>167</v>
      </c>
      <c r="C41" s="22" t="s">
        <v>192</v>
      </c>
      <c r="D41" s="22" t="s">
        <v>193</v>
      </c>
      <c r="E41" s="22">
        <v>74393980</v>
      </c>
      <c r="F41" s="22">
        <v>7900885</v>
      </c>
      <c r="G41" s="22">
        <v>1440564</v>
      </c>
      <c r="H41" s="22">
        <v>-1590480</v>
      </c>
      <c r="I41" s="22">
        <v>652015</v>
      </c>
      <c r="J41" s="22">
        <v>0</v>
      </c>
      <c r="K41" s="22">
        <v>4203171</v>
      </c>
      <c r="L41" s="22">
        <v>0</v>
      </c>
      <c r="M41" s="22">
        <v>4845305</v>
      </c>
      <c r="N41" s="22">
        <v>0</v>
      </c>
      <c r="O41" s="22">
        <v>0</v>
      </c>
      <c r="P41" s="22">
        <v>12503349</v>
      </c>
      <c r="Q41" s="22">
        <v>0</v>
      </c>
      <c r="R41" s="22">
        <v>24971811</v>
      </c>
      <c r="S41" s="22">
        <v>0</v>
      </c>
      <c r="T41" s="22">
        <v>0</v>
      </c>
      <c r="U41" s="22">
        <v>129320600</v>
      </c>
      <c r="V41" s="22">
        <v>0</v>
      </c>
      <c r="W41" s="22">
        <v>0</v>
      </c>
      <c r="X41" s="22">
        <v>7690945</v>
      </c>
      <c r="Y41" s="22">
        <v>0</v>
      </c>
      <c r="Z41" s="22">
        <v>5135805</v>
      </c>
      <c r="AA41" s="22">
        <v>1859161</v>
      </c>
      <c r="AB41" s="22">
        <v>0</v>
      </c>
      <c r="AC41" s="22">
        <v>5933419</v>
      </c>
      <c r="AD41" s="22">
        <v>20619330</v>
      </c>
      <c r="AE41" s="22">
        <v>108701270</v>
      </c>
      <c r="AF41" s="22">
        <v>350889165</v>
      </c>
      <c r="AG41" s="22">
        <v>5020313</v>
      </c>
      <c r="AH41" s="22">
        <v>690164</v>
      </c>
      <c r="AI41" s="22">
        <v>0</v>
      </c>
      <c r="AJ41" s="22">
        <v>356599642</v>
      </c>
      <c r="AK41" s="22">
        <v>465300912</v>
      </c>
    </row>
    <row r="42" spans="1:37" x14ac:dyDescent="0.35">
      <c r="A42" s="22" t="s">
        <v>114</v>
      </c>
      <c r="B42" s="22" t="s">
        <v>167</v>
      </c>
      <c r="C42" s="22" t="s">
        <v>194</v>
      </c>
      <c r="D42" s="22" t="s">
        <v>195</v>
      </c>
      <c r="E42" s="22">
        <v>8387555</v>
      </c>
      <c r="F42" s="22">
        <v>3727655</v>
      </c>
      <c r="G42" s="22">
        <v>395822</v>
      </c>
      <c r="H42" s="22">
        <v>0</v>
      </c>
      <c r="I42" s="22">
        <v>0</v>
      </c>
      <c r="J42" s="22">
        <v>0</v>
      </c>
      <c r="K42" s="22">
        <v>2254266</v>
      </c>
      <c r="L42" s="22">
        <v>6378380</v>
      </c>
      <c r="M42" s="22">
        <v>0</v>
      </c>
      <c r="N42" s="22">
        <v>0</v>
      </c>
      <c r="O42" s="22">
        <v>498750</v>
      </c>
      <c r="P42" s="22">
        <v>31076273</v>
      </c>
      <c r="Q42" s="22">
        <v>0</v>
      </c>
      <c r="R42" s="22">
        <v>43419571</v>
      </c>
      <c r="S42" s="22">
        <v>11501541</v>
      </c>
      <c r="T42" s="22">
        <v>0</v>
      </c>
      <c r="U42" s="22">
        <v>107639813</v>
      </c>
      <c r="V42" s="22">
        <v>0</v>
      </c>
      <c r="W42" s="22">
        <v>0</v>
      </c>
      <c r="X42" s="22">
        <v>2304324</v>
      </c>
      <c r="Y42" s="22">
        <v>0</v>
      </c>
      <c r="Z42" s="22">
        <v>4643411</v>
      </c>
      <c r="AA42" s="22">
        <v>7793085</v>
      </c>
      <c r="AB42" s="22">
        <v>0</v>
      </c>
      <c r="AC42" s="22">
        <v>0</v>
      </c>
      <c r="AD42" s="22">
        <v>14740820</v>
      </c>
      <c r="AE42" s="22">
        <v>92898993</v>
      </c>
      <c r="AF42" s="22">
        <v>154211435</v>
      </c>
      <c r="AG42" s="22">
        <v>1831916</v>
      </c>
      <c r="AH42" s="22">
        <v>356232</v>
      </c>
      <c r="AI42" s="22">
        <v>0</v>
      </c>
      <c r="AJ42" s="22">
        <v>156399583</v>
      </c>
      <c r="AK42" s="22">
        <v>249298576</v>
      </c>
    </row>
    <row r="43" spans="1:37" x14ac:dyDescent="0.35">
      <c r="A43" s="22" t="s">
        <v>114</v>
      </c>
      <c r="B43" s="22" t="s">
        <v>167</v>
      </c>
      <c r="C43" s="22" t="s">
        <v>196</v>
      </c>
      <c r="D43" s="22" t="s">
        <v>197</v>
      </c>
      <c r="E43" s="22">
        <v>6926795</v>
      </c>
      <c r="F43" s="22">
        <v>394223</v>
      </c>
      <c r="G43" s="22">
        <v>241129</v>
      </c>
      <c r="H43" s="22">
        <v>0</v>
      </c>
      <c r="I43" s="22">
        <v>156156</v>
      </c>
      <c r="J43" s="22">
        <v>1454562</v>
      </c>
      <c r="K43" s="22">
        <v>45142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4486</v>
      </c>
      <c r="T43" s="22">
        <v>0</v>
      </c>
      <c r="U43" s="22">
        <v>9222493</v>
      </c>
      <c r="V43" s="22">
        <v>0</v>
      </c>
      <c r="W43" s="22">
        <v>0</v>
      </c>
      <c r="X43" s="22">
        <v>531822</v>
      </c>
      <c r="Y43" s="22">
        <v>400</v>
      </c>
      <c r="Z43" s="22">
        <v>649393</v>
      </c>
      <c r="AA43" s="22">
        <v>0</v>
      </c>
      <c r="AB43" s="22">
        <v>0</v>
      </c>
      <c r="AC43" s="22">
        <v>164441</v>
      </c>
      <c r="AD43" s="22">
        <v>1346056</v>
      </c>
      <c r="AE43" s="22">
        <v>7876437</v>
      </c>
      <c r="AF43" s="22">
        <v>21037317</v>
      </c>
      <c r="AG43" s="22">
        <v>631387</v>
      </c>
      <c r="AH43" s="22">
        <v>121812</v>
      </c>
      <c r="AI43" s="22">
        <v>0</v>
      </c>
      <c r="AJ43" s="22">
        <v>21790516</v>
      </c>
      <c r="AK43" s="22">
        <v>29666953</v>
      </c>
    </row>
    <row r="44" spans="1:37" x14ac:dyDescent="0.35">
      <c r="A44" s="22" t="s">
        <v>114</v>
      </c>
      <c r="B44" s="22" t="s">
        <v>167</v>
      </c>
      <c r="C44" s="22" t="s">
        <v>198</v>
      </c>
      <c r="D44" s="22" t="s">
        <v>199</v>
      </c>
      <c r="E44" s="22">
        <v>43293527</v>
      </c>
      <c r="F44" s="22">
        <v>3637599</v>
      </c>
      <c r="G44" s="22">
        <v>4268520</v>
      </c>
      <c r="H44" s="22">
        <v>-7222674</v>
      </c>
      <c r="I44" s="22">
        <v>5801668</v>
      </c>
      <c r="J44" s="22">
        <v>0</v>
      </c>
      <c r="K44" s="22">
        <v>138543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649421</v>
      </c>
      <c r="S44" s="22">
        <v>0</v>
      </c>
      <c r="T44" s="22">
        <v>15600</v>
      </c>
      <c r="U44" s="22">
        <v>50582204</v>
      </c>
      <c r="V44" s="22">
        <v>0</v>
      </c>
      <c r="W44" s="22">
        <v>0</v>
      </c>
      <c r="X44" s="22">
        <v>1517189</v>
      </c>
      <c r="Y44" s="22">
        <v>175000</v>
      </c>
      <c r="Z44" s="22">
        <v>8548340</v>
      </c>
      <c r="AA44" s="22">
        <v>1778082</v>
      </c>
      <c r="AB44" s="22">
        <v>0</v>
      </c>
      <c r="AC44" s="22">
        <v>926667</v>
      </c>
      <c r="AD44" s="22">
        <v>12945278</v>
      </c>
      <c r="AE44" s="22">
        <v>37636926</v>
      </c>
      <c r="AF44" s="22">
        <v>86510522</v>
      </c>
      <c r="AG44" s="22">
        <v>21348567</v>
      </c>
      <c r="AH44" s="22">
        <v>311450</v>
      </c>
      <c r="AI44" s="22">
        <v>39807</v>
      </c>
      <c r="AJ44" s="22">
        <v>108210346</v>
      </c>
      <c r="AK44" s="22">
        <v>145847272</v>
      </c>
    </row>
    <row r="45" spans="1:37" x14ac:dyDescent="0.35">
      <c r="A45" s="22" t="s">
        <v>114</v>
      </c>
      <c r="B45" s="22" t="s">
        <v>167</v>
      </c>
      <c r="C45" s="22" t="s">
        <v>200</v>
      </c>
      <c r="D45" s="22" t="s">
        <v>201</v>
      </c>
      <c r="E45" s="22">
        <v>31036102</v>
      </c>
      <c r="F45" s="22">
        <v>1870131</v>
      </c>
      <c r="G45" s="22">
        <v>1138116</v>
      </c>
      <c r="H45" s="22">
        <v>-254193</v>
      </c>
      <c r="I45" s="22">
        <v>0</v>
      </c>
      <c r="J45" s="22">
        <v>0</v>
      </c>
      <c r="K45" s="22">
        <v>14527651</v>
      </c>
      <c r="L45" s="22">
        <v>0</v>
      </c>
      <c r="M45" s="22">
        <v>179126</v>
      </c>
      <c r="N45" s="22">
        <v>0</v>
      </c>
      <c r="O45" s="22">
        <v>0</v>
      </c>
      <c r="P45" s="22">
        <v>0</v>
      </c>
      <c r="Q45" s="22">
        <v>0</v>
      </c>
      <c r="R45" s="22">
        <v>457707</v>
      </c>
      <c r="S45" s="22">
        <v>0</v>
      </c>
      <c r="T45" s="22">
        <v>0</v>
      </c>
      <c r="U45" s="22">
        <v>48954640</v>
      </c>
      <c r="V45" s="22">
        <v>0</v>
      </c>
      <c r="W45" s="22">
        <v>0</v>
      </c>
      <c r="X45" s="22">
        <v>7150140</v>
      </c>
      <c r="Y45" s="22">
        <v>2551532</v>
      </c>
      <c r="Z45" s="22">
        <v>11633826</v>
      </c>
      <c r="AA45" s="22">
        <v>11697861</v>
      </c>
      <c r="AB45" s="22">
        <v>0</v>
      </c>
      <c r="AC45" s="22">
        <v>1342670</v>
      </c>
      <c r="AD45" s="22">
        <v>34376029</v>
      </c>
      <c r="AE45" s="22">
        <v>14578611</v>
      </c>
      <c r="AF45" s="22">
        <v>232381257</v>
      </c>
      <c r="AG45" s="22">
        <v>3907761</v>
      </c>
      <c r="AH45" s="22">
        <v>461304</v>
      </c>
      <c r="AI45" s="22">
        <v>0</v>
      </c>
      <c r="AJ45" s="22">
        <v>236750322</v>
      </c>
      <c r="AK45" s="22">
        <v>251328933</v>
      </c>
    </row>
    <row r="46" spans="1:37" x14ac:dyDescent="0.35">
      <c r="A46" s="22" t="s">
        <v>114</v>
      </c>
      <c r="B46" s="22" t="s">
        <v>167</v>
      </c>
      <c r="C46" s="22" t="s">
        <v>202</v>
      </c>
      <c r="D46" s="22" t="s">
        <v>203</v>
      </c>
      <c r="E46" s="22">
        <v>6864421</v>
      </c>
      <c r="F46" s="22">
        <v>1467586</v>
      </c>
      <c r="G46" s="22">
        <v>2336203</v>
      </c>
      <c r="H46" s="22">
        <v>-1768398</v>
      </c>
      <c r="I46" s="22">
        <v>1248583</v>
      </c>
      <c r="J46" s="22">
        <v>0</v>
      </c>
      <c r="K46" s="22">
        <v>101673</v>
      </c>
      <c r="L46" s="22">
        <v>0</v>
      </c>
      <c r="M46" s="22">
        <v>1500</v>
      </c>
      <c r="N46" s="22">
        <v>0</v>
      </c>
      <c r="O46" s="22">
        <v>0</v>
      </c>
      <c r="P46" s="22">
        <v>0</v>
      </c>
      <c r="Q46" s="22">
        <v>0</v>
      </c>
      <c r="R46" s="22">
        <v>70</v>
      </c>
      <c r="S46" s="22">
        <v>0</v>
      </c>
      <c r="T46" s="22">
        <v>0</v>
      </c>
      <c r="U46" s="22">
        <v>10251638</v>
      </c>
      <c r="V46" s="22">
        <v>0</v>
      </c>
      <c r="W46" s="22">
        <v>0</v>
      </c>
      <c r="X46" s="22">
        <v>739317</v>
      </c>
      <c r="Y46" s="22">
        <v>0</v>
      </c>
      <c r="Z46" s="22">
        <v>2871131</v>
      </c>
      <c r="AA46" s="22">
        <v>49782</v>
      </c>
      <c r="AB46" s="22">
        <v>0</v>
      </c>
      <c r="AC46" s="22">
        <v>0</v>
      </c>
      <c r="AD46" s="22">
        <v>3660230</v>
      </c>
      <c r="AE46" s="22">
        <v>6591408</v>
      </c>
      <c r="AF46" s="22">
        <v>80993438</v>
      </c>
      <c r="AG46" s="22">
        <v>2971232</v>
      </c>
      <c r="AH46" s="22">
        <v>326926</v>
      </c>
      <c r="AI46" s="22">
        <v>0</v>
      </c>
      <c r="AJ46" s="22">
        <v>84291596</v>
      </c>
      <c r="AK46" s="22">
        <v>90883004</v>
      </c>
    </row>
    <row r="47" spans="1:37" x14ac:dyDescent="0.35">
      <c r="A47" s="22" t="s">
        <v>114</v>
      </c>
      <c r="B47" s="22" t="s">
        <v>167</v>
      </c>
      <c r="C47" s="22" t="s">
        <v>204</v>
      </c>
      <c r="D47" s="22" t="s">
        <v>205</v>
      </c>
      <c r="E47" s="22">
        <v>34387761</v>
      </c>
      <c r="F47" s="22">
        <v>5076984</v>
      </c>
      <c r="G47" s="22">
        <v>2648734</v>
      </c>
      <c r="H47" s="22">
        <v>-996598</v>
      </c>
      <c r="I47" s="22">
        <v>8354853</v>
      </c>
      <c r="J47" s="22">
        <v>2311850</v>
      </c>
      <c r="K47" s="22">
        <v>7729410</v>
      </c>
      <c r="L47" s="22">
        <v>5274188</v>
      </c>
      <c r="M47" s="22">
        <v>4567086</v>
      </c>
      <c r="N47" s="22">
        <v>0</v>
      </c>
      <c r="O47" s="22">
        <v>0</v>
      </c>
      <c r="P47" s="22">
        <v>0</v>
      </c>
      <c r="Q47" s="22">
        <v>0</v>
      </c>
      <c r="R47" s="22">
        <v>120320260</v>
      </c>
      <c r="S47" s="22">
        <v>502970</v>
      </c>
      <c r="T47" s="22">
        <v>0</v>
      </c>
      <c r="U47" s="22">
        <v>190177498</v>
      </c>
      <c r="V47" s="22">
        <v>106500</v>
      </c>
      <c r="W47" s="22">
        <v>0</v>
      </c>
      <c r="X47" s="22">
        <v>8462355</v>
      </c>
      <c r="Y47" s="22">
        <v>2388360</v>
      </c>
      <c r="Z47" s="22">
        <v>9210060</v>
      </c>
      <c r="AA47" s="22">
        <v>47904944</v>
      </c>
      <c r="AB47" s="22">
        <v>726774</v>
      </c>
      <c r="AC47" s="22">
        <v>0</v>
      </c>
      <c r="AD47" s="22">
        <v>68798993</v>
      </c>
      <c r="AE47" s="22">
        <v>121378505</v>
      </c>
      <c r="AF47" s="22">
        <v>476937401</v>
      </c>
      <c r="AG47" s="22">
        <v>1211708</v>
      </c>
      <c r="AH47" s="22">
        <v>979824</v>
      </c>
      <c r="AI47" s="22">
        <v>0</v>
      </c>
      <c r="AJ47" s="22">
        <v>479128933</v>
      </c>
      <c r="AK47" s="22">
        <v>600507438</v>
      </c>
    </row>
    <row r="48" spans="1:37" x14ac:dyDescent="0.35">
      <c r="A48" s="22" t="s">
        <v>114</v>
      </c>
      <c r="B48" s="22" t="s">
        <v>167</v>
      </c>
      <c r="C48" s="22" t="s">
        <v>206</v>
      </c>
      <c r="D48" s="22" t="s">
        <v>207</v>
      </c>
      <c r="E48" s="22">
        <v>58933795</v>
      </c>
      <c r="F48" s="22">
        <v>2419219</v>
      </c>
      <c r="G48" s="22">
        <v>2743251</v>
      </c>
      <c r="H48" s="22">
        <v>-3649622</v>
      </c>
      <c r="I48" s="22">
        <v>6912826</v>
      </c>
      <c r="J48" s="22">
        <v>36388</v>
      </c>
      <c r="K48" s="22">
        <v>5531551</v>
      </c>
      <c r="L48" s="22">
        <v>0</v>
      </c>
      <c r="M48" s="22">
        <v>602000</v>
      </c>
      <c r="N48" s="22">
        <v>0</v>
      </c>
      <c r="O48" s="22">
        <v>0</v>
      </c>
      <c r="P48" s="22">
        <v>15397450</v>
      </c>
      <c r="Q48" s="22">
        <v>0</v>
      </c>
      <c r="R48" s="22">
        <v>110269157</v>
      </c>
      <c r="S48" s="22">
        <v>0</v>
      </c>
      <c r="T48" s="22">
        <v>0</v>
      </c>
      <c r="U48" s="22">
        <v>199196015</v>
      </c>
      <c r="V48" s="22">
        <v>0</v>
      </c>
      <c r="W48" s="22">
        <v>0</v>
      </c>
      <c r="X48" s="22">
        <v>15985402</v>
      </c>
      <c r="Y48" s="22">
        <v>0</v>
      </c>
      <c r="Z48" s="22">
        <v>3272436</v>
      </c>
      <c r="AA48" s="22">
        <v>2844361</v>
      </c>
      <c r="AB48" s="22">
        <v>0</v>
      </c>
      <c r="AC48" s="22">
        <v>6000000</v>
      </c>
      <c r="AD48" s="22">
        <v>28102199</v>
      </c>
      <c r="AE48" s="22">
        <v>171093816</v>
      </c>
      <c r="AF48" s="22">
        <v>380209521</v>
      </c>
      <c r="AG48" s="22">
        <v>9107728</v>
      </c>
      <c r="AH48" s="22">
        <v>1244978</v>
      </c>
      <c r="AI48" s="22">
        <v>0</v>
      </c>
      <c r="AJ48" s="22">
        <v>390562227</v>
      </c>
      <c r="AK48" s="22">
        <v>561656043</v>
      </c>
    </row>
    <row r="49" spans="1:37" x14ac:dyDescent="0.35">
      <c r="A49" s="22" t="s">
        <v>114</v>
      </c>
      <c r="B49" s="22" t="s">
        <v>167</v>
      </c>
      <c r="C49" s="22" t="s">
        <v>208</v>
      </c>
      <c r="D49" s="22" t="s">
        <v>209</v>
      </c>
      <c r="E49" s="22">
        <v>45465914</v>
      </c>
      <c r="F49" s="22">
        <v>7490096</v>
      </c>
      <c r="G49" s="22">
        <v>4072659</v>
      </c>
      <c r="H49" s="22">
        <v>-4041949</v>
      </c>
      <c r="I49" s="22">
        <v>585810</v>
      </c>
      <c r="J49" s="22">
        <v>0</v>
      </c>
      <c r="K49" s="22">
        <v>4829045</v>
      </c>
      <c r="L49" s="22">
        <v>0</v>
      </c>
      <c r="M49" s="22">
        <v>822714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269</v>
      </c>
      <c r="U49" s="22">
        <v>59224558</v>
      </c>
      <c r="V49" s="22">
        <v>0</v>
      </c>
      <c r="W49" s="22">
        <v>0</v>
      </c>
      <c r="X49" s="22">
        <v>5694309</v>
      </c>
      <c r="Y49" s="22">
        <v>130000</v>
      </c>
      <c r="Z49" s="22">
        <v>5687453</v>
      </c>
      <c r="AA49" s="22">
        <v>0</v>
      </c>
      <c r="AB49" s="22">
        <v>0</v>
      </c>
      <c r="AC49" s="22">
        <v>868365</v>
      </c>
      <c r="AD49" s="22">
        <v>12380127</v>
      </c>
      <c r="AE49" s="22">
        <v>46844431</v>
      </c>
      <c r="AF49" s="22">
        <v>117076999</v>
      </c>
      <c r="AG49" s="22">
        <v>8176698</v>
      </c>
      <c r="AH49" s="22">
        <v>246670</v>
      </c>
      <c r="AI49" s="22">
        <v>0</v>
      </c>
      <c r="AJ49" s="22">
        <v>125500367</v>
      </c>
      <c r="AK49" s="22">
        <v>172344798</v>
      </c>
    </row>
    <row r="50" spans="1:37" x14ac:dyDescent="0.35">
      <c r="A50" s="22" t="s">
        <v>114</v>
      </c>
      <c r="B50" s="22" t="s">
        <v>167</v>
      </c>
      <c r="C50" s="22" t="s">
        <v>210</v>
      </c>
      <c r="D50" s="22" t="s">
        <v>211</v>
      </c>
      <c r="E50" s="22">
        <v>6785318</v>
      </c>
      <c r="F50" s="22">
        <v>2434406</v>
      </c>
      <c r="G50" s="22">
        <v>2369132</v>
      </c>
      <c r="H50" s="22">
        <v>-2528822</v>
      </c>
      <c r="I50" s="22">
        <v>825264</v>
      </c>
      <c r="J50" s="22">
        <v>2203654</v>
      </c>
      <c r="K50" s="22">
        <v>589234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1113583</v>
      </c>
      <c r="S50" s="22">
        <v>0</v>
      </c>
      <c r="T50" s="22">
        <v>0</v>
      </c>
      <c r="U50" s="22">
        <v>13791769</v>
      </c>
      <c r="V50" s="22">
        <v>0</v>
      </c>
      <c r="W50" s="22">
        <v>0</v>
      </c>
      <c r="X50" s="22">
        <v>1546587</v>
      </c>
      <c r="Y50" s="22">
        <v>1849903</v>
      </c>
      <c r="Z50" s="22">
        <v>2738172</v>
      </c>
      <c r="AA50" s="22">
        <v>5177987</v>
      </c>
      <c r="AB50" s="22">
        <v>0</v>
      </c>
      <c r="AC50" s="22">
        <v>0</v>
      </c>
      <c r="AD50" s="22">
        <v>11312649</v>
      </c>
      <c r="AE50" s="22">
        <v>2479120</v>
      </c>
      <c r="AF50" s="22">
        <v>62349902</v>
      </c>
      <c r="AG50" s="22">
        <v>578348</v>
      </c>
      <c r="AH50" s="22">
        <v>155755</v>
      </c>
      <c r="AI50" s="22">
        <v>0</v>
      </c>
      <c r="AJ50" s="22">
        <v>63084005</v>
      </c>
      <c r="AK50" s="22">
        <v>65563125</v>
      </c>
    </row>
    <row r="51" spans="1:37" x14ac:dyDescent="0.35">
      <c r="A51" s="22" t="s">
        <v>114</v>
      </c>
      <c r="B51" s="22" t="s">
        <v>167</v>
      </c>
      <c r="C51" s="22" t="s">
        <v>212</v>
      </c>
      <c r="D51" s="22" t="s">
        <v>213</v>
      </c>
      <c r="E51" s="22">
        <v>78599508</v>
      </c>
      <c r="F51" s="22">
        <v>1261389</v>
      </c>
      <c r="G51" s="22">
        <v>833152</v>
      </c>
      <c r="H51" s="22">
        <v>-1521251</v>
      </c>
      <c r="I51" s="22">
        <v>0</v>
      </c>
      <c r="J51" s="22">
        <v>0</v>
      </c>
      <c r="K51" s="22">
        <v>9226702</v>
      </c>
      <c r="L51" s="22">
        <v>0</v>
      </c>
      <c r="M51" s="22">
        <v>907</v>
      </c>
      <c r="N51" s="22">
        <v>435660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  <c r="T51" s="22">
        <v>0</v>
      </c>
      <c r="U51" s="22">
        <v>88836067</v>
      </c>
      <c r="V51" s="22">
        <v>0</v>
      </c>
      <c r="W51" s="22">
        <v>0</v>
      </c>
      <c r="X51" s="22">
        <v>4097648</v>
      </c>
      <c r="Y51" s="22">
        <v>1724301</v>
      </c>
      <c r="Z51" s="22">
        <v>6910252</v>
      </c>
      <c r="AA51" s="22">
        <v>0</v>
      </c>
      <c r="AB51" s="22">
        <v>0</v>
      </c>
      <c r="AC51" s="22">
        <v>0</v>
      </c>
      <c r="AD51" s="22">
        <v>12732201</v>
      </c>
      <c r="AE51" s="22">
        <v>76103866</v>
      </c>
      <c r="AF51" s="22">
        <v>297432533</v>
      </c>
      <c r="AG51" s="22">
        <v>6445060</v>
      </c>
      <c r="AH51" s="22">
        <v>0</v>
      </c>
      <c r="AI51" s="22">
        <v>0</v>
      </c>
      <c r="AJ51" s="22">
        <v>303877593</v>
      </c>
      <c r="AK51" s="22">
        <v>379981459</v>
      </c>
    </row>
    <row r="52" spans="1:37" x14ac:dyDescent="0.35">
      <c r="A52" s="22" t="s">
        <v>114</v>
      </c>
      <c r="B52" s="22" t="s">
        <v>167</v>
      </c>
      <c r="C52" s="22" t="s">
        <v>214</v>
      </c>
      <c r="D52" s="22" t="s">
        <v>215</v>
      </c>
      <c r="E52" s="22">
        <v>21458252</v>
      </c>
      <c r="F52" s="22">
        <v>1461916</v>
      </c>
      <c r="G52" s="22">
        <v>583079</v>
      </c>
      <c r="H52" s="22">
        <v>-1101853</v>
      </c>
      <c r="I52" s="22">
        <v>1133161</v>
      </c>
      <c r="J52" s="22">
        <v>1586648</v>
      </c>
      <c r="K52" s="22">
        <v>279141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  <c r="T52" s="22">
        <v>0</v>
      </c>
      <c r="U52" s="22">
        <v>25400344</v>
      </c>
      <c r="V52" s="22">
        <v>0</v>
      </c>
      <c r="W52" s="22">
        <v>0</v>
      </c>
      <c r="X52" s="22">
        <v>2198281</v>
      </c>
      <c r="Y52" s="22">
        <v>0</v>
      </c>
      <c r="Z52" s="22">
        <v>3330063</v>
      </c>
      <c r="AA52" s="22">
        <v>5168938</v>
      </c>
      <c r="AB52" s="22">
        <v>87272</v>
      </c>
      <c r="AC52" s="22">
        <v>0</v>
      </c>
      <c r="AD52" s="22">
        <v>10784554</v>
      </c>
      <c r="AE52" s="22">
        <v>14615790</v>
      </c>
      <c r="AF52" s="22">
        <v>53909596</v>
      </c>
      <c r="AG52" s="22">
        <v>1481123</v>
      </c>
      <c r="AH52" s="22">
        <v>204051</v>
      </c>
      <c r="AI52" s="22">
        <v>0</v>
      </c>
      <c r="AJ52" s="22">
        <v>55594770</v>
      </c>
      <c r="AK52" s="22">
        <v>70210560</v>
      </c>
    </row>
    <row r="53" spans="1:37" x14ac:dyDescent="0.35">
      <c r="A53" s="22" t="s">
        <v>114</v>
      </c>
      <c r="B53" s="22" t="s">
        <v>167</v>
      </c>
      <c r="C53" s="22" t="s">
        <v>216</v>
      </c>
      <c r="D53" s="22" t="s">
        <v>217</v>
      </c>
      <c r="E53" s="22">
        <v>45774693</v>
      </c>
      <c r="F53" s="22">
        <v>1551271</v>
      </c>
      <c r="G53" s="22">
        <v>1003489</v>
      </c>
      <c r="H53" s="22">
        <v>-601780</v>
      </c>
      <c r="I53" s="22">
        <v>9976445</v>
      </c>
      <c r="J53" s="22">
        <v>0</v>
      </c>
      <c r="K53" s="22">
        <v>2209046</v>
      </c>
      <c r="L53" s="22">
        <v>1951170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31392853</v>
      </c>
      <c r="S53" s="22">
        <v>94814</v>
      </c>
      <c r="T53" s="22">
        <v>5821801</v>
      </c>
      <c r="U53" s="22">
        <v>99173802</v>
      </c>
      <c r="V53" s="22">
        <v>0</v>
      </c>
      <c r="W53" s="22">
        <v>6153599</v>
      </c>
      <c r="X53" s="22">
        <v>6887224</v>
      </c>
      <c r="Y53" s="22">
        <v>701394</v>
      </c>
      <c r="Z53" s="22">
        <v>21346056</v>
      </c>
      <c r="AA53" s="22">
        <v>43601429</v>
      </c>
      <c r="AB53" s="22">
        <v>0</v>
      </c>
      <c r="AC53" s="22">
        <v>759050</v>
      </c>
      <c r="AD53" s="22">
        <v>79448752</v>
      </c>
      <c r="AE53" s="22">
        <v>19725050</v>
      </c>
      <c r="AF53" s="22">
        <v>338417782</v>
      </c>
      <c r="AG53" s="22">
        <v>98799</v>
      </c>
      <c r="AH53" s="22">
        <v>453969</v>
      </c>
      <c r="AI53" s="22">
        <v>0</v>
      </c>
      <c r="AJ53" s="22">
        <v>338970550</v>
      </c>
      <c r="AK53" s="22">
        <v>358695600</v>
      </c>
    </row>
    <row r="54" spans="1:37" x14ac:dyDescent="0.35">
      <c r="A54" s="22" t="s">
        <v>114</v>
      </c>
      <c r="B54" s="22" t="s">
        <v>167</v>
      </c>
      <c r="C54" s="22" t="s">
        <v>218</v>
      </c>
      <c r="D54" s="22" t="s">
        <v>219</v>
      </c>
      <c r="E54" s="22">
        <v>26598441</v>
      </c>
      <c r="F54" s="22">
        <v>503812</v>
      </c>
      <c r="G54" s="22">
        <v>131797</v>
      </c>
      <c r="H54" s="22">
        <v>-171963</v>
      </c>
      <c r="I54" s="22">
        <v>2971790</v>
      </c>
      <c r="J54" s="22">
        <v>0</v>
      </c>
      <c r="K54" s="22">
        <v>937608</v>
      </c>
      <c r="L54" s="22">
        <v>1762561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700148</v>
      </c>
      <c r="U54" s="22">
        <v>33434194</v>
      </c>
      <c r="V54" s="22">
        <v>0</v>
      </c>
      <c r="W54" s="22">
        <v>557630</v>
      </c>
      <c r="X54" s="22">
        <v>2311590</v>
      </c>
      <c r="Y54" s="22">
        <v>451542</v>
      </c>
      <c r="Z54" s="22">
        <v>2400556</v>
      </c>
      <c r="AA54" s="22">
        <v>3781053</v>
      </c>
      <c r="AB54" s="22">
        <v>168060</v>
      </c>
      <c r="AC54" s="22">
        <v>352403</v>
      </c>
      <c r="AD54" s="22">
        <v>10022834</v>
      </c>
      <c r="AE54" s="22">
        <v>23411360</v>
      </c>
      <c r="AF54" s="22">
        <v>102661902</v>
      </c>
      <c r="AG54" s="22">
        <v>1334515</v>
      </c>
      <c r="AH54" s="22">
        <v>461641</v>
      </c>
      <c r="AI54" s="22">
        <v>0</v>
      </c>
      <c r="AJ54" s="22">
        <v>104458058</v>
      </c>
      <c r="AK54" s="22">
        <v>127869418</v>
      </c>
    </row>
    <row r="55" spans="1:37" x14ac:dyDescent="0.35">
      <c r="A55" s="22" t="s">
        <v>114</v>
      </c>
      <c r="B55" s="22" t="s">
        <v>167</v>
      </c>
      <c r="C55" s="22" t="s">
        <v>220</v>
      </c>
      <c r="D55" s="22" t="s">
        <v>221</v>
      </c>
      <c r="E55" s="22">
        <v>31174619</v>
      </c>
      <c r="F55" s="22">
        <v>1102665</v>
      </c>
      <c r="G55" s="22">
        <v>1500971</v>
      </c>
      <c r="H55" s="22">
        <v>-1310056</v>
      </c>
      <c r="I55" s="22">
        <v>2616648</v>
      </c>
      <c r="J55" s="22">
        <v>0</v>
      </c>
      <c r="K55" s="22">
        <v>4493937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946938</v>
      </c>
      <c r="T55" s="22">
        <v>0</v>
      </c>
      <c r="U55" s="22">
        <v>40525722</v>
      </c>
      <c r="V55" s="22">
        <v>0</v>
      </c>
      <c r="W55" s="22">
        <v>184305</v>
      </c>
      <c r="X55" s="22">
        <v>1240924</v>
      </c>
      <c r="Y55" s="22">
        <v>80555</v>
      </c>
      <c r="Z55" s="22">
        <v>2338066</v>
      </c>
      <c r="AA55" s="22">
        <v>15955901</v>
      </c>
      <c r="AB55" s="22">
        <v>946938</v>
      </c>
      <c r="AC55" s="22">
        <v>3593689</v>
      </c>
      <c r="AD55" s="22">
        <v>24340378</v>
      </c>
      <c r="AE55" s="22">
        <v>16185344</v>
      </c>
      <c r="AF55" s="22">
        <v>124484072</v>
      </c>
      <c r="AG55" s="22">
        <v>1301887</v>
      </c>
      <c r="AH55" s="22">
        <v>265730</v>
      </c>
      <c r="AI55" s="22">
        <v>0</v>
      </c>
      <c r="AJ55" s="22">
        <v>126051689</v>
      </c>
      <c r="AK55" s="22">
        <v>142237033</v>
      </c>
    </row>
    <row r="56" spans="1:37" x14ac:dyDescent="0.35">
      <c r="A56" s="22" t="s">
        <v>114</v>
      </c>
      <c r="B56" s="22" t="s">
        <v>167</v>
      </c>
      <c r="C56" s="22" t="s">
        <v>222</v>
      </c>
      <c r="D56" s="22" t="s">
        <v>223</v>
      </c>
      <c r="E56" s="22">
        <v>23043914</v>
      </c>
      <c r="F56" s="22">
        <v>1670968</v>
      </c>
      <c r="G56" s="22">
        <v>173694</v>
      </c>
      <c r="H56" s="22">
        <v>-681632</v>
      </c>
      <c r="I56" s="22">
        <v>280421</v>
      </c>
      <c r="J56" s="22">
        <v>0</v>
      </c>
      <c r="K56" s="22">
        <v>191432</v>
      </c>
      <c r="L56" s="22">
        <v>0</v>
      </c>
      <c r="M56" s="22">
        <v>190165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24868962</v>
      </c>
      <c r="V56" s="22">
        <v>0</v>
      </c>
      <c r="W56" s="22">
        <v>0</v>
      </c>
      <c r="X56" s="22">
        <v>1298414</v>
      </c>
      <c r="Y56" s="22">
        <v>0</v>
      </c>
      <c r="Z56" s="22">
        <v>927682</v>
      </c>
      <c r="AA56" s="22">
        <v>0</v>
      </c>
      <c r="AB56" s="22">
        <v>187390</v>
      </c>
      <c r="AC56" s="22">
        <v>1044794</v>
      </c>
      <c r="AD56" s="22">
        <v>3458280</v>
      </c>
      <c r="AE56" s="22">
        <v>21410682</v>
      </c>
      <c r="AF56" s="22">
        <v>24177716</v>
      </c>
      <c r="AG56" s="22">
        <v>8882113</v>
      </c>
      <c r="AH56" s="22">
        <v>159137</v>
      </c>
      <c r="AI56" s="22">
        <v>0</v>
      </c>
      <c r="AJ56" s="22">
        <v>33218966</v>
      </c>
      <c r="AK56" s="22">
        <v>54629648</v>
      </c>
    </row>
    <row r="57" spans="1:37" x14ac:dyDescent="0.35">
      <c r="A57" s="22" t="s">
        <v>114</v>
      </c>
      <c r="B57" s="22" t="s">
        <v>167</v>
      </c>
      <c r="C57" s="22" t="s">
        <v>224</v>
      </c>
      <c r="D57" s="22" t="s">
        <v>225</v>
      </c>
      <c r="E57" s="22">
        <v>30767458</v>
      </c>
      <c r="F57" s="22">
        <v>1270218</v>
      </c>
      <c r="G57" s="22">
        <v>447097</v>
      </c>
      <c r="H57" s="22">
        <v>-109742</v>
      </c>
      <c r="I57" s="22">
        <v>469326</v>
      </c>
      <c r="J57" s="22">
        <v>8560309</v>
      </c>
      <c r="K57" s="22">
        <v>515027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31383258</v>
      </c>
      <c r="S57" s="22">
        <v>0</v>
      </c>
      <c r="T57" s="22">
        <v>519857</v>
      </c>
      <c r="U57" s="22">
        <v>73822808</v>
      </c>
      <c r="V57" s="22">
        <v>0</v>
      </c>
      <c r="W57" s="22">
        <v>514112</v>
      </c>
      <c r="X57" s="22">
        <v>1360741</v>
      </c>
      <c r="Y57" s="22">
        <v>0</v>
      </c>
      <c r="Z57" s="22">
        <v>2536420</v>
      </c>
      <c r="AA57" s="22">
        <v>13517117</v>
      </c>
      <c r="AB57" s="22">
        <v>2308599</v>
      </c>
      <c r="AC57" s="22">
        <v>10213757</v>
      </c>
      <c r="AD57" s="22">
        <v>30450746</v>
      </c>
      <c r="AE57" s="22">
        <v>43372062</v>
      </c>
      <c r="AF57" s="22">
        <v>159418477</v>
      </c>
      <c r="AG57" s="22">
        <v>5338232</v>
      </c>
      <c r="AH57" s="22">
        <v>641538</v>
      </c>
      <c r="AI57" s="22">
        <v>953710</v>
      </c>
      <c r="AJ57" s="22">
        <v>166351957</v>
      </c>
      <c r="AK57" s="22">
        <v>209724019</v>
      </c>
    </row>
    <row r="58" spans="1:37" x14ac:dyDescent="0.35">
      <c r="A58" s="22" t="s">
        <v>114</v>
      </c>
      <c r="B58" s="22" t="s">
        <v>167</v>
      </c>
      <c r="C58" s="22" t="s">
        <v>226</v>
      </c>
      <c r="D58" s="22" t="s">
        <v>227</v>
      </c>
      <c r="E58" s="22">
        <v>11564795</v>
      </c>
      <c r="F58" s="22">
        <v>694095</v>
      </c>
      <c r="G58" s="22">
        <v>868882</v>
      </c>
      <c r="H58" s="22">
        <v>-475000</v>
      </c>
      <c r="I58" s="22">
        <v>1920142</v>
      </c>
      <c r="J58" s="22">
        <v>0</v>
      </c>
      <c r="K58" s="22">
        <v>5502663</v>
      </c>
      <c r="L58" s="22">
        <v>0</v>
      </c>
      <c r="M58" s="22">
        <v>19748</v>
      </c>
      <c r="N58" s="22">
        <v>0</v>
      </c>
      <c r="O58" s="22">
        <v>0</v>
      </c>
      <c r="P58" s="22">
        <v>0</v>
      </c>
      <c r="Q58" s="22">
        <v>0</v>
      </c>
      <c r="R58" s="22">
        <v>91273931</v>
      </c>
      <c r="S58" s="22">
        <v>0</v>
      </c>
      <c r="T58" s="22">
        <v>0</v>
      </c>
      <c r="U58" s="22">
        <v>111369256</v>
      </c>
      <c r="V58" s="22">
        <v>0</v>
      </c>
      <c r="W58" s="22">
        <v>0</v>
      </c>
      <c r="X58" s="22">
        <v>4787612</v>
      </c>
      <c r="Y58" s="22">
        <v>272155</v>
      </c>
      <c r="Z58" s="22">
        <v>687952</v>
      </c>
      <c r="AA58" s="22">
        <v>5996703</v>
      </c>
      <c r="AB58" s="22">
        <v>34406</v>
      </c>
      <c r="AC58" s="22">
        <v>747093</v>
      </c>
      <c r="AD58" s="22">
        <v>12525921</v>
      </c>
      <c r="AE58" s="22">
        <v>98843335</v>
      </c>
      <c r="AF58" s="22">
        <v>193577679</v>
      </c>
      <c r="AG58" s="22">
        <v>2649265</v>
      </c>
      <c r="AH58" s="22">
        <v>123382</v>
      </c>
      <c r="AI58" s="22">
        <v>0</v>
      </c>
      <c r="AJ58" s="22">
        <v>196350326</v>
      </c>
      <c r="AK58" s="22">
        <v>295193661</v>
      </c>
    </row>
    <row r="59" spans="1:37" x14ac:dyDescent="0.35">
      <c r="A59" s="22" t="s">
        <v>114</v>
      </c>
      <c r="B59" s="22" t="s">
        <v>167</v>
      </c>
      <c r="C59" s="22" t="s">
        <v>228</v>
      </c>
      <c r="D59" s="22" t="s">
        <v>229</v>
      </c>
      <c r="E59" s="22">
        <v>9733852</v>
      </c>
      <c r="F59" s="22">
        <v>1125980</v>
      </c>
      <c r="G59" s="22">
        <v>2511270</v>
      </c>
      <c r="H59" s="22">
        <v>-1721270</v>
      </c>
      <c r="I59" s="22">
        <v>548360</v>
      </c>
      <c r="J59" s="22">
        <v>1009402</v>
      </c>
      <c r="K59" s="22">
        <v>243545</v>
      </c>
      <c r="L59" s="22">
        <v>0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>
        <v>31157301</v>
      </c>
      <c r="S59" s="22">
        <v>0</v>
      </c>
      <c r="T59" s="22">
        <v>0</v>
      </c>
      <c r="U59" s="22">
        <v>44608440</v>
      </c>
      <c r="V59" s="22">
        <v>0</v>
      </c>
      <c r="W59" s="22">
        <v>0</v>
      </c>
      <c r="X59" s="22">
        <v>3298173</v>
      </c>
      <c r="Y59" s="22">
        <v>0</v>
      </c>
      <c r="Z59" s="22">
        <v>2706041</v>
      </c>
      <c r="AA59" s="22">
        <v>12205461</v>
      </c>
      <c r="AB59" s="22">
        <v>0</v>
      </c>
      <c r="AC59" s="22">
        <v>1208335</v>
      </c>
      <c r="AD59" s="22">
        <v>19418010</v>
      </c>
      <c r="AE59" s="22">
        <v>25190430</v>
      </c>
      <c r="AF59" s="22">
        <v>98686025</v>
      </c>
      <c r="AG59" s="22">
        <v>2870178</v>
      </c>
      <c r="AH59" s="22">
        <v>801731</v>
      </c>
      <c r="AI59" s="22">
        <v>0</v>
      </c>
      <c r="AJ59" s="22">
        <v>102357934</v>
      </c>
      <c r="AK59" s="22">
        <v>127548364</v>
      </c>
    </row>
    <row r="60" spans="1:37" x14ac:dyDescent="0.35">
      <c r="A60" s="22" t="s">
        <v>114</v>
      </c>
      <c r="B60" s="22" t="s">
        <v>167</v>
      </c>
      <c r="C60" s="22" t="s">
        <v>230</v>
      </c>
      <c r="D60" s="22" t="s">
        <v>231</v>
      </c>
      <c r="E60" s="22">
        <v>6206414</v>
      </c>
      <c r="F60" s="22">
        <v>2737889</v>
      </c>
      <c r="G60" s="22">
        <v>3263302</v>
      </c>
      <c r="H60" s="22">
        <v>-2553864</v>
      </c>
      <c r="I60" s="22">
        <v>1396536</v>
      </c>
      <c r="J60" s="22">
        <v>1150000</v>
      </c>
      <c r="K60" s="22">
        <v>7682155</v>
      </c>
      <c r="L60" s="22">
        <v>0</v>
      </c>
      <c r="M60" s="22">
        <v>6425</v>
      </c>
      <c r="N60" s="22">
        <v>0</v>
      </c>
      <c r="O60" s="22">
        <v>0</v>
      </c>
      <c r="P60" s="22">
        <v>0</v>
      </c>
      <c r="Q60" s="22">
        <v>0</v>
      </c>
      <c r="R60" s="22">
        <v>49183170</v>
      </c>
      <c r="S60" s="22">
        <v>0</v>
      </c>
      <c r="T60" s="22">
        <v>0</v>
      </c>
      <c r="U60" s="22">
        <v>69072027</v>
      </c>
      <c r="V60" s="22">
        <v>0</v>
      </c>
      <c r="W60" s="22">
        <v>0</v>
      </c>
      <c r="X60" s="22">
        <v>4540021</v>
      </c>
      <c r="Y60" s="22">
        <v>21645</v>
      </c>
      <c r="Z60" s="22">
        <v>248175</v>
      </c>
      <c r="AA60" s="22">
        <v>7664679</v>
      </c>
      <c r="AB60" s="22">
        <v>0</v>
      </c>
      <c r="AC60" s="22">
        <v>2665879</v>
      </c>
      <c r="AD60" s="22">
        <v>15140399</v>
      </c>
      <c r="AE60" s="22">
        <v>53931628</v>
      </c>
      <c r="AF60" s="22">
        <v>156346574</v>
      </c>
      <c r="AG60" s="22">
        <v>794172</v>
      </c>
      <c r="AH60" s="22">
        <v>214793</v>
      </c>
      <c r="AI60" s="22">
        <v>0</v>
      </c>
      <c r="AJ60" s="22">
        <v>157355539</v>
      </c>
      <c r="AK60" s="22">
        <v>211287167</v>
      </c>
    </row>
    <row r="61" spans="1:37" x14ac:dyDescent="0.35">
      <c r="A61" s="22" t="s">
        <v>114</v>
      </c>
      <c r="B61" s="22" t="s">
        <v>167</v>
      </c>
      <c r="C61" s="22" t="s">
        <v>232</v>
      </c>
      <c r="D61" s="22" t="s">
        <v>233</v>
      </c>
      <c r="E61" s="22">
        <v>51622427</v>
      </c>
      <c r="F61" s="22">
        <v>4096827</v>
      </c>
      <c r="G61" s="22">
        <v>7569434</v>
      </c>
      <c r="H61" s="22">
        <v>-8869564</v>
      </c>
      <c r="I61" s="22">
        <v>9311570</v>
      </c>
      <c r="J61" s="22">
        <v>597033</v>
      </c>
      <c r="K61" s="22">
        <v>1026458</v>
      </c>
      <c r="L61" s="22">
        <v>0</v>
      </c>
      <c r="M61" s="22">
        <v>900282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  <c r="T61" s="22">
        <v>0</v>
      </c>
      <c r="U61" s="22">
        <v>66254467</v>
      </c>
      <c r="V61" s="22">
        <v>1945283</v>
      </c>
      <c r="W61" s="22">
        <v>179487</v>
      </c>
      <c r="X61" s="22">
        <v>8586597</v>
      </c>
      <c r="Y61" s="22">
        <v>216042</v>
      </c>
      <c r="Z61" s="22">
        <v>3183754</v>
      </c>
      <c r="AA61" s="22">
        <v>25204990</v>
      </c>
      <c r="AB61" s="22">
        <v>0</v>
      </c>
      <c r="AC61" s="22">
        <v>1430500</v>
      </c>
      <c r="AD61" s="22">
        <v>40746653</v>
      </c>
      <c r="AE61" s="22">
        <v>25507814</v>
      </c>
      <c r="AF61" s="22">
        <v>317181918</v>
      </c>
      <c r="AG61" s="22">
        <v>434909</v>
      </c>
      <c r="AH61" s="22">
        <v>491351</v>
      </c>
      <c r="AI61" s="22">
        <v>0</v>
      </c>
      <c r="AJ61" s="22">
        <v>318108178</v>
      </c>
      <c r="AK61" s="22">
        <v>343615992</v>
      </c>
    </row>
    <row r="62" spans="1:37" x14ac:dyDescent="0.35">
      <c r="A62" s="22" t="s">
        <v>114</v>
      </c>
      <c r="B62" s="22" t="s">
        <v>167</v>
      </c>
      <c r="C62" s="22" t="s">
        <v>234</v>
      </c>
      <c r="D62" s="22" t="s">
        <v>235</v>
      </c>
      <c r="E62" s="22">
        <v>25429129</v>
      </c>
      <c r="F62" s="22">
        <v>1157139</v>
      </c>
      <c r="G62" s="22">
        <v>508050</v>
      </c>
      <c r="H62" s="22">
        <v>-4838</v>
      </c>
      <c r="I62" s="22">
        <v>2125972</v>
      </c>
      <c r="J62" s="22">
        <v>0</v>
      </c>
      <c r="K62" s="22">
        <v>95834</v>
      </c>
      <c r="L62" s="22">
        <v>0</v>
      </c>
      <c r="M62" s="22">
        <v>947064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50</v>
      </c>
      <c r="T62" s="22">
        <v>0</v>
      </c>
      <c r="U62" s="22">
        <v>30258400</v>
      </c>
      <c r="V62" s="22">
        <v>0</v>
      </c>
      <c r="W62" s="22">
        <v>193451</v>
      </c>
      <c r="X62" s="22">
        <v>1860704</v>
      </c>
      <c r="Y62" s="22">
        <v>0</v>
      </c>
      <c r="Z62" s="22">
        <v>2684318</v>
      </c>
      <c r="AA62" s="22">
        <v>0</v>
      </c>
      <c r="AB62" s="22">
        <v>0</v>
      </c>
      <c r="AC62" s="22">
        <v>0</v>
      </c>
      <c r="AD62" s="22">
        <v>4738473</v>
      </c>
      <c r="AE62" s="22">
        <v>25519927</v>
      </c>
      <c r="AF62" s="22">
        <v>45336241</v>
      </c>
      <c r="AG62" s="22">
        <v>9533026</v>
      </c>
      <c r="AH62" s="22">
        <v>594559</v>
      </c>
      <c r="AI62" s="22">
        <v>2727287</v>
      </c>
      <c r="AJ62" s="22">
        <v>58191113</v>
      </c>
      <c r="AK62" s="22">
        <v>83711040</v>
      </c>
    </row>
    <row r="63" spans="1:37" x14ac:dyDescent="0.35">
      <c r="A63" s="22" t="s">
        <v>114</v>
      </c>
      <c r="B63" s="22" t="s">
        <v>167</v>
      </c>
      <c r="C63" s="22" t="s">
        <v>236</v>
      </c>
      <c r="D63" s="22" t="s">
        <v>237</v>
      </c>
      <c r="E63" s="22">
        <v>17270845</v>
      </c>
      <c r="F63" s="22">
        <v>2675419</v>
      </c>
      <c r="G63" s="22">
        <v>1408736</v>
      </c>
      <c r="H63" s="22">
        <v>-15724</v>
      </c>
      <c r="I63" s="22">
        <v>8287434</v>
      </c>
      <c r="J63" s="22">
        <v>0</v>
      </c>
      <c r="K63" s="22">
        <v>3749396</v>
      </c>
      <c r="L63" s="22">
        <v>0</v>
      </c>
      <c r="M63" s="22">
        <v>0</v>
      </c>
      <c r="N63" s="22">
        <v>0</v>
      </c>
      <c r="O63" s="22">
        <v>0</v>
      </c>
      <c r="P63" s="22">
        <v>0</v>
      </c>
      <c r="Q63" s="22">
        <v>0</v>
      </c>
      <c r="R63" s="22">
        <v>134584743</v>
      </c>
      <c r="S63" s="22">
        <v>757640</v>
      </c>
      <c r="T63" s="22">
        <v>0</v>
      </c>
      <c r="U63" s="22">
        <v>168718489</v>
      </c>
      <c r="V63" s="22">
        <v>0</v>
      </c>
      <c r="W63" s="22">
        <v>975211</v>
      </c>
      <c r="X63" s="22">
        <v>12784234</v>
      </c>
      <c r="Y63" s="22">
        <v>2421452</v>
      </c>
      <c r="Z63" s="22">
        <v>49935883</v>
      </c>
      <c r="AA63" s="22">
        <v>33042001</v>
      </c>
      <c r="AB63" s="22">
        <v>0</v>
      </c>
      <c r="AC63" s="22">
        <v>5695215</v>
      </c>
      <c r="AD63" s="22">
        <v>104853996</v>
      </c>
      <c r="AE63" s="22">
        <v>63864493</v>
      </c>
      <c r="AF63" s="22">
        <v>515888983</v>
      </c>
      <c r="AG63" s="22">
        <v>9664064</v>
      </c>
      <c r="AH63" s="22">
        <v>1187558</v>
      </c>
      <c r="AI63" s="22">
        <v>0</v>
      </c>
      <c r="AJ63" s="22">
        <v>526740605</v>
      </c>
      <c r="AK63" s="22">
        <v>590605098</v>
      </c>
    </row>
    <row r="64" spans="1:37" x14ac:dyDescent="0.35">
      <c r="A64" s="22" t="s">
        <v>114</v>
      </c>
      <c r="B64" s="22" t="s">
        <v>167</v>
      </c>
      <c r="C64" s="22" t="s">
        <v>238</v>
      </c>
      <c r="D64" s="22" t="s">
        <v>239</v>
      </c>
      <c r="E64" s="22">
        <v>5969100</v>
      </c>
      <c r="F64" s="22">
        <v>829830</v>
      </c>
      <c r="G64" s="22">
        <v>342422</v>
      </c>
      <c r="H64" s="22">
        <v>-154397</v>
      </c>
      <c r="I64" s="22">
        <v>678907</v>
      </c>
      <c r="J64" s="22">
        <v>0</v>
      </c>
      <c r="K64" s="22">
        <v>51600</v>
      </c>
      <c r="L64" s="22">
        <v>0</v>
      </c>
      <c r="M64" s="22">
        <v>17194</v>
      </c>
      <c r="N64" s="22">
        <v>0</v>
      </c>
      <c r="O64" s="22">
        <v>0</v>
      </c>
      <c r="P64" s="22">
        <v>0</v>
      </c>
      <c r="Q64" s="22">
        <v>0</v>
      </c>
      <c r="R64" s="22">
        <v>4643816</v>
      </c>
      <c r="S64" s="22">
        <v>0</v>
      </c>
      <c r="T64" s="22">
        <v>0</v>
      </c>
      <c r="U64" s="22">
        <v>12378472</v>
      </c>
      <c r="V64" s="22">
        <v>0</v>
      </c>
      <c r="W64" s="22">
        <v>42380</v>
      </c>
      <c r="X64" s="22">
        <v>133624</v>
      </c>
      <c r="Y64" s="22">
        <v>35000</v>
      </c>
      <c r="Z64" s="22">
        <v>2454369</v>
      </c>
      <c r="AA64" s="22">
        <v>0</v>
      </c>
      <c r="AB64" s="22">
        <v>0</v>
      </c>
      <c r="AC64" s="22">
        <v>22500</v>
      </c>
      <c r="AD64" s="22">
        <v>2687873</v>
      </c>
      <c r="AE64" s="22">
        <v>9690599</v>
      </c>
      <c r="AF64" s="22">
        <v>13260966</v>
      </c>
      <c r="AG64" s="22">
        <v>549526</v>
      </c>
      <c r="AH64" s="22">
        <v>78720</v>
      </c>
      <c r="AI64" s="22">
        <v>0</v>
      </c>
      <c r="AJ64" s="22">
        <v>13889212</v>
      </c>
      <c r="AK64" s="22">
        <v>23579811</v>
      </c>
    </row>
    <row r="65" spans="1:37" x14ac:dyDescent="0.35">
      <c r="A65" s="22" t="s">
        <v>114</v>
      </c>
      <c r="B65" s="22" t="s">
        <v>167</v>
      </c>
      <c r="C65" s="22" t="s">
        <v>240</v>
      </c>
      <c r="D65" s="22" t="s">
        <v>241</v>
      </c>
      <c r="E65" s="22">
        <v>9177415</v>
      </c>
      <c r="F65" s="22">
        <v>2943039</v>
      </c>
      <c r="G65" s="22">
        <v>154678</v>
      </c>
      <c r="H65" s="22">
        <v>0</v>
      </c>
      <c r="I65" s="22">
        <v>2730350</v>
      </c>
      <c r="J65" s="22">
        <v>0</v>
      </c>
      <c r="K65" s="22">
        <v>258563</v>
      </c>
      <c r="L65" s="22">
        <v>1808970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9364032</v>
      </c>
      <c r="S65" s="22">
        <v>0</v>
      </c>
      <c r="T65" s="22">
        <v>0</v>
      </c>
      <c r="U65" s="22">
        <v>26437047</v>
      </c>
      <c r="V65" s="22">
        <v>0</v>
      </c>
      <c r="W65" s="22">
        <v>0</v>
      </c>
      <c r="X65" s="22">
        <v>3183359</v>
      </c>
      <c r="Y65" s="22">
        <v>0</v>
      </c>
      <c r="Z65" s="22">
        <v>7848690</v>
      </c>
      <c r="AA65" s="22">
        <v>3816420</v>
      </c>
      <c r="AB65" s="22">
        <v>0</v>
      </c>
      <c r="AC65" s="22">
        <v>1410447</v>
      </c>
      <c r="AD65" s="22">
        <v>16258916</v>
      </c>
      <c r="AE65" s="22">
        <v>10178131</v>
      </c>
      <c r="AF65" s="22">
        <v>69120692</v>
      </c>
      <c r="AG65" s="22">
        <v>2485246</v>
      </c>
      <c r="AH65" s="22">
        <v>152020</v>
      </c>
      <c r="AI65" s="22">
        <v>0</v>
      </c>
      <c r="AJ65" s="22">
        <v>71757958</v>
      </c>
      <c r="AK65" s="22">
        <v>81936089</v>
      </c>
    </row>
    <row r="66" spans="1:37" x14ac:dyDescent="0.35">
      <c r="A66" s="22" t="s">
        <v>114</v>
      </c>
      <c r="B66" s="22" t="s">
        <v>167</v>
      </c>
      <c r="C66" s="22" t="s">
        <v>242</v>
      </c>
      <c r="D66" s="22" t="s">
        <v>243</v>
      </c>
      <c r="E66" s="22">
        <v>21369923</v>
      </c>
      <c r="F66" s="22">
        <v>1925870</v>
      </c>
      <c r="G66" s="22">
        <v>954816</v>
      </c>
      <c r="H66" s="22">
        <v>-860000</v>
      </c>
      <c r="I66" s="22">
        <v>0</v>
      </c>
      <c r="J66" s="22">
        <v>0</v>
      </c>
      <c r="K66" s="22">
        <v>1086309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1385</v>
      </c>
      <c r="S66" s="22">
        <v>0</v>
      </c>
      <c r="T66" s="22">
        <v>305692</v>
      </c>
      <c r="U66" s="22">
        <v>24783995</v>
      </c>
      <c r="V66" s="22">
        <v>0</v>
      </c>
      <c r="W66" s="22">
        <v>0</v>
      </c>
      <c r="X66" s="22">
        <v>921411</v>
      </c>
      <c r="Y66" s="22">
        <v>0</v>
      </c>
      <c r="Z66" s="22">
        <v>0</v>
      </c>
      <c r="AA66" s="22">
        <v>1261774</v>
      </c>
      <c r="AB66" s="22">
        <v>0</v>
      </c>
      <c r="AC66" s="22">
        <v>901232</v>
      </c>
      <c r="AD66" s="22">
        <v>3084417</v>
      </c>
      <c r="AE66" s="22">
        <v>21699578</v>
      </c>
      <c r="AF66" s="22">
        <v>94861165</v>
      </c>
      <c r="AG66" s="22">
        <v>1932168</v>
      </c>
      <c r="AH66" s="22">
        <v>348854</v>
      </c>
      <c r="AI66" s="22">
        <v>0</v>
      </c>
      <c r="AJ66" s="22">
        <v>97142187</v>
      </c>
      <c r="AK66" s="22">
        <v>118841765</v>
      </c>
    </row>
    <row r="67" spans="1:37" x14ac:dyDescent="0.35">
      <c r="A67" s="22" t="s">
        <v>114</v>
      </c>
      <c r="B67" s="22" t="s">
        <v>167</v>
      </c>
      <c r="C67" s="22" t="s">
        <v>244</v>
      </c>
      <c r="D67" s="22" t="s">
        <v>245</v>
      </c>
      <c r="E67" s="22">
        <v>20476907</v>
      </c>
      <c r="F67" s="22">
        <v>3577961</v>
      </c>
      <c r="G67" s="22">
        <v>4114077</v>
      </c>
      <c r="H67" s="22">
        <v>-4565255</v>
      </c>
      <c r="I67" s="22">
        <v>48384</v>
      </c>
      <c r="J67" s="22">
        <v>0</v>
      </c>
      <c r="K67" s="22">
        <v>584521</v>
      </c>
      <c r="L67" s="22">
        <v>0</v>
      </c>
      <c r="M67" s="22">
        <v>94717</v>
      </c>
      <c r="N67" s="22">
        <v>0</v>
      </c>
      <c r="O67" s="22">
        <v>0</v>
      </c>
      <c r="P67" s="22">
        <v>0</v>
      </c>
      <c r="Q67" s="22">
        <v>0</v>
      </c>
      <c r="R67" s="22">
        <v>12120973</v>
      </c>
      <c r="S67" s="22">
        <v>0</v>
      </c>
      <c r="T67" s="22">
        <v>0</v>
      </c>
      <c r="U67" s="22">
        <v>36452285</v>
      </c>
      <c r="V67" s="22">
        <v>0</v>
      </c>
      <c r="W67" s="22">
        <v>343838</v>
      </c>
      <c r="X67" s="22">
        <v>2082001</v>
      </c>
      <c r="Y67" s="22">
        <v>0</v>
      </c>
      <c r="Z67" s="22">
        <v>326475</v>
      </c>
      <c r="AA67" s="22">
        <v>0</v>
      </c>
      <c r="AB67" s="22">
        <v>0</v>
      </c>
      <c r="AC67" s="22">
        <v>251549</v>
      </c>
      <c r="AD67" s="22">
        <v>3003863</v>
      </c>
      <c r="AE67" s="22">
        <v>33448422</v>
      </c>
      <c r="AF67" s="22">
        <v>146069256</v>
      </c>
      <c r="AG67" s="22">
        <v>4805938</v>
      </c>
      <c r="AH67" s="22">
        <v>606136</v>
      </c>
      <c r="AI67" s="22">
        <v>0</v>
      </c>
      <c r="AJ67" s="22">
        <v>151481330</v>
      </c>
      <c r="AK67" s="22">
        <v>184929752</v>
      </c>
    </row>
    <row r="68" spans="1:37" x14ac:dyDescent="0.35">
      <c r="A68" s="22" t="s">
        <v>114</v>
      </c>
      <c r="B68" s="22" t="s">
        <v>167</v>
      </c>
      <c r="C68" s="22" t="s">
        <v>246</v>
      </c>
      <c r="D68" s="22" t="s">
        <v>247</v>
      </c>
      <c r="E68" s="22">
        <v>3293864</v>
      </c>
      <c r="F68" s="22">
        <v>21027</v>
      </c>
      <c r="G68" s="22">
        <v>0</v>
      </c>
      <c r="H68" s="22">
        <v>0</v>
      </c>
      <c r="I68" s="22">
        <v>39874</v>
      </c>
      <c r="J68" s="22">
        <v>0</v>
      </c>
      <c r="K68" s="22">
        <v>217914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  <c r="T68" s="22">
        <v>4247928</v>
      </c>
      <c r="U68" s="22">
        <v>7820607</v>
      </c>
      <c r="V68" s="22">
        <v>0</v>
      </c>
      <c r="W68" s="22">
        <v>0</v>
      </c>
      <c r="X68" s="22">
        <v>274088</v>
      </c>
      <c r="Y68" s="22">
        <v>0</v>
      </c>
      <c r="Z68" s="22">
        <v>954560</v>
      </c>
      <c r="AA68" s="22">
        <v>0</v>
      </c>
      <c r="AB68" s="22">
        <v>45616</v>
      </c>
      <c r="AC68" s="22">
        <v>0</v>
      </c>
      <c r="AD68" s="22">
        <v>1274264</v>
      </c>
      <c r="AE68" s="22">
        <v>6546343</v>
      </c>
      <c r="AF68" s="22">
        <v>8746074</v>
      </c>
      <c r="AG68" s="22">
        <v>706590</v>
      </c>
      <c r="AH68" s="22">
        <v>33977</v>
      </c>
      <c r="AI68" s="22">
        <v>0</v>
      </c>
      <c r="AJ68" s="22">
        <v>9486641</v>
      </c>
      <c r="AK68" s="22">
        <v>16032984</v>
      </c>
    </row>
    <row r="69" spans="1:37" x14ac:dyDescent="0.35">
      <c r="A69" s="22" t="s">
        <v>114</v>
      </c>
      <c r="B69" s="22" t="s">
        <v>167</v>
      </c>
      <c r="C69" s="22" t="s">
        <v>248</v>
      </c>
      <c r="D69" s="22" t="s">
        <v>249</v>
      </c>
      <c r="E69" s="22">
        <v>1814818</v>
      </c>
      <c r="F69" s="22">
        <v>4839404</v>
      </c>
      <c r="G69" s="22">
        <v>3785267</v>
      </c>
      <c r="H69" s="22">
        <v>-5175317</v>
      </c>
      <c r="I69" s="22">
        <v>711807</v>
      </c>
      <c r="J69" s="22">
        <v>0</v>
      </c>
      <c r="K69" s="22">
        <v>1962492</v>
      </c>
      <c r="L69" s="22">
        <v>0</v>
      </c>
      <c r="M69" s="22">
        <v>4914173</v>
      </c>
      <c r="N69" s="22">
        <v>0</v>
      </c>
      <c r="O69" s="22">
        <v>0</v>
      </c>
      <c r="P69" s="22">
        <v>0</v>
      </c>
      <c r="Q69" s="22">
        <v>0</v>
      </c>
      <c r="R69" s="22">
        <v>12311817</v>
      </c>
      <c r="S69" s="22">
        <v>0</v>
      </c>
      <c r="T69" s="22">
        <v>0</v>
      </c>
      <c r="U69" s="22">
        <v>25164461</v>
      </c>
      <c r="V69" s="22">
        <v>9210136</v>
      </c>
      <c r="W69" s="22">
        <v>0</v>
      </c>
      <c r="X69" s="22">
        <v>4930694</v>
      </c>
      <c r="Y69" s="22">
        <v>2953293</v>
      </c>
      <c r="Z69" s="22">
        <v>1152505</v>
      </c>
      <c r="AA69" s="22">
        <v>0</v>
      </c>
      <c r="AB69" s="22">
        <v>911173</v>
      </c>
      <c r="AC69" s="22">
        <v>9132266</v>
      </c>
      <c r="AD69" s="22">
        <v>28290067</v>
      </c>
      <c r="AE69" s="22">
        <v>-3125606</v>
      </c>
      <c r="AF69" s="22">
        <v>596847164</v>
      </c>
      <c r="AG69" s="22">
        <v>8023088</v>
      </c>
      <c r="AH69" s="22">
        <v>412455</v>
      </c>
      <c r="AI69" s="22">
        <v>2670983</v>
      </c>
      <c r="AJ69" s="22">
        <v>607953690</v>
      </c>
      <c r="AK69" s="22">
        <v>604828084</v>
      </c>
    </row>
    <row r="70" spans="1:37" x14ac:dyDescent="0.35">
      <c r="A70" s="22" t="s">
        <v>114</v>
      </c>
      <c r="B70" s="22" t="s">
        <v>167</v>
      </c>
      <c r="C70" s="22" t="s">
        <v>250</v>
      </c>
      <c r="D70" s="22" t="s">
        <v>251</v>
      </c>
      <c r="E70" s="22">
        <v>105340657</v>
      </c>
      <c r="F70" s="22">
        <v>3894473</v>
      </c>
      <c r="G70" s="22">
        <v>1329793</v>
      </c>
      <c r="H70" s="22">
        <v>0</v>
      </c>
      <c r="I70" s="22">
        <v>1085756</v>
      </c>
      <c r="J70" s="22">
        <v>0</v>
      </c>
      <c r="K70" s="22">
        <v>12117166</v>
      </c>
      <c r="L70" s="22">
        <v>530087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  <c r="T70" s="22">
        <v>0</v>
      </c>
      <c r="U70" s="22">
        <v>124297932</v>
      </c>
      <c r="V70" s="22">
        <v>0</v>
      </c>
      <c r="W70" s="22">
        <v>0</v>
      </c>
      <c r="X70" s="22">
        <v>19282799</v>
      </c>
      <c r="Y70" s="22">
        <v>7040970</v>
      </c>
      <c r="Z70" s="22">
        <v>14136709</v>
      </c>
      <c r="AA70" s="22">
        <v>47261615</v>
      </c>
      <c r="AB70" s="22">
        <v>1695552</v>
      </c>
      <c r="AC70" s="22">
        <v>424335</v>
      </c>
      <c r="AD70" s="22">
        <v>89841980</v>
      </c>
      <c r="AE70" s="22">
        <v>34455952</v>
      </c>
      <c r="AF70" s="22">
        <v>652974774</v>
      </c>
      <c r="AG70" s="22">
        <v>2736308</v>
      </c>
      <c r="AH70" s="22">
        <v>1308656</v>
      </c>
      <c r="AI70" s="22">
        <v>16375000</v>
      </c>
      <c r="AJ70" s="22">
        <v>673394738</v>
      </c>
      <c r="AK70" s="22">
        <v>707850690</v>
      </c>
    </row>
    <row r="71" spans="1:37" x14ac:dyDescent="0.35">
      <c r="A71" s="22" t="s">
        <v>114</v>
      </c>
      <c r="B71" s="22" t="s">
        <v>167</v>
      </c>
      <c r="C71" s="22" t="s">
        <v>252</v>
      </c>
      <c r="D71" s="22" t="s">
        <v>253</v>
      </c>
      <c r="E71" s="22">
        <v>2898905</v>
      </c>
      <c r="F71" s="22">
        <v>831264</v>
      </c>
      <c r="G71" s="22">
        <v>483956</v>
      </c>
      <c r="H71" s="22">
        <v>-411166</v>
      </c>
      <c r="I71" s="22">
        <v>0</v>
      </c>
      <c r="J71" s="22">
        <v>0</v>
      </c>
      <c r="K71" s="22">
        <v>7277371</v>
      </c>
      <c r="L71" s="22">
        <v>0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72124193</v>
      </c>
      <c r="S71" s="22">
        <v>0</v>
      </c>
      <c r="T71" s="22">
        <v>0</v>
      </c>
      <c r="U71" s="22">
        <v>83204523</v>
      </c>
      <c r="V71" s="22">
        <v>0</v>
      </c>
      <c r="W71" s="22">
        <v>0</v>
      </c>
      <c r="X71" s="22">
        <v>5042185</v>
      </c>
      <c r="Y71" s="22">
        <v>0</v>
      </c>
      <c r="Z71" s="22">
        <v>532409</v>
      </c>
      <c r="AA71" s="22">
        <v>0</v>
      </c>
      <c r="AB71" s="22">
        <v>0</v>
      </c>
      <c r="AC71" s="22">
        <v>5742381</v>
      </c>
      <c r="AD71" s="22">
        <v>11316975</v>
      </c>
      <c r="AE71" s="22">
        <v>71887548</v>
      </c>
      <c r="AF71" s="22">
        <v>149204527</v>
      </c>
      <c r="AG71" s="22">
        <v>1139164</v>
      </c>
      <c r="AH71" s="22">
        <v>409775</v>
      </c>
      <c r="AI71" s="22">
        <v>0</v>
      </c>
      <c r="AJ71" s="22">
        <v>150753466</v>
      </c>
      <c r="AK71" s="22">
        <v>222641014</v>
      </c>
    </row>
    <row r="72" spans="1:37" x14ac:dyDescent="0.35">
      <c r="A72" s="22" t="s">
        <v>114</v>
      </c>
      <c r="B72" s="22" t="s">
        <v>167</v>
      </c>
      <c r="C72" s="22" t="s">
        <v>254</v>
      </c>
      <c r="D72" s="22" t="s">
        <v>255</v>
      </c>
      <c r="E72" s="22">
        <v>20121392</v>
      </c>
      <c r="F72" s="22">
        <v>333445</v>
      </c>
      <c r="G72" s="22">
        <v>1473974</v>
      </c>
      <c r="H72" s="22">
        <v>-1286829</v>
      </c>
      <c r="I72" s="22">
        <v>1427404</v>
      </c>
      <c r="J72" s="22">
        <v>0</v>
      </c>
      <c r="K72" s="22">
        <v>1056091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67983</v>
      </c>
      <c r="S72" s="22">
        <v>6681</v>
      </c>
      <c r="T72" s="22">
        <v>0</v>
      </c>
      <c r="U72" s="22">
        <v>23200141</v>
      </c>
      <c r="V72" s="22">
        <v>0</v>
      </c>
      <c r="W72" s="22">
        <v>0</v>
      </c>
      <c r="X72" s="22">
        <v>2711313</v>
      </c>
      <c r="Y72" s="22">
        <v>231615</v>
      </c>
      <c r="Z72" s="22">
        <v>2013468</v>
      </c>
      <c r="AA72" s="22">
        <v>0</v>
      </c>
      <c r="AB72" s="22">
        <v>0</v>
      </c>
      <c r="AC72" s="22">
        <v>296757</v>
      </c>
      <c r="AD72" s="22">
        <v>5253153</v>
      </c>
      <c r="AE72" s="22">
        <v>17946988</v>
      </c>
      <c r="AF72" s="22">
        <v>36940936</v>
      </c>
      <c r="AG72" s="22">
        <v>3520433</v>
      </c>
      <c r="AH72" s="22">
        <v>247329</v>
      </c>
      <c r="AI72" s="22">
        <v>0</v>
      </c>
      <c r="AJ72" s="22">
        <v>40708698</v>
      </c>
      <c r="AK72" s="22">
        <v>58655686</v>
      </c>
    </row>
    <row r="73" spans="1:37" x14ac:dyDescent="0.35">
      <c r="A73" s="22" t="s">
        <v>114</v>
      </c>
      <c r="B73" s="22" t="s">
        <v>167</v>
      </c>
      <c r="C73" s="22" t="s">
        <v>256</v>
      </c>
      <c r="D73" s="22" t="s">
        <v>257</v>
      </c>
      <c r="E73" s="22">
        <v>6020410</v>
      </c>
      <c r="F73" s="22">
        <v>3020487</v>
      </c>
      <c r="G73" s="22">
        <v>3279243</v>
      </c>
      <c r="H73" s="22">
        <v>-6158509</v>
      </c>
      <c r="I73" s="22">
        <v>1473582</v>
      </c>
      <c r="J73" s="22">
        <v>0</v>
      </c>
      <c r="K73" s="22">
        <v>677450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104525</v>
      </c>
      <c r="S73" s="22">
        <v>2518</v>
      </c>
      <c r="T73" s="22">
        <v>0</v>
      </c>
      <c r="U73" s="22">
        <v>8419706</v>
      </c>
      <c r="V73" s="22">
        <v>0</v>
      </c>
      <c r="W73" s="22">
        <v>0</v>
      </c>
      <c r="X73" s="22">
        <v>548278</v>
      </c>
      <c r="Y73" s="22">
        <v>1028</v>
      </c>
      <c r="Z73" s="22">
        <v>3009807</v>
      </c>
      <c r="AA73" s="22">
        <v>1350877</v>
      </c>
      <c r="AB73" s="22">
        <v>0</v>
      </c>
      <c r="AC73" s="22">
        <v>607986</v>
      </c>
      <c r="AD73" s="22">
        <v>5517976</v>
      </c>
      <c r="AE73" s="22">
        <v>2901730</v>
      </c>
      <c r="AF73" s="22">
        <v>54304253</v>
      </c>
      <c r="AG73" s="22">
        <v>3849483</v>
      </c>
      <c r="AH73" s="22">
        <v>276618</v>
      </c>
      <c r="AI73" s="22">
        <v>0</v>
      </c>
      <c r="AJ73" s="22">
        <v>58430354</v>
      </c>
      <c r="AK73" s="22">
        <v>61332084</v>
      </c>
    </row>
    <row r="74" spans="1:37" x14ac:dyDescent="0.35">
      <c r="A74" s="22" t="s">
        <v>114</v>
      </c>
      <c r="B74" s="22" t="s">
        <v>167</v>
      </c>
      <c r="C74" s="22" t="s">
        <v>258</v>
      </c>
      <c r="D74" s="22" t="s">
        <v>259</v>
      </c>
      <c r="E74" s="22">
        <v>3426519</v>
      </c>
      <c r="F74" s="22">
        <v>49350</v>
      </c>
      <c r="G74" s="22">
        <v>26572</v>
      </c>
      <c r="H74" s="22">
        <v>0</v>
      </c>
      <c r="I74" s="22">
        <v>492408</v>
      </c>
      <c r="J74" s="22">
        <v>0</v>
      </c>
      <c r="K74" s="22">
        <v>271234</v>
      </c>
      <c r="L74" s="22">
        <v>0</v>
      </c>
      <c r="M74" s="22">
        <v>1355027</v>
      </c>
      <c r="N74" s="22">
        <v>0</v>
      </c>
      <c r="O74" s="22">
        <v>0</v>
      </c>
      <c r="P74" s="22">
        <v>182400</v>
      </c>
      <c r="Q74" s="22">
        <v>0</v>
      </c>
      <c r="R74" s="22">
        <v>5729631</v>
      </c>
      <c r="S74" s="22">
        <v>0</v>
      </c>
      <c r="T74" s="22">
        <v>0</v>
      </c>
      <c r="U74" s="22">
        <v>11533141</v>
      </c>
      <c r="V74" s="22">
        <v>262914</v>
      </c>
      <c r="W74" s="22">
        <v>0</v>
      </c>
      <c r="X74" s="22">
        <v>571160</v>
      </c>
      <c r="Y74" s="22">
        <v>44503</v>
      </c>
      <c r="Z74" s="22">
        <v>989522</v>
      </c>
      <c r="AA74" s="22">
        <v>260250</v>
      </c>
      <c r="AB74" s="22">
        <v>0</v>
      </c>
      <c r="AC74" s="22">
        <v>0</v>
      </c>
      <c r="AD74" s="22">
        <v>2128349</v>
      </c>
      <c r="AE74" s="22">
        <v>9404792</v>
      </c>
      <c r="AF74" s="22">
        <v>22362944</v>
      </c>
      <c r="AG74" s="22">
        <v>1314473</v>
      </c>
      <c r="AH74" s="22">
        <v>86666</v>
      </c>
      <c r="AI74" s="22">
        <v>0</v>
      </c>
      <c r="AJ74" s="22">
        <v>23764083</v>
      </c>
      <c r="AK74" s="22">
        <v>33168875</v>
      </c>
    </row>
    <row r="75" spans="1:37" x14ac:dyDescent="0.35">
      <c r="A75" s="22" t="s">
        <v>114</v>
      </c>
      <c r="B75" s="22" t="s">
        <v>167</v>
      </c>
      <c r="C75" s="22" t="s">
        <v>260</v>
      </c>
      <c r="D75" s="22" t="s">
        <v>261</v>
      </c>
      <c r="E75" s="22">
        <v>15270778</v>
      </c>
      <c r="F75" s="22">
        <v>488899</v>
      </c>
      <c r="G75" s="22">
        <v>414711</v>
      </c>
      <c r="H75" s="22">
        <v>-145331</v>
      </c>
      <c r="I75" s="22">
        <v>282609</v>
      </c>
      <c r="J75" s="22">
        <v>0</v>
      </c>
      <c r="K75" s="22">
        <v>884760</v>
      </c>
      <c r="L75" s="22">
        <v>1218354</v>
      </c>
      <c r="M75" s="22">
        <v>33364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24239</v>
      </c>
      <c r="T75" s="22">
        <v>72150</v>
      </c>
      <c r="U75" s="22">
        <v>18544533</v>
      </c>
      <c r="V75" s="22">
        <v>0</v>
      </c>
      <c r="W75" s="22">
        <v>0</v>
      </c>
      <c r="X75" s="22">
        <v>1874717</v>
      </c>
      <c r="Y75" s="22">
        <v>62789</v>
      </c>
      <c r="Z75" s="22">
        <v>835643</v>
      </c>
      <c r="AA75" s="22">
        <v>8949775</v>
      </c>
      <c r="AB75" s="22">
        <v>0</v>
      </c>
      <c r="AC75" s="22">
        <v>392844</v>
      </c>
      <c r="AD75" s="22">
        <v>12115768</v>
      </c>
      <c r="AE75" s="22">
        <v>6428765</v>
      </c>
      <c r="AF75" s="22">
        <v>117827686</v>
      </c>
      <c r="AG75" s="22">
        <v>3396561</v>
      </c>
      <c r="AH75" s="22">
        <v>362814</v>
      </c>
      <c r="AI75" s="22">
        <v>0</v>
      </c>
      <c r="AJ75" s="22">
        <v>121587061</v>
      </c>
      <c r="AK75" s="22">
        <v>128015826</v>
      </c>
    </row>
    <row r="76" spans="1:37" x14ac:dyDescent="0.35">
      <c r="A76" s="22" t="s">
        <v>114</v>
      </c>
      <c r="B76" s="22" t="s">
        <v>167</v>
      </c>
      <c r="C76" s="22" t="s">
        <v>262</v>
      </c>
      <c r="D76" s="22" t="s">
        <v>263</v>
      </c>
      <c r="E76" s="22">
        <v>808389</v>
      </c>
      <c r="F76" s="22">
        <v>3048006</v>
      </c>
      <c r="G76" s="22">
        <v>776419</v>
      </c>
      <c r="H76" s="22">
        <v>-1052267</v>
      </c>
      <c r="I76" s="22">
        <v>787016</v>
      </c>
      <c r="J76" s="22">
        <v>0</v>
      </c>
      <c r="K76" s="22">
        <v>198358</v>
      </c>
      <c r="L76" s="22">
        <v>0</v>
      </c>
      <c r="M76" s="22">
        <v>17170</v>
      </c>
      <c r="N76" s="22">
        <v>0</v>
      </c>
      <c r="O76" s="22">
        <v>0</v>
      </c>
      <c r="P76" s="22">
        <v>0</v>
      </c>
      <c r="Q76" s="22">
        <v>0</v>
      </c>
      <c r="R76" s="22">
        <v>9112</v>
      </c>
      <c r="S76" s="22">
        <v>0</v>
      </c>
      <c r="T76" s="22">
        <v>0</v>
      </c>
      <c r="U76" s="22">
        <v>4592203</v>
      </c>
      <c r="V76" s="22">
        <v>0</v>
      </c>
      <c r="W76" s="22">
        <v>0</v>
      </c>
      <c r="X76" s="22">
        <v>228364</v>
      </c>
      <c r="Y76" s="22">
        <v>0</v>
      </c>
      <c r="Z76" s="22">
        <v>629904</v>
      </c>
      <c r="AA76" s="22">
        <v>0</v>
      </c>
      <c r="AB76" s="22">
        <v>585608</v>
      </c>
      <c r="AC76" s="22">
        <v>797990</v>
      </c>
      <c r="AD76" s="22">
        <v>2241866</v>
      </c>
      <c r="AE76" s="22">
        <v>2350337</v>
      </c>
      <c r="AF76" s="22">
        <v>58443985</v>
      </c>
      <c r="AG76" s="22">
        <v>2485179</v>
      </c>
      <c r="AH76" s="22">
        <v>147538</v>
      </c>
      <c r="AI76" s="22">
        <v>490653</v>
      </c>
      <c r="AJ76" s="22">
        <v>61567355</v>
      </c>
      <c r="AK76" s="22">
        <v>63917692</v>
      </c>
    </row>
    <row r="77" spans="1:37" x14ac:dyDescent="0.35">
      <c r="A77" s="22" t="s">
        <v>114</v>
      </c>
      <c r="B77" s="22" t="s">
        <v>167</v>
      </c>
      <c r="C77" s="22" t="s">
        <v>264</v>
      </c>
      <c r="D77" s="22" t="s">
        <v>265</v>
      </c>
      <c r="E77" s="22">
        <v>14257675</v>
      </c>
      <c r="F77" s="22">
        <v>1904036</v>
      </c>
      <c r="G77" s="22">
        <v>4836527</v>
      </c>
      <c r="H77" s="22">
        <v>-5737505</v>
      </c>
      <c r="I77" s="22">
        <v>1082753</v>
      </c>
      <c r="J77" s="22">
        <v>0</v>
      </c>
      <c r="K77" s="22">
        <v>718752</v>
      </c>
      <c r="L77" s="22">
        <v>80868</v>
      </c>
      <c r="M77" s="22">
        <v>0</v>
      </c>
      <c r="N77" s="22">
        <v>0</v>
      </c>
      <c r="O77" s="22">
        <v>0</v>
      </c>
      <c r="P77" s="22">
        <v>0</v>
      </c>
      <c r="Q77" s="22">
        <v>3104328</v>
      </c>
      <c r="R77" s="22">
        <v>5584</v>
      </c>
      <c r="S77" s="22">
        <v>0</v>
      </c>
      <c r="T77" s="22">
        <v>537569</v>
      </c>
      <c r="U77" s="22">
        <v>20790587</v>
      </c>
      <c r="V77" s="22">
        <v>0</v>
      </c>
      <c r="W77" s="22">
        <v>0</v>
      </c>
      <c r="X77" s="22">
        <v>1653900</v>
      </c>
      <c r="Y77" s="22">
        <v>21867</v>
      </c>
      <c r="Z77" s="22">
        <v>3705896</v>
      </c>
      <c r="AA77" s="22">
        <v>4720184</v>
      </c>
      <c r="AB77" s="22">
        <v>0</v>
      </c>
      <c r="AC77" s="22">
        <v>4249261</v>
      </c>
      <c r="AD77" s="22">
        <v>14351108</v>
      </c>
      <c r="AE77" s="22">
        <v>6439479</v>
      </c>
      <c r="AF77" s="22">
        <v>95423340</v>
      </c>
      <c r="AG77" s="22">
        <v>7282680</v>
      </c>
      <c r="AH77" s="22">
        <v>268876</v>
      </c>
      <c r="AI77" s="22">
        <v>2077057</v>
      </c>
      <c r="AJ77" s="22">
        <v>105051953</v>
      </c>
      <c r="AK77" s="22">
        <v>111491432</v>
      </c>
    </row>
    <row r="78" spans="1:37" x14ac:dyDescent="0.35">
      <c r="A78" s="22" t="s">
        <v>114</v>
      </c>
      <c r="B78" s="22" t="s">
        <v>167</v>
      </c>
      <c r="C78" s="22" t="s">
        <v>266</v>
      </c>
      <c r="D78" s="22" t="s">
        <v>267</v>
      </c>
      <c r="E78" s="22">
        <v>63040210</v>
      </c>
      <c r="F78" s="22">
        <v>15439960</v>
      </c>
      <c r="G78" s="22">
        <v>1330675</v>
      </c>
      <c r="H78" s="22">
        <v>-1015841</v>
      </c>
      <c r="I78" s="22">
        <v>2755650</v>
      </c>
      <c r="J78" s="22">
        <v>3172116</v>
      </c>
      <c r="K78" s="22">
        <v>2415910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29995987</v>
      </c>
      <c r="S78" s="22">
        <v>0</v>
      </c>
      <c r="T78" s="22">
        <v>0</v>
      </c>
      <c r="U78" s="22">
        <v>117134667</v>
      </c>
      <c r="V78" s="22">
        <v>0</v>
      </c>
      <c r="W78" s="22">
        <v>163693</v>
      </c>
      <c r="X78" s="22">
        <v>12866413</v>
      </c>
      <c r="Y78" s="22">
        <v>3721839</v>
      </c>
      <c r="Z78" s="22">
        <v>39327316</v>
      </c>
      <c r="AA78" s="22">
        <v>34229692</v>
      </c>
      <c r="AB78" s="22">
        <v>0</v>
      </c>
      <c r="AC78" s="22">
        <v>955840</v>
      </c>
      <c r="AD78" s="22">
        <v>91264793</v>
      </c>
      <c r="AE78" s="22">
        <v>25869874</v>
      </c>
      <c r="AF78" s="22">
        <v>289882621</v>
      </c>
      <c r="AG78" s="22">
        <v>1357122</v>
      </c>
      <c r="AH78" s="22">
        <v>697604</v>
      </c>
      <c r="AI78" s="22">
        <v>0</v>
      </c>
      <c r="AJ78" s="22">
        <v>291937347</v>
      </c>
      <c r="AK78" s="22">
        <v>317807221</v>
      </c>
    </row>
    <row r="79" spans="1:37" x14ac:dyDescent="0.35">
      <c r="A79" s="22" t="s">
        <v>114</v>
      </c>
      <c r="B79" s="22" t="s">
        <v>167</v>
      </c>
      <c r="C79" s="22" t="s">
        <v>268</v>
      </c>
      <c r="D79" s="22" t="s">
        <v>269</v>
      </c>
      <c r="E79" s="22">
        <v>27440724</v>
      </c>
      <c r="F79" s="22">
        <v>2732440</v>
      </c>
      <c r="G79" s="22">
        <v>1669717</v>
      </c>
      <c r="H79" s="22">
        <v>-3122685</v>
      </c>
      <c r="I79" s="22">
        <v>2234782</v>
      </c>
      <c r="J79" s="22">
        <v>97767</v>
      </c>
      <c r="K79" s="22">
        <v>215402</v>
      </c>
      <c r="L79" s="22">
        <v>0</v>
      </c>
      <c r="M79" s="22">
        <v>1096320</v>
      </c>
      <c r="N79" s="22">
        <v>0</v>
      </c>
      <c r="O79" s="22">
        <v>0</v>
      </c>
      <c r="P79" s="22">
        <v>0</v>
      </c>
      <c r="Q79" s="22">
        <v>0</v>
      </c>
      <c r="R79" s="22">
        <v>35675</v>
      </c>
      <c r="S79" s="22">
        <v>316859</v>
      </c>
      <c r="T79" s="22">
        <v>0</v>
      </c>
      <c r="U79" s="22">
        <v>32717001</v>
      </c>
      <c r="V79" s="22">
        <v>0</v>
      </c>
      <c r="W79" s="22">
        <v>103205</v>
      </c>
      <c r="X79" s="22">
        <v>967471</v>
      </c>
      <c r="Y79" s="22">
        <v>0</v>
      </c>
      <c r="Z79" s="22">
        <v>7014321</v>
      </c>
      <c r="AA79" s="22">
        <v>1680214</v>
      </c>
      <c r="AB79" s="22">
        <v>0</v>
      </c>
      <c r="AC79" s="22">
        <v>230515</v>
      </c>
      <c r="AD79" s="22">
        <v>9995726</v>
      </c>
      <c r="AE79" s="22">
        <v>22721275</v>
      </c>
      <c r="AF79" s="22">
        <v>128276690</v>
      </c>
      <c r="AG79" s="22">
        <v>6279215</v>
      </c>
      <c r="AH79" s="22">
        <v>295217</v>
      </c>
      <c r="AI79" s="22">
        <v>0</v>
      </c>
      <c r="AJ79" s="22">
        <v>134851122</v>
      </c>
      <c r="AK79" s="22">
        <v>157572397</v>
      </c>
    </row>
    <row r="80" spans="1:37" x14ac:dyDescent="0.35">
      <c r="A80" s="22" t="s">
        <v>114</v>
      </c>
      <c r="B80" s="22" t="s">
        <v>167</v>
      </c>
      <c r="C80" s="22" t="s">
        <v>270</v>
      </c>
      <c r="D80" s="22" t="s">
        <v>271</v>
      </c>
      <c r="E80" s="22">
        <v>20004161</v>
      </c>
      <c r="F80" s="22">
        <v>1875149</v>
      </c>
      <c r="G80" s="22">
        <v>859595</v>
      </c>
      <c r="H80" s="22">
        <v>-2403636</v>
      </c>
      <c r="I80" s="22">
        <v>2353658</v>
      </c>
      <c r="J80" s="22">
        <v>0</v>
      </c>
      <c r="K80" s="22">
        <v>970987</v>
      </c>
      <c r="L80" s="22">
        <v>302251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55553</v>
      </c>
      <c r="S80" s="22">
        <v>0</v>
      </c>
      <c r="T80" s="22">
        <v>52942</v>
      </c>
      <c r="U80" s="22">
        <v>24070660</v>
      </c>
      <c r="V80" s="22">
        <v>0</v>
      </c>
      <c r="W80" s="22">
        <v>120474</v>
      </c>
      <c r="X80" s="22">
        <v>1679710</v>
      </c>
      <c r="Y80" s="22">
        <v>0</v>
      </c>
      <c r="Z80" s="22">
        <v>220303</v>
      </c>
      <c r="AA80" s="22">
        <v>302251</v>
      </c>
      <c r="AB80" s="22">
        <v>0</v>
      </c>
      <c r="AC80" s="22">
        <v>741157</v>
      </c>
      <c r="AD80" s="22">
        <v>3063895</v>
      </c>
      <c r="AE80" s="22">
        <v>21006765</v>
      </c>
      <c r="AF80" s="22">
        <v>56395703</v>
      </c>
      <c r="AG80" s="22">
        <v>1395220</v>
      </c>
      <c r="AH80" s="22">
        <v>254798</v>
      </c>
      <c r="AI80" s="22">
        <v>759479</v>
      </c>
      <c r="AJ80" s="22">
        <v>58805200</v>
      </c>
      <c r="AK80" s="22">
        <v>79811965</v>
      </c>
    </row>
    <row r="81" spans="1:37" x14ac:dyDescent="0.35">
      <c r="A81" s="22" t="s">
        <v>114</v>
      </c>
      <c r="B81" s="22" t="s">
        <v>167</v>
      </c>
      <c r="C81" s="22" t="s">
        <v>272</v>
      </c>
      <c r="D81" s="22" t="s">
        <v>273</v>
      </c>
      <c r="E81" s="22">
        <v>21219054</v>
      </c>
      <c r="F81" s="22">
        <v>645616</v>
      </c>
      <c r="G81" s="22">
        <v>2954654</v>
      </c>
      <c r="H81" s="22">
        <v>-3210340</v>
      </c>
      <c r="I81" s="22">
        <v>221408</v>
      </c>
      <c r="J81" s="22">
        <v>0</v>
      </c>
      <c r="K81" s="22">
        <v>1181877</v>
      </c>
      <c r="L81" s="22">
        <v>337946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  <c r="T81" s="22">
        <v>42946</v>
      </c>
      <c r="U81" s="22">
        <v>23393161</v>
      </c>
      <c r="V81" s="22">
        <v>0</v>
      </c>
      <c r="W81" s="22">
        <v>312611</v>
      </c>
      <c r="X81" s="22">
        <v>824685</v>
      </c>
      <c r="Y81" s="22">
        <v>242624</v>
      </c>
      <c r="Z81" s="22">
        <v>1950827</v>
      </c>
      <c r="AA81" s="22">
        <v>337946</v>
      </c>
      <c r="AB81" s="22">
        <v>1101903</v>
      </c>
      <c r="AC81" s="22">
        <v>0</v>
      </c>
      <c r="AD81" s="22">
        <v>4770596</v>
      </c>
      <c r="AE81" s="22">
        <v>18622565</v>
      </c>
      <c r="AF81" s="22">
        <v>53167374</v>
      </c>
      <c r="AG81" s="22">
        <v>1991379</v>
      </c>
      <c r="AH81" s="22">
        <v>420078</v>
      </c>
      <c r="AI81" s="22">
        <v>0</v>
      </c>
      <c r="AJ81" s="22">
        <v>55578831</v>
      </c>
      <c r="AK81" s="22">
        <v>74201396</v>
      </c>
    </row>
    <row r="82" spans="1:37" x14ac:dyDescent="0.35">
      <c r="A82" s="22" t="s">
        <v>114</v>
      </c>
      <c r="B82" s="22" t="s">
        <v>167</v>
      </c>
      <c r="C82" s="22" t="s">
        <v>274</v>
      </c>
      <c r="D82" s="22" t="s">
        <v>275</v>
      </c>
      <c r="E82" s="22">
        <v>44478235</v>
      </c>
      <c r="F82" s="22">
        <v>1447675</v>
      </c>
      <c r="G82" s="22">
        <v>1701432</v>
      </c>
      <c r="H82" s="22">
        <v>-1999707</v>
      </c>
      <c r="I82" s="22">
        <v>3895530</v>
      </c>
      <c r="J82" s="22">
        <v>0</v>
      </c>
      <c r="K82" s="22">
        <v>2896199</v>
      </c>
      <c r="L82" s="22">
        <v>984926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1280925</v>
      </c>
      <c r="S82" s="22">
        <v>0</v>
      </c>
      <c r="T82" s="22">
        <v>0</v>
      </c>
      <c r="U82" s="22">
        <v>54685215</v>
      </c>
      <c r="V82" s="22">
        <v>0</v>
      </c>
      <c r="W82" s="22">
        <v>427121</v>
      </c>
      <c r="X82" s="22">
        <v>3855380</v>
      </c>
      <c r="Y82" s="22">
        <v>205898</v>
      </c>
      <c r="Z82" s="22">
        <v>4570510</v>
      </c>
      <c r="AA82" s="22">
        <v>11991423</v>
      </c>
      <c r="AB82" s="22">
        <v>0</v>
      </c>
      <c r="AC82" s="22">
        <v>6696178</v>
      </c>
      <c r="AD82" s="22">
        <v>27746510</v>
      </c>
      <c r="AE82" s="22">
        <v>26938705</v>
      </c>
      <c r="AF82" s="22">
        <v>244200983</v>
      </c>
      <c r="AG82" s="22">
        <v>5033020</v>
      </c>
      <c r="AH82" s="22">
        <v>2559027</v>
      </c>
      <c r="AI82" s="22">
        <v>2059479</v>
      </c>
      <c r="AJ82" s="22">
        <v>253852509</v>
      </c>
      <c r="AK82" s="22">
        <v>280791214</v>
      </c>
    </row>
    <row r="83" spans="1:37" x14ac:dyDescent="0.35">
      <c r="A83" s="22" t="s">
        <v>114</v>
      </c>
      <c r="B83" s="22" t="s">
        <v>167</v>
      </c>
      <c r="C83" s="22" t="s">
        <v>276</v>
      </c>
      <c r="D83" s="22" t="s">
        <v>277</v>
      </c>
      <c r="E83" s="22">
        <v>33299079</v>
      </c>
      <c r="F83" s="22">
        <v>2315694</v>
      </c>
      <c r="G83" s="22">
        <v>1159531</v>
      </c>
      <c r="H83" s="22">
        <v>0</v>
      </c>
      <c r="I83" s="22">
        <v>99560</v>
      </c>
      <c r="J83" s="22">
        <v>114147</v>
      </c>
      <c r="K83" s="22">
        <v>516714</v>
      </c>
      <c r="L83" s="22">
        <v>0</v>
      </c>
      <c r="M83" s="22">
        <v>37249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  <c r="T83" s="22">
        <v>177322</v>
      </c>
      <c r="U83" s="22">
        <v>37719296</v>
      </c>
      <c r="V83" s="22">
        <v>0</v>
      </c>
      <c r="W83" s="22">
        <v>0</v>
      </c>
      <c r="X83" s="22">
        <v>156902</v>
      </c>
      <c r="Y83" s="22">
        <v>60000</v>
      </c>
      <c r="Z83" s="22">
        <v>2493040</v>
      </c>
      <c r="AA83" s="22">
        <v>1511404</v>
      </c>
      <c r="AB83" s="22">
        <v>0</v>
      </c>
      <c r="AC83" s="22">
        <v>781750</v>
      </c>
      <c r="AD83" s="22">
        <v>5003096</v>
      </c>
      <c r="AE83" s="22">
        <v>32716200</v>
      </c>
      <c r="AF83" s="22">
        <v>107985729</v>
      </c>
      <c r="AG83" s="22">
        <v>7253675</v>
      </c>
      <c r="AH83" s="22">
        <v>262672</v>
      </c>
      <c r="AI83" s="22">
        <v>0</v>
      </c>
      <c r="AJ83" s="22">
        <v>115502076</v>
      </c>
      <c r="AK83" s="22">
        <v>148218276</v>
      </c>
    </row>
    <row r="84" spans="1:37" x14ac:dyDescent="0.35">
      <c r="A84" s="22" t="s">
        <v>114</v>
      </c>
      <c r="B84" s="22" t="s">
        <v>167</v>
      </c>
      <c r="C84" s="22" t="s">
        <v>278</v>
      </c>
      <c r="D84" s="22" t="s">
        <v>279</v>
      </c>
      <c r="E84" s="22">
        <v>42090510</v>
      </c>
      <c r="F84" s="22">
        <v>2234449</v>
      </c>
      <c r="G84" s="22">
        <v>3305957</v>
      </c>
      <c r="H84" s="22">
        <v>-1840853</v>
      </c>
      <c r="I84" s="22">
        <v>238364</v>
      </c>
      <c r="J84" s="22">
        <v>0</v>
      </c>
      <c r="K84" s="22">
        <v>26764</v>
      </c>
      <c r="L84" s="22">
        <v>0</v>
      </c>
      <c r="M84" s="22">
        <v>0</v>
      </c>
      <c r="N84" s="22">
        <v>54501</v>
      </c>
      <c r="O84" s="22">
        <v>0</v>
      </c>
      <c r="P84" s="22">
        <v>0</v>
      </c>
      <c r="Q84" s="22">
        <v>0</v>
      </c>
      <c r="R84" s="22">
        <v>13220</v>
      </c>
      <c r="S84" s="22">
        <v>0</v>
      </c>
      <c r="T84" s="22">
        <v>0</v>
      </c>
      <c r="U84" s="22">
        <v>46122912</v>
      </c>
      <c r="V84" s="22">
        <v>0</v>
      </c>
      <c r="W84" s="22">
        <v>510519</v>
      </c>
      <c r="X84" s="22">
        <v>933309</v>
      </c>
      <c r="Y84" s="22">
        <v>99256</v>
      </c>
      <c r="Z84" s="22">
        <v>460612</v>
      </c>
      <c r="AA84" s="22">
        <v>0</v>
      </c>
      <c r="AB84" s="22">
        <v>536001</v>
      </c>
      <c r="AC84" s="22">
        <v>0</v>
      </c>
      <c r="AD84" s="22">
        <v>2539697</v>
      </c>
      <c r="AE84" s="22">
        <v>43583215</v>
      </c>
      <c r="AF84" s="22">
        <v>262439062</v>
      </c>
      <c r="AG84" s="22">
        <v>6937150</v>
      </c>
      <c r="AH84" s="22">
        <v>5751</v>
      </c>
      <c r="AI84" s="22">
        <v>0</v>
      </c>
      <c r="AJ84" s="22">
        <v>269381963</v>
      </c>
      <c r="AK84" s="22">
        <v>312965178</v>
      </c>
    </row>
    <row r="85" spans="1:37" x14ac:dyDescent="0.35">
      <c r="A85" s="22" t="s">
        <v>114</v>
      </c>
      <c r="B85" s="22" t="s">
        <v>167</v>
      </c>
      <c r="C85" s="22" t="s">
        <v>280</v>
      </c>
      <c r="D85" s="22" t="s">
        <v>281</v>
      </c>
      <c r="E85" s="22">
        <v>8105479</v>
      </c>
      <c r="F85" s="22">
        <v>392842</v>
      </c>
      <c r="G85" s="22">
        <v>351222</v>
      </c>
      <c r="H85" s="22">
        <v>0</v>
      </c>
      <c r="I85" s="22">
        <v>338192</v>
      </c>
      <c r="J85" s="22">
        <v>0</v>
      </c>
      <c r="K85" s="22">
        <v>38345</v>
      </c>
      <c r="L85" s="22">
        <v>0</v>
      </c>
      <c r="M85" s="22">
        <v>20407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  <c r="T85" s="22">
        <v>110</v>
      </c>
      <c r="U85" s="22">
        <v>9246597</v>
      </c>
      <c r="V85" s="22">
        <v>0</v>
      </c>
      <c r="W85" s="22">
        <v>1197</v>
      </c>
      <c r="X85" s="22">
        <v>2771288</v>
      </c>
      <c r="Y85" s="22">
        <v>1855</v>
      </c>
      <c r="Z85" s="22">
        <v>481832</v>
      </c>
      <c r="AA85" s="22">
        <v>950000</v>
      </c>
      <c r="AB85" s="22">
        <v>0</v>
      </c>
      <c r="AC85" s="22">
        <v>0</v>
      </c>
      <c r="AD85" s="22">
        <v>4206172</v>
      </c>
      <c r="AE85" s="22">
        <v>5040425</v>
      </c>
      <c r="AF85" s="22">
        <v>35570724</v>
      </c>
      <c r="AG85" s="22">
        <v>3736782</v>
      </c>
      <c r="AH85" s="22">
        <v>238119</v>
      </c>
      <c r="AI85" s="22">
        <v>0</v>
      </c>
      <c r="AJ85" s="22">
        <v>39545625</v>
      </c>
      <c r="AK85" s="22">
        <v>44586050</v>
      </c>
    </row>
    <row r="86" spans="1:37" x14ac:dyDescent="0.35">
      <c r="A86" s="22" t="s">
        <v>114</v>
      </c>
      <c r="B86" s="22" t="s">
        <v>167</v>
      </c>
      <c r="C86" s="22" t="s">
        <v>282</v>
      </c>
      <c r="D86" s="22" t="s">
        <v>283</v>
      </c>
      <c r="E86" s="22">
        <v>12469701</v>
      </c>
      <c r="F86" s="22">
        <v>891481</v>
      </c>
      <c r="G86" s="22">
        <v>2531628</v>
      </c>
      <c r="H86" s="22">
        <v>-2906160</v>
      </c>
      <c r="I86" s="22">
        <v>1020040</v>
      </c>
      <c r="J86" s="22">
        <v>0</v>
      </c>
      <c r="K86" s="22">
        <v>287653</v>
      </c>
      <c r="L86" s="22">
        <v>5799874</v>
      </c>
      <c r="M86" s="22">
        <v>737113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  <c r="T86" s="22">
        <v>94228</v>
      </c>
      <c r="U86" s="22">
        <v>20925558</v>
      </c>
      <c r="V86" s="22">
        <v>0</v>
      </c>
      <c r="W86" s="22">
        <v>658</v>
      </c>
      <c r="X86" s="22">
        <v>1060965</v>
      </c>
      <c r="Y86" s="22">
        <v>118788</v>
      </c>
      <c r="Z86" s="22">
        <v>2707629</v>
      </c>
      <c r="AA86" s="22">
        <v>7540939</v>
      </c>
      <c r="AB86" s="22">
        <v>205558</v>
      </c>
      <c r="AC86" s="22">
        <v>0</v>
      </c>
      <c r="AD86" s="22">
        <v>11634537</v>
      </c>
      <c r="AE86" s="22">
        <v>9291021</v>
      </c>
      <c r="AF86" s="22">
        <v>31271676</v>
      </c>
      <c r="AG86" s="22">
        <v>1588223</v>
      </c>
      <c r="AH86" s="22">
        <v>319792</v>
      </c>
      <c r="AI86" s="22">
        <v>0</v>
      </c>
      <c r="AJ86" s="22">
        <v>33179691</v>
      </c>
      <c r="AK86" s="22">
        <v>42470712</v>
      </c>
    </row>
    <row r="87" spans="1:37" x14ac:dyDescent="0.35">
      <c r="A87" s="22" t="s">
        <v>114</v>
      </c>
      <c r="B87" s="22" t="s">
        <v>167</v>
      </c>
      <c r="C87" s="22" t="s">
        <v>284</v>
      </c>
      <c r="D87" s="22" t="s">
        <v>285</v>
      </c>
      <c r="E87" s="22">
        <v>29042824</v>
      </c>
      <c r="F87" s="22">
        <v>2025070</v>
      </c>
      <c r="G87" s="22">
        <v>1939767</v>
      </c>
      <c r="H87" s="22">
        <v>-2030591</v>
      </c>
      <c r="I87" s="22">
        <v>5188849</v>
      </c>
      <c r="J87" s="22">
        <v>0</v>
      </c>
      <c r="K87" s="22">
        <v>1147624</v>
      </c>
      <c r="L87" s="22">
        <v>6067048</v>
      </c>
      <c r="M87" s="22">
        <v>0</v>
      </c>
      <c r="N87" s="22">
        <v>0</v>
      </c>
      <c r="O87" s="22">
        <v>0</v>
      </c>
      <c r="P87" s="22">
        <v>0</v>
      </c>
      <c r="Q87" s="22">
        <v>0</v>
      </c>
      <c r="R87" s="22">
        <v>13572</v>
      </c>
      <c r="S87" s="22">
        <v>0</v>
      </c>
      <c r="T87" s="22">
        <v>115528</v>
      </c>
      <c r="U87" s="22">
        <v>43509691</v>
      </c>
      <c r="V87" s="22">
        <v>0</v>
      </c>
      <c r="W87" s="22">
        <v>429025</v>
      </c>
      <c r="X87" s="22">
        <v>2905903</v>
      </c>
      <c r="Y87" s="22">
        <v>1671592</v>
      </c>
      <c r="Z87" s="22">
        <v>9255766</v>
      </c>
      <c r="AA87" s="22">
        <v>7222932</v>
      </c>
      <c r="AB87" s="22">
        <v>0</v>
      </c>
      <c r="AC87" s="22">
        <v>215855</v>
      </c>
      <c r="AD87" s="22">
        <v>21701073</v>
      </c>
      <c r="AE87" s="22">
        <v>21808618</v>
      </c>
      <c r="AF87" s="22">
        <v>94126274</v>
      </c>
      <c r="AG87" s="22">
        <v>8782867</v>
      </c>
      <c r="AH87" s="22">
        <v>155339</v>
      </c>
      <c r="AI87" s="22">
        <v>400000</v>
      </c>
      <c r="AJ87" s="22">
        <v>103464480</v>
      </c>
      <c r="AK87" s="22">
        <v>125273098</v>
      </c>
    </row>
    <row r="88" spans="1:37" x14ac:dyDescent="0.35">
      <c r="A88" s="22" t="s">
        <v>114</v>
      </c>
      <c r="B88" s="22" t="s">
        <v>167</v>
      </c>
      <c r="C88" s="22" t="s">
        <v>286</v>
      </c>
      <c r="D88" s="22" t="s">
        <v>287</v>
      </c>
      <c r="E88" s="22">
        <v>59117888</v>
      </c>
      <c r="F88" s="22">
        <v>5991517</v>
      </c>
      <c r="G88" s="22">
        <v>1346478</v>
      </c>
      <c r="H88" s="22">
        <v>-1245676</v>
      </c>
      <c r="I88" s="22">
        <v>0</v>
      </c>
      <c r="J88" s="22">
        <v>64937</v>
      </c>
      <c r="K88" s="22">
        <v>2240451</v>
      </c>
      <c r="L88" s="22">
        <v>3447687</v>
      </c>
      <c r="M88" s="22">
        <v>9124098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  <c r="T88" s="22">
        <v>0</v>
      </c>
      <c r="U88" s="22">
        <v>80087380</v>
      </c>
      <c r="V88" s="22">
        <v>0</v>
      </c>
      <c r="W88" s="22">
        <v>0</v>
      </c>
      <c r="X88" s="22">
        <v>7992822</v>
      </c>
      <c r="Y88" s="22">
        <v>0</v>
      </c>
      <c r="Z88" s="22">
        <v>1256116</v>
      </c>
      <c r="AA88" s="22">
        <v>3991616</v>
      </c>
      <c r="AB88" s="22">
        <v>0</v>
      </c>
      <c r="AC88" s="22">
        <v>2801969</v>
      </c>
      <c r="AD88" s="22">
        <v>16042523</v>
      </c>
      <c r="AE88" s="22">
        <v>64044857</v>
      </c>
      <c r="AF88" s="22">
        <v>235682928</v>
      </c>
      <c r="AG88" s="22">
        <v>14796203</v>
      </c>
      <c r="AH88" s="22">
        <v>427082</v>
      </c>
      <c r="AI88" s="22">
        <v>0</v>
      </c>
      <c r="AJ88" s="22">
        <v>250906213</v>
      </c>
      <c r="AK88" s="22">
        <v>314951070</v>
      </c>
    </row>
    <row r="89" spans="1:37" x14ac:dyDescent="0.35">
      <c r="A89" s="22" t="s">
        <v>114</v>
      </c>
      <c r="B89" s="22" t="s">
        <v>167</v>
      </c>
      <c r="C89" s="22" t="s">
        <v>288</v>
      </c>
      <c r="D89" s="22" t="s">
        <v>289</v>
      </c>
      <c r="E89" s="22">
        <v>13309935</v>
      </c>
      <c r="F89" s="22">
        <v>585116</v>
      </c>
      <c r="G89" s="22">
        <v>76876</v>
      </c>
      <c r="H89" s="22">
        <v>-56509</v>
      </c>
      <c r="I89" s="22">
        <v>85407</v>
      </c>
      <c r="J89" s="22">
        <v>0</v>
      </c>
      <c r="K89" s="22">
        <v>908257</v>
      </c>
      <c r="L89" s="22">
        <v>0</v>
      </c>
      <c r="M89" s="22">
        <v>74167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  <c r="T89" s="22">
        <v>0</v>
      </c>
      <c r="U89" s="22">
        <v>14983249</v>
      </c>
      <c r="V89" s="22">
        <v>0</v>
      </c>
      <c r="W89" s="22">
        <v>0</v>
      </c>
      <c r="X89" s="22">
        <v>1414812</v>
      </c>
      <c r="Y89" s="22">
        <v>0</v>
      </c>
      <c r="Z89" s="22">
        <v>2617078</v>
      </c>
      <c r="AA89" s="22">
        <v>0</v>
      </c>
      <c r="AB89" s="22">
        <v>0</v>
      </c>
      <c r="AC89" s="22">
        <v>0</v>
      </c>
      <c r="AD89" s="22">
        <v>4031890</v>
      </c>
      <c r="AE89" s="22">
        <v>10951359</v>
      </c>
      <c r="AF89" s="22">
        <v>90427869</v>
      </c>
      <c r="AG89" s="22">
        <v>773643</v>
      </c>
      <c r="AH89" s="22">
        <v>221413</v>
      </c>
      <c r="AI89" s="22">
        <v>0</v>
      </c>
      <c r="AJ89" s="22">
        <v>91422925</v>
      </c>
      <c r="AK89" s="22">
        <v>102374284</v>
      </c>
    </row>
    <row r="90" spans="1:37" x14ac:dyDescent="0.35">
      <c r="A90" s="22" t="s">
        <v>114</v>
      </c>
      <c r="B90" s="22" t="s">
        <v>167</v>
      </c>
      <c r="C90" s="22" t="s">
        <v>290</v>
      </c>
      <c r="D90" s="22" t="s">
        <v>291</v>
      </c>
      <c r="E90" s="22">
        <v>4956096</v>
      </c>
      <c r="F90" s="22">
        <v>3758620</v>
      </c>
      <c r="G90" s="22">
        <v>313391</v>
      </c>
      <c r="H90" s="22">
        <v>-2578183</v>
      </c>
      <c r="I90" s="22">
        <v>2047561</v>
      </c>
      <c r="J90" s="22">
        <v>2630245</v>
      </c>
      <c r="K90" s="22">
        <v>1105870</v>
      </c>
      <c r="L90" s="22">
        <v>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  <c r="T90" s="22">
        <v>0</v>
      </c>
      <c r="U90" s="22">
        <v>12233600</v>
      </c>
      <c r="V90" s="22">
        <v>0</v>
      </c>
      <c r="W90" s="22">
        <v>665905</v>
      </c>
      <c r="X90" s="22">
        <v>4555106</v>
      </c>
      <c r="Y90" s="22">
        <v>210115</v>
      </c>
      <c r="Z90" s="22">
        <v>2973666</v>
      </c>
      <c r="AA90" s="22">
        <v>8794484</v>
      </c>
      <c r="AB90" s="22">
        <v>0</v>
      </c>
      <c r="AC90" s="22">
        <v>0</v>
      </c>
      <c r="AD90" s="22">
        <v>17199276</v>
      </c>
      <c r="AE90" s="22">
        <v>-4965676</v>
      </c>
      <c r="AF90" s="22">
        <v>89391186</v>
      </c>
      <c r="AG90" s="22">
        <v>1302821</v>
      </c>
      <c r="AH90" s="22">
        <v>508013</v>
      </c>
      <c r="AI90" s="22">
        <v>0</v>
      </c>
      <c r="AJ90" s="22">
        <v>91202020</v>
      </c>
      <c r="AK90" s="22">
        <v>86236344</v>
      </c>
    </row>
    <row r="91" spans="1:37" x14ac:dyDescent="0.35">
      <c r="A91" s="22" t="s">
        <v>114</v>
      </c>
      <c r="B91" s="22" t="s">
        <v>167</v>
      </c>
      <c r="C91" s="22" t="s">
        <v>292</v>
      </c>
      <c r="D91" s="22" t="s">
        <v>293</v>
      </c>
      <c r="E91" s="22">
        <v>125811358</v>
      </c>
      <c r="F91" s="22">
        <v>3653508</v>
      </c>
      <c r="G91" s="22">
        <v>1951699</v>
      </c>
      <c r="H91" s="22">
        <v>-4700000</v>
      </c>
      <c r="I91" s="22">
        <v>6162064</v>
      </c>
      <c r="J91" s="22">
        <v>0</v>
      </c>
      <c r="K91" s="22">
        <v>1191325</v>
      </c>
      <c r="L91" s="22">
        <v>0</v>
      </c>
      <c r="M91" s="22">
        <v>1481266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  <c r="T91" s="22">
        <v>2269440</v>
      </c>
      <c r="U91" s="22">
        <v>137820660</v>
      </c>
      <c r="V91" s="22">
        <v>0</v>
      </c>
      <c r="W91" s="22">
        <v>1484660</v>
      </c>
      <c r="X91" s="22">
        <v>3533178</v>
      </c>
      <c r="Y91" s="22">
        <v>459243</v>
      </c>
      <c r="Z91" s="22">
        <v>18261709</v>
      </c>
      <c r="AA91" s="22">
        <v>2042764</v>
      </c>
      <c r="AB91" s="22">
        <v>726902</v>
      </c>
      <c r="AC91" s="22">
        <v>0</v>
      </c>
      <c r="AD91" s="22">
        <v>26508456</v>
      </c>
      <c r="AE91" s="22">
        <v>111312204</v>
      </c>
      <c r="AF91" s="22">
        <v>300176993</v>
      </c>
      <c r="AG91" s="22">
        <v>363780</v>
      </c>
      <c r="AH91" s="22">
        <v>488902</v>
      </c>
      <c r="AI91" s="22">
        <v>0</v>
      </c>
      <c r="AJ91" s="22">
        <v>301029675</v>
      </c>
      <c r="AK91" s="22">
        <v>412341879</v>
      </c>
    </row>
    <row r="92" spans="1:37" x14ac:dyDescent="0.35">
      <c r="A92" s="22" t="s">
        <v>114</v>
      </c>
      <c r="B92" s="22" t="s">
        <v>294</v>
      </c>
      <c r="C92" s="22" t="s">
        <v>295</v>
      </c>
      <c r="D92" s="22" t="s">
        <v>296</v>
      </c>
      <c r="E92" s="22">
        <v>5623259</v>
      </c>
      <c r="F92" s="22">
        <v>227864</v>
      </c>
      <c r="G92" s="22">
        <v>525106</v>
      </c>
      <c r="H92" s="22">
        <v>-1773</v>
      </c>
      <c r="I92" s="22">
        <v>89569</v>
      </c>
      <c r="J92" s="22">
        <v>0</v>
      </c>
      <c r="K92" s="22">
        <v>307816</v>
      </c>
      <c r="L92" s="22">
        <v>0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  <c r="T92" s="22">
        <v>0</v>
      </c>
      <c r="U92" s="22">
        <v>6771841</v>
      </c>
      <c r="V92" s="22">
        <v>0</v>
      </c>
      <c r="W92" s="22">
        <v>0</v>
      </c>
      <c r="X92" s="22">
        <v>865897</v>
      </c>
      <c r="Y92" s="22">
        <v>91313</v>
      </c>
      <c r="Z92" s="22">
        <v>1772015</v>
      </c>
      <c r="AA92" s="22">
        <v>5514990</v>
      </c>
      <c r="AB92" s="22">
        <v>0</v>
      </c>
      <c r="AC92" s="22">
        <v>0</v>
      </c>
      <c r="AD92" s="22">
        <v>8244215</v>
      </c>
      <c r="AE92" s="22">
        <v>-1472374</v>
      </c>
      <c r="AF92" s="22">
        <v>36410166</v>
      </c>
      <c r="AG92" s="22">
        <v>315501</v>
      </c>
      <c r="AH92" s="22">
        <v>8919</v>
      </c>
      <c r="AI92" s="22">
        <v>0</v>
      </c>
      <c r="AJ92" s="22">
        <v>36734586</v>
      </c>
      <c r="AK92" s="22">
        <v>35262212</v>
      </c>
    </row>
    <row r="93" spans="1:37" x14ac:dyDescent="0.35">
      <c r="A93" s="22" t="s">
        <v>114</v>
      </c>
      <c r="B93" s="22" t="s">
        <v>294</v>
      </c>
      <c r="C93" s="22" t="s">
        <v>297</v>
      </c>
      <c r="D93" s="22" t="s">
        <v>298</v>
      </c>
      <c r="E93" s="22">
        <v>38003614</v>
      </c>
      <c r="F93" s="22">
        <v>100537</v>
      </c>
      <c r="G93" s="22">
        <v>33968</v>
      </c>
      <c r="H93" s="22">
        <v>-27899</v>
      </c>
      <c r="I93" s="22">
        <v>6121450</v>
      </c>
      <c r="J93" s="22">
        <v>0</v>
      </c>
      <c r="K93" s="22">
        <v>3366784</v>
      </c>
      <c r="L93" s="22">
        <v>0</v>
      </c>
      <c r="M93" s="22"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958000</v>
      </c>
      <c r="T93" s="22">
        <v>0</v>
      </c>
      <c r="U93" s="22">
        <v>48556454</v>
      </c>
      <c r="V93" s="22">
        <v>595833</v>
      </c>
      <c r="W93" s="22">
        <v>797756</v>
      </c>
      <c r="X93" s="22">
        <v>8134792</v>
      </c>
      <c r="Y93" s="22">
        <v>1679565</v>
      </c>
      <c r="Z93" s="22">
        <v>1825004</v>
      </c>
      <c r="AA93" s="22">
        <v>34504104</v>
      </c>
      <c r="AB93" s="22">
        <v>0</v>
      </c>
      <c r="AC93" s="22">
        <v>16119</v>
      </c>
      <c r="AD93" s="22">
        <v>47553173</v>
      </c>
      <c r="AE93" s="22">
        <v>1003281</v>
      </c>
      <c r="AF93" s="22">
        <v>231655633</v>
      </c>
      <c r="AG93" s="22">
        <v>159498</v>
      </c>
      <c r="AH93" s="22">
        <v>224824</v>
      </c>
      <c r="AI93" s="22">
        <v>0</v>
      </c>
      <c r="AJ93" s="22">
        <v>232039955</v>
      </c>
      <c r="AK93" s="22">
        <v>233043236</v>
      </c>
    </row>
    <row r="94" spans="1:37" x14ac:dyDescent="0.35">
      <c r="A94" s="22" t="s">
        <v>114</v>
      </c>
      <c r="B94" s="22" t="s">
        <v>294</v>
      </c>
      <c r="C94" s="22" t="s">
        <v>299</v>
      </c>
      <c r="D94" s="22" t="s">
        <v>300</v>
      </c>
      <c r="E94" s="22">
        <v>7087883</v>
      </c>
      <c r="F94" s="22">
        <v>188749</v>
      </c>
      <c r="G94" s="22">
        <v>60632</v>
      </c>
      <c r="H94" s="22">
        <v>0</v>
      </c>
      <c r="I94" s="22">
        <v>1689961</v>
      </c>
      <c r="J94" s="22">
        <v>0</v>
      </c>
      <c r="K94" s="22">
        <v>513515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817</v>
      </c>
      <c r="T94" s="22">
        <v>73330</v>
      </c>
      <c r="U94" s="22">
        <v>9614887</v>
      </c>
      <c r="V94" s="22">
        <v>0</v>
      </c>
      <c r="W94" s="22">
        <v>31834</v>
      </c>
      <c r="X94" s="22">
        <v>419744</v>
      </c>
      <c r="Y94" s="22">
        <v>41150</v>
      </c>
      <c r="Z94" s="22">
        <v>2013510</v>
      </c>
      <c r="AA94" s="22">
        <v>4362725</v>
      </c>
      <c r="AB94" s="22">
        <v>0</v>
      </c>
      <c r="AC94" s="22">
        <v>304250</v>
      </c>
      <c r="AD94" s="22">
        <v>7173213</v>
      </c>
      <c r="AE94" s="22">
        <v>2441674</v>
      </c>
      <c r="AF94" s="22">
        <v>64900572</v>
      </c>
      <c r="AG94" s="22">
        <v>48394</v>
      </c>
      <c r="AH94" s="22">
        <v>52988</v>
      </c>
      <c r="AI94" s="22">
        <v>0</v>
      </c>
      <c r="AJ94" s="22">
        <v>65001954</v>
      </c>
      <c r="AK94" s="22">
        <v>67443628</v>
      </c>
    </row>
    <row r="95" spans="1:37" x14ac:dyDescent="0.35">
      <c r="A95" s="22" t="s">
        <v>114</v>
      </c>
      <c r="B95" s="22" t="s">
        <v>294</v>
      </c>
      <c r="C95" s="22" t="s">
        <v>301</v>
      </c>
      <c r="D95" s="22" t="s">
        <v>302</v>
      </c>
      <c r="E95" s="22">
        <v>1580867</v>
      </c>
      <c r="F95" s="22">
        <v>95695</v>
      </c>
      <c r="G95" s="22">
        <v>35664</v>
      </c>
      <c r="H95" s="22">
        <v>0</v>
      </c>
      <c r="I95" s="22">
        <v>129072</v>
      </c>
      <c r="J95" s="22">
        <v>0</v>
      </c>
      <c r="K95" s="22">
        <v>104660</v>
      </c>
      <c r="L95" s="22">
        <v>0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373995</v>
      </c>
      <c r="S95" s="22">
        <v>0</v>
      </c>
      <c r="T95" s="22">
        <v>0</v>
      </c>
      <c r="U95" s="22">
        <v>2319953</v>
      </c>
      <c r="V95" s="22">
        <v>0</v>
      </c>
      <c r="W95" s="22">
        <v>5617</v>
      </c>
      <c r="X95" s="22">
        <v>167363</v>
      </c>
      <c r="Y95" s="22">
        <v>0</v>
      </c>
      <c r="Z95" s="22">
        <v>81108</v>
      </c>
      <c r="AA95" s="22">
        <v>0</v>
      </c>
      <c r="AB95" s="22">
        <v>0</v>
      </c>
      <c r="AC95" s="22">
        <v>285534</v>
      </c>
      <c r="AD95" s="22">
        <v>539622</v>
      </c>
      <c r="AE95" s="22">
        <v>1780331</v>
      </c>
      <c r="AF95" s="22">
        <v>11370835</v>
      </c>
      <c r="AG95" s="22">
        <v>12304</v>
      </c>
      <c r="AH95" s="22">
        <v>8506</v>
      </c>
      <c r="AI95" s="22">
        <v>246857</v>
      </c>
      <c r="AJ95" s="22">
        <v>11638502</v>
      </c>
      <c r="AK95" s="22">
        <v>13418833</v>
      </c>
    </row>
    <row r="96" spans="1:37" x14ac:dyDescent="0.35">
      <c r="A96" s="22" t="s">
        <v>114</v>
      </c>
      <c r="B96" s="22" t="s">
        <v>294</v>
      </c>
      <c r="C96" s="22" t="s">
        <v>303</v>
      </c>
      <c r="D96" s="22" t="s">
        <v>304</v>
      </c>
      <c r="E96" s="22">
        <v>8355929</v>
      </c>
      <c r="F96" s="22">
        <v>149147</v>
      </c>
      <c r="G96" s="22">
        <v>87811</v>
      </c>
      <c r="H96" s="22">
        <v>-10000</v>
      </c>
      <c r="I96" s="22">
        <v>0</v>
      </c>
      <c r="J96" s="22">
        <v>0</v>
      </c>
      <c r="K96" s="22">
        <v>503258</v>
      </c>
      <c r="L96" s="22">
        <v>0</v>
      </c>
      <c r="M96" s="22">
        <v>69526</v>
      </c>
      <c r="N96" s="22">
        <v>0</v>
      </c>
      <c r="O96" s="22">
        <v>0</v>
      </c>
      <c r="P96" s="22">
        <v>0</v>
      </c>
      <c r="Q96" s="22">
        <v>0</v>
      </c>
      <c r="R96" s="22">
        <v>866885</v>
      </c>
      <c r="S96" s="22">
        <v>0</v>
      </c>
      <c r="T96" s="22">
        <v>0</v>
      </c>
      <c r="U96" s="22">
        <v>10022556</v>
      </c>
      <c r="V96" s="22">
        <v>0</v>
      </c>
      <c r="W96" s="22">
        <v>0</v>
      </c>
      <c r="X96" s="22">
        <v>123829</v>
      </c>
      <c r="Y96" s="22">
        <v>50125</v>
      </c>
      <c r="Z96" s="22">
        <v>2623061</v>
      </c>
      <c r="AA96" s="22">
        <v>415380</v>
      </c>
      <c r="AB96" s="22">
        <v>0</v>
      </c>
      <c r="AC96" s="22">
        <v>0</v>
      </c>
      <c r="AD96" s="22">
        <v>3212395</v>
      </c>
      <c r="AE96" s="22">
        <v>6810161</v>
      </c>
      <c r="AF96" s="22">
        <v>10499109</v>
      </c>
      <c r="AG96" s="22">
        <v>0</v>
      </c>
      <c r="AH96" s="22">
        <v>16486</v>
      </c>
      <c r="AI96" s="22">
        <v>73478</v>
      </c>
      <c r="AJ96" s="22">
        <v>10589073</v>
      </c>
      <c r="AK96" s="22">
        <v>17399234</v>
      </c>
    </row>
    <row r="97" spans="1:37" x14ac:dyDescent="0.35">
      <c r="A97" s="22" t="s">
        <v>114</v>
      </c>
      <c r="B97" s="22" t="s">
        <v>294</v>
      </c>
      <c r="C97" s="22" t="s">
        <v>305</v>
      </c>
      <c r="D97" s="22" t="s">
        <v>306</v>
      </c>
      <c r="E97" s="22">
        <v>3065986</v>
      </c>
      <c r="F97" s="22">
        <v>121134</v>
      </c>
      <c r="G97" s="22">
        <v>228275</v>
      </c>
      <c r="H97" s="22">
        <v>0</v>
      </c>
      <c r="I97" s="22">
        <v>338259</v>
      </c>
      <c r="J97" s="22">
        <v>0</v>
      </c>
      <c r="K97" s="22">
        <v>344780</v>
      </c>
      <c r="L97" s="22">
        <v>0</v>
      </c>
      <c r="M97" s="22"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6346</v>
      </c>
      <c r="T97" s="22">
        <v>22497</v>
      </c>
      <c r="U97" s="22">
        <v>4127277</v>
      </c>
      <c r="V97" s="22">
        <v>0</v>
      </c>
      <c r="W97" s="22">
        <v>0</v>
      </c>
      <c r="X97" s="22">
        <v>535350</v>
      </c>
      <c r="Y97" s="22">
        <v>7858</v>
      </c>
      <c r="Z97" s="22">
        <v>355614</v>
      </c>
      <c r="AA97" s="22">
        <v>5666621</v>
      </c>
      <c r="AB97" s="22">
        <v>0</v>
      </c>
      <c r="AC97" s="22">
        <v>54403</v>
      </c>
      <c r="AD97" s="22">
        <v>6619846</v>
      </c>
      <c r="AE97" s="22">
        <v>-2492569</v>
      </c>
      <c r="AF97" s="22">
        <v>30371500</v>
      </c>
      <c r="AG97" s="22">
        <v>0</v>
      </c>
      <c r="AH97" s="22">
        <v>2772</v>
      </c>
      <c r="AI97" s="22">
        <v>0</v>
      </c>
      <c r="AJ97" s="22">
        <v>30374272</v>
      </c>
      <c r="AK97" s="22">
        <v>27881703</v>
      </c>
    </row>
    <row r="98" spans="1:37" x14ac:dyDescent="0.35">
      <c r="A98" s="22" t="s">
        <v>114</v>
      </c>
      <c r="B98" s="22" t="s">
        <v>294</v>
      </c>
      <c r="C98" s="22" t="s">
        <v>307</v>
      </c>
      <c r="D98" s="22" t="s">
        <v>308</v>
      </c>
      <c r="E98" s="22">
        <v>1541416</v>
      </c>
      <c r="F98" s="22">
        <v>143862</v>
      </c>
      <c r="G98" s="22">
        <v>74882</v>
      </c>
      <c r="H98" s="22">
        <v>0</v>
      </c>
      <c r="I98" s="22">
        <v>0</v>
      </c>
      <c r="J98" s="22">
        <v>0</v>
      </c>
      <c r="K98" s="22">
        <v>140911</v>
      </c>
      <c r="L98" s="22"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0</v>
      </c>
      <c r="U98" s="22">
        <v>1901071</v>
      </c>
      <c r="V98" s="22">
        <v>0</v>
      </c>
      <c r="W98" s="22">
        <v>0</v>
      </c>
      <c r="X98" s="22">
        <v>205311</v>
      </c>
      <c r="Y98" s="22">
        <v>0</v>
      </c>
      <c r="Z98" s="22">
        <v>346418</v>
      </c>
      <c r="AA98" s="22">
        <v>953459</v>
      </c>
      <c r="AB98" s="22">
        <v>0</v>
      </c>
      <c r="AC98" s="22">
        <v>62988</v>
      </c>
      <c r="AD98" s="22">
        <v>1568176</v>
      </c>
      <c r="AE98" s="22">
        <v>332895</v>
      </c>
      <c r="AF98" s="22">
        <v>13871884</v>
      </c>
      <c r="AG98" s="22">
        <v>10000</v>
      </c>
      <c r="AH98" s="22">
        <v>55851</v>
      </c>
      <c r="AI98" s="22">
        <v>657000</v>
      </c>
      <c r="AJ98" s="22">
        <v>14594735</v>
      </c>
      <c r="AK98" s="22">
        <v>14927630</v>
      </c>
    </row>
    <row r="99" spans="1:37" x14ac:dyDescent="0.35">
      <c r="A99" s="22" t="s">
        <v>114</v>
      </c>
      <c r="B99" s="22" t="s">
        <v>294</v>
      </c>
      <c r="C99" s="22" t="s">
        <v>309</v>
      </c>
      <c r="D99" s="22" t="s">
        <v>310</v>
      </c>
      <c r="E99" s="22">
        <v>10774147</v>
      </c>
      <c r="F99" s="22">
        <v>226363</v>
      </c>
      <c r="G99" s="22">
        <v>47206</v>
      </c>
      <c r="H99" s="22">
        <v>0</v>
      </c>
      <c r="I99" s="22">
        <v>0</v>
      </c>
      <c r="J99" s="22">
        <v>0</v>
      </c>
      <c r="K99" s="22">
        <v>640197</v>
      </c>
      <c r="L99" s="22">
        <v>0</v>
      </c>
      <c r="M99" s="22"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  <c r="T99" s="22">
        <v>0</v>
      </c>
      <c r="U99" s="22">
        <v>11687913</v>
      </c>
      <c r="V99" s="22">
        <v>0</v>
      </c>
      <c r="W99" s="22">
        <v>0</v>
      </c>
      <c r="X99" s="22">
        <v>468710</v>
      </c>
      <c r="Y99" s="22">
        <v>743893</v>
      </c>
      <c r="Z99" s="22">
        <v>2001382</v>
      </c>
      <c r="AA99" s="22">
        <v>611337</v>
      </c>
      <c r="AB99" s="22">
        <v>21429</v>
      </c>
      <c r="AC99" s="22">
        <v>0</v>
      </c>
      <c r="AD99" s="22">
        <v>3846751</v>
      </c>
      <c r="AE99" s="22">
        <v>7841162</v>
      </c>
      <c r="AF99" s="22">
        <v>38385772</v>
      </c>
      <c r="AG99" s="22">
        <v>50669</v>
      </c>
      <c r="AH99" s="22">
        <v>124548</v>
      </c>
      <c r="AI99" s="22">
        <v>0</v>
      </c>
      <c r="AJ99" s="22">
        <v>38560989</v>
      </c>
      <c r="AK99" s="22">
        <v>46402151</v>
      </c>
    </row>
    <row r="100" spans="1:37" x14ac:dyDescent="0.35">
      <c r="A100" s="22" t="s">
        <v>114</v>
      </c>
      <c r="B100" s="22" t="s">
        <v>294</v>
      </c>
      <c r="C100" s="22" t="s">
        <v>311</v>
      </c>
      <c r="D100" s="22" t="s">
        <v>312</v>
      </c>
      <c r="E100" s="22">
        <v>23880038</v>
      </c>
      <c r="F100" s="22">
        <v>574009</v>
      </c>
      <c r="G100" s="22">
        <v>4276</v>
      </c>
      <c r="H100" s="22">
        <v>0</v>
      </c>
      <c r="I100" s="22">
        <v>0</v>
      </c>
      <c r="J100" s="22">
        <v>0</v>
      </c>
      <c r="K100" s="22">
        <v>3743149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8407178</v>
      </c>
      <c r="S100" s="22">
        <v>0</v>
      </c>
      <c r="T100" s="22">
        <v>0</v>
      </c>
      <c r="U100" s="22">
        <v>36608650</v>
      </c>
      <c r="V100" s="22">
        <v>0</v>
      </c>
      <c r="W100" s="22">
        <v>0</v>
      </c>
      <c r="X100" s="22">
        <v>3795562</v>
      </c>
      <c r="Y100" s="22">
        <v>519249</v>
      </c>
      <c r="Z100" s="22">
        <v>3737662</v>
      </c>
      <c r="AA100" s="22">
        <v>13811067</v>
      </c>
      <c r="AB100" s="22">
        <v>297362</v>
      </c>
      <c r="AC100" s="22">
        <v>0</v>
      </c>
      <c r="AD100" s="22">
        <v>22160902</v>
      </c>
      <c r="AE100" s="22">
        <v>14447748</v>
      </c>
      <c r="AF100" s="22">
        <v>170575093</v>
      </c>
      <c r="AG100" s="22">
        <v>229614</v>
      </c>
      <c r="AH100" s="22">
        <v>25592</v>
      </c>
      <c r="AI100" s="22">
        <v>0</v>
      </c>
      <c r="AJ100" s="22">
        <v>170830299</v>
      </c>
      <c r="AK100" s="22">
        <v>185278047</v>
      </c>
    </row>
    <row r="101" spans="1:37" x14ac:dyDescent="0.35">
      <c r="A101" s="22" t="s">
        <v>114</v>
      </c>
      <c r="B101" s="22" t="s">
        <v>294</v>
      </c>
      <c r="C101" s="22" t="s">
        <v>313</v>
      </c>
      <c r="D101" s="22" t="s">
        <v>314</v>
      </c>
      <c r="E101" s="22">
        <v>1932400</v>
      </c>
      <c r="F101" s="22">
        <v>94383</v>
      </c>
      <c r="G101" s="22">
        <v>79913</v>
      </c>
      <c r="H101" s="22">
        <v>0</v>
      </c>
      <c r="I101" s="22">
        <v>419578</v>
      </c>
      <c r="J101" s="22">
        <v>0</v>
      </c>
      <c r="K101" s="22">
        <v>145808</v>
      </c>
      <c r="L101" s="22">
        <v>0</v>
      </c>
      <c r="M101" s="22">
        <v>214558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0</v>
      </c>
      <c r="U101" s="22">
        <v>2886640</v>
      </c>
      <c r="V101" s="22">
        <v>0</v>
      </c>
      <c r="W101" s="22">
        <v>0</v>
      </c>
      <c r="X101" s="22">
        <v>235028</v>
      </c>
      <c r="Y101" s="22">
        <v>70628</v>
      </c>
      <c r="Z101" s="22">
        <v>170732</v>
      </c>
      <c r="AA101" s="22">
        <v>1742584</v>
      </c>
      <c r="AB101" s="22">
        <v>0</v>
      </c>
      <c r="AC101" s="22">
        <v>0</v>
      </c>
      <c r="AD101" s="22">
        <v>2218972</v>
      </c>
      <c r="AE101" s="22">
        <v>667668</v>
      </c>
      <c r="AF101" s="22">
        <v>15206009</v>
      </c>
      <c r="AG101" s="22">
        <v>0</v>
      </c>
      <c r="AH101" s="22">
        <v>1811</v>
      </c>
      <c r="AI101" s="22">
        <v>0</v>
      </c>
      <c r="AJ101" s="22">
        <v>15207820</v>
      </c>
      <c r="AK101" s="22">
        <v>15875488</v>
      </c>
    </row>
    <row r="102" spans="1:37" x14ac:dyDescent="0.35">
      <c r="A102" s="22" t="s">
        <v>114</v>
      </c>
      <c r="B102" s="22" t="s">
        <v>294</v>
      </c>
      <c r="C102" s="22" t="s">
        <v>315</v>
      </c>
      <c r="D102" s="22" t="s">
        <v>316</v>
      </c>
      <c r="E102" s="22">
        <v>23001404</v>
      </c>
      <c r="F102" s="22">
        <v>630817</v>
      </c>
      <c r="G102" s="22">
        <v>552997</v>
      </c>
      <c r="H102" s="22">
        <v>0</v>
      </c>
      <c r="I102" s="22">
        <v>4033059</v>
      </c>
      <c r="J102" s="22">
        <v>0</v>
      </c>
      <c r="K102" s="22">
        <v>15442207</v>
      </c>
      <c r="L102" s="22">
        <v>0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  <c r="T102" s="22">
        <v>0</v>
      </c>
      <c r="U102" s="22">
        <v>43660484</v>
      </c>
      <c r="V102" s="22">
        <v>0</v>
      </c>
      <c r="W102" s="22">
        <v>0</v>
      </c>
      <c r="X102" s="22">
        <v>6462815</v>
      </c>
      <c r="Y102" s="22">
        <v>408384</v>
      </c>
      <c r="Z102" s="22">
        <v>10346201</v>
      </c>
      <c r="AA102" s="22">
        <v>15125339</v>
      </c>
      <c r="AB102" s="22">
        <v>0</v>
      </c>
      <c r="AC102" s="22">
        <v>0</v>
      </c>
      <c r="AD102" s="22">
        <v>32342739</v>
      </c>
      <c r="AE102" s="22">
        <v>11317745</v>
      </c>
      <c r="AF102" s="22">
        <v>223689372</v>
      </c>
      <c r="AG102" s="22">
        <v>303933</v>
      </c>
      <c r="AH102" s="22">
        <v>80980</v>
      </c>
      <c r="AI102" s="22">
        <v>0</v>
      </c>
      <c r="AJ102" s="22">
        <v>224074285</v>
      </c>
      <c r="AK102" s="22">
        <v>235392030</v>
      </c>
    </row>
    <row r="103" spans="1:37" x14ac:dyDescent="0.35">
      <c r="A103" s="22" t="s">
        <v>114</v>
      </c>
      <c r="B103" s="22" t="s">
        <v>294</v>
      </c>
      <c r="C103" s="22" t="s">
        <v>317</v>
      </c>
      <c r="D103" s="22" t="s">
        <v>318</v>
      </c>
      <c r="E103" s="22">
        <v>2809118</v>
      </c>
      <c r="F103" s="22">
        <v>48720</v>
      </c>
      <c r="G103" s="22">
        <v>105251</v>
      </c>
      <c r="H103" s="22">
        <v>0</v>
      </c>
      <c r="I103" s="22">
        <v>265010</v>
      </c>
      <c r="J103" s="22">
        <v>0</v>
      </c>
      <c r="K103" s="22">
        <v>742010</v>
      </c>
      <c r="L103" s="22">
        <v>0</v>
      </c>
      <c r="M103" s="22">
        <v>1551728</v>
      </c>
      <c r="N103" s="22">
        <v>0</v>
      </c>
      <c r="O103" s="22">
        <v>0</v>
      </c>
      <c r="P103" s="22">
        <v>0</v>
      </c>
      <c r="Q103" s="22">
        <v>0</v>
      </c>
      <c r="R103" s="22">
        <v>10</v>
      </c>
      <c r="S103" s="22">
        <v>0</v>
      </c>
      <c r="T103" s="22">
        <v>0</v>
      </c>
      <c r="U103" s="22">
        <v>5521847</v>
      </c>
      <c r="V103" s="22">
        <v>0</v>
      </c>
      <c r="W103" s="22">
        <v>0</v>
      </c>
      <c r="X103" s="22">
        <v>974924</v>
      </c>
      <c r="Y103" s="22">
        <v>18301</v>
      </c>
      <c r="Z103" s="22">
        <v>564442</v>
      </c>
      <c r="AA103" s="22">
        <v>2449855</v>
      </c>
      <c r="AB103" s="22">
        <v>0</v>
      </c>
      <c r="AC103" s="22">
        <v>0</v>
      </c>
      <c r="AD103" s="22">
        <v>4007522</v>
      </c>
      <c r="AE103" s="22">
        <v>1514325</v>
      </c>
      <c r="AF103" s="22">
        <v>17399632</v>
      </c>
      <c r="AG103" s="22">
        <v>221087</v>
      </c>
      <c r="AH103" s="22">
        <v>233</v>
      </c>
      <c r="AI103" s="22">
        <v>0</v>
      </c>
      <c r="AJ103" s="22">
        <v>17620952</v>
      </c>
      <c r="AK103" s="22">
        <v>19135277</v>
      </c>
    </row>
    <row r="104" spans="1:37" x14ac:dyDescent="0.35">
      <c r="A104" s="22" t="s">
        <v>114</v>
      </c>
      <c r="B104" s="22" t="s">
        <v>294</v>
      </c>
      <c r="C104" s="22" t="s">
        <v>319</v>
      </c>
      <c r="D104" s="22" t="s">
        <v>320</v>
      </c>
      <c r="E104" s="22">
        <v>2662179</v>
      </c>
      <c r="F104" s="22">
        <v>73651</v>
      </c>
      <c r="G104" s="22">
        <v>202435</v>
      </c>
      <c r="H104" s="22">
        <v>-108103</v>
      </c>
      <c r="I104" s="22">
        <v>0</v>
      </c>
      <c r="J104" s="22">
        <v>0</v>
      </c>
      <c r="K104" s="22">
        <v>220514</v>
      </c>
      <c r="L104" s="22">
        <v>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0</v>
      </c>
      <c r="U104" s="22">
        <v>3050676</v>
      </c>
      <c r="V104" s="22">
        <v>0</v>
      </c>
      <c r="W104" s="22">
        <v>0</v>
      </c>
      <c r="X104" s="22">
        <v>119809</v>
      </c>
      <c r="Y104" s="22">
        <v>0</v>
      </c>
      <c r="Z104" s="22">
        <v>463237</v>
      </c>
      <c r="AA104" s="22">
        <v>507496</v>
      </c>
      <c r="AB104" s="22">
        <v>80939</v>
      </c>
      <c r="AC104" s="22">
        <v>0</v>
      </c>
      <c r="AD104" s="22">
        <v>1171481</v>
      </c>
      <c r="AE104" s="22">
        <v>1879195</v>
      </c>
      <c r="AF104" s="22">
        <v>8697745</v>
      </c>
      <c r="AG104" s="22">
        <v>0</v>
      </c>
      <c r="AH104" s="22">
        <v>1644</v>
      </c>
      <c r="AI104" s="22">
        <v>0</v>
      </c>
      <c r="AJ104" s="22">
        <v>8699389</v>
      </c>
      <c r="AK104" s="22">
        <v>10578584</v>
      </c>
    </row>
    <row r="105" spans="1:37" x14ac:dyDescent="0.35">
      <c r="A105" s="22" t="s">
        <v>114</v>
      </c>
      <c r="B105" s="22" t="s">
        <v>294</v>
      </c>
      <c r="C105" s="22" t="s">
        <v>321</v>
      </c>
      <c r="D105" s="22" t="s">
        <v>322</v>
      </c>
      <c r="E105" s="22">
        <v>1435118</v>
      </c>
      <c r="F105" s="22">
        <v>235896</v>
      </c>
      <c r="G105" s="22">
        <v>249785</v>
      </c>
      <c r="H105" s="22">
        <v>-27016</v>
      </c>
      <c r="I105" s="22">
        <v>565286</v>
      </c>
      <c r="J105" s="22">
        <v>0</v>
      </c>
      <c r="K105" s="22">
        <v>136810</v>
      </c>
      <c r="L105" s="22">
        <v>0</v>
      </c>
      <c r="M105" s="22">
        <v>3255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0</v>
      </c>
      <c r="U105" s="22">
        <v>2599134</v>
      </c>
      <c r="V105" s="22">
        <v>0</v>
      </c>
      <c r="W105" s="22">
        <v>0</v>
      </c>
      <c r="X105" s="22">
        <v>309021</v>
      </c>
      <c r="Y105" s="22">
        <v>42038</v>
      </c>
      <c r="Z105" s="22">
        <v>1209154</v>
      </c>
      <c r="AA105" s="22">
        <v>1389337</v>
      </c>
      <c r="AB105" s="22">
        <v>0</v>
      </c>
      <c r="AC105" s="22">
        <v>0</v>
      </c>
      <c r="AD105" s="22">
        <v>2949550</v>
      </c>
      <c r="AE105" s="22">
        <v>-350416</v>
      </c>
      <c r="AF105" s="22">
        <v>12136188</v>
      </c>
      <c r="AG105" s="22">
        <v>2404</v>
      </c>
      <c r="AH105" s="22">
        <v>45179</v>
      </c>
      <c r="AI105" s="22">
        <v>0</v>
      </c>
      <c r="AJ105" s="22">
        <v>12183771</v>
      </c>
      <c r="AK105" s="22">
        <v>11833355</v>
      </c>
    </row>
    <row r="106" spans="1:37" x14ac:dyDescent="0.35">
      <c r="A106" s="22" t="s">
        <v>114</v>
      </c>
      <c r="B106" s="22" t="s">
        <v>294</v>
      </c>
      <c r="C106" s="22" t="s">
        <v>323</v>
      </c>
      <c r="D106" s="22" t="s">
        <v>324</v>
      </c>
      <c r="E106" s="22">
        <v>2018196</v>
      </c>
      <c r="F106" s="22">
        <v>321485</v>
      </c>
      <c r="G106" s="22">
        <v>289371</v>
      </c>
      <c r="H106" s="22">
        <v>0</v>
      </c>
      <c r="I106" s="22">
        <v>325945</v>
      </c>
      <c r="J106" s="22">
        <v>0</v>
      </c>
      <c r="K106" s="22">
        <v>267894</v>
      </c>
      <c r="L106" s="22"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236439</v>
      </c>
      <c r="S106" s="22">
        <v>0</v>
      </c>
      <c r="T106" s="22">
        <v>167914</v>
      </c>
      <c r="U106" s="22">
        <v>3627244</v>
      </c>
      <c r="V106" s="22">
        <v>0</v>
      </c>
      <c r="W106" s="22">
        <v>116361</v>
      </c>
      <c r="X106" s="22">
        <v>284362</v>
      </c>
      <c r="Y106" s="22">
        <v>571682</v>
      </c>
      <c r="Z106" s="22">
        <v>540153</v>
      </c>
      <c r="AA106" s="22">
        <v>4443985</v>
      </c>
      <c r="AB106" s="22">
        <v>0</v>
      </c>
      <c r="AC106" s="22">
        <v>167914</v>
      </c>
      <c r="AD106" s="22">
        <v>6124457</v>
      </c>
      <c r="AE106" s="22">
        <v>-2497213</v>
      </c>
      <c r="AF106" s="22">
        <v>26675338</v>
      </c>
      <c r="AG106" s="22">
        <v>200000</v>
      </c>
      <c r="AH106" s="22">
        <v>17542</v>
      </c>
      <c r="AI106" s="22">
        <v>0</v>
      </c>
      <c r="AJ106" s="22">
        <v>26892880</v>
      </c>
      <c r="AK106" s="22">
        <v>24395667</v>
      </c>
    </row>
    <row r="107" spans="1:37" x14ac:dyDescent="0.35">
      <c r="A107" s="22" t="s">
        <v>114</v>
      </c>
      <c r="B107" s="22" t="s">
        <v>294</v>
      </c>
      <c r="C107" s="22" t="s">
        <v>325</v>
      </c>
      <c r="D107" s="22" t="s">
        <v>326</v>
      </c>
      <c r="E107" s="22">
        <v>55412424</v>
      </c>
      <c r="F107" s="22">
        <v>811540</v>
      </c>
      <c r="G107" s="22">
        <v>113012</v>
      </c>
      <c r="H107" s="22">
        <v>0</v>
      </c>
      <c r="I107" s="22">
        <v>62201</v>
      </c>
      <c r="J107" s="22">
        <v>0</v>
      </c>
      <c r="K107" s="22">
        <v>7891565</v>
      </c>
      <c r="L107" s="22">
        <v>0</v>
      </c>
      <c r="M107" s="22">
        <v>573603</v>
      </c>
      <c r="N107" s="22">
        <v>0</v>
      </c>
      <c r="O107" s="22">
        <v>0</v>
      </c>
      <c r="P107" s="22">
        <v>0</v>
      </c>
      <c r="Q107" s="22">
        <v>0</v>
      </c>
      <c r="R107" s="22">
        <v>36983078</v>
      </c>
      <c r="S107" s="22">
        <v>0</v>
      </c>
      <c r="T107" s="22">
        <v>0</v>
      </c>
      <c r="U107" s="22">
        <v>101847423</v>
      </c>
      <c r="V107" s="22">
        <v>0</v>
      </c>
      <c r="W107" s="22">
        <v>0</v>
      </c>
      <c r="X107" s="22">
        <v>10124164</v>
      </c>
      <c r="Y107" s="22">
        <v>2793313</v>
      </c>
      <c r="Z107" s="22">
        <v>28931819</v>
      </c>
      <c r="AA107" s="22">
        <v>46181022</v>
      </c>
      <c r="AB107" s="22">
        <v>0</v>
      </c>
      <c r="AC107" s="22">
        <v>0</v>
      </c>
      <c r="AD107" s="22">
        <v>88030318</v>
      </c>
      <c r="AE107" s="22">
        <v>13817105</v>
      </c>
      <c r="AF107" s="22">
        <v>365439616</v>
      </c>
      <c r="AG107" s="22">
        <v>4245949</v>
      </c>
      <c r="AH107" s="22">
        <v>416857</v>
      </c>
      <c r="AI107" s="22">
        <v>0</v>
      </c>
      <c r="AJ107" s="22">
        <v>370102422</v>
      </c>
      <c r="AK107" s="22">
        <v>383919527</v>
      </c>
    </row>
    <row r="108" spans="1:37" x14ac:dyDescent="0.35">
      <c r="A108" s="22" t="s">
        <v>114</v>
      </c>
      <c r="B108" s="22" t="s">
        <v>294</v>
      </c>
      <c r="C108" s="22" t="s">
        <v>327</v>
      </c>
      <c r="D108" s="22" t="s">
        <v>328</v>
      </c>
      <c r="E108" s="22">
        <v>2121165</v>
      </c>
      <c r="F108" s="22">
        <v>72293</v>
      </c>
      <c r="G108" s="22">
        <v>43356</v>
      </c>
      <c r="H108" s="22">
        <v>0</v>
      </c>
      <c r="I108" s="22">
        <v>1447589</v>
      </c>
      <c r="J108" s="22">
        <v>0</v>
      </c>
      <c r="K108" s="22">
        <v>620500</v>
      </c>
      <c r="L108" s="22">
        <v>0</v>
      </c>
      <c r="M108" s="22">
        <v>409407</v>
      </c>
      <c r="N108" s="22">
        <v>0</v>
      </c>
      <c r="O108" s="22">
        <v>0</v>
      </c>
      <c r="P108" s="22">
        <v>0</v>
      </c>
      <c r="Q108" s="22">
        <v>0</v>
      </c>
      <c r="R108" s="22">
        <v>3051777</v>
      </c>
      <c r="S108" s="22">
        <v>0</v>
      </c>
      <c r="T108" s="22">
        <v>0</v>
      </c>
      <c r="U108" s="22">
        <v>7766087</v>
      </c>
      <c r="V108" s="22">
        <v>0</v>
      </c>
      <c r="W108" s="22">
        <v>0</v>
      </c>
      <c r="X108" s="22">
        <v>636640</v>
      </c>
      <c r="Y108" s="22">
        <v>0</v>
      </c>
      <c r="Z108" s="22">
        <v>1150574</v>
      </c>
      <c r="AA108" s="22">
        <v>2928859</v>
      </c>
      <c r="AB108" s="22">
        <v>0</v>
      </c>
      <c r="AC108" s="22">
        <v>0</v>
      </c>
      <c r="AD108" s="22">
        <v>4716073</v>
      </c>
      <c r="AE108" s="22">
        <v>3050014</v>
      </c>
      <c r="AF108" s="22">
        <v>52140448</v>
      </c>
      <c r="AG108" s="22">
        <v>604091</v>
      </c>
      <c r="AH108" s="22">
        <v>38938</v>
      </c>
      <c r="AI108" s="22">
        <v>0</v>
      </c>
      <c r="AJ108" s="22">
        <v>52783477</v>
      </c>
      <c r="AK108" s="22">
        <v>55833491</v>
      </c>
    </row>
    <row r="109" spans="1:37" x14ac:dyDescent="0.35">
      <c r="A109" s="22" t="s">
        <v>114</v>
      </c>
      <c r="B109" s="22" t="s">
        <v>294</v>
      </c>
      <c r="C109" s="22" t="s">
        <v>329</v>
      </c>
      <c r="D109" s="22" t="s">
        <v>330</v>
      </c>
      <c r="E109" s="22">
        <v>4618208</v>
      </c>
      <c r="F109" s="22">
        <v>270669</v>
      </c>
      <c r="G109" s="22">
        <v>106288</v>
      </c>
      <c r="H109" s="22">
        <v>0</v>
      </c>
      <c r="I109" s="22">
        <v>35896</v>
      </c>
      <c r="J109" s="22">
        <v>0</v>
      </c>
      <c r="K109" s="22">
        <v>438552</v>
      </c>
      <c r="L109" s="22">
        <v>0</v>
      </c>
      <c r="M109" s="22">
        <v>422595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0</v>
      </c>
      <c r="U109" s="22">
        <v>5892208</v>
      </c>
      <c r="V109" s="22">
        <v>0</v>
      </c>
      <c r="W109" s="22">
        <v>0</v>
      </c>
      <c r="X109" s="22">
        <v>319275</v>
      </c>
      <c r="Y109" s="22">
        <v>16900</v>
      </c>
      <c r="Z109" s="22">
        <v>723390</v>
      </c>
      <c r="AA109" s="22">
        <v>3498931</v>
      </c>
      <c r="AB109" s="22">
        <v>254168</v>
      </c>
      <c r="AC109" s="22">
        <v>111946</v>
      </c>
      <c r="AD109" s="22">
        <v>4924610</v>
      </c>
      <c r="AE109" s="22">
        <v>967598</v>
      </c>
      <c r="AF109" s="22">
        <v>53617500</v>
      </c>
      <c r="AG109" s="22">
        <v>0</v>
      </c>
      <c r="AH109" s="22">
        <v>9965</v>
      </c>
      <c r="AI109" s="22">
        <v>0</v>
      </c>
      <c r="AJ109" s="22">
        <v>53627465</v>
      </c>
      <c r="AK109" s="22">
        <v>54595063</v>
      </c>
    </row>
    <row r="110" spans="1:37" x14ac:dyDescent="0.35">
      <c r="A110" s="22" t="s">
        <v>114</v>
      </c>
      <c r="B110" s="22" t="s">
        <v>294</v>
      </c>
      <c r="C110" s="22" t="s">
        <v>331</v>
      </c>
      <c r="D110" s="22" t="s">
        <v>332</v>
      </c>
      <c r="E110" s="22">
        <v>597617</v>
      </c>
      <c r="F110" s="22">
        <v>117824</v>
      </c>
      <c r="G110" s="22">
        <v>147895</v>
      </c>
      <c r="H110" s="22">
        <v>0</v>
      </c>
      <c r="I110" s="22">
        <v>32590</v>
      </c>
      <c r="J110" s="22">
        <v>0</v>
      </c>
      <c r="K110" s="22">
        <v>474953</v>
      </c>
      <c r="L110" s="22">
        <v>0</v>
      </c>
      <c r="M110" s="22">
        <v>310785</v>
      </c>
      <c r="N110" s="22">
        <v>0</v>
      </c>
      <c r="O110" s="22">
        <v>0</v>
      </c>
      <c r="P110" s="22">
        <v>0</v>
      </c>
      <c r="Q110" s="22">
        <v>0</v>
      </c>
      <c r="R110" s="22">
        <v>26054</v>
      </c>
      <c r="S110" s="22">
        <v>0</v>
      </c>
      <c r="T110" s="22">
        <v>0</v>
      </c>
      <c r="U110" s="22">
        <v>1707718</v>
      </c>
      <c r="V110" s="22">
        <v>0</v>
      </c>
      <c r="W110" s="22">
        <v>0</v>
      </c>
      <c r="X110" s="22">
        <v>406016</v>
      </c>
      <c r="Y110" s="22">
        <v>0</v>
      </c>
      <c r="Z110" s="22">
        <v>88525</v>
      </c>
      <c r="AA110" s="22">
        <v>1384399</v>
      </c>
      <c r="AB110" s="22">
        <v>0</v>
      </c>
      <c r="AC110" s="22">
        <v>81397</v>
      </c>
      <c r="AD110" s="22">
        <v>1960337</v>
      </c>
      <c r="AE110" s="22">
        <v>-252619</v>
      </c>
      <c r="AF110" s="22">
        <v>11859461</v>
      </c>
      <c r="AG110" s="22">
        <v>0</v>
      </c>
      <c r="AH110" s="22">
        <v>7787</v>
      </c>
      <c r="AI110" s="22">
        <v>0</v>
      </c>
      <c r="AJ110" s="22">
        <v>11867248</v>
      </c>
      <c r="AK110" s="22">
        <v>11614629</v>
      </c>
    </row>
    <row r="111" spans="1:37" x14ac:dyDescent="0.35">
      <c r="A111" s="22" t="s">
        <v>114</v>
      </c>
      <c r="B111" s="22" t="s">
        <v>294</v>
      </c>
      <c r="C111" s="22" t="s">
        <v>333</v>
      </c>
      <c r="D111" s="22" t="s">
        <v>334</v>
      </c>
      <c r="E111" s="22">
        <v>5492547</v>
      </c>
      <c r="F111" s="22">
        <v>165480</v>
      </c>
      <c r="G111" s="22">
        <v>34262</v>
      </c>
      <c r="H111" s="22">
        <v>0</v>
      </c>
      <c r="I111" s="22">
        <v>50735</v>
      </c>
      <c r="J111" s="22">
        <v>0</v>
      </c>
      <c r="K111" s="22">
        <v>622978</v>
      </c>
      <c r="L111" s="22">
        <v>0</v>
      </c>
      <c r="M111" s="22">
        <v>12845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  <c r="T111" s="22">
        <v>0</v>
      </c>
      <c r="U111" s="22">
        <v>6378847</v>
      </c>
      <c r="V111" s="22">
        <v>0</v>
      </c>
      <c r="W111" s="22">
        <v>0</v>
      </c>
      <c r="X111" s="22">
        <v>1203964</v>
      </c>
      <c r="Y111" s="22">
        <v>15005</v>
      </c>
      <c r="Z111" s="22">
        <v>1497417</v>
      </c>
      <c r="AA111" s="22">
        <v>6135555</v>
      </c>
      <c r="AB111" s="22">
        <v>0</v>
      </c>
      <c r="AC111" s="22">
        <v>0</v>
      </c>
      <c r="AD111" s="22">
        <v>8851941</v>
      </c>
      <c r="AE111" s="22">
        <v>-2473094</v>
      </c>
      <c r="AF111" s="22">
        <v>32259548</v>
      </c>
      <c r="AG111" s="22">
        <v>122304</v>
      </c>
      <c r="AH111" s="22">
        <v>170956</v>
      </c>
      <c r="AI111" s="22">
        <v>0</v>
      </c>
      <c r="AJ111" s="22">
        <v>32552808</v>
      </c>
      <c r="AK111" s="22">
        <v>30079714</v>
      </c>
    </row>
    <row r="112" spans="1:37" x14ac:dyDescent="0.35">
      <c r="A112" s="22" t="s">
        <v>114</v>
      </c>
      <c r="B112" s="22" t="s">
        <v>294</v>
      </c>
      <c r="C112" s="22" t="s">
        <v>335</v>
      </c>
      <c r="D112" s="22" t="s">
        <v>336</v>
      </c>
      <c r="E112" s="22">
        <v>31240145</v>
      </c>
      <c r="F112" s="22">
        <v>479494</v>
      </c>
      <c r="G112" s="22">
        <v>165987</v>
      </c>
      <c r="H112" s="22">
        <v>0</v>
      </c>
      <c r="I112" s="22">
        <v>231949</v>
      </c>
      <c r="J112" s="22">
        <v>0</v>
      </c>
      <c r="K112" s="22">
        <v>1208335</v>
      </c>
      <c r="L112" s="22">
        <v>0</v>
      </c>
      <c r="M112" s="22">
        <v>39672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  <c r="T112" s="22">
        <v>0</v>
      </c>
      <c r="U112" s="22">
        <v>33365582</v>
      </c>
      <c r="V112" s="22">
        <v>0</v>
      </c>
      <c r="W112" s="22">
        <v>0</v>
      </c>
      <c r="X112" s="22">
        <v>3101384</v>
      </c>
      <c r="Y112" s="22">
        <v>109612</v>
      </c>
      <c r="Z112" s="22">
        <v>7693878</v>
      </c>
      <c r="AA112" s="22">
        <v>14455562</v>
      </c>
      <c r="AB112" s="22">
        <v>0</v>
      </c>
      <c r="AC112" s="22">
        <v>0</v>
      </c>
      <c r="AD112" s="22">
        <v>25360436</v>
      </c>
      <c r="AE112" s="22">
        <v>8005146</v>
      </c>
      <c r="AF112" s="22">
        <v>110061295</v>
      </c>
      <c r="AG112" s="22">
        <v>251355</v>
      </c>
      <c r="AH112" s="22">
        <v>90285</v>
      </c>
      <c r="AI112" s="22">
        <v>3347818</v>
      </c>
      <c r="AJ112" s="22">
        <v>113750753</v>
      </c>
      <c r="AK112" s="22">
        <v>121755899</v>
      </c>
    </row>
    <row r="113" spans="1:37" x14ac:dyDescent="0.35">
      <c r="A113" s="22" t="s">
        <v>114</v>
      </c>
      <c r="B113" s="22" t="s">
        <v>294</v>
      </c>
      <c r="C113" s="22" t="s">
        <v>337</v>
      </c>
      <c r="D113" s="22" t="s">
        <v>338</v>
      </c>
      <c r="E113" s="22">
        <v>11985687</v>
      </c>
      <c r="F113" s="22">
        <v>99406</v>
      </c>
      <c r="G113" s="22">
        <v>51196</v>
      </c>
      <c r="H113" s="22">
        <v>0</v>
      </c>
      <c r="I113" s="22">
        <v>526084</v>
      </c>
      <c r="J113" s="22">
        <v>0</v>
      </c>
      <c r="K113" s="22">
        <v>211859</v>
      </c>
      <c r="L113" s="22"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  <c r="T113" s="22">
        <v>0</v>
      </c>
      <c r="U113" s="22">
        <v>12874232</v>
      </c>
      <c r="V113" s="22">
        <v>0</v>
      </c>
      <c r="W113" s="22">
        <v>0</v>
      </c>
      <c r="X113" s="22">
        <v>168002</v>
      </c>
      <c r="Y113" s="22">
        <v>319564</v>
      </c>
      <c r="Z113" s="22">
        <v>2397578</v>
      </c>
      <c r="AA113" s="22">
        <v>3796202</v>
      </c>
      <c r="AB113" s="22">
        <v>0</v>
      </c>
      <c r="AC113" s="22">
        <v>0</v>
      </c>
      <c r="AD113" s="22">
        <v>6681346</v>
      </c>
      <c r="AE113" s="22">
        <v>6192886</v>
      </c>
      <c r="AF113" s="22">
        <v>28072623</v>
      </c>
      <c r="AG113" s="22">
        <v>0</v>
      </c>
      <c r="AH113" s="22">
        <v>0</v>
      </c>
      <c r="AI113" s="22">
        <v>0</v>
      </c>
      <c r="AJ113" s="22">
        <v>28072623</v>
      </c>
      <c r="AK113" s="22">
        <v>34265509</v>
      </c>
    </row>
    <row r="114" spans="1:37" x14ac:dyDescent="0.35">
      <c r="A114" s="22" t="s">
        <v>114</v>
      </c>
      <c r="B114" s="22" t="s">
        <v>294</v>
      </c>
      <c r="C114" s="22" t="s">
        <v>339</v>
      </c>
      <c r="D114" s="22" t="s">
        <v>340</v>
      </c>
      <c r="E114" s="22">
        <v>72121528</v>
      </c>
      <c r="F114" s="22">
        <v>1038486</v>
      </c>
      <c r="G114" s="22">
        <v>275414</v>
      </c>
      <c r="H114" s="22">
        <v>0</v>
      </c>
      <c r="I114" s="22">
        <v>10016011</v>
      </c>
      <c r="J114" s="22">
        <v>0</v>
      </c>
      <c r="K114" s="22">
        <v>4686553</v>
      </c>
      <c r="L114" s="22">
        <v>0</v>
      </c>
      <c r="M114" s="22">
        <v>0</v>
      </c>
      <c r="N114" s="22">
        <v>4155</v>
      </c>
      <c r="O114" s="22">
        <v>0</v>
      </c>
      <c r="P114" s="22">
        <v>0</v>
      </c>
      <c r="Q114" s="22">
        <v>0</v>
      </c>
      <c r="R114" s="22">
        <v>2017688</v>
      </c>
      <c r="S114" s="22">
        <v>0</v>
      </c>
      <c r="T114" s="22">
        <v>0</v>
      </c>
      <c r="U114" s="22">
        <v>90159835</v>
      </c>
      <c r="V114" s="22">
        <v>0</v>
      </c>
      <c r="W114" s="22">
        <v>0</v>
      </c>
      <c r="X114" s="22">
        <v>7707529</v>
      </c>
      <c r="Y114" s="22">
        <v>1822309</v>
      </c>
      <c r="Z114" s="22">
        <v>16267740</v>
      </c>
      <c r="AA114" s="22">
        <v>14102243</v>
      </c>
      <c r="AB114" s="22">
        <v>0</v>
      </c>
      <c r="AC114" s="22">
        <v>0</v>
      </c>
      <c r="AD114" s="22">
        <v>39899821</v>
      </c>
      <c r="AE114" s="22">
        <v>50260014</v>
      </c>
      <c r="AF114" s="22">
        <v>472767302</v>
      </c>
      <c r="AG114" s="22">
        <v>0</v>
      </c>
      <c r="AH114" s="22">
        <v>64553</v>
      </c>
      <c r="AI114" s="22">
        <v>0</v>
      </c>
      <c r="AJ114" s="22">
        <v>472831855</v>
      </c>
      <c r="AK114" s="22">
        <v>523091869</v>
      </c>
    </row>
    <row r="115" spans="1:37" x14ac:dyDescent="0.35">
      <c r="A115" s="22" t="s">
        <v>114</v>
      </c>
      <c r="B115" s="22" t="s">
        <v>294</v>
      </c>
      <c r="C115" s="22" t="s">
        <v>341</v>
      </c>
      <c r="D115" s="22" t="s">
        <v>342</v>
      </c>
      <c r="E115" s="22">
        <v>2258697</v>
      </c>
      <c r="F115" s="22">
        <v>184568</v>
      </c>
      <c r="G115" s="22">
        <v>303440</v>
      </c>
      <c r="H115" s="22">
        <v>-74477</v>
      </c>
      <c r="I115" s="22">
        <v>14425</v>
      </c>
      <c r="J115" s="22">
        <v>0</v>
      </c>
      <c r="K115" s="22">
        <v>288326</v>
      </c>
      <c r="L115" s="22">
        <v>0</v>
      </c>
      <c r="M115" s="22">
        <v>606194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  <c r="T115" s="22">
        <v>0</v>
      </c>
      <c r="U115" s="22">
        <v>3581173</v>
      </c>
      <c r="V115" s="22">
        <v>0</v>
      </c>
      <c r="W115" s="22">
        <v>0</v>
      </c>
      <c r="X115" s="22">
        <v>210985</v>
      </c>
      <c r="Y115" s="22">
        <v>2950</v>
      </c>
      <c r="Z115" s="22">
        <v>463613</v>
      </c>
      <c r="AA115" s="22">
        <v>0</v>
      </c>
      <c r="AB115" s="22">
        <v>35004</v>
      </c>
      <c r="AC115" s="22">
        <v>0</v>
      </c>
      <c r="AD115" s="22">
        <v>712552</v>
      </c>
      <c r="AE115" s="22">
        <v>2868621</v>
      </c>
      <c r="AF115" s="22">
        <v>9312906</v>
      </c>
      <c r="AG115" s="22">
        <v>0</v>
      </c>
      <c r="AH115" s="22">
        <v>0</v>
      </c>
      <c r="AI115" s="22">
        <v>0</v>
      </c>
      <c r="AJ115" s="22">
        <v>9312906</v>
      </c>
      <c r="AK115" s="22">
        <v>12181527</v>
      </c>
    </row>
    <row r="116" spans="1:37" x14ac:dyDescent="0.35">
      <c r="A116" s="22" t="s">
        <v>114</v>
      </c>
      <c r="B116" s="22" t="s">
        <v>294</v>
      </c>
      <c r="C116" s="22" t="s">
        <v>343</v>
      </c>
      <c r="D116" s="22" t="s">
        <v>344</v>
      </c>
      <c r="E116" s="22">
        <v>3376479</v>
      </c>
      <c r="F116" s="22">
        <v>301360</v>
      </c>
      <c r="G116" s="22">
        <v>154770</v>
      </c>
      <c r="H116" s="22">
        <v>0</v>
      </c>
      <c r="I116" s="22">
        <v>2875074</v>
      </c>
      <c r="J116" s="22">
        <v>628000</v>
      </c>
      <c r="K116" s="22">
        <v>404142</v>
      </c>
      <c r="L116" s="22"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0</v>
      </c>
      <c r="U116" s="22">
        <v>7739825</v>
      </c>
      <c r="V116" s="22">
        <v>0</v>
      </c>
      <c r="W116" s="22">
        <v>1881890</v>
      </c>
      <c r="X116" s="22">
        <v>0</v>
      </c>
      <c r="Y116" s="22">
        <v>175466</v>
      </c>
      <c r="Z116" s="22">
        <v>1397619</v>
      </c>
      <c r="AA116" s="22">
        <v>8468914</v>
      </c>
      <c r="AB116" s="22">
        <v>0</v>
      </c>
      <c r="AC116" s="22">
        <v>0</v>
      </c>
      <c r="AD116" s="22">
        <v>11923889</v>
      </c>
      <c r="AE116" s="22">
        <v>-4184064</v>
      </c>
      <c r="AF116" s="22">
        <v>49871817</v>
      </c>
      <c r="AG116" s="22">
        <v>0</v>
      </c>
      <c r="AH116" s="22">
        <v>90561</v>
      </c>
      <c r="AI116" s="22">
        <v>0</v>
      </c>
      <c r="AJ116" s="22">
        <v>49962378</v>
      </c>
      <c r="AK116" s="22">
        <v>45778314</v>
      </c>
    </row>
    <row r="117" spans="1:37" x14ac:dyDescent="0.35">
      <c r="A117" s="22" t="s">
        <v>114</v>
      </c>
      <c r="B117" s="22" t="s">
        <v>294</v>
      </c>
      <c r="C117" s="22" t="s">
        <v>345</v>
      </c>
      <c r="D117" s="22" t="s">
        <v>346</v>
      </c>
      <c r="E117" s="22">
        <v>1602880</v>
      </c>
      <c r="F117" s="22">
        <v>63179</v>
      </c>
      <c r="G117" s="22">
        <v>134899</v>
      </c>
      <c r="H117" s="22">
        <v>0</v>
      </c>
      <c r="I117" s="22">
        <v>420873</v>
      </c>
      <c r="J117" s="22">
        <v>0</v>
      </c>
      <c r="K117" s="22">
        <v>154046</v>
      </c>
      <c r="L117" s="22">
        <v>0</v>
      </c>
      <c r="M117" s="22">
        <v>160089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39449</v>
      </c>
      <c r="U117" s="22">
        <v>2575415</v>
      </c>
      <c r="V117" s="22">
        <v>0</v>
      </c>
      <c r="W117" s="22">
        <v>0</v>
      </c>
      <c r="X117" s="22">
        <v>183433</v>
      </c>
      <c r="Y117" s="22">
        <v>0</v>
      </c>
      <c r="Z117" s="22">
        <v>839184</v>
      </c>
      <c r="AA117" s="22">
        <v>1102338</v>
      </c>
      <c r="AB117" s="22">
        <v>0</v>
      </c>
      <c r="AC117" s="22">
        <v>0</v>
      </c>
      <c r="AD117" s="22">
        <v>2124955</v>
      </c>
      <c r="AE117" s="22">
        <v>450460</v>
      </c>
      <c r="AF117" s="22">
        <v>11746775</v>
      </c>
      <c r="AG117" s="22">
        <v>0</v>
      </c>
      <c r="AH117" s="22">
        <v>0</v>
      </c>
      <c r="AI117" s="22">
        <v>0</v>
      </c>
      <c r="AJ117" s="22">
        <v>11746775</v>
      </c>
      <c r="AK117" s="22">
        <v>12197235</v>
      </c>
    </row>
    <row r="118" spans="1:37" x14ac:dyDescent="0.35">
      <c r="A118" s="22" t="s">
        <v>114</v>
      </c>
      <c r="B118" s="22" t="s">
        <v>294</v>
      </c>
      <c r="C118" s="22" t="s">
        <v>347</v>
      </c>
      <c r="D118" s="22" t="s">
        <v>348</v>
      </c>
      <c r="E118" s="22">
        <v>11896428</v>
      </c>
      <c r="F118" s="22">
        <v>587442</v>
      </c>
      <c r="G118" s="22">
        <v>44175</v>
      </c>
      <c r="H118" s="22">
        <v>-2113</v>
      </c>
      <c r="I118" s="22">
        <v>1373081</v>
      </c>
      <c r="J118" s="22">
        <v>0</v>
      </c>
      <c r="K118" s="22">
        <v>1808078</v>
      </c>
      <c r="L118" s="22">
        <v>108238</v>
      </c>
      <c r="M118" s="22">
        <v>2233085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1307970</v>
      </c>
      <c r="T118" s="22">
        <v>0</v>
      </c>
      <c r="U118" s="22">
        <v>19356384</v>
      </c>
      <c r="V118" s="22">
        <v>0</v>
      </c>
      <c r="W118" s="22">
        <v>0</v>
      </c>
      <c r="X118" s="22">
        <v>3541097</v>
      </c>
      <c r="Y118" s="22">
        <v>72050</v>
      </c>
      <c r="Z118" s="22">
        <v>4658076</v>
      </c>
      <c r="AA118" s="22">
        <v>15605252</v>
      </c>
      <c r="AB118" s="22">
        <v>0</v>
      </c>
      <c r="AC118" s="22">
        <v>59790</v>
      </c>
      <c r="AD118" s="22">
        <v>23936265</v>
      </c>
      <c r="AE118" s="22">
        <v>-4579881</v>
      </c>
      <c r="AF118" s="22">
        <v>95345462</v>
      </c>
      <c r="AG118" s="22">
        <v>0</v>
      </c>
      <c r="AH118" s="22">
        <v>234298</v>
      </c>
      <c r="AI118" s="22">
        <v>0</v>
      </c>
      <c r="AJ118" s="22">
        <v>95579760</v>
      </c>
      <c r="AK118" s="22">
        <v>90999879</v>
      </c>
    </row>
    <row r="119" spans="1:37" x14ac:dyDescent="0.35">
      <c r="A119" s="22" t="s">
        <v>114</v>
      </c>
      <c r="B119" s="22" t="s">
        <v>294</v>
      </c>
      <c r="C119" s="22" t="s">
        <v>349</v>
      </c>
      <c r="D119" s="22" t="s">
        <v>350</v>
      </c>
      <c r="E119" s="22">
        <v>7297096</v>
      </c>
      <c r="F119" s="22">
        <v>317619</v>
      </c>
      <c r="G119" s="22">
        <v>146698</v>
      </c>
      <c r="H119" s="22">
        <v>0</v>
      </c>
      <c r="I119" s="22">
        <v>0</v>
      </c>
      <c r="J119" s="22">
        <v>277123</v>
      </c>
      <c r="K119" s="22">
        <v>1429484</v>
      </c>
      <c r="L119" s="22">
        <v>0</v>
      </c>
      <c r="M119" s="22">
        <v>1508958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  <c r="T119" s="22">
        <v>0</v>
      </c>
      <c r="U119" s="22">
        <v>10976978</v>
      </c>
      <c r="V119" s="22">
        <v>0</v>
      </c>
      <c r="W119" s="22">
        <v>0</v>
      </c>
      <c r="X119" s="22">
        <v>877730</v>
      </c>
      <c r="Y119" s="22">
        <v>32001</v>
      </c>
      <c r="Z119" s="22">
        <v>2477397</v>
      </c>
      <c r="AA119" s="22">
        <v>3790458</v>
      </c>
      <c r="AB119" s="22">
        <v>699189</v>
      </c>
      <c r="AC119" s="22">
        <v>0</v>
      </c>
      <c r="AD119" s="22">
        <v>7876775</v>
      </c>
      <c r="AE119" s="22">
        <v>3100203</v>
      </c>
      <c r="AF119" s="22">
        <v>62543357</v>
      </c>
      <c r="AG119" s="22">
        <v>53322</v>
      </c>
      <c r="AH119" s="22">
        <v>547406</v>
      </c>
      <c r="AI119" s="22">
        <v>0</v>
      </c>
      <c r="AJ119" s="22">
        <v>63144085</v>
      </c>
      <c r="AK119" s="22">
        <v>66244288</v>
      </c>
    </row>
    <row r="120" spans="1:37" x14ac:dyDescent="0.35">
      <c r="A120" s="22" t="s">
        <v>114</v>
      </c>
      <c r="B120" s="22" t="s">
        <v>294</v>
      </c>
      <c r="C120" s="22" t="s">
        <v>351</v>
      </c>
      <c r="D120" s="22" t="s">
        <v>352</v>
      </c>
      <c r="E120" s="22">
        <v>11039743</v>
      </c>
      <c r="F120" s="22">
        <v>-22122</v>
      </c>
      <c r="G120" s="22">
        <v>1064856</v>
      </c>
      <c r="H120" s="22">
        <v>-657275</v>
      </c>
      <c r="I120" s="22">
        <v>747326</v>
      </c>
      <c r="J120" s="22">
        <v>0</v>
      </c>
      <c r="K120" s="22">
        <v>8007700</v>
      </c>
      <c r="L120" s="22">
        <v>0</v>
      </c>
      <c r="M120" s="22">
        <v>286274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  <c r="T120" s="22">
        <v>0</v>
      </c>
      <c r="U120" s="22">
        <v>20466502</v>
      </c>
      <c r="V120" s="22">
        <v>0</v>
      </c>
      <c r="W120" s="22">
        <v>0</v>
      </c>
      <c r="X120" s="22">
        <v>3028971</v>
      </c>
      <c r="Y120" s="22">
        <v>313268</v>
      </c>
      <c r="Z120" s="22">
        <v>3649226</v>
      </c>
      <c r="AA120" s="22">
        <v>11222916</v>
      </c>
      <c r="AB120" s="22">
        <v>0</v>
      </c>
      <c r="AC120" s="22">
        <v>3650000</v>
      </c>
      <c r="AD120" s="22">
        <v>21864381</v>
      </c>
      <c r="AE120" s="22">
        <v>-1397879</v>
      </c>
      <c r="AF120" s="22">
        <v>125569362</v>
      </c>
      <c r="AG120" s="22">
        <v>88651</v>
      </c>
      <c r="AH120" s="22">
        <v>37561</v>
      </c>
      <c r="AI120" s="22">
        <v>0</v>
      </c>
      <c r="AJ120" s="22">
        <v>125695574</v>
      </c>
      <c r="AK120" s="22">
        <v>124297695</v>
      </c>
    </row>
    <row r="121" spans="1:37" x14ac:dyDescent="0.35">
      <c r="A121" s="22" t="s">
        <v>114</v>
      </c>
      <c r="B121" s="22" t="s">
        <v>294</v>
      </c>
      <c r="C121" s="22" t="s">
        <v>353</v>
      </c>
      <c r="D121" s="22" t="s">
        <v>354</v>
      </c>
      <c r="E121" s="22">
        <v>47786813</v>
      </c>
      <c r="F121" s="22">
        <v>600709</v>
      </c>
      <c r="G121" s="22">
        <v>966556</v>
      </c>
      <c r="H121" s="22">
        <v>-518223</v>
      </c>
      <c r="I121" s="22">
        <v>2228447</v>
      </c>
      <c r="J121" s="22">
        <v>0</v>
      </c>
      <c r="K121" s="22">
        <v>1556906</v>
      </c>
      <c r="L121" s="22">
        <v>0</v>
      </c>
      <c r="M121" s="22">
        <v>1796945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76959</v>
      </c>
      <c r="T121" s="22">
        <v>0</v>
      </c>
      <c r="U121" s="22">
        <v>54495112</v>
      </c>
      <c r="V121" s="22">
        <v>0</v>
      </c>
      <c r="W121" s="22">
        <v>0</v>
      </c>
      <c r="X121" s="22">
        <v>2259307</v>
      </c>
      <c r="Y121" s="22">
        <v>0</v>
      </c>
      <c r="Z121" s="22">
        <v>24315898</v>
      </c>
      <c r="AA121" s="22">
        <v>7822678</v>
      </c>
      <c r="AB121" s="22">
        <v>0</v>
      </c>
      <c r="AC121" s="22">
        <v>510540</v>
      </c>
      <c r="AD121" s="22">
        <v>34908423</v>
      </c>
      <c r="AE121" s="22">
        <v>19586689</v>
      </c>
      <c r="AF121" s="22">
        <v>146542862</v>
      </c>
      <c r="AG121" s="22">
        <v>924442</v>
      </c>
      <c r="AH121" s="22">
        <v>249084</v>
      </c>
      <c r="AI121" s="22">
        <v>0</v>
      </c>
      <c r="AJ121" s="22">
        <v>147716388</v>
      </c>
      <c r="AK121" s="22">
        <v>167303077</v>
      </c>
    </row>
    <row r="122" spans="1:37" x14ac:dyDescent="0.35">
      <c r="A122" s="22" t="s">
        <v>114</v>
      </c>
      <c r="B122" s="22" t="s">
        <v>294</v>
      </c>
      <c r="C122" s="22" t="s">
        <v>355</v>
      </c>
      <c r="D122" s="22" t="s">
        <v>356</v>
      </c>
      <c r="E122" s="22">
        <v>1872965</v>
      </c>
      <c r="F122" s="22">
        <v>82665</v>
      </c>
      <c r="G122" s="22">
        <v>35034</v>
      </c>
      <c r="H122" s="22">
        <v>0</v>
      </c>
      <c r="I122" s="22">
        <v>15085</v>
      </c>
      <c r="J122" s="22">
        <v>0</v>
      </c>
      <c r="K122" s="22">
        <v>264689</v>
      </c>
      <c r="L122" s="22">
        <v>0</v>
      </c>
      <c r="M122" s="22">
        <v>5631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177574</v>
      </c>
      <c r="U122" s="22">
        <v>2453643</v>
      </c>
      <c r="V122" s="22">
        <v>0</v>
      </c>
      <c r="W122" s="22">
        <v>0</v>
      </c>
      <c r="X122" s="22">
        <v>196954</v>
      </c>
      <c r="Y122" s="22">
        <v>0</v>
      </c>
      <c r="Z122" s="22">
        <v>294834</v>
      </c>
      <c r="AA122" s="22">
        <v>917633</v>
      </c>
      <c r="AB122" s="22">
        <v>0</v>
      </c>
      <c r="AC122" s="22">
        <v>0</v>
      </c>
      <c r="AD122" s="22">
        <v>1409421</v>
      </c>
      <c r="AE122" s="22">
        <v>1044222</v>
      </c>
      <c r="AF122" s="22">
        <v>10754108</v>
      </c>
      <c r="AG122" s="22">
        <v>0</v>
      </c>
      <c r="AH122" s="22">
        <v>448</v>
      </c>
      <c r="AI122" s="22">
        <v>451953</v>
      </c>
      <c r="AJ122" s="22">
        <v>11206509</v>
      </c>
      <c r="AK122" s="22">
        <v>12250731</v>
      </c>
    </row>
    <row r="123" spans="1:37" x14ac:dyDescent="0.35">
      <c r="A123" s="22" t="s">
        <v>114</v>
      </c>
      <c r="B123" s="22" t="s">
        <v>294</v>
      </c>
      <c r="C123" s="22" t="s">
        <v>357</v>
      </c>
      <c r="D123" s="22" t="s">
        <v>358</v>
      </c>
      <c r="E123" s="22">
        <v>29250174</v>
      </c>
      <c r="F123" s="22">
        <v>703981</v>
      </c>
      <c r="G123" s="22">
        <v>206633</v>
      </c>
      <c r="H123" s="22">
        <v>-66242</v>
      </c>
      <c r="I123" s="22">
        <v>2272598</v>
      </c>
      <c r="J123" s="22">
        <v>300000</v>
      </c>
      <c r="K123" s="22">
        <v>1111543</v>
      </c>
      <c r="L123" s="22">
        <v>0</v>
      </c>
      <c r="M123" s="22">
        <v>1163108</v>
      </c>
      <c r="N123" s="22">
        <v>990</v>
      </c>
      <c r="O123" s="22">
        <v>0</v>
      </c>
      <c r="P123" s="22">
        <v>0</v>
      </c>
      <c r="Q123" s="22">
        <v>0</v>
      </c>
      <c r="R123" s="22">
        <v>0</v>
      </c>
      <c r="S123" s="22">
        <v>18515</v>
      </c>
      <c r="T123" s="22">
        <v>0</v>
      </c>
      <c r="U123" s="22">
        <v>34961300</v>
      </c>
      <c r="V123" s="22">
        <v>0</v>
      </c>
      <c r="W123" s="22">
        <v>933106</v>
      </c>
      <c r="X123" s="22">
        <v>1540667</v>
      </c>
      <c r="Y123" s="22">
        <v>754838</v>
      </c>
      <c r="Z123" s="22">
        <v>5309537</v>
      </c>
      <c r="AA123" s="22">
        <v>12646198</v>
      </c>
      <c r="AB123" s="22">
        <v>0</v>
      </c>
      <c r="AC123" s="22">
        <v>1936100</v>
      </c>
      <c r="AD123" s="22">
        <v>23120446</v>
      </c>
      <c r="AE123" s="22">
        <v>11840854</v>
      </c>
      <c r="AF123" s="22">
        <v>112688032</v>
      </c>
      <c r="AG123" s="22">
        <v>543239</v>
      </c>
      <c r="AH123" s="22">
        <v>199684</v>
      </c>
      <c r="AI123" s="22">
        <v>0</v>
      </c>
      <c r="AJ123" s="22">
        <v>113430955</v>
      </c>
      <c r="AK123" s="22">
        <v>125271809</v>
      </c>
    </row>
    <row r="124" spans="1:37" x14ac:dyDescent="0.35">
      <c r="A124" s="22" t="s">
        <v>114</v>
      </c>
      <c r="B124" s="22" t="s">
        <v>294</v>
      </c>
      <c r="C124" s="22" t="s">
        <v>359</v>
      </c>
      <c r="D124" s="22" t="s">
        <v>360</v>
      </c>
      <c r="E124" s="22">
        <v>1939262</v>
      </c>
      <c r="F124" s="22">
        <v>139529</v>
      </c>
      <c r="G124" s="22">
        <v>64311</v>
      </c>
      <c r="H124" s="22">
        <v>0</v>
      </c>
      <c r="I124" s="22">
        <v>220183</v>
      </c>
      <c r="J124" s="22">
        <v>109787</v>
      </c>
      <c r="K124" s="22">
        <v>205708</v>
      </c>
      <c r="L124" s="22">
        <v>0</v>
      </c>
      <c r="M124" s="22">
        <v>350588</v>
      </c>
      <c r="N124" s="22">
        <v>0</v>
      </c>
      <c r="O124" s="22">
        <v>0</v>
      </c>
      <c r="P124" s="22">
        <v>0</v>
      </c>
      <c r="Q124" s="22">
        <v>0</v>
      </c>
      <c r="R124" s="22">
        <v>732631</v>
      </c>
      <c r="S124" s="22">
        <v>0</v>
      </c>
      <c r="T124" s="22">
        <v>0</v>
      </c>
      <c r="U124" s="22">
        <v>3761999</v>
      </c>
      <c r="V124" s="22">
        <v>0</v>
      </c>
      <c r="W124" s="22">
        <v>0</v>
      </c>
      <c r="X124" s="22">
        <v>532249</v>
      </c>
      <c r="Y124" s="22">
        <v>57775</v>
      </c>
      <c r="Z124" s="22">
        <v>508920</v>
      </c>
      <c r="AA124" s="22">
        <v>1673665</v>
      </c>
      <c r="AB124" s="22">
        <v>22876</v>
      </c>
      <c r="AC124" s="22">
        <v>111875</v>
      </c>
      <c r="AD124" s="22">
        <v>2907360</v>
      </c>
      <c r="AE124" s="22">
        <v>854639</v>
      </c>
      <c r="AF124" s="22">
        <v>23149313</v>
      </c>
      <c r="AG124" s="22">
        <v>0</v>
      </c>
      <c r="AH124" s="22">
        <v>3837</v>
      </c>
      <c r="AI124" s="22">
        <v>0</v>
      </c>
      <c r="AJ124" s="22">
        <v>23153150</v>
      </c>
      <c r="AK124" s="22">
        <v>24007789</v>
      </c>
    </row>
    <row r="125" spans="1:37" x14ac:dyDescent="0.35">
      <c r="A125" s="22" t="s">
        <v>114</v>
      </c>
      <c r="B125" s="22" t="s">
        <v>294</v>
      </c>
      <c r="C125" s="22" t="s">
        <v>361</v>
      </c>
      <c r="D125" s="22" t="s">
        <v>362</v>
      </c>
      <c r="E125" s="22">
        <v>6226725</v>
      </c>
      <c r="F125" s="22">
        <v>175140</v>
      </c>
      <c r="G125" s="22">
        <v>119004</v>
      </c>
      <c r="H125" s="22">
        <v>0</v>
      </c>
      <c r="I125" s="22">
        <v>0</v>
      </c>
      <c r="J125" s="22">
        <v>105617</v>
      </c>
      <c r="K125" s="22">
        <v>1170092</v>
      </c>
      <c r="L125" s="22">
        <v>114847</v>
      </c>
      <c r="M125" s="22">
        <v>204650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  <c r="T125" s="22">
        <v>0</v>
      </c>
      <c r="U125" s="22">
        <v>8116075</v>
      </c>
      <c r="V125" s="22">
        <v>0</v>
      </c>
      <c r="W125" s="22">
        <v>0</v>
      </c>
      <c r="X125" s="22">
        <v>517677</v>
      </c>
      <c r="Y125" s="22">
        <v>17964</v>
      </c>
      <c r="Z125" s="22">
        <v>824019</v>
      </c>
      <c r="AA125" s="22">
        <v>1700356</v>
      </c>
      <c r="AB125" s="22">
        <v>0</v>
      </c>
      <c r="AC125" s="22">
        <v>0</v>
      </c>
      <c r="AD125" s="22">
        <v>3060016</v>
      </c>
      <c r="AE125" s="22">
        <v>5056059</v>
      </c>
      <c r="AF125" s="22">
        <v>37001103</v>
      </c>
      <c r="AG125" s="22">
        <v>0</v>
      </c>
      <c r="AH125" s="22">
        <v>138995</v>
      </c>
      <c r="AI125" s="22">
        <v>0</v>
      </c>
      <c r="AJ125" s="22">
        <v>37140098</v>
      </c>
      <c r="AK125" s="22">
        <v>42196157</v>
      </c>
    </row>
    <row r="126" spans="1:37" x14ac:dyDescent="0.35">
      <c r="A126" s="22" t="s">
        <v>114</v>
      </c>
      <c r="B126" s="22" t="s">
        <v>294</v>
      </c>
      <c r="C126" s="22" t="s">
        <v>363</v>
      </c>
      <c r="D126" s="22" t="s">
        <v>364</v>
      </c>
      <c r="E126" s="22">
        <v>2587368</v>
      </c>
      <c r="F126" s="22">
        <v>30016</v>
      </c>
      <c r="G126" s="22">
        <v>237279</v>
      </c>
      <c r="H126" s="22">
        <v>-50000</v>
      </c>
      <c r="I126" s="22">
        <v>21934</v>
      </c>
      <c r="J126" s="22">
        <v>0</v>
      </c>
      <c r="K126" s="22">
        <v>206228</v>
      </c>
      <c r="L126" s="22">
        <v>0</v>
      </c>
      <c r="M126" s="22">
        <v>252646</v>
      </c>
      <c r="N126" s="22">
        <v>0</v>
      </c>
      <c r="O126" s="22">
        <v>0</v>
      </c>
      <c r="P126" s="22">
        <v>0</v>
      </c>
      <c r="Q126" s="22">
        <v>0</v>
      </c>
      <c r="R126" s="22">
        <v>819783</v>
      </c>
      <c r="S126" s="22">
        <v>0</v>
      </c>
      <c r="T126" s="22">
        <v>0</v>
      </c>
      <c r="U126" s="22">
        <v>4105254</v>
      </c>
      <c r="V126" s="22">
        <v>0</v>
      </c>
      <c r="W126" s="22">
        <v>0</v>
      </c>
      <c r="X126" s="22">
        <v>278064</v>
      </c>
      <c r="Y126" s="22">
        <v>70005</v>
      </c>
      <c r="Z126" s="22">
        <v>194230</v>
      </c>
      <c r="AA126" s="22">
        <v>190451</v>
      </c>
      <c r="AB126" s="22">
        <v>0</v>
      </c>
      <c r="AC126" s="22">
        <v>0</v>
      </c>
      <c r="AD126" s="22">
        <v>732750</v>
      </c>
      <c r="AE126" s="22">
        <v>3372504</v>
      </c>
      <c r="AF126" s="22">
        <v>11775592</v>
      </c>
      <c r="AG126" s="22">
        <v>3775</v>
      </c>
      <c r="AH126" s="22">
        <v>0</v>
      </c>
      <c r="AI126" s="22">
        <v>0</v>
      </c>
      <c r="AJ126" s="22">
        <v>11779367</v>
      </c>
      <c r="AK126" s="22">
        <v>15151871</v>
      </c>
    </row>
    <row r="127" spans="1:37" x14ac:dyDescent="0.35">
      <c r="A127" s="22" t="s">
        <v>114</v>
      </c>
      <c r="B127" s="22" t="s">
        <v>294</v>
      </c>
      <c r="C127" s="22" t="s">
        <v>365</v>
      </c>
      <c r="D127" s="22" t="s">
        <v>366</v>
      </c>
      <c r="E127" s="22">
        <v>7426293</v>
      </c>
      <c r="F127" s="22">
        <v>297619</v>
      </c>
      <c r="G127" s="22">
        <v>63508</v>
      </c>
      <c r="H127" s="22">
        <v>0</v>
      </c>
      <c r="I127" s="22">
        <v>237421</v>
      </c>
      <c r="J127" s="22">
        <v>0</v>
      </c>
      <c r="K127" s="22">
        <v>210605</v>
      </c>
      <c r="L127" s="22">
        <v>0</v>
      </c>
      <c r="M127" s="22">
        <v>655110</v>
      </c>
      <c r="N127" s="22">
        <v>0</v>
      </c>
      <c r="O127" s="22">
        <v>7906057</v>
      </c>
      <c r="P127" s="22">
        <v>0</v>
      </c>
      <c r="Q127" s="22">
        <v>0</v>
      </c>
      <c r="R127" s="22">
        <v>0</v>
      </c>
      <c r="S127" s="22">
        <v>0</v>
      </c>
      <c r="T127" s="22">
        <v>0</v>
      </c>
      <c r="U127" s="22">
        <v>16796613</v>
      </c>
      <c r="V127" s="22">
        <v>0</v>
      </c>
      <c r="W127" s="22">
        <v>23310</v>
      </c>
      <c r="X127" s="22">
        <v>1097731</v>
      </c>
      <c r="Y127" s="22">
        <v>312160</v>
      </c>
      <c r="Z127" s="22">
        <v>589868</v>
      </c>
      <c r="AA127" s="22">
        <v>4317740</v>
      </c>
      <c r="AB127" s="22">
        <v>0</v>
      </c>
      <c r="AC127" s="22">
        <v>0</v>
      </c>
      <c r="AD127" s="22">
        <v>6340809</v>
      </c>
      <c r="AE127" s="22">
        <v>10455804</v>
      </c>
      <c r="AF127" s="22">
        <v>47473086</v>
      </c>
      <c r="AG127" s="22">
        <v>292585</v>
      </c>
      <c r="AH127" s="22">
        <v>0</v>
      </c>
      <c r="AI127" s="22">
        <v>0</v>
      </c>
      <c r="AJ127" s="22">
        <v>47765671</v>
      </c>
      <c r="AK127" s="22">
        <v>58221475</v>
      </c>
    </row>
    <row r="128" spans="1:37" x14ac:dyDescent="0.35">
      <c r="A128" s="22" t="s">
        <v>114</v>
      </c>
      <c r="B128" s="22" t="s">
        <v>294</v>
      </c>
      <c r="C128" s="22" t="s">
        <v>367</v>
      </c>
      <c r="D128" s="22" t="s">
        <v>368</v>
      </c>
      <c r="E128" s="22">
        <v>21260493</v>
      </c>
      <c r="F128" s="22">
        <v>615392</v>
      </c>
      <c r="G128" s="22">
        <v>795343</v>
      </c>
      <c r="H128" s="22">
        <v>-395051</v>
      </c>
      <c r="I128" s="22">
        <v>5785702</v>
      </c>
      <c r="J128" s="22">
        <v>0</v>
      </c>
      <c r="K128" s="22">
        <v>713642</v>
      </c>
      <c r="L128" s="22">
        <v>0</v>
      </c>
      <c r="M128" s="22">
        <v>2927043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  <c r="T128" s="22">
        <v>0</v>
      </c>
      <c r="U128" s="22">
        <v>31702564</v>
      </c>
      <c r="V128" s="22">
        <v>0</v>
      </c>
      <c r="W128" s="22">
        <v>0</v>
      </c>
      <c r="X128" s="22">
        <v>1829744</v>
      </c>
      <c r="Y128" s="22">
        <v>533906</v>
      </c>
      <c r="Z128" s="22">
        <v>7145021</v>
      </c>
      <c r="AA128" s="22">
        <v>14512917</v>
      </c>
      <c r="AB128" s="22">
        <v>0</v>
      </c>
      <c r="AC128" s="22">
        <v>0</v>
      </c>
      <c r="AD128" s="22">
        <v>24021588</v>
      </c>
      <c r="AE128" s="22">
        <v>7680976</v>
      </c>
      <c r="AF128" s="22">
        <v>86211884</v>
      </c>
      <c r="AG128" s="22">
        <v>0</v>
      </c>
      <c r="AH128" s="22">
        <v>19796</v>
      </c>
      <c r="AI128" s="22">
        <v>0</v>
      </c>
      <c r="AJ128" s="22">
        <v>86231680</v>
      </c>
      <c r="AK128" s="22">
        <v>93912656</v>
      </c>
    </row>
    <row r="129" spans="1:37" x14ac:dyDescent="0.35">
      <c r="A129" s="22" t="s">
        <v>114</v>
      </c>
      <c r="B129" s="22" t="s">
        <v>294</v>
      </c>
      <c r="C129" s="22" t="s">
        <v>369</v>
      </c>
      <c r="D129" s="22" t="s">
        <v>370</v>
      </c>
      <c r="E129" s="22">
        <v>884053</v>
      </c>
      <c r="F129" s="22">
        <v>227708</v>
      </c>
      <c r="G129" s="22">
        <v>93067</v>
      </c>
      <c r="H129" s="22">
        <v>-5000</v>
      </c>
      <c r="I129" s="22">
        <v>177524</v>
      </c>
      <c r="J129" s="22">
        <v>46480</v>
      </c>
      <c r="K129" s="22">
        <v>303832</v>
      </c>
      <c r="L129" s="22">
        <v>0</v>
      </c>
      <c r="M129" s="22">
        <v>923761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v>0</v>
      </c>
      <c r="U129" s="22">
        <v>2651425</v>
      </c>
      <c r="V129" s="22">
        <v>585091</v>
      </c>
      <c r="W129" s="22">
        <v>0</v>
      </c>
      <c r="X129" s="22">
        <v>311499</v>
      </c>
      <c r="Y129" s="22">
        <v>35697</v>
      </c>
      <c r="Z129" s="22">
        <v>865128</v>
      </c>
      <c r="AA129" s="22">
        <v>5468969</v>
      </c>
      <c r="AB129" s="22">
        <v>0</v>
      </c>
      <c r="AC129" s="22">
        <v>0</v>
      </c>
      <c r="AD129" s="22">
        <v>7266384</v>
      </c>
      <c r="AE129" s="22">
        <v>-4614959</v>
      </c>
      <c r="AF129" s="22">
        <v>36676870</v>
      </c>
      <c r="AG129" s="22">
        <v>0</v>
      </c>
      <c r="AH129" s="22">
        <v>21802</v>
      </c>
      <c r="AI129" s="22">
        <v>0</v>
      </c>
      <c r="AJ129" s="22">
        <v>36698672</v>
      </c>
      <c r="AK129" s="22">
        <v>32083713</v>
      </c>
    </row>
    <row r="130" spans="1:37" x14ac:dyDescent="0.35">
      <c r="A130" s="22" t="s">
        <v>114</v>
      </c>
      <c r="B130" s="22" t="s">
        <v>294</v>
      </c>
      <c r="C130" s="22" t="s">
        <v>371</v>
      </c>
      <c r="D130" s="22" t="s">
        <v>372</v>
      </c>
      <c r="E130" s="22">
        <v>5351109</v>
      </c>
      <c r="F130" s="22">
        <v>158563</v>
      </c>
      <c r="G130" s="22">
        <v>103581</v>
      </c>
      <c r="H130" s="22">
        <v>0</v>
      </c>
      <c r="I130" s="22">
        <v>951936</v>
      </c>
      <c r="J130" s="22">
        <v>0</v>
      </c>
      <c r="K130" s="22">
        <v>0</v>
      </c>
      <c r="L130" s="22">
        <v>0</v>
      </c>
      <c r="M130" s="22">
        <v>98096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4232</v>
      </c>
      <c r="T130" s="22">
        <v>0</v>
      </c>
      <c r="U130" s="22">
        <v>6667517</v>
      </c>
      <c r="V130" s="22">
        <v>0</v>
      </c>
      <c r="W130" s="22">
        <v>0</v>
      </c>
      <c r="X130" s="22">
        <v>348391</v>
      </c>
      <c r="Y130" s="22">
        <v>3803</v>
      </c>
      <c r="Z130" s="22">
        <v>222971</v>
      </c>
      <c r="AA130" s="22">
        <v>471732</v>
      </c>
      <c r="AB130" s="22">
        <v>0</v>
      </c>
      <c r="AC130" s="22">
        <v>0</v>
      </c>
      <c r="AD130" s="22">
        <v>1046897</v>
      </c>
      <c r="AE130" s="22">
        <v>5620620</v>
      </c>
      <c r="AF130" s="22">
        <v>25065644</v>
      </c>
      <c r="AG130" s="22">
        <v>0</v>
      </c>
      <c r="AH130" s="22">
        <v>119817</v>
      </c>
      <c r="AI130" s="22">
        <v>0</v>
      </c>
      <c r="AJ130" s="22">
        <v>25185461</v>
      </c>
      <c r="AK130" s="22">
        <v>30806081</v>
      </c>
    </row>
    <row r="131" spans="1:37" x14ac:dyDescent="0.35">
      <c r="A131" s="22" t="s">
        <v>114</v>
      </c>
      <c r="B131" s="22" t="s">
        <v>294</v>
      </c>
      <c r="C131" s="22" t="s">
        <v>373</v>
      </c>
      <c r="D131" s="22" t="s">
        <v>374</v>
      </c>
      <c r="E131" s="22">
        <v>3451631</v>
      </c>
      <c r="F131" s="22">
        <v>132487</v>
      </c>
      <c r="G131" s="22">
        <v>163502</v>
      </c>
      <c r="H131" s="22">
        <v>0</v>
      </c>
      <c r="I131" s="22">
        <v>1042141</v>
      </c>
      <c r="J131" s="22">
        <v>68000</v>
      </c>
      <c r="K131" s="22">
        <v>453815</v>
      </c>
      <c r="L131" s="22">
        <v>0</v>
      </c>
      <c r="M131" s="22">
        <v>1406264</v>
      </c>
      <c r="N131" s="22">
        <v>0</v>
      </c>
      <c r="O131" s="22">
        <v>0</v>
      </c>
      <c r="P131" s="22">
        <v>0</v>
      </c>
      <c r="Q131" s="22">
        <v>0</v>
      </c>
      <c r="R131" s="22">
        <v>1995984</v>
      </c>
      <c r="S131" s="22">
        <v>0</v>
      </c>
      <c r="T131" s="22">
        <v>0</v>
      </c>
      <c r="U131" s="22">
        <v>8713824</v>
      </c>
      <c r="V131" s="22">
        <v>0</v>
      </c>
      <c r="W131" s="22">
        <v>0</v>
      </c>
      <c r="X131" s="22">
        <v>280743</v>
      </c>
      <c r="Y131" s="22">
        <v>9258</v>
      </c>
      <c r="Z131" s="22">
        <v>679108</v>
      </c>
      <c r="AA131" s="22">
        <v>283954</v>
      </c>
      <c r="AB131" s="22">
        <v>343036</v>
      </c>
      <c r="AC131" s="22">
        <v>0</v>
      </c>
      <c r="AD131" s="22">
        <v>1596099</v>
      </c>
      <c r="AE131" s="22">
        <v>7117725</v>
      </c>
      <c r="AF131" s="22">
        <v>30890624</v>
      </c>
      <c r="AG131" s="22">
        <v>0</v>
      </c>
      <c r="AH131" s="22">
        <v>279</v>
      </c>
      <c r="AI131" s="22">
        <v>0</v>
      </c>
      <c r="AJ131" s="22">
        <v>30890903</v>
      </c>
      <c r="AK131" s="22">
        <v>38008628</v>
      </c>
    </row>
    <row r="132" spans="1:37" x14ac:dyDescent="0.35">
      <c r="A132" s="22" t="s">
        <v>114</v>
      </c>
      <c r="B132" s="22" t="s">
        <v>294</v>
      </c>
      <c r="C132" s="22" t="s">
        <v>375</v>
      </c>
      <c r="D132" s="22" t="s">
        <v>376</v>
      </c>
      <c r="E132" s="22">
        <v>3142855</v>
      </c>
      <c r="F132" s="22">
        <v>61685</v>
      </c>
      <c r="G132" s="22">
        <v>97216</v>
      </c>
      <c r="H132" s="22">
        <v>-24596</v>
      </c>
      <c r="I132" s="22">
        <v>495812</v>
      </c>
      <c r="J132" s="22">
        <v>80109</v>
      </c>
      <c r="K132" s="22">
        <v>141206</v>
      </c>
      <c r="L132" s="22">
        <v>0</v>
      </c>
      <c r="M132" s="22">
        <v>106413</v>
      </c>
      <c r="N132" s="22">
        <v>67172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0</v>
      </c>
      <c r="U132" s="22">
        <v>4167872</v>
      </c>
      <c r="V132" s="22">
        <v>0</v>
      </c>
      <c r="W132" s="22">
        <v>0</v>
      </c>
      <c r="X132" s="22">
        <v>163879</v>
      </c>
      <c r="Y132" s="22">
        <v>47397</v>
      </c>
      <c r="Z132" s="22">
        <v>430672</v>
      </c>
      <c r="AA132" s="22">
        <v>54602</v>
      </c>
      <c r="AB132" s="22">
        <v>0</v>
      </c>
      <c r="AC132" s="22">
        <v>0</v>
      </c>
      <c r="AD132" s="22">
        <v>696550</v>
      </c>
      <c r="AE132" s="22">
        <v>3471322</v>
      </c>
      <c r="AF132" s="22">
        <v>8400406</v>
      </c>
      <c r="AG132" s="22">
        <v>0</v>
      </c>
      <c r="AH132" s="22">
        <v>0</v>
      </c>
      <c r="AI132" s="22">
        <v>0</v>
      </c>
      <c r="AJ132" s="22">
        <v>8400406</v>
      </c>
      <c r="AK132" s="22">
        <v>11871728</v>
      </c>
    </row>
    <row r="133" spans="1:37" x14ac:dyDescent="0.35">
      <c r="A133" s="22" t="s">
        <v>114</v>
      </c>
      <c r="B133" s="22" t="s">
        <v>294</v>
      </c>
      <c r="C133" s="22" t="s">
        <v>377</v>
      </c>
      <c r="D133" s="22" t="s">
        <v>378</v>
      </c>
      <c r="E133" s="22">
        <v>2633694</v>
      </c>
      <c r="F133" s="22">
        <v>156186</v>
      </c>
      <c r="G133" s="22">
        <v>131762</v>
      </c>
      <c r="H133" s="22">
        <v>0</v>
      </c>
      <c r="I133" s="22">
        <v>3463397</v>
      </c>
      <c r="J133" s="22">
        <v>0</v>
      </c>
      <c r="K133" s="22">
        <v>728173</v>
      </c>
      <c r="L133" s="22">
        <v>0</v>
      </c>
      <c r="M133" s="22">
        <v>0</v>
      </c>
      <c r="N133" s="22">
        <v>35498</v>
      </c>
      <c r="O133" s="22">
        <v>2118300</v>
      </c>
      <c r="P133" s="22">
        <v>0</v>
      </c>
      <c r="Q133" s="22">
        <v>0</v>
      </c>
      <c r="R133" s="22">
        <v>0</v>
      </c>
      <c r="S133" s="22">
        <v>2633884</v>
      </c>
      <c r="T133" s="22">
        <v>320981</v>
      </c>
      <c r="U133" s="22">
        <v>12221875</v>
      </c>
      <c r="V133" s="22">
        <v>0</v>
      </c>
      <c r="W133" s="22">
        <v>0</v>
      </c>
      <c r="X133" s="22">
        <v>2301342</v>
      </c>
      <c r="Y133" s="22">
        <v>30313</v>
      </c>
      <c r="Z133" s="22">
        <v>3223219</v>
      </c>
      <c r="AA133" s="22">
        <v>2479646</v>
      </c>
      <c r="AB133" s="22">
        <v>320981</v>
      </c>
      <c r="AC133" s="22">
        <v>4110081</v>
      </c>
      <c r="AD133" s="22">
        <v>12465582</v>
      </c>
      <c r="AE133" s="22">
        <v>-243707</v>
      </c>
      <c r="AF133" s="22">
        <v>108173933</v>
      </c>
      <c r="AG133" s="22">
        <v>157301</v>
      </c>
      <c r="AH133" s="22">
        <v>236272</v>
      </c>
      <c r="AI133" s="22">
        <v>0</v>
      </c>
      <c r="AJ133" s="22">
        <v>108567506</v>
      </c>
      <c r="AK133" s="22">
        <v>108323799</v>
      </c>
    </row>
    <row r="134" spans="1:37" x14ac:dyDescent="0.35">
      <c r="A134" s="22" t="s">
        <v>114</v>
      </c>
      <c r="B134" s="22" t="s">
        <v>294</v>
      </c>
      <c r="C134" s="22" t="s">
        <v>379</v>
      </c>
      <c r="D134" s="22" t="s">
        <v>380</v>
      </c>
      <c r="E134" s="22">
        <v>7693743</v>
      </c>
      <c r="F134" s="22">
        <v>262863</v>
      </c>
      <c r="G134" s="22">
        <v>141205</v>
      </c>
      <c r="H134" s="22">
        <v>-75177</v>
      </c>
      <c r="I134" s="22">
        <v>773621</v>
      </c>
      <c r="J134" s="22">
        <v>0</v>
      </c>
      <c r="K134" s="22">
        <v>1121528</v>
      </c>
      <c r="L134" s="22">
        <v>0</v>
      </c>
      <c r="M134" s="22">
        <v>0</v>
      </c>
      <c r="N134" s="22">
        <v>0</v>
      </c>
      <c r="O134" s="22">
        <v>1009159</v>
      </c>
      <c r="P134" s="22">
        <v>52863</v>
      </c>
      <c r="Q134" s="22">
        <v>0</v>
      </c>
      <c r="R134" s="22">
        <v>0</v>
      </c>
      <c r="S134" s="22">
        <v>0</v>
      </c>
      <c r="T134" s="22">
        <v>0</v>
      </c>
      <c r="U134" s="22">
        <v>10979805</v>
      </c>
      <c r="V134" s="22">
        <v>0</v>
      </c>
      <c r="W134" s="22">
        <v>0</v>
      </c>
      <c r="X134" s="22">
        <v>1746537</v>
      </c>
      <c r="Y134" s="22">
        <v>128389</v>
      </c>
      <c r="Z134" s="22">
        <v>1379174</v>
      </c>
      <c r="AA134" s="22">
        <v>2399143</v>
      </c>
      <c r="AB134" s="22">
        <v>0</v>
      </c>
      <c r="AC134" s="22">
        <v>340769</v>
      </c>
      <c r="AD134" s="22">
        <v>5994012</v>
      </c>
      <c r="AE134" s="22">
        <v>4985793</v>
      </c>
      <c r="AF134" s="22">
        <v>46479076</v>
      </c>
      <c r="AG134" s="22">
        <v>203114</v>
      </c>
      <c r="AH134" s="22">
        <v>28928</v>
      </c>
      <c r="AI134" s="22">
        <v>0</v>
      </c>
      <c r="AJ134" s="22">
        <v>46711118</v>
      </c>
      <c r="AK134" s="22">
        <v>51696911</v>
      </c>
    </row>
    <row r="135" spans="1:37" x14ac:dyDescent="0.35">
      <c r="A135" s="22" t="s">
        <v>114</v>
      </c>
      <c r="B135" s="22" t="s">
        <v>294</v>
      </c>
      <c r="C135" s="22" t="s">
        <v>381</v>
      </c>
      <c r="D135" s="22" t="s">
        <v>382</v>
      </c>
      <c r="E135" s="22">
        <v>17939498</v>
      </c>
      <c r="F135" s="22">
        <v>767764</v>
      </c>
      <c r="G135" s="22">
        <v>286846</v>
      </c>
      <c r="H135" s="22">
        <v>-58312</v>
      </c>
      <c r="I135" s="22">
        <v>3601715</v>
      </c>
      <c r="J135" s="22">
        <v>0</v>
      </c>
      <c r="K135" s="22">
        <v>2863507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55626586</v>
      </c>
      <c r="S135" s="22">
        <v>0</v>
      </c>
      <c r="T135" s="22">
        <v>0</v>
      </c>
      <c r="U135" s="22">
        <v>81027604</v>
      </c>
      <c r="V135" s="22">
        <v>0</v>
      </c>
      <c r="W135" s="22">
        <v>0</v>
      </c>
      <c r="X135" s="22">
        <v>4845092</v>
      </c>
      <c r="Y135" s="22">
        <v>691641</v>
      </c>
      <c r="Z135" s="22">
        <v>39800593</v>
      </c>
      <c r="AA135" s="22">
        <v>7565265</v>
      </c>
      <c r="AB135" s="22">
        <v>0</v>
      </c>
      <c r="AC135" s="22">
        <v>0</v>
      </c>
      <c r="AD135" s="22">
        <v>52902591</v>
      </c>
      <c r="AE135" s="22">
        <v>28125013</v>
      </c>
      <c r="AF135" s="22">
        <v>259384480</v>
      </c>
      <c r="AG135" s="22">
        <v>448613</v>
      </c>
      <c r="AH135" s="22">
        <v>174464</v>
      </c>
      <c r="AI135" s="22">
        <v>0</v>
      </c>
      <c r="AJ135" s="22">
        <v>260007557</v>
      </c>
      <c r="AK135" s="22">
        <v>288132570</v>
      </c>
    </row>
    <row r="136" spans="1:37" x14ac:dyDescent="0.35">
      <c r="A136" s="22" t="s">
        <v>114</v>
      </c>
      <c r="B136" s="22" t="s">
        <v>294</v>
      </c>
      <c r="C136" s="22" t="s">
        <v>383</v>
      </c>
      <c r="D136" s="22" t="s">
        <v>384</v>
      </c>
      <c r="E136" s="22">
        <v>2226016</v>
      </c>
      <c r="F136" s="22">
        <v>578560</v>
      </c>
      <c r="G136" s="22">
        <v>88553</v>
      </c>
      <c r="H136" s="22">
        <v>0</v>
      </c>
      <c r="I136" s="22">
        <v>719639</v>
      </c>
      <c r="J136" s="22">
        <v>201892</v>
      </c>
      <c r="K136" s="22">
        <v>1568038</v>
      </c>
      <c r="L136" s="22">
        <v>0</v>
      </c>
      <c r="M136" s="22">
        <v>2960</v>
      </c>
      <c r="N136" s="22">
        <v>0</v>
      </c>
      <c r="O136" s="22">
        <v>0</v>
      </c>
      <c r="P136" s="22">
        <v>0</v>
      </c>
      <c r="Q136" s="22">
        <v>0</v>
      </c>
      <c r="R136" s="22">
        <v>13361765</v>
      </c>
      <c r="S136" s="22">
        <v>0</v>
      </c>
      <c r="T136" s="22">
        <v>0</v>
      </c>
      <c r="U136" s="22">
        <v>18747423</v>
      </c>
      <c r="V136" s="22">
        <v>0</v>
      </c>
      <c r="W136" s="22">
        <v>0</v>
      </c>
      <c r="X136" s="22">
        <v>2069483</v>
      </c>
      <c r="Y136" s="22">
        <v>509186</v>
      </c>
      <c r="Z136" s="22">
        <v>2410713</v>
      </c>
      <c r="AA136" s="22">
        <v>4494227</v>
      </c>
      <c r="AB136" s="22">
        <v>0</v>
      </c>
      <c r="AC136" s="22">
        <v>138240</v>
      </c>
      <c r="AD136" s="22">
        <v>9621849</v>
      </c>
      <c r="AE136" s="22">
        <v>9125574</v>
      </c>
      <c r="AF136" s="22">
        <v>152711862</v>
      </c>
      <c r="AG136" s="22">
        <v>310536</v>
      </c>
      <c r="AH136" s="22">
        <v>66908</v>
      </c>
      <c r="AI136" s="22">
        <v>0</v>
      </c>
      <c r="AJ136" s="22">
        <v>153089306</v>
      </c>
      <c r="AK136" s="22">
        <v>162214880</v>
      </c>
    </row>
    <row r="137" spans="1:37" x14ac:dyDescent="0.35">
      <c r="A137" s="22" t="s">
        <v>114</v>
      </c>
      <c r="B137" s="22" t="s">
        <v>294</v>
      </c>
      <c r="C137" s="22" t="s">
        <v>385</v>
      </c>
      <c r="D137" s="22" t="s">
        <v>386</v>
      </c>
      <c r="E137" s="22">
        <v>17314689</v>
      </c>
      <c r="F137" s="22">
        <v>223707</v>
      </c>
      <c r="G137" s="22">
        <v>80034</v>
      </c>
      <c r="H137" s="22">
        <v>0</v>
      </c>
      <c r="I137" s="22">
        <v>0</v>
      </c>
      <c r="J137" s="22">
        <v>0</v>
      </c>
      <c r="K137" s="22">
        <v>3621873</v>
      </c>
      <c r="L137" s="22">
        <v>0</v>
      </c>
      <c r="M137" s="22">
        <v>4603495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0</v>
      </c>
      <c r="U137" s="22">
        <v>25843798</v>
      </c>
      <c r="V137" s="22">
        <v>0</v>
      </c>
      <c r="W137" s="22">
        <v>0</v>
      </c>
      <c r="X137" s="22">
        <v>2086179</v>
      </c>
      <c r="Y137" s="22">
        <v>127700</v>
      </c>
      <c r="Z137" s="22">
        <v>2430846</v>
      </c>
      <c r="AA137" s="22">
        <v>0</v>
      </c>
      <c r="AB137" s="22">
        <v>0</v>
      </c>
      <c r="AC137" s="22">
        <v>0</v>
      </c>
      <c r="AD137" s="22">
        <v>4644725</v>
      </c>
      <c r="AE137" s="22">
        <v>21199073</v>
      </c>
      <c r="AF137" s="22">
        <v>90973996</v>
      </c>
      <c r="AG137" s="22">
        <v>0</v>
      </c>
      <c r="AH137" s="22">
        <v>18827</v>
      </c>
      <c r="AI137" s="22">
        <v>0</v>
      </c>
      <c r="AJ137" s="22">
        <v>90992823</v>
      </c>
      <c r="AK137" s="22">
        <v>112191896</v>
      </c>
    </row>
    <row r="138" spans="1:37" x14ac:dyDescent="0.35">
      <c r="A138" s="22" t="s">
        <v>114</v>
      </c>
      <c r="B138" s="22" t="s">
        <v>294</v>
      </c>
      <c r="C138" s="22" t="s">
        <v>387</v>
      </c>
      <c r="D138" s="22" t="s">
        <v>388</v>
      </c>
      <c r="E138" s="22">
        <v>796080</v>
      </c>
      <c r="F138" s="22">
        <v>79986</v>
      </c>
      <c r="G138" s="22">
        <v>0</v>
      </c>
      <c r="H138" s="22">
        <v>0</v>
      </c>
      <c r="I138" s="22">
        <v>1036916</v>
      </c>
      <c r="J138" s="22">
        <v>0</v>
      </c>
      <c r="K138" s="22">
        <v>115455</v>
      </c>
      <c r="L138" s="22">
        <v>0</v>
      </c>
      <c r="M138" s="22">
        <v>578354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2606791</v>
      </c>
      <c r="V138" s="22">
        <v>0</v>
      </c>
      <c r="W138" s="22">
        <v>0</v>
      </c>
      <c r="X138" s="22">
        <v>355906</v>
      </c>
      <c r="Y138" s="22">
        <v>43263</v>
      </c>
      <c r="Z138" s="22">
        <v>1525729</v>
      </c>
      <c r="AA138" s="22">
        <v>613782</v>
      </c>
      <c r="AB138" s="22">
        <v>0</v>
      </c>
      <c r="AC138" s="22">
        <v>0</v>
      </c>
      <c r="AD138" s="22">
        <v>2538680</v>
      </c>
      <c r="AE138" s="22">
        <v>68111</v>
      </c>
      <c r="AF138" s="22">
        <v>10171478</v>
      </c>
      <c r="AG138" s="22">
        <v>0</v>
      </c>
      <c r="AH138" s="22">
        <v>13819</v>
      </c>
      <c r="AI138" s="22">
        <v>0</v>
      </c>
      <c r="AJ138" s="22">
        <v>10185297</v>
      </c>
      <c r="AK138" s="22">
        <v>10253408</v>
      </c>
    </row>
    <row r="139" spans="1:37" x14ac:dyDescent="0.35">
      <c r="A139" s="22" t="s">
        <v>114</v>
      </c>
      <c r="B139" s="22" t="s">
        <v>294</v>
      </c>
      <c r="C139" s="22" t="s">
        <v>389</v>
      </c>
      <c r="D139" s="22" t="s">
        <v>390</v>
      </c>
      <c r="E139" s="22">
        <v>928985</v>
      </c>
      <c r="F139" s="22">
        <v>48187</v>
      </c>
      <c r="G139" s="22">
        <v>27387</v>
      </c>
      <c r="H139" s="22">
        <v>0</v>
      </c>
      <c r="I139" s="22">
        <v>467778</v>
      </c>
      <c r="J139" s="22">
        <v>0</v>
      </c>
      <c r="K139" s="22">
        <v>232200</v>
      </c>
      <c r="L139" s="22">
        <v>77136</v>
      </c>
      <c r="M139" s="22">
        <v>749918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  <c r="T139" s="22">
        <v>29246</v>
      </c>
      <c r="U139" s="22">
        <v>2560837</v>
      </c>
      <c r="V139" s="22">
        <v>0</v>
      </c>
      <c r="W139" s="22">
        <v>0</v>
      </c>
      <c r="X139" s="22">
        <v>179445</v>
      </c>
      <c r="Y139" s="22">
        <v>2722</v>
      </c>
      <c r="Z139" s="22">
        <v>533795</v>
      </c>
      <c r="AA139" s="22">
        <v>904467</v>
      </c>
      <c r="AB139" s="22">
        <v>0</v>
      </c>
      <c r="AC139" s="22">
        <v>0</v>
      </c>
      <c r="AD139" s="22">
        <v>1620429</v>
      </c>
      <c r="AE139" s="22">
        <v>940408</v>
      </c>
      <c r="AF139" s="22">
        <v>8104690</v>
      </c>
      <c r="AG139" s="22">
        <v>0</v>
      </c>
      <c r="AH139" s="22">
        <v>0</v>
      </c>
      <c r="AI139" s="22">
        <v>0</v>
      </c>
      <c r="AJ139" s="22">
        <v>8104690</v>
      </c>
      <c r="AK139" s="22">
        <v>9045098</v>
      </c>
    </row>
    <row r="140" spans="1:37" x14ac:dyDescent="0.35">
      <c r="A140" s="22" t="s">
        <v>114</v>
      </c>
      <c r="B140" s="22" t="s">
        <v>294</v>
      </c>
      <c r="C140" s="22" t="s">
        <v>391</v>
      </c>
      <c r="D140" s="22" t="s">
        <v>392</v>
      </c>
      <c r="E140" s="22">
        <v>5060767</v>
      </c>
      <c r="F140" s="22">
        <v>72068</v>
      </c>
      <c r="G140" s="22">
        <v>145255</v>
      </c>
      <c r="H140" s="22">
        <v>-137264</v>
      </c>
      <c r="I140" s="22">
        <v>216158</v>
      </c>
      <c r="J140" s="22">
        <v>0</v>
      </c>
      <c r="K140" s="22">
        <v>373775</v>
      </c>
      <c r="L140" s="22"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0</v>
      </c>
      <c r="U140" s="22">
        <v>5730759</v>
      </c>
      <c r="V140" s="22">
        <v>0</v>
      </c>
      <c r="W140" s="22">
        <v>0</v>
      </c>
      <c r="X140" s="22">
        <v>173296</v>
      </c>
      <c r="Y140" s="22">
        <v>491929</v>
      </c>
      <c r="Z140" s="22">
        <v>325591</v>
      </c>
      <c r="AA140" s="22">
        <v>1143022</v>
      </c>
      <c r="AB140" s="22">
        <v>0</v>
      </c>
      <c r="AC140" s="22">
        <v>0</v>
      </c>
      <c r="AD140" s="22">
        <v>2133838</v>
      </c>
      <c r="AE140" s="22">
        <v>3596921</v>
      </c>
      <c r="AF140" s="22">
        <v>18391599</v>
      </c>
      <c r="AG140" s="22">
        <v>500</v>
      </c>
      <c r="AH140" s="22">
        <v>2735</v>
      </c>
      <c r="AI140" s="22">
        <v>0</v>
      </c>
      <c r="AJ140" s="22">
        <v>18394834</v>
      </c>
      <c r="AK140" s="22">
        <v>21991755</v>
      </c>
    </row>
    <row r="141" spans="1:37" x14ac:dyDescent="0.35">
      <c r="A141" s="22" t="s">
        <v>114</v>
      </c>
      <c r="B141" s="22" t="s">
        <v>294</v>
      </c>
      <c r="C141" s="22" t="s">
        <v>393</v>
      </c>
      <c r="D141" s="22" t="s">
        <v>394</v>
      </c>
      <c r="E141" s="22">
        <v>3435208</v>
      </c>
      <c r="F141" s="22">
        <v>31795</v>
      </c>
      <c r="G141" s="22">
        <v>14471</v>
      </c>
      <c r="H141" s="22">
        <v>0</v>
      </c>
      <c r="I141" s="22">
        <v>620822</v>
      </c>
      <c r="J141" s="22">
        <v>0</v>
      </c>
      <c r="K141" s="22">
        <v>40453</v>
      </c>
      <c r="L141" s="22">
        <v>0</v>
      </c>
      <c r="M141" s="22">
        <v>1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  <c r="T141" s="22">
        <v>0</v>
      </c>
      <c r="U141" s="22">
        <v>4142750</v>
      </c>
      <c r="V141" s="22">
        <v>0</v>
      </c>
      <c r="W141" s="22">
        <v>0</v>
      </c>
      <c r="X141" s="22">
        <v>186999</v>
      </c>
      <c r="Y141" s="22">
        <v>2400</v>
      </c>
      <c r="Z141" s="22">
        <v>738428</v>
      </c>
      <c r="AA141" s="22">
        <v>0</v>
      </c>
      <c r="AB141" s="22">
        <v>0</v>
      </c>
      <c r="AC141" s="22">
        <v>0</v>
      </c>
      <c r="AD141" s="22">
        <v>927827</v>
      </c>
      <c r="AE141" s="22">
        <v>3214923</v>
      </c>
      <c r="AF141" s="22">
        <v>9660587</v>
      </c>
      <c r="AG141" s="22">
        <v>0</v>
      </c>
      <c r="AH141" s="22">
        <v>833</v>
      </c>
      <c r="AI141" s="22">
        <v>0</v>
      </c>
      <c r="AJ141" s="22">
        <v>9661420</v>
      </c>
      <c r="AK141" s="22">
        <v>12876343</v>
      </c>
    </row>
    <row r="142" spans="1:37" x14ac:dyDescent="0.35">
      <c r="A142" s="22" t="s">
        <v>114</v>
      </c>
      <c r="B142" s="22" t="s">
        <v>294</v>
      </c>
      <c r="C142" s="22" t="s">
        <v>395</v>
      </c>
      <c r="D142" s="22" t="s">
        <v>396</v>
      </c>
      <c r="E142" s="22">
        <v>2116458</v>
      </c>
      <c r="F142" s="22">
        <v>96840</v>
      </c>
      <c r="G142" s="22">
        <v>76720</v>
      </c>
      <c r="H142" s="22">
        <v>0</v>
      </c>
      <c r="I142" s="22">
        <v>193873</v>
      </c>
      <c r="J142" s="22">
        <v>0</v>
      </c>
      <c r="K142" s="22">
        <v>169169</v>
      </c>
      <c r="L142" s="22">
        <v>0</v>
      </c>
      <c r="M142" s="22">
        <v>587576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  <c r="T142" s="22">
        <v>0</v>
      </c>
      <c r="U142" s="22">
        <v>3240636</v>
      </c>
      <c r="V142" s="22">
        <v>0</v>
      </c>
      <c r="W142" s="22">
        <v>0</v>
      </c>
      <c r="X142" s="22">
        <v>740016</v>
      </c>
      <c r="Y142" s="22">
        <v>0</v>
      </c>
      <c r="Z142" s="22">
        <v>545834</v>
      </c>
      <c r="AA142" s="22">
        <v>1523570</v>
      </c>
      <c r="AB142" s="22">
        <v>0</v>
      </c>
      <c r="AC142" s="22">
        <v>0</v>
      </c>
      <c r="AD142" s="22">
        <v>2809420</v>
      </c>
      <c r="AE142" s="22">
        <v>431216</v>
      </c>
      <c r="AF142" s="22">
        <v>26765792</v>
      </c>
      <c r="AG142" s="22">
        <v>85894</v>
      </c>
      <c r="AH142" s="22">
        <v>102174</v>
      </c>
      <c r="AI142" s="22">
        <v>0</v>
      </c>
      <c r="AJ142" s="22">
        <v>26953860</v>
      </c>
      <c r="AK142" s="22">
        <v>27385076</v>
      </c>
    </row>
    <row r="143" spans="1:37" x14ac:dyDescent="0.35">
      <c r="A143" s="22" t="s">
        <v>114</v>
      </c>
      <c r="B143" s="22" t="s">
        <v>294</v>
      </c>
      <c r="C143" s="22" t="s">
        <v>397</v>
      </c>
      <c r="D143" s="22" t="s">
        <v>398</v>
      </c>
      <c r="E143" s="22">
        <v>941223</v>
      </c>
      <c r="F143" s="22">
        <v>123333</v>
      </c>
      <c r="G143" s="22">
        <v>126036</v>
      </c>
      <c r="H143" s="22">
        <v>0</v>
      </c>
      <c r="I143" s="22">
        <v>452059</v>
      </c>
      <c r="J143" s="22">
        <v>0</v>
      </c>
      <c r="K143" s="22">
        <v>366122</v>
      </c>
      <c r="L143" s="22">
        <v>0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172192</v>
      </c>
      <c r="S143" s="22">
        <v>0</v>
      </c>
      <c r="T143" s="22">
        <v>0</v>
      </c>
      <c r="U143" s="22">
        <v>2180965</v>
      </c>
      <c r="V143" s="22">
        <v>0</v>
      </c>
      <c r="W143" s="22">
        <v>0</v>
      </c>
      <c r="X143" s="22">
        <v>255426</v>
      </c>
      <c r="Y143" s="22">
        <v>3855</v>
      </c>
      <c r="Z143" s="22">
        <v>726676</v>
      </c>
      <c r="AA143" s="22">
        <v>1551359</v>
      </c>
      <c r="AB143" s="22">
        <v>0</v>
      </c>
      <c r="AC143" s="22">
        <v>0</v>
      </c>
      <c r="AD143" s="22">
        <v>2537316</v>
      </c>
      <c r="AE143" s="22">
        <v>-356351</v>
      </c>
      <c r="AF143" s="22">
        <v>24415892</v>
      </c>
      <c r="AG143" s="22">
        <v>199593</v>
      </c>
      <c r="AH143" s="22">
        <v>96241</v>
      </c>
      <c r="AI143" s="22">
        <v>0</v>
      </c>
      <c r="AJ143" s="22">
        <v>24711726</v>
      </c>
      <c r="AK143" s="22">
        <v>24355375</v>
      </c>
    </row>
    <row r="144" spans="1:37" x14ac:dyDescent="0.35">
      <c r="A144" s="22" t="s">
        <v>114</v>
      </c>
      <c r="B144" s="22" t="s">
        <v>294</v>
      </c>
      <c r="C144" s="22" t="s">
        <v>399</v>
      </c>
      <c r="D144" s="22" t="s">
        <v>400</v>
      </c>
      <c r="E144" s="22">
        <v>397219</v>
      </c>
      <c r="F144" s="22">
        <v>222599</v>
      </c>
      <c r="G144" s="22">
        <v>185570</v>
      </c>
      <c r="H144" s="22">
        <v>-37697</v>
      </c>
      <c r="I144" s="22">
        <v>158900</v>
      </c>
      <c r="J144" s="22">
        <v>0</v>
      </c>
      <c r="K144" s="22">
        <v>166218</v>
      </c>
      <c r="L144" s="22">
        <v>0</v>
      </c>
      <c r="M144" s="22">
        <v>70020</v>
      </c>
      <c r="N144" s="22">
        <v>0</v>
      </c>
      <c r="O144" s="22">
        <v>0</v>
      </c>
      <c r="P144" s="22">
        <v>0</v>
      </c>
      <c r="Q144" s="22">
        <v>0</v>
      </c>
      <c r="R144" s="22">
        <v>9029</v>
      </c>
      <c r="S144" s="22">
        <v>0</v>
      </c>
      <c r="T144" s="22">
        <v>889487</v>
      </c>
      <c r="U144" s="22">
        <v>2061345</v>
      </c>
      <c r="V144" s="22">
        <v>350000</v>
      </c>
      <c r="W144" s="22">
        <v>0</v>
      </c>
      <c r="X144" s="22">
        <v>439821</v>
      </c>
      <c r="Y144" s="22">
        <v>2375</v>
      </c>
      <c r="Z144" s="22">
        <v>323045</v>
      </c>
      <c r="AA144" s="22">
        <v>3014904</v>
      </c>
      <c r="AB144" s="22">
        <v>0</v>
      </c>
      <c r="AC144" s="22">
        <v>0</v>
      </c>
      <c r="AD144" s="22">
        <v>4130145</v>
      </c>
      <c r="AE144" s="22">
        <v>-2068800</v>
      </c>
      <c r="AF144" s="22">
        <v>29995775</v>
      </c>
      <c r="AG144" s="22">
        <v>155376</v>
      </c>
      <c r="AH144" s="22">
        <v>26802</v>
      </c>
      <c r="AI144" s="22">
        <v>0</v>
      </c>
      <c r="AJ144" s="22">
        <v>30177953</v>
      </c>
      <c r="AK144" s="22">
        <v>28109153</v>
      </c>
    </row>
    <row r="145" spans="1:37" x14ac:dyDescent="0.35">
      <c r="A145" s="22" t="s">
        <v>114</v>
      </c>
      <c r="B145" s="22" t="s">
        <v>294</v>
      </c>
      <c r="C145" s="22" t="s">
        <v>401</v>
      </c>
      <c r="D145" s="22" t="s">
        <v>402</v>
      </c>
      <c r="E145" s="22">
        <v>1196217</v>
      </c>
      <c r="F145" s="22">
        <v>121942</v>
      </c>
      <c r="G145" s="22">
        <v>692171</v>
      </c>
      <c r="H145" s="22">
        <v>-223332</v>
      </c>
      <c r="I145" s="22">
        <v>0</v>
      </c>
      <c r="J145" s="22">
        <v>0</v>
      </c>
      <c r="K145" s="22">
        <v>759169</v>
      </c>
      <c r="L145" s="22">
        <v>0</v>
      </c>
      <c r="M145" s="22">
        <v>44694</v>
      </c>
      <c r="N145" s="22">
        <v>0</v>
      </c>
      <c r="O145" s="22">
        <v>0</v>
      </c>
      <c r="P145" s="22">
        <v>0</v>
      </c>
      <c r="Q145" s="22">
        <v>0</v>
      </c>
      <c r="R145" s="22">
        <v>1469</v>
      </c>
      <c r="S145" s="22">
        <v>0</v>
      </c>
      <c r="T145" s="22">
        <v>0</v>
      </c>
      <c r="U145" s="22">
        <v>2592330</v>
      </c>
      <c r="V145" s="22">
        <v>0</v>
      </c>
      <c r="W145" s="22">
        <v>13731</v>
      </c>
      <c r="X145" s="22">
        <v>76816</v>
      </c>
      <c r="Y145" s="22">
        <v>25834</v>
      </c>
      <c r="Z145" s="22">
        <v>852233</v>
      </c>
      <c r="AA145" s="22">
        <v>177199</v>
      </c>
      <c r="AB145" s="22">
        <v>0</v>
      </c>
      <c r="AC145" s="22">
        <v>0</v>
      </c>
      <c r="AD145" s="22">
        <v>1145813</v>
      </c>
      <c r="AE145" s="22">
        <v>1446517</v>
      </c>
      <c r="AF145" s="22">
        <v>5677858</v>
      </c>
      <c r="AG145" s="22">
        <v>25380</v>
      </c>
      <c r="AH145" s="22">
        <v>60633</v>
      </c>
      <c r="AI145" s="22">
        <v>0</v>
      </c>
      <c r="AJ145" s="22">
        <v>5763871</v>
      </c>
      <c r="AK145" s="22">
        <v>7210388</v>
      </c>
    </row>
    <row r="146" spans="1:37" x14ac:dyDescent="0.35">
      <c r="A146" s="22" t="s">
        <v>114</v>
      </c>
      <c r="B146" s="22" t="s">
        <v>294</v>
      </c>
      <c r="C146" s="22" t="s">
        <v>403</v>
      </c>
      <c r="D146" s="22" t="s">
        <v>404</v>
      </c>
      <c r="E146" s="22">
        <v>2486443</v>
      </c>
      <c r="F146" s="22">
        <v>75920</v>
      </c>
      <c r="G146" s="22">
        <v>32957</v>
      </c>
      <c r="H146" s="22">
        <v>0</v>
      </c>
      <c r="I146" s="22">
        <v>151351</v>
      </c>
      <c r="J146" s="22">
        <v>0</v>
      </c>
      <c r="K146" s="22">
        <v>29343</v>
      </c>
      <c r="L146" s="22">
        <v>0</v>
      </c>
      <c r="M146" s="22">
        <v>137968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  <c r="T146" s="22">
        <v>0</v>
      </c>
      <c r="U146" s="22">
        <v>2913982</v>
      </c>
      <c r="V146" s="22">
        <v>0</v>
      </c>
      <c r="W146" s="22">
        <v>11414</v>
      </c>
      <c r="X146" s="22">
        <v>172001</v>
      </c>
      <c r="Y146" s="22">
        <v>0</v>
      </c>
      <c r="Z146" s="22">
        <v>28771</v>
      </c>
      <c r="AA146" s="22">
        <v>0</v>
      </c>
      <c r="AB146" s="22">
        <v>0</v>
      </c>
      <c r="AC146" s="22">
        <v>0</v>
      </c>
      <c r="AD146" s="22">
        <v>212186</v>
      </c>
      <c r="AE146" s="22">
        <v>2701796</v>
      </c>
      <c r="AF146" s="22">
        <v>11971262</v>
      </c>
      <c r="AG146" s="22">
        <v>40268</v>
      </c>
      <c r="AH146" s="22">
        <v>0</v>
      </c>
      <c r="AI146" s="22">
        <v>0</v>
      </c>
      <c r="AJ146" s="22">
        <v>12011530</v>
      </c>
      <c r="AK146" s="22">
        <v>14713326</v>
      </c>
    </row>
    <row r="147" spans="1:37" x14ac:dyDescent="0.35">
      <c r="A147" s="22" t="s">
        <v>114</v>
      </c>
      <c r="B147" s="22" t="s">
        <v>294</v>
      </c>
      <c r="C147" s="22" t="s">
        <v>405</v>
      </c>
      <c r="D147" s="22" t="s">
        <v>406</v>
      </c>
      <c r="E147" s="22">
        <v>3356318</v>
      </c>
      <c r="F147" s="22">
        <v>206597</v>
      </c>
      <c r="G147" s="22">
        <v>189740</v>
      </c>
      <c r="H147" s="22">
        <v>0</v>
      </c>
      <c r="I147" s="22">
        <v>1482090</v>
      </c>
      <c r="J147" s="22">
        <v>0</v>
      </c>
      <c r="K147" s="22">
        <v>365041</v>
      </c>
      <c r="L147" s="22">
        <v>0</v>
      </c>
      <c r="M147" s="22"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v>0</v>
      </c>
      <c r="U147" s="22">
        <v>5599786</v>
      </c>
      <c r="V147" s="22">
        <v>0</v>
      </c>
      <c r="W147" s="22">
        <v>0</v>
      </c>
      <c r="X147" s="22">
        <v>548071</v>
      </c>
      <c r="Y147" s="22">
        <v>17231</v>
      </c>
      <c r="Z147" s="22">
        <v>1518483</v>
      </c>
      <c r="AA147" s="22">
        <v>401986</v>
      </c>
      <c r="AB147" s="22">
        <v>0</v>
      </c>
      <c r="AC147" s="22">
        <v>0</v>
      </c>
      <c r="AD147" s="22">
        <v>2485771</v>
      </c>
      <c r="AE147" s="22">
        <v>3114015</v>
      </c>
      <c r="AF147" s="22">
        <v>15521062</v>
      </c>
      <c r="AG147" s="22">
        <v>1310</v>
      </c>
      <c r="AH147" s="22">
        <v>84831</v>
      </c>
      <c r="AI147" s="22">
        <v>29293</v>
      </c>
      <c r="AJ147" s="22">
        <v>15636496</v>
      </c>
      <c r="AK147" s="22">
        <v>18750511</v>
      </c>
    </row>
    <row r="148" spans="1:37" x14ac:dyDescent="0.35">
      <c r="A148" s="22" t="s">
        <v>114</v>
      </c>
      <c r="B148" s="22" t="s">
        <v>294</v>
      </c>
      <c r="C148" s="22" t="s">
        <v>407</v>
      </c>
      <c r="D148" s="22" t="s">
        <v>408</v>
      </c>
      <c r="E148" s="22">
        <v>5235597</v>
      </c>
      <c r="F148" s="22">
        <v>377633</v>
      </c>
      <c r="G148" s="22">
        <v>181197</v>
      </c>
      <c r="H148" s="22">
        <v>-116210</v>
      </c>
      <c r="I148" s="22">
        <v>3306247</v>
      </c>
      <c r="J148" s="22">
        <v>0</v>
      </c>
      <c r="K148" s="22">
        <v>1436556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0</v>
      </c>
      <c r="U148" s="22">
        <v>10421020</v>
      </c>
      <c r="V148" s="22">
        <v>0</v>
      </c>
      <c r="W148" s="22">
        <v>0</v>
      </c>
      <c r="X148" s="22">
        <v>3565603</v>
      </c>
      <c r="Y148" s="22">
        <v>279622</v>
      </c>
      <c r="Z148" s="22">
        <v>360409</v>
      </c>
      <c r="AA148" s="22">
        <v>20354442</v>
      </c>
      <c r="AB148" s="22">
        <v>0</v>
      </c>
      <c r="AC148" s="22">
        <v>0</v>
      </c>
      <c r="AD148" s="22">
        <v>24560076</v>
      </c>
      <c r="AE148" s="22">
        <v>-14139056</v>
      </c>
      <c r="AF148" s="22">
        <v>148655442</v>
      </c>
      <c r="AG148" s="22">
        <v>0</v>
      </c>
      <c r="AH148" s="22">
        <v>49366</v>
      </c>
      <c r="AI148" s="22">
        <v>0</v>
      </c>
      <c r="AJ148" s="22">
        <v>148704808</v>
      </c>
      <c r="AK148" s="22">
        <v>134565752</v>
      </c>
    </row>
    <row r="149" spans="1:37" x14ac:dyDescent="0.35">
      <c r="A149" s="22" t="s">
        <v>114</v>
      </c>
      <c r="B149" s="22" t="s">
        <v>294</v>
      </c>
      <c r="C149" s="22" t="s">
        <v>409</v>
      </c>
      <c r="D149" s="22" t="s">
        <v>410</v>
      </c>
      <c r="E149" s="22">
        <v>967504</v>
      </c>
      <c r="F149" s="22">
        <v>137510</v>
      </c>
      <c r="G149" s="22">
        <v>290006</v>
      </c>
      <c r="H149" s="22">
        <v>-134435</v>
      </c>
      <c r="I149" s="22">
        <v>101919</v>
      </c>
      <c r="J149" s="22">
        <v>0</v>
      </c>
      <c r="K149" s="22">
        <v>74521</v>
      </c>
      <c r="L149" s="22">
        <v>0</v>
      </c>
      <c r="M149" s="22">
        <v>9164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1424</v>
      </c>
      <c r="T149" s="22">
        <v>0</v>
      </c>
      <c r="U149" s="22">
        <v>1447613</v>
      </c>
      <c r="V149" s="22">
        <v>0</v>
      </c>
      <c r="W149" s="22">
        <v>0</v>
      </c>
      <c r="X149" s="22">
        <v>323197</v>
      </c>
      <c r="Y149" s="22">
        <v>5627</v>
      </c>
      <c r="Z149" s="22">
        <v>727839</v>
      </c>
      <c r="AA149" s="22">
        <v>1443392</v>
      </c>
      <c r="AB149" s="22">
        <v>0</v>
      </c>
      <c r="AC149" s="22">
        <v>0</v>
      </c>
      <c r="AD149" s="22">
        <v>2500055</v>
      </c>
      <c r="AE149" s="22">
        <v>-1052442</v>
      </c>
      <c r="AF149" s="22">
        <v>11759249</v>
      </c>
      <c r="AG149" s="22">
        <v>0</v>
      </c>
      <c r="AH149" s="22">
        <v>16176</v>
      </c>
      <c r="AI149" s="22">
        <v>0</v>
      </c>
      <c r="AJ149" s="22">
        <v>11775425</v>
      </c>
      <c r="AK149" s="22">
        <v>10722983</v>
      </c>
    </row>
    <row r="150" spans="1:37" x14ac:dyDescent="0.35">
      <c r="A150" s="22" t="s">
        <v>114</v>
      </c>
      <c r="B150" s="22" t="s">
        <v>294</v>
      </c>
      <c r="C150" s="22" t="s">
        <v>411</v>
      </c>
      <c r="D150" s="22" t="s">
        <v>412</v>
      </c>
      <c r="E150" s="22">
        <v>4269292</v>
      </c>
      <c r="F150" s="22">
        <v>142810</v>
      </c>
      <c r="G150" s="22">
        <v>76734</v>
      </c>
      <c r="H150" s="22">
        <v>0</v>
      </c>
      <c r="I150" s="22">
        <v>69128</v>
      </c>
      <c r="J150" s="22">
        <v>0</v>
      </c>
      <c r="K150" s="22">
        <v>0</v>
      </c>
      <c r="L150" s="22">
        <v>272708</v>
      </c>
      <c r="M150" s="22">
        <v>287603</v>
      </c>
      <c r="N150" s="22">
        <v>0</v>
      </c>
      <c r="O150" s="22">
        <v>0</v>
      </c>
      <c r="P150" s="22">
        <v>0</v>
      </c>
      <c r="Q150" s="22">
        <v>0</v>
      </c>
      <c r="R150" s="22">
        <v>727272</v>
      </c>
      <c r="S150" s="22">
        <v>0</v>
      </c>
      <c r="T150" s="22">
        <v>0</v>
      </c>
      <c r="U150" s="22">
        <v>5845547</v>
      </c>
      <c r="V150" s="22">
        <v>0</v>
      </c>
      <c r="W150" s="22">
        <v>0</v>
      </c>
      <c r="X150" s="22">
        <v>385563</v>
      </c>
      <c r="Y150" s="22">
        <v>0</v>
      </c>
      <c r="Z150" s="22">
        <v>348881</v>
      </c>
      <c r="AA150" s="22">
        <v>803136</v>
      </c>
      <c r="AB150" s="22">
        <v>0</v>
      </c>
      <c r="AC150" s="22">
        <v>0</v>
      </c>
      <c r="AD150" s="22">
        <v>1537580</v>
      </c>
      <c r="AE150" s="22">
        <v>4307967</v>
      </c>
      <c r="AF150" s="22">
        <v>38001309</v>
      </c>
      <c r="AG150" s="22">
        <v>0</v>
      </c>
      <c r="AH150" s="22">
        <v>112329</v>
      </c>
      <c r="AI150" s="22">
        <v>0</v>
      </c>
      <c r="AJ150" s="22">
        <v>38113638</v>
      </c>
      <c r="AK150" s="22">
        <v>42421605</v>
      </c>
    </row>
    <row r="151" spans="1:37" x14ac:dyDescent="0.35">
      <c r="A151" s="22" t="s">
        <v>114</v>
      </c>
      <c r="B151" s="22" t="s">
        <v>294</v>
      </c>
      <c r="C151" s="22" t="s">
        <v>413</v>
      </c>
      <c r="D151" s="22" t="s">
        <v>414</v>
      </c>
      <c r="E151" s="22">
        <v>3218539</v>
      </c>
      <c r="F151" s="22">
        <v>12667</v>
      </c>
      <c r="G151" s="22">
        <v>0</v>
      </c>
      <c r="H151" s="22">
        <v>0</v>
      </c>
      <c r="I151" s="22">
        <v>465045</v>
      </c>
      <c r="J151" s="22">
        <v>0</v>
      </c>
      <c r="K151" s="22">
        <v>152470</v>
      </c>
      <c r="L151" s="22">
        <v>0</v>
      </c>
      <c r="M151" s="22">
        <v>114461</v>
      </c>
      <c r="N151" s="22">
        <v>0</v>
      </c>
      <c r="O151" s="22">
        <v>0</v>
      </c>
      <c r="P151" s="22">
        <v>0</v>
      </c>
      <c r="Q151" s="22">
        <v>0</v>
      </c>
      <c r="R151" s="22">
        <v>945069</v>
      </c>
      <c r="S151" s="22">
        <v>0</v>
      </c>
      <c r="T151" s="22">
        <v>0</v>
      </c>
      <c r="U151" s="22">
        <v>4908251</v>
      </c>
      <c r="V151" s="22">
        <v>0</v>
      </c>
      <c r="W151" s="22">
        <v>0</v>
      </c>
      <c r="X151" s="22">
        <v>339542</v>
      </c>
      <c r="Y151" s="22">
        <v>0</v>
      </c>
      <c r="Z151" s="22">
        <v>33229</v>
      </c>
      <c r="AA151" s="22">
        <v>205649</v>
      </c>
      <c r="AB151" s="22">
        <v>0</v>
      </c>
      <c r="AC151" s="22">
        <v>0</v>
      </c>
      <c r="AD151" s="22">
        <v>578420</v>
      </c>
      <c r="AE151" s="22">
        <v>4329831</v>
      </c>
      <c r="AF151" s="22">
        <v>14096231</v>
      </c>
      <c r="AG151" s="22">
        <v>0</v>
      </c>
      <c r="AH151" s="22">
        <v>24998</v>
      </c>
      <c r="AI151" s="22">
        <v>0</v>
      </c>
      <c r="AJ151" s="22">
        <v>14121229</v>
      </c>
      <c r="AK151" s="22">
        <v>18451060</v>
      </c>
    </row>
    <row r="152" spans="1:37" x14ac:dyDescent="0.35">
      <c r="A152" s="22" t="s">
        <v>114</v>
      </c>
      <c r="B152" s="22" t="s">
        <v>294</v>
      </c>
      <c r="C152" s="22" t="s">
        <v>415</v>
      </c>
      <c r="D152" s="22" t="s">
        <v>416</v>
      </c>
      <c r="E152" s="22">
        <v>22171941</v>
      </c>
      <c r="F152" s="22">
        <v>1820002</v>
      </c>
      <c r="G152" s="22">
        <v>538719</v>
      </c>
      <c r="H152" s="22">
        <v>-15063</v>
      </c>
      <c r="I152" s="22">
        <v>332906</v>
      </c>
      <c r="J152" s="22">
        <v>150000</v>
      </c>
      <c r="K152" s="22">
        <v>8262692</v>
      </c>
      <c r="L152" s="22">
        <v>0</v>
      </c>
      <c r="M152" s="22">
        <v>3313095</v>
      </c>
      <c r="N152" s="22">
        <v>128660</v>
      </c>
      <c r="O152" s="22">
        <v>0</v>
      </c>
      <c r="P152" s="22">
        <v>0</v>
      </c>
      <c r="Q152" s="22">
        <v>0</v>
      </c>
      <c r="R152" s="22">
        <v>38787017</v>
      </c>
      <c r="S152" s="22">
        <v>0</v>
      </c>
      <c r="T152" s="22">
        <v>0</v>
      </c>
      <c r="U152" s="22">
        <v>75489969</v>
      </c>
      <c r="V152" s="22">
        <v>0</v>
      </c>
      <c r="W152" s="22">
        <v>0</v>
      </c>
      <c r="X152" s="22">
        <v>12215810</v>
      </c>
      <c r="Y152" s="22">
        <v>1308202</v>
      </c>
      <c r="Z152" s="22">
        <v>6559956</v>
      </c>
      <c r="AA152" s="22">
        <v>18444115</v>
      </c>
      <c r="AB152" s="22">
        <v>0</v>
      </c>
      <c r="AC152" s="22">
        <v>0</v>
      </c>
      <c r="AD152" s="22">
        <v>38528083</v>
      </c>
      <c r="AE152" s="22">
        <v>36961886</v>
      </c>
      <c r="AF152" s="22">
        <v>388273270</v>
      </c>
      <c r="AG152" s="22">
        <v>61159</v>
      </c>
      <c r="AH152" s="22">
        <v>372167</v>
      </c>
      <c r="AI152" s="22">
        <v>0</v>
      </c>
      <c r="AJ152" s="22">
        <v>388706596</v>
      </c>
      <c r="AK152" s="22">
        <v>425668482</v>
      </c>
    </row>
    <row r="153" spans="1:37" x14ac:dyDescent="0.35">
      <c r="A153" s="22" t="s">
        <v>114</v>
      </c>
      <c r="B153" s="22" t="s">
        <v>294</v>
      </c>
      <c r="C153" s="22" t="s">
        <v>417</v>
      </c>
      <c r="D153" s="22" t="s">
        <v>418</v>
      </c>
      <c r="E153" s="22">
        <v>15593995</v>
      </c>
      <c r="F153" s="22">
        <v>434339</v>
      </c>
      <c r="G153" s="22">
        <v>210372</v>
      </c>
      <c r="H153" s="22">
        <v>0</v>
      </c>
      <c r="I153" s="22">
        <v>333597</v>
      </c>
      <c r="J153" s="22">
        <v>14095626</v>
      </c>
      <c r="K153" s="22">
        <v>4525310</v>
      </c>
      <c r="L153" s="22">
        <v>0</v>
      </c>
      <c r="M153" s="22">
        <v>17825</v>
      </c>
      <c r="N153" s="22">
        <v>0</v>
      </c>
      <c r="O153" s="22">
        <v>0</v>
      </c>
      <c r="P153" s="22">
        <v>0</v>
      </c>
      <c r="Q153" s="22">
        <v>0</v>
      </c>
      <c r="R153" s="22">
        <v>81760</v>
      </c>
      <c r="S153" s="22">
        <v>0</v>
      </c>
      <c r="T153" s="22">
        <v>0</v>
      </c>
      <c r="U153" s="22">
        <v>35292824</v>
      </c>
      <c r="V153" s="22">
        <v>0</v>
      </c>
      <c r="W153" s="22">
        <v>0</v>
      </c>
      <c r="X153" s="22">
        <v>4131169</v>
      </c>
      <c r="Y153" s="22">
        <v>786625</v>
      </c>
      <c r="Z153" s="22">
        <v>1626071</v>
      </c>
      <c r="AA153" s="22">
        <v>31936804</v>
      </c>
      <c r="AB153" s="22">
        <v>0</v>
      </c>
      <c r="AC153" s="22">
        <v>0</v>
      </c>
      <c r="AD153" s="22">
        <v>38480669</v>
      </c>
      <c r="AE153" s="22">
        <v>-3187845</v>
      </c>
      <c r="AF153" s="22">
        <v>95297594</v>
      </c>
      <c r="AG153" s="22">
        <v>0</v>
      </c>
      <c r="AH153" s="22">
        <v>19975</v>
      </c>
      <c r="AI153" s="22">
        <v>0</v>
      </c>
      <c r="AJ153" s="22">
        <v>95317569</v>
      </c>
      <c r="AK153" s="22">
        <v>92129724</v>
      </c>
    </row>
    <row r="154" spans="1:37" x14ac:dyDescent="0.35">
      <c r="A154" s="22" t="s">
        <v>114</v>
      </c>
      <c r="B154" s="22" t="s">
        <v>294</v>
      </c>
      <c r="C154" s="22" t="s">
        <v>419</v>
      </c>
      <c r="D154" s="22" t="s">
        <v>420</v>
      </c>
      <c r="E154" s="22">
        <v>518733</v>
      </c>
      <c r="F154" s="22">
        <v>73733</v>
      </c>
      <c r="G154" s="22">
        <v>69931</v>
      </c>
      <c r="H154" s="22">
        <v>-21741</v>
      </c>
      <c r="I154" s="22">
        <v>335238</v>
      </c>
      <c r="J154" s="22">
        <v>0</v>
      </c>
      <c r="K154" s="22">
        <v>127958</v>
      </c>
      <c r="L154" s="22">
        <v>0</v>
      </c>
      <c r="M154" s="22">
        <v>203385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0</v>
      </c>
      <c r="U154" s="22">
        <v>1307237</v>
      </c>
      <c r="V154" s="22">
        <v>0</v>
      </c>
      <c r="W154" s="22">
        <v>200000</v>
      </c>
      <c r="X154" s="22">
        <v>179303</v>
      </c>
      <c r="Y154" s="22">
        <v>0</v>
      </c>
      <c r="Z154" s="22">
        <v>280035</v>
      </c>
      <c r="AA154" s="22">
        <v>1483350</v>
      </c>
      <c r="AB154" s="22">
        <v>0</v>
      </c>
      <c r="AC154" s="22">
        <v>0</v>
      </c>
      <c r="AD154" s="22">
        <v>2142688</v>
      </c>
      <c r="AE154" s="22">
        <v>-835451</v>
      </c>
      <c r="AF154" s="22">
        <v>11502359</v>
      </c>
      <c r="AG154" s="22">
        <v>0</v>
      </c>
      <c r="AH154" s="22">
        <v>12782</v>
      </c>
      <c r="AI154" s="22">
        <v>0</v>
      </c>
      <c r="AJ154" s="22">
        <v>11515141</v>
      </c>
      <c r="AK154" s="22">
        <v>10679690</v>
      </c>
    </row>
    <row r="155" spans="1:37" x14ac:dyDescent="0.35">
      <c r="A155" s="22" t="s">
        <v>114</v>
      </c>
      <c r="B155" s="22" t="s">
        <v>294</v>
      </c>
      <c r="C155" s="22" t="s">
        <v>421</v>
      </c>
      <c r="D155" s="22" t="s">
        <v>422</v>
      </c>
      <c r="E155" s="22">
        <v>971299</v>
      </c>
      <c r="F155" s="22">
        <v>106145</v>
      </c>
      <c r="G155" s="22">
        <v>111585</v>
      </c>
      <c r="H155" s="22">
        <v>0</v>
      </c>
      <c r="I155" s="22">
        <v>427573</v>
      </c>
      <c r="J155" s="22">
        <v>454931</v>
      </c>
      <c r="K155" s="22">
        <v>391262</v>
      </c>
      <c r="L155" s="22">
        <v>0</v>
      </c>
      <c r="M155" s="22">
        <v>301194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  <c r="T155" s="22">
        <v>5536</v>
      </c>
      <c r="U155" s="22">
        <v>2769525</v>
      </c>
      <c r="V155" s="22">
        <v>0</v>
      </c>
      <c r="W155" s="22">
        <v>0</v>
      </c>
      <c r="X155" s="22">
        <v>634222</v>
      </c>
      <c r="Y155" s="22">
        <v>0</v>
      </c>
      <c r="Z155" s="22">
        <v>623707</v>
      </c>
      <c r="AA155" s="22">
        <v>4300886</v>
      </c>
      <c r="AB155" s="22">
        <v>0</v>
      </c>
      <c r="AC155" s="22">
        <v>0</v>
      </c>
      <c r="AD155" s="22">
        <v>5558815</v>
      </c>
      <c r="AE155" s="22">
        <v>-2789290</v>
      </c>
      <c r="AF155" s="22">
        <v>25628205</v>
      </c>
      <c r="AG155" s="22">
        <v>0</v>
      </c>
      <c r="AH155" s="22">
        <v>0</v>
      </c>
      <c r="AI155" s="22">
        <v>0</v>
      </c>
      <c r="AJ155" s="22">
        <v>25628205</v>
      </c>
      <c r="AK155" s="22">
        <v>22838915</v>
      </c>
    </row>
    <row r="156" spans="1:37" x14ac:dyDescent="0.35">
      <c r="A156" s="22" t="s">
        <v>114</v>
      </c>
      <c r="B156" s="22" t="s">
        <v>294</v>
      </c>
      <c r="C156" s="22" t="s">
        <v>423</v>
      </c>
      <c r="D156" s="22" t="s">
        <v>424</v>
      </c>
      <c r="E156" s="22">
        <v>6468305</v>
      </c>
      <c r="F156" s="22">
        <v>1013775</v>
      </c>
      <c r="G156" s="22">
        <v>983477</v>
      </c>
      <c r="H156" s="22">
        <v>-72460</v>
      </c>
      <c r="I156" s="22">
        <v>6364003</v>
      </c>
      <c r="J156" s="22">
        <v>0</v>
      </c>
      <c r="K156" s="22">
        <v>4114480</v>
      </c>
      <c r="L156" s="22">
        <v>0</v>
      </c>
      <c r="M156" s="22">
        <v>28881</v>
      </c>
      <c r="N156" s="22">
        <v>0</v>
      </c>
      <c r="O156" s="22">
        <v>0</v>
      </c>
      <c r="P156" s="22">
        <v>0</v>
      </c>
      <c r="Q156" s="22">
        <v>0</v>
      </c>
      <c r="R156" s="22">
        <v>30</v>
      </c>
      <c r="S156" s="22">
        <v>0</v>
      </c>
      <c r="T156" s="22">
        <v>1523183</v>
      </c>
      <c r="U156" s="22">
        <v>20423674</v>
      </c>
      <c r="V156" s="22">
        <v>0</v>
      </c>
      <c r="W156" s="22">
        <v>1064953</v>
      </c>
      <c r="X156" s="22">
        <v>1932691</v>
      </c>
      <c r="Y156" s="22">
        <v>73334</v>
      </c>
      <c r="Z156" s="22">
        <v>10175861</v>
      </c>
      <c r="AA156" s="22">
        <v>23253427</v>
      </c>
      <c r="AB156" s="22">
        <v>0</v>
      </c>
      <c r="AC156" s="22">
        <v>2905605</v>
      </c>
      <c r="AD156" s="22">
        <v>39405871</v>
      </c>
      <c r="AE156" s="22">
        <v>-18982197</v>
      </c>
      <c r="AF156" s="22">
        <v>141650096</v>
      </c>
      <c r="AG156" s="22">
        <v>0</v>
      </c>
      <c r="AH156" s="22">
        <v>25361</v>
      </c>
      <c r="AI156" s="22">
        <v>0</v>
      </c>
      <c r="AJ156" s="22">
        <v>141675457</v>
      </c>
      <c r="AK156" s="22">
        <v>122693260</v>
      </c>
    </row>
    <row r="157" spans="1:37" x14ac:dyDescent="0.35">
      <c r="A157" s="22" t="s">
        <v>114</v>
      </c>
      <c r="B157" s="22" t="s">
        <v>294</v>
      </c>
      <c r="C157" s="22" t="s">
        <v>425</v>
      </c>
      <c r="D157" s="22" t="s">
        <v>426</v>
      </c>
      <c r="E157" s="22">
        <v>5960901</v>
      </c>
      <c r="F157" s="22">
        <v>311864</v>
      </c>
      <c r="G157" s="22">
        <v>144215</v>
      </c>
      <c r="H157" s="22">
        <v>0</v>
      </c>
      <c r="I157" s="22">
        <v>662061</v>
      </c>
      <c r="J157" s="22">
        <v>0</v>
      </c>
      <c r="K157" s="22">
        <v>282616</v>
      </c>
      <c r="L157" s="22"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  <c r="T157" s="22">
        <v>0</v>
      </c>
      <c r="U157" s="22">
        <v>7361657</v>
      </c>
      <c r="V157" s="22">
        <v>0</v>
      </c>
      <c r="W157" s="22">
        <v>0</v>
      </c>
      <c r="X157" s="22">
        <v>845729</v>
      </c>
      <c r="Y157" s="22">
        <v>0</v>
      </c>
      <c r="Z157" s="22">
        <v>1167781</v>
      </c>
      <c r="AA157" s="22">
        <v>3141819</v>
      </c>
      <c r="AB157" s="22">
        <v>200112</v>
      </c>
      <c r="AC157" s="22">
        <v>0</v>
      </c>
      <c r="AD157" s="22">
        <v>5355441</v>
      </c>
      <c r="AE157" s="22">
        <v>2006216</v>
      </c>
      <c r="AF157" s="22">
        <v>49475957</v>
      </c>
      <c r="AG157" s="22">
        <v>0</v>
      </c>
      <c r="AH157" s="22">
        <v>9877</v>
      </c>
      <c r="AI157" s="22">
        <v>0</v>
      </c>
      <c r="AJ157" s="22">
        <v>49485834</v>
      </c>
      <c r="AK157" s="22">
        <v>51492050</v>
      </c>
    </row>
    <row r="158" spans="1:37" x14ac:dyDescent="0.35">
      <c r="A158" s="22" t="s">
        <v>114</v>
      </c>
      <c r="B158" s="22" t="s">
        <v>294</v>
      </c>
      <c r="C158" s="22" t="s">
        <v>427</v>
      </c>
      <c r="D158" s="22" t="s">
        <v>428</v>
      </c>
      <c r="E158" s="22">
        <v>4417740</v>
      </c>
      <c r="F158" s="22">
        <v>44694</v>
      </c>
      <c r="G158" s="22">
        <v>14865</v>
      </c>
      <c r="H158" s="22">
        <v>0</v>
      </c>
      <c r="I158" s="22">
        <v>0</v>
      </c>
      <c r="J158" s="22">
        <v>0</v>
      </c>
      <c r="K158" s="22">
        <v>207481</v>
      </c>
      <c r="L158" s="22">
        <v>0</v>
      </c>
      <c r="M158" s="22">
        <v>0</v>
      </c>
      <c r="N158" s="22">
        <v>743053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  <c r="T158" s="22">
        <v>0</v>
      </c>
      <c r="U158" s="22">
        <v>5427833</v>
      </c>
      <c r="V158" s="22">
        <v>0</v>
      </c>
      <c r="W158" s="22">
        <v>0</v>
      </c>
      <c r="X158" s="22">
        <v>262942</v>
      </c>
      <c r="Y158" s="22">
        <v>6000</v>
      </c>
      <c r="Z158" s="22">
        <v>196600</v>
      </c>
      <c r="AA158" s="22">
        <v>1072236</v>
      </c>
      <c r="AB158" s="22">
        <v>0</v>
      </c>
      <c r="AC158" s="22">
        <v>0</v>
      </c>
      <c r="AD158" s="22">
        <v>1537778</v>
      </c>
      <c r="AE158" s="22">
        <v>3890055</v>
      </c>
      <c r="AF158" s="22">
        <v>25602930</v>
      </c>
      <c r="AG158" s="22">
        <v>26954</v>
      </c>
      <c r="AH158" s="22">
        <v>13961</v>
      </c>
      <c r="AI158" s="22">
        <v>0</v>
      </c>
      <c r="AJ158" s="22">
        <v>25643845</v>
      </c>
      <c r="AK158" s="22">
        <v>29533900</v>
      </c>
    </row>
    <row r="159" spans="1:37" x14ac:dyDescent="0.35">
      <c r="A159" s="22" t="s">
        <v>114</v>
      </c>
      <c r="B159" s="22" t="s">
        <v>294</v>
      </c>
      <c r="C159" s="22" t="s">
        <v>429</v>
      </c>
      <c r="D159" s="22" t="s">
        <v>430</v>
      </c>
      <c r="E159" s="22">
        <v>2120958</v>
      </c>
      <c r="F159" s="22">
        <v>330227</v>
      </c>
      <c r="G159" s="22">
        <v>0</v>
      </c>
      <c r="H159" s="22">
        <v>0</v>
      </c>
      <c r="I159" s="22">
        <v>0</v>
      </c>
      <c r="J159" s="22">
        <v>0</v>
      </c>
      <c r="K159" s="22">
        <v>2561032</v>
      </c>
      <c r="L159" s="22">
        <v>0</v>
      </c>
      <c r="M159" s="22">
        <v>401816</v>
      </c>
      <c r="N159" s="22">
        <v>0</v>
      </c>
      <c r="O159" s="22">
        <v>0</v>
      </c>
      <c r="P159" s="22">
        <v>0</v>
      </c>
      <c r="Q159" s="22">
        <v>0</v>
      </c>
      <c r="R159" s="22">
        <v>7371902</v>
      </c>
      <c r="S159" s="22">
        <v>0</v>
      </c>
      <c r="T159" s="22">
        <v>0</v>
      </c>
      <c r="U159" s="22">
        <v>12785935</v>
      </c>
      <c r="V159" s="22">
        <v>0</v>
      </c>
      <c r="W159" s="22">
        <v>0</v>
      </c>
      <c r="X159" s="22">
        <v>1078764</v>
      </c>
      <c r="Y159" s="22">
        <v>88984</v>
      </c>
      <c r="Z159" s="22">
        <v>1314499</v>
      </c>
      <c r="AA159" s="22">
        <v>3890035</v>
      </c>
      <c r="AB159" s="22">
        <v>0</v>
      </c>
      <c r="AC159" s="22">
        <v>0</v>
      </c>
      <c r="AD159" s="22">
        <v>6372282</v>
      </c>
      <c r="AE159" s="22">
        <v>6413653</v>
      </c>
      <c r="AF159" s="22">
        <v>47565597</v>
      </c>
      <c r="AG159" s="22">
        <v>290260</v>
      </c>
      <c r="AH159" s="22">
        <v>115552</v>
      </c>
      <c r="AI159" s="22">
        <v>0</v>
      </c>
      <c r="AJ159" s="22">
        <v>47971409</v>
      </c>
      <c r="AK159" s="22">
        <v>54385062</v>
      </c>
    </row>
    <row r="160" spans="1:37" x14ac:dyDescent="0.35">
      <c r="A160" s="22" t="s">
        <v>114</v>
      </c>
      <c r="B160" s="22" t="s">
        <v>294</v>
      </c>
      <c r="C160" s="22" t="s">
        <v>431</v>
      </c>
      <c r="D160" s="22" t="s">
        <v>432</v>
      </c>
      <c r="E160" s="22">
        <v>14417968</v>
      </c>
      <c r="F160" s="22">
        <v>694798</v>
      </c>
      <c r="G160" s="22">
        <v>50789</v>
      </c>
      <c r="H160" s="22">
        <v>-7242</v>
      </c>
      <c r="I160" s="22">
        <v>0</v>
      </c>
      <c r="J160" s="22">
        <v>0</v>
      </c>
      <c r="K160" s="22">
        <v>1422122</v>
      </c>
      <c r="L160" s="22">
        <v>0</v>
      </c>
      <c r="M160" s="22">
        <v>885652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175000</v>
      </c>
      <c r="T160" s="22">
        <v>0</v>
      </c>
      <c r="U160" s="22">
        <v>17639087</v>
      </c>
      <c r="V160" s="22">
        <v>0</v>
      </c>
      <c r="W160" s="22">
        <v>0</v>
      </c>
      <c r="X160" s="22">
        <v>2278033</v>
      </c>
      <c r="Y160" s="22">
        <v>141477</v>
      </c>
      <c r="Z160" s="22">
        <v>3564139</v>
      </c>
      <c r="AA160" s="22">
        <v>14612386</v>
      </c>
      <c r="AB160" s="22">
        <v>0</v>
      </c>
      <c r="AC160" s="22">
        <v>0</v>
      </c>
      <c r="AD160" s="22">
        <v>20596035</v>
      </c>
      <c r="AE160" s="22">
        <v>-2956948</v>
      </c>
      <c r="AF160" s="22">
        <v>66353332</v>
      </c>
      <c r="AG160" s="22">
        <v>390759</v>
      </c>
      <c r="AH160" s="22">
        <v>211836</v>
      </c>
      <c r="AI160" s="22">
        <v>0</v>
      </c>
      <c r="AJ160" s="22">
        <v>66955927</v>
      </c>
      <c r="AK160" s="22">
        <v>63998979</v>
      </c>
    </row>
    <row r="161" spans="1:37" x14ac:dyDescent="0.35">
      <c r="A161" s="22" t="s">
        <v>114</v>
      </c>
      <c r="B161" s="22" t="s">
        <v>294</v>
      </c>
      <c r="C161" s="22" t="s">
        <v>433</v>
      </c>
      <c r="D161" s="22" t="s">
        <v>434</v>
      </c>
      <c r="E161" s="22">
        <v>7676005</v>
      </c>
      <c r="F161" s="22">
        <v>160293</v>
      </c>
      <c r="G161" s="22">
        <v>161661</v>
      </c>
      <c r="H161" s="22">
        <v>0</v>
      </c>
      <c r="I161" s="22">
        <v>280137</v>
      </c>
      <c r="J161" s="22">
        <v>21565</v>
      </c>
      <c r="K161" s="22">
        <v>207352</v>
      </c>
      <c r="L161" s="22">
        <v>0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  <c r="T161" s="22">
        <v>20</v>
      </c>
      <c r="U161" s="22">
        <v>8507033</v>
      </c>
      <c r="V161" s="22">
        <v>0</v>
      </c>
      <c r="W161" s="22">
        <v>47226</v>
      </c>
      <c r="X161" s="22">
        <v>347369</v>
      </c>
      <c r="Y161" s="22">
        <v>106064</v>
      </c>
      <c r="Z161" s="22">
        <v>119503</v>
      </c>
      <c r="AA161" s="22">
        <v>919462</v>
      </c>
      <c r="AB161" s="22">
        <v>0</v>
      </c>
      <c r="AC161" s="22">
        <v>222825</v>
      </c>
      <c r="AD161" s="22">
        <v>1762449</v>
      </c>
      <c r="AE161" s="22">
        <v>6744584</v>
      </c>
      <c r="AF161" s="22">
        <v>33417058</v>
      </c>
      <c r="AG161" s="22">
        <v>10028</v>
      </c>
      <c r="AH161" s="22">
        <v>17640</v>
      </c>
      <c r="AI161" s="22">
        <v>2625887</v>
      </c>
      <c r="AJ161" s="22">
        <v>36070613</v>
      </c>
      <c r="AK161" s="22">
        <v>42815197</v>
      </c>
    </row>
    <row r="162" spans="1:37" x14ac:dyDescent="0.35">
      <c r="A162" s="22" t="s">
        <v>114</v>
      </c>
      <c r="B162" s="22" t="s">
        <v>294</v>
      </c>
      <c r="C162" s="22" t="s">
        <v>435</v>
      </c>
      <c r="D162" s="22" t="s">
        <v>436</v>
      </c>
      <c r="E162" s="22">
        <v>797177</v>
      </c>
      <c r="F162" s="22">
        <v>0</v>
      </c>
      <c r="G162" s="22">
        <v>280418</v>
      </c>
      <c r="H162" s="22">
        <v>-222360</v>
      </c>
      <c r="I162" s="22">
        <v>0</v>
      </c>
      <c r="J162" s="22">
        <v>0</v>
      </c>
      <c r="K162" s="22">
        <v>304983</v>
      </c>
      <c r="L162" s="22">
        <v>0</v>
      </c>
      <c r="M162" s="22">
        <v>313186</v>
      </c>
      <c r="N162" s="22">
        <v>0</v>
      </c>
      <c r="O162" s="22">
        <v>0</v>
      </c>
      <c r="P162" s="22">
        <v>65556</v>
      </c>
      <c r="Q162" s="22">
        <v>0</v>
      </c>
      <c r="R162" s="22">
        <v>3725136</v>
      </c>
      <c r="S162" s="22">
        <v>0</v>
      </c>
      <c r="T162" s="22">
        <v>0</v>
      </c>
      <c r="U162" s="22">
        <v>5264096</v>
      </c>
      <c r="V162" s="22">
        <v>0</v>
      </c>
      <c r="W162" s="22">
        <v>0</v>
      </c>
      <c r="X162" s="22">
        <v>358062</v>
      </c>
      <c r="Y162" s="22">
        <v>85584</v>
      </c>
      <c r="Z162" s="22">
        <v>123655</v>
      </c>
      <c r="AA162" s="22">
        <v>983083</v>
      </c>
      <c r="AB162" s="22">
        <v>0</v>
      </c>
      <c r="AC162" s="22">
        <v>0</v>
      </c>
      <c r="AD162" s="22">
        <v>1550384</v>
      </c>
      <c r="AE162" s="22">
        <v>3713712</v>
      </c>
      <c r="AF162" s="22">
        <v>33474502</v>
      </c>
      <c r="AG162" s="22">
        <v>12796</v>
      </c>
      <c r="AH162" s="22">
        <v>148602</v>
      </c>
      <c r="AI162" s="22">
        <v>0</v>
      </c>
      <c r="AJ162" s="22">
        <v>33635900</v>
      </c>
      <c r="AK162" s="22">
        <v>37349612</v>
      </c>
    </row>
    <row r="163" spans="1:37" x14ac:dyDescent="0.35">
      <c r="A163" s="22" t="s">
        <v>114</v>
      </c>
      <c r="B163" s="22" t="s">
        <v>294</v>
      </c>
      <c r="C163" s="22" t="s">
        <v>437</v>
      </c>
      <c r="D163" s="22" t="s">
        <v>438</v>
      </c>
      <c r="E163" s="22">
        <v>1262852</v>
      </c>
      <c r="F163" s="22">
        <v>235965</v>
      </c>
      <c r="G163" s="22">
        <v>159148</v>
      </c>
      <c r="H163" s="22">
        <v>0</v>
      </c>
      <c r="I163" s="22">
        <v>148896</v>
      </c>
      <c r="J163" s="22">
        <v>0</v>
      </c>
      <c r="K163" s="22">
        <v>324760</v>
      </c>
      <c r="L163" s="22">
        <v>0</v>
      </c>
      <c r="M163" s="22">
        <v>106385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0</v>
      </c>
      <c r="U163" s="22">
        <v>2238006</v>
      </c>
      <c r="V163" s="22">
        <v>0</v>
      </c>
      <c r="W163" s="22">
        <v>0</v>
      </c>
      <c r="X163" s="22">
        <v>672596</v>
      </c>
      <c r="Y163" s="22">
        <v>0</v>
      </c>
      <c r="Z163" s="22">
        <v>642676</v>
      </c>
      <c r="AA163" s="22">
        <v>9013565</v>
      </c>
      <c r="AB163" s="22">
        <v>0</v>
      </c>
      <c r="AC163" s="22">
        <v>0</v>
      </c>
      <c r="AD163" s="22">
        <v>10328837</v>
      </c>
      <c r="AE163" s="22">
        <v>-8090831</v>
      </c>
      <c r="AF163" s="22">
        <v>33480206</v>
      </c>
      <c r="AG163" s="22">
        <v>38182</v>
      </c>
      <c r="AH163" s="22">
        <v>0</v>
      </c>
      <c r="AI163" s="22">
        <v>0</v>
      </c>
      <c r="AJ163" s="22">
        <v>33518388</v>
      </c>
      <c r="AK163" s="22">
        <v>25427557</v>
      </c>
    </row>
    <row r="164" spans="1:37" x14ac:dyDescent="0.35">
      <c r="A164" s="22" t="s">
        <v>114</v>
      </c>
      <c r="B164" s="22" t="s">
        <v>294</v>
      </c>
      <c r="C164" s="22" t="s">
        <v>439</v>
      </c>
      <c r="D164" s="22" t="s">
        <v>440</v>
      </c>
      <c r="E164" s="22">
        <v>27429697</v>
      </c>
      <c r="F164" s="22">
        <v>225586</v>
      </c>
      <c r="G164" s="22">
        <v>223315</v>
      </c>
      <c r="H164" s="22">
        <v>0</v>
      </c>
      <c r="I164" s="22">
        <v>0</v>
      </c>
      <c r="J164" s="22">
        <v>1143643</v>
      </c>
      <c r="K164" s="22">
        <v>6185595</v>
      </c>
      <c r="L164" s="22">
        <v>0</v>
      </c>
      <c r="M164" s="22">
        <v>873550</v>
      </c>
      <c r="N164" s="22">
        <v>23396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v>0</v>
      </c>
      <c r="U164" s="22">
        <v>36104782</v>
      </c>
      <c r="V164" s="22">
        <v>0</v>
      </c>
      <c r="W164" s="22">
        <v>0</v>
      </c>
      <c r="X164" s="22">
        <v>1617750</v>
      </c>
      <c r="Y164" s="22">
        <v>0</v>
      </c>
      <c r="Z164" s="22">
        <v>5137136</v>
      </c>
      <c r="AA164" s="22">
        <v>5442642</v>
      </c>
      <c r="AB164" s="22">
        <v>0</v>
      </c>
      <c r="AC164" s="22">
        <v>0</v>
      </c>
      <c r="AD164" s="22">
        <v>12197528</v>
      </c>
      <c r="AE164" s="22">
        <v>23907254</v>
      </c>
      <c r="AF164" s="22">
        <v>82423464</v>
      </c>
      <c r="AG164" s="22">
        <v>68889</v>
      </c>
      <c r="AH164" s="22">
        <v>265606</v>
      </c>
      <c r="AI164" s="22">
        <v>0</v>
      </c>
      <c r="AJ164" s="22">
        <v>82757959</v>
      </c>
      <c r="AK164" s="22">
        <v>106665213</v>
      </c>
    </row>
    <row r="165" spans="1:37" x14ac:dyDescent="0.35">
      <c r="A165" s="22" t="s">
        <v>114</v>
      </c>
      <c r="B165" s="22" t="s">
        <v>294</v>
      </c>
      <c r="C165" s="22" t="s">
        <v>441</v>
      </c>
      <c r="D165" s="22" t="s">
        <v>442</v>
      </c>
      <c r="E165" s="22">
        <v>4990427</v>
      </c>
      <c r="F165" s="22">
        <v>647091</v>
      </c>
      <c r="G165" s="22">
        <v>391574</v>
      </c>
      <c r="H165" s="22">
        <v>-82343</v>
      </c>
      <c r="I165" s="22">
        <v>326655</v>
      </c>
      <c r="J165" s="22">
        <v>0</v>
      </c>
      <c r="K165" s="22">
        <v>424637</v>
      </c>
      <c r="L165" s="22">
        <v>0</v>
      </c>
      <c r="M165" s="22"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39608</v>
      </c>
      <c r="S165" s="22">
        <v>0</v>
      </c>
      <c r="T165" s="22">
        <v>4725</v>
      </c>
      <c r="U165" s="22">
        <v>6742374</v>
      </c>
      <c r="V165" s="22">
        <v>0</v>
      </c>
      <c r="W165" s="22">
        <v>216580</v>
      </c>
      <c r="X165" s="22">
        <v>330909</v>
      </c>
      <c r="Y165" s="22">
        <v>163431</v>
      </c>
      <c r="Z165" s="22">
        <v>102386</v>
      </c>
      <c r="AA165" s="22">
        <v>4671662</v>
      </c>
      <c r="AB165" s="22">
        <v>0</v>
      </c>
      <c r="AC165" s="22">
        <v>4725</v>
      </c>
      <c r="AD165" s="22">
        <v>5489693</v>
      </c>
      <c r="AE165" s="22">
        <v>1252681</v>
      </c>
      <c r="AF165" s="22">
        <v>22925133</v>
      </c>
      <c r="AG165" s="22">
        <v>84226</v>
      </c>
      <c r="AH165" s="22">
        <v>26973</v>
      </c>
      <c r="AI165" s="22">
        <v>0</v>
      </c>
      <c r="AJ165" s="22">
        <v>23036332</v>
      </c>
      <c r="AK165" s="22">
        <v>24289013</v>
      </c>
    </row>
    <row r="166" spans="1:37" x14ac:dyDescent="0.35">
      <c r="A166" s="22" t="s">
        <v>114</v>
      </c>
      <c r="B166" s="22" t="s">
        <v>294</v>
      </c>
      <c r="C166" s="22" t="s">
        <v>443</v>
      </c>
      <c r="D166" s="22" t="s">
        <v>444</v>
      </c>
      <c r="E166" s="22">
        <v>5827604</v>
      </c>
      <c r="F166" s="22">
        <v>84052</v>
      </c>
      <c r="G166" s="22">
        <v>10366</v>
      </c>
      <c r="H166" s="22">
        <v>0</v>
      </c>
      <c r="I166" s="22">
        <v>208455</v>
      </c>
      <c r="J166" s="22">
        <v>0</v>
      </c>
      <c r="K166" s="22">
        <v>166734</v>
      </c>
      <c r="L166" s="22">
        <v>0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2488</v>
      </c>
      <c r="S166" s="22">
        <v>0</v>
      </c>
      <c r="T166" s="22">
        <v>0</v>
      </c>
      <c r="U166" s="22">
        <v>6299699</v>
      </c>
      <c r="V166" s="22">
        <v>0</v>
      </c>
      <c r="W166" s="22">
        <v>0</v>
      </c>
      <c r="X166" s="22">
        <v>759479</v>
      </c>
      <c r="Y166" s="22">
        <v>0</v>
      </c>
      <c r="Z166" s="22">
        <v>1568905</v>
      </c>
      <c r="AA166" s="22">
        <v>1410221</v>
      </c>
      <c r="AB166" s="22">
        <v>0</v>
      </c>
      <c r="AC166" s="22">
        <v>23688</v>
      </c>
      <c r="AD166" s="22">
        <v>3762293</v>
      </c>
      <c r="AE166" s="22">
        <v>2537406</v>
      </c>
      <c r="AF166" s="22">
        <v>29361518</v>
      </c>
      <c r="AG166" s="22">
        <v>0</v>
      </c>
      <c r="AH166" s="22">
        <v>101267</v>
      </c>
      <c r="AI166" s="22">
        <v>242400</v>
      </c>
      <c r="AJ166" s="22">
        <v>29705185</v>
      </c>
      <c r="AK166" s="22">
        <v>32242591</v>
      </c>
    </row>
    <row r="167" spans="1:37" x14ac:dyDescent="0.35">
      <c r="A167" s="22" t="s">
        <v>114</v>
      </c>
      <c r="B167" s="22" t="s">
        <v>294</v>
      </c>
      <c r="C167" s="22" t="s">
        <v>445</v>
      </c>
      <c r="D167" s="22" t="s">
        <v>446</v>
      </c>
      <c r="E167" s="22">
        <v>18364023</v>
      </c>
      <c r="F167" s="22">
        <v>290090</v>
      </c>
      <c r="G167" s="22">
        <v>99055</v>
      </c>
      <c r="H167" s="22">
        <v>0</v>
      </c>
      <c r="I167" s="22">
        <v>3005769</v>
      </c>
      <c r="J167" s="22">
        <v>592100</v>
      </c>
      <c r="K167" s="22">
        <v>831500</v>
      </c>
      <c r="L167" s="22">
        <v>0</v>
      </c>
      <c r="M167" s="22">
        <v>1623434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3113</v>
      </c>
      <c r="T167" s="22">
        <v>1243968</v>
      </c>
      <c r="U167" s="22">
        <v>26053052</v>
      </c>
      <c r="V167" s="22">
        <v>0</v>
      </c>
      <c r="W167" s="22">
        <v>1120065</v>
      </c>
      <c r="X167" s="22">
        <v>2559381</v>
      </c>
      <c r="Y167" s="22">
        <v>188293</v>
      </c>
      <c r="Z167" s="22">
        <v>3923821</v>
      </c>
      <c r="AA167" s="22">
        <v>6219163</v>
      </c>
      <c r="AB167" s="22">
        <v>0</v>
      </c>
      <c r="AC167" s="22">
        <v>0</v>
      </c>
      <c r="AD167" s="22">
        <v>14010723</v>
      </c>
      <c r="AE167" s="22">
        <v>12042329</v>
      </c>
      <c r="AF167" s="22">
        <v>93707586</v>
      </c>
      <c r="AG167" s="22">
        <v>53203</v>
      </c>
      <c r="AH167" s="22">
        <v>72344</v>
      </c>
      <c r="AI167" s="22">
        <v>0</v>
      </c>
      <c r="AJ167" s="22">
        <v>93833133</v>
      </c>
      <c r="AK167" s="22">
        <v>105875462</v>
      </c>
    </row>
    <row r="168" spans="1:37" x14ac:dyDescent="0.35">
      <c r="A168" s="22" t="s">
        <v>114</v>
      </c>
      <c r="B168" s="22" t="s">
        <v>294</v>
      </c>
      <c r="C168" s="22" t="s">
        <v>447</v>
      </c>
      <c r="D168" s="22" t="s">
        <v>448</v>
      </c>
      <c r="E168" s="22">
        <v>2105279</v>
      </c>
      <c r="F168" s="22">
        <v>26196</v>
      </c>
      <c r="G168" s="22">
        <v>44250</v>
      </c>
      <c r="H168" s="22">
        <v>-2153</v>
      </c>
      <c r="I168" s="22">
        <v>423631</v>
      </c>
      <c r="J168" s="22">
        <v>0</v>
      </c>
      <c r="K168" s="22">
        <v>156890</v>
      </c>
      <c r="L168" s="22">
        <v>0</v>
      </c>
      <c r="M168" s="22">
        <v>432472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  <c r="T168" s="22">
        <v>94508</v>
      </c>
      <c r="U168" s="22">
        <v>3281073</v>
      </c>
      <c r="V168" s="22">
        <v>0</v>
      </c>
      <c r="W168" s="22">
        <v>0</v>
      </c>
      <c r="X168" s="22">
        <v>212991</v>
      </c>
      <c r="Y168" s="22">
        <v>0</v>
      </c>
      <c r="Z168" s="22">
        <v>778919</v>
      </c>
      <c r="AA168" s="22">
        <v>1373366</v>
      </c>
      <c r="AB168" s="22">
        <v>0</v>
      </c>
      <c r="AC168" s="22">
        <v>0</v>
      </c>
      <c r="AD168" s="22">
        <v>2365276</v>
      </c>
      <c r="AE168" s="22">
        <v>915797</v>
      </c>
      <c r="AF168" s="22">
        <v>11513172</v>
      </c>
      <c r="AG168" s="22">
        <v>0</v>
      </c>
      <c r="AH168" s="22">
        <v>106742</v>
      </c>
      <c r="AI168" s="22">
        <v>0</v>
      </c>
      <c r="AJ168" s="22">
        <v>11619914</v>
      </c>
      <c r="AK168" s="22">
        <v>12535711</v>
      </c>
    </row>
    <row r="169" spans="1:37" x14ac:dyDescent="0.35">
      <c r="A169" s="22" t="s">
        <v>114</v>
      </c>
      <c r="B169" s="22" t="s">
        <v>294</v>
      </c>
      <c r="C169" s="22" t="s">
        <v>449</v>
      </c>
      <c r="D169" s="22" t="s">
        <v>450</v>
      </c>
      <c r="E169" s="22">
        <v>6489485</v>
      </c>
      <c r="F169" s="22">
        <v>154922</v>
      </c>
      <c r="G169" s="22">
        <v>294251</v>
      </c>
      <c r="H169" s="22">
        <v>0</v>
      </c>
      <c r="I169" s="22">
        <v>149869</v>
      </c>
      <c r="J169" s="22">
        <v>0</v>
      </c>
      <c r="K169" s="22">
        <v>683283</v>
      </c>
      <c r="L169" s="22">
        <v>0</v>
      </c>
      <c r="M169" s="22">
        <v>76223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2675</v>
      </c>
      <c r="T169" s="22">
        <v>13570898</v>
      </c>
      <c r="U169" s="22">
        <v>21421606</v>
      </c>
      <c r="V169" s="22">
        <v>0</v>
      </c>
      <c r="W169" s="22">
        <v>0</v>
      </c>
      <c r="X169" s="22">
        <v>530505</v>
      </c>
      <c r="Y169" s="22">
        <v>0</v>
      </c>
      <c r="Z169" s="22">
        <v>1706337</v>
      </c>
      <c r="AA169" s="22">
        <v>1474412</v>
      </c>
      <c r="AB169" s="22">
        <v>58368</v>
      </c>
      <c r="AC169" s="22">
        <v>0</v>
      </c>
      <c r="AD169" s="22">
        <v>3769622</v>
      </c>
      <c r="AE169" s="22">
        <v>17651984</v>
      </c>
      <c r="AF169" s="22">
        <v>23626644</v>
      </c>
      <c r="AG169" s="22">
        <v>0</v>
      </c>
      <c r="AH169" s="22">
        <v>6988</v>
      </c>
      <c r="AI169" s="22">
        <v>0</v>
      </c>
      <c r="AJ169" s="22">
        <v>23633632</v>
      </c>
      <c r="AK169" s="22">
        <v>41285616</v>
      </c>
    </row>
    <row r="170" spans="1:37" x14ac:dyDescent="0.35">
      <c r="A170" s="22" t="s">
        <v>114</v>
      </c>
      <c r="B170" s="22" t="s">
        <v>294</v>
      </c>
      <c r="C170" s="22" t="s">
        <v>451</v>
      </c>
      <c r="D170" s="22" t="s">
        <v>452</v>
      </c>
      <c r="E170" s="22">
        <v>7631053</v>
      </c>
      <c r="F170" s="22">
        <v>594313</v>
      </c>
      <c r="G170" s="22">
        <v>217576</v>
      </c>
      <c r="H170" s="22">
        <v>-54089</v>
      </c>
      <c r="I170" s="22">
        <v>0</v>
      </c>
      <c r="J170" s="22">
        <v>0</v>
      </c>
      <c r="K170" s="22">
        <v>4931732</v>
      </c>
      <c r="L170" s="22">
        <v>0</v>
      </c>
      <c r="M170" s="22">
        <v>0</v>
      </c>
      <c r="N170" s="22">
        <v>202426</v>
      </c>
      <c r="O170" s="22">
        <v>0</v>
      </c>
      <c r="P170" s="22">
        <v>0</v>
      </c>
      <c r="Q170" s="22">
        <v>0</v>
      </c>
      <c r="R170" s="22">
        <v>10505048</v>
      </c>
      <c r="S170" s="22">
        <v>0</v>
      </c>
      <c r="T170" s="22">
        <v>115263</v>
      </c>
      <c r="U170" s="22">
        <v>24143322</v>
      </c>
      <c r="V170" s="22">
        <v>523985</v>
      </c>
      <c r="W170" s="22">
        <v>0</v>
      </c>
      <c r="X170" s="22">
        <v>3531845</v>
      </c>
      <c r="Y170" s="22">
        <v>369275</v>
      </c>
      <c r="Z170" s="22">
        <v>5308869</v>
      </c>
      <c r="AA170" s="22">
        <v>28542105</v>
      </c>
      <c r="AB170" s="22">
        <v>0</v>
      </c>
      <c r="AC170" s="22">
        <v>377681</v>
      </c>
      <c r="AD170" s="22">
        <v>38653760</v>
      </c>
      <c r="AE170" s="22">
        <v>-14510438</v>
      </c>
      <c r="AF170" s="22">
        <v>156635342</v>
      </c>
      <c r="AG170" s="22">
        <v>324751</v>
      </c>
      <c r="AH170" s="22">
        <v>0</v>
      </c>
      <c r="AI170" s="22">
        <v>0</v>
      </c>
      <c r="AJ170" s="22">
        <v>156960093</v>
      </c>
      <c r="AK170" s="22">
        <v>142449655</v>
      </c>
    </row>
    <row r="171" spans="1:37" x14ac:dyDescent="0.35">
      <c r="A171" s="22" t="s">
        <v>114</v>
      </c>
      <c r="B171" s="22" t="s">
        <v>294</v>
      </c>
      <c r="C171" s="22" t="s">
        <v>453</v>
      </c>
      <c r="D171" s="22" t="s">
        <v>454</v>
      </c>
      <c r="E171" s="22">
        <v>2045942</v>
      </c>
      <c r="F171" s="22">
        <v>134640</v>
      </c>
      <c r="G171" s="22">
        <v>71006</v>
      </c>
      <c r="H171" s="22">
        <v>0</v>
      </c>
      <c r="I171" s="22">
        <v>508802</v>
      </c>
      <c r="J171" s="22">
        <v>0</v>
      </c>
      <c r="K171" s="22">
        <v>272263</v>
      </c>
      <c r="L171" s="22">
        <v>0</v>
      </c>
      <c r="M171" s="22">
        <v>0</v>
      </c>
      <c r="N171" s="22">
        <v>0</v>
      </c>
      <c r="O171" s="22">
        <v>0</v>
      </c>
      <c r="P171" s="22">
        <v>0</v>
      </c>
      <c r="Q171" s="22">
        <v>281967</v>
      </c>
      <c r="R171" s="22">
        <v>0</v>
      </c>
      <c r="S171" s="22">
        <v>0</v>
      </c>
      <c r="T171" s="22">
        <v>0</v>
      </c>
      <c r="U171" s="22">
        <v>3314620</v>
      </c>
      <c r="V171" s="22">
        <v>0</v>
      </c>
      <c r="W171" s="22">
        <v>0</v>
      </c>
      <c r="X171" s="22">
        <v>449861</v>
      </c>
      <c r="Y171" s="22">
        <v>10060</v>
      </c>
      <c r="Z171" s="22">
        <v>913149</v>
      </c>
      <c r="AA171" s="22">
        <v>388324</v>
      </c>
      <c r="AB171" s="22">
        <v>0</v>
      </c>
      <c r="AC171" s="22">
        <v>39950</v>
      </c>
      <c r="AD171" s="22">
        <v>1801344</v>
      </c>
      <c r="AE171" s="22">
        <v>1513276</v>
      </c>
      <c r="AF171" s="22">
        <v>8316378</v>
      </c>
      <c r="AG171" s="22">
        <v>66147</v>
      </c>
      <c r="AH171" s="22">
        <v>29019</v>
      </c>
      <c r="AI171" s="22">
        <v>0</v>
      </c>
      <c r="AJ171" s="22">
        <v>8411544</v>
      </c>
      <c r="AK171" s="22">
        <v>9924820</v>
      </c>
    </row>
    <row r="172" spans="1:37" x14ac:dyDescent="0.35">
      <c r="A172" s="22" t="s">
        <v>114</v>
      </c>
      <c r="B172" s="22" t="s">
        <v>294</v>
      </c>
      <c r="C172" s="22" t="s">
        <v>455</v>
      </c>
      <c r="D172" s="22" t="s">
        <v>456</v>
      </c>
      <c r="E172" s="22">
        <v>5452123</v>
      </c>
      <c r="F172" s="22">
        <v>144862</v>
      </c>
      <c r="G172" s="22">
        <v>170773</v>
      </c>
      <c r="H172" s="22">
        <v>-67741</v>
      </c>
      <c r="I172" s="22">
        <v>794632</v>
      </c>
      <c r="J172" s="22">
        <v>0</v>
      </c>
      <c r="K172" s="22">
        <v>1138861</v>
      </c>
      <c r="L172" s="22">
        <v>0</v>
      </c>
      <c r="M172" s="22">
        <v>446961</v>
      </c>
      <c r="N172" s="22">
        <v>22380</v>
      </c>
      <c r="O172" s="22">
        <v>218645</v>
      </c>
      <c r="P172" s="22">
        <v>280300</v>
      </c>
      <c r="Q172" s="22">
        <v>0</v>
      </c>
      <c r="R172" s="22">
        <v>141520</v>
      </c>
      <c r="S172" s="22">
        <v>0</v>
      </c>
      <c r="T172" s="22">
        <v>0</v>
      </c>
      <c r="U172" s="22">
        <v>8743316</v>
      </c>
      <c r="V172" s="22">
        <v>0</v>
      </c>
      <c r="W172" s="22">
        <v>0</v>
      </c>
      <c r="X172" s="22">
        <v>483562</v>
      </c>
      <c r="Y172" s="22">
        <v>44830</v>
      </c>
      <c r="Z172" s="22">
        <v>1143843</v>
      </c>
      <c r="AA172" s="22">
        <v>791884</v>
      </c>
      <c r="AB172" s="22">
        <v>0</v>
      </c>
      <c r="AC172" s="22">
        <v>3575</v>
      </c>
      <c r="AD172" s="22">
        <v>2467694</v>
      </c>
      <c r="AE172" s="22">
        <v>6275622</v>
      </c>
      <c r="AF172" s="22">
        <v>16151570</v>
      </c>
      <c r="AG172" s="22">
        <v>0</v>
      </c>
      <c r="AH172" s="22">
        <v>112332</v>
      </c>
      <c r="AI172" s="22">
        <v>0</v>
      </c>
      <c r="AJ172" s="22">
        <v>16263902</v>
      </c>
      <c r="AK172" s="22">
        <v>22539524</v>
      </c>
    </row>
    <row r="173" spans="1:37" x14ac:dyDescent="0.35">
      <c r="A173" s="22" t="s">
        <v>114</v>
      </c>
      <c r="B173" s="22" t="s">
        <v>294</v>
      </c>
      <c r="C173" s="22" t="s">
        <v>457</v>
      </c>
      <c r="D173" s="22" t="s">
        <v>458</v>
      </c>
      <c r="E173" s="22">
        <v>1077509</v>
      </c>
      <c r="F173" s="22">
        <v>161533</v>
      </c>
      <c r="G173" s="22">
        <v>116439</v>
      </c>
      <c r="H173" s="22">
        <v>-12000</v>
      </c>
      <c r="I173" s="22">
        <v>4561372</v>
      </c>
      <c r="J173" s="22">
        <v>494040</v>
      </c>
      <c r="K173" s="22">
        <v>1249214</v>
      </c>
      <c r="L173" s="22">
        <v>0</v>
      </c>
      <c r="M173" s="22">
        <v>2068732</v>
      </c>
      <c r="N173" s="22">
        <v>7588</v>
      </c>
      <c r="O173" s="22">
        <v>0</v>
      </c>
      <c r="P173" s="22">
        <v>0</v>
      </c>
      <c r="Q173" s="22">
        <v>0</v>
      </c>
      <c r="R173" s="22">
        <v>20320</v>
      </c>
      <c r="S173" s="22">
        <v>0</v>
      </c>
      <c r="T173" s="22">
        <v>0</v>
      </c>
      <c r="U173" s="22">
        <v>9744747</v>
      </c>
      <c r="V173" s="22">
        <v>0</v>
      </c>
      <c r="W173" s="22">
        <v>0</v>
      </c>
      <c r="X173" s="22">
        <v>3271277</v>
      </c>
      <c r="Y173" s="22">
        <v>20363</v>
      </c>
      <c r="Z173" s="22">
        <v>2302600</v>
      </c>
      <c r="AA173" s="22">
        <v>10379894</v>
      </c>
      <c r="AB173" s="22">
        <v>70468</v>
      </c>
      <c r="AC173" s="22">
        <v>0</v>
      </c>
      <c r="AD173" s="22">
        <v>16044602</v>
      </c>
      <c r="AE173" s="22">
        <v>-6299855</v>
      </c>
      <c r="AF173" s="22">
        <v>77416316</v>
      </c>
      <c r="AG173" s="22">
        <v>171309</v>
      </c>
      <c r="AH173" s="22">
        <v>114420</v>
      </c>
      <c r="AI173" s="22">
        <v>0</v>
      </c>
      <c r="AJ173" s="22">
        <v>77702045</v>
      </c>
      <c r="AK173" s="22">
        <v>71402190</v>
      </c>
    </row>
    <row r="174" spans="1:37" x14ac:dyDescent="0.35">
      <c r="A174" s="22" t="s">
        <v>114</v>
      </c>
      <c r="B174" s="22" t="s">
        <v>294</v>
      </c>
      <c r="C174" s="22" t="s">
        <v>459</v>
      </c>
      <c r="D174" s="22" t="s">
        <v>460</v>
      </c>
      <c r="E174" s="22">
        <v>1335517</v>
      </c>
      <c r="F174" s="22">
        <v>56996</v>
      </c>
      <c r="G174" s="22">
        <v>10483</v>
      </c>
      <c r="H174" s="22">
        <v>0</v>
      </c>
      <c r="I174" s="22">
        <v>366731</v>
      </c>
      <c r="J174" s="22">
        <v>0</v>
      </c>
      <c r="K174" s="22">
        <v>41508</v>
      </c>
      <c r="L174" s="22">
        <v>0</v>
      </c>
      <c r="M174" s="22">
        <v>264972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0</v>
      </c>
      <c r="U174" s="22">
        <v>2076207</v>
      </c>
      <c r="V174" s="22">
        <v>0</v>
      </c>
      <c r="W174" s="22">
        <v>0</v>
      </c>
      <c r="X174" s="22">
        <v>55487</v>
      </c>
      <c r="Y174" s="22">
        <v>22020</v>
      </c>
      <c r="Z174" s="22">
        <v>895576</v>
      </c>
      <c r="AA174" s="22">
        <v>153116</v>
      </c>
      <c r="AB174" s="22">
        <v>0</v>
      </c>
      <c r="AC174" s="22">
        <v>0</v>
      </c>
      <c r="AD174" s="22">
        <v>1126199</v>
      </c>
      <c r="AE174" s="22">
        <v>950008</v>
      </c>
      <c r="AF174" s="22">
        <v>5793003</v>
      </c>
      <c r="AG174" s="22">
        <v>0</v>
      </c>
      <c r="AH174" s="22">
        <v>0</v>
      </c>
      <c r="AI174" s="22">
        <v>0</v>
      </c>
      <c r="AJ174" s="22">
        <v>5793003</v>
      </c>
      <c r="AK174" s="22">
        <v>6743011</v>
      </c>
    </row>
    <row r="175" spans="1:37" x14ac:dyDescent="0.35">
      <c r="A175" s="22" t="s">
        <v>114</v>
      </c>
      <c r="B175" s="22" t="s">
        <v>294</v>
      </c>
      <c r="C175" s="22" t="s">
        <v>461</v>
      </c>
      <c r="D175" s="22" t="s">
        <v>462</v>
      </c>
      <c r="E175" s="22">
        <v>10840417</v>
      </c>
      <c r="F175" s="22">
        <v>227513</v>
      </c>
      <c r="G175" s="22">
        <v>70808</v>
      </c>
      <c r="H175" s="22">
        <v>-12511</v>
      </c>
      <c r="I175" s="22">
        <v>780703</v>
      </c>
      <c r="J175" s="22">
        <v>0</v>
      </c>
      <c r="K175" s="22">
        <v>1939990</v>
      </c>
      <c r="L175" s="22"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40</v>
      </c>
      <c r="S175" s="22">
        <v>4529</v>
      </c>
      <c r="T175" s="22">
        <v>1210611</v>
      </c>
      <c r="U175" s="22">
        <v>15062100</v>
      </c>
      <c r="V175" s="22">
        <v>0</v>
      </c>
      <c r="W175" s="22">
        <v>106042</v>
      </c>
      <c r="X175" s="22">
        <v>2382446</v>
      </c>
      <c r="Y175" s="22">
        <v>22500</v>
      </c>
      <c r="Z175" s="22">
        <v>2072868</v>
      </c>
      <c r="AA175" s="22">
        <v>5004359</v>
      </c>
      <c r="AB175" s="22">
        <v>0</v>
      </c>
      <c r="AC175" s="22">
        <v>105359</v>
      </c>
      <c r="AD175" s="22">
        <v>9693574</v>
      </c>
      <c r="AE175" s="22">
        <v>5368526</v>
      </c>
      <c r="AF175" s="22">
        <v>91955272</v>
      </c>
      <c r="AG175" s="22">
        <v>0</v>
      </c>
      <c r="AH175" s="22">
        <v>15311</v>
      </c>
      <c r="AI175" s="22">
        <v>688882</v>
      </c>
      <c r="AJ175" s="22">
        <v>92659465</v>
      </c>
      <c r="AK175" s="22">
        <v>98027991</v>
      </c>
    </row>
    <row r="176" spans="1:37" x14ac:dyDescent="0.35">
      <c r="A176" s="22" t="s">
        <v>114</v>
      </c>
      <c r="B176" s="22" t="s">
        <v>294</v>
      </c>
      <c r="C176" s="22" t="s">
        <v>463</v>
      </c>
      <c r="D176" s="22" t="s">
        <v>464</v>
      </c>
      <c r="E176" s="22">
        <v>12979789</v>
      </c>
      <c r="F176" s="22">
        <v>1455812</v>
      </c>
      <c r="G176" s="22">
        <v>268584</v>
      </c>
      <c r="H176" s="22">
        <v>0</v>
      </c>
      <c r="I176" s="22">
        <v>1046002</v>
      </c>
      <c r="J176" s="22">
        <v>0</v>
      </c>
      <c r="K176" s="22">
        <v>7727450</v>
      </c>
      <c r="L176" s="22">
        <v>0</v>
      </c>
      <c r="M176" s="22">
        <v>117990</v>
      </c>
      <c r="N176" s="22">
        <v>0</v>
      </c>
      <c r="O176" s="22">
        <v>0</v>
      </c>
      <c r="P176" s="22">
        <v>0</v>
      </c>
      <c r="Q176" s="22">
        <v>0</v>
      </c>
      <c r="R176" s="22">
        <v>15693754</v>
      </c>
      <c r="S176" s="22">
        <v>0</v>
      </c>
      <c r="T176" s="22">
        <v>0</v>
      </c>
      <c r="U176" s="22">
        <v>39289381</v>
      </c>
      <c r="V176" s="22">
        <v>0</v>
      </c>
      <c r="W176" s="22">
        <v>0</v>
      </c>
      <c r="X176" s="22">
        <v>7645572</v>
      </c>
      <c r="Y176" s="22">
        <v>2709453</v>
      </c>
      <c r="Z176" s="22">
        <v>13533464</v>
      </c>
      <c r="AA176" s="22">
        <v>21321648</v>
      </c>
      <c r="AB176" s="22">
        <v>0</v>
      </c>
      <c r="AC176" s="22">
        <v>0</v>
      </c>
      <c r="AD176" s="22">
        <v>45210137</v>
      </c>
      <c r="AE176" s="22">
        <v>-5920756</v>
      </c>
      <c r="AF176" s="22">
        <v>238448000</v>
      </c>
      <c r="AG176" s="22">
        <v>101757</v>
      </c>
      <c r="AH176" s="22">
        <v>150010</v>
      </c>
      <c r="AI176" s="22">
        <v>0</v>
      </c>
      <c r="AJ176" s="22">
        <v>238699767</v>
      </c>
      <c r="AK176" s="22">
        <v>232779011</v>
      </c>
    </row>
    <row r="177" spans="1:37" x14ac:dyDescent="0.35">
      <c r="A177" s="22" t="s">
        <v>114</v>
      </c>
      <c r="B177" s="22" t="s">
        <v>294</v>
      </c>
      <c r="C177" s="22" t="s">
        <v>465</v>
      </c>
      <c r="D177" s="22" t="s">
        <v>466</v>
      </c>
      <c r="E177" s="22">
        <v>1868305</v>
      </c>
      <c r="F177" s="22">
        <v>393768</v>
      </c>
      <c r="G177" s="22">
        <v>206878</v>
      </c>
      <c r="H177" s="22">
        <v>0</v>
      </c>
      <c r="I177" s="22">
        <v>381977</v>
      </c>
      <c r="J177" s="22">
        <v>0</v>
      </c>
      <c r="K177" s="22">
        <v>1703082</v>
      </c>
      <c r="L177" s="22">
        <v>0</v>
      </c>
      <c r="M177" s="22"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15272441</v>
      </c>
      <c r="S177" s="22">
        <v>0</v>
      </c>
      <c r="T177" s="22">
        <v>0</v>
      </c>
      <c r="U177" s="22">
        <v>19826451</v>
      </c>
      <c r="V177" s="22">
        <v>0</v>
      </c>
      <c r="W177" s="22">
        <v>0</v>
      </c>
      <c r="X177" s="22">
        <v>4569072</v>
      </c>
      <c r="Y177" s="22">
        <v>785031</v>
      </c>
      <c r="Z177" s="22">
        <v>1782672</v>
      </c>
      <c r="AA177" s="22">
        <v>24414007</v>
      </c>
      <c r="AB177" s="22">
        <v>0</v>
      </c>
      <c r="AC177" s="22">
        <v>0</v>
      </c>
      <c r="AD177" s="22">
        <v>31550782</v>
      </c>
      <c r="AE177" s="22">
        <v>-11724331</v>
      </c>
      <c r="AF177" s="22">
        <v>218149741</v>
      </c>
      <c r="AG177" s="22">
        <v>0</v>
      </c>
      <c r="AH177" s="22">
        <v>161073</v>
      </c>
      <c r="AI177" s="22">
        <v>0</v>
      </c>
      <c r="AJ177" s="22">
        <v>218310814</v>
      </c>
      <c r="AK177" s="22">
        <v>206586483</v>
      </c>
    </row>
    <row r="178" spans="1:37" x14ac:dyDescent="0.35">
      <c r="A178" s="22" t="s">
        <v>114</v>
      </c>
      <c r="B178" s="22" t="s">
        <v>294</v>
      </c>
      <c r="C178" s="22" t="s">
        <v>467</v>
      </c>
      <c r="D178" s="22" t="s">
        <v>468</v>
      </c>
      <c r="E178" s="22">
        <v>8896006</v>
      </c>
      <c r="F178" s="22">
        <v>379855</v>
      </c>
      <c r="G178" s="22">
        <v>142240</v>
      </c>
      <c r="H178" s="22">
        <v>0</v>
      </c>
      <c r="I178" s="22">
        <v>0</v>
      </c>
      <c r="J178" s="22">
        <v>0</v>
      </c>
      <c r="K178" s="22">
        <v>1033898</v>
      </c>
      <c r="L178" s="22">
        <v>0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27754</v>
      </c>
      <c r="S178" s="22">
        <v>0</v>
      </c>
      <c r="T178" s="22">
        <v>0</v>
      </c>
      <c r="U178" s="22">
        <v>10479753</v>
      </c>
      <c r="V178" s="22">
        <v>0</v>
      </c>
      <c r="W178" s="22">
        <v>0</v>
      </c>
      <c r="X178" s="22">
        <v>662894</v>
      </c>
      <c r="Y178" s="22">
        <v>113982</v>
      </c>
      <c r="Z178" s="22">
        <v>1408678</v>
      </c>
      <c r="AA178" s="22">
        <v>5836620</v>
      </c>
      <c r="AB178" s="22">
        <v>0</v>
      </c>
      <c r="AC178" s="22">
        <v>0</v>
      </c>
      <c r="AD178" s="22">
        <v>8022174</v>
      </c>
      <c r="AE178" s="22">
        <v>2457579</v>
      </c>
      <c r="AF178" s="22">
        <v>43933185</v>
      </c>
      <c r="AG178" s="22">
        <v>80842</v>
      </c>
      <c r="AH178" s="22">
        <v>40914</v>
      </c>
      <c r="AI178" s="22">
        <v>0</v>
      </c>
      <c r="AJ178" s="22">
        <v>44054941</v>
      </c>
      <c r="AK178" s="22">
        <v>46512520</v>
      </c>
    </row>
    <row r="179" spans="1:37" x14ac:dyDescent="0.35">
      <c r="A179" s="22" t="s">
        <v>114</v>
      </c>
      <c r="B179" s="22" t="s">
        <v>294</v>
      </c>
      <c r="C179" s="22" t="s">
        <v>469</v>
      </c>
      <c r="D179" s="22" t="s">
        <v>470</v>
      </c>
      <c r="E179" s="22">
        <v>3765748</v>
      </c>
      <c r="F179" s="22">
        <v>236237</v>
      </c>
      <c r="G179" s="22">
        <v>222888</v>
      </c>
      <c r="H179" s="22">
        <v>-13308</v>
      </c>
      <c r="I179" s="22">
        <v>0</v>
      </c>
      <c r="J179" s="22">
        <v>0</v>
      </c>
      <c r="K179" s="22">
        <v>152659</v>
      </c>
      <c r="L179" s="22">
        <v>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0</v>
      </c>
      <c r="U179" s="22">
        <v>4364224</v>
      </c>
      <c r="V179" s="22">
        <v>0</v>
      </c>
      <c r="W179" s="22">
        <v>0</v>
      </c>
      <c r="X179" s="22">
        <v>107277</v>
      </c>
      <c r="Y179" s="22">
        <v>476024</v>
      </c>
      <c r="Z179" s="22">
        <v>748275</v>
      </c>
      <c r="AA179" s="22">
        <v>784544</v>
      </c>
      <c r="AB179" s="22">
        <v>0</v>
      </c>
      <c r="AC179" s="22">
        <v>0</v>
      </c>
      <c r="AD179" s="22">
        <v>2116120</v>
      </c>
      <c r="AE179" s="22">
        <v>2248104</v>
      </c>
      <c r="AF179" s="22">
        <v>20542754</v>
      </c>
      <c r="AG179" s="22">
        <v>214500</v>
      </c>
      <c r="AH179" s="22">
        <v>0</v>
      </c>
      <c r="AI179" s="22">
        <v>0</v>
      </c>
      <c r="AJ179" s="22">
        <v>20757254</v>
      </c>
      <c r="AK179" s="22">
        <v>23005358</v>
      </c>
    </row>
    <row r="180" spans="1:37" x14ac:dyDescent="0.35">
      <c r="A180" s="22" t="s">
        <v>114</v>
      </c>
      <c r="B180" s="22" t="s">
        <v>294</v>
      </c>
      <c r="C180" s="22" t="s">
        <v>471</v>
      </c>
      <c r="D180" s="22" t="s">
        <v>472</v>
      </c>
      <c r="E180" s="22">
        <v>10901453</v>
      </c>
      <c r="F180" s="22">
        <v>906890</v>
      </c>
      <c r="G180" s="22">
        <v>254577</v>
      </c>
      <c r="H180" s="22">
        <v>0</v>
      </c>
      <c r="I180" s="22">
        <v>0</v>
      </c>
      <c r="J180" s="22">
        <v>0</v>
      </c>
      <c r="K180" s="22">
        <v>4726803</v>
      </c>
      <c r="L180" s="22">
        <v>0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  <c r="T180" s="22">
        <v>0</v>
      </c>
      <c r="U180" s="22">
        <v>16789723</v>
      </c>
      <c r="V180" s="22">
        <v>0</v>
      </c>
      <c r="W180" s="22">
        <v>0</v>
      </c>
      <c r="X180" s="22">
        <v>6346054</v>
      </c>
      <c r="Y180" s="22">
        <v>641661</v>
      </c>
      <c r="Z180" s="22">
        <v>1210146</v>
      </c>
      <c r="AA180" s="22">
        <v>30334420</v>
      </c>
      <c r="AB180" s="22">
        <v>0</v>
      </c>
      <c r="AC180" s="22">
        <v>4098353</v>
      </c>
      <c r="AD180" s="22">
        <v>42630634</v>
      </c>
      <c r="AE180" s="22">
        <v>-25840911</v>
      </c>
      <c r="AF180" s="22">
        <v>223404494</v>
      </c>
      <c r="AG180" s="22">
        <v>468801</v>
      </c>
      <c r="AH180" s="22">
        <v>314687</v>
      </c>
      <c r="AI180" s="22">
        <v>0</v>
      </c>
      <c r="AJ180" s="22">
        <v>224187982</v>
      </c>
      <c r="AK180" s="22">
        <v>198347071</v>
      </c>
    </row>
    <row r="181" spans="1:37" x14ac:dyDescent="0.35">
      <c r="A181" s="22" t="s">
        <v>114</v>
      </c>
      <c r="B181" s="22" t="s">
        <v>294</v>
      </c>
      <c r="C181" s="22" t="s">
        <v>473</v>
      </c>
      <c r="D181" s="22" t="s">
        <v>474</v>
      </c>
      <c r="E181" s="22">
        <v>16605787</v>
      </c>
      <c r="F181" s="22">
        <v>517084</v>
      </c>
      <c r="G181" s="22">
        <v>171093</v>
      </c>
      <c r="H181" s="22">
        <v>0</v>
      </c>
      <c r="I181" s="22">
        <v>251555</v>
      </c>
      <c r="J181" s="22">
        <v>20171</v>
      </c>
      <c r="K181" s="22">
        <v>1389443</v>
      </c>
      <c r="L181" s="22">
        <v>1351614</v>
      </c>
      <c r="M181" s="22"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859034</v>
      </c>
      <c r="S181" s="22">
        <v>121</v>
      </c>
      <c r="T181" s="22">
        <v>0</v>
      </c>
      <c r="U181" s="22">
        <v>21165902</v>
      </c>
      <c r="V181" s="22">
        <v>0</v>
      </c>
      <c r="W181" s="22">
        <v>130753</v>
      </c>
      <c r="X181" s="22">
        <v>2270441</v>
      </c>
      <c r="Y181" s="22">
        <v>211469</v>
      </c>
      <c r="Z181" s="22">
        <v>4911190</v>
      </c>
      <c r="AA181" s="22">
        <v>9312468</v>
      </c>
      <c r="AB181" s="22">
        <v>0</v>
      </c>
      <c r="AC181" s="22">
        <v>280539</v>
      </c>
      <c r="AD181" s="22">
        <v>17116860</v>
      </c>
      <c r="AE181" s="22">
        <v>4049042</v>
      </c>
      <c r="AF181" s="22">
        <v>137548034</v>
      </c>
      <c r="AG181" s="22">
        <v>191816</v>
      </c>
      <c r="AH181" s="22">
        <v>66223</v>
      </c>
      <c r="AI181" s="22">
        <v>2553211</v>
      </c>
      <c r="AJ181" s="22">
        <v>140359284</v>
      </c>
      <c r="AK181" s="22">
        <v>144408326</v>
      </c>
    </row>
    <row r="182" spans="1:37" x14ac:dyDescent="0.35">
      <c r="A182" s="22" t="s">
        <v>114</v>
      </c>
      <c r="B182" s="22" t="s">
        <v>294</v>
      </c>
      <c r="C182" s="22" t="s">
        <v>475</v>
      </c>
      <c r="D182" s="22" t="s">
        <v>476</v>
      </c>
      <c r="E182" s="22">
        <v>1645430</v>
      </c>
      <c r="F182" s="22">
        <v>53839</v>
      </c>
      <c r="G182" s="22">
        <v>56116</v>
      </c>
      <c r="H182" s="22">
        <v>-11135</v>
      </c>
      <c r="I182" s="22">
        <v>1187956</v>
      </c>
      <c r="J182" s="22">
        <v>0</v>
      </c>
      <c r="K182" s="22">
        <v>99411</v>
      </c>
      <c r="L182" s="22"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0</v>
      </c>
      <c r="U182" s="22">
        <v>3031617</v>
      </c>
      <c r="V182" s="22">
        <v>0</v>
      </c>
      <c r="W182" s="22">
        <v>0</v>
      </c>
      <c r="X182" s="22">
        <v>176671</v>
      </c>
      <c r="Y182" s="22">
        <v>0</v>
      </c>
      <c r="Z182" s="22">
        <v>901810</v>
      </c>
      <c r="AA182" s="22">
        <v>3086838</v>
      </c>
      <c r="AB182" s="22">
        <v>0</v>
      </c>
      <c r="AC182" s="22">
        <v>0</v>
      </c>
      <c r="AD182" s="22">
        <v>4165319</v>
      </c>
      <c r="AE182" s="22">
        <v>-1133702</v>
      </c>
      <c r="AF182" s="22">
        <v>16598412</v>
      </c>
      <c r="AG182" s="22">
        <v>0</v>
      </c>
      <c r="AH182" s="22">
        <v>8636</v>
      </c>
      <c r="AI182" s="22">
        <v>0</v>
      </c>
      <c r="AJ182" s="22">
        <v>16607048</v>
      </c>
      <c r="AK182" s="22">
        <v>15473346</v>
      </c>
    </row>
    <row r="183" spans="1:37" x14ac:dyDescent="0.35">
      <c r="A183" s="22" t="s">
        <v>114</v>
      </c>
      <c r="B183" s="22" t="s">
        <v>294</v>
      </c>
      <c r="C183" s="22" t="s">
        <v>477</v>
      </c>
      <c r="D183" s="22" t="s">
        <v>478</v>
      </c>
      <c r="E183" s="22">
        <v>11564648</v>
      </c>
      <c r="F183" s="22">
        <v>238418</v>
      </c>
      <c r="G183" s="22">
        <v>81747</v>
      </c>
      <c r="H183" s="22">
        <v>0</v>
      </c>
      <c r="I183" s="22">
        <v>2606932</v>
      </c>
      <c r="J183" s="22">
        <v>111448</v>
      </c>
      <c r="K183" s="22">
        <v>1355095</v>
      </c>
      <c r="L183" s="22">
        <v>0</v>
      </c>
      <c r="M183" s="22">
        <v>738240</v>
      </c>
      <c r="N183" s="22">
        <v>5136</v>
      </c>
      <c r="O183" s="22">
        <v>0</v>
      </c>
      <c r="P183" s="22">
        <v>0</v>
      </c>
      <c r="Q183" s="22">
        <v>0</v>
      </c>
      <c r="R183" s="22">
        <v>50</v>
      </c>
      <c r="S183" s="22">
        <v>0</v>
      </c>
      <c r="T183" s="22">
        <v>0</v>
      </c>
      <c r="U183" s="22">
        <v>16701714</v>
      </c>
      <c r="V183" s="22">
        <v>0</v>
      </c>
      <c r="W183" s="22">
        <v>0</v>
      </c>
      <c r="X183" s="22">
        <v>1788356</v>
      </c>
      <c r="Y183" s="22">
        <v>98075</v>
      </c>
      <c r="Z183" s="22">
        <v>2664876</v>
      </c>
      <c r="AA183" s="22">
        <v>7287347</v>
      </c>
      <c r="AB183" s="22">
        <v>0</v>
      </c>
      <c r="AC183" s="22">
        <v>451404</v>
      </c>
      <c r="AD183" s="22">
        <v>12290058</v>
      </c>
      <c r="AE183" s="22">
        <v>4411656</v>
      </c>
      <c r="AF183" s="22">
        <v>53373878</v>
      </c>
      <c r="AG183" s="22">
        <v>117087</v>
      </c>
      <c r="AH183" s="22">
        <v>6359</v>
      </c>
      <c r="AI183" s="22">
        <v>0</v>
      </c>
      <c r="AJ183" s="22">
        <v>53497324</v>
      </c>
      <c r="AK183" s="22">
        <v>57908980</v>
      </c>
    </row>
    <row r="184" spans="1:37" x14ac:dyDescent="0.35">
      <c r="A184" s="22" t="s">
        <v>114</v>
      </c>
      <c r="B184" s="22" t="s">
        <v>294</v>
      </c>
      <c r="C184" s="22" t="s">
        <v>479</v>
      </c>
      <c r="D184" s="22" t="s">
        <v>480</v>
      </c>
      <c r="E184" s="22">
        <v>3296118</v>
      </c>
      <c r="F184" s="22">
        <v>367133</v>
      </c>
      <c r="G184" s="22">
        <v>277381</v>
      </c>
      <c r="H184" s="22">
        <v>0</v>
      </c>
      <c r="I184" s="22">
        <v>218273</v>
      </c>
      <c r="J184" s="22">
        <v>0</v>
      </c>
      <c r="K184" s="22">
        <v>181095</v>
      </c>
      <c r="L184" s="22">
        <v>0</v>
      </c>
      <c r="M184" s="22">
        <v>255000</v>
      </c>
      <c r="N184" s="22">
        <v>0</v>
      </c>
      <c r="O184" s="22">
        <v>0</v>
      </c>
      <c r="P184" s="22">
        <v>0</v>
      </c>
      <c r="Q184" s="22">
        <v>0</v>
      </c>
      <c r="R184" s="22">
        <v>659085</v>
      </c>
      <c r="S184" s="22">
        <v>1622178</v>
      </c>
      <c r="T184" s="22">
        <v>0</v>
      </c>
      <c r="U184" s="22">
        <v>6876263</v>
      </c>
      <c r="V184" s="22">
        <v>0</v>
      </c>
      <c r="W184" s="22">
        <v>0</v>
      </c>
      <c r="X184" s="22">
        <v>337408</v>
      </c>
      <c r="Y184" s="22">
        <v>3000</v>
      </c>
      <c r="Z184" s="22">
        <v>1460270</v>
      </c>
      <c r="AA184" s="22">
        <v>5021143</v>
      </c>
      <c r="AB184" s="22">
        <v>0</v>
      </c>
      <c r="AC184" s="22">
        <v>0</v>
      </c>
      <c r="AD184" s="22">
        <v>6821821</v>
      </c>
      <c r="AE184" s="22">
        <v>54442</v>
      </c>
      <c r="AF184" s="22">
        <v>21107494</v>
      </c>
      <c r="AG184" s="22">
        <v>0</v>
      </c>
      <c r="AH184" s="22">
        <v>13215</v>
      </c>
      <c r="AI184" s="22">
        <v>0</v>
      </c>
      <c r="AJ184" s="22">
        <v>21120709</v>
      </c>
      <c r="AK184" s="22">
        <v>21175151</v>
      </c>
    </row>
    <row r="185" spans="1:37" x14ac:dyDescent="0.35">
      <c r="A185" s="22" t="s">
        <v>114</v>
      </c>
      <c r="B185" s="22" t="s">
        <v>294</v>
      </c>
      <c r="C185" s="22" t="s">
        <v>481</v>
      </c>
      <c r="D185" s="22" t="s">
        <v>482</v>
      </c>
      <c r="E185" s="22">
        <v>0</v>
      </c>
      <c r="F185" s="22">
        <v>50376</v>
      </c>
      <c r="G185" s="22">
        <v>79685</v>
      </c>
      <c r="H185" s="22">
        <v>0</v>
      </c>
      <c r="I185" s="22">
        <v>1392258</v>
      </c>
      <c r="J185" s="22">
        <v>0</v>
      </c>
      <c r="K185" s="22">
        <v>215143</v>
      </c>
      <c r="L185" s="22">
        <v>0</v>
      </c>
      <c r="M185" s="22"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  <c r="T185" s="22">
        <v>0</v>
      </c>
      <c r="U185" s="22">
        <v>1737462</v>
      </c>
      <c r="V185" s="22">
        <v>263697</v>
      </c>
      <c r="W185" s="22">
        <v>25229</v>
      </c>
      <c r="X185" s="22">
        <v>505115</v>
      </c>
      <c r="Y185" s="22">
        <v>89642</v>
      </c>
      <c r="Z185" s="22">
        <v>621904</v>
      </c>
      <c r="AA185" s="22">
        <v>752214</v>
      </c>
      <c r="AB185" s="22">
        <v>0</v>
      </c>
      <c r="AC185" s="22">
        <v>0</v>
      </c>
      <c r="AD185" s="22">
        <v>2257801</v>
      </c>
      <c r="AE185" s="22">
        <v>-520339</v>
      </c>
      <c r="AF185" s="22">
        <v>11251394</v>
      </c>
      <c r="AG185" s="22">
        <v>0</v>
      </c>
      <c r="AH185" s="22">
        <v>50458</v>
      </c>
      <c r="AI185" s="22">
        <v>1459470</v>
      </c>
      <c r="AJ185" s="22">
        <v>12761322</v>
      </c>
      <c r="AK185" s="22">
        <v>12240983</v>
      </c>
    </row>
    <row r="186" spans="1:37" x14ac:dyDescent="0.35">
      <c r="A186" s="22" t="s">
        <v>114</v>
      </c>
      <c r="B186" s="22" t="s">
        <v>294</v>
      </c>
      <c r="C186" s="22" t="s">
        <v>483</v>
      </c>
      <c r="D186" s="22" t="s">
        <v>484</v>
      </c>
      <c r="E186" s="22">
        <v>2796757</v>
      </c>
      <c r="F186" s="22">
        <v>257068</v>
      </c>
      <c r="G186" s="22">
        <v>61924</v>
      </c>
      <c r="H186" s="22">
        <v>0</v>
      </c>
      <c r="I186" s="22">
        <v>1743163</v>
      </c>
      <c r="J186" s="22">
        <v>0</v>
      </c>
      <c r="K186" s="22">
        <v>736954</v>
      </c>
      <c r="L186" s="22">
        <v>0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5748511</v>
      </c>
      <c r="S186" s="22">
        <v>0</v>
      </c>
      <c r="T186" s="22">
        <v>0</v>
      </c>
      <c r="U186" s="22">
        <v>11344377</v>
      </c>
      <c r="V186" s="22">
        <v>0</v>
      </c>
      <c r="W186" s="22">
        <v>745</v>
      </c>
      <c r="X186" s="22">
        <v>378171</v>
      </c>
      <c r="Y186" s="22">
        <v>740715</v>
      </c>
      <c r="Z186" s="22">
        <v>3252801</v>
      </c>
      <c r="AA186" s="22">
        <v>1447438</v>
      </c>
      <c r="AB186" s="22">
        <v>0</v>
      </c>
      <c r="AC186" s="22">
        <v>0</v>
      </c>
      <c r="AD186" s="22">
        <v>5819870</v>
      </c>
      <c r="AE186" s="22">
        <v>5524507</v>
      </c>
      <c r="AF186" s="22">
        <v>42650405</v>
      </c>
      <c r="AG186" s="22">
        <v>2362</v>
      </c>
      <c r="AH186" s="22">
        <v>32525</v>
      </c>
      <c r="AI186" s="22">
        <v>48414</v>
      </c>
      <c r="AJ186" s="22">
        <v>42733706</v>
      </c>
      <c r="AK186" s="22">
        <v>48258213</v>
      </c>
    </row>
    <row r="187" spans="1:37" x14ac:dyDescent="0.35">
      <c r="A187" s="22" t="s">
        <v>114</v>
      </c>
      <c r="B187" s="22" t="s">
        <v>294</v>
      </c>
      <c r="C187" s="22" t="s">
        <v>485</v>
      </c>
      <c r="D187" s="22" t="s">
        <v>486</v>
      </c>
      <c r="E187" s="22">
        <v>1017186</v>
      </c>
      <c r="F187" s="22">
        <v>237219</v>
      </c>
      <c r="G187" s="22">
        <v>280425</v>
      </c>
      <c r="H187" s="22">
        <v>0</v>
      </c>
      <c r="I187" s="22">
        <v>361378</v>
      </c>
      <c r="J187" s="22">
        <v>0</v>
      </c>
      <c r="K187" s="22">
        <v>83996</v>
      </c>
      <c r="L187" s="22">
        <v>0</v>
      </c>
      <c r="M187" s="22">
        <v>64377</v>
      </c>
      <c r="N187" s="22">
        <v>0</v>
      </c>
      <c r="O187" s="22">
        <v>0</v>
      </c>
      <c r="P187" s="22">
        <v>0</v>
      </c>
      <c r="Q187" s="22">
        <v>0</v>
      </c>
      <c r="R187" s="22">
        <v>5556</v>
      </c>
      <c r="S187" s="22">
        <v>0</v>
      </c>
      <c r="T187" s="22">
        <v>0</v>
      </c>
      <c r="U187" s="22">
        <v>2050137</v>
      </c>
      <c r="V187" s="22">
        <v>0</v>
      </c>
      <c r="W187" s="22">
        <v>0</v>
      </c>
      <c r="X187" s="22">
        <v>304512</v>
      </c>
      <c r="Y187" s="22">
        <v>55293</v>
      </c>
      <c r="Z187" s="22">
        <v>448324</v>
      </c>
      <c r="AA187" s="22">
        <v>3574972</v>
      </c>
      <c r="AB187" s="22">
        <v>110694</v>
      </c>
      <c r="AC187" s="22">
        <v>0</v>
      </c>
      <c r="AD187" s="22">
        <v>4493795</v>
      </c>
      <c r="AE187" s="22">
        <v>-2443658</v>
      </c>
      <c r="AF187" s="22">
        <v>16254149</v>
      </c>
      <c r="AG187" s="22">
        <v>39525</v>
      </c>
      <c r="AH187" s="22">
        <v>0</v>
      </c>
      <c r="AI187" s="22">
        <v>941779</v>
      </c>
      <c r="AJ187" s="22">
        <v>17235453</v>
      </c>
      <c r="AK187" s="22">
        <v>14791795</v>
      </c>
    </row>
    <row r="188" spans="1:37" x14ac:dyDescent="0.35">
      <c r="A188" s="22" t="s">
        <v>114</v>
      </c>
      <c r="B188" s="22" t="s">
        <v>294</v>
      </c>
      <c r="C188" s="22" t="s">
        <v>487</v>
      </c>
      <c r="D188" s="22" t="s">
        <v>488</v>
      </c>
      <c r="E188" s="22">
        <v>5275072</v>
      </c>
      <c r="F188" s="22">
        <v>47705</v>
      </c>
      <c r="G188" s="22">
        <v>98841</v>
      </c>
      <c r="H188" s="22">
        <v>0</v>
      </c>
      <c r="I188" s="22">
        <v>276069</v>
      </c>
      <c r="J188" s="22">
        <v>0</v>
      </c>
      <c r="K188" s="22">
        <v>1221083</v>
      </c>
      <c r="L188" s="22">
        <v>0</v>
      </c>
      <c r="M188" s="22">
        <v>1032562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0</v>
      </c>
      <c r="U188" s="22">
        <v>7951332</v>
      </c>
      <c r="V188" s="22">
        <v>0</v>
      </c>
      <c r="W188" s="22">
        <v>0</v>
      </c>
      <c r="X188" s="22">
        <v>565325</v>
      </c>
      <c r="Y188" s="22">
        <v>33095</v>
      </c>
      <c r="Z188" s="22">
        <v>475969</v>
      </c>
      <c r="AA188" s="22">
        <v>828151</v>
      </c>
      <c r="AB188" s="22">
        <v>199057</v>
      </c>
      <c r="AC188" s="22">
        <v>0</v>
      </c>
      <c r="AD188" s="22">
        <v>2101597</v>
      </c>
      <c r="AE188" s="22">
        <v>5849735</v>
      </c>
      <c r="AF188" s="22">
        <v>37498238</v>
      </c>
      <c r="AG188" s="22">
        <v>203393</v>
      </c>
      <c r="AH188" s="22">
        <v>129681</v>
      </c>
      <c r="AI188" s="22">
        <v>0</v>
      </c>
      <c r="AJ188" s="22">
        <v>37831312</v>
      </c>
      <c r="AK188" s="22">
        <v>43681047</v>
      </c>
    </row>
    <row r="189" spans="1:37" x14ac:dyDescent="0.35">
      <c r="A189" s="22" t="s">
        <v>114</v>
      </c>
      <c r="B189" s="22" t="s">
        <v>294</v>
      </c>
      <c r="C189" s="22" t="s">
        <v>489</v>
      </c>
      <c r="D189" s="22" t="s">
        <v>490</v>
      </c>
      <c r="E189" s="22">
        <v>2434411</v>
      </c>
      <c r="F189" s="22">
        <v>426</v>
      </c>
      <c r="G189" s="22">
        <v>0</v>
      </c>
      <c r="H189" s="22">
        <v>0</v>
      </c>
      <c r="I189" s="22">
        <v>799953</v>
      </c>
      <c r="J189" s="22">
        <v>0</v>
      </c>
      <c r="K189" s="22">
        <v>62184</v>
      </c>
      <c r="L189" s="22">
        <v>0</v>
      </c>
      <c r="M189" s="22">
        <v>201430</v>
      </c>
      <c r="N189" s="22">
        <v>0</v>
      </c>
      <c r="O189" s="22">
        <v>0</v>
      </c>
      <c r="P189" s="22">
        <v>0</v>
      </c>
      <c r="Q189" s="22">
        <v>0</v>
      </c>
      <c r="R189" s="22">
        <v>27708</v>
      </c>
      <c r="S189" s="22">
        <v>0</v>
      </c>
      <c r="T189" s="22">
        <v>0</v>
      </c>
      <c r="U189" s="22">
        <v>3526112</v>
      </c>
      <c r="V189" s="22">
        <v>117035</v>
      </c>
      <c r="W189" s="22">
        <v>0</v>
      </c>
      <c r="X189" s="22">
        <v>1774</v>
      </c>
      <c r="Y189" s="22">
        <v>570</v>
      </c>
      <c r="Z189" s="22">
        <v>1649580</v>
      </c>
      <c r="AA189" s="22">
        <v>466875</v>
      </c>
      <c r="AB189" s="22">
        <v>0</v>
      </c>
      <c r="AC189" s="22">
        <v>0</v>
      </c>
      <c r="AD189" s="22">
        <v>2235834</v>
      </c>
      <c r="AE189" s="22">
        <v>1290278</v>
      </c>
      <c r="AF189" s="22">
        <v>7084271</v>
      </c>
      <c r="AG189" s="22">
        <v>46550</v>
      </c>
      <c r="AH189" s="22">
        <v>21367</v>
      </c>
      <c r="AI189" s="22">
        <v>0</v>
      </c>
      <c r="AJ189" s="22">
        <v>7152188</v>
      </c>
      <c r="AK189" s="22">
        <v>8442466</v>
      </c>
    </row>
    <row r="190" spans="1:37" x14ac:dyDescent="0.35">
      <c r="A190" s="22" t="s">
        <v>114</v>
      </c>
      <c r="B190" s="22" t="s">
        <v>294</v>
      </c>
      <c r="C190" s="22" t="s">
        <v>491</v>
      </c>
      <c r="D190" s="22" t="s">
        <v>492</v>
      </c>
      <c r="E190" s="22">
        <v>8493896</v>
      </c>
      <c r="F190" s="22">
        <v>1509673</v>
      </c>
      <c r="G190" s="22">
        <v>801169</v>
      </c>
      <c r="H190" s="22">
        <v>-23363</v>
      </c>
      <c r="I190" s="22">
        <v>381303</v>
      </c>
      <c r="J190" s="22">
        <v>0</v>
      </c>
      <c r="K190" s="22">
        <v>614872</v>
      </c>
      <c r="L190" s="22">
        <v>0</v>
      </c>
      <c r="M190" s="22">
        <v>530709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  <c r="T190" s="22">
        <v>0</v>
      </c>
      <c r="U190" s="22">
        <v>12308259</v>
      </c>
      <c r="V190" s="22">
        <v>0</v>
      </c>
      <c r="W190" s="22">
        <v>281311</v>
      </c>
      <c r="X190" s="22">
        <v>1490217</v>
      </c>
      <c r="Y190" s="22">
        <v>90000</v>
      </c>
      <c r="Z190" s="22">
        <v>1409553</v>
      </c>
      <c r="AA190" s="22">
        <v>12007551</v>
      </c>
      <c r="AB190" s="22">
        <v>0</v>
      </c>
      <c r="AC190" s="22">
        <v>1241581</v>
      </c>
      <c r="AD190" s="22">
        <v>16520213</v>
      </c>
      <c r="AE190" s="22">
        <v>-4211954</v>
      </c>
      <c r="AF190" s="22">
        <v>57578165</v>
      </c>
      <c r="AG190" s="22">
        <v>83812</v>
      </c>
      <c r="AH190" s="22">
        <v>50837</v>
      </c>
      <c r="AI190" s="22">
        <v>998525</v>
      </c>
      <c r="AJ190" s="22">
        <v>58711339</v>
      </c>
      <c r="AK190" s="22">
        <v>54499385</v>
      </c>
    </row>
    <row r="191" spans="1:37" x14ac:dyDescent="0.35">
      <c r="A191" s="22" t="s">
        <v>114</v>
      </c>
      <c r="B191" s="22" t="s">
        <v>294</v>
      </c>
      <c r="C191" s="22" t="s">
        <v>493</v>
      </c>
      <c r="D191" s="22" t="s">
        <v>494</v>
      </c>
      <c r="E191" s="22">
        <v>4889953</v>
      </c>
      <c r="F191" s="22">
        <v>214543</v>
      </c>
      <c r="G191" s="22">
        <v>60585</v>
      </c>
      <c r="H191" s="22">
        <v>-5000</v>
      </c>
      <c r="I191" s="22">
        <v>1214006</v>
      </c>
      <c r="J191" s="22">
        <v>1055325</v>
      </c>
      <c r="K191" s="22">
        <v>1269453</v>
      </c>
      <c r="L191" s="22">
        <v>0</v>
      </c>
      <c r="M191" s="22">
        <v>5182316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  <c r="T191" s="22">
        <v>0</v>
      </c>
      <c r="U191" s="22">
        <v>13881181</v>
      </c>
      <c r="V191" s="22">
        <v>0</v>
      </c>
      <c r="W191" s="22">
        <v>176739</v>
      </c>
      <c r="X191" s="22">
        <v>2089824</v>
      </c>
      <c r="Y191" s="22">
        <v>11935</v>
      </c>
      <c r="Z191" s="22">
        <v>1160087</v>
      </c>
      <c r="AA191" s="22">
        <v>11500721</v>
      </c>
      <c r="AB191" s="22">
        <v>268783</v>
      </c>
      <c r="AC191" s="22">
        <v>0</v>
      </c>
      <c r="AD191" s="22">
        <v>15208089</v>
      </c>
      <c r="AE191" s="22">
        <v>-1326908</v>
      </c>
      <c r="AF191" s="22">
        <v>71101797</v>
      </c>
      <c r="AG191" s="22">
        <v>110645</v>
      </c>
      <c r="AH191" s="22">
        <v>1287196</v>
      </c>
      <c r="AI191" s="22">
        <v>0</v>
      </c>
      <c r="AJ191" s="22">
        <v>72499638</v>
      </c>
      <c r="AK191" s="22">
        <v>71172730</v>
      </c>
    </row>
    <row r="192" spans="1:37" x14ac:dyDescent="0.35">
      <c r="A192" s="22" t="s">
        <v>114</v>
      </c>
      <c r="B192" s="22" t="s">
        <v>294</v>
      </c>
      <c r="C192" s="22" t="s">
        <v>495</v>
      </c>
      <c r="D192" s="22" t="s">
        <v>496</v>
      </c>
      <c r="E192" s="22">
        <v>998478</v>
      </c>
      <c r="F192" s="22">
        <v>62307</v>
      </c>
      <c r="G192" s="22">
        <v>177446</v>
      </c>
      <c r="H192" s="22">
        <v>-47500</v>
      </c>
      <c r="I192" s="22">
        <v>531822</v>
      </c>
      <c r="J192" s="22">
        <v>0</v>
      </c>
      <c r="K192" s="22">
        <v>494443</v>
      </c>
      <c r="L192" s="22">
        <v>0</v>
      </c>
      <c r="M192" s="22">
        <v>226826</v>
      </c>
      <c r="N192" s="22">
        <v>5654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0</v>
      </c>
      <c r="U192" s="22">
        <v>2449476</v>
      </c>
      <c r="V192" s="22">
        <v>50508</v>
      </c>
      <c r="W192" s="22">
        <v>0</v>
      </c>
      <c r="X192" s="22">
        <v>298483</v>
      </c>
      <c r="Y192" s="22">
        <v>1654</v>
      </c>
      <c r="Z192" s="22">
        <v>551497</v>
      </c>
      <c r="AA192" s="22">
        <v>2148316</v>
      </c>
      <c r="AB192" s="22">
        <v>0</v>
      </c>
      <c r="AC192" s="22">
        <v>0</v>
      </c>
      <c r="AD192" s="22">
        <v>3050458</v>
      </c>
      <c r="AE192" s="22">
        <v>-600982</v>
      </c>
      <c r="AF192" s="22">
        <v>19784622</v>
      </c>
      <c r="AG192" s="22">
        <v>0</v>
      </c>
      <c r="AH192" s="22">
        <v>31951</v>
      </c>
      <c r="AI192" s="22">
        <v>0</v>
      </c>
      <c r="AJ192" s="22">
        <v>19816573</v>
      </c>
      <c r="AK192" s="22">
        <v>19215591</v>
      </c>
    </row>
    <row r="193" spans="1:37" x14ac:dyDescent="0.35">
      <c r="A193" s="22" t="s">
        <v>114</v>
      </c>
      <c r="B193" s="22" t="s">
        <v>294</v>
      </c>
      <c r="C193" s="22" t="s">
        <v>497</v>
      </c>
      <c r="D193" s="22" t="s">
        <v>498</v>
      </c>
      <c r="E193" s="22">
        <v>0</v>
      </c>
      <c r="F193" s="22">
        <v>168800</v>
      </c>
      <c r="G193" s="22">
        <v>43783</v>
      </c>
      <c r="H193" s="22">
        <v>0</v>
      </c>
      <c r="I193" s="22">
        <v>554341</v>
      </c>
      <c r="J193" s="22">
        <v>0</v>
      </c>
      <c r="K193" s="22">
        <v>286985</v>
      </c>
      <c r="L193" s="22">
        <v>0</v>
      </c>
      <c r="M193" s="22">
        <v>1062514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  <c r="T193" s="22">
        <v>0</v>
      </c>
      <c r="U193" s="22">
        <v>2116423</v>
      </c>
      <c r="V193" s="22">
        <v>271619</v>
      </c>
      <c r="W193" s="22">
        <v>0</v>
      </c>
      <c r="X193" s="22">
        <v>198072</v>
      </c>
      <c r="Y193" s="22">
        <v>26136</v>
      </c>
      <c r="Z193" s="22">
        <v>448933</v>
      </c>
      <c r="AA193" s="22">
        <v>2593590</v>
      </c>
      <c r="AB193" s="22">
        <v>0</v>
      </c>
      <c r="AC193" s="22">
        <v>0</v>
      </c>
      <c r="AD193" s="22">
        <v>3538350</v>
      </c>
      <c r="AE193" s="22">
        <v>-1421927</v>
      </c>
      <c r="AF193" s="22">
        <v>24920205</v>
      </c>
      <c r="AG193" s="22">
        <v>61324</v>
      </c>
      <c r="AH193" s="22">
        <v>79415</v>
      </c>
      <c r="AI193" s="22">
        <v>0</v>
      </c>
      <c r="AJ193" s="22">
        <v>25060944</v>
      </c>
      <c r="AK193" s="22">
        <v>23639017</v>
      </c>
    </row>
    <row r="194" spans="1:37" x14ac:dyDescent="0.35">
      <c r="A194" s="22" t="s">
        <v>114</v>
      </c>
      <c r="B194" s="22" t="s">
        <v>294</v>
      </c>
      <c r="C194" s="22" t="s">
        <v>499</v>
      </c>
      <c r="D194" s="22" t="s">
        <v>500</v>
      </c>
      <c r="E194" s="22">
        <v>5009116</v>
      </c>
      <c r="F194" s="22">
        <v>133946</v>
      </c>
      <c r="G194" s="22">
        <v>26288</v>
      </c>
      <c r="H194" s="22">
        <v>0</v>
      </c>
      <c r="I194" s="22">
        <v>1015509</v>
      </c>
      <c r="J194" s="22">
        <v>67500</v>
      </c>
      <c r="K194" s="22">
        <v>1146082</v>
      </c>
      <c r="L194" s="22">
        <v>0</v>
      </c>
      <c r="M194" s="22">
        <v>6599630</v>
      </c>
      <c r="N194" s="22">
        <v>0</v>
      </c>
      <c r="O194" s="22">
        <v>0</v>
      </c>
      <c r="P194" s="22">
        <v>0</v>
      </c>
      <c r="Q194" s="22">
        <v>0</v>
      </c>
      <c r="R194" s="22">
        <v>746</v>
      </c>
      <c r="S194" s="22">
        <v>6500000</v>
      </c>
      <c r="T194" s="22">
        <v>9000000</v>
      </c>
      <c r="U194" s="22">
        <v>29498817</v>
      </c>
      <c r="V194" s="22">
        <v>0</v>
      </c>
      <c r="W194" s="22">
        <v>546950</v>
      </c>
      <c r="X194" s="22">
        <v>1068819</v>
      </c>
      <c r="Y194" s="22">
        <v>21843</v>
      </c>
      <c r="Z194" s="22">
        <v>2358212</v>
      </c>
      <c r="AA194" s="22">
        <v>3750000</v>
      </c>
      <c r="AB194" s="22">
        <v>116499</v>
      </c>
      <c r="AC194" s="22">
        <v>0</v>
      </c>
      <c r="AD194" s="22">
        <v>7862323</v>
      </c>
      <c r="AE194" s="22">
        <v>21636494</v>
      </c>
      <c r="AF194" s="22">
        <v>80179429</v>
      </c>
      <c r="AG194" s="22">
        <v>0</v>
      </c>
      <c r="AH194" s="22">
        <v>130750</v>
      </c>
      <c r="AI194" s="22">
        <v>0</v>
      </c>
      <c r="AJ194" s="22">
        <v>80310179</v>
      </c>
      <c r="AK194" s="22">
        <v>101946673</v>
      </c>
    </row>
    <row r="195" spans="1:37" x14ac:dyDescent="0.35">
      <c r="A195" s="22" t="s">
        <v>114</v>
      </c>
      <c r="B195" s="22" t="s">
        <v>294</v>
      </c>
      <c r="C195" s="22" t="s">
        <v>501</v>
      </c>
      <c r="D195" s="22" t="s">
        <v>502</v>
      </c>
      <c r="E195" s="22">
        <v>3317232</v>
      </c>
      <c r="F195" s="22">
        <v>198527</v>
      </c>
      <c r="G195" s="22">
        <v>48079</v>
      </c>
      <c r="H195" s="22">
        <v>0</v>
      </c>
      <c r="I195" s="22">
        <v>107787</v>
      </c>
      <c r="J195" s="22">
        <v>0</v>
      </c>
      <c r="K195" s="22">
        <v>189939</v>
      </c>
      <c r="L195" s="22">
        <v>0</v>
      </c>
      <c r="M195" s="22">
        <v>47973</v>
      </c>
      <c r="N195" s="22">
        <v>0</v>
      </c>
      <c r="O195" s="22">
        <v>0</v>
      </c>
      <c r="P195" s="22">
        <v>182</v>
      </c>
      <c r="Q195" s="22">
        <v>0</v>
      </c>
      <c r="R195" s="22">
        <v>633798</v>
      </c>
      <c r="S195" s="22">
        <v>0</v>
      </c>
      <c r="T195" s="22">
        <v>0</v>
      </c>
      <c r="U195" s="22">
        <v>4543517</v>
      </c>
      <c r="V195" s="22">
        <v>0</v>
      </c>
      <c r="W195" s="22">
        <v>0</v>
      </c>
      <c r="X195" s="22">
        <v>176164</v>
      </c>
      <c r="Y195" s="22">
        <v>0</v>
      </c>
      <c r="Z195" s="22">
        <v>1847562</v>
      </c>
      <c r="AA195" s="22">
        <v>892601</v>
      </c>
      <c r="AB195" s="22">
        <v>111287</v>
      </c>
      <c r="AC195" s="22">
        <v>54403</v>
      </c>
      <c r="AD195" s="22">
        <v>3082017</v>
      </c>
      <c r="AE195" s="22">
        <v>1461500</v>
      </c>
      <c r="AF195" s="22">
        <v>35083008</v>
      </c>
      <c r="AG195" s="22">
        <v>0</v>
      </c>
      <c r="AH195" s="22">
        <v>52961</v>
      </c>
      <c r="AI195" s="22">
        <v>0</v>
      </c>
      <c r="AJ195" s="22">
        <v>35135969</v>
      </c>
      <c r="AK195" s="22">
        <v>36597469</v>
      </c>
    </row>
    <row r="196" spans="1:37" x14ac:dyDescent="0.35">
      <c r="A196" s="22" t="s">
        <v>114</v>
      </c>
      <c r="B196" s="22" t="s">
        <v>294</v>
      </c>
      <c r="C196" s="22" t="s">
        <v>503</v>
      </c>
      <c r="D196" s="22" t="s">
        <v>504</v>
      </c>
      <c r="E196" s="22">
        <v>12047813</v>
      </c>
      <c r="F196" s="22">
        <v>282400</v>
      </c>
      <c r="G196" s="22">
        <v>74808</v>
      </c>
      <c r="H196" s="22">
        <v>-18830</v>
      </c>
      <c r="I196" s="22">
        <v>1899412</v>
      </c>
      <c r="J196" s="22">
        <v>0</v>
      </c>
      <c r="K196" s="22">
        <v>540896</v>
      </c>
      <c r="L196" s="22">
        <v>0</v>
      </c>
      <c r="M196" s="22">
        <v>546148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  <c r="T196" s="22">
        <v>0</v>
      </c>
      <c r="U196" s="22">
        <v>15372647</v>
      </c>
      <c r="V196" s="22">
        <v>0</v>
      </c>
      <c r="W196" s="22">
        <v>292141</v>
      </c>
      <c r="X196" s="22">
        <v>1609198</v>
      </c>
      <c r="Y196" s="22">
        <v>104406</v>
      </c>
      <c r="Z196" s="22">
        <v>5817009</v>
      </c>
      <c r="AA196" s="22">
        <v>8635642</v>
      </c>
      <c r="AB196" s="22">
        <v>0</v>
      </c>
      <c r="AC196" s="22">
        <v>318</v>
      </c>
      <c r="AD196" s="22">
        <v>16458714</v>
      </c>
      <c r="AE196" s="22">
        <v>-1086067</v>
      </c>
      <c r="AF196" s="22">
        <v>53068241</v>
      </c>
      <c r="AG196" s="22">
        <v>235704</v>
      </c>
      <c r="AH196" s="22">
        <v>42781</v>
      </c>
      <c r="AI196" s="22">
        <v>0</v>
      </c>
      <c r="AJ196" s="22">
        <v>53346726</v>
      </c>
      <c r="AK196" s="22">
        <v>52260659</v>
      </c>
    </row>
    <row r="197" spans="1:37" x14ac:dyDescent="0.35">
      <c r="A197" s="22" t="s">
        <v>114</v>
      </c>
      <c r="B197" s="22" t="s">
        <v>294</v>
      </c>
      <c r="C197" s="22" t="s">
        <v>505</v>
      </c>
      <c r="D197" s="22" t="s">
        <v>506</v>
      </c>
      <c r="E197" s="22">
        <v>40638175</v>
      </c>
      <c r="F197" s="22">
        <v>723276</v>
      </c>
      <c r="G197" s="22">
        <v>249752</v>
      </c>
      <c r="H197" s="22">
        <v>-77338</v>
      </c>
      <c r="I197" s="22">
        <v>5661900</v>
      </c>
      <c r="J197" s="22">
        <v>1555973</v>
      </c>
      <c r="K197" s="22">
        <v>4027897</v>
      </c>
      <c r="L197" s="22">
        <v>0</v>
      </c>
      <c r="M197" s="22">
        <v>1281183</v>
      </c>
      <c r="N197" s="22">
        <v>27778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  <c r="T197" s="22">
        <v>0</v>
      </c>
      <c r="U197" s="22">
        <v>54088596</v>
      </c>
      <c r="V197" s="22">
        <v>0</v>
      </c>
      <c r="W197" s="22">
        <v>0</v>
      </c>
      <c r="X197" s="22">
        <v>4297030</v>
      </c>
      <c r="Y197" s="22">
        <v>298405</v>
      </c>
      <c r="Z197" s="22">
        <v>14206965</v>
      </c>
      <c r="AA197" s="22">
        <v>14015217</v>
      </c>
      <c r="AB197" s="22">
        <v>0</v>
      </c>
      <c r="AC197" s="22">
        <v>0</v>
      </c>
      <c r="AD197" s="22">
        <v>32817617</v>
      </c>
      <c r="AE197" s="22">
        <v>21270979</v>
      </c>
      <c r="AF197" s="22">
        <v>148117983</v>
      </c>
      <c r="AG197" s="22">
        <v>784765</v>
      </c>
      <c r="AH197" s="22">
        <v>80248</v>
      </c>
      <c r="AI197" s="22">
        <v>0</v>
      </c>
      <c r="AJ197" s="22">
        <v>148982996</v>
      </c>
      <c r="AK197" s="22">
        <v>170253975</v>
      </c>
    </row>
    <row r="198" spans="1:37" x14ac:dyDescent="0.35">
      <c r="A198" s="22" t="s">
        <v>114</v>
      </c>
      <c r="B198" s="22" t="s">
        <v>507</v>
      </c>
      <c r="C198" s="22" t="s">
        <v>508</v>
      </c>
      <c r="D198" s="22" t="s">
        <v>509</v>
      </c>
      <c r="E198" s="22">
        <v>3577582</v>
      </c>
      <c r="F198" s="22">
        <v>52033</v>
      </c>
      <c r="G198" s="22">
        <v>18697</v>
      </c>
      <c r="H198" s="22">
        <v>0</v>
      </c>
      <c r="I198" s="22">
        <v>486697</v>
      </c>
      <c r="J198" s="22">
        <v>0</v>
      </c>
      <c r="K198" s="22">
        <v>99675</v>
      </c>
      <c r="L198" s="22">
        <v>0</v>
      </c>
      <c r="M198" s="22">
        <v>0</v>
      </c>
      <c r="N198" s="22">
        <v>280952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0</v>
      </c>
      <c r="U198" s="22">
        <v>4515636</v>
      </c>
      <c r="V198" s="22">
        <v>0</v>
      </c>
      <c r="W198" s="22">
        <v>0</v>
      </c>
      <c r="X198" s="22">
        <v>58157</v>
      </c>
      <c r="Y198" s="22">
        <v>0</v>
      </c>
      <c r="Z198" s="22">
        <v>1213359</v>
      </c>
      <c r="AA198" s="22">
        <v>2024000</v>
      </c>
      <c r="AB198" s="22">
        <v>0</v>
      </c>
      <c r="AC198" s="22">
        <v>0</v>
      </c>
      <c r="AD198" s="22">
        <v>3295516</v>
      </c>
      <c r="AE198" s="22">
        <v>1220120</v>
      </c>
      <c r="AF198" s="22">
        <v>6292982</v>
      </c>
      <c r="AG198" s="22">
        <v>0</v>
      </c>
      <c r="AH198" s="22">
        <v>0</v>
      </c>
      <c r="AI198" s="22">
        <v>0</v>
      </c>
      <c r="AJ198" s="22">
        <v>6292982</v>
      </c>
      <c r="AK198" s="22">
        <v>7513102</v>
      </c>
    </row>
    <row r="199" spans="1:37" x14ac:dyDescent="0.35">
      <c r="A199" s="22" t="s">
        <v>114</v>
      </c>
      <c r="B199" s="22" t="s">
        <v>507</v>
      </c>
      <c r="C199" s="22" t="s">
        <v>510</v>
      </c>
      <c r="D199" s="22" t="s">
        <v>511</v>
      </c>
      <c r="E199" s="22">
        <v>1427184</v>
      </c>
      <c r="F199" s="22">
        <v>123659</v>
      </c>
      <c r="G199" s="22">
        <v>40283</v>
      </c>
      <c r="H199" s="22">
        <v>0</v>
      </c>
      <c r="I199" s="22">
        <v>0</v>
      </c>
      <c r="J199" s="22">
        <v>0</v>
      </c>
      <c r="K199" s="22">
        <v>265610</v>
      </c>
      <c r="L199" s="22">
        <v>0</v>
      </c>
      <c r="M199" s="22">
        <v>0</v>
      </c>
      <c r="N199" s="22">
        <v>11097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1867833</v>
      </c>
      <c r="V199" s="22">
        <v>0</v>
      </c>
      <c r="W199" s="22">
        <v>0</v>
      </c>
      <c r="X199" s="22">
        <v>39874</v>
      </c>
      <c r="Y199" s="22">
        <v>19292</v>
      </c>
      <c r="Z199" s="22">
        <v>213247</v>
      </c>
      <c r="AA199" s="22">
        <v>0</v>
      </c>
      <c r="AB199" s="22">
        <v>0</v>
      </c>
      <c r="AC199" s="22">
        <v>0</v>
      </c>
      <c r="AD199" s="22">
        <v>272413</v>
      </c>
      <c r="AE199" s="22">
        <v>1595420</v>
      </c>
      <c r="AF199" s="22">
        <v>6707335</v>
      </c>
      <c r="AG199" s="22">
        <v>0</v>
      </c>
      <c r="AH199" s="22">
        <v>49832</v>
      </c>
      <c r="AI199" s="22">
        <v>0</v>
      </c>
      <c r="AJ199" s="22">
        <v>6757167</v>
      </c>
      <c r="AK199" s="22">
        <v>8352587</v>
      </c>
    </row>
    <row r="200" spans="1:37" x14ac:dyDescent="0.35">
      <c r="A200" s="22" t="s">
        <v>114</v>
      </c>
      <c r="B200" s="22" t="s">
        <v>507</v>
      </c>
      <c r="C200" s="22" t="s">
        <v>512</v>
      </c>
      <c r="D200" s="22" t="s">
        <v>513</v>
      </c>
      <c r="E200" s="22">
        <v>2346701</v>
      </c>
      <c r="F200" s="22">
        <v>86970</v>
      </c>
      <c r="G200" s="22">
        <v>20586</v>
      </c>
      <c r="H200" s="22">
        <v>0</v>
      </c>
      <c r="I200" s="22">
        <v>1037908</v>
      </c>
      <c r="J200" s="22">
        <v>0</v>
      </c>
      <c r="K200" s="22">
        <v>72430</v>
      </c>
      <c r="L200" s="22">
        <v>0</v>
      </c>
      <c r="M200" s="22"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3564595</v>
      </c>
      <c r="V200" s="22">
        <v>0</v>
      </c>
      <c r="W200" s="22">
        <v>0</v>
      </c>
      <c r="X200" s="22">
        <v>296357</v>
      </c>
      <c r="Y200" s="22">
        <v>510</v>
      </c>
      <c r="Z200" s="22">
        <v>1593027</v>
      </c>
      <c r="AA200" s="22">
        <v>2860426</v>
      </c>
      <c r="AB200" s="22">
        <v>0</v>
      </c>
      <c r="AC200" s="22">
        <v>0</v>
      </c>
      <c r="AD200" s="22">
        <v>4750320</v>
      </c>
      <c r="AE200" s="22">
        <v>-1185725</v>
      </c>
      <c r="AF200" s="22">
        <v>10989235</v>
      </c>
      <c r="AG200" s="22">
        <v>22784</v>
      </c>
      <c r="AH200" s="22">
        <v>178</v>
      </c>
      <c r="AI200" s="22">
        <v>0</v>
      </c>
      <c r="AJ200" s="22">
        <v>11012197</v>
      </c>
      <c r="AK200" s="22">
        <v>9826472</v>
      </c>
    </row>
    <row r="201" spans="1:37" x14ac:dyDescent="0.35">
      <c r="A201" s="22" t="s">
        <v>114</v>
      </c>
      <c r="B201" s="22" t="s">
        <v>507</v>
      </c>
      <c r="C201" s="22" t="s">
        <v>514</v>
      </c>
      <c r="D201" s="22" t="s">
        <v>515</v>
      </c>
      <c r="E201" s="22">
        <v>436288</v>
      </c>
      <c r="F201" s="22">
        <v>28311</v>
      </c>
      <c r="G201" s="22">
        <v>41052</v>
      </c>
      <c r="H201" s="22">
        <v>-6436</v>
      </c>
      <c r="I201" s="22">
        <v>505060</v>
      </c>
      <c r="J201" s="22">
        <v>0</v>
      </c>
      <c r="K201" s="22">
        <v>16615</v>
      </c>
      <c r="L201" s="22">
        <v>0</v>
      </c>
      <c r="M201" s="22">
        <v>65883</v>
      </c>
      <c r="N201" s="22">
        <v>0</v>
      </c>
      <c r="O201" s="22">
        <v>0</v>
      </c>
      <c r="P201" s="22">
        <v>0</v>
      </c>
      <c r="Q201" s="22">
        <v>0</v>
      </c>
      <c r="R201" s="22">
        <v>20000</v>
      </c>
      <c r="S201" s="22">
        <v>7512</v>
      </c>
      <c r="T201" s="22">
        <v>0</v>
      </c>
      <c r="U201" s="22">
        <v>1114285</v>
      </c>
      <c r="V201" s="22">
        <v>0</v>
      </c>
      <c r="W201" s="22">
        <v>0</v>
      </c>
      <c r="X201" s="22">
        <v>25719</v>
      </c>
      <c r="Y201" s="22">
        <v>0</v>
      </c>
      <c r="Z201" s="22">
        <v>761281</v>
      </c>
      <c r="AA201" s="22">
        <v>220873</v>
      </c>
      <c r="AB201" s="22">
        <v>0</v>
      </c>
      <c r="AC201" s="22">
        <v>0</v>
      </c>
      <c r="AD201" s="22">
        <v>1007873</v>
      </c>
      <c r="AE201" s="22">
        <v>106412</v>
      </c>
      <c r="AF201" s="22">
        <v>4468286</v>
      </c>
      <c r="AG201" s="22">
        <v>0</v>
      </c>
      <c r="AH201" s="22">
        <v>875</v>
      </c>
      <c r="AI201" s="22">
        <v>0</v>
      </c>
      <c r="AJ201" s="22">
        <v>4469161</v>
      </c>
      <c r="AK201" s="22">
        <v>4575573</v>
      </c>
    </row>
    <row r="202" spans="1:37" x14ac:dyDescent="0.35">
      <c r="A202" s="22" t="s">
        <v>114</v>
      </c>
      <c r="B202" s="22" t="s">
        <v>507</v>
      </c>
      <c r="C202" s="22" t="s">
        <v>516</v>
      </c>
      <c r="D202" s="22" t="s">
        <v>517</v>
      </c>
      <c r="E202" s="22">
        <v>551223</v>
      </c>
      <c r="F202" s="22">
        <v>14489</v>
      </c>
      <c r="G202" s="22">
        <v>11925</v>
      </c>
      <c r="H202" s="22">
        <v>0</v>
      </c>
      <c r="I202" s="22">
        <v>124313</v>
      </c>
      <c r="J202" s="22">
        <v>0</v>
      </c>
      <c r="K202" s="22">
        <v>20840</v>
      </c>
      <c r="L202" s="22">
        <v>0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2">
        <v>896</v>
      </c>
      <c r="U202" s="22">
        <v>723686</v>
      </c>
      <c r="V202" s="22">
        <v>0</v>
      </c>
      <c r="W202" s="22">
        <v>0</v>
      </c>
      <c r="X202" s="22">
        <v>23884</v>
      </c>
      <c r="Y202" s="22">
        <v>450</v>
      </c>
      <c r="Z202" s="22">
        <v>72078</v>
      </c>
      <c r="AA202" s="22">
        <v>0</v>
      </c>
      <c r="AB202" s="22">
        <v>0</v>
      </c>
      <c r="AC202" s="22">
        <v>0</v>
      </c>
      <c r="AD202" s="22">
        <v>96412</v>
      </c>
      <c r="AE202" s="22">
        <v>627274</v>
      </c>
      <c r="AF202" s="22">
        <v>2652268</v>
      </c>
      <c r="AG202" s="22">
        <v>0</v>
      </c>
      <c r="AH202" s="22">
        <v>0</v>
      </c>
      <c r="AI202" s="22">
        <v>0</v>
      </c>
      <c r="AJ202" s="22">
        <v>2652268</v>
      </c>
      <c r="AK202" s="22">
        <v>3279542</v>
      </c>
    </row>
    <row r="203" spans="1:37" x14ac:dyDescent="0.35">
      <c r="A203" s="22" t="s">
        <v>114</v>
      </c>
      <c r="B203" s="22" t="s">
        <v>507</v>
      </c>
      <c r="C203" s="22" t="s">
        <v>518</v>
      </c>
      <c r="D203" s="22" t="s">
        <v>519</v>
      </c>
      <c r="E203" s="22">
        <v>939649</v>
      </c>
      <c r="F203" s="22">
        <v>72608</v>
      </c>
      <c r="G203" s="22">
        <v>121422</v>
      </c>
      <c r="H203" s="22">
        <v>-89291</v>
      </c>
      <c r="I203" s="22">
        <v>451784</v>
      </c>
      <c r="J203" s="22">
        <v>0</v>
      </c>
      <c r="K203" s="22">
        <v>78598</v>
      </c>
      <c r="L203" s="22">
        <v>0</v>
      </c>
      <c r="M203" s="22">
        <v>11245</v>
      </c>
      <c r="N203" s="22">
        <v>0</v>
      </c>
      <c r="O203" s="22">
        <v>0</v>
      </c>
      <c r="P203" s="22">
        <v>0</v>
      </c>
      <c r="Q203" s="22">
        <v>0</v>
      </c>
      <c r="R203" s="22">
        <v>26240</v>
      </c>
      <c r="S203" s="22">
        <v>4526</v>
      </c>
      <c r="T203" s="22">
        <v>0</v>
      </c>
      <c r="U203" s="22">
        <v>1616781</v>
      </c>
      <c r="V203" s="22">
        <v>0</v>
      </c>
      <c r="W203" s="22">
        <v>0</v>
      </c>
      <c r="X203" s="22">
        <v>67627</v>
      </c>
      <c r="Y203" s="22">
        <v>650</v>
      </c>
      <c r="Z203" s="22">
        <v>331925</v>
      </c>
      <c r="AA203" s="22">
        <v>0</v>
      </c>
      <c r="AB203" s="22">
        <v>0</v>
      </c>
      <c r="AC203" s="22">
        <v>0</v>
      </c>
      <c r="AD203" s="22">
        <v>400202</v>
      </c>
      <c r="AE203" s="22">
        <v>1216579</v>
      </c>
      <c r="AF203" s="22">
        <v>5523083</v>
      </c>
      <c r="AG203" s="22">
        <v>3000</v>
      </c>
      <c r="AH203" s="22">
        <v>3972</v>
      </c>
      <c r="AI203" s="22">
        <v>0</v>
      </c>
      <c r="AJ203" s="22">
        <v>5530055</v>
      </c>
      <c r="AK203" s="22">
        <v>6746634</v>
      </c>
    </row>
    <row r="204" spans="1:37" x14ac:dyDescent="0.35">
      <c r="A204" s="22" t="s">
        <v>114</v>
      </c>
      <c r="B204" s="22" t="s">
        <v>507</v>
      </c>
      <c r="C204" s="22" t="s">
        <v>520</v>
      </c>
      <c r="D204" s="22" t="s">
        <v>521</v>
      </c>
      <c r="E204" s="22">
        <v>1779734</v>
      </c>
      <c r="F204" s="22">
        <v>32571</v>
      </c>
      <c r="G204" s="22">
        <v>7244</v>
      </c>
      <c r="H204" s="22">
        <v>0</v>
      </c>
      <c r="I204" s="22">
        <v>258260</v>
      </c>
      <c r="J204" s="22">
        <v>0</v>
      </c>
      <c r="K204" s="22">
        <v>40166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0</v>
      </c>
      <c r="U204" s="22">
        <v>2117975</v>
      </c>
      <c r="V204" s="22">
        <v>0</v>
      </c>
      <c r="W204" s="22">
        <v>0</v>
      </c>
      <c r="X204" s="22">
        <v>88767</v>
      </c>
      <c r="Y204" s="22">
        <v>36077</v>
      </c>
      <c r="Z204" s="22">
        <v>167196</v>
      </c>
      <c r="AA204" s="22">
        <v>335994</v>
      </c>
      <c r="AB204" s="22">
        <v>0</v>
      </c>
      <c r="AC204" s="22">
        <v>0</v>
      </c>
      <c r="AD204" s="22">
        <v>628034</v>
      </c>
      <c r="AE204" s="22">
        <v>1489941</v>
      </c>
      <c r="AF204" s="22">
        <v>8942101</v>
      </c>
      <c r="AG204" s="22">
        <v>16256</v>
      </c>
      <c r="AH204" s="22">
        <v>0</v>
      </c>
      <c r="AI204" s="22">
        <v>0</v>
      </c>
      <c r="AJ204" s="22">
        <v>8958357</v>
      </c>
      <c r="AK204" s="22">
        <v>10448298</v>
      </c>
    </row>
    <row r="205" spans="1:37" x14ac:dyDescent="0.35">
      <c r="A205" s="22" t="s">
        <v>114</v>
      </c>
      <c r="B205" s="22" t="s">
        <v>507</v>
      </c>
      <c r="C205" s="22" t="s">
        <v>522</v>
      </c>
      <c r="D205" s="22" t="s">
        <v>523</v>
      </c>
      <c r="E205" s="22">
        <v>637482</v>
      </c>
      <c r="F205" s="22">
        <v>37920</v>
      </c>
      <c r="G205" s="22">
        <v>20783</v>
      </c>
      <c r="H205" s="22">
        <v>0</v>
      </c>
      <c r="I205" s="22">
        <v>363392</v>
      </c>
      <c r="J205" s="22">
        <v>0</v>
      </c>
      <c r="K205" s="22">
        <v>59153</v>
      </c>
      <c r="L205" s="22">
        <v>0</v>
      </c>
      <c r="M205" s="22">
        <v>728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0</v>
      </c>
      <c r="U205" s="22">
        <v>1119458</v>
      </c>
      <c r="V205" s="22">
        <v>0</v>
      </c>
      <c r="W205" s="22">
        <v>0</v>
      </c>
      <c r="X205" s="22">
        <v>7767</v>
      </c>
      <c r="Y205" s="22">
        <v>22112</v>
      </c>
      <c r="Z205" s="22">
        <v>573698</v>
      </c>
      <c r="AA205" s="22">
        <v>91878</v>
      </c>
      <c r="AB205" s="22">
        <v>0</v>
      </c>
      <c r="AC205" s="22">
        <v>0</v>
      </c>
      <c r="AD205" s="22">
        <v>695455</v>
      </c>
      <c r="AE205" s="22">
        <v>424003</v>
      </c>
      <c r="AF205" s="22">
        <v>2885507</v>
      </c>
      <c r="AG205" s="22">
        <v>0</v>
      </c>
      <c r="AH205" s="22">
        <v>23168</v>
      </c>
      <c r="AI205" s="22">
        <v>0</v>
      </c>
      <c r="AJ205" s="22">
        <v>2908675</v>
      </c>
      <c r="AK205" s="22">
        <v>3332678</v>
      </c>
    </row>
    <row r="206" spans="1:37" x14ac:dyDescent="0.35">
      <c r="A206" s="22" t="s">
        <v>114</v>
      </c>
      <c r="B206" s="22" t="s">
        <v>507</v>
      </c>
      <c r="C206" s="22" t="s">
        <v>524</v>
      </c>
      <c r="D206" s="22" t="s">
        <v>525</v>
      </c>
      <c r="E206" s="22">
        <v>1437928</v>
      </c>
      <c r="F206" s="22">
        <v>12597</v>
      </c>
      <c r="G206" s="22">
        <v>13005</v>
      </c>
      <c r="H206" s="22">
        <v>0</v>
      </c>
      <c r="I206" s="22">
        <v>505157</v>
      </c>
      <c r="J206" s="22">
        <v>0</v>
      </c>
      <c r="K206" s="22">
        <v>23722</v>
      </c>
      <c r="L206" s="22">
        <v>0</v>
      </c>
      <c r="M206" s="22">
        <v>452</v>
      </c>
      <c r="N206" s="22">
        <v>0</v>
      </c>
      <c r="O206" s="22">
        <v>0</v>
      </c>
      <c r="P206" s="22">
        <v>0</v>
      </c>
      <c r="Q206" s="22">
        <v>183141</v>
      </c>
      <c r="R206" s="22">
        <v>1011</v>
      </c>
      <c r="S206" s="22">
        <v>0</v>
      </c>
      <c r="T206" s="22">
        <v>0</v>
      </c>
      <c r="U206" s="22">
        <v>2177013</v>
      </c>
      <c r="V206" s="22">
        <v>0</v>
      </c>
      <c r="W206" s="22">
        <v>0</v>
      </c>
      <c r="X206" s="22">
        <v>74005</v>
      </c>
      <c r="Y206" s="22">
        <v>0</v>
      </c>
      <c r="Z206" s="22">
        <v>1257459</v>
      </c>
      <c r="AA206" s="22">
        <v>148958</v>
      </c>
      <c r="AB206" s="22">
        <v>2173</v>
      </c>
      <c r="AC206" s="22">
        <v>0</v>
      </c>
      <c r="AD206" s="22">
        <v>1482595</v>
      </c>
      <c r="AE206" s="22">
        <v>694418</v>
      </c>
      <c r="AF206" s="22">
        <v>4221891</v>
      </c>
      <c r="AG206" s="22">
        <v>0</v>
      </c>
      <c r="AH206" s="22">
        <v>0</v>
      </c>
      <c r="AI206" s="22">
        <v>180000</v>
      </c>
      <c r="AJ206" s="22">
        <v>4401891</v>
      </c>
      <c r="AK206" s="22">
        <v>5096309</v>
      </c>
    </row>
    <row r="207" spans="1:37" x14ac:dyDescent="0.35">
      <c r="A207" s="22" t="s">
        <v>114</v>
      </c>
      <c r="B207" s="22" t="s">
        <v>507</v>
      </c>
      <c r="C207" s="22" t="s">
        <v>526</v>
      </c>
      <c r="D207" s="22" t="s">
        <v>527</v>
      </c>
      <c r="E207" s="22">
        <v>729520</v>
      </c>
      <c r="F207" s="22">
        <v>153747</v>
      </c>
      <c r="G207" s="22">
        <v>78621</v>
      </c>
      <c r="H207" s="22">
        <v>0</v>
      </c>
      <c r="I207" s="22">
        <v>320559</v>
      </c>
      <c r="J207" s="22">
        <v>0</v>
      </c>
      <c r="K207" s="22">
        <v>159196</v>
      </c>
      <c r="L207" s="22">
        <v>0</v>
      </c>
      <c r="M207" s="22">
        <v>5788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v>4506</v>
      </c>
      <c r="U207" s="22">
        <v>1451937</v>
      </c>
      <c r="V207" s="22">
        <v>0</v>
      </c>
      <c r="W207" s="22">
        <v>0</v>
      </c>
      <c r="X207" s="22">
        <v>724927</v>
      </c>
      <c r="Y207" s="22">
        <v>0</v>
      </c>
      <c r="Z207" s="22">
        <v>67306</v>
      </c>
      <c r="AA207" s="22">
        <v>1345717</v>
      </c>
      <c r="AB207" s="22">
        <v>10469</v>
      </c>
      <c r="AC207" s="22">
        <v>0</v>
      </c>
      <c r="AD207" s="22">
        <v>2148419</v>
      </c>
      <c r="AE207" s="22">
        <v>-696482</v>
      </c>
      <c r="AF207" s="22">
        <v>10687400</v>
      </c>
      <c r="AG207" s="22">
        <v>0</v>
      </c>
      <c r="AH207" s="22">
        <v>0</v>
      </c>
      <c r="AI207" s="22">
        <v>0</v>
      </c>
      <c r="AJ207" s="22">
        <v>10687400</v>
      </c>
      <c r="AK207" s="22">
        <v>9990918</v>
      </c>
    </row>
    <row r="208" spans="1:37" x14ac:dyDescent="0.35">
      <c r="A208" s="22" t="s">
        <v>114</v>
      </c>
      <c r="B208" s="22" t="s">
        <v>507</v>
      </c>
      <c r="C208" s="22" t="s">
        <v>528</v>
      </c>
      <c r="D208" s="22" t="s">
        <v>529</v>
      </c>
      <c r="E208" s="22">
        <v>700962</v>
      </c>
      <c r="F208" s="22">
        <v>89944</v>
      </c>
      <c r="G208" s="22">
        <v>33181</v>
      </c>
      <c r="H208" s="22">
        <v>-9333</v>
      </c>
      <c r="I208" s="22">
        <v>44602</v>
      </c>
      <c r="J208" s="22">
        <v>0</v>
      </c>
      <c r="K208" s="22">
        <v>373692</v>
      </c>
      <c r="L208" s="22">
        <v>0</v>
      </c>
      <c r="M208" s="22">
        <v>66287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v>1299335</v>
      </c>
      <c r="V208" s="22">
        <v>0</v>
      </c>
      <c r="W208" s="22">
        <v>0</v>
      </c>
      <c r="X208" s="22">
        <v>48913</v>
      </c>
      <c r="Y208" s="22">
        <v>12818</v>
      </c>
      <c r="Z208" s="22">
        <v>927441</v>
      </c>
      <c r="AA208" s="22">
        <v>0</v>
      </c>
      <c r="AB208" s="22">
        <v>0</v>
      </c>
      <c r="AC208" s="22">
        <v>0</v>
      </c>
      <c r="AD208" s="22">
        <v>989172</v>
      </c>
      <c r="AE208" s="22">
        <v>310163</v>
      </c>
      <c r="AF208" s="22">
        <v>2677897</v>
      </c>
      <c r="AG208" s="22">
        <v>0</v>
      </c>
      <c r="AH208" s="22">
        <v>1231</v>
      </c>
      <c r="AI208" s="22">
        <v>0</v>
      </c>
      <c r="AJ208" s="22">
        <v>2679128</v>
      </c>
      <c r="AK208" s="22">
        <v>2989291</v>
      </c>
    </row>
    <row r="209" spans="1:37" x14ac:dyDescent="0.35">
      <c r="A209" s="22" t="s">
        <v>114</v>
      </c>
      <c r="B209" s="22" t="s">
        <v>507</v>
      </c>
      <c r="C209" s="22" t="s">
        <v>530</v>
      </c>
      <c r="D209" s="22" t="s">
        <v>531</v>
      </c>
      <c r="E209" s="22">
        <v>638615</v>
      </c>
      <c r="F209" s="22">
        <v>31144</v>
      </c>
      <c r="G209" s="22">
        <v>44755</v>
      </c>
      <c r="H209" s="22">
        <v>0</v>
      </c>
      <c r="I209" s="22">
        <v>30480</v>
      </c>
      <c r="J209" s="22">
        <v>0</v>
      </c>
      <c r="K209" s="22">
        <v>32817</v>
      </c>
      <c r="L209" s="22">
        <v>0</v>
      </c>
      <c r="M209" s="22">
        <v>0</v>
      </c>
      <c r="N209" s="22">
        <v>0</v>
      </c>
      <c r="O209" s="22">
        <v>0</v>
      </c>
      <c r="P209" s="22">
        <v>0</v>
      </c>
      <c r="Q209" s="22">
        <v>177194</v>
      </c>
      <c r="R209" s="22">
        <v>10</v>
      </c>
      <c r="S209" s="22">
        <v>0</v>
      </c>
      <c r="T209" s="22">
        <v>0</v>
      </c>
      <c r="U209" s="22">
        <v>955015</v>
      </c>
      <c r="V209" s="22">
        <v>0</v>
      </c>
      <c r="W209" s="22">
        <v>64035</v>
      </c>
      <c r="X209" s="22">
        <v>39370</v>
      </c>
      <c r="Y209" s="22">
        <v>0</v>
      </c>
      <c r="Z209" s="22">
        <v>158176</v>
      </c>
      <c r="AA209" s="22">
        <v>94635</v>
      </c>
      <c r="AB209" s="22">
        <v>17437</v>
      </c>
      <c r="AC209" s="22">
        <v>0</v>
      </c>
      <c r="AD209" s="22">
        <v>373653</v>
      </c>
      <c r="AE209" s="22">
        <v>581362</v>
      </c>
      <c r="AF209" s="22">
        <v>2688422</v>
      </c>
      <c r="AG209" s="22">
        <v>0</v>
      </c>
      <c r="AH209" s="22">
        <v>12564</v>
      </c>
      <c r="AI209" s="22">
        <v>50166</v>
      </c>
      <c r="AJ209" s="22">
        <v>2751152</v>
      </c>
      <c r="AK209" s="22">
        <v>3332514</v>
      </c>
    </row>
    <row r="210" spans="1:37" x14ac:dyDescent="0.35">
      <c r="A210" s="22" t="s">
        <v>114</v>
      </c>
      <c r="B210" s="22" t="s">
        <v>507</v>
      </c>
      <c r="C210" s="22" t="s">
        <v>532</v>
      </c>
      <c r="D210" s="22" t="s">
        <v>533</v>
      </c>
      <c r="E210" s="22">
        <v>997699</v>
      </c>
      <c r="F210" s="22">
        <v>10331</v>
      </c>
      <c r="G210" s="22">
        <v>3000</v>
      </c>
      <c r="H210" s="22">
        <v>0</v>
      </c>
      <c r="I210" s="22">
        <v>160224</v>
      </c>
      <c r="J210" s="22">
        <v>0</v>
      </c>
      <c r="K210" s="22">
        <v>13286</v>
      </c>
      <c r="L210" s="22">
        <v>0</v>
      </c>
      <c r="M210" s="22"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  <c r="T210" s="22">
        <v>0</v>
      </c>
      <c r="U210" s="22">
        <v>1184540</v>
      </c>
      <c r="V210" s="22">
        <v>0</v>
      </c>
      <c r="W210" s="22">
        <v>0</v>
      </c>
      <c r="X210" s="22">
        <v>23385</v>
      </c>
      <c r="Y210" s="22">
        <v>5035</v>
      </c>
      <c r="Z210" s="22">
        <v>623136</v>
      </c>
      <c r="AA210" s="22">
        <v>0</v>
      </c>
      <c r="AB210" s="22">
        <v>0</v>
      </c>
      <c r="AC210" s="22">
        <v>0</v>
      </c>
      <c r="AD210" s="22">
        <v>651556</v>
      </c>
      <c r="AE210" s="22">
        <v>532984</v>
      </c>
      <c r="AF210" s="22">
        <v>4978021</v>
      </c>
      <c r="AG210" s="22">
        <v>0</v>
      </c>
      <c r="AH210" s="22">
        <v>0</v>
      </c>
      <c r="AI210" s="22">
        <v>0</v>
      </c>
      <c r="AJ210" s="22">
        <v>4978021</v>
      </c>
      <c r="AK210" s="22">
        <v>5511005</v>
      </c>
    </row>
    <row r="211" spans="1:37" x14ac:dyDescent="0.35">
      <c r="A211" s="22" t="s">
        <v>114</v>
      </c>
      <c r="B211" s="22" t="s">
        <v>507</v>
      </c>
      <c r="C211" s="22" t="s">
        <v>534</v>
      </c>
      <c r="D211" s="22" t="s">
        <v>535</v>
      </c>
      <c r="E211" s="22">
        <v>3532212</v>
      </c>
      <c r="F211" s="22">
        <v>97756</v>
      </c>
      <c r="G211" s="22">
        <v>119768</v>
      </c>
      <c r="H211" s="22">
        <v>0</v>
      </c>
      <c r="I211" s="22">
        <v>842918</v>
      </c>
      <c r="J211" s="22">
        <v>0</v>
      </c>
      <c r="K211" s="22">
        <v>364123</v>
      </c>
      <c r="L211" s="22">
        <v>0</v>
      </c>
      <c r="M211" s="22">
        <v>1</v>
      </c>
      <c r="N211" s="22">
        <v>0</v>
      </c>
      <c r="O211" s="22">
        <v>0</v>
      </c>
      <c r="P211" s="22">
        <v>0</v>
      </c>
      <c r="Q211" s="22">
        <v>0</v>
      </c>
      <c r="R211" s="22">
        <v>32792</v>
      </c>
      <c r="S211" s="22">
        <v>0</v>
      </c>
      <c r="T211" s="22">
        <v>0</v>
      </c>
      <c r="U211" s="22">
        <v>4989570</v>
      </c>
      <c r="V211" s="22">
        <v>0</v>
      </c>
      <c r="W211" s="22">
        <v>0</v>
      </c>
      <c r="X211" s="22">
        <v>132128</v>
      </c>
      <c r="Y211" s="22">
        <v>0</v>
      </c>
      <c r="Z211" s="22">
        <v>330900</v>
      </c>
      <c r="AA211" s="22">
        <v>3076608</v>
      </c>
      <c r="AB211" s="22">
        <v>0</v>
      </c>
      <c r="AC211" s="22">
        <v>0</v>
      </c>
      <c r="AD211" s="22">
        <v>3539636</v>
      </c>
      <c r="AE211" s="22">
        <v>1449934</v>
      </c>
      <c r="AF211" s="22">
        <v>13838735</v>
      </c>
      <c r="AG211" s="22">
        <v>42756</v>
      </c>
      <c r="AH211" s="22">
        <v>25402</v>
      </c>
      <c r="AI211" s="22">
        <v>0</v>
      </c>
      <c r="AJ211" s="22">
        <v>13906893</v>
      </c>
      <c r="AK211" s="22">
        <v>15356827</v>
      </c>
    </row>
    <row r="212" spans="1:37" x14ac:dyDescent="0.35">
      <c r="A212" s="22" t="s">
        <v>114</v>
      </c>
      <c r="B212" s="22" t="s">
        <v>507</v>
      </c>
      <c r="C212" s="22" t="s">
        <v>536</v>
      </c>
      <c r="D212" s="22" t="s">
        <v>537</v>
      </c>
      <c r="E212" s="22">
        <v>1988333</v>
      </c>
      <c r="F212" s="22">
        <v>35704</v>
      </c>
      <c r="G212" s="22">
        <v>40023</v>
      </c>
      <c r="H212" s="22">
        <v>-26478</v>
      </c>
      <c r="I212" s="22">
        <v>515621</v>
      </c>
      <c r="J212" s="22">
        <v>0</v>
      </c>
      <c r="K212" s="22">
        <v>29689</v>
      </c>
      <c r="L212" s="22">
        <v>0</v>
      </c>
      <c r="M212" s="22">
        <v>114934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0</v>
      </c>
      <c r="U212" s="22">
        <v>2697826</v>
      </c>
      <c r="V212" s="22">
        <v>0</v>
      </c>
      <c r="W212" s="22">
        <v>0</v>
      </c>
      <c r="X212" s="22">
        <v>532796</v>
      </c>
      <c r="Y212" s="22">
        <v>7993</v>
      </c>
      <c r="Z212" s="22">
        <v>521238</v>
      </c>
      <c r="AA212" s="22">
        <v>0</v>
      </c>
      <c r="AB212" s="22">
        <v>0</v>
      </c>
      <c r="AC212" s="22">
        <v>0</v>
      </c>
      <c r="AD212" s="22">
        <v>1062027</v>
      </c>
      <c r="AE212" s="22">
        <v>1635799</v>
      </c>
      <c r="AF212" s="22">
        <v>7881414</v>
      </c>
      <c r="AG212" s="22">
        <v>0</v>
      </c>
      <c r="AH212" s="22">
        <v>0</v>
      </c>
      <c r="AI212" s="22">
        <v>0</v>
      </c>
      <c r="AJ212" s="22">
        <v>7881414</v>
      </c>
      <c r="AK212" s="22">
        <v>9517213</v>
      </c>
    </row>
    <row r="213" spans="1:37" x14ac:dyDescent="0.35">
      <c r="A213" s="22" t="s">
        <v>114</v>
      </c>
      <c r="B213" s="22" t="s">
        <v>507</v>
      </c>
      <c r="C213" s="22" t="s">
        <v>538</v>
      </c>
      <c r="D213" s="22" t="s">
        <v>539</v>
      </c>
      <c r="E213" s="22">
        <v>77535</v>
      </c>
      <c r="F213" s="22">
        <v>27822</v>
      </c>
      <c r="G213" s="22">
        <v>7749</v>
      </c>
      <c r="H213" s="22">
        <v>0</v>
      </c>
      <c r="I213" s="22">
        <v>30680</v>
      </c>
      <c r="J213" s="22">
        <v>0</v>
      </c>
      <c r="K213" s="22">
        <v>63311</v>
      </c>
      <c r="L213" s="22">
        <v>0</v>
      </c>
      <c r="M213" s="22">
        <v>103982</v>
      </c>
      <c r="N213" s="22">
        <v>0</v>
      </c>
      <c r="O213" s="22">
        <v>0</v>
      </c>
      <c r="P213" s="22">
        <v>0</v>
      </c>
      <c r="Q213" s="22">
        <v>0</v>
      </c>
      <c r="R213" s="22">
        <v>82928</v>
      </c>
      <c r="S213" s="22">
        <v>0</v>
      </c>
      <c r="T213" s="22">
        <v>6181</v>
      </c>
      <c r="U213" s="22">
        <v>400188</v>
      </c>
      <c r="V213" s="22">
        <v>0</v>
      </c>
      <c r="W213" s="22">
        <v>0</v>
      </c>
      <c r="X213" s="22">
        <v>67249</v>
      </c>
      <c r="Y213" s="22">
        <v>3895</v>
      </c>
      <c r="Z213" s="22">
        <v>113484</v>
      </c>
      <c r="AA213" s="22">
        <v>334655</v>
      </c>
      <c r="AB213" s="22">
        <v>0</v>
      </c>
      <c r="AC213" s="22">
        <v>0</v>
      </c>
      <c r="AD213" s="22">
        <v>519283</v>
      </c>
      <c r="AE213" s="22">
        <v>-119095</v>
      </c>
      <c r="AF213" s="22">
        <v>5693928</v>
      </c>
      <c r="AG213" s="22">
        <v>0</v>
      </c>
      <c r="AH213" s="22">
        <v>0</v>
      </c>
      <c r="AI213" s="22">
        <v>0</v>
      </c>
      <c r="AJ213" s="22">
        <v>5693928</v>
      </c>
      <c r="AK213" s="22">
        <v>5574833</v>
      </c>
    </row>
    <row r="214" spans="1:37" x14ac:dyDescent="0.35">
      <c r="A214" s="22" t="s">
        <v>114</v>
      </c>
      <c r="B214" s="22" t="s">
        <v>507</v>
      </c>
      <c r="C214" s="22" t="s">
        <v>540</v>
      </c>
      <c r="D214" s="22" t="s">
        <v>541</v>
      </c>
      <c r="E214" s="22">
        <v>187678</v>
      </c>
      <c r="F214" s="22">
        <v>48353</v>
      </c>
      <c r="G214" s="22">
        <v>13519</v>
      </c>
      <c r="H214" s="22">
        <v>0</v>
      </c>
      <c r="I214" s="22">
        <v>68667</v>
      </c>
      <c r="J214" s="22">
        <v>0</v>
      </c>
      <c r="K214" s="22">
        <v>96526</v>
      </c>
      <c r="L214" s="22"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v>0</v>
      </c>
      <c r="U214" s="22">
        <v>414743</v>
      </c>
      <c r="V214" s="22">
        <v>179550</v>
      </c>
      <c r="W214" s="22">
        <v>0</v>
      </c>
      <c r="X214" s="22">
        <v>61495</v>
      </c>
      <c r="Y214" s="22">
        <v>10995</v>
      </c>
      <c r="Z214" s="22">
        <v>138263</v>
      </c>
      <c r="AA214" s="22">
        <v>0</v>
      </c>
      <c r="AB214" s="22">
        <v>0</v>
      </c>
      <c r="AC214" s="22">
        <v>0</v>
      </c>
      <c r="AD214" s="22">
        <v>390303</v>
      </c>
      <c r="AE214" s="22">
        <v>24440</v>
      </c>
      <c r="AF214" s="22">
        <v>3653781</v>
      </c>
      <c r="AG214" s="22">
        <v>0</v>
      </c>
      <c r="AH214" s="22">
        <v>0</v>
      </c>
      <c r="AI214" s="22">
        <v>0</v>
      </c>
      <c r="AJ214" s="22">
        <v>3653781</v>
      </c>
      <c r="AK214" s="22">
        <v>3678221</v>
      </c>
    </row>
    <row r="215" spans="1:37" x14ac:dyDescent="0.35">
      <c r="A215" s="22" t="s">
        <v>114</v>
      </c>
      <c r="B215" s="22" t="s">
        <v>507</v>
      </c>
      <c r="C215" s="22" t="s">
        <v>542</v>
      </c>
      <c r="D215" s="22" t="s">
        <v>543</v>
      </c>
      <c r="E215" s="22">
        <v>1186129</v>
      </c>
      <c r="F215" s="22">
        <v>73593</v>
      </c>
      <c r="G215" s="22">
        <v>70867</v>
      </c>
      <c r="H215" s="22">
        <v>0</v>
      </c>
      <c r="I215" s="22">
        <v>59724</v>
      </c>
      <c r="J215" s="22">
        <v>0</v>
      </c>
      <c r="K215" s="22">
        <v>101365</v>
      </c>
      <c r="L215" s="22">
        <v>0</v>
      </c>
      <c r="M215" s="22"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v>0</v>
      </c>
      <c r="U215" s="22">
        <v>1491678</v>
      </c>
      <c r="V215" s="22">
        <v>0</v>
      </c>
      <c r="W215" s="22">
        <v>0</v>
      </c>
      <c r="X215" s="22">
        <v>173332</v>
      </c>
      <c r="Y215" s="22">
        <v>0</v>
      </c>
      <c r="Z215" s="22">
        <v>412285</v>
      </c>
      <c r="AA215" s="22">
        <v>229130</v>
      </c>
      <c r="AB215" s="22">
        <v>0</v>
      </c>
      <c r="AC215" s="22">
        <v>0</v>
      </c>
      <c r="AD215" s="22">
        <v>814747</v>
      </c>
      <c r="AE215" s="22">
        <v>676931</v>
      </c>
      <c r="AF215" s="22">
        <v>8074611</v>
      </c>
      <c r="AG215" s="22">
        <v>0</v>
      </c>
      <c r="AH215" s="22">
        <v>0</v>
      </c>
      <c r="AI215" s="22">
        <v>0</v>
      </c>
      <c r="AJ215" s="22">
        <v>8074611</v>
      </c>
      <c r="AK215" s="22">
        <v>8751542</v>
      </c>
    </row>
    <row r="216" spans="1:37" x14ac:dyDescent="0.35">
      <c r="A216" s="22" t="s">
        <v>114</v>
      </c>
      <c r="B216" s="22" t="s">
        <v>507</v>
      </c>
      <c r="C216" s="22" t="s">
        <v>544</v>
      </c>
      <c r="D216" s="22" t="s">
        <v>545</v>
      </c>
      <c r="E216" s="22">
        <v>825784</v>
      </c>
      <c r="F216" s="22">
        <v>29133</v>
      </c>
      <c r="G216" s="22">
        <v>54319</v>
      </c>
      <c r="H216" s="22">
        <v>0</v>
      </c>
      <c r="I216" s="22">
        <v>48226</v>
      </c>
      <c r="J216" s="22">
        <v>0</v>
      </c>
      <c r="K216" s="22">
        <v>39867</v>
      </c>
      <c r="L216" s="22">
        <v>0</v>
      </c>
      <c r="M216" s="22">
        <v>80941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0</v>
      </c>
      <c r="U216" s="22">
        <v>1078270</v>
      </c>
      <c r="V216" s="22">
        <v>0</v>
      </c>
      <c r="W216" s="22">
        <v>24999</v>
      </c>
      <c r="X216" s="22">
        <v>13825</v>
      </c>
      <c r="Y216" s="22">
        <v>0</v>
      </c>
      <c r="Z216" s="22">
        <v>241750</v>
      </c>
      <c r="AA216" s="22">
        <v>0</v>
      </c>
      <c r="AB216" s="22">
        <v>0</v>
      </c>
      <c r="AC216" s="22">
        <v>0</v>
      </c>
      <c r="AD216" s="22">
        <v>280574</v>
      </c>
      <c r="AE216" s="22">
        <v>797696</v>
      </c>
      <c r="AF216" s="22">
        <v>6078577</v>
      </c>
      <c r="AG216" s="22">
        <v>0</v>
      </c>
      <c r="AH216" s="22">
        <v>0</v>
      </c>
      <c r="AI216" s="22">
        <v>0</v>
      </c>
      <c r="AJ216" s="22">
        <v>6078577</v>
      </c>
      <c r="AK216" s="22">
        <v>6876273</v>
      </c>
    </row>
    <row r="217" spans="1:37" x14ac:dyDescent="0.35">
      <c r="A217" s="22" t="s">
        <v>114</v>
      </c>
      <c r="B217" s="22" t="s">
        <v>507</v>
      </c>
      <c r="C217" s="22" t="s">
        <v>546</v>
      </c>
      <c r="D217" s="22" t="s">
        <v>547</v>
      </c>
      <c r="E217" s="22">
        <v>2461056</v>
      </c>
      <c r="F217" s="22">
        <v>19962</v>
      </c>
      <c r="G217" s="22">
        <v>55568</v>
      </c>
      <c r="H217" s="22">
        <v>-21993</v>
      </c>
      <c r="I217" s="22">
        <v>119534</v>
      </c>
      <c r="J217" s="22">
        <v>0</v>
      </c>
      <c r="K217" s="22">
        <v>99126</v>
      </c>
      <c r="L217" s="22">
        <v>0</v>
      </c>
      <c r="M217" s="22">
        <v>51482</v>
      </c>
      <c r="N217" s="22">
        <v>4515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v>9391</v>
      </c>
      <c r="U217" s="22">
        <v>2798641</v>
      </c>
      <c r="V217" s="22">
        <v>0</v>
      </c>
      <c r="W217" s="22">
        <v>0</v>
      </c>
      <c r="X217" s="22">
        <v>53429</v>
      </c>
      <c r="Y217" s="22">
        <v>700</v>
      </c>
      <c r="Z217" s="22">
        <v>457458</v>
      </c>
      <c r="AA217" s="22">
        <v>5326</v>
      </c>
      <c r="AB217" s="22">
        <v>0</v>
      </c>
      <c r="AC217" s="22">
        <v>0</v>
      </c>
      <c r="AD217" s="22">
        <v>516913</v>
      </c>
      <c r="AE217" s="22">
        <v>2281728</v>
      </c>
      <c r="AF217" s="22">
        <v>4433345</v>
      </c>
      <c r="AG217" s="22">
        <v>0</v>
      </c>
      <c r="AH217" s="22">
        <v>0</v>
      </c>
      <c r="AI217" s="22">
        <v>0</v>
      </c>
      <c r="AJ217" s="22">
        <v>4433345</v>
      </c>
      <c r="AK217" s="22">
        <v>6715073</v>
      </c>
    </row>
    <row r="218" spans="1:37" x14ac:dyDescent="0.35">
      <c r="A218" s="22" t="s">
        <v>114</v>
      </c>
      <c r="B218" s="22" t="s">
        <v>507</v>
      </c>
      <c r="C218" s="22" t="s">
        <v>548</v>
      </c>
      <c r="D218" s="22" t="s">
        <v>549</v>
      </c>
      <c r="E218" s="22">
        <v>1169560</v>
      </c>
      <c r="F218" s="22">
        <v>66784</v>
      </c>
      <c r="G218" s="22">
        <v>14464</v>
      </c>
      <c r="H218" s="22">
        <v>0</v>
      </c>
      <c r="I218" s="22">
        <v>0</v>
      </c>
      <c r="J218" s="22">
        <v>0</v>
      </c>
      <c r="K218" s="22">
        <v>29150</v>
      </c>
      <c r="L218" s="22"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0</v>
      </c>
      <c r="U218" s="22">
        <v>1279958</v>
      </c>
      <c r="V218" s="22">
        <v>0</v>
      </c>
      <c r="W218" s="22">
        <v>0</v>
      </c>
      <c r="X218" s="22">
        <v>74660</v>
      </c>
      <c r="Y218" s="22">
        <v>9883</v>
      </c>
      <c r="Z218" s="22">
        <v>211741</v>
      </c>
      <c r="AA218" s="22">
        <v>431310</v>
      </c>
      <c r="AB218" s="22">
        <v>0</v>
      </c>
      <c r="AC218" s="22">
        <v>0</v>
      </c>
      <c r="AD218" s="22">
        <v>727594</v>
      </c>
      <c r="AE218" s="22">
        <v>552364</v>
      </c>
      <c r="AF218" s="22">
        <v>4190846</v>
      </c>
      <c r="AG218" s="22">
        <v>0</v>
      </c>
      <c r="AH218" s="22">
        <v>25380</v>
      </c>
      <c r="AI218" s="22">
        <v>0</v>
      </c>
      <c r="AJ218" s="22">
        <v>4216226</v>
      </c>
      <c r="AK218" s="22">
        <v>4768590</v>
      </c>
    </row>
    <row r="219" spans="1:37" x14ac:dyDescent="0.35">
      <c r="A219" s="22" t="s">
        <v>114</v>
      </c>
      <c r="B219" s="22" t="s">
        <v>507</v>
      </c>
      <c r="C219" s="22" t="s">
        <v>550</v>
      </c>
      <c r="D219" s="22" t="s">
        <v>551</v>
      </c>
      <c r="E219" s="22">
        <v>1644343</v>
      </c>
      <c r="F219" s="22">
        <v>39949</v>
      </c>
      <c r="G219" s="22">
        <v>25335</v>
      </c>
      <c r="H219" s="22">
        <v>0</v>
      </c>
      <c r="I219" s="22">
        <v>0</v>
      </c>
      <c r="J219" s="22">
        <v>0</v>
      </c>
      <c r="K219" s="22">
        <v>654363</v>
      </c>
      <c r="L219" s="22">
        <v>0</v>
      </c>
      <c r="M219" s="22"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  <c r="T219" s="22">
        <v>575</v>
      </c>
      <c r="U219" s="22">
        <v>2364565</v>
      </c>
      <c r="V219" s="22">
        <v>0</v>
      </c>
      <c r="W219" s="22">
        <v>0</v>
      </c>
      <c r="X219" s="22">
        <v>124200</v>
      </c>
      <c r="Y219" s="22">
        <v>0</v>
      </c>
      <c r="Z219" s="22">
        <v>978907</v>
      </c>
      <c r="AA219" s="22">
        <v>34144</v>
      </c>
      <c r="AB219" s="22">
        <v>117368</v>
      </c>
      <c r="AC219" s="22">
        <v>0</v>
      </c>
      <c r="AD219" s="22">
        <v>1254619</v>
      </c>
      <c r="AE219" s="22">
        <v>1109946</v>
      </c>
      <c r="AF219" s="22">
        <v>5174359</v>
      </c>
      <c r="AG219" s="22">
        <v>0</v>
      </c>
      <c r="AH219" s="22">
        <v>0</v>
      </c>
      <c r="AI219" s="22">
        <v>0</v>
      </c>
      <c r="AJ219" s="22">
        <v>5174359</v>
      </c>
      <c r="AK219" s="22">
        <v>6284305</v>
      </c>
    </row>
    <row r="220" spans="1:37" x14ac:dyDescent="0.35">
      <c r="A220" s="22" t="s">
        <v>114</v>
      </c>
      <c r="B220" s="22" t="s">
        <v>507</v>
      </c>
      <c r="C220" s="22" t="s">
        <v>552</v>
      </c>
      <c r="D220" s="22" t="s">
        <v>553</v>
      </c>
      <c r="E220" s="22">
        <v>1515438</v>
      </c>
      <c r="F220" s="22">
        <v>45190</v>
      </c>
      <c r="G220" s="22">
        <v>6365</v>
      </c>
      <c r="H220" s="22">
        <v>0</v>
      </c>
      <c r="I220" s="22">
        <v>0</v>
      </c>
      <c r="J220" s="22">
        <v>0</v>
      </c>
      <c r="K220" s="22">
        <v>70104</v>
      </c>
      <c r="L220" s="22">
        <v>0</v>
      </c>
      <c r="M220" s="22">
        <v>37659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0</v>
      </c>
      <c r="U220" s="22">
        <v>1674756</v>
      </c>
      <c r="V220" s="22">
        <v>0</v>
      </c>
      <c r="W220" s="22">
        <v>0</v>
      </c>
      <c r="X220" s="22">
        <v>50834</v>
      </c>
      <c r="Y220" s="22">
        <v>0</v>
      </c>
      <c r="Z220" s="22">
        <v>318168</v>
      </c>
      <c r="AA220" s="22">
        <v>0</v>
      </c>
      <c r="AB220" s="22">
        <v>0</v>
      </c>
      <c r="AC220" s="22">
        <v>0</v>
      </c>
      <c r="AD220" s="22">
        <v>369002</v>
      </c>
      <c r="AE220" s="22">
        <v>1305754</v>
      </c>
      <c r="AF220" s="22">
        <v>3837962</v>
      </c>
      <c r="AG220" s="22">
        <v>0</v>
      </c>
      <c r="AH220" s="22">
        <v>5457</v>
      </c>
      <c r="AI220" s="22">
        <v>0</v>
      </c>
      <c r="AJ220" s="22">
        <v>3843419</v>
      </c>
      <c r="AK220" s="22">
        <v>5149173</v>
      </c>
    </row>
    <row r="221" spans="1:37" x14ac:dyDescent="0.35">
      <c r="A221" s="22" t="s">
        <v>114</v>
      </c>
      <c r="B221" s="22" t="s">
        <v>507</v>
      </c>
      <c r="C221" s="22" t="s">
        <v>554</v>
      </c>
      <c r="D221" s="22" t="s">
        <v>555</v>
      </c>
      <c r="E221" s="22">
        <v>1649801</v>
      </c>
      <c r="F221" s="22">
        <v>79845</v>
      </c>
      <c r="G221" s="22">
        <v>70090</v>
      </c>
      <c r="H221" s="22">
        <v>0</v>
      </c>
      <c r="I221" s="22">
        <v>9719</v>
      </c>
      <c r="J221" s="22">
        <v>0</v>
      </c>
      <c r="K221" s="22">
        <v>74043</v>
      </c>
      <c r="L221" s="22">
        <v>0</v>
      </c>
      <c r="M221" s="22"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330415</v>
      </c>
      <c r="S221" s="22">
        <v>0</v>
      </c>
      <c r="T221" s="22">
        <v>0</v>
      </c>
      <c r="U221" s="22">
        <v>2213913</v>
      </c>
      <c r="V221" s="22">
        <v>0</v>
      </c>
      <c r="W221" s="22">
        <v>0</v>
      </c>
      <c r="X221" s="22">
        <v>195396</v>
      </c>
      <c r="Y221" s="22">
        <v>1575</v>
      </c>
      <c r="Z221" s="22">
        <v>1176614</v>
      </c>
      <c r="AA221" s="22">
        <v>3820037</v>
      </c>
      <c r="AB221" s="22">
        <v>0</v>
      </c>
      <c r="AC221" s="22">
        <v>0</v>
      </c>
      <c r="AD221" s="22">
        <v>5193622</v>
      </c>
      <c r="AE221" s="22">
        <v>-2979709</v>
      </c>
      <c r="AF221" s="22">
        <v>22610423</v>
      </c>
      <c r="AG221" s="22">
        <v>0</v>
      </c>
      <c r="AH221" s="22">
        <v>0</v>
      </c>
      <c r="AI221" s="22">
        <v>95576</v>
      </c>
      <c r="AJ221" s="22">
        <v>22705999</v>
      </c>
      <c r="AK221" s="22">
        <v>19726290</v>
      </c>
    </row>
    <row r="222" spans="1:37" x14ac:dyDescent="0.35">
      <c r="A222" s="22" t="s">
        <v>114</v>
      </c>
      <c r="B222" s="22" t="s">
        <v>507</v>
      </c>
      <c r="C222" s="22" t="s">
        <v>556</v>
      </c>
      <c r="D222" s="22" t="s">
        <v>557</v>
      </c>
      <c r="E222" s="22">
        <v>669266</v>
      </c>
      <c r="F222" s="22">
        <v>68729</v>
      </c>
      <c r="G222" s="22">
        <v>140613</v>
      </c>
      <c r="H222" s="22">
        <v>0</v>
      </c>
      <c r="I222" s="22">
        <v>0</v>
      </c>
      <c r="J222" s="22">
        <v>0</v>
      </c>
      <c r="K222" s="22">
        <v>44394</v>
      </c>
      <c r="L222" s="22">
        <v>0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66665</v>
      </c>
      <c r="S222" s="22">
        <v>0</v>
      </c>
      <c r="T222" s="22">
        <v>0</v>
      </c>
      <c r="U222" s="22">
        <v>989667</v>
      </c>
      <c r="V222" s="22">
        <v>0</v>
      </c>
      <c r="W222" s="22">
        <v>0</v>
      </c>
      <c r="X222" s="22">
        <v>33975</v>
      </c>
      <c r="Y222" s="22">
        <v>0</v>
      </c>
      <c r="Z222" s="22">
        <v>9104</v>
      </c>
      <c r="AA222" s="22">
        <v>0</v>
      </c>
      <c r="AB222" s="22">
        <v>0</v>
      </c>
      <c r="AC222" s="22">
        <v>0</v>
      </c>
      <c r="AD222" s="22">
        <v>43079</v>
      </c>
      <c r="AE222" s="22">
        <v>946588</v>
      </c>
      <c r="AF222" s="22">
        <v>6285618</v>
      </c>
      <c r="AG222" s="22">
        <v>13476</v>
      </c>
      <c r="AH222" s="22">
        <v>0</v>
      </c>
      <c r="AI222" s="22">
        <v>0</v>
      </c>
      <c r="AJ222" s="22">
        <v>6299094</v>
      </c>
      <c r="AK222" s="22">
        <v>7245682</v>
      </c>
    </row>
    <row r="223" spans="1:37" x14ac:dyDescent="0.35">
      <c r="A223" s="22" t="s">
        <v>114</v>
      </c>
      <c r="B223" s="22" t="s">
        <v>507</v>
      </c>
      <c r="C223" s="22" t="s">
        <v>558</v>
      </c>
      <c r="D223" s="22" t="s">
        <v>559</v>
      </c>
      <c r="E223" s="22">
        <v>1398073</v>
      </c>
      <c r="F223" s="22">
        <v>15466</v>
      </c>
      <c r="G223" s="22">
        <v>5261</v>
      </c>
      <c r="H223" s="22">
        <v>0</v>
      </c>
      <c r="I223" s="22">
        <v>19252</v>
      </c>
      <c r="J223" s="22">
        <v>378000</v>
      </c>
      <c r="K223" s="22">
        <v>17299</v>
      </c>
      <c r="L223" s="22">
        <v>0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1833351</v>
      </c>
      <c r="V223" s="22">
        <v>0</v>
      </c>
      <c r="W223" s="22">
        <v>0</v>
      </c>
      <c r="X223" s="22">
        <v>17138</v>
      </c>
      <c r="Y223" s="22">
        <v>0</v>
      </c>
      <c r="Z223" s="22">
        <v>623295</v>
      </c>
      <c r="AA223" s="22">
        <v>0</v>
      </c>
      <c r="AB223" s="22">
        <v>0</v>
      </c>
      <c r="AC223" s="22">
        <v>0</v>
      </c>
      <c r="AD223" s="22">
        <v>640433</v>
      </c>
      <c r="AE223" s="22">
        <v>1192918</v>
      </c>
      <c r="AF223" s="22">
        <v>2658367</v>
      </c>
      <c r="AG223" s="22">
        <v>0</v>
      </c>
      <c r="AH223" s="22">
        <v>1172</v>
      </c>
      <c r="AI223" s="22">
        <v>0</v>
      </c>
      <c r="AJ223" s="22">
        <v>2659539</v>
      </c>
      <c r="AK223" s="22">
        <v>3852457</v>
      </c>
    </row>
    <row r="224" spans="1:37" x14ac:dyDescent="0.35">
      <c r="A224" s="22" t="s">
        <v>114</v>
      </c>
      <c r="B224" s="22" t="s">
        <v>507</v>
      </c>
      <c r="C224" s="22" t="s">
        <v>560</v>
      </c>
      <c r="D224" s="22" t="s">
        <v>561</v>
      </c>
      <c r="E224" s="22">
        <v>609448</v>
      </c>
      <c r="F224" s="22">
        <v>12970</v>
      </c>
      <c r="G224" s="22">
        <v>18285</v>
      </c>
      <c r="H224" s="22">
        <v>-2135</v>
      </c>
      <c r="I224" s="22">
        <v>0</v>
      </c>
      <c r="J224" s="22">
        <v>0</v>
      </c>
      <c r="K224" s="22">
        <v>65522</v>
      </c>
      <c r="L224" s="22">
        <v>0</v>
      </c>
      <c r="M224" s="22"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13552</v>
      </c>
      <c r="S224" s="22">
        <v>0</v>
      </c>
      <c r="T224" s="22">
        <v>0</v>
      </c>
      <c r="U224" s="22">
        <v>717642</v>
      </c>
      <c r="V224" s="22">
        <v>0</v>
      </c>
      <c r="W224" s="22">
        <v>0</v>
      </c>
      <c r="X224" s="22">
        <v>84009</v>
      </c>
      <c r="Y224" s="22">
        <v>2250</v>
      </c>
      <c r="Z224" s="22">
        <v>112822</v>
      </c>
      <c r="AA224" s="22">
        <v>472611</v>
      </c>
      <c r="AB224" s="22">
        <v>0</v>
      </c>
      <c r="AC224" s="22">
        <v>0</v>
      </c>
      <c r="AD224" s="22">
        <v>671692</v>
      </c>
      <c r="AE224" s="22">
        <v>45950</v>
      </c>
      <c r="AF224" s="22">
        <v>6098207</v>
      </c>
      <c r="AG224" s="22">
        <v>0</v>
      </c>
      <c r="AH224" s="22">
        <v>0</v>
      </c>
      <c r="AI224" s="22">
        <v>24398</v>
      </c>
      <c r="AJ224" s="22">
        <v>6122605</v>
      </c>
      <c r="AK224" s="22">
        <v>6168555</v>
      </c>
    </row>
    <row r="225" spans="1:37" x14ac:dyDescent="0.35">
      <c r="A225" s="22" t="s">
        <v>114</v>
      </c>
      <c r="B225" s="22" t="s">
        <v>507</v>
      </c>
      <c r="C225" s="22" t="s">
        <v>562</v>
      </c>
      <c r="D225" s="22" t="s">
        <v>563</v>
      </c>
      <c r="E225" s="22">
        <v>721204</v>
      </c>
      <c r="F225" s="22">
        <v>3365</v>
      </c>
      <c r="G225" s="22">
        <v>3324</v>
      </c>
      <c r="H225" s="22">
        <v>0</v>
      </c>
      <c r="I225" s="22">
        <v>150686</v>
      </c>
      <c r="J225" s="22">
        <v>0</v>
      </c>
      <c r="K225" s="22">
        <v>2772</v>
      </c>
      <c r="L225" s="22">
        <v>0</v>
      </c>
      <c r="M225" s="22">
        <v>1195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984</v>
      </c>
      <c r="U225" s="22">
        <v>883530</v>
      </c>
      <c r="V225" s="22">
        <v>0</v>
      </c>
      <c r="W225" s="22">
        <v>0</v>
      </c>
      <c r="X225" s="22">
        <v>23891</v>
      </c>
      <c r="Y225" s="22">
        <v>0</v>
      </c>
      <c r="Z225" s="22">
        <v>434042</v>
      </c>
      <c r="AA225" s="22">
        <v>0</v>
      </c>
      <c r="AB225" s="22">
        <v>0</v>
      </c>
      <c r="AC225" s="22">
        <v>0</v>
      </c>
      <c r="AD225" s="22">
        <v>457933</v>
      </c>
      <c r="AE225" s="22">
        <v>425597</v>
      </c>
      <c r="AF225" s="22">
        <v>3043921</v>
      </c>
      <c r="AG225" s="22">
        <v>0</v>
      </c>
      <c r="AH225" s="22">
        <v>0</v>
      </c>
      <c r="AI225" s="22">
        <v>0</v>
      </c>
      <c r="AJ225" s="22">
        <v>3043921</v>
      </c>
      <c r="AK225" s="22">
        <v>3469518</v>
      </c>
    </row>
    <row r="226" spans="1:37" x14ac:dyDescent="0.35">
      <c r="A226" s="22" t="s">
        <v>114</v>
      </c>
      <c r="B226" s="22" t="s">
        <v>507</v>
      </c>
      <c r="C226" s="22" t="s">
        <v>564</v>
      </c>
      <c r="D226" s="22" t="s">
        <v>565</v>
      </c>
      <c r="E226" s="22">
        <v>1764858</v>
      </c>
      <c r="F226" s="22">
        <v>96507</v>
      </c>
      <c r="G226" s="22">
        <v>74979</v>
      </c>
      <c r="H226" s="22">
        <v>0</v>
      </c>
      <c r="I226" s="22">
        <v>37276</v>
      </c>
      <c r="J226" s="22">
        <v>0</v>
      </c>
      <c r="K226" s="22">
        <v>71729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1763</v>
      </c>
      <c r="S226" s="22">
        <v>1083</v>
      </c>
      <c r="T226" s="22">
        <v>15139</v>
      </c>
      <c r="U226" s="22">
        <v>2063334</v>
      </c>
      <c r="V226" s="22">
        <v>0</v>
      </c>
      <c r="W226" s="22">
        <v>11295</v>
      </c>
      <c r="X226" s="22">
        <v>85756</v>
      </c>
      <c r="Y226" s="22">
        <v>1050</v>
      </c>
      <c r="Z226" s="22">
        <v>429679</v>
      </c>
      <c r="AA226" s="22">
        <v>795000</v>
      </c>
      <c r="AB226" s="22">
        <v>0</v>
      </c>
      <c r="AC226" s="22">
        <v>0</v>
      </c>
      <c r="AD226" s="22">
        <v>1322780</v>
      </c>
      <c r="AE226" s="22">
        <v>740554</v>
      </c>
      <c r="AF226" s="22">
        <v>9032566</v>
      </c>
      <c r="AG226" s="22">
        <v>27286</v>
      </c>
      <c r="AH226" s="22">
        <v>24234</v>
      </c>
      <c r="AI226" s="22">
        <v>206632</v>
      </c>
      <c r="AJ226" s="22">
        <v>9290718</v>
      </c>
      <c r="AK226" s="22">
        <v>10031272</v>
      </c>
    </row>
    <row r="227" spans="1:37" x14ac:dyDescent="0.35">
      <c r="A227" s="22" t="s">
        <v>114</v>
      </c>
      <c r="B227" s="22" t="s">
        <v>507</v>
      </c>
      <c r="C227" s="22" t="s">
        <v>566</v>
      </c>
      <c r="D227" s="22" t="s">
        <v>567</v>
      </c>
      <c r="E227" s="22">
        <v>913093</v>
      </c>
      <c r="F227" s="22">
        <v>46959</v>
      </c>
      <c r="G227" s="22">
        <v>42225</v>
      </c>
      <c r="H227" s="22">
        <v>-3930</v>
      </c>
      <c r="I227" s="22">
        <v>34713</v>
      </c>
      <c r="J227" s="22">
        <v>0</v>
      </c>
      <c r="K227" s="22">
        <v>16273</v>
      </c>
      <c r="L227" s="22">
        <v>0</v>
      </c>
      <c r="M227" s="22">
        <v>18473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  <c r="T227" s="22">
        <v>0</v>
      </c>
      <c r="U227" s="22">
        <v>1067806</v>
      </c>
      <c r="V227" s="22">
        <v>0</v>
      </c>
      <c r="W227" s="22">
        <v>25000</v>
      </c>
      <c r="X227" s="22">
        <v>65213</v>
      </c>
      <c r="Y227" s="22">
        <v>1680</v>
      </c>
      <c r="Z227" s="22">
        <v>804902</v>
      </c>
      <c r="AA227" s="22">
        <v>0</v>
      </c>
      <c r="AB227" s="22">
        <v>0</v>
      </c>
      <c r="AC227" s="22">
        <v>0</v>
      </c>
      <c r="AD227" s="22">
        <v>896795</v>
      </c>
      <c r="AE227" s="22">
        <v>171011</v>
      </c>
      <c r="AF227" s="22">
        <v>1950979</v>
      </c>
      <c r="AG227" s="22">
        <v>0</v>
      </c>
      <c r="AH227" s="22">
        <v>0</v>
      </c>
      <c r="AI227" s="22">
        <v>0</v>
      </c>
      <c r="AJ227" s="22">
        <v>1950979</v>
      </c>
      <c r="AK227" s="22">
        <v>2121990</v>
      </c>
    </row>
    <row r="228" spans="1:37" x14ac:dyDescent="0.35">
      <c r="A228" s="22" t="s">
        <v>114</v>
      </c>
      <c r="B228" s="22" t="s">
        <v>507</v>
      </c>
      <c r="C228" s="22" t="s">
        <v>568</v>
      </c>
      <c r="D228" s="22" t="s">
        <v>569</v>
      </c>
      <c r="E228" s="22">
        <v>2067957</v>
      </c>
      <c r="F228" s="22">
        <v>22803</v>
      </c>
      <c r="G228" s="22">
        <v>85292</v>
      </c>
      <c r="H228" s="22">
        <v>-4310</v>
      </c>
      <c r="I228" s="22">
        <v>18786</v>
      </c>
      <c r="J228" s="22">
        <v>0</v>
      </c>
      <c r="K228" s="22">
        <v>311128</v>
      </c>
      <c r="L228" s="22">
        <v>0</v>
      </c>
      <c r="M228" s="22">
        <v>8720</v>
      </c>
      <c r="N228" s="22">
        <v>0</v>
      </c>
      <c r="O228" s="22">
        <v>0</v>
      </c>
      <c r="P228" s="22">
        <v>0</v>
      </c>
      <c r="Q228" s="22">
        <v>0</v>
      </c>
      <c r="R228" s="22">
        <v>2489</v>
      </c>
      <c r="S228" s="22">
        <v>0</v>
      </c>
      <c r="T228" s="22">
        <v>0</v>
      </c>
      <c r="U228" s="22">
        <v>2512865</v>
      </c>
      <c r="V228" s="22">
        <v>0</v>
      </c>
      <c r="W228" s="22">
        <v>0</v>
      </c>
      <c r="X228" s="22">
        <v>13192</v>
      </c>
      <c r="Y228" s="22">
        <v>2818</v>
      </c>
      <c r="Z228" s="22">
        <v>659225</v>
      </c>
      <c r="AA228" s="22">
        <v>282580</v>
      </c>
      <c r="AB228" s="22">
        <v>3036</v>
      </c>
      <c r="AC228" s="22">
        <v>7360</v>
      </c>
      <c r="AD228" s="22">
        <v>968211</v>
      </c>
      <c r="AE228" s="22">
        <v>1544654</v>
      </c>
      <c r="AF228" s="22">
        <v>3712638</v>
      </c>
      <c r="AG228" s="22">
        <v>0</v>
      </c>
      <c r="AH228" s="22">
        <v>0</v>
      </c>
      <c r="AI228" s="22">
        <v>0</v>
      </c>
      <c r="AJ228" s="22">
        <v>3712638</v>
      </c>
      <c r="AK228" s="22">
        <v>5257292</v>
      </c>
    </row>
    <row r="229" spans="1:37" x14ac:dyDescent="0.35">
      <c r="A229" s="22" t="s">
        <v>114</v>
      </c>
      <c r="B229" s="22" t="s">
        <v>507</v>
      </c>
      <c r="C229" s="22" t="s">
        <v>570</v>
      </c>
      <c r="D229" s="22" t="s">
        <v>571</v>
      </c>
      <c r="E229" s="22">
        <v>1995948</v>
      </c>
      <c r="F229" s="22">
        <v>69994</v>
      </c>
      <c r="G229" s="22">
        <v>22558</v>
      </c>
      <c r="H229" s="22">
        <v>0</v>
      </c>
      <c r="I229" s="22">
        <v>50980</v>
      </c>
      <c r="J229" s="22">
        <v>0</v>
      </c>
      <c r="K229" s="22">
        <v>138573</v>
      </c>
      <c r="L229" s="22">
        <v>0</v>
      </c>
      <c r="M229" s="22">
        <v>194050</v>
      </c>
      <c r="N229" s="22">
        <v>0</v>
      </c>
      <c r="O229" s="22">
        <v>0</v>
      </c>
      <c r="P229" s="22">
        <v>0</v>
      </c>
      <c r="Q229" s="22">
        <v>10</v>
      </c>
      <c r="R229" s="22">
        <v>0</v>
      </c>
      <c r="S229" s="22">
        <v>0</v>
      </c>
      <c r="T229" s="22">
        <v>0</v>
      </c>
      <c r="U229" s="22">
        <v>2472113</v>
      </c>
      <c r="V229" s="22">
        <v>0</v>
      </c>
      <c r="W229" s="22">
        <v>22027</v>
      </c>
      <c r="X229" s="22">
        <v>135668</v>
      </c>
      <c r="Y229" s="22">
        <v>400</v>
      </c>
      <c r="Z229" s="22">
        <v>193291</v>
      </c>
      <c r="AA229" s="22">
        <v>0</v>
      </c>
      <c r="AB229" s="22">
        <v>0</v>
      </c>
      <c r="AC229" s="22">
        <v>0</v>
      </c>
      <c r="AD229" s="22">
        <v>351386</v>
      </c>
      <c r="AE229" s="22">
        <v>2120727</v>
      </c>
      <c r="AF229" s="22">
        <v>15920337</v>
      </c>
      <c r="AG229" s="22">
        <v>0</v>
      </c>
      <c r="AH229" s="22">
        <v>40516</v>
      </c>
      <c r="AI229" s="22">
        <v>0</v>
      </c>
      <c r="AJ229" s="22">
        <v>15960853</v>
      </c>
      <c r="AK229" s="22">
        <v>18081580</v>
      </c>
    </row>
    <row r="230" spans="1:37" x14ac:dyDescent="0.35">
      <c r="A230" s="22" t="s">
        <v>114</v>
      </c>
      <c r="B230" s="22" t="s">
        <v>507</v>
      </c>
      <c r="C230" s="22" t="s">
        <v>572</v>
      </c>
      <c r="D230" s="22" t="s">
        <v>573</v>
      </c>
      <c r="E230" s="22">
        <v>679493</v>
      </c>
      <c r="F230" s="22">
        <v>41513</v>
      </c>
      <c r="G230" s="22">
        <v>51288</v>
      </c>
      <c r="H230" s="22">
        <v>0</v>
      </c>
      <c r="I230" s="22">
        <v>369484</v>
      </c>
      <c r="J230" s="22">
        <v>0</v>
      </c>
      <c r="K230" s="22">
        <v>20163</v>
      </c>
      <c r="L230" s="22">
        <v>0</v>
      </c>
      <c r="M230" s="22">
        <v>3339</v>
      </c>
      <c r="N230" s="22">
        <v>0</v>
      </c>
      <c r="O230" s="22">
        <v>0</v>
      </c>
      <c r="P230" s="22">
        <v>0</v>
      </c>
      <c r="Q230" s="22">
        <v>0</v>
      </c>
      <c r="R230" s="22">
        <v>2</v>
      </c>
      <c r="S230" s="22">
        <v>0</v>
      </c>
      <c r="T230" s="22">
        <v>15571</v>
      </c>
      <c r="U230" s="22">
        <v>1180853</v>
      </c>
      <c r="V230" s="22">
        <v>0</v>
      </c>
      <c r="W230" s="22">
        <v>0</v>
      </c>
      <c r="X230" s="22">
        <v>24646</v>
      </c>
      <c r="Y230" s="22">
        <v>0</v>
      </c>
      <c r="Z230" s="22">
        <v>1021349</v>
      </c>
      <c r="AA230" s="22">
        <v>0</v>
      </c>
      <c r="AB230" s="22">
        <v>0</v>
      </c>
      <c r="AC230" s="22">
        <v>0</v>
      </c>
      <c r="AD230" s="22">
        <v>1045995</v>
      </c>
      <c r="AE230" s="22">
        <v>134858</v>
      </c>
      <c r="AF230" s="22">
        <v>3117924</v>
      </c>
      <c r="AG230" s="22">
        <v>0</v>
      </c>
      <c r="AH230" s="22">
        <v>1590</v>
      </c>
      <c r="AI230" s="22">
        <v>0</v>
      </c>
      <c r="AJ230" s="22">
        <v>3119514</v>
      </c>
      <c r="AK230" s="22">
        <v>3254372</v>
      </c>
    </row>
    <row r="231" spans="1:37" x14ac:dyDescent="0.35">
      <c r="A231" s="22" t="s">
        <v>114</v>
      </c>
      <c r="B231" s="22" t="s">
        <v>507</v>
      </c>
      <c r="C231" s="22" t="s">
        <v>574</v>
      </c>
      <c r="D231" s="22" t="s">
        <v>575</v>
      </c>
      <c r="E231" s="22">
        <v>2860729</v>
      </c>
      <c r="F231" s="22">
        <v>4558</v>
      </c>
      <c r="G231" s="22">
        <v>15651</v>
      </c>
      <c r="H231" s="22">
        <v>0</v>
      </c>
      <c r="I231" s="22">
        <v>807739</v>
      </c>
      <c r="J231" s="22">
        <v>0</v>
      </c>
      <c r="K231" s="22">
        <v>126044</v>
      </c>
      <c r="L231" s="22">
        <v>0</v>
      </c>
      <c r="M231" s="22">
        <v>1500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  <c r="T231" s="22">
        <v>0</v>
      </c>
      <c r="U231" s="22">
        <v>3816221</v>
      </c>
      <c r="V231" s="22">
        <v>0</v>
      </c>
      <c r="W231" s="22">
        <v>0</v>
      </c>
      <c r="X231" s="22">
        <v>46449</v>
      </c>
      <c r="Y231" s="22">
        <v>0</v>
      </c>
      <c r="Z231" s="22">
        <v>27606</v>
      </c>
      <c r="AA231" s="22">
        <v>0</v>
      </c>
      <c r="AB231" s="22">
        <v>0</v>
      </c>
      <c r="AC231" s="22">
        <v>588630</v>
      </c>
      <c r="AD231" s="22">
        <v>662685</v>
      </c>
      <c r="AE231" s="22">
        <v>3153536</v>
      </c>
      <c r="AF231" s="22">
        <v>4306945</v>
      </c>
      <c r="AG231" s="22">
        <v>23982</v>
      </c>
      <c r="AH231" s="22">
        <v>0</v>
      </c>
      <c r="AI231" s="22">
        <v>0</v>
      </c>
      <c r="AJ231" s="22">
        <v>4330927</v>
      </c>
      <c r="AK231" s="22">
        <v>7484463</v>
      </c>
    </row>
    <row r="232" spans="1:37" x14ac:dyDescent="0.35">
      <c r="A232" s="22" t="s">
        <v>114</v>
      </c>
      <c r="B232" s="22" t="s">
        <v>507</v>
      </c>
      <c r="C232" s="22" t="s">
        <v>576</v>
      </c>
      <c r="D232" s="22" t="s">
        <v>577</v>
      </c>
      <c r="E232" s="22">
        <v>1366585</v>
      </c>
      <c r="F232" s="22">
        <v>44013</v>
      </c>
      <c r="G232" s="22">
        <v>21440</v>
      </c>
      <c r="H232" s="22">
        <v>-2281</v>
      </c>
      <c r="I232" s="22">
        <v>244680</v>
      </c>
      <c r="J232" s="22">
        <v>0</v>
      </c>
      <c r="K232" s="22">
        <v>13689</v>
      </c>
      <c r="L232" s="22">
        <v>0</v>
      </c>
      <c r="M232" s="22">
        <v>287526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  <c r="T232" s="22">
        <v>1253</v>
      </c>
      <c r="U232" s="22">
        <v>1976905</v>
      </c>
      <c r="V232" s="22">
        <v>0</v>
      </c>
      <c r="W232" s="22">
        <v>0</v>
      </c>
      <c r="X232" s="22">
        <v>69915</v>
      </c>
      <c r="Y232" s="22">
        <v>1961</v>
      </c>
      <c r="Z232" s="22">
        <v>635195</v>
      </c>
      <c r="AA232" s="22">
        <v>50000</v>
      </c>
      <c r="AB232" s="22">
        <v>0</v>
      </c>
      <c r="AC232" s="22">
        <v>0</v>
      </c>
      <c r="AD232" s="22">
        <v>757071</v>
      </c>
      <c r="AE232" s="22">
        <v>1219834</v>
      </c>
      <c r="AF232" s="22">
        <v>5415007</v>
      </c>
      <c r="AG232" s="22">
        <v>0</v>
      </c>
      <c r="AH232" s="22">
        <v>0</v>
      </c>
      <c r="AI232" s="22">
        <v>0</v>
      </c>
      <c r="AJ232" s="22">
        <v>5415007</v>
      </c>
      <c r="AK232" s="22">
        <v>6634841</v>
      </c>
    </row>
    <row r="233" spans="1:37" x14ac:dyDescent="0.35">
      <c r="A233" s="22" t="s">
        <v>114</v>
      </c>
      <c r="B233" s="22" t="s">
        <v>507</v>
      </c>
      <c r="C233" s="22" t="s">
        <v>578</v>
      </c>
      <c r="D233" s="22" t="s">
        <v>579</v>
      </c>
      <c r="E233" s="22">
        <v>505349</v>
      </c>
      <c r="F233" s="22">
        <v>59401</v>
      </c>
      <c r="G233" s="22">
        <v>48145</v>
      </c>
      <c r="H233" s="22">
        <v>0</v>
      </c>
      <c r="I233" s="22">
        <v>854574</v>
      </c>
      <c r="J233" s="22">
        <v>0</v>
      </c>
      <c r="K233" s="22">
        <v>1946</v>
      </c>
      <c r="L233" s="22">
        <v>0</v>
      </c>
      <c r="M233" s="22"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3780</v>
      </c>
      <c r="S233" s="22">
        <v>0</v>
      </c>
      <c r="T233" s="22">
        <v>0</v>
      </c>
      <c r="U233" s="22">
        <v>1473195</v>
      </c>
      <c r="V233" s="22">
        <v>0</v>
      </c>
      <c r="W233" s="22">
        <v>0</v>
      </c>
      <c r="X233" s="22">
        <v>33844</v>
      </c>
      <c r="Y233" s="22">
        <v>0</v>
      </c>
      <c r="Z233" s="22">
        <v>1112450</v>
      </c>
      <c r="AA233" s="22">
        <v>0</v>
      </c>
      <c r="AB233" s="22">
        <v>0</v>
      </c>
      <c r="AC233" s="22">
        <v>0</v>
      </c>
      <c r="AD233" s="22">
        <v>1146294</v>
      </c>
      <c r="AE233" s="22">
        <v>326901</v>
      </c>
      <c r="AF233" s="22">
        <v>2411086</v>
      </c>
      <c r="AG233" s="22">
        <v>0</v>
      </c>
      <c r="AH233" s="22">
        <v>280</v>
      </c>
      <c r="AI233" s="22">
        <v>139663</v>
      </c>
      <c r="AJ233" s="22">
        <v>2551029</v>
      </c>
      <c r="AK233" s="22">
        <v>2877930</v>
      </c>
    </row>
    <row r="234" spans="1:37" x14ac:dyDescent="0.35">
      <c r="A234" s="22" t="s">
        <v>114</v>
      </c>
      <c r="B234" s="22" t="s">
        <v>507</v>
      </c>
      <c r="C234" s="22" t="s">
        <v>580</v>
      </c>
      <c r="D234" s="22" t="s">
        <v>581</v>
      </c>
      <c r="E234" s="22">
        <v>570065</v>
      </c>
      <c r="F234" s="22">
        <v>28133</v>
      </c>
      <c r="G234" s="22">
        <v>0</v>
      </c>
      <c r="H234" s="22">
        <v>0</v>
      </c>
      <c r="I234" s="22">
        <v>0</v>
      </c>
      <c r="J234" s="22">
        <v>0</v>
      </c>
      <c r="K234" s="22">
        <v>112116</v>
      </c>
      <c r="L234" s="22">
        <v>0</v>
      </c>
      <c r="M234" s="22">
        <v>60520</v>
      </c>
      <c r="N234" s="22">
        <v>26903</v>
      </c>
      <c r="O234" s="22">
        <v>0</v>
      </c>
      <c r="P234" s="22">
        <v>0</v>
      </c>
      <c r="Q234" s="22">
        <v>0</v>
      </c>
      <c r="R234" s="22">
        <v>2670</v>
      </c>
      <c r="S234" s="22">
        <v>0</v>
      </c>
      <c r="T234" s="22">
        <v>0</v>
      </c>
      <c r="U234" s="22">
        <v>800407</v>
      </c>
      <c r="V234" s="22">
        <v>0</v>
      </c>
      <c r="W234" s="22">
        <v>0</v>
      </c>
      <c r="X234" s="22">
        <v>66788</v>
      </c>
      <c r="Y234" s="22">
        <v>0</v>
      </c>
      <c r="Z234" s="22">
        <v>281425</v>
      </c>
      <c r="AA234" s="22">
        <v>0</v>
      </c>
      <c r="AB234" s="22">
        <v>0</v>
      </c>
      <c r="AC234" s="22">
        <v>25235</v>
      </c>
      <c r="AD234" s="22">
        <v>373448</v>
      </c>
      <c r="AE234" s="22">
        <v>426959</v>
      </c>
      <c r="AF234" s="22">
        <v>4400940</v>
      </c>
      <c r="AG234" s="22">
        <v>0</v>
      </c>
      <c r="AH234" s="22">
        <v>67</v>
      </c>
      <c r="AI234" s="22">
        <v>0</v>
      </c>
      <c r="AJ234" s="22">
        <v>4401007</v>
      </c>
      <c r="AK234" s="22">
        <v>4827966</v>
      </c>
    </row>
    <row r="235" spans="1:37" x14ac:dyDescent="0.35">
      <c r="A235" s="22" t="s">
        <v>114</v>
      </c>
      <c r="B235" s="22" t="s">
        <v>507</v>
      </c>
      <c r="C235" s="22" t="s">
        <v>582</v>
      </c>
      <c r="D235" s="22" t="s">
        <v>583</v>
      </c>
      <c r="E235" s="22">
        <v>1760774</v>
      </c>
      <c r="F235" s="22">
        <v>0</v>
      </c>
      <c r="G235" s="22">
        <v>5154</v>
      </c>
      <c r="H235" s="22">
        <v>0</v>
      </c>
      <c r="I235" s="22">
        <v>74408</v>
      </c>
      <c r="J235" s="22">
        <v>0</v>
      </c>
      <c r="K235" s="22">
        <v>114774</v>
      </c>
      <c r="L235" s="22">
        <v>0</v>
      </c>
      <c r="M235" s="22">
        <v>419379</v>
      </c>
      <c r="N235" s="22">
        <v>2337</v>
      </c>
      <c r="O235" s="22">
        <v>0</v>
      </c>
      <c r="P235" s="22">
        <v>0</v>
      </c>
      <c r="Q235" s="22">
        <v>0</v>
      </c>
      <c r="R235" s="22">
        <v>28350</v>
      </c>
      <c r="S235" s="22">
        <v>0</v>
      </c>
      <c r="T235" s="22">
        <v>0</v>
      </c>
      <c r="U235" s="22">
        <v>2405176</v>
      </c>
      <c r="V235" s="22">
        <v>0</v>
      </c>
      <c r="W235" s="22">
        <v>0</v>
      </c>
      <c r="X235" s="22">
        <v>59641</v>
      </c>
      <c r="Y235" s="22">
        <v>9590</v>
      </c>
      <c r="Z235" s="22">
        <v>564070</v>
      </c>
      <c r="AA235" s="22">
        <v>675601</v>
      </c>
      <c r="AB235" s="22">
        <v>0</v>
      </c>
      <c r="AC235" s="22">
        <v>0</v>
      </c>
      <c r="AD235" s="22">
        <v>1308902</v>
      </c>
      <c r="AE235" s="22">
        <v>1096274</v>
      </c>
      <c r="AF235" s="22">
        <v>17510838</v>
      </c>
      <c r="AG235" s="22">
        <v>15221</v>
      </c>
      <c r="AH235" s="22">
        <v>2192</v>
      </c>
      <c r="AI235" s="22">
        <v>0</v>
      </c>
      <c r="AJ235" s="22">
        <v>17528251</v>
      </c>
      <c r="AK235" s="22">
        <v>18624525</v>
      </c>
    </row>
    <row r="236" spans="1:37" x14ac:dyDescent="0.35">
      <c r="A236" s="22" t="s">
        <v>114</v>
      </c>
      <c r="B236" s="22" t="s">
        <v>507</v>
      </c>
      <c r="C236" s="22" t="s">
        <v>584</v>
      </c>
      <c r="D236" s="22" t="s">
        <v>585</v>
      </c>
      <c r="E236" s="22">
        <v>1856178</v>
      </c>
      <c r="F236" s="22">
        <v>64367</v>
      </c>
      <c r="G236" s="22">
        <v>38180</v>
      </c>
      <c r="H236" s="22">
        <v>-7402</v>
      </c>
      <c r="I236" s="22">
        <v>90344</v>
      </c>
      <c r="J236" s="22">
        <v>0</v>
      </c>
      <c r="K236" s="22">
        <v>196487</v>
      </c>
      <c r="L236" s="22">
        <v>0</v>
      </c>
      <c r="M236" s="22">
        <v>0</v>
      </c>
      <c r="N236" s="22">
        <v>474124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28600</v>
      </c>
      <c r="U236" s="22">
        <v>2740878</v>
      </c>
      <c r="V236" s="22">
        <v>0</v>
      </c>
      <c r="W236" s="22">
        <v>0</v>
      </c>
      <c r="X236" s="22">
        <v>343517</v>
      </c>
      <c r="Y236" s="22">
        <v>0</v>
      </c>
      <c r="Z236" s="22">
        <v>277142</v>
      </c>
      <c r="AA236" s="22">
        <v>1062923</v>
      </c>
      <c r="AB236" s="22">
        <v>0</v>
      </c>
      <c r="AC236" s="22">
        <v>0</v>
      </c>
      <c r="AD236" s="22">
        <v>1683582</v>
      </c>
      <c r="AE236" s="22">
        <v>1057296</v>
      </c>
      <c r="AF236" s="22">
        <v>15160562</v>
      </c>
      <c r="AG236" s="22">
        <v>0</v>
      </c>
      <c r="AH236" s="22">
        <v>11101</v>
      </c>
      <c r="AI236" s="22">
        <v>0</v>
      </c>
      <c r="AJ236" s="22">
        <v>15171663</v>
      </c>
      <c r="AK236" s="22">
        <v>16228959</v>
      </c>
    </row>
    <row r="237" spans="1:37" x14ac:dyDescent="0.35">
      <c r="A237" s="22" t="s">
        <v>114</v>
      </c>
      <c r="B237" s="22" t="s">
        <v>507</v>
      </c>
      <c r="C237" s="22" t="s">
        <v>586</v>
      </c>
      <c r="D237" s="22" t="s">
        <v>587</v>
      </c>
      <c r="E237" s="22">
        <v>457742</v>
      </c>
      <c r="F237" s="22">
        <v>19117</v>
      </c>
      <c r="G237" s="22">
        <v>27311</v>
      </c>
      <c r="H237" s="22">
        <v>0</v>
      </c>
      <c r="I237" s="22">
        <v>111144</v>
      </c>
      <c r="J237" s="22">
        <v>0</v>
      </c>
      <c r="K237" s="22">
        <v>110682</v>
      </c>
      <c r="L237" s="22">
        <v>214117</v>
      </c>
      <c r="M237" s="22">
        <v>16607</v>
      </c>
      <c r="N237" s="22">
        <v>0</v>
      </c>
      <c r="O237" s="22">
        <v>0</v>
      </c>
      <c r="P237" s="22">
        <v>0</v>
      </c>
      <c r="Q237" s="22">
        <v>0</v>
      </c>
      <c r="R237" s="22">
        <v>11061</v>
      </c>
      <c r="S237" s="22">
        <v>0</v>
      </c>
      <c r="T237" s="22">
        <v>0</v>
      </c>
      <c r="U237" s="22">
        <v>967781</v>
      </c>
      <c r="V237" s="22">
        <v>0</v>
      </c>
      <c r="W237" s="22">
        <v>0</v>
      </c>
      <c r="X237" s="22">
        <v>44072</v>
      </c>
      <c r="Y237" s="22">
        <v>3568</v>
      </c>
      <c r="Z237" s="22">
        <v>38000</v>
      </c>
      <c r="AA237" s="22">
        <v>302037</v>
      </c>
      <c r="AB237" s="22">
        <v>0</v>
      </c>
      <c r="AC237" s="22">
        <v>0</v>
      </c>
      <c r="AD237" s="22">
        <v>387677</v>
      </c>
      <c r="AE237" s="22">
        <v>580104</v>
      </c>
      <c r="AF237" s="22">
        <v>4243669</v>
      </c>
      <c r="AG237" s="22">
        <v>0</v>
      </c>
      <c r="AH237" s="22">
        <v>5022</v>
      </c>
      <c r="AI237" s="22">
        <v>0</v>
      </c>
      <c r="AJ237" s="22">
        <v>4248691</v>
      </c>
      <c r="AK237" s="22">
        <v>4828795</v>
      </c>
    </row>
    <row r="238" spans="1:37" x14ac:dyDescent="0.35">
      <c r="A238" s="22" t="s">
        <v>114</v>
      </c>
      <c r="B238" s="22" t="s">
        <v>507</v>
      </c>
      <c r="C238" s="22" t="s">
        <v>588</v>
      </c>
      <c r="D238" s="22" t="s">
        <v>589</v>
      </c>
      <c r="E238" s="22">
        <v>4530688</v>
      </c>
      <c r="F238" s="22">
        <v>19152</v>
      </c>
      <c r="G238" s="22">
        <v>40406</v>
      </c>
      <c r="H238" s="22">
        <v>-39705</v>
      </c>
      <c r="I238" s="22">
        <v>1114193</v>
      </c>
      <c r="J238" s="22">
        <v>87500</v>
      </c>
      <c r="K238" s="22">
        <v>6066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3170</v>
      </c>
      <c r="T238" s="22">
        <v>0</v>
      </c>
      <c r="U238" s="22">
        <v>5761470</v>
      </c>
      <c r="V238" s="22">
        <v>0</v>
      </c>
      <c r="W238" s="22">
        <v>0</v>
      </c>
      <c r="X238" s="22">
        <v>118108</v>
      </c>
      <c r="Y238" s="22">
        <v>0</v>
      </c>
      <c r="Z238" s="22">
        <v>1039661</v>
      </c>
      <c r="AA238" s="22">
        <v>0</v>
      </c>
      <c r="AB238" s="22">
        <v>0</v>
      </c>
      <c r="AC238" s="22">
        <v>0</v>
      </c>
      <c r="AD238" s="22">
        <v>1157769</v>
      </c>
      <c r="AE238" s="22">
        <v>4603701</v>
      </c>
      <c r="AF238" s="22">
        <v>8270978</v>
      </c>
      <c r="AG238" s="22">
        <v>0</v>
      </c>
      <c r="AH238" s="22">
        <v>69789</v>
      </c>
      <c r="AI238" s="22">
        <v>0</v>
      </c>
      <c r="AJ238" s="22">
        <v>8340767</v>
      </c>
      <c r="AK238" s="22">
        <v>12944468</v>
      </c>
    </row>
    <row r="239" spans="1:37" x14ac:dyDescent="0.35">
      <c r="A239" s="22" t="s">
        <v>114</v>
      </c>
      <c r="B239" s="22" t="s">
        <v>507</v>
      </c>
      <c r="C239" s="22" t="s">
        <v>590</v>
      </c>
      <c r="D239" s="22" t="s">
        <v>591</v>
      </c>
      <c r="E239" s="22">
        <v>486664</v>
      </c>
      <c r="F239" s="22">
        <v>23669</v>
      </c>
      <c r="G239" s="22">
        <v>10386</v>
      </c>
      <c r="H239" s="22">
        <v>0</v>
      </c>
      <c r="I239" s="22">
        <v>58906</v>
      </c>
      <c r="J239" s="22">
        <v>23267</v>
      </c>
      <c r="K239" s="22">
        <v>0</v>
      </c>
      <c r="L239" s="22">
        <v>0</v>
      </c>
      <c r="M239" s="22"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v>0</v>
      </c>
      <c r="U239" s="22">
        <v>602892</v>
      </c>
      <c r="V239" s="22">
        <v>0</v>
      </c>
      <c r="W239" s="22">
        <v>0</v>
      </c>
      <c r="X239" s="22">
        <v>79013</v>
      </c>
      <c r="Y239" s="22">
        <v>0</v>
      </c>
      <c r="Z239" s="22">
        <v>76981</v>
      </c>
      <c r="AA239" s="22">
        <v>0</v>
      </c>
      <c r="AB239" s="22">
        <v>0</v>
      </c>
      <c r="AC239" s="22">
        <v>0</v>
      </c>
      <c r="AD239" s="22">
        <v>155994</v>
      </c>
      <c r="AE239" s="22">
        <v>446898</v>
      </c>
      <c r="AF239" s="22">
        <v>3392632</v>
      </c>
      <c r="AG239" s="22">
        <v>4978</v>
      </c>
      <c r="AH239" s="22">
        <v>0</v>
      </c>
      <c r="AI239" s="22">
        <v>0</v>
      </c>
      <c r="AJ239" s="22">
        <v>3397610</v>
      </c>
      <c r="AK239" s="22">
        <v>3844508</v>
      </c>
    </row>
    <row r="240" spans="1:37" x14ac:dyDescent="0.35">
      <c r="A240" s="22" t="s">
        <v>114</v>
      </c>
      <c r="B240" s="22" t="s">
        <v>507</v>
      </c>
      <c r="C240" s="22" t="s">
        <v>592</v>
      </c>
      <c r="D240" s="22" t="s">
        <v>593</v>
      </c>
      <c r="E240" s="22">
        <v>706513</v>
      </c>
      <c r="F240" s="22">
        <v>12523</v>
      </c>
      <c r="G240" s="22">
        <v>1076</v>
      </c>
      <c r="H240" s="22">
        <v>-2960</v>
      </c>
      <c r="I240" s="22">
        <v>699701</v>
      </c>
      <c r="J240" s="22">
        <v>0</v>
      </c>
      <c r="K240" s="22">
        <v>37352</v>
      </c>
      <c r="L240" s="22">
        <v>0</v>
      </c>
      <c r="M240" s="22">
        <v>6000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0</v>
      </c>
      <c r="U240" s="22">
        <v>1460205</v>
      </c>
      <c r="V240" s="22">
        <v>0</v>
      </c>
      <c r="W240" s="22">
        <v>0</v>
      </c>
      <c r="X240" s="22">
        <v>30753</v>
      </c>
      <c r="Y240" s="22">
        <v>0</v>
      </c>
      <c r="Z240" s="22">
        <v>880532</v>
      </c>
      <c r="AA240" s="22">
        <v>0</v>
      </c>
      <c r="AB240" s="22">
        <v>0</v>
      </c>
      <c r="AC240" s="22">
        <v>0</v>
      </c>
      <c r="AD240" s="22">
        <v>911285</v>
      </c>
      <c r="AE240" s="22">
        <v>548920</v>
      </c>
      <c r="AF240" s="22">
        <v>2212100</v>
      </c>
      <c r="AG240" s="22">
        <v>0</v>
      </c>
      <c r="AH240" s="22">
        <v>2612</v>
      </c>
      <c r="AI240" s="22">
        <v>0</v>
      </c>
      <c r="AJ240" s="22">
        <v>2214712</v>
      </c>
      <c r="AK240" s="22">
        <v>2763632</v>
      </c>
    </row>
    <row r="241" spans="1:37" x14ac:dyDescent="0.35">
      <c r="A241" s="22" t="s">
        <v>114</v>
      </c>
      <c r="B241" s="22" t="s">
        <v>507</v>
      </c>
      <c r="C241" s="22" t="s">
        <v>594</v>
      </c>
      <c r="D241" s="22" t="s">
        <v>595</v>
      </c>
      <c r="E241" s="22">
        <v>224208</v>
      </c>
      <c r="F241" s="22">
        <v>33737</v>
      </c>
      <c r="G241" s="22">
        <v>33705</v>
      </c>
      <c r="H241" s="22">
        <v>0</v>
      </c>
      <c r="I241" s="22">
        <v>536881</v>
      </c>
      <c r="J241" s="22">
        <v>0</v>
      </c>
      <c r="K241" s="22">
        <v>72734</v>
      </c>
      <c r="L241" s="22">
        <v>0</v>
      </c>
      <c r="M241" s="22">
        <v>447245</v>
      </c>
      <c r="N241" s="22">
        <v>0</v>
      </c>
      <c r="O241" s="22">
        <v>0</v>
      </c>
      <c r="P241" s="22">
        <v>0</v>
      </c>
      <c r="Q241" s="22">
        <v>439281</v>
      </c>
      <c r="R241" s="22">
        <v>0</v>
      </c>
      <c r="S241" s="22">
        <v>0</v>
      </c>
      <c r="T241" s="22">
        <v>352561</v>
      </c>
      <c r="U241" s="22">
        <v>2140352</v>
      </c>
      <c r="V241" s="22">
        <v>0</v>
      </c>
      <c r="W241" s="22">
        <v>5489</v>
      </c>
      <c r="X241" s="22">
        <v>160066</v>
      </c>
      <c r="Y241" s="22">
        <v>0</v>
      </c>
      <c r="Z241" s="22">
        <v>566976</v>
      </c>
      <c r="AA241" s="22">
        <v>709940</v>
      </c>
      <c r="AB241" s="22">
        <v>0</v>
      </c>
      <c r="AC241" s="22">
        <v>0</v>
      </c>
      <c r="AD241" s="22">
        <v>1442471</v>
      </c>
      <c r="AE241" s="22">
        <v>697881</v>
      </c>
      <c r="AF241" s="22">
        <v>5086603</v>
      </c>
      <c r="AG241" s="22">
        <v>0</v>
      </c>
      <c r="AH241" s="22">
        <v>1036</v>
      </c>
      <c r="AI241" s="22">
        <v>0</v>
      </c>
      <c r="AJ241" s="22">
        <v>5087639</v>
      </c>
      <c r="AK241" s="22">
        <v>5785520</v>
      </c>
    </row>
    <row r="242" spans="1:37" x14ac:dyDescent="0.35">
      <c r="A242" s="22" t="s">
        <v>114</v>
      </c>
      <c r="B242" s="22" t="s">
        <v>507</v>
      </c>
      <c r="C242" s="22" t="s">
        <v>596</v>
      </c>
      <c r="D242" s="22" t="s">
        <v>597</v>
      </c>
      <c r="E242" s="22">
        <v>508535</v>
      </c>
      <c r="F242" s="22">
        <v>29408</v>
      </c>
      <c r="G242" s="22">
        <v>32373</v>
      </c>
      <c r="H242" s="22">
        <v>-8741</v>
      </c>
      <c r="I242" s="22">
        <v>361177</v>
      </c>
      <c r="J242" s="22">
        <v>0</v>
      </c>
      <c r="K242" s="22">
        <v>20526</v>
      </c>
      <c r="L242" s="22">
        <v>0</v>
      </c>
      <c r="M242" s="22">
        <v>14072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  <c r="T242" s="22">
        <v>0</v>
      </c>
      <c r="U242" s="22">
        <v>957350</v>
      </c>
      <c r="V242" s="22">
        <v>0</v>
      </c>
      <c r="W242" s="22">
        <v>0</v>
      </c>
      <c r="X242" s="22">
        <v>16705</v>
      </c>
      <c r="Y242" s="22">
        <v>0</v>
      </c>
      <c r="Z242" s="22">
        <v>514562</v>
      </c>
      <c r="AA242" s="22">
        <v>0</v>
      </c>
      <c r="AB242" s="22">
        <v>0</v>
      </c>
      <c r="AC242" s="22">
        <v>0</v>
      </c>
      <c r="AD242" s="22">
        <v>531267</v>
      </c>
      <c r="AE242" s="22">
        <v>426083</v>
      </c>
      <c r="AF242" s="22">
        <v>2194227</v>
      </c>
      <c r="AG242" s="22">
        <v>0</v>
      </c>
      <c r="AH242" s="22">
        <v>0</v>
      </c>
      <c r="AI242" s="22">
        <v>0</v>
      </c>
      <c r="AJ242" s="22">
        <v>2194227</v>
      </c>
      <c r="AK242" s="22">
        <v>2620310</v>
      </c>
    </row>
    <row r="243" spans="1:37" x14ac:dyDescent="0.35">
      <c r="A243" s="22" t="s">
        <v>114</v>
      </c>
      <c r="B243" s="22" t="s">
        <v>507</v>
      </c>
      <c r="C243" s="22" t="s">
        <v>598</v>
      </c>
      <c r="D243" s="22" t="s">
        <v>599</v>
      </c>
      <c r="E243" s="22">
        <v>691468</v>
      </c>
      <c r="F243" s="22">
        <v>12883</v>
      </c>
      <c r="G243" s="22">
        <v>5443</v>
      </c>
      <c r="H243" s="22">
        <v>0</v>
      </c>
      <c r="I243" s="22">
        <v>154668</v>
      </c>
      <c r="J243" s="22">
        <v>0</v>
      </c>
      <c r="K243" s="22">
        <v>19864</v>
      </c>
      <c r="L243" s="22">
        <v>0</v>
      </c>
      <c r="M243" s="22">
        <v>23448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v>0</v>
      </c>
      <c r="U243" s="22">
        <v>907774</v>
      </c>
      <c r="V243" s="22">
        <v>0</v>
      </c>
      <c r="W243" s="22">
        <v>39518</v>
      </c>
      <c r="X243" s="22">
        <v>0</v>
      </c>
      <c r="Y243" s="22">
        <v>0</v>
      </c>
      <c r="Z243" s="22">
        <v>35329</v>
      </c>
      <c r="AA243" s="22">
        <v>0</v>
      </c>
      <c r="AB243" s="22">
        <v>0</v>
      </c>
      <c r="AC243" s="22">
        <v>0</v>
      </c>
      <c r="AD243" s="22">
        <v>74847</v>
      </c>
      <c r="AE243" s="22">
        <v>832927</v>
      </c>
      <c r="AF243" s="22">
        <v>3940363</v>
      </c>
      <c r="AG243" s="22">
        <v>10303</v>
      </c>
      <c r="AH243" s="22">
        <v>0</v>
      </c>
      <c r="AI243" s="22">
        <v>0</v>
      </c>
      <c r="AJ243" s="22">
        <v>3950666</v>
      </c>
      <c r="AK243" s="22">
        <v>4783593</v>
      </c>
    </row>
    <row r="244" spans="1:37" x14ac:dyDescent="0.35">
      <c r="A244" s="22" t="s">
        <v>114</v>
      </c>
      <c r="B244" s="22" t="s">
        <v>507</v>
      </c>
      <c r="C244" s="22" t="s">
        <v>600</v>
      </c>
      <c r="D244" s="22" t="s">
        <v>601</v>
      </c>
      <c r="E244" s="22">
        <v>2180002</v>
      </c>
      <c r="F244" s="22">
        <v>61855</v>
      </c>
      <c r="G244" s="22">
        <v>67263</v>
      </c>
      <c r="H244" s="22">
        <v>0</v>
      </c>
      <c r="I244" s="22">
        <v>519351</v>
      </c>
      <c r="J244" s="22">
        <v>0</v>
      </c>
      <c r="K244" s="22">
        <v>35139</v>
      </c>
      <c r="L244" s="22">
        <v>0</v>
      </c>
      <c r="M244" s="22">
        <v>46025</v>
      </c>
      <c r="N244" s="22">
        <v>32641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  <c r="T244" s="22">
        <v>0</v>
      </c>
      <c r="U244" s="22">
        <v>2942276</v>
      </c>
      <c r="V244" s="22">
        <v>0</v>
      </c>
      <c r="W244" s="22">
        <v>0</v>
      </c>
      <c r="X244" s="22">
        <v>96971</v>
      </c>
      <c r="Y244" s="22">
        <v>9223</v>
      </c>
      <c r="Z244" s="22">
        <v>704862</v>
      </c>
      <c r="AA244" s="22">
        <v>387857</v>
      </c>
      <c r="AB244" s="22">
        <v>8545</v>
      </c>
      <c r="AC244" s="22">
        <v>0</v>
      </c>
      <c r="AD244" s="22">
        <v>1207458</v>
      </c>
      <c r="AE244" s="22">
        <v>1734818</v>
      </c>
      <c r="AF244" s="22">
        <v>8413044</v>
      </c>
      <c r="AG244" s="22">
        <v>0</v>
      </c>
      <c r="AH244" s="22">
        <v>0</v>
      </c>
      <c r="AI244" s="22">
        <v>0</v>
      </c>
      <c r="AJ244" s="22">
        <v>8413044</v>
      </c>
      <c r="AK244" s="22">
        <v>10147862</v>
      </c>
    </row>
    <row r="245" spans="1:37" x14ac:dyDescent="0.35">
      <c r="A245" s="22" t="s">
        <v>114</v>
      </c>
      <c r="B245" s="22" t="s">
        <v>507</v>
      </c>
      <c r="C245" s="22" t="s">
        <v>602</v>
      </c>
      <c r="D245" s="22" t="s">
        <v>603</v>
      </c>
      <c r="E245" s="22">
        <v>1688381</v>
      </c>
      <c r="F245" s="22">
        <v>36312</v>
      </c>
      <c r="G245" s="22">
        <v>128249</v>
      </c>
      <c r="H245" s="22">
        <v>-45329</v>
      </c>
      <c r="I245" s="22">
        <v>460122</v>
      </c>
      <c r="J245" s="22">
        <v>0</v>
      </c>
      <c r="K245" s="22">
        <v>34381</v>
      </c>
      <c r="L245" s="22">
        <v>0</v>
      </c>
      <c r="M245" s="22">
        <v>40933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  <c r="T245" s="22">
        <v>0</v>
      </c>
      <c r="U245" s="22">
        <v>2343049</v>
      </c>
      <c r="V245" s="22">
        <v>0</v>
      </c>
      <c r="W245" s="22">
        <v>0</v>
      </c>
      <c r="X245" s="22">
        <v>81772</v>
      </c>
      <c r="Y245" s="22">
        <v>800</v>
      </c>
      <c r="Z245" s="22">
        <v>768196</v>
      </c>
      <c r="AA245" s="22">
        <v>319869</v>
      </c>
      <c r="AB245" s="22">
        <v>0</v>
      </c>
      <c r="AC245" s="22">
        <v>0</v>
      </c>
      <c r="AD245" s="22">
        <v>1170637</v>
      </c>
      <c r="AE245" s="22">
        <v>1172412</v>
      </c>
      <c r="AF245" s="22">
        <v>3742615</v>
      </c>
      <c r="AG245" s="22">
        <v>0</v>
      </c>
      <c r="AH245" s="22">
        <v>0</v>
      </c>
      <c r="AI245" s="22">
        <v>0</v>
      </c>
      <c r="AJ245" s="22">
        <v>3742615</v>
      </c>
      <c r="AK245" s="22">
        <v>4915027</v>
      </c>
    </row>
    <row r="246" spans="1:37" x14ac:dyDescent="0.35">
      <c r="A246" s="22" t="s">
        <v>114</v>
      </c>
      <c r="B246" s="22" t="s">
        <v>507</v>
      </c>
      <c r="C246" s="22" t="s">
        <v>604</v>
      </c>
      <c r="D246" s="22" t="s">
        <v>605</v>
      </c>
      <c r="E246" s="22">
        <v>170180</v>
      </c>
      <c r="F246" s="22">
        <v>23138</v>
      </c>
      <c r="G246" s="22">
        <v>21343</v>
      </c>
      <c r="H246" s="22">
        <v>-3526</v>
      </c>
      <c r="I246" s="22">
        <v>363575</v>
      </c>
      <c r="J246" s="22">
        <v>0</v>
      </c>
      <c r="K246" s="22">
        <v>20795</v>
      </c>
      <c r="L246" s="22">
        <v>0</v>
      </c>
      <c r="M246" s="22">
        <v>37216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  <c r="T246" s="22">
        <v>4244</v>
      </c>
      <c r="U246" s="22">
        <v>636965</v>
      </c>
      <c r="V246" s="22">
        <v>0</v>
      </c>
      <c r="W246" s="22">
        <v>0</v>
      </c>
      <c r="X246" s="22">
        <v>226901</v>
      </c>
      <c r="Y246" s="22">
        <v>0</v>
      </c>
      <c r="Z246" s="22">
        <v>342457</v>
      </c>
      <c r="AA246" s="22">
        <v>4322</v>
      </c>
      <c r="AB246" s="22">
        <v>0</v>
      </c>
      <c r="AC246" s="22">
        <v>0</v>
      </c>
      <c r="AD246" s="22">
        <v>573680</v>
      </c>
      <c r="AE246" s="22">
        <v>63285</v>
      </c>
      <c r="AF246" s="22">
        <v>3618353</v>
      </c>
      <c r="AG246" s="22">
        <v>0</v>
      </c>
      <c r="AH246" s="22">
        <v>0</v>
      </c>
      <c r="AI246" s="22">
        <v>0</v>
      </c>
      <c r="AJ246" s="22">
        <v>3618353</v>
      </c>
      <c r="AK246" s="22">
        <v>3681638</v>
      </c>
    </row>
    <row r="247" spans="1:37" x14ac:dyDescent="0.35">
      <c r="A247" s="22" t="s">
        <v>114</v>
      </c>
      <c r="B247" s="22" t="s">
        <v>507</v>
      </c>
      <c r="C247" s="22" t="s">
        <v>606</v>
      </c>
      <c r="D247" s="22" t="s">
        <v>607</v>
      </c>
      <c r="E247" s="22">
        <v>616116</v>
      </c>
      <c r="F247" s="22">
        <v>55768</v>
      </c>
      <c r="G247" s="22">
        <v>0</v>
      </c>
      <c r="H247" s="22">
        <v>0</v>
      </c>
      <c r="I247" s="22">
        <v>0</v>
      </c>
      <c r="J247" s="22">
        <v>0</v>
      </c>
      <c r="K247" s="22">
        <v>69504</v>
      </c>
      <c r="L247" s="22">
        <v>0</v>
      </c>
      <c r="M247" s="22"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0</v>
      </c>
      <c r="U247" s="22">
        <v>741388</v>
      </c>
      <c r="V247" s="22">
        <v>0</v>
      </c>
      <c r="W247" s="22">
        <v>0</v>
      </c>
      <c r="X247" s="22">
        <v>13365</v>
      </c>
      <c r="Y247" s="22">
        <v>0</v>
      </c>
      <c r="Z247" s="22">
        <v>90922</v>
      </c>
      <c r="AA247" s="22">
        <v>25034</v>
      </c>
      <c r="AB247" s="22">
        <v>0</v>
      </c>
      <c r="AC247" s="22">
        <v>0</v>
      </c>
      <c r="AD247" s="22">
        <v>129321</v>
      </c>
      <c r="AE247" s="22">
        <v>612067</v>
      </c>
      <c r="AF247" s="22">
        <v>4521580</v>
      </c>
      <c r="AG247" s="22">
        <v>0</v>
      </c>
      <c r="AH247" s="22">
        <v>0</v>
      </c>
      <c r="AI247" s="22">
        <v>0</v>
      </c>
      <c r="AJ247" s="22">
        <v>4521580</v>
      </c>
      <c r="AK247" s="22">
        <v>5133647</v>
      </c>
    </row>
    <row r="248" spans="1:37" x14ac:dyDescent="0.35">
      <c r="A248" s="22" t="s">
        <v>114</v>
      </c>
      <c r="B248" s="22" t="s">
        <v>507</v>
      </c>
      <c r="C248" s="22" t="s">
        <v>608</v>
      </c>
      <c r="D248" s="22" t="s">
        <v>609</v>
      </c>
      <c r="E248" s="22">
        <v>1604268</v>
      </c>
      <c r="F248" s="22">
        <v>90026</v>
      </c>
      <c r="G248" s="22">
        <v>55362</v>
      </c>
      <c r="H248" s="22">
        <v>0</v>
      </c>
      <c r="I248" s="22">
        <v>173309</v>
      </c>
      <c r="J248" s="22">
        <v>0</v>
      </c>
      <c r="K248" s="22">
        <v>273985</v>
      </c>
      <c r="L248" s="22">
        <v>0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10</v>
      </c>
      <c r="S248" s="22">
        <v>0</v>
      </c>
      <c r="T248" s="22">
        <v>147375</v>
      </c>
      <c r="U248" s="22">
        <v>2344335</v>
      </c>
      <c r="V248" s="22">
        <v>0</v>
      </c>
      <c r="W248" s="22">
        <v>0</v>
      </c>
      <c r="X248" s="22">
        <v>162515</v>
      </c>
      <c r="Y248" s="22">
        <v>0</v>
      </c>
      <c r="Z248" s="22">
        <v>237670</v>
      </c>
      <c r="AA248" s="22">
        <v>1189686</v>
      </c>
      <c r="AB248" s="22">
        <v>0</v>
      </c>
      <c r="AC248" s="22">
        <v>204428</v>
      </c>
      <c r="AD248" s="22">
        <v>1794299</v>
      </c>
      <c r="AE248" s="22">
        <v>550036</v>
      </c>
      <c r="AF248" s="22">
        <v>6570218</v>
      </c>
      <c r="AG248" s="22">
        <v>0</v>
      </c>
      <c r="AH248" s="22">
        <v>336</v>
      </c>
      <c r="AI248" s="22">
        <v>0</v>
      </c>
      <c r="AJ248" s="22">
        <v>6570554</v>
      </c>
      <c r="AK248" s="22">
        <v>7120590</v>
      </c>
    </row>
    <row r="249" spans="1:37" x14ac:dyDescent="0.35">
      <c r="A249" s="22" t="s">
        <v>114</v>
      </c>
      <c r="B249" s="22" t="s">
        <v>507</v>
      </c>
      <c r="C249" s="22" t="s">
        <v>610</v>
      </c>
      <c r="D249" s="22" t="s">
        <v>611</v>
      </c>
      <c r="E249" s="22">
        <v>718188</v>
      </c>
      <c r="F249" s="22">
        <v>62892</v>
      </c>
      <c r="G249" s="22">
        <v>117810</v>
      </c>
      <c r="H249" s="22">
        <v>-35963</v>
      </c>
      <c r="I249" s="22">
        <v>390898</v>
      </c>
      <c r="J249" s="22">
        <v>0</v>
      </c>
      <c r="K249" s="22">
        <v>39250</v>
      </c>
      <c r="L249" s="22">
        <v>0</v>
      </c>
      <c r="M249" s="22"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20</v>
      </c>
      <c r="S249" s="22">
        <v>0</v>
      </c>
      <c r="T249" s="22">
        <v>0</v>
      </c>
      <c r="U249" s="22">
        <v>1293095</v>
      </c>
      <c r="V249" s="22">
        <v>0</v>
      </c>
      <c r="W249" s="22">
        <v>7720</v>
      </c>
      <c r="X249" s="22">
        <v>38028</v>
      </c>
      <c r="Y249" s="22">
        <v>0</v>
      </c>
      <c r="Z249" s="22">
        <v>689190</v>
      </c>
      <c r="AA249" s="22">
        <v>0</v>
      </c>
      <c r="AB249" s="22">
        <v>0</v>
      </c>
      <c r="AC249" s="22">
        <v>99208</v>
      </c>
      <c r="AD249" s="22">
        <v>834146</v>
      </c>
      <c r="AE249" s="22">
        <v>458949</v>
      </c>
      <c r="AF249" s="22">
        <v>3270020</v>
      </c>
      <c r="AG249" s="22">
        <v>0</v>
      </c>
      <c r="AH249" s="22">
        <v>0</v>
      </c>
      <c r="AI249" s="22">
        <v>0</v>
      </c>
      <c r="AJ249" s="22">
        <v>3270020</v>
      </c>
      <c r="AK249" s="22">
        <v>3728969</v>
      </c>
    </row>
    <row r="250" spans="1:37" x14ac:dyDescent="0.35">
      <c r="A250" s="22" t="s">
        <v>114</v>
      </c>
      <c r="B250" s="22" t="s">
        <v>507</v>
      </c>
      <c r="C250" s="22" t="s">
        <v>612</v>
      </c>
      <c r="D250" s="22" t="s">
        <v>613</v>
      </c>
      <c r="E250" s="22">
        <v>1421021</v>
      </c>
      <c r="F250" s="22">
        <v>22469</v>
      </c>
      <c r="G250" s="22">
        <v>29610</v>
      </c>
      <c r="H250" s="22">
        <v>-11541</v>
      </c>
      <c r="I250" s="22">
        <v>270260</v>
      </c>
      <c r="J250" s="22">
        <v>0</v>
      </c>
      <c r="K250" s="22">
        <v>70872</v>
      </c>
      <c r="L250" s="22">
        <v>0</v>
      </c>
      <c r="M250" s="22">
        <v>353059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  <c r="T250" s="22">
        <v>11254</v>
      </c>
      <c r="U250" s="22">
        <v>2167004</v>
      </c>
      <c r="V250" s="22">
        <v>0</v>
      </c>
      <c r="W250" s="22">
        <v>0</v>
      </c>
      <c r="X250" s="22">
        <v>39443</v>
      </c>
      <c r="Y250" s="22">
        <v>2500</v>
      </c>
      <c r="Z250" s="22">
        <v>360405</v>
      </c>
      <c r="AA250" s="22">
        <v>0</v>
      </c>
      <c r="AB250" s="22">
        <v>0</v>
      </c>
      <c r="AC250" s="22">
        <v>0</v>
      </c>
      <c r="AD250" s="22">
        <v>402348</v>
      </c>
      <c r="AE250" s="22">
        <v>1764656</v>
      </c>
      <c r="AF250" s="22">
        <v>5333076</v>
      </c>
      <c r="AG250" s="22">
        <v>0</v>
      </c>
      <c r="AH250" s="22">
        <v>0</v>
      </c>
      <c r="AI250" s="22">
        <v>0</v>
      </c>
      <c r="AJ250" s="22">
        <v>5333076</v>
      </c>
      <c r="AK250" s="22">
        <v>7097732</v>
      </c>
    </row>
    <row r="251" spans="1:37" x14ac:dyDescent="0.35">
      <c r="A251" s="22" t="s">
        <v>114</v>
      </c>
      <c r="B251" s="22" t="s">
        <v>507</v>
      </c>
      <c r="C251" s="22" t="s">
        <v>614</v>
      </c>
      <c r="D251" s="22" t="s">
        <v>615</v>
      </c>
      <c r="E251" s="22">
        <v>1809684</v>
      </c>
      <c r="F251" s="22">
        <v>145891</v>
      </c>
      <c r="G251" s="22">
        <v>25401</v>
      </c>
      <c r="H251" s="22">
        <v>0</v>
      </c>
      <c r="I251" s="22">
        <v>42363</v>
      </c>
      <c r="J251" s="22">
        <v>0</v>
      </c>
      <c r="K251" s="22">
        <v>37880</v>
      </c>
      <c r="L251" s="22">
        <v>0</v>
      </c>
      <c r="M251" s="22">
        <v>496479</v>
      </c>
      <c r="N251" s="22">
        <v>0</v>
      </c>
      <c r="O251" s="22">
        <v>0</v>
      </c>
      <c r="P251" s="22">
        <v>0</v>
      </c>
      <c r="Q251" s="22">
        <v>0</v>
      </c>
      <c r="R251" s="22">
        <v>156</v>
      </c>
      <c r="S251" s="22">
        <v>0</v>
      </c>
      <c r="T251" s="22">
        <v>0</v>
      </c>
      <c r="U251" s="22">
        <v>2557854</v>
      </c>
      <c r="V251" s="22">
        <v>0</v>
      </c>
      <c r="W251" s="22">
        <v>33482</v>
      </c>
      <c r="X251" s="22">
        <v>70551</v>
      </c>
      <c r="Y251" s="22">
        <v>47139</v>
      </c>
      <c r="Z251" s="22">
        <v>309073</v>
      </c>
      <c r="AA251" s="22">
        <v>0</v>
      </c>
      <c r="AB251" s="22">
        <v>0</v>
      </c>
      <c r="AC251" s="22">
        <v>0</v>
      </c>
      <c r="AD251" s="22">
        <v>460245</v>
      </c>
      <c r="AE251" s="22">
        <v>2097609</v>
      </c>
      <c r="AF251" s="22">
        <v>8087454</v>
      </c>
      <c r="AG251" s="22">
        <v>15436</v>
      </c>
      <c r="AH251" s="22">
        <v>6990</v>
      </c>
      <c r="AI251" s="22">
        <v>0</v>
      </c>
      <c r="AJ251" s="22">
        <v>8109880</v>
      </c>
      <c r="AK251" s="22">
        <v>10207489</v>
      </c>
    </row>
    <row r="252" spans="1:37" x14ac:dyDescent="0.35">
      <c r="A252" s="22" t="s">
        <v>114</v>
      </c>
      <c r="B252" s="22" t="s">
        <v>507</v>
      </c>
      <c r="C252" s="22" t="s">
        <v>616</v>
      </c>
      <c r="D252" s="22" t="s">
        <v>617</v>
      </c>
      <c r="E252" s="22">
        <v>2086370</v>
      </c>
      <c r="F252" s="22">
        <v>23805</v>
      </c>
      <c r="G252" s="22">
        <v>1160</v>
      </c>
      <c r="H252" s="22">
        <v>0</v>
      </c>
      <c r="I252" s="22">
        <v>0</v>
      </c>
      <c r="J252" s="22">
        <v>0</v>
      </c>
      <c r="K252" s="22">
        <v>150095</v>
      </c>
      <c r="L252" s="22"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105725</v>
      </c>
      <c r="S252" s="22">
        <v>0</v>
      </c>
      <c r="T252" s="22">
        <v>8928</v>
      </c>
      <c r="U252" s="22">
        <v>2376083</v>
      </c>
      <c r="V252" s="22">
        <v>0</v>
      </c>
      <c r="W252" s="22">
        <v>0</v>
      </c>
      <c r="X252" s="22">
        <v>130161</v>
      </c>
      <c r="Y252" s="22">
        <v>200</v>
      </c>
      <c r="Z252" s="22">
        <v>385093</v>
      </c>
      <c r="AA252" s="22">
        <v>409442</v>
      </c>
      <c r="AB252" s="22">
        <v>0</v>
      </c>
      <c r="AC252" s="22">
        <v>35469</v>
      </c>
      <c r="AD252" s="22">
        <v>960365</v>
      </c>
      <c r="AE252" s="22">
        <v>1415718</v>
      </c>
      <c r="AF252" s="22">
        <v>8485812</v>
      </c>
      <c r="AG252" s="22">
        <v>26074</v>
      </c>
      <c r="AH252" s="22">
        <v>5919</v>
      </c>
      <c r="AI252" s="22">
        <v>0</v>
      </c>
      <c r="AJ252" s="22">
        <v>8517805</v>
      </c>
      <c r="AK252" s="22">
        <v>9933523</v>
      </c>
    </row>
    <row r="253" spans="1:37" x14ac:dyDescent="0.35">
      <c r="A253" s="22" t="s">
        <v>114</v>
      </c>
      <c r="B253" s="22" t="s">
        <v>507</v>
      </c>
      <c r="C253" s="22" t="s">
        <v>618</v>
      </c>
      <c r="D253" s="22" t="s">
        <v>619</v>
      </c>
      <c r="E253" s="22">
        <v>506744</v>
      </c>
      <c r="F253" s="22">
        <v>76570</v>
      </c>
      <c r="G253" s="22">
        <v>33391</v>
      </c>
      <c r="H253" s="22">
        <v>0</v>
      </c>
      <c r="I253" s="22">
        <v>0</v>
      </c>
      <c r="J253" s="22">
        <v>0</v>
      </c>
      <c r="K253" s="22">
        <v>78341</v>
      </c>
      <c r="L253" s="22">
        <v>0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10</v>
      </c>
      <c r="U253" s="22">
        <v>695056</v>
      </c>
      <c r="V253" s="22">
        <v>0</v>
      </c>
      <c r="W253" s="22">
        <v>0</v>
      </c>
      <c r="X253" s="22">
        <v>19644</v>
      </c>
      <c r="Y253" s="22">
        <v>0</v>
      </c>
      <c r="Z253" s="22">
        <v>316686</v>
      </c>
      <c r="AA253" s="22">
        <v>235761</v>
      </c>
      <c r="AB253" s="22">
        <v>0</v>
      </c>
      <c r="AC253" s="22">
        <v>0</v>
      </c>
      <c r="AD253" s="22">
        <v>572091</v>
      </c>
      <c r="AE253" s="22">
        <v>122965</v>
      </c>
      <c r="AF253" s="22">
        <v>4050009</v>
      </c>
      <c r="AG253" s="22">
        <v>0</v>
      </c>
      <c r="AH253" s="22">
        <v>0</v>
      </c>
      <c r="AI253" s="22">
        <v>57301</v>
      </c>
      <c r="AJ253" s="22">
        <v>4107310</v>
      </c>
      <c r="AK253" s="22">
        <v>4230275</v>
      </c>
    </row>
    <row r="254" spans="1:37" x14ac:dyDescent="0.35">
      <c r="A254" s="22" t="s">
        <v>114</v>
      </c>
      <c r="B254" s="22" t="s">
        <v>507</v>
      </c>
      <c r="C254" s="22" t="s">
        <v>620</v>
      </c>
      <c r="D254" s="22" t="s">
        <v>621</v>
      </c>
      <c r="E254" s="22">
        <v>1082344</v>
      </c>
      <c r="F254" s="22">
        <v>42099</v>
      </c>
      <c r="G254" s="22">
        <v>25185</v>
      </c>
      <c r="H254" s="22">
        <v>0</v>
      </c>
      <c r="I254" s="22">
        <v>44789</v>
      </c>
      <c r="J254" s="22">
        <v>0</v>
      </c>
      <c r="K254" s="22">
        <v>779012</v>
      </c>
      <c r="L254" s="22">
        <v>0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  <c r="T254" s="22">
        <v>0</v>
      </c>
      <c r="U254" s="22">
        <v>1973429</v>
      </c>
      <c r="V254" s="22">
        <v>0</v>
      </c>
      <c r="W254" s="22">
        <v>0</v>
      </c>
      <c r="X254" s="22">
        <v>102567</v>
      </c>
      <c r="Y254" s="22">
        <v>0</v>
      </c>
      <c r="Z254" s="22">
        <v>55811</v>
      </c>
      <c r="AA254" s="22">
        <v>548272</v>
      </c>
      <c r="AB254" s="22">
        <v>0</v>
      </c>
      <c r="AC254" s="22">
        <v>0</v>
      </c>
      <c r="AD254" s="22">
        <v>706650</v>
      </c>
      <c r="AE254" s="22">
        <v>1266779</v>
      </c>
      <c r="AF254" s="22">
        <v>11199338</v>
      </c>
      <c r="AG254" s="22">
        <v>0</v>
      </c>
      <c r="AH254" s="22">
        <v>92</v>
      </c>
      <c r="AI254" s="22">
        <v>154261</v>
      </c>
      <c r="AJ254" s="22">
        <v>11353691</v>
      </c>
      <c r="AK254" s="22">
        <v>12620470</v>
      </c>
    </row>
    <row r="255" spans="1:37" x14ac:dyDescent="0.35">
      <c r="A255" s="22" t="s">
        <v>114</v>
      </c>
      <c r="B255" s="22" t="s">
        <v>507</v>
      </c>
      <c r="C255" s="22" t="s">
        <v>622</v>
      </c>
      <c r="D255" s="22" t="s">
        <v>623</v>
      </c>
      <c r="E255" s="22">
        <v>375894</v>
      </c>
      <c r="F255" s="22">
        <v>51089</v>
      </c>
      <c r="G255" s="22">
        <v>173463</v>
      </c>
      <c r="H255" s="22">
        <v>-53204</v>
      </c>
      <c r="I255" s="22">
        <v>324581</v>
      </c>
      <c r="J255" s="22">
        <v>0</v>
      </c>
      <c r="K255" s="22">
        <v>29549</v>
      </c>
      <c r="L255" s="22">
        <v>0</v>
      </c>
      <c r="M255" s="22">
        <v>73810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  <c r="T255" s="22">
        <v>0</v>
      </c>
      <c r="U255" s="22">
        <v>975182</v>
      </c>
      <c r="V255" s="22">
        <v>0</v>
      </c>
      <c r="W255" s="22">
        <v>0</v>
      </c>
      <c r="X255" s="22">
        <v>37540</v>
      </c>
      <c r="Y255" s="22">
        <v>0</v>
      </c>
      <c r="Z255" s="22">
        <v>254560</v>
      </c>
      <c r="AA255" s="22">
        <v>12934</v>
      </c>
      <c r="AB255" s="22">
        <v>0</v>
      </c>
      <c r="AC255" s="22">
        <v>0</v>
      </c>
      <c r="AD255" s="22">
        <v>305034</v>
      </c>
      <c r="AE255" s="22">
        <v>670148</v>
      </c>
      <c r="AF255" s="22">
        <v>2998155</v>
      </c>
      <c r="AG255" s="22">
        <v>0</v>
      </c>
      <c r="AH255" s="22">
        <v>0</v>
      </c>
      <c r="AI255" s="22">
        <v>0</v>
      </c>
      <c r="AJ255" s="22">
        <v>2998155</v>
      </c>
      <c r="AK255" s="22">
        <v>3668303</v>
      </c>
    </row>
    <row r="256" spans="1:37" x14ac:dyDescent="0.35">
      <c r="A256" s="22" t="s">
        <v>114</v>
      </c>
      <c r="B256" s="22" t="s">
        <v>507</v>
      </c>
      <c r="C256" s="22" t="s">
        <v>624</v>
      </c>
      <c r="D256" s="22" t="s">
        <v>625</v>
      </c>
      <c r="E256" s="22">
        <v>2120733</v>
      </c>
      <c r="F256" s="22">
        <v>128660</v>
      </c>
      <c r="G256" s="22">
        <v>61969</v>
      </c>
      <c r="H256" s="22">
        <v>-34512</v>
      </c>
      <c r="I256" s="22">
        <v>411134</v>
      </c>
      <c r="J256" s="22">
        <v>0</v>
      </c>
      <c r="K256" s="22">
        <v>77120</v>
      </c>
      <c r="L256" s="22">
        <v>0</v>
      </c>
      <c r="M256" s="22">
        <v>78627</v>
      </c>
      <c r="N256" s="22">
        <v>3536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  <c r="T256" s="22">
        <v>262</v>
      </c>
      <c r="U256" s="22">
        <v>2847529</v>
      </c>
      <c r="V256" s="22">
        <v>0</v>
      </c>
      <c r="W256" s="22">
        <v>0</v>
      </c>
      <c r="X256" s="22">
        <v>183514</v>
      </c>
      <c r="Y256" s="22">
        <v>0</v>
      </c>
      <c r="Z256" s="22">
        <v>545507</v>
      </c>
      <c r="AA256" s="22">
        <v>487232</v>
      </c>
      <c r="AB256" s="22">
        <v>0</v>
      </c>
      <c r="AC256" s="22">
        <v>252496</v>
      </c>
      <c r="AD256" s="22">
        <v>1468749</v>
      </c>
      <c r="AE256" s="22">
        <v>1378780</v>
      </c>
      <c r="AF256" s="22">
        <v>9531138</v>
      </c>
      <c r="AG256" s="22">
        <v>15000</v>
      </c>
      <c r="AH256" s="22">
        <v>729</v>
      </c>
      <c r="AI256" s="22">
        <v>0</v>
      </c>
      <c r="AJ256" s="22">
        <v>9546867</v>
      </c>
      <c r="AK256" s="22">
        <v>10925647</v>
      </c>
    </row>
    <row r="257" spans="1:37" x14ac:dyDescent="0.35">
      <c r="A257" s="22" t="s">
        <v>114</v>
      </c>
      <c r="B257" s="22" t="s">
        <v>507</v>
      </c>
      <c r="C257" s="22" t="s">
        <v>626</v>
      </c>
      <c r="D257" s="22" t="s">
        <v>627</v>
      </c>
      <c r="E257" s="22">
        <v>2893006</v>
      </c>
      <c r="F257" s="22">
        <v>71017</v>
      </c>
      <c r="G257" s="22">
        <v>46678</v>
      </c>
      <c r="H257" s="22">
        <v>0</v>
      </c>
      <c r="I257" s="22">
        <v>74053</v>
      </c>
      <c r="J257" s="22">
        <v>0</v>
      </c>
      <c r="K257" s="22">
        <v>60451</v>
      </c>
      <c r="L257" s="22">
        <v>0</v>
      </c>
      <c r="M257" s="22">
        <v>309698</v>
      </c>
      <c r="N257" s="22">
        <v>0</v>
      </c>
      <c r="O257" s="22">
        <v>0</v>
      </c>
      <c r="P257" s="22">
        <v>0</v>
      </c>
      <c r="Q257" s="22">
        <v>0</v>
      </c>
      <c r="R257" s="22">
        <v>6</v>
      </c>
      <c r="S257" s="22">
        <v>0</v>
      </c>
      <c r="T257" s="22">
        <v>0</v>
      </c>
      <c r="U257" s="22">
        <v>3454909</v>
      </c>
      <c r="V257" s="22">
        <v>0</v>
      </c>
      <c r="W257" s="22">
        <v>0</v>
      </c>
      <c r="X257" s="22">
        <v>242155</v>
      </c>
      <c r="Y257" s="22">
        <v>0</v>
      </c>
      <c r="Z257" s="22">
        <v>71880</v>
      </c>
      <c r="AA257" s="22">
        <v>1174594</v>
      </c>
      <c r="AB257" s="22">
        <v>0</v>
      </c>
      <c r="AC257" s="22">
        <v>0</v>
      </c>
      <c r="AD257" s="22">
        <v>1488629</v>
      </c>
      <c r="AE257" s="22">
        <v>1966280</v>
      </c>
      <c r="AF257" s="22">
        <v>10303570</v>
      </c>
      <c r="AG257" s="22">
        <v>0</v>
      </c>
      <c r="AH257" s="22">
        <v>0</v>
      </c>
      <c r="AI257" s="22">
        <v>689</v>
      </c>
      <c r="AJ257" s="22">
        <v>10304259</v>
      </c>
      <c r="AK257" s="22">
        <v>12270539</v>
      </c>
    </row>
    <row r="258" spans="1:37" x14ac:dyDescent="0.35">
      <c r="A258" s="22" t="s">
        <v>114</v>
      </c>
      <c r="B258" s="22" t="s">
        <v>507</v>
      </c>
      <c r="C258" s="22" t="s">
        <v>628</v>
      </c>
      <c r="D258" s="22" t="s">
        <v>629</v>
      </c>
      <c r="E258" s="22">
        <v>782439</v>
      </c>
      <c r="F258" s="22">
        <v>20656</v>
      </c>
      <c r="G258" s="22">
        <v>3889</v>
      </c>
      <c r="H258" s="22">
        <v>0</v>
      </c>
      <c r="I258" s="22">
        <v>148050</v>
      </c>
      <c r="J258" s="22">
        <v>0</v>
      </c>
      <c r="K258" s="22">
        <v>9201</v>
      </c>
      <c r="L258" s="22">
        <v>0</v>
      </c>
      <c r="M258" s="22">
        <v>410916</v>
      </c>
      <c r="N258" s="22">
        <v>0</v>
      </c>
      <c r="O258" s="22">
        <v>0</v>
      </c>
      <c r="P258" s="22">
        <v>0</v>
      </c>
      <c r="Q258" s="22">
        <v>0</v>
      </c>
      <c r="R258" s="22">
        <v>866</v>
      </c>
      <c r="S258" s="22">
        <v>0</v>
      </c>
      <c r="T258" s="22">
        <v>0</v>
      </c>
      <c r="U258" s="22">
        <v>1376017</v>
      </c>
      <c r="V258" s="22">
        <v>0</v>
      </c>
      <c r="W258" s="22">
        <v>0</v>
      </c>
      <c r="X258" s="22">
        <v>5882</v>
      </c>
      <c r="Y258" s="22">
        <v>10334</v>
      </c>
      <c r="Z258" s="22">
        <v>503909</v>
      </c>
      <c r="AA258" s="22">
        <v>132131</v>
      </c>
      <c r="AB258" s="22">
        <v>0</v>
      </c>
      <c r="AC258" s="22">
        <v>0</v>
      </c>
      <c r="AD258" s="22">
        <v>652256</v>
      </c>
      <c r="AE258" s="22">
        <v>723761</v>
      </c>
      <c r="AF258" s="22">
        <v>3041115</v>
      </c>
      <c r="AG258" s="22">
        <v>1590</v>
      </c>
      <c r="AH258" s="22">
        <v>0</v>
      </c>
      <c r="AI258" s="22">
        <v>0</v>
      </c>
      <c r="AJ258" s="22">
        <v>3042705</v>
      </c>
      <c r="AK258" s="22">
        <v>3766466</v>
      </c>
    </row>
    <row r="259" spans="1:37" x14ac:dyDescent="0.35">
      <c r="A259" s="22" t="s">
        <v>114</v>
      </c>
      <c r="B259" s="22" t="s">
        <v>507</v>
      </c>
      <c r="C259" s="22" t="s">
        <v>630</v>
      </c>
      <c r="D259" s="22" t="s">
        <v>631</v>
      </c>
      <c r="E259" s="22">
        <v>995695</v>
      </c>
      <c r="F259" s="22">
        <v>52794</v>
      </c>
      <c r="G259" s="22">
        <v>195118</v>
      </c>
      <c r="H259" s="22">
        <v>-178074</v>
      </c>
      <c r="I259" s="22">
        <v>182672</v>
      </c>
      <c r="J259" s="22">
        <v>0</v>
      </c>
      <c r="K259" s="22">
        <v>26517</v>
      </c>
      <c r="L259" s="22">
        <v>0</v>
      </c>
      <c r="M259" s="22">
        <v>13963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1288685</v>
      </c>
      <c r="V259" s="22">
        <v>0</v>
      </c>
      <c r="W259" s="22">
        <v>32279</v>
      </c>
      <c r="X259" s="22">
        <v>52772</v>
      </c>
      <c r="Y259" s="22">
        <v>9670</v>
      </c>
      <c r="Z259" s="22">
        <v>928297</v>
      </c>
      <c r="AA259" s="22">
        <v>0</v>
      </c>
      <c r="AB259" s="22">
        <v>0</v>
      </c>
      <c r="AC259" s="22">
        <v>0</v>
      </c>
      <c r="AD259" s="22">
        <v>1023018</v>
      </c>
      <c r="AE259" s="22">
        <v>265667</v>
      </c>
      <c r="AF259" s="22">
        <v>4408877</v>
      </c>
      <c r="AG259" s="22">
        <v>0</v>
      </c>
      <c r="AH259" s="22">
        <v>0</v>
      </c>
      <c r="AI259" s="22">
        <v>0</v>
      </c>
      <c r="AJ259" s="22">
        <v>4408877</v>
      </c>
      <c r="AK259" s="22">
        <v>4674544</v>
      </c>
    </row>
    <row r="260" spans="1:37" x14ac:dyDescent="0.35">
      <c r="A260" s="22" t="s">
        <v>114</v>
      </c>
      <c r="B260" s="22" t="s">
        <v>507</v>
      </c>
      <c r="C260" s="22" t="s">
        <v>632</v>
      </c>
      <c r="D260" s="22" t="s">
        <v>633</v>
      </c>
      <c r="E260" s="22">
        <v>228141</v>
      </c>
      <c r="F260" s="22">
        <v>48840</v>
      </c>
      <c r="G260" s="22">
        <v>100149</v>
      </c>
      <c r="H260" s="22">
        <v>0</v>
      </c>
      <c r="I260" s="22">
        <v>661520</v>
      </c>
      <c r="J260" s="22">
        <v>0</v>
      </c>
      <c r="K260" s="22">
        <v>14505</v>
      </c>
      <c r="L260" s="22">
        <v>0</v>
      </c>
      <c r="M260" s="22"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1069</v>
      </c>
      <c r="T260" s="22">
        <v>0</v>
      </c>
      <c r="U260" s="22">
        <v>1054224</v>
      </c>
      <c r="V260" s="22">
        <v>0</v>
      </c>
      <c r="W260" s="22">
        <v>12223</v>
      </c>
      <c r="X260" s="22">
        <v>20604</v>
      </c>
      <c r="Y260" s="22">
        <v>0</v>
      </c>
      <c r="Z260" s="22">
        <v>898796</v>
      </c>
      <c r="AA260" s="22">
        <v>131543</v>
      </c>
      <c r="AB260" s="22">
        <v>0</v>
      </c>
      <c r="AC260" s="22">
        <v>0</v>
      </c>
      <c r="AD260" s="22">
        <v>1063166</v>
      </c>
      <c r="AE260" s="22">
        <v>-8942</v>
      </c>
      <c r="AF260" s="22">
        <v>4278180</v>
      </c>
      <c r="AG260" s="22">
        <v>0</v>
      </c>
      <c r="AH260" s="22">
        <v>0</v>
      </c>
      <c r="AI260" s="22">
        <v>0</v>
      </c>
      <c r="AJ260" s="22">
        <v>4278180</v>
      </c>
      <c r="AK260" s="22">
        <v>4269238</v>
      </c>
    </row>
    <row r="261" spans="1:37" x14ac:dyDescent="0.35">
      <c r="A261" s="22" t="s">
        <v>114</v>
      </c>
      <c r="B261" s="22" t="s">
        <v>507</v>
      </c>
      <c r="C261" s="22" t="s">
        <v>634</v>
      </c>
      <c r="D261" s="22" t="s">
        <v>635</v>
      </c>
      <c r="E261" s="22">
        <v>0</v>
      </c>
      <c r="F261" s="22">
        <v>34146</v>
      </c>
      <c r="G261" s="22">
        <v>58985</v>
      </c>
      <c r="H261" s="22">
        <v>0</v>
      </c>
      <c r="I261" s="22">
        <v>9037</v>
      </c>
      <c r="J261" s="22">
        <v>0</v>
      </c>
      <c r="K261" s="22">
        <v>128782</v>
      </c>
      <c r="L261" s="22">
        <v>0</v>
      </c>
      <c r="M261" s="22">
        <v>23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  <c r="T261" s="22">
        <v>0</v>
      </c>
      <c r="U261" s="22">
        <v>230973</v>
      </c>
      <c r="V261" s="22">
        <v>26640</v>
      </c>
      <c r="W261" s="22">
        <v>0</v>
      </c>
      <c r="X261" s="22">
        <v>59784</v>
      </c>
      <c r="Y261" s="22">
        <v>9169</v>
      </c>
      <c r="Z261" s="22">
        <v>11440</v>
      </c>
      <c r="AA261" s="22">
        <v>448174</v>
      </c>
      <c r="AB261" s="22">
        <v>0</v>
      </c>
      <c r="AC261" s="22">
        <v>0</v>
      </c>
      <c r="AD261" s="22">
        <v>555207</v>
      </c>
      <c r="AE261" s="22">
        <v>-324234</v>
      </c>
      <c r="AF261" s="22">
        <v>3924301</v>
      </c>
      <c r="AG261" s="22">
        <v>0</v>
      </c>
      <c r="AH261" s="22">
        <v>3344</v>
      </c>
      <c r="AI261" s="22">
        <v>0</v>
      </c>
      <c r="AJ261" s="22">
        <v>3927645</v>
      </c>
      <c r="AK261" s="22">
        <v>3603411</v>
      </c>
    </row>
    <row r="262" spans="1:37" x14ac:dyDescent="0.35">
      <c r="A262" s="22" t="s">
        <v>114</v>
      </c>
      <c r="B262" s="22" t="s">
        <v>507</v>
      </c>
      <c r="C262" s="22" t="s">
        <v>636</v>
      </c>
      <c r="D262" s="22" t="s">
        <v>637</v>
      </c>
      <c r="E262" s="22">
        <v>2843431</v>
      </c>
      <c r="F262" s="22">
        <v>22730</v>
      </c>
      <c r="G262" s="22">
        <v>68761</v>
      </c>
      <c r="H262" s="22">
        <v>0</v>
      </c>
      <c r="I262" s="22">
        <v>394091</v>
      </c>
      <c r="J262" s="22">
        <v>0</v>
      </c>
      <c r="K262" s="22">
        <v>134030</v>
      </c>
      <c r="L262" s="22">
        <v>0</v>
      </c>
      <c r="M262" s="22">
        <v>80511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  <c r="T262" s="22">
        <v>167091</v>
      </c>
      <c r="U262" s="22">
        <v>3710645</v>
      </c>
      <c r="V262" s="22">
        <v>0</v>
      </c>
      <c r="W262" s="22">
        <v>347268</v>
      </c>
      <c r="X262" s="22">
        <v>197567</v>
      </c>
      <c r="Y262" s="22">
        <v>6460</v>
      </c>
      <c r="Z262" s="22">
        <v>688140</v>
      </c>
      <c r="AA262" s="22">
        <v>1560255</v>
      </c>
      <c r="AB262" s="22">
        <v>0</v>
      </c>
      <c r="AC262" s="22">
        <v>888626</v>
      </c>
      <c r="AD262" s="22">
        <v>3688316</v>
      </c>
      <c r="AE262" s="22">
        <v>22329</v>
      </c>
      <c r="AF262" s="22">
        <v>16858243</v>
      </c>
      <c r="AG262" s="22">
        <v>57062</v>
      </c>
      <c r="AH262" s="22">
        <v>36084</v>
      </c>
      <c r="AI262" s="22">
        <v>0</v>
      </c>
      <c r="AJ262" s="22">
        <v>16951389</v>
      </c>
      <c r="AK262" s="22">
        <v>16973718</v>
      </c>
    </row>
    <row r="263" spans="1:37" x14ac:dyDescent="0.35">
      <c r="A263" s="22" t="s">
        <v>114</v>
      </c>
      <c r="B263" s="22" t="s">
        <v>507</v>
      </c>
      <c r="C263" s="22" t="s">
        <v>638</v>
      </c>
      <c r="D263" s="22" t="s">
        <v>639</v>
      </c>
      <c r="E263" s="22">
        <v>1583760</v>
      </c>
      <c r="F263" s="22">
        <v>26045</v>
      </c>
      <c r="G263" s="22">
        <v>11863</v>
      </c>
      <c r="H263" s="22">
        <v>0</v>
      </c>
      <c r="I263" s="22">
        <v>85396</v>
      </c>
      <c r="J263" s="22">
        <v>0</v>
      </c>
      <c r="K263" s="22">
        <v>13780</v>
      </c>
      <c r="L263" s="22">
        <v>0</v>
      </c>
      <c r="M263" s="22"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v>1720844</v>
      </c>
      <c r="V263" s="22">
        <v>0</v>
      </c>
      <c r="W263" s="22">
        <v>1811</v>
      </c>
      <c r="X263" s="22">
        <v>343331</v>
      </c>
      <c r="Y263" s="22">
        <v>5197</v>
      </c>
      <c r="Z263" s="22">
        <v>1112209</v>
      </c>
      <c r="AA263" s="22">
        <v>0</v>
      </c>
      <c r="AB263" s="22">
        <v>0</v>
      </c>
      <c r="AC263" s="22">
        <v>49072</v>
      </c>
      <c r="AD263" s="22">
        <v>1511620</v>
      </c>
      <c r="AE263" s="22">
        <v>209224</v>
      </c>
      <c r="AF263" s="22">
        <v>4006205</v>
      </c>
      <c r="AG263" s="22">
        <v>0</v>
      </c>
      <c r="AH263" s="22">
        <v>486</v>
      </c>
      <c r="AI263" s="22">
        <v>0</v>
      </c>
      <c r="AJ263" s="22">
        <v>4006691</v>
      </c>
      <c r="AK263" s="22">
        <v>4215915</v>
      </c>
    </row>
    <row r="264" spans="1:37" x14ac:dyDescent="0.35">
      <c r="A264" s="22" t="s">
        <v>114</v>
      </c>
      <c r="B264" s="22" t="s">
        <v>507</v>
      </c>
      <c r="C264" s="22" t="s">
        <v>640</v>
      </c>
      <c r="D264" s="22" t="s">
        <v>641</v>
      </c>
      <c r="E264" s="22">
        <v>2358361</v>
      </c>
      <c r="F264" s="22">
        <v>26399</v>
      </c>
      <c r="G264" s="22">
        <v>154986</v>
      </c>
      <c r="H264" s="22">
        <v>0</v>
      </c>
      <c r="I264" s="22">
        <v>1020645</v>
      </c>
      <c r="J264" s="22">
        <v>0</v>
      </c>
      <c r="K264" s="22">
        <v>113956</v>
      </c>
      <c r="L264" s="22">
        <v>0</v>
      </c>
      <c r="M264" s="22">
        <v>62075</v>
      </c>
      <c r="N264" s="22">
        <v>0</v>
      </c>
      <c r="O264" s="22">
        <v>0</v>
      </c>
      <c r="P264" s="22">
        <v>0</v>
      </c>
      <c r="Q264" s="22">
        <v>0</v>
      </c>
      <c r="R264" s="22">
        <v>1521</v>
      </c>
      <c r="S264" s="22">
        <v>0</v>
      </c>
      <c r="T264" s="22">
        <v>0</v>
      </c>
      <c r="U264" s="22">
        <v>3737943</v>
      </c>
      <c r="V264" s="22">
        <v>0</v>
      </c>
      <c r="W264" s="22">
        <v>784647</v>
      </c>
      <c r="X264" s="22">
        <v>803928</v>
      </c>
      <c r="Y264" s="22">
        <v>0</v>
      </c>
      <c r="Z264" s="22">
        <v>1373740</v>
      </c>
      <c r="AA264" s="22">
        <v>521078</v>
      </c>
      <c r="AB264" s="22">
        <v>0</v>
      </c>
      <c r="AC264" s="22">
        <v>16441</v>
      </c>
      <c r="AD264" s="22">
        <v>3499834</v>
      </c>
      <c r="AE264" s="22">
        <v>238109</v>
      </c>
      <c r="AF264" s="22">
        <v>36812030</v>
      </c>
      <c r="AG264" s="22">
        <v>0</v>
      </c>
      <c r="AH264" s="22">
        <v>4598</v>
      </c>
      <c r="AI264" s="22">
        <v>0</v>
      </c>
      <c r="AJ264" s="22">
        <v>36816628</v>
      </c>
      <c r="AK264" s="22">
        <v>37054737</v>
      </c>
    </row>
    <row r="265" spans="1:37" x14ac:dyDescent="0.35">
      <c r="A265" s="22" t="s">
        <v>114</v>
      </c>
      <c r="B265" s="22" t="s">
        <v>507</v>
      </c>
      <c r="C265" s="22" t="s">
        <v>642</v>
      </c>
      <c r="D265" s="22" t="s">
        <v>643</v>
      </c>
      <c r="E265" s="22">
        <v>1410917</v>
      </c>
      <c r="F265" s="22">
        <v>9926</v>
      </c>
      <c r="G265" s="22">
        <v>12435</v>
      </c>
      <c r="H265" s="22">
        <v>-1001</v>
      </c>
      <c r="I265" s="22">
        <v>479623</v>
      </c>
      <c r="J265" s="22">
        <v>0</v>
      </c>
      <c r="K265" s="22">
        <v>10593</v>
      </c>
      <c r="L265" s="22">
        <v>0</v>
      </c>
      <c r="M265" s="22">
        <v>77870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  <c r="T265" s="22">
        <v>0</v>
      </c>
      <c r="U265" s="22">
        <v>2000363</v>
      </c>
      <c r="V265" s="22">
        <v>0</v>
      </c>
      <c r="W265" s="22">
        <v>0</v>
      </c>
      <c r="X265" s="22">
        <v>27738</v>
      </c>
      <c r="Y265" s="22">
        <v>6410</v>
      </c>
      <c r="Z265" s="22">
        <v>845847</v>
      </c>
      <c r="AA265" s="22">
        <v>0</v>
      </c>
      <c r="AB265" s="22">
        <v>0</v>
      </c>
      <c r="AC265" s="22">
        <v>0</v>
      </c>
      <c r="AD265" s="22">
        <v>879995</v>
      </c>
      <c r="AE265" s="22">
        <v>1120368</v>
      </c>
      <c r="AF265" s="22">
        <v>2583593</v>
      </c>
      <c r="AG265" s="22">
        <v>0</v>
      </c>
      <c r="AH265" s="22">
        <v>0</v>
      </c>
      <c r="AI265" s="22">
        <v>0</v>
      </c>
      <c r="AJ265" s="22">
        <v>2583593</v>
      </c>
      <c r="AK265" s="22">
        <v>3703961</v>
      </c>
    </row>
    <row r="266" spans="1:37" x14ac:dyDescent="0.35">
      <c r="A266" s="22" t="s">
        <v>114</v>
      </c>
      <c r="B266" s="22" t="s">
        <v>507</v>
      </c>
      <c r="C266" s="22" t="s">
        <v>644</v>
      </c>
      <c r="D266" s="22" t="s">
        <v>645</v>
      </c>
      <c r="E266" s="22">
        <v>323905</v>
      </c>
      <c r="F266" s="22">
        <v>18796</v>
      </c>
      <c r="G266" s="22">
        <v>16855</v>
      </c>
      <c r="H266" s="22">
        <v>0</v>
      </c>
      <c r="I266" s="22">
        <v>27194</v>
      </c>
      <c r="J266" s="22">
        <v>0</v>
      </c>
      <c r="K266" s="22">
        <v>37959</v>
      </c>
      <c r="L266" s="22">
        <v>0</v>
      </c>
      <c r="M266" s="22">
        <v>162908</v>
      </c>
      <c r="N266" s="22">
        <v>0</v>
      </c>
      <c r="O266" s="22">
        <v>0</v>
      </c>
      <c r="P266" s="22">
        <v>0</v>
      </c>
      <c r="Q266" s="22">
        <v>10</v>
      </c>
      <c r="R266" s="22">
        <v>0</v>
      </c>
      <c r="S266" s="22">
        <v>0</v>
      </c>
      <c r="T266" s="22">
        <v>0</v>
      </c>
      <c r="U266" s="22">
        <v>587627</v>
      </c>
      <c r="V266" s="22">
        <v>0</v>
      </c>
      <c r="W266" s="22">
        <v>19430</v>
      </c>
      <c r="X266" s="22">
        <v>176518</v>
      </c>
      <c r="Y266" s="22">
        <v>0</v>
      </c>
      <c r="Z266" s="22">
        <v>116975</v>
      </c>
      <c r="AA266" s="22">
        <v>43670</v>
      </c>
      <c r="AB266" s="22">
        <v>0</v>
      </c>
      <c r="AC266" s="22">
        <v>0</v>
      </c>
      <c r="AD266" s="22">
        <v>356593</v>
      </c>
      <c r="AE266" s="22">
        <v>231034</v>
      </c>
      <c r="AF266" s="22">
        <v>6244485</v>
      </c>
      <c r="AG266" s="22">
        <v>0</v>
      </c>
      <c r="AH266" s="22">
        <v>8450</v>
      </c>
      <c r="AI266" s="22">
        <v>0</v>
      </c>
      <c r="AJ266" s="22">
        <v>6252935</v>
      </c>
      <c r="AK266" s="22">
        <v>6483969</v>
      </c>
    </row>
    <row r="267" spans="1:37" x14ac:dyDescent="0.35">
      <c r="A267" s="22" t="s">
        <v>114</v>
      </c>
      <c r="B267" s="22" t="s">
        <v>507</v>
      </c>
      <c r="C267" s="22" t="s">
        <v>646</v>
      </c>
      <c r="D267" s="22" t="s">
        <v>647</v>
      </c>
      <c r="E267" s="22">
        <v>2256067</v>
      </c>
      <c r="F267" s="22">
        <v>162343</v>
      </c>
      <c r="G267" s="22">
        <v>781741</v>
      </c>
      <c r="H267" s="22">
        <v>-1300</v>
      </c>
      <c r="I267" s="22">
        <v>489522</v>
      </c>
      <c r="J267" s="22">
        <v>0</v>
      </c>
      <c r="K267" s="22">
        <v>68230</v>
      </c>
      <c r="L267" s="22">
        <v>0</v>
      </c>
      <c r="M267" s="22"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11519</v>
      </c>
      <c r="S267" s="22">
        <v>0</v>
      </c>
      <c r="T267" s="22">
        <v>0</v>
      </c>
      <c r="U267" s="22">
        <v>3768122</v>
      </c>
      <c r="V267" s="22">
        <v>0</v>
      </c>
      <c r="W267" s="22">
        <v>0</v>
      </c>
      <c r="X267" s="22">
        <v>132917</v>
      </c>
      <c r="Y267" s="22">
        <v>50</v>
      </c>
      <c r="Z267" s="22">
        <v>955954</v>
      </c>
      <c r="AA267" s="22">
        <v>1259237</v>
      </c>
      <c r="AB267" s="22">
        <v>625</v>
      </c>
      <c r="AC267" s="22">
        <v>0</v>
      </c>
      <c r="AD267" s="22">
        <v>2348783</v>
      </c>
      <c r="AE267" s="22">
        <v>1419339</v>
      </c>
      <c r="AF267" s="22">
        <v>11317615</v>
      </c>
      <c r="AG267" s="22">
        <v>0</v>
      </c>
      <c r="AH267" s="22">
        <v>0</v>
      </c>
      <c r="AI267" s="22">
        <v>0</v>
      </c>
      <c r="AJ267" s="22">
        <v>11317615</v>
      </c>
      <c r="AK267" s="22">
        <v>12736954</v>
      </c>
    </row>
    <row r="268" spans="1:37" x14ac:dyDescent="0.35">
      <c r="A268" s="22" t="s">
        <v>114</v>
      </c>
      <c r="B268" s="22" t="s">
        <v>507</v>
      </c>
      <c r="C268" s="22" t="s">
        <v>648</v>
      </c>
      <c r="D268" s="22" t="s">
        <v>649</v>
      </c>
      <c r="E268" s="22">
        <v>1364268</v>
      </c>
      <c r="F268" s="22">
        <v>55984</v>
      </c>
      <c r="G268" s="22">
        <v>72637</v>
      </c>
      <c r="H268" s="22">
        <v>0</v>
      </c>
      <c r="I268" s="22">
        <v>318448</v>
      </c>
      <c r="J268" s="22">
        <v>0</v>
      </c>
      <c r="K268" s="22">
        <v>165264</v>
      </c>
      <c r="L268" s="22">
        <v>0</v>
      </c>
      <c r="M268" s="22"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v>0</v>
      </c>
      <c r="U268" s="22">
        <v>1976601</v>
      </c>
      <c r="V268" s="22">
        <v>0</v>
      </c>
      <c r="W268" s="22">
        <v>0</v>
      </c>
      <c r="X268" s="22">
        <v>576384</v>
      </c>
      <c r="Y268" s="22">
        <v>1974</v>
      </c>
      <c r="Z268" s="22">
        <v>236636</v>
      </c>
      <c r="AA268" s="22">
        <v>206413</v>
      </c>
      <c r="AB268" s="22">
        <v>0</v>
      </c>
      <c r="AC268" s="22">
        <v>0</v>
      </c>
      <c r="AD268" s="22">
        <v>1021407</v>
      </c>
      <c r="AE268" s="22">
        <v>955194</v>
      </c>
      <c r="AF268" s="22">
        <v>6057396</v>
      </c>
      <c r="AG268" s="22">
        <v>0</v>
      </c>
      <c r="AH268" s="22">
        <v>190432</v>
      </c>
      <c r="AI268" s="22">
        <v>0</v>
      </c>
      <c r="AJ268" s="22">
        <v>6247828</v>
      </c>
      <c r="AK268" s="22">
        <v>7203022</v>
      </c>
    </row>
    <row r="269" spans="1:37" x14ac:dyDescent="0.35">
      <c r="A269" s="22" t="s">
        <v>114</v>
      </c>
      <c r="B269" s="22" t="s">
        <v>507</v>
      </c>
      <c r="C269" s="22" t="s">
        <v>650</v>
      </c>
      <c r="D269" s="22" t="s">
        <v>651</v>
      </c>
      <c r="E269" s="22">
        <v>1685474</v>
      </c>
      <c r="F269" s="22">
        <v>49685</v>
      </c>
      <c r="G269" s="22">
        <v>32921</v>
      </c>
      <c r="H269" s="22">
        <v>0</v>
      </c>
      <c r="I269" s="22">
        <v>691262</v>
      </c>
      <c r="J269" s="22">
        <v>0</v>
      </c>
      <c r="K269" s="22">
        <v>457</v>
      </c>
      <c r="L269" s="22">
        <v>0</v>
      </c>
      <c r="M269" s="22"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2459799</v>
      </c>
      <c r="V269" s="22">
        <v>0</v>
      </c>
      <c r="W269" s="22">
        <v>0</v>
      </c>
      <c r="X269" s="22">
        <v>97785</v>
      </c>
      <c r="Y269" s="22">
        <v>0</v>
      </c>
      <c r="Z269" s="22">
        <v>1682417</v>
      </c>
      <c r="AA269" s="22">
        <v>0</v>
      </c>
      <c r="AB269" s="22">
        <v>0</v>
      </c>
      <c r="AC269" s="22">
        <v>0</v>
      </c>
      <c r="AD269" s="22">
        <v>1780202</v>
      </c>
      <c r="AE269" s="22">
        <v>679597</v>
      </c>
      <c r="AF269" s="22">
        <v>3681640</v>
      </c>
      <c r="AG269" s="22">
        <v>0</v>
      </c>
      <c r="AH269" s="22">
        <v>10830</v>
      </c>
      <c r="AI269" s="22">
        <v>0</v>
      </c>
      <c r="AJ269" s="22">
        <v>3692470</v>
      </c>
      <c r="AK269" s="22">
        <v>4372067</v>
      </c>
    </row>
    <row r="270" spans="1:37" x14ac:dyDescent="0.35">
      <c r="A270" s="22" t="s">
        <v>114</v>
      </c>
      <c r="B270" s="22" t="s">
        <v>507</v>
      </c>
      <c r="C270" s="22" t="s">
        <v>652</v>
      </c>
      <c r="D270" s="22" t="s">
        <v>653</v>
      </c>
      <c r="E270" s="22">
        <v>1381057</v>
      </c>
      <c r="F270" s="22">
        <v>31671</v>
      </c>
      <c r="G270" s="22">
        <v>63258</v>
      </c>
      <c r="H270" s="22">
        <v>0</v>
      </c>
      <c r="I270" s="22">
        <v>0</v>
      </c>
      <c r="J270" s="22">
        <v>0</v>
      </c>
      <c r="K270" s="22">
        <v>164840</v>
      </c>
      <c r="L270" s="22">
        <v>0</v>
      </c>
      <c r="M270" s="22">
        <v>586442</v>
      </c>
      <c r="N270" s="22">
        <v>0</v>
      </c>
      <c r="O270" s="22">
        <v>0</v>
      </c>
      <c r="P270" s="22">
        <v>0</v>
      </c>
      <c r="Q270" s="22">
        <v>0</v>
      </c>
      <c r="R270" s="22">
        <v>263130</v>
      </c>
      <c r="S270" s="22">
        <v>0</v>
      </c>
      <c r="T270" s="22">
        <v>0</v>
      </c>
      <c r="U270" s="22">
        <v>2490398</v>
      </c>
      <c r="V270" s="22">
        <v>0</v>
      </c>
      <c r="W270" s="22">
        <v>0</v>
      </c>
      <c r="X270" s="22">
        <v>133942</v>
      </c>
      <c r="Y270" s="22">
        <v>0</v>
      </c>
      <c r="Z270" s="22">
        <v>258695</v>
      </c>
      <c r="AA270" s="22">
        <v>544861</v>
      </c>
      <c r="AB270" s="22">
        <v>0</v>
      </c>
      <c r="AC270" s="22">
        <v>167619</v>
      </c>
      <c r="AD270" s="22">
        <v>1105117</v>
      </c>
      <c r="AE270" s="22">
        <v>1385281</v>
      </c>
      <c r="AF270" s="22">
        <v>6840467</v>
      </c>
      <c r="AG270" s="22">
        <v>0</v>
      </c>
      <c r="AH270" s="22">
        <v>2816</v>
      </c>
      <c r="AI270" s="22">
        <v>0</v>
      </c>
      <c r="AJ270" s="22">
        <v>6843283</v>
      </c>
      <c r="AK270" s="22">
        <v>8228564</v>
      </c>
    </row>
    <row r="271" spans="1:37" x14ac:dyDescent="0.35">
      <c r="A271" s="22" t="s">
        <v>114</v>
      </c>
      <c r="B271" s="22" t="s">
        <v>507</v>
      </c>
      <c r="C271" s="22" t="s">
        <v>654</v>
      </c>
      <c r="D271" s="22" t="s">
        <v>655</v>
      </c>
      <c r="E271" s="22">
        <v>960957</v>
      </c>
      <c r="F271" s="22">
        <v>100285</v>
      </c>
      <c r="G271" s="22">
        <v>52054</v>
      </c>
      <c r="H271" s="22">
        <v>0</v>
      </c>
      <c r="I271" s="22">
        <v>243568</v>
      </c>
      <c r="J271" s="22">
        <v>0</v>
      </c>
      <c r="K271" s="22">
        <v>140871</v>
      </c>
      <c r="L271" s="22">
        <v>0</v>
      </c>
      <c r="M271" s="22">
        <v>89977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v>0</v>
      </c>
      <c r="U271" s="22">
        <v>1587712</v>
      </c>
      <c r="V271" s="22">
        <v>0</v>
      </c>
      <c r="W271" s="22">
        <v>0</v>
      </c>
      <c r="X271" s="22">
        <v>273014</v>
      </c>
      <c r="Y271" s="22">
        <v>0</v>
      </c>
      <c r="Z271" s="22">
        <v>133498</v>
      </c>
      <c r="AA271" s="22">
        <v>985984</v>
      </c>
      <c r="AB271" s="22">
        <v>0</v>
      </c>
      <c r="AC271" s="22">
        <v>0</v>
      </c>
      <c r="AD271" s="22">
        <v>1392496</v>
      </c>
      <c r="AE271" s="22">
        <v>195216</v>
      </c>
      <c r="AF271" s="22">
        <v>10084983</v>
      </c>
      <c r="AG271" s="22">
        <v>15755</v>
      </c>
      <c r="AH271" s="22">
        <v>0</v>
      </c>
      <c r="AI271" s="22">
        <v>0</v>
      </c>
      <c r="AJ271" s="22">
        <v>10100738</v>
      </c>
      <c r="AK271" s="22">
        <v>10295954</v>
      </c>
    </row>
    <row r="272" spans="1:37" x14ac:dyDescent="0.35">
      <c r="A272" s="22" t="s">
        <v>114</v>
      </c>
      <c r="B272" s="22" t="s">
        <v>507</v>
      </c>
      <c r="C272" s="22" t="s">
        <v>656</v>
      </c>
      <c r="D272" s="22" t="s">
        <v>657</v>
      </c>
      <c r="E272" s="22">
        <v>1587283</v>
      </c>
      <c r="F272" s="22">
        <v>22319</v>
      </c>
      <c r="G272" s="22">
        <v>16018</v>
      </c>
      <c r="H272" s="22">
        <v>0</v>
      </c>
      <c r="I272" s="22">
        <v>36011</v>
      </c>
      <c r="J272" s="22">
        <v>0</v>
      </c>
      <c r="K272" s="22">
        <v>37063</v>
      </c>
      <c r="L272" s="22">
        <v>0</v>
      </c>
      <c r="M272" s="22">
        <v>35746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  <c r="T272" s="22">
        <v>0</v>
      </c>
      <c r="U272" s="22">
        <v>1734440</v>
      </c>
      <c r="V272" s="22">
        <v>0</v>
      </c>
      <c r="W272" s="22">
        <v>0</v>
      </c>
      <c r="X272" s="22">
        <v>36883</v>
      </c>
      <c r="Y272" s="22">
        <v>0</v>
      </c>
      <c r="Z272" s="22">
        <v>95177</v>
      </c>
      <c r="AA272" s="22">
        <v>0</v>
      </c>
      <c r="AB272" s="22">
        <v>0</v>
      </c>
      <c r="AC272" s="22">
        <v>0</v>
      </c>
      <c r="AD272" s="22">
        <v>132060</v>
      </c>
      <c r="AE272" s="22">
        <v>1602380</v>
      </c>
      <c r="AF272" s="22">
        <v>2625808</v>
      </c>
      <c r="AG272" s="22">
        <v>0</v>
      </c>
      <c r="AH272" s="22">
        <v>16176</v>
      </c>
      <c r="AI272" s="22">
        <v>0</v>
      </c>
      <c r="AJ272" s="22">
        <v>2641984</v>
      </c>
      <c r="AK272" s="22">
        <v>4244364</v>
      </c>
    </row>
    <row r="273" spans="1:37" x14ac:dyDescent="0.35">
      <c r="A273" s="22" t="s">
        <v>114</v>
      </c>
      <c r="B273" s="22" t="s">
        <v>507</v>
      </c>
      <c r="C273" s="22" t="s">
        <v>658</v>
      </c>
      <c r="D273" s="22" t="s">
        <v>659</v>
      </c>
      <c r="E273" s="22">
        <v>443879</v>
      </c>
      <c r="F273" s="22">
        <v>51600</v>
      </c>
      <c r="G273" s="22">
        <v>67788</v>
      </c>
      <c r="H273" s="22">
        <v>-46540</v>
      </c>
      <c r="I273" s="22">
        <v>126042</v>
      </c>
      <c r="J273" s="22">
        <v>0</v>
      </c>
      <c r="K273" s="22">
        <v>89141</v>
      </c>
      <c r="L273" s="22">
        <v>0</v>
      </c>
      <c r="M273" s="22">
        <v>20700</v>
      </c>
      <c r="N273" s="22">
        <v>0</v>
      </c>
      <c r="O273" s="22">
        <v>0</v>
      </c>
      <c r="P273" s="22">
        <v>30</v>
      </c>
      <c r="Q273" s="22">
        <v>0</v>
      </c>
      <c r="R273" s="22">
        <v>0</v>
      </c>
      <c r="S273" s="22">
        <v>0</v>
      </c>
      <c r="T273" s="22">
        <v>0</v>
      </c>
      <c r="U273" s="22">
        <v>752640</v>
      </c>
      <c r="V273" s="22">
        <v>0</v>
      </c>
      <c r="W273" s="22">
        <v>44567</v>
      </c>
      <c r="X273" s="22">
        <v>65539</v>
      </c>
      <c r="Y273" s="22">
        <v>950</v>
      </c>
      <c r="Z273" s="22">
        <v>369899</v>
      </c>
      <c r="AA273" s="22">
        <v>87970</v>
      </c>
      <c r="AB273" s="22">
        <v>51</v>
      </c>
      <c r="AC273" s="22">
        <v>5795</v>
      </c>
      <c r="AD273" s="22">
        <v>574771</v>
      </c>
      <c r="AE273" s="22">
        <v>177869</v>
      </c>
      <c r="AF273" s="22">
        <v>3589902</v>
      </c>
      <c r="AG273" s="22">
        <v>0</v>
      </c>
      <c r="AH273" s="22">
        <v>3511</v>
      </c>
      <c r="AI273" s="22">
        <v>0</v>
      </c>
      <c r="AJ273" s="22">
        <v>3593413</v>
      </c>
      <c r="AK273" s="22">
        <v>3771282</v>
      </c>
    </row>
    <row r="274" spans="1:37" x14ac:dyDescent="0.35">
      <c r="A274" s="22" t="s">
        <v>114</v>
      </c>
      <c r="B274" s="22" t="s">
        <v>507</v>
      </c>
      <c r="C274" s="22" t="s">
        <v>660</v>
      </c>
      <c r="D274" s="22" t="s">
        <v>661</v>
      </c>
      <c r="E274" s="22">
        <v>2566602</v>
      </c>
      <c r="F274" s="22">
        <v>276690</v>
      </c>
      <c r="G274" s="22">
        <v>436232</v>
      </c>
      <c r="H274" s="22">
        <v>-457000</v>
      </c>
      <c r="I274" s="22">
        <v>143330</v>
      </c>
      <c r="J274" s="22">
        <v>0</v>
      </c>
      <c r="K274" s="22">
        <v>40371</v>
      </c>
      <c r="L274" s="22"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3006225</v>
      </c>
      <c r="V274" s="22">
        <v>0</v>
      </c>
      <c r="W274" s="22">
        <v>0</v>
      </c>
      <c r="X274" s="22">
        <v>46085</v>
      </c>
      <c r="Y274" s="22">
        <v>0</v>
      </c>
      <c r="Z274" s="22">
        <v>287260</v>
      </c>
      <c r="AA274" s="22">
        <v>0</v>
      </c>
      <c r="AB274" s="22">
        <v>0</v>
      </c>
      <c r="AC274" s="22">
        <v>0</v>
      </c>
      <c r="AD274" s="22">
        <v>333345</v>
      </c>
      <c r="AE274" s="22">
        <v>2672880</v>
      </c>
      <c r="AF274" s="22">
        <v>9147818</v>
      </c>
      <c r="AG274" s="22">
        <v>0</v>
      </c>
      <c r="AH274" s="22">
        <v>0</v>
      </c>
      <c r="AI274" s="22">
        <v>0</v>
      </c>
      <c r="AJ274" s="22">
        <v>9147818</v>
      </c>
      <c r="AK274" s="22">
        <v>11820698</v>
      </c>
    </row>
    <row r="275" spans="1:37" x14ac:dyDescent="0.35">
      <c r="A275" s="22" t="s">
        <v>114</v>
      </c>
      <c r="B275" s="22" t="s">
        <v>507</v>
      </c>
      <c r="C275" s="22" t="s">
        <v>662</v>
      </c>
      <c r="D275" s="22" t="s">
        <v>663</v>
      </c>
      <c r="E275" s="22">
        <v>534061</v>
      </c>
      <c r="F275" s="22">
        <v>48232</v>
      </c>
      <c r="G275" s="22">
        <v>143936</v>
      </c>
      <c r="H275" s="22">
        <v>-70000</v>
      </c>
      <c r="I275" s="22">
        <v>26560</v>
      </c>
      <c r="J275" s="22">
        <v>0</v>
      </c>
      <c r="K275" s="22">
        <v>47483</v>
      </c>
      <c r="L275" s="22">
        <v>0</v>
      </c>
      <c r="M275" s="22">
        <v>12782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  <c r="T275" s="22">
        <v>0</v>
      </c>
      <c r="U275" s="22">
        <v>743054</v>
      </c>
      <c r="V275" s="22">
        <v>0</v>
      </c>
      <c r="W275" s="22">
        <v>0</v>
      </c>
      <c r="X275" s="22">
        <v>68452</v>
      </c>
      <c r="Y275" s="22">
        <v>0</v>
      </c>
      <c r="Z275" s="22">
        <v>56234</v>
      </c>
      <c r="AA275" s="22">
        <v>671456</v>
      </c>
      <c r="AB275" s="22">
        <v>0</v>
      </c>
      <c r="AC275" s="22">
        <v>0</v>
      </c>
      <c r="AD275" s="22">
        <v>796142</v>
      </c>
      <c r="AE275" s="22">
        <v>-53088</v>
      </c>
      <c r="AF275" s="22">
        <v>4971470</v>
      </c>
      <c r="AG275" s="22">
        <v>28481</v>
      </c>
      <c r="AH275" s="22">
        <v>14388</v>
      </c>
      <c r="AI275" s="22">
        <v>0</v>
      </c>
      <c r="AJ275" s="22">
        <v>5014339</v>
      </c>
      <c r="AK275" s="22">
        <v>4961251</v>
      </c>
    </row>
    <row r="276" spans="1:37" x14ac:dyDescent="0.35">
      <c r="A276" s="22" t="s">
        <v>114</v>
      </c>
      <c r="B276" s="22" t="s">
        <v>507</v>
      </c>
      <c r="C276" s="22" t="s">
        <v>664</v>
      </c>
      <c r="D276" s="22" t="s">
        <v>665</v>
      </c>
      <c r="E276" s="22">
        <v>1247786</v>
      </c>
      <c r="F276" s="22">
        <v>14675</v>
      </c>
      <c r="G276" s="22">
        <v>33394</v>
      </c>
      <c r="H276" s="22">
        <v>-20343</v>
      </c>
      <c r="I276" s="22">
        <v>477095</v>
      </c>
      <c r="J276" s="22">
        <v>26000</v>
      </c>
      <c r="K276" s="22">
        <v>20290</v>
      </c>
      <c r="L276" s="22"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  <c r="T276" s="22">
        <v>0</v>
      </c>
      <c r="U276" s="22">
        <v>1798897</v>
      </c>
      <c r="V276" s="22">
        <v>0</v>
      </c>
      <c r="W276" s="22">
        <v>39825</v>
      </c>
      <c r="X276" s="22">
        <v>80922</v>
      </c>
      <c r="Y276" s="22">
        <v>0</v>
      </c>
      <c r="Z276" s="22">
        <v>1175897</v>
      </c>
      <c r="AA276" s="22">
        <v>0</v>
      </c>
      <c r="AB276" s="22">
        <v>0</v>
      </c>
      <c r="AC276" s="22">
        <v>19806</v>
      </c>
      <c r="AD276" s="22">
        <v>1316450</v>
      </c>
      <c r="AE276" s="22">
        <v>482447</v>
      </c>
      <c r="AF276" s="22">
        <v>1573932</v>
      </c>
      <c r="AG276" s="22">
        <v>0</v>
      </c>
      <c r="AH276" s="22">
        <v>10130</v>
      </c>
      <c r="AI276" s="22">
        <v>0</v>
      </c>
      <c r="AJ276" s="22">
        <v>1584062</v>
      </c>
      <c r="AK276" s="22">
        <v>2066509</v>
      </c>
    </row>
    <row r="277" spans="1:37" x14ac:dyDescent="0.35">
      <c r="A277" s="22" t="s">
        <v>114</v>
      </c>
      <c r="B277" s="22" t="s">
        <v>507</v>
      </c>
      <c r="C277" s="22" t="s">
        <v>666</v>
      </c>
      <c r="D277" s="22" t="s">
        <v>667</v>
      </c>
      <c r="E277" s="22">
        <v>927086</v>
      </c>
      <c r="F277" s="22">
        <v>76073</v>
      </c>
      <c r="G277" s="22">
        <v>14867</v>
      </c>
      <c r="H277" s="22">
        <v>0</v>
      </c>
      <c r="I277" s="22">
        <v>634033</v>
      </c>
      <c r="J277" s="22">
        <v>0</v>
      </c>
      <c r="K277" s="22">
        <v>349112</v>
      </c>
      <c r="L277" s="22">
        <v>0</v>
      </c>
      <c r="M277" s="22">
        <v>2076643</v>
      </c>
      <c r="N277" s="22">
        <v>0</v>
      </c>
      <c r="O277" s="22">
        <v>0</v>
      </c>
      <c r="P277" s="22">
        <v>0</v>
      </c>
      <c r="Q277" s="22">
        <v>0</v>
      </c>
      <c r="R277" s="22">
        <v>57450</v>
      </c>
      <c r="S277" s="22">
        <v>0</v>
      </c>
      <c r="T277" s="22">
        <v>0</v>
      </c>
      <c r="U277" s="22">
        <v>4135264</v>
      </c>
      <c r="V277" s="22">
        <v>0</v>
      </c>
      <c r="W277" s="22">
        <v>0</v>
      </c>
      <c r="X277" s="22">
        <v>169088</v>
      </c>
      <c r="Y277" s="22">
        <v>2000</v>
      </c>
      <c r="Z277" s="22">
        <v>196813</v>
      </c>
      <c r="AA277" s="22">
        <v>0</v>
      </c>
      <c r="AB277" s="22">
        <v>0</v>
      </c>
      <c r="AC277" s="22">
        <v>0</v>
      </c>
      <c r="AD277" s="22">
        <v>367901</v>
      </c>
      <c r="AE277" s="22">
        <v>3767363</v>
      </c>
      <c r="AF277" s="22">
        <v>13955467</v>
      </c>
      <c r="AG277" s="22">
        <v>0</v>
      </c>
      <c r="AH277" s="22">
        <v>0</v>
      </c>
      <c r="AI277" s="22">
        <v>0</v>
      </c>
      <c r="AJ277" s="22">
        <v>13955467</v>
      </c>
      <c r="AK277" s="22">
        <v>17722830</v>
      </c>
    </row>
    <row r="278" spans="1:37" x14ac:dyDescent="0.35">
      <c r="A278" s="22" t="s">
        <v>114</v>
      </c>
      <c r="B278" s="22" t="s">
        <v>507</v>
      </c>
      <c r="C278" s="22" t="s">
        <v>668</v>
      </c>
      <c r="D278" s="22" t="s">
        <v>669</v>
      </c>
      <c r="E278" s="22">
        <v>1077824</v>
      </c>
      <c r="F278" s="22">
        <v>26631</v>
      </c>
      <c r="G278" s="22">
        <v>0</v>
      </c>
      <c r="H278" s="22">
        <v>-7853</v>
      </c>
      <c r="I278" s="22">
        <v>257696</v>
      </c>
      <c r="J278" s="22">
        <v>2000</v>
      </c>
      <c r="K278" s="22">
        <v>25441</v>
      </c>
      <c r="L278" s="22"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0</v>
      </c>
      <c r="U278" s="22">
        <v>1381739</v>
      </c>
      <c r="V278" s="22">
        <v>0</v>
      </c>
      <c r="W278" s="22">
        <v>2363</v>
      </c>
      <c r="X278" s="22">
        <v>63586</v>
      </c>
      <c r="Y278" s="22">
        <v>1740</v>
      </c>
      <c r="Z278" s="22">
        <v>735521</v>
      </c>
      <c r="AA278" s="22">
        <v>0</v>
      </c>
      <c r="AB278" s="22">
        <v>0</v>
      </c>
      <c r="AC278" s="22">
        <v>0</v>
      </c>
      <c r="AD278" s="22">
        <v>803210</v>
      </c>
      <c r="AE278" s="22">
        <v>578529</v>
      </c>
      <c r="AF278" s="22">
        <v>2752675</v>
      </c>
      <c r="AG278" s="22">
        <v>0</v>
      </c>
      <c r="AH278" s="22">
        <v>7245</v>
      </c>
      <c r="AI278" s="22">
        <v>0</v>
      </c>
      <c r="AJ278" s="22">
        <v>2759920</v>
      </c>
      <c r="AK278" s="22">
        <v>3338449</v>
      </c>
    </row>
    <row r="279" spans="1:37" x14ac:dyDescent="0.35">
      <c r="A279" s="22" t="s">
        <v>114</v>
      </c>
      <c r="B279" s="22" t="s">
        <v>670</v>
      </c>
      <c r="C279" s="22" t="s">
        <v>671</v>
      </c>
      <c r="D279" s="22" t="s">
        <v>672</v>
      </c>
      <c r="E279" s="22">
        <v>608388</v>
      </c>
      <c r="F279" s="22">
        <v>10069</v>
      </c>
      <c r="G279" s="22">
        <v>5468</v>
      </c>
      <c r="H279" s="22">
        <v>0</v>
      </c>
      <c r="I279" s="22">
        <v>97549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721474</v>
      </c>
      <c r="V279" s="22">
        <v>0</v>
      </c>
      <c r="W279" s="22">
        <v>0</v>
      </c>
      <c r="X279" s="22">
        <v>18008</v>
      </c>
      <c r="Y279" s="22">
        <v>30000</v>
      </c>
      <c r="Z279" s="22">
        <v>161852</v>
      </c>
      <c r="AA279" s="22">
        <v>0</v>
      </c>
      <c r="AB279" s="22">
        <v>0</v>
      </c>
      <c r="AC279" s="22">
        <v>0</v>
      </c>
      <c r="AD279" s="22">
        <v>209860</v>
      </c>
      <c r="AE279" s="22">
        <v>511614</v>
      </c>
      <c r="AF279" s="22">
        <v>3276984</v>
      </c>
      <c r="AG279" s="22">
        <v>0</v>
      </c>
      <c r="AH279" s="22">
        <v>630</v>
      </c>
      <c r="AI279" s="22">
        <v>0</v>
      </c>
      <c r="AJ279" s="22">
        <v>3277614</v>
      </c>
      <c r="AK279" s="22">
        <v>3789228</v>
      </c>
    </row>
    <row r="280" spans="1:37" x14ac:dyDescent="0.35">
      <c r="A280" s="22" t="s">
        <v>114</v>
      </c>
      <c r="B280" s="22" t="s">
        <v>670</v>
      </c>
      <c r="C280" s="22" t="s">
        <v>673</v>
      </c>
      <c r="D280" s="22" t="s">
        <v>674</v>
      </c>
      <c r="E280" s="22">
        <v>166559</v>
      </c>
      <c r="F280" s="22">
        <v>0</v>
      </c>
      <c r="G280" s="22">
        <v>0</v>
      </c>
      <c r="H280" s="22">
        <v>0</v>
      </c>
      <c r="I280" s="22">
        <v>236662</v>
      </c>
      <c r="J280" s="22">
        <v>0</v>
      </c>
      <c r="K280" s="22">
        <v>56</v>
      </c>
      <c r="L280" s="22"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403277</v>
      </c>
      <c r="V280" s="22">
        <v>0</v>
      </c>
      <c r="W280" s="22">
        <v>0</v>
      </c>
      <c r="X280" s="22">
        <v>9906</v>
      </c>
      <c r="Y280" s="22">
        <v>0</v>
      </c>
      <c r="Z280" s="22">
        <v>244074</v>
      </c>
      <c r="AA280" s="22">
        <v>0</v>
      </c>
      <c r="AB280" s="22">
        <v>0</v>
      </c>
      <c r="AC280" s="22">
        <v>0</v>
      </c>
      <c r="AD280" s="22">
        <v>253980</v>
      </c>
      <c r="AE280" s="22">
        <v>149297</v>
      </c>
      <c r="AF280" s="22">
        <v>695360</v>
      </c>
      <c r="AG280" s="22">
        <v>0</v>
      </c>
      <c r="AH280" s="22">
        <v>0</v>
      </c>
      <c r="AI280" s="22">
        <v>0</v>
      </c>
      <c r="AJ280" s="22">
        <v>695360</v>
      </c>
      <c r="AK280" s="22">
        <v>844657</v>
      </c>
    </row>
    <row r="281" spans="1:37" x14ac:dyDescent="0.35">
      <c r="A281" s="22" t="s">
        <v>114</v>
      </c>
      <c r="B281" s="22" t="s">
        <v>670</v>
      </c>
      <c r="C281" s="22" t="s">
        <v>675</v>
      </c>
      <c r="D281" s="22" t="s">
        <v>676</v>
      </c>
      <c r="E281" s="22">
        <v>596395</v>
      </c>
      <c r="F281" s="22">
        <v>8719</v>
      </c>
      <c r="G281" s="22">
        <v>4710</v>
      </c>
      <c r="H281" s="22">
        <v>0</v>
      </c>
      <c r="I281" s="22">
        <v>259655</v>
      </c>
      <c r="J281" s="22">
        <v>0</v>
      </c>
      <c r="K281" s="22">
        <v>834</v>
      </c>
      <c r="L281" s="22"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870313</v>
      </c>
      <c r="V281" s="22">
        <v>0</v>
      </c>
      <c r="W281" s="22">
        <v>5413</v>
      </c>
      <c r="X281" s="22">
        <v>0</v>
      </c>
      <c r="Y281" s="22">
        <v>0</v>
      </c>
      <c r="Z281" s="22">
        <v>319883</v>
      </c>
      <c r="AA281" s="22">
        <v>0</v>
      </c>
      <c r="AB281" s="22">
        <v>0</v>
      </c>
      <c r="AC281" s="22">
        <v>0</v>
      </c>
      <c r="AD281" s="22">
        <v>325296</v>
      </c>
      <c r="AE281" s="22">
        <v>545017</v>
      </c>
      <c r="AF281" s="22">
        <v>907574</v>
      </c>
      <c r="AG281" s="22">
        <v>0</v>
      </c>
      <c r="AH281" s="22">
        <v>0</v>
      </c>
      <c r="AI281" s="22">
        <v>0</v>
      </c>
      <c r="AJ281" s="22">
        <v>907574</v>
      </c>
      <c r="AK281" s="22">
        <v>1452591</v>
      </c>
    </row>
    <row r="282" spans="1:37" x14ac:dyDescent="0.35">
      <c r="A282" s="22" t="s">
        <v>114</v>
      </c>
      <c r="B282" s="22" t="s">
        <v>670</v>
      </c>
      <c r="C282" s="22" t="s">
        <v>677</v>
      </c>
      <c r="D282" s="22" t="s">
        <v>678</v>
      </c>
      <c r="E282" s="22">
        <v>566972</v>
      </c>
      <c r="F282" s="22">
        <v>42223</v>
      </c>
      <c r="G282" s="22">
        <v>0</v>
      </c>
      <c r="H282" s="22">
        <v>0</v>
      </c>
      <c r="I282" s="22">
        <v>19768</v>
      </c>
      <c r="J282" s="22">
        <v>0</v>
      </c>
      <c r="K282" s="22">
        <v>4048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633011</v>
      </c>
      <c r="V282" s="22">
        <v>0</v>
      </c>
      <c r="W282" s="22">
        <v>0</v>
      </c>
      <c r="X282" s="22">
        <v>68790</v>
      </c>
      <c r="Y282" s="22">
        <v>49000</v>
      </c>
      <c r="Z282" s="22">
        <v>81963</v>
      </c>
      <c r="AA282" s="22">
        <v>0</v>
      </c>
      <c r="AB282" s="22">
        <v>0</v>
      </c>
      <c r="AC282" s="22">
        <v>70812</v>
      </c>
      <c r="AD282" s="22">
        <v>270565</v>
      </c>
      <c r="AE282" s="22">
        <v>362446</v>
      </c>
      <c r="AF282" s="22">
        <v>2851165</v>
      </c>
      <c r="AG282" s="22">
        <v>0</v>
      </c>
      <c r="AH282" s="22">
        <v>20857</v>
      </c>
      <c r="AI282" s="22">
        <v>0</v>
      </c>
      <c r="AJ282" s="22">
        <v>2872022</v>
      </c>
      <c r="AK282" s="22">
        <v>3234468</v>
      </c>
    </row>
    <row r="283" spans="1:37" x14ac:dyDescent="0.35">
      <c r="A283" s="22" t="s">
        <v>114</v>
      </c>
      <c r="B283" s="22" t="s">
        <v>670</v>
      </c>
      <c r="C283" s="22" t="s">
        <v>679</v>
      </c>
      <c r="D283" s="22" t="s">
        <v>680</v>
      </c>
      <c r="E283" s="22">
        <v>1009964</v>
      </c>
      <c r="F283" s="22">
        <v>13200</v>
      </c>
      <c r="G283" s="22">
        <v>0</v>
      </c>
      <c r="H283" s="22">
        <v>0</v>
      </c>
      <c r="I283" s="22">
        <v>182853</v>
      </c>
      <c r="J283" s="22">
        <v>0</v>
      </c>
      <c r="K283" s="22">
        <v>4767</v>
      </c>
      <c r="L283" s="22">
        <v>0</v>
      </c>
      <c r="M283" s="22"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1210784</v>
      </c>
      <c r="V283" s="22">
        <v>0</v>
      </c>
      <c r="W283" s="22">
        <v>0</v>
      </c>
      <c r="X283" s="22">
        <v>48076</v>
      </c>
      <c r="Y283" s="22">
        <v>0</v>
      </c>
      <c r="Z283" s="22">
        <v>262642</v>
      </c>
      <c r="AA283" s="22">
        <v>0</v>
      </c>
      <c r="AB283" s="22">
        <v>0</v>
      </c>
      <c r="AC283" s="22">
        <v>0</v>
      </c>
      <c r="AD283" s="22">
        <v>310718</v>
      </c>
      <c r="AE283" s="22">
        <v>900066</v>
      </c>
      <c r="AF283" s="22">
        <v>661446</v>
      </c>
      <c r="AG283" s="22">
        <v>0</v>
      </c>
      <c r="AH283" s="22">
        <v>0</v>
      </c>
      <c r="AI283" s="22">
        <v>0</v>
      </c>
      <c r="AJ283" s="22">
        <v>661446</v>
      </c>
      <c r="AK283" s="22">
        <v>1561512</v>
      </c>
    </row>
    <row r="284" spans="1:37" x14ac:dyDescent="0.35">
      <c r="A284" s="22" t="s">
        <v>114</v>
      </c>
      <c r="B284" s="22" t="s">
        <v>670</v>
      </c>
      <c r="C284" s="22" t="s">
        <v>681</v>
      </c>
      <c r="D284" s="22" t="s">
        <v>682</v>
      </c>
      <c r="E284" s="22">
        <v>477121</v>
      </c>
      <c r="F284" s="22">
        <v>0</v>
      </c>
      <c r="G284" s="22">
        <v>6102</v>
      </c>
      <c r="H284" s="22">
        <v>0</v>
      </c>
      <c r="I284" s="22">
        <v>0</v>
      </c>
      <c r="J284" s="22">
        <v>0</v>
      </c>
      <c r="K284" s="22">
        <v>7622</v>
      </c>
      <c r="L284" s="22"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91819</v>
      </c>
      <c r="S284" s="22">
        <v>0</v>
      </c>
      <c r="T284" s="22">
        <v>0</v>
      </c>
      <c r="U284" s="22">
        <v>582664</v>
      </c>
      <c r="V284" s="22">
        <v>0</v>
      </c>
      <c r="W284" s="22">
        <v>0</v>
      </c>
      <c r="X284" s="22">
        <v>13474</v>
      </c>
      <c r="Y284" s="22">
        <v>0</v>
      </c>
      <c r="Z284" s="22">
        <v>347704</v>
      </c>
      <c r="AA284" s="22">
        <v>0</v>
      </c>
      <c r="AB284" s="22">
        <v>0</v>
      </c>
      <c r="AC284" s="22">
        <v>0</v>
      </c>
      <c r="AD284" s="22">
        <v>361178</v>
      </c>
      <c r="AE284" s="22">
        <v>221486</v>
      </c>
      <c r="AF284" s="22">
        <v>145193</v>
      </c>
      <c r="AG284" s="22">
        <v>0</v>
      </c>
      <c r="AH284" s="22">
        <v>0</v>
      </c>
      <c r="AI284" s="22">
        <v>0</v>
      </c>
      <c r="AJ284" s="22">
        <v>145193</v>
      </c>
      <c r="AK284" s="22">
        <v>366679</v>
      </c>
    </row>
    <row r="285" spans="1:37" x14ac:dyDescent="0.35">
      <c r="A285" s="22" t="s">
        <v>114</v>
      </c>
      <c r="B285" s="22" t="s">
        <v>670</v>
      </c>
      <c r="C285" s="22" t="s">
        <v>683</v>
      </c>
      <c r="D285" s="22" t="s">
        <v>684</v>
      </c>
      <c r="E285" s="22">
        <v>290154</v>
      </c>
      <c r="F285" s="22">
        <v>1</v>
      </c>
      <c r="G285" s="22">
        <v>0</v>
      </c>
      <c r="H285" s="22">
        <v>0</v>
      </c>
      <c r="I285" s="22">
        <v>241371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531526</v>
      </c>
      <c r="V285" s="22">
        <v>0</v>
      </c>
      <c r="W285" s="22">
        <v>0</v>
      </c>
      <c r="X285" s="22">
        <v>0</v>
      </c>
      <c r="Y285" s="22">
        <v>2515</v>
      </c>
      <c r="Z285" s="22">
        <v>411753</v>
      </c>
      <c r="AA285" s="22">
        <v>0</v>
      </c>
      <c r="AB285" s="22">
        <v>0</v>
      </c>
      <c r="AC285" s="22">
        <v>0</v>
      </c>
      <c r="AD285" s="22">
        <v>414268</v>
      </c>
      <c r="AE285" s="22">
        <v>117258</v>
      </c>
      <c r="AF285" s="22">
        <v>430172</v>
      </c>
      <c r="AG285" s="22">
        <v>0</v>
      </c>
      <c r="AH285" s="22">
        <v>794</v>
      </c>
      <c r="AI285" s="22">
        <v>0</v>
      </c>
      <c r="AJ285" s="22">
        <v>430966</v>
      </c>
      <c r="AK285" s="22">
        <v>548224</v>
      </c>
    </row>
    <row r="286" spans="1:37" x14ac:dyDescent="0.35">
      <c r="A286" s="22" t="s">
        <v>114</v>
      </c>
      <c r="B286" s="22" t="s">
        <v>670</v>
      </c>
      <c r="C286" s="22" t="s">
        <v>685</v>
      </c>
      <c r="D286" s="22" t="s">
        <v>686</v>
      </c>
      <c r="E286" s="22">
        <v>323021</v>
      </c>
      <c r="F286" s="22">
        <v>0</v>
      </c>
      <c r="G286" s="22">
        <v>0</v>
      </c>
      <c r="H286" s="22">
        <v>0</v>
      </c>
      <c r="I286" s="22">
        <v>248115</v>
      </c>
      <c r="J286" s="22">
        <v>0</v>
      </c>
      <c r="K286" s="22">
        <v>17704</v>
      </c>
      <c r="L286" s="22"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588840</v>
      </c>
      <c r="V286" s="22">
        <v>0</v>
      </c>
      <c r="W286" s="22">
        <v>0</v>
      </c>
      <c r="X286" s="22">
        <v>9783</v>
      </c>
      <c r="Y286" s="22">
        <v>126</v>
      </c>
      <c r="Z286" s="22">
        <v>408532</v>
      </c>
      <c r="AA286" s="22">
        <v>0</v>
      </c>
      <c r="AB286" s="22">
        <v>0</v>
      </c>
      <c r="AC286" s="22">
        <v>0</v>
      </c>
      <c r="AD286" s="22">
        <v>418441</v>
      </c>
      <c r="AE286" s="22">
        <v>170399</v>
      </c>
      <c r="AF286" s="22">
        <v>380727</v>
      </c>
      <c r="AG286" s="22">
        <v>0</v>
      </c>
      <c r="AH286" s="22">
        <v>0</v>
      </c>
      <c r="AI286" s="22">
        <v>0</v>
      </c>
      <c r="AJ286" s="22">
        <v>380727</v>
      </c>
      <c r="AK286" s="22">
        <v>551126</v>
      </c>
    </row>
    <row r="287" spans="1:37" x14ac:dyDescent="0.35">
      <c r="A287" s="22" t="s">
        <v>114</v>
      </c>
      <c r="B287" s="22" t="s">
        <v>670</v>
      </c>
      <c r="C287" s="22" t="s">
        <v>687</v>
      </c>
      <c r="D287" s="22" t="s">
        <v>688</v>
      </c>
      <c r="E287" s="22">
        <v>789215</v>
      </c>
      <c r="F287" s="22">
        <v>10994</v>
      </c>
      <c r="G287" s="22">
        <v>5836</v>
      </c>
      <c r="H287" s="22">
        <v>0</v>
      </c>
      <c r="I287" s="22">
        <v>34760</v>
      </c>
      <c r="J287" s="22">
        <v>170178</v>
      </c>
      <c r="K287" s="22">
        <v>58052</v>
      </c>
      <c r="L287" s="22">
        <v>0</v>
      </c>
      <c r="M287" s="22"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v>1069035</v>
      </c>
      <c r="V287" s="22">
        <v>0</v>
      </c>
      <c r="W287" s="22">
        <v>0</v>
      </c>
      <c r="X287" s="22">
        <v>41468</v>
      </c>
      <c r="Y287" s="22">
        <v>1025</v>
      </c>
      <c r="Z287" s="22">
        <v>145326</v>
      </c>
      <c r="AA287" s="22">
        <v>0</v>
      </c>
      <c r="AB287" s="22">
        <v>0</v>
      </c>
      <c r="AC287" s="22">
        <v>0</v>
      </c>
      <c r="AD287" s="22">
        <v>187819</v>
      </c>
      <c r="AE287" s="22">
        <v>881216</v>
      </c>
      <c r="AF287" s="22">
        <v>6698157</v>
      </c>
      <c r="AG287" s="22">
        <v>0</v>
      </c>
      <c r="AH287" s="22">
        <v>5189</v>
      </c>
      <c r="AI287" s="22">
        <v>0</v>
      </c>
      <c r="AJ287" s="22">
        <v>6703346</v>
      </c>
      <c r="AK287" s="22">
        <v>7584562</v>
      </c>
    </row>
    <row r="288" spans="1:37" x14ac:dyDescent="0.35">
      <c r="A288" s="22" t="s">
        <v>114</v>
      </c>
      <c r="B288" s="22" t="s">
        <v>670</v>
      </c>
      <c r="C288" s="22" t="s">
        <v>689</v>
      </c>
      <c r="D288" s="22" t="s">
        <v>690</v>
      </c>
      <c r="E288" s="22">
        <v>530591</v>
      </c>
      <c r="F288" s="22">
        <v>0</v>
      </c>
      <c r="G288" s="22">
        <v>0</v>
      </c>
      <c r="H288" s="22">
        <v>0</v>
      </c>
      <c r="I288" s="22">
        <v>336064</v>
      </c>
      <c r="J288" s="22">
        <v>0</v>
      </c>
      <c r="K288" s="22">
        <v>63</v>
      </c>
      <c r="L288" s="22"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866718</v>
      </c>
      <c r="V288" s="22">
        <v>0</v>
      </c>
      <c r="W288" s="22">
        <v>0</v>
      </c>
      <c r="X288" s="22">
        <v>15000</v>
      </c>
      <c r="Y288" s="22">
        <v>11150</v>
      </c>
      <c r="Z288" s="22">
        <v>446953</v>
      </c>
      <c r="AA288" s="22">
        <v>0</v>
      </c>
      <c r="AB288" s="22">
        <v>0</v>
      </c>
      <c r="AC288" s="22">
        <v>0</v>
      </c>
      <c r="AD288" s="22">
        <v>473103</v>
      </c>
      <c r="AE288" s="22">
        <v>393615</v>
      </c>
      <c r="AF288" s="22">
        <v>740972</v>
      </c>
      <c r="AG288" s="22">
        <v>0</v>
      </c>
      <c r="AH288" s="22">
        <v>0</v>
      </c>
      <c r="AI288" s="22">
        <v>0</v>
      </c>
      <c r="AJ288" s="22">
        <v>740972</v>
      </c>
      <c r="AK288" s="22">
        <v>1134587</v>
      </c>
    </row>
    <row r="289" spans="1:37" x14ac:dyDescent="0.35">
      <c r="A289" s="22" t="s">
        <v>114</v>
      </c>
      <c r="B289" s="22" t="s">
        <v>670</v>
      </c>
      <c r="C289" s="22" t="s">
        <v>691</v>
      </c>
      <c r="D289" s="22" t="s">
        <v>692</v>
      </c>
      <c r="E289" s="22">
        <v>888000</v>
      </c>
      <c r="F289" s="22">
        <v>12098</v>
      </c>
      <c r="G289" s="22">
        <v>2587</v>
      </c>
      <c r="H289" s="22">
        <v>0</v>
      </c>
      <c r="I289" s="22">
        <v>152739</v>
      </c>
      <c r="J289" s="22">
        <v>0</v>
      </c>
      <c r="K289" s="22">
        <v>1269</v>
      </c>
      <c r="L289" s="22">
        <v>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1056693</v>
      </c>
      <c r="V289" s="22">
        <v>0</v>
      </c>
      <c r="W289" s="22">
        <v>0</v>
      </c>
      <c r="X289" s="22">
        <v>27461</v>
      </c>
      <c r="Y289" s="22">
        <v>0</v>
      </c>
      <c r="Z289" s="22">
        <v>451656</v>
      </c>
      <c r="AA289" s="22">
        <v>0</v>
      </c>
      <c r="AB289" s="22">
        <v>0</v>
      </c>
      <c r="AC289" s="22">
        <v>0</v>
      </c>
      <c r="AD289" s="22">
        <v>479117</v>
      </c>
      <c r="AE289" s="22">
        <v>577576</v>
      </c>
      <c r="AF289" s="22">
        <v>5321335</v>
      </c>
      <c r="AG289" s="22">
        <v>0</v>
      </c>
      <c r="AH289" s="22">
        <v>2028</v>
      </c>
      <c r="AI289" s="22">
        <v>0</v>
      </c>
      <c r="AJ289" s="22">
        <v>5323363</v>
      </c>
      <c r="AK289" s="22">
        <v>5900939</v>
      </c>
    </row>
    <row r="290" spans="1:37" x14ac:dyDescent="0.35">
      <c r="A290" s="22" t="s">
        <v>114</v>
      </c>
      <c r="B290" s="22" t="s">
        <v>670</v>
      </c>
      <c r="C290" s="22" t="s">
        <v>693</v>
      </c>
      <c r="D290" s="22" t="s">
        <v>694</v>
      </c>
      <c r="E290" s="22">
        <v>1551152</v>
      </c>
      <c r="F290" s="22">
        <v>10682</v>
      </c>
      <c r="G290" s="22">
        <v>8628</v>
      </c>
      <c r="H290" s="22">
        <v>0</v>
      </c>
      <c r="I290" s="22">
        <v>230073</v>
      </c>
      <c r="J290" s="22">
        <v>0</v>
      </c>
      <c r="K290" s="22">
        <v>1801</v>
      </c>
      <c r="L290" s="22"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1802336</v>
      </c>
      <c r="V290" s="22">
        <v>0</v>
      </c>
      <c r="W290" s="22">
        <v>0</v>
      </c>
      <c r="X290" s="22">
        <v>115645</v>
      </c>
      <c r="Y290" s="22">
        <v>0</v>
      </c>
      <c r="Z290" s="22">
        <v>311512</v>
      </c>
      <c r="AA290" s="22">
        <v>0</v>
      </c>
      <c r="AB290" s="22">
        <v>0</v>
      </c>
      <c r="AC290" s="22">
        <v>0</v>
      </c>
      <c r="AD290" s="22">
        <v>427157</v>
      </c>
      <c r="AE290" s="22">
        <v>1375179</v>
      </c>
      <c r="AF290" s="22">
        <v>6853234</v>
      </c>
      <c r="AG290" s="22">
        <v>0</v>
      </c>
      <c r="AH290" s="22">
        <v>15121</v>
      </c>
      <c r="AI290" s="22">
        <v>0</v>
      </c>
      <c r="AJ290" s="22">
        <v>6868355</v>
      </c>
      <c r="AK290" s="22">
        <v>8243534</v>
      </c>
    </row>
    <row r="291" spans="1:37" x14ac:dyDescent="0.35">
      <c r="A291" s="22" t="s">
        <v>114</v>
      </c>
      <c r="B291" s="22" t="s">
        <v>670</v>
      </c>
      <c r="C291" s="22" t="s">
        <v>695</v>
      </c>
      <c r="D291" s="22" t="s">
        <v>696</v>
      </c>
      <c r="E291" s="22">
        <v>1861827</v>
      </c>
      <c r="F291" s="22">
        <v>23380</v>
      </c>
      <c r="G291" s="22">
        <v>27705</v>
      </c>
      <c r="H291" s="22">
        <v>0</v>
      </c>
      <c r="I291" s="22">
        <v>0</v>
      </c>
      <c r="J291" s="22">
        <v>0</v>
      </c>
      <c r="K291" s="22">
        <v>35093</v>
      </c>
      <c r="L291" s="22">
        <v>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1948005</v>
      </c>
      <c r="V291" s="22">
        <v>0</v>
      </c>
      <c r="W291" s="22">
        <v>0</v>
      </c>
      <c r="X291" s="22">
        <v>31893</v>
      </c>
      <c r="Y291" s="22">
        <v>29250</v>
      </c>
      <c r="Z291" s="22">
        <v>103372</v>
      </c>
      <c r="AA291" s="22">
        <v>0</v>
      </c>
      <c r="AB291" s="22">
        <v>0</v>
      </c>
      <c r="AC291" s="22">
        <v>0</v>
      </c>
      <c r="AD291" s="22">
        <v>164515</v>
      </c>
      <c r="AE291" s="22">
        <v>1783490</v>
      </c>
      <c r="AF291" s="22">
        <v>1520200</v>
      </c>
      <c r="AG291" s="22">
        <v>5917</v>
      </c>
      <c r="AH291" s="22">
        <v>0</v>
      </c>
      <c r="AI291" s="22">
        <v>0</v>
      </c>
      <c r="AJ291" s="22">
        <v>1526117</v>
      </c>
      <c r="AK291" s="22">
        <v>3309607</v>
      </c>
    </row>
    <row r="292" spans="1:37" x14ac:dyDescent="0.35">
      <c r="A292" s="22" t="s">
        <v>114</v>
      </c>
      <c r="B292" s="22" t="s">
        <v>670</v>
      </c>
      <c r="C292" s="22" t="s">
        <v>697</v>
      </c>
      <c r="D292" s="22" t="s">
        <v>698</v>
      </c>
      <c r="E292" s="22">
        <v>958792</v>
      </c>
      <c r="F292" s="22">
        <v>17558</v>
      </c>
      <c r="G292" s="22">
        <v>0</v>
      </c>
      <c r="H292" s="22">
        <v>0</v>
      </c>
      <c r="I292" s="22">
        <v>7411</v>
      </c>
      <c r="J292" s="22">
        <v>0</v>
      </c>
      <c r="K292" s="22">
        <v>2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100000</v>
      </c>
      <c r="T292" s="22">
        <v>0</v>
      </c>
      <c r="U292" s="22">
        <v>1083763</v>
      </c>
      <c r="V292" s="22">
        <v>0</v>
      </c>
      <c r="W292" s="22">
        <v>0</v>
      </c>
      <c r="X292" s="22">
        <v>25312</v>
      </c>
      <c r="Y292" s="22">
        <v>6000</v>
      </c>
      <c r="Z292" s="22">
        <v>188988</v>
      </c>
      <c r="AA292" s="22">
        <v>0</v>
      </c>
      <c r="AB292" s="22">
        <v>0</v>
      </c>
      <c r="AC292" s="22">
        <v>70812</v>
      </c>
      <c r="AD292" s="22">
        <v>291112</v>
      </c>
      <c r="AE292" s="22">
        <v>792651</v>
      </c>
      <c r="AF292" s="22">
        <v>548327</v>
      </c>
      <c r="AG292" s="22">
        <v>0</v>
      </c>
      <c r="AH292" s="22">
        <v>88</v>
      </c>
      <c r="AI292" s="22">
        <v>0</v>
      </c>
      <c r="AJ292" s="22">
        <v>548415</v>
      </c>
      <c r="AK292" s="22">
        <v>1341066</v>
      </c>
    </row>
    <row r="293" spans="1:37" x14ac:dyDescent="0.35">
      <c r="A293" s="22" t="s">
        <v>114</v>
      </c>
      <c r="B293" s="22" t="s">
        <v>670</v>
      </c>
      <c r="C293" s="22" t="s">
        <v>699</v>
      </c>
      <c r="D293" s="22" t="s">
        <v>700</v>
      </c>
      <c r="E293" s="22">
        <v>463840</v>
      </c>
      <c r="F293" s="22">
        <v>590</v>
      </c>
      <c r="G293" s="22">
        <v>658</v>
      </c>
      <c r="H293" s="22">
        <v>0</v>
      </c>
      <c r="I293" s="22">
        <v>271153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1078</v>
      </c>
      <c r="S293" s="22">
        <v>0</v>
      </c>
      <c r="T293" s="22">
        <v>0</v>
      </c>
      <c r="U293" s="22">
        <v>737319</v>
      </c>
      <c r="V293" s="22">
        <v>0</v>
      </c>
      <c r="W293" s="22">
        <v>4457</v>
      </c>
      <c r="X293" s="22">
        <v>20291</v>
      </c>
      <c r="Y293" s="22">
        <v>0</v>
      </c>
      <c r="Z293" s="22">
        <v>447245</v>
      </c>
      <c r="AA293" s="22">
        <v>0</v>
      </c>
      <c r="AB293" s="22">
        <v>0</v>
      </c>
      <c r="AC293" s="22">
        <v>0</v>
      </c>
      <c r="AD293" s="22">
        <v>471993</v>
      </c>
      <c r="AE293" s="22">
        <v>265326</v>
      </c>
      <c r="AF293" s="22">
        <v>942143</v>
      </c>
      <c r="AG293" s="22">
        <v>0</v>
      </c>
      <c r="AH293" s="22">
        <v>1209</v>
      </c>
      <c r="AI293" s="22">
        <v>0</v>
      </c>
      <c r="AJ293" s="22">
        <v>943352</v>
      </c>
      <c r="AK293" s="22">
        <v>1208678</v>
      </c>
    </row>
    <row r="294" spans="1:37" x14ac:dyDescent="0.35">
      <c r="A294" s="22" t="s">
        <v>114</v>
      </c>
      <c r="B294" s="22" t="s">
        <v>670</v>
      </c>
      <c r="C294" s="22" t="s">
        <v>701</v>
      </c>
      <c r="D294" s="22" t="s">
        <v>702</v>
      </c>
      <c r="E294" s="22">
        <v>506957</v>
      </c>
      <c r="F294" s="22">
        <v>21713</v>
      </c>
      <c r="G294" s="22">
        <v>4371</v>
      </c>
      <c r="H294" s="22">
        <v>0</v>
      </c>
      <c r="I294" s="22">
        <v>28527</v>
      </c>
      <c r="J294" s="22">
        <v>0</v>
      </c>
      <c r="K294" s="22">
        <v>489</v>
      </c>
      <c r="L294" s="22"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562057</v>
      </c>
      <c r="V294" s="22">
        <v>0</v>
      </c>
      <c r="W294" s="22">
        <v>0</v>
      </c>
      <c r="X294" s="22">
        <v>21372</v>
      </c>
      <c r="Y294" s="22">
        <v>0</v>
      </c>
      <c r="Z294" s="22">
        <v>50335</v>
      </c>
      <c r="AA294" s="22">
        <v>0</v>
      </c>
      <c r="AB294" s="22">
        <v>0</v>
      </c>
      <c r="AC294" s="22">
        <v>0</v>
      </c>
      <c r="AD294" s="22">
        <v>71707</v>
      </c>
      <c r="AE294" s="22">
        <v>490350</v>
      </c>
      <c r="AF294" s="22">
        <v>1405495</v>
      </c>
      <c r="AG294" s="22">
        <v>0</v>
      </c>
      <c r="AH294" s="22">
        <v>839</v>
      </c>
      <c r="AI294" s="22">
        <v>0</v>
      </c>
      <c r="AJ294" s="22">
        <v>1406334</v>
      </c>
      <c r="AK294" s="22">
        <v>1896684</v>
      </c>
    </row>
    <row r="295" spans="1:37" x14ac:dyDescent="0.35">
      <c r="A295" s="22" t="s">
        <v>114</v>
      </c>
      <c r="B295" s="22" t="s">
        <v>670</v>
      </c>
      <c r="C295" s="22" t="s">
        <v>703</v>
      </c>
      <c r="D295" s="22" t="s">
        <v>704</v>
      </c>
      <c r="E295" s="22">
        <v>476455</v>
      </c>
      <c r="F295" s="22">
        <v>5974</v>
      </c>
      <c r="G295" s="22">
        <v>1385</v>
      </c>
      <c r="H295" s="22">
        <v>0</v>
      </c>
      <c r="I295" s="22">
        <v>267336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v>0</v>
      </c>
      <c r="U295" s="22">
        <v>751150</v>
      </c>
      <c r="V295" s="22">
        <v>0</v>
      </c>
      <c r="W295" s="22">
        <v>0</v>
      </c>
      <c r="X295" s="22">
        <v>6541</v>
      </c>
      <c r="Y295" s="22">
        <v>0</v>
      </c>
      <c r="Z295" s="22">
        <v>588539</v>
      </c>
      <c r="AA295" s="22">
        <v>0</v>
      </c>
      <c r="AB295" s="22">
        <v>0</v>
      </c>
      <c r="AC295" s="22">
        <v>0</v>
      </c>
      <c r="AD295" s="22">
        <v>595080</v>
      </c>
      <c r="AE295" s="22">
        <v>156070</v>
      </c>
      <c r="AF295" s="22">
        <v>617270</v>
      </c>
      <c r="AG295" s="22">
        <v>0</v>
      </c>
      <c r="AH295" s="22">
        <v>3197</v>
      </c>
      <c r="AI295" s="22">
        <v>0</v>
      </c>
      <c r="AJ295" s="22">
        <v>620467</v>
      </c>
      <c r="AK295" s="22">
        <v>776537</v>
      </c>
    </row>
    <row r="296" spans="1:37" x14ac:dyDescent="0.35">
      <c r="A296" s="22" t="s">
        <v>114</v>
      </c>
      <c r="B296" s="22" t="s">
        <v>670</v>
      </c>
      <c r="C296" s="22" t="s">
        <v>705</v>
      </c>
      <c r="D296" s="22" t="s">
        <v>706</v>
      </c>
      <c r="E296" s="22">
        <v>547497</v>
      </c>
      <c r="F296" s="22">
        <v>4465</v>
      </c>
      <c r="G296" s="22">
        <v>3281</v>
      </c>
      <c r="H296" s="22">
        <v>0</v>
      </c>
      <c r="I296" s="22">
        <v>526438</v>
      </c>
      <c r="J296" s="22">
        <v>0</v>
      </c>
      <c r="K296" s="22">
        <v>890</v>
      </c>
      <c r="L296" s="22"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1082571</v>
      </c>
      <c r="V296" s="22">
        <v>0</v>
      </c>
      <c r="W296" s="22">
        <v>0</v>
      </c>
      <c r="X296" s="22">
        <v>31260</v>
      </c>
      <c r="Y296" s="22">
        <v>8500</v>
      </c>
      <c r="Z296" s="22">
        <v>553157</v>
      </c>
      <c r="AA296" s="22">
        <v>0</v>
      </c>
      <c r="AB296" s="22">
        <v>0</v>
      </c>
      <c r="AC296" s="22">
        <v>0</v>
      </c>
      <c r="AD296" s="22">
        <v>592917</v>
      </c>
      <c r="AE296" s="22">
        <v>489654</v>
      </c>
      <c r="AF296" s="22">
        <v>634174</v>
      </c>
      <c r="AG296" s="22">
        <v>0</v>
      </c>
      <c r="AH296" s="22">
        <v>4894</v>
      </c>
      <c r="AI296" s="22">
        <v>0</v>
      </c>
      <c r="AJ296" s="22">
        <v>639068</v>
      </c>
      <c r="AK296" s="22">
        <v>1128722</v>
      </c>
    </row>
    <row r="297" spans="1:37" x14ac:dyDescent="0.35">
      <c r="A297" s="22" t="s">
        <v>114</v>
      </c>
      <c r="B297" s="22" t="s">
        <v>670</v>
      </c>
      <c r="C297" s="22" t="s">
        <v>707</v>
      </c>
      <c r="D297" s="22" t="s">
        <v>708</v>
      </c>
      <c r="E297" s="22">
        <v>1571358</v>
      </c>
      <c r="F297" s="22">
        <v>30992</v>
      </c>
      <c r="G297" s="22">
        <v>9483</v>
      </c>
      <c r="H297" s="22">
        <v>0</v>
      </c>
      <c r="I297" s="22">
        <v>56083</v>
      </c>
      <c r="J297" s="22">
        <v>0</v>
      </c>
      <c r="K297" s="22">
        <v>204</v>
      </c>
      <c r="L297" s="22">
        <v>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v>1668120</v>
      </c>
      <c r="V297" s="22">
        <v>0</v>
      </c>
      <c r="W297" s="22">
        <v>0</v>
      </c>
      <c r="X297" s="22">
        <v>60151</v>
      </c>
      <c r="Y297" s="22">
        <v>23000</v>
      </c>
      <c r="Z297" s="22">
        <v>127170</v>
      </c>
      <c r="AA297" s="22">
        <v>0</v>
      </c>
      <c r="AB297" s="22">
        <v>0</v>
      </c>
      <c r="AC297" s="22">
        <v>70812</v>
      </c>
      <c r="AD297" s="22">
        <v>281133</v>
      </c>
      <c r="AE297" s="22">
        <v>1386987</v>
      </c>
      <c r="AF297" s="22">
        <v>2250259</v>
      </c>
      <c r="AG297" s="22">
        <v>0</v>
      </c>
      <c r="AH297" s="22">
        <v>20876</v>
      </c>
      <c r="AI297" s="22">
        <v>0</v>
      </c>
      <c r="AJ297" s="22">
        <v>2271135</v>
      </c>
      <c r="AK297" s="22">
        <v>3658122</v>
      </c>
    </row>
    <row r="298" spans="1:37" x14ac:dyDescent="0.35">
      <c r="A298" s="22" t="s">
        <v>114</v>
      </c>
      <c r="B298" s="22" t="s">
        <v>670</v>
      </c>
      <c r="C298" s="22" t="s">
        <v>709</v>
      </c>
      <c r="D298" s="22" t="s">
        <v>710</v>
      </c>
      <c r="E298" s="22">
        <v>403807</v>
      </c>
      <c r="F298" s="22">
        <v>6164</v>
      </c>
      <c r="G298" s="22">
        <v>0</v>
      </c>
      <c r="H298" s="22">
        <v>0</v>
      </c>
      <c r="I298" s="22">
        <v>179244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589215</v>
      </c>
      <c r="V298" s="22">
        <v>0</v>
      </c>
      <c r="W298" s="22">
        <v>0</v>
      </c>
      <c r="X298" s="22">
        <v>4473</v>
      </c>
      <c r="Y298" s="22">
        <v>0</v>
      </c>
      <c r="Z298" s="22">
        <v>448645</v>
      </c>
      <c r="AA298" s="22">
        <v>0</v>
      </c>
      <c r="AB298" s="22">
        <v>0</v>
      </c>
      <c r="AC298" s="22">
        <v>0</v>
      </c>
      <c r="AD298" s="22">
        <v>453118</v>
      </c>
      <c r="AE298" s="22">
        <v>136097</v>
      </c>
      <c r="AF298" s="22">
        <v>866610</v>
      </c>
      <c r="AG298" s="22">
        <v>0</v>
      </c>
      <c r="AH298" s="22">
        <v>0</v>
      </c>
      <c r="AI298" s="22">
        <v>0</v>
      </c>
      <c r="AJ298" s="22">
        <v>866610</v>
      </c>
      <c r="AK298" s="22">
        <v>1002707</v>
      </c>
    </row>
    <row r="299" spans="1:37" x14ac:dyDescent="0.35">
      <c r="A299" s="22" t="s">
        <v>114</v>
      </c>
      <c r="B299" s="22" t="s">
        <v>670</v>
      </c>
      <c r="C299" s="22" t="s">
        <v>711</v>
      </c>
      <c r="D299" s="22" t="s">
        <v>712</v>
      </c>
      <c r="E299" s="22">
        <v>540423</v>
      </c>
      <c r="F299" s="22">
        <v>3473</v>
      </c>
      <c r="G299" s="22">
        <v>0</v>
      </c>
      <c r="H299" s="22">
        <v>0</v>
      </c>
      <c r="I299" s="22">
        <v>148625</v>
      </c>
      <c r="J299" s="22">
        <v>0</v>
      </c>
      <c r="K299" s="22">
        <v>1597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694118</v>
      </c>
      <c r="V299" s="22">
        <v>0</v>
      </c>
      <c r="W299" s="22">
        <v>0</v>
      </c>
      <c r="X299" s="22">
        <v>8210</v>
      </c>
      <c r="Y299" s="22">
        <v>0</v>
      </c>
      <c r="Z299" s="22">
        <v>158608</v>
      </c>
      <c r="AA299" s="22">
        <v>0</v>
      </c>
      <c r="AB299" s="22">
        <v>0</v>
      </c>
      <c r="AC299" s="22">
        <v>0</v>
      </c>
      <c r="AD299" s="22">
        <v>166818</v>
      </c>
      <c r="AE299" s="22">
        <v>527300</v>
      </c>
      <c r="AF299" s="22">
        <v>1002514</v>
      </c>
      <c r="AG299" s="22">
        <v>0</v>
      </c>
      <c r="AH299" s="22">
        <v>0</v>
      </c>
      <c r="AI299" s="22">
        <v>0</v>
      </c>
      <c r="AJ299" s="22">
        <v>1002514</v>
      </c>
      <c r="AK299" s="22">
        <v>1529814</v>
      </c>
    </row>
    <row r="300" spans="1:37" x14ac:dyDescent="0.35">
      <c r="A300" s="22" t="s">
        <v>114</v>
      </c>
      <c r="B300" s="22" t="s">
        <v>670</v>
      </c>
      <c r="C300" s="22" t="s">
        <v>713</v>
      </c>
      <c r="D300" s="22" t="s">
        <v>714</v>
      </c>
      <c r="E300" s="22">
        <v>635772</v>
      </c>
      <c r="F300" s="22">
        <v>9095</v>
      </c>
      <c r="G300" s="22">
        <v>0</v>
      </c>
      <c r="H300" s="22">
        <v>0</v>
      </c>
      <c r="I300" s="22">
        <v>263701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908568</v>
      </c>
      <c r="V300" s="22">
        <v>0</v>
      </c>
      <c r="W300" s="22">
        <v>0</v>
      </c>
      <c r="X300" s="22">
        <v>5300</v>
      </c>
      <c r="Y300" s="22">
        <v>0</v>
      </c>
      <c r="Z300" s="22">
        <v>469665</v>
      </c>
      <c r="AA300" s="22">
        <v>0</v>
      </c>
      <c r="AB300" s="22">
        <v>37</v>
      </c>
      <c r="AC300" s="22">
        <v>0</v>
      </c>
      <c r="AD300" s="22">
        <v>475002</v>
      </c>
      <c r="AE300" s="22">
        <v>433566</v>
      </c>
      <c r="AF300" s="22">
        <v>680900</v>
      </c>
      <c r="AG300" s="22">
        <v>0</v>
      </c>
      <c r="AH300" s="22">
        <v>0</v>
      </c>
      <c r="AI300" s="22">
        <v>0</v>
      </c>
      <c r="AJ300" s="22">
        <v>680900</v>
      </c>
      <c r="AK300" s="22">
        <v>1114466</v>
      </c>
    </row>
    <row r="301" spans="1:37" x14ac:dyDescent="0.35">
      <c r="A301" s="22" t="s">
        <v>114</v>
      </c>
      <c r="B301" s="22" t="s">
        <v>670</v>
      </c>
      <c r="C301" s="22" t="s">
        <v>715</v>
      </c>
      <c r="D301" s="22" t="s">
        <v>716</v>
      </c>
      <c r="E301" s="22">
        <v>253601</v>
      </c>
      <c r="F301" s="22">
        <v>3008</v>
      </c>
      <c r="G301" s="22">
        <v>142</v>
      </c>
      <c r="H301" s="22">
        <v>0</v>
      </c>
      <c r="I301" s="22">
        <v>122546</v>
      </c>
      <c r="J301" s="22">
        <v>0</v>
      </c>
      <c r="K301" s="22">
        <v>291204</v>
      </c>
      <c r="L301" s="22">
        <v>0</v>
      </c>
      <c r="M301" s="22"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670501</v>
      </c>
      <c r="V301" s="22">
        <v>0</v>
      </c>
      <c r="W301" s="22">
        <v>0</v>
      </c>
      <c r="X301" s="22">
        <v>140386</v>
      </c>
      <c r="Y301" s="22">
        <v>800</v>
      </c>
      <c r="Z301" s="22">
        <v>94047</v>
      </c>
      <c r="AA301" s="22">
        <v>0</v>
      </c>
      <c r="AB301" s="22">
        <v>0</v>
      </c>
      <c r="AC301" s="22">
        <v>0</v>
      </c>
      <c r="AD301" s="22">
        <v>235233</v>
      </c>
      <c r="AE301" s="22">
        <v>435268</v>
      </c>
      <c r="AF301" s="22">
        <v>6791103</v>
      </c>
      <c r="AG301" s="22">
        <v>0</v>
      </c>
      <c r="AH301" s="22">
        <v>15812</v>
      </c>
      <c r="AI301" s="22">
        <v>0</v>
      </c>
      <c r="AJ301" s="22">
        <v>6806915</v>
      </c>
      <c r="AK301" s="22">
        <v>7242183</v>
      </c>
    </row>
    <row r="302" spans="1:37" x14ac:dyDescent="0.35">
      <c r="A302" s="22" t="s">
        <v>114</v>
      </c>
      <c r="B302" s="22" t="s">
        <v>670</v>
      </c>
      <c r="C302" s="22" t="s">
        <v>717</v>
      </c>
      <c r="D302" s="22" t="s">
        <v>718</v>
      </c>
      <c r="E302" s="22">
        <v>257194</v>
      </c>
      <c r="F302" s="22">
        <v>12893</v>
      </c>
      <c r="G302" s="22">
        <v>7471</v>
      </c>
      <c r="H302" s="22">
        <v>0</v>
      </c>
      <c r="I302" s="22">
        <v>258913</v>
      </c>
      <c r="J302" s="22">
        <v>0</v>
      </c>
      <c r="K302" s="22">
        <v>2713</v>
      </c>
      <c r="L302" s="22"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339695</v>
      </c>
      <c r="S302" s="22">
        <v>0</v>
      </c>
      <c r="T302" s="22">
        <v>0</v>
      </c>
      <c r="U302" s="22">
        <v>878879</v>
      </c>
      <c r="V302" s="22">
        <v>11773</v>
      </c>
      <c r="W302" s="22">
        <v>0</v>
      </c>
      <c r="X302" s="22">
        <v>0</v>
      </c>
      <c r="Y302" s="22">
        <v>745</v>
      </c>
      <c r="Z302" s="22">
        <v>524369</v>
      </c>
      <c r="AA302" s="22">
        <v>0</v>
      </c>
      <c r="AB302" s="22">
        <v>0</v>
      </c>
      <c r="AC302" s="22">
        <v>0</v>
      </c>
      <c r="AD302" s="22">
        <v>536887</v>
      </c>
      <c r="AE302" s="22">
        <v>341992</v>
      </c>
      <c r="AF302" s="22">
        <v>1571801</v>
      </c>
      <c r="AG302" s="22">
        <v>0</v>
      </c>
      <c r="AH302" s="22">
        <v>1838</v>
      </c>
      <c r="AI302" s="22">
        <v>0</v>
      </c>
      <c r="AJ302" s="22">
        <v>1573639</v>
      </c>
      <c r="AK302" s="22">
        <v>1915631</v>
      </c>
    </row>
    <row r="303" spans="1:37" x14ac:dyDescent="0.35">
      <c r="A303" s="22" t="s">
        <v>114</v>
      </c>
      <c r="B303" s="22" t="s">
        <v>670</v>
      </c>
      <c r="C303" s="22" t="s">
        <v>719</v>
      </c>
      <c r="D303" s="22" t="s">
        <v>720</v>
      </c>
      <c r="E303" s="22">
        <v>455543</v>
      </c>
      <c r="F303" s="22">
        <v>7406</v>
      </c>
      <c r="G303" s="22">
        <v>18892</v>
      </c>
      <c r="H303" s="22">
        <v>0</v>
      </c>
      <c r="I303" s="22">
        <v>104896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586737</v>
      </c>
      <c r="V303" s="22">
        <v>0</v>
      </c>
      <c r="W303" s="22">
        <v>0</v>
      </c>
      <c r="X303" s="22">
        <v>10481</v>
      </c>
      <c r="Y303" s="22">
        <v>0</v>
      </c>
      <c r="Z303" s="22">
        <v>281637</v>
      </c>
      <c r="AA303" s="22">
        <v>0</v>
      </c>
      <c r="AB303" s="22">
        <v>0</v>
      </c>
      <c r="AC303" s="22">
        <v>0</v>
      </c>
      <c r="AD303" s="22">
        <v>292118</v>
      </c>
      <c r="AE303" s="22">
        <v>294619</v>
      </c>
      <c r="AF303" s="22">
        <v>908151</v>
      </c>
      <c r="AG303" s="22">
        <v>0</v>
      </c>
      <c r="AH303" s="22">
        <v>20906</v>
      </c>
      <c r="AI303" s="22">
        <v>0</v>
      </c>
      <c r="AJ303" s="22">
        <v>929057</v>
      </c>
      <c r="AK303" s="22">
        <v>1223676</v>
      </c>
    </row>
    <row r="304" spans="1:37" x14ac:dyDescent="0.35">
      <c r="A304" s="22" t="s">
        <v>114</v>
      </c>
      <c r="B304" s="22" t="s">
        <v>670</v>
      </c>
      <c r="C304" s="22" t="s">
        <v>721</v>
      </c>
      <c r="D304" s="22" t="s">
        <v>722</v>
      </c>
      <c r="E304" s="22">
        <v>2736568</v>
      </c>
      <c r="F304" s="22">
        <v>41217</v>
      </c>
      <c r="G304" s="22">
        <v>46789</v>
      </c>
      <c r="H304" s="22">
        <v>0</v>
      </c>
      <c r="I304" s="22">
        <v>349533</v>
      </c>
      <c r="J304" s="22">
        <v>0</v>
      </c>
      <c r="K304" s="22">
        <v>8696</v>
      </c>
      <c r="L304" s="22"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3182803</v>
      </c>
      <c r="V304" s="22">
        <v>0</v>
      </c>
      <c r="W304" s="22">
        <v>56950</v>
      </c>
      <c r="X304" s="22">
        <v>0</v>
      </c>
      <c r="Y304" s="22">
        <v>30495</v>
      </c>
      <c r="Z304" s="22">
        <v>419728</v>
      </c>
      <c r="AA304" s="22">
        <v>0</v>
      </c>
      <c r="AB304" s="22">
        <v>0</v>
      </c>
      <c r="AC304" s="22">
        <v>0</v>
      </c>
      <c r="AD304" s="22">
        <v>507173</v>
      </c>
      <c r="AE304" s="22">
        <v>2675630</v>
      </c>
      <c r="AF304" s="22">
        <v>2506109</v>
      </c>
      <c r="AG304" s="22">
        <v>0</v>
      </c>
      <c r="AH304" s="22">
        <v>24197</v>
      </c>
      <c r="AI304" s="22">
        <v>0</v>
      </c>
      <c r="AJ304" s="22">
        <v>2530306</v>
      </c>
      <c r="AK304" s="22">
        <v>5205936</v>
      </c>
    </row>
    <row r="305" spans="1:37" x14ac:dyDescent="0.35">
      <c r="A305" s="22" t="s">
        <v>114</v>
      </c>
      <c r="B305" s="22" t="s">
        <v>670</v>
      </c>
      <c r="C305" s="22" t="s">
        <v>723</v>
      </c>
      <c r="D305" s="22" t="s">
        <v>724</v>
      </c>
      <c r="E305" s="22">
        <v>590756</v>
      </c>
      <c r="F305" s="22">
        <v>21390</v>
      </c>
      <c r="G305" s="22">
        <v>9140</v>
      </c>
      <c r="H305" s="22">
        <v>0</v>
      </c>
      <c r="I305" s="22">
        <v>222644</v>
      </c>
      <c r="J305" s="22">
        <v>182255</v>
      </c>
      <c r="K305" s="22">
        <v>60</v>
      </c>
      <c r="L305" s="22">
        <v>0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v>0</v>
      </c>
      <c r="U305" s="22">
        <v>1026245</v>
      </c>
      <c r="V305" s="22">
        <v>0</v>
      </c>
      <c r="W305" s="22">
        <v>0</v>
      </c>
      <c r="X305" s="22">
        <v>23550</v>
      </c>
      <c r="Y305" s="22">
        <v>0</v>
      </c>
      <c r="Z305" s="22">
        <v>384411</v>
      </c>
      <c r="AA305" s="22">
        <v>0</v>
      </c>
      <c r="AB305" s="22">
        <v>0</v>
      </c>
      <c r="AC305" s="22">
        <v>0</v>
      </c>
      <c r="AD305" s="22">
        <v>407961</v>
      </c>
      <c r="AE305" s="22">
        <v>618284</v>
      </c>
      <c r="AF305" s="22">
        <v>4262048</v>
      </c>
      <c r="AG305" s="22">
        <v>2020</v>
      </c>
      <c r="AH305" s="22">
        <v>654</v>
      </c>
      <c r="AI305" s="22">
        <v>0</v>
      </c>
      <c r="AJ305" s="22">
        <v>4264722</v>
      </c>
      <c r="AK305" s="22">
        <v>4883006</v>
      </c>
    </row>
    <row r="306" spans="1:37" x14ac:dyDescent="0.35">
      <c r="A306" s="22" t="s">
        <v>114</v>
      </c>
      <c r="B306" s="22" t="s">
        <v>670</v>
      </c>
      <c r="C306" s="22" t="s">
        <v>725</v>
      </c>
      <c r="D306" s="22" t="s">
        <v>726</v>
      </c>
      <c r="E306" s="22">
        <v>500838</v>
      </c>
      <c r="F306" s="22">
        <v>6157</v>
      </c>
      <c r="G306" s="22">
        <v>0</v>
      </c>
      <c r="H306" s="22">
        <v>0</v>
      </c>
      <c r="I306" s="22">
        <v>0</v>
      </c>
      <c r="J306" s="22">
        <v>0</v>
      </c>
      <c r="K306" s="22">
        <v>90692</v>
      </c>
      <c r="L306" s="22"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597687</v>
      </c>
      <c r="V306" s="22">
        <v>0</v>
      </c>
      <c r="W306" s="22">
        <v>0</v>
      </c>
      <c r="X306" s="22">
        <v>7350</v>
      </c>
      <c r="Y306" s="22">
        <v>0</v>
      </c>
      <c r="Z306" s="22">
        <v>97821</v>
      </c>
      <c r="AA306" s="22">
        <v>0</v>
      </c>
      <c r="AB306" s="22">
        <v>0</v>
      </c>
      <c r="AC306" s="22">
        <v>0</v>
      </c>
      <c r="AD306" s="22">
        <v>105171</v>
      </c>
      <c r="AE306" s="22">
        <v>492516</v>
      </c>
      <c r="AF306" s="22">
        <v>3113799</v>
      </c>
      <c r="AG306" s="22">
        <v>0</v>
      </c>
      <c r="AH306" s="22">
        <v>0</v>
      </c>
      <c r="AI306" s="22">
        <v>0</v>
      </c>
      <c r="AJ306" s="22">
        <v>3113799</v>
      </c>
      <c r="AK306" s="22">
        <v>3606315</v>
      </c>
    </row>
    <row r="307" spans="1:37" x14ac:dyDescent="0.35">
      <c r="A307" s="22" t="s">
        <v>114</v>
      </c>
      <c r="B307" s="22" t="s">
        <v>670</v>
      </c>
      <c r="C307" s="22" t="s">
        <v>727</v>
      </c>
      <c r="D307" s="22" t="s">
        <v>728</v>
      </c>
      <c r="E307" s="22">
        <v>983609</v>
      </c>
      <c r="F307" s="22">
        <v>0</v>
      </c>
      <c r="G307" s="22">
        <v>0</v>
      </c>
      <c r="H307" s="22">
        <v>0</v>
      </c>
      <c r="I307" s="22">
        <v>18586</v>
      </c>
      <c r="J307" s="22">
        <v>0</v>
      </c>
      <c r="K307" s="22">
        <v>9162</v>
      </c>
      <c r="L307" s="22"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1011357</v>
      </c>
      <c r="V307" s="22">
        <v>0</v>
      </c>
      <c r="W307" s="22">
        <v>0</v>
      </c>
      <c r="X307" s="22">
        <v>8601</v>
      </c>
      <c r="Y307" s="22">
        <v>0</v>
      </c>
      <c r="Z307" s="22">
        <v>232721</v>
      </c>
      <c r="AA307" s="22">
        <v>0</v>
      </c>
      <c r="AB307" s="22">
        <v>0</v>
      </c>
      <c r="AC307" s="22">
        <v>0</v>
      </c>
      <c r="AD307" s="22">
        <v>241322</v>
      </c>
      <c r="AE307" s="22">
        <v>770035</v>
      </c>
      <c r="AF307" s="22">
        <v>700538</v>
      </c>
      <c r="AG307" s="22">
        <v>0</v>
      </c>
      <c r="AH307" s="22">
        <v>5650</v>
      </c>
      <c r="AI307" s="22">
        <v>0</v>
      </c>
      <c r="AJ307" s="22">
        <v>706188</v>
      </c>
      <c r="AK307" s="22">
        <v>1476223</v>
      </c>
    </row>
    <row r="308" spans="1:37" x14ac:dyDescent="0.35">
      <c r="A308" s="22" t="s">
        <v>114</v>
      </c>
      <c r="B308" s="22" t="s">
        <v>670</v>
      </c>
      <c r="C308" s="22" t="s">
        <v>729</v>
      </c>
      <c r="D308" s="22" t="s">
        <v>730</v>
      </c>
      <c r="E308" s="22">
        <v>217500</v>
      </c>
      <c r="F308" s="22">
        <v>0</v>
      </c>
      <c r="G308" s="22">
        <v>0</v>
      </c>
      <c r="H308" s="22">
        <v>0</v>
      </c>
      <c r="I308" s="22">
        <v>3870</v>
      </c>
      <c r="J308" s="22">
        <v>0</v>
      </c>
      <c r="K308" s="22">
        <v>243</v>
      </c>
      <c r="L308" s="22"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221613</v>
      </c>
      <c r="V308" s="22">
        <v>0</v>
      </c>
      <c r="W308" s="22">
        <v>0</v>
      </c>
      <c r="X308" s="22">
        <v>4665</v>
      </c>
      <c r="Y308" s="22">
        <v>0</v>
      </c>
      <c r="Z308" s="22">
        <v>55736</v>
      </c>
      <c r="AA308" s="22">
        <v>0</v>
      </c>
      <c r="AB308" s="22">
        <v>0</v>
      </c>
      <c r="AC308" s="22">
        <v>0</v>
      </c>
      <c r="AD308" s="22">
        <v>60401</v>
      </c>
      <c r="AE308" s="22">
        <v>161212</v>
      </c>
      <c r="AF308" s="22">
        <v>100440</v>
      </c>
      <c r="AG308" s="22">
        <v>0</v>
      </c>
      <c r="AH308" s="22">
        <v>0</v>
      </c>
      <c r="AI308" s="22">
        <v>0</v>
      </c>
      <c r="AJ308" s="22">
        <v>100440</v>
      </c>
      <c r="AK308" s="22">
        <v>261652</v>
      </c>
    </row>
    <row r="309" spans="1:37" x14ac:dyDescent="0.35">
      <c r="A309" s="22" t="s">
        <v>114</v>
      </c>
      <c r="B309" s="22" t="s">
        <v>670</v>
      </c>
      <c r="C309" s="22" t="s">
        <v>731</v>
      </c>
      <c r="D309" s="22" t="s">
        <v>732</v>
      </c>
      <c r="E309" s="22">
        <v>778535</v>
      </c>
      <c r="F309" s="22">
        <v>13197</v>
      </c>
      <c r="G309" s="22">
        <v>4903</v>
      </c>
      <c r="H309" s="22">
        <v>0</v>
      </c>
      <c r="I309" s="22">
        <v>83542</v>
      </c>
      <c r="J309" s="22">
        <v>527637</v>
      </c>
      <c r="K309" s="22">
        <v>110</v>
      </c>
      <c r="L309" s="22">
        <v>0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1407924</v>
      </c>
      <c r="V309" s="22">
        <v>0</v>
      </c>
      <c r="W309" s="22">
        <v>0</v>
      </c>
      <c r="X309" s="22">
        <v>57335</v>
      </c>
      <c r="Y309" s="22">
        <v>0</v>
      </c>
      <c r="Z309" s="22">
        <v>394301</v>
      </c>
      <c r="AA309" s="22">
        <v>0</v>
      </c>
      <c r="AB309" s="22">
        <v>0</v>
      </c>
      <c r="AC309" s="22">
        <v>0</v>
      </c>
      <c r="AD309" s="22">
        <v>451636</v>
      </c>
      <c r="AE309" s="22">
        <v>956288</v>
      </c>
      <c r="AF309" s="22">
        <v>10471925</v>
      </c>
      <c r="AG309" s="22">
        <v>0</v>
      </c>
      <c r="AH309" s="22">
        <v>5492</v>
      </c>
      <c r="AI309" s="22">
        <v>0</v>
      </c>
      <c r="AJ309" s="22">
        <v>10477417</v>
      </c>
      <c r="AK309" s="22">
        <v>11433705</v>
      </c>
    </row>
    <row r="310" spans="1:37" x14ac:dyDescent="0.35">
      <c r="A310" s="22" t="s">
        <v>114</v>
      </c>
      <c r="B310" s="22" t="s">
        <v>670</v>
      </c>
      <c r="C310" s="22" t="s">
        <v>733</v>
      </c>
      <c r="D310" s="22" t="s">
        <v>734</v>
      </c>
      <c r="E310" s="22">
        <v>609906</v>
      </c>
      <c r="F310" s="22">
        <v>12443</v>
      </c>
      <c r="G310" s="22">
        <v>3784</v>
      </c>
      <c r="H310" s="22">
        <v>0</v>
      </c>
      <c r="I310" s="22">
        <v>1348</v>
      </c>
      <c r="J310" s="22">
        <v>0</v>
      </c>
      <c r="K310" s="22">
        <v>1872</v>
      </c>
      <c r="L310" s="22">
        <v>0</v>
      </c>
      <c r="M310" s="22"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131215</v>
      </c>
      <c r="S310" s="22">
        <v>0</v>
      </c>
      <c r="T310" s="22">
        <v>0</v>
      </c>
      <c r="U310" s="22">
        <v>760568</v>
      </c>
      <c r="V310" s="22">
        <v>0</v>
      </c>
      <c r="W310" s="22">
        <v>8273</v>
      </c>
      <c r="X310" s="22">
        <v>24865</v>
      </c>
      <c r="Y310" s="22">
        <v>1511</v>
      </c>
      <c r="Z310" s="22">
        <v>249168</v>
      </c>
      <c r="AA310" s="22">
        <v>106716</v>
      </c>
      <c r="AB310" s="22">
        <v>0</v>
      </c>
      <c r="AC310" s="22">
        <v>0</v>
      </c>
      <c r="AD310" s="22">
        <v>390533</v>
      </c>
      <c r="AE310" s="22">
        <v>370035</v>
      </c>
      <c r="AF310" s="22">
        <v>1186019</v>
      </c>
      <c r="AG310" s="22">
        <v>0</v>
      </c>
      <c r="AH310" s="22">
        <v>10685</v>
      </c>
      <c r="AI310" s="22">
        <v>2859</v>
      </c>
      <c r="AJ310" s="22">
        <v>1199563</v>
      </c>
      <c r="AK310" s="22">
        <v>1569598</v>
      </c>
    </row>
    <row r="311" spans="1:37" x14ac:dyDescent="0.35">
      <c r="A311" s="22" t="s">
        <v>114</v>
      </c>
      <c r="B311" s="22" t="s">
        <v>670</v>
      </c>
      <c r="C311" s="22" t="s">
        <v>735</v>
      </c>
      <c r="D311" s="22" t="s">
        <v>736</v>
      </c>
      <c r="E311" s="22">
        <v>1102109</v>
      </c>
      <c r="F311" s="22">
        <v>392</v>
      </c>
      <c r="G311" s="22">
        <v>0</v>
      </c>
      <c r="H311" s="22">
        <v>0</v>
      </c>
      <c r="I311" s="22">
        <v>209958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1312459</v>
      </c>
      <c r="V311" s="22">
        <v>0</v>
      </c>
      <c r="W311" s="22">
        <v>0</v>
      </c>
      <c r="X311" s="22">
        <v>5649</v>
      </c>
      <c r="Y311" s="22">
        <v>0</v>
      </c>
      <c r="Z311" s="22">
        <v>461023</v>
      </c>
      <c r="AA311" s="22">
        <v>0</v>
      </c>
      <c r="AB311" s="22">
        <v>0</v>
      </c>
      <c r="AC311" s="22">
        <v>0</v>
      </c>
      <c r="AD311" s="22">
        <v>466672</v>
      </c>
      <c r="AE311" s="22">
        <v>845787</v>
      </c>
      <c r="AF311" s="22">
        <v>3276272</v>
      </c>
      <c r="AG311" s="22">
        <v>0</v>
      </c>
      <c r="AH311" s="22">
        <v>0</v>
      </c>
      <c r="AI311" s="22">
        <v>0</v>
      </c>
      <c r="AJ311" s="22">
        <v>3276272</v>
      </c>
      <c r="AK311" s="22">
        <v>4122059</v>
      </c>
    </row>
    <row r="312" spans="1:37" x14ac:dyDescent="0.35">
      <c r="A312" s="22" t="s">
        <v>114</v>
      </c>
      <c r="B312" s="22" t="s">
        <v>670</v>
      </c>
      <c r="C312" s="22" t="s">
        <v>737</v>
      </c>
      <c r="D312" s="22" t="s">
        <v>738</v>
      </c>
      <c r="E312" s="22">
        <v>1868048</v>
      </c>
      <c r="F312" s="22">
        <v>16573</v>
      </c>
      <c r="G312" s="22">
        <v>22551</v>
      </c>
      <c r="H312" s="22">
        <v>0</v>
      </c>
      <c r="I312" s="22">
        <v>108767</v>
      </c>
      <c r="J312" s="22">
        <v>0</v>
      </c>
      <c r="K312" s="22">
        <v>10222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2026161</v>
      </c>
      <c r="V312" s="22">
        <v>0</v>
      </c>
      <c r="W312" s="22">
        <v>0</v>
      </c>
      <c r="X312" s="22">
        <v>18937</v>
      </c>
      <c r="Y312" s="22">
        <v>0</v>
      </c>
      <c r="Z312" s="22">
        <v>467663</v>
      </c>
      <c r="AA312" s="22">
        <v>0</v>
      </c>
      <c r="AB312" s="22">
        <v>0</v>
      </c>
      <c r="AC312" s="22">
        <v>0</v>
      </c>
      <c r="AD312" s="22">
        <v>486600</v>
      </c>
      <c r="AE312" s="22">
        <v>1539561</v>
      </c>
      <c r="AF312" s="22">
        <v>1613390</v>
      </c>
      <c r="AG312" s="22">
        <v>0</v>
      </c>
      <c r="AH312" s="22">
        <v>10585</v>
      </c>
      <c r="AI312" s="22">
        <v>0</v>
      </c>
      <c r="AJ312" s="22">
        <v>1623975</v>
      </c>
      <c r="AK312" s="22">
        <v>3163536</v>
      </c>
    </row>
    <row r="313" spans="1:37" x14ac:dyDescent="0.35">
      <c r="A313" s="22" t="s">
        <v>114</v>
      </c>
      <c r="B313" s="22" t="s">
        <v>670</v>
      </c>
      <c r="C313" s="22" t="s">
        <v>739</v>
      </c>
      <c r="D313" s="22" t="s">
        <v>740</v>
      </c>
      <c r="E313" s="22">
        <v>520533</v>
      </c>
      <c r="F313" s="22">
        <v>36945</v>
      </c>
      <c r="G313" s="22">
        <v>1292</v>
      </c>
      <c r="H313" s="22">
        <v>0</v>
      </c>
      <c r="I313" s="22">
        <v>342076</v>
      </c>
      <c r="J313" s="22">
        <v>0</v>
      </c>
      <c r="K313" s="22">
        <v>7259</v>
      </c>
      <c r="L313" s="22">
        <v>0</v>
      </c>
      <c r="M313" s="22"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908105</v>
      </c>
      <c r="V313" s="22">
        <v>0</v>
      </c>
      <c r="W313" s="22">
        <v>0</v>
      </c>
      <c r="X313" s="22">
        <v>70531</v>
      </c>
      <c r="Y313" s="22">
        <v>0</v>
      </c>
      <c r="Z313" s="22">
        <v>301391</v>
      </c>
      <c r="AA313" s="22">
        <v>800000</v>
      </c>
      <c r="AB313" s="22">
        <v>0</v>
      </c>
      <c r="AC313" s="22">
        <v>0</v>
      </c>
      <c r="AD313" s="22">
        <v>1171922</v>
      </c>
      <c r="AE313" s="22">
        <v>-263817</v>
      </c>
      <c r="AF313" s="22">
        <v>2950293</v>
      </c>
      <c r="AG313" s="22">
        <v>0</v>
      </c>
      <c r="AH313" s="22">
        <v>0</v>
      </c>
      <c r="AI313" s="22">
        <v>0</v>
      </c>
      <c r="AJ313" s="22">
        <v>2950293</v>
      </c>
      <c r="AK313" s="22">
        <v>2686476</v>
      </c>
    </row>
    <row r="314" spans="1:37" x14ac:dyDescent="0.35">
      <c r="A314" s="22" t="s">
        <v>114</v>
      </c>
      <c r="B314" s="22" t="s">
        <v>670</v>
      </c>
      <c r="C314" s="22" t="s">
        <v>741</v>
      </c>
      <c r="D314" s="22" t="s">
        <v>742</v>
      </c>
      <c r="E314" s="22">
        <v>257470</v>
      </c>
      <c r="F314" s="22">
        <v>0</v>
      </c>
      <c r="G314" s="22">
        <v>0</v>
      </c>
      <c r="H314" s="22">
        <v>0</v>
      </c>
      <c r="I314" s="22">
        <v>152227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409697</v>
      </c>
      <c r="V314" s="22">
        <v>0</v>
      </c>
      <c r="W314" s="22">
        <v>0</v>
      </c>
      <c r="X314" s="22">
        <v>37057</v>
      </c>
      <c r="Y314" s="22">
        <v>10000</v>
      </c>
      <c r="Z314" s="22">
        <v>57679</v>
      </c>
      <c r="AA314" s="22">
        <v>0</v>
      </c>
      <c r="AB314" s="22">
        <v>0</v>
      </c>
      <c r="AC314" s="22">
        <v>42500</v>
      </c>
      <c r="AD314" s="22">
        <v>147236</v>
      </c>
      <c r="AE314" s="22">
        <v>262461</v>
      </c>
      <c r="AF314" s="22">
        <v>2362275</v>
      </c>
      <c r="AG314" s="22">
        <v>0</v>
      </c>
      <c r="AH314" s="22">
        <v>1519</v>
      </c>
      <c r="AI314" s="22">
        <v>0</v>
      </c>
      <c r="AJ314" s="22">
        <v>2363794</v>
      </c>
      <c r="AK314" s="22">
        <v>2626255</v>
      </c>
    </row>
    <row r="315" spans="1:37" x14ac:dyDescent="0.35">
      <c r="A315" s="22" t="s">
        <v>114</v>
      </c>
      <c r="B315" s="22" t="s">
        <v>670</v>
      </c>
      <c r="C315" s="22" t="s">
        <v>743</v>
      </c>
      <c r="D315" s="22" t="s">
        <v>744</v>
      </c>
      <c r="E315" s="22">
        <v>353251</v>
      </c>
      <c r="F315" s="22">
        <v>27649</v>
      </c>
      <c r="G315" s="22">
        <v>61675</v>
      </c>
      <c r="H315" s="22">
        <v>-13329</v>
      </c>
      <c r="I315" s="22">
        <v>174976</v>
      </c>
      <c r="J315" s="22">
        <v>0</v>
      </c>
      <c r="K315" s="22">
        <v>59</v>
      </c>
      <c r="L315" s="22">
        <v>0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v>0</v>
      </c>
      <c r="U315" s="22">
        <v>604281</v>
      </c>
      <c r="V315" s="22">
        <v>0</v>
      </c>
      <c r="W315" s="22">
        <v>0</v>
      </c>
      <c r="X315" s="22">
        <v>19115</v>
      </c>
      <c r="Y315" s="22">
        <v>436</v>
      </c>
      <c r="Z315" s="22">
        <v>20609</v>
      </c>
      <c r="AA315" s="22">
        <v>0</v>
      </c>
      <c r="AB315" s="22">
        <v>0</v>
      </c>
      <c r="AC315" s="22">
        <v>0</v>
      </c>
      <c r="AD315" s="22">
        <v>40160</v>
      </c>
      <c r="AE315" s="22">
        <v>564121</v>
      </c>
      <c r="AF315" s="22">
        <v>1699807</v>
      </c>
      <c r="AG315" s="22">
        <v>0</v>
      </c>
      <c r="AH315" s="22">
        <v>0</v>
      </c>
      <c r="AI315" s="22">
        <v>0</v>
      </c>
      <c r="AJ315" s="22">
        <v>1699807</v>
      </c>
      <c r="AK315" s="22">
        <v>2263928</v>
      </c>
    </row>
    <row r="316" spans="1:37" x14ac:dyDescent="0.35">
      <c r="A316" s="22" t="s">
        <v>114</v>
      </c>
      <c r="B316" s="22" t="s">
        <v>670</v>
      </c>
      <c r="C316" s="22" t="s">
        <v>745</v>
      </c>
      <c r="D316" s="22" t="s">
        <v>746</v>
      </c>
      <c r="E316" s="22">
        <v>185360</v>
      </c>
      <c r="F316" s="22">
        <v>7081</v>
      </c>
      <c r="G316" s="22">
        <v>1973</v>
      </c>
      <c r="H316" s="22">
        <v>0</v>
      </c>
      <c r="I316" s="22">
        <v>110555</v>
      </c>
      <c r="J316" s="22">
        <v>0</v>
      </c>
      <c r="K316" s="22">
        <v>488</v>
      </c>
      <c r="L316" s="22"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335610</v>
      </c>
      <c r="S316" s="22">
        <v>0</v>
      </c>
      <c r="T316" s="22">
        <v>0</v>
      </c>
      <c r="U316" s="22">
        <v>641067</v>
      </c>
      <c r="V316" s="22">
        <v>0</v>
      </c>
      <c r="W316" s="22">
        <v>11310</v>
      </c>
      <c r="X316" s="22">
        <v>0</v>
      </c>
      <c r="Y316" s="22">
        <v>0</v>
      </c>
      <c r="Z316" s="22">
        <v>166847</v>
      </c>
      <c r="AA316" s="22">
        <v>0</v>
      </c>
      <c r="AB316" s="22">
        <v>0</v>
      </c>
      <c r="AC316" s="22">
        <v>0</v>
      </c>
      <c r="AD316" s="22">
        <v>178157</v>
      </c>
      <c r="AE316" s="22">
        <v>462910</v>
      </c>
      <c r="AF316" s="22">
        <v>1162965</v>
      </c>
      <c r="AG316" s="22">
        <v>0</v>
      </c>
      <c r="AH316" s="22">
        <v>0</v>
      </c>
      <c r="AI316" s="22">
        <v>0</v>
      </c>
      <c r="AJ316" s="22">
        <v>1162965</v>
      </c>
      <c r="AK316" s="22">
        <v>1625875</v>
      </c>
    </row>
    <row r="317" spans="1:37" x14ac:dyDescent="0.35">
      <c r="A317" s="22" t="s">
        <v>114</v>
      </c>
      <c r="B317" s="22" t="s">
        <v>670</v>
      </c>
      <c r="C317" s="22" t="s">
        <v>747</v>
      </c>
      <c r="D317" s="22" t="s">
        <v>748</v>
      </c>
      <c r="E317" s="22">
        <v>235695</v>
      </c>
      <c r="F317" s="22">
        <v>12726</v>
      </c>
      <c r="G317" s="22">
        <v>22602</v>
      </c>
      <c r="H317" s="22">
        <v>0</v>
      </c>
      <c r="I317" s="22">
        <v>238177</v>
      </c>
      <c r="J317" s="22">
        <v>0</v>
      </c>
      <c r="K317" s="22">
        <v>8058</v>
      </c>
      <c r="L317" s="22">
        <v>0</v>
      </c>
      <c r="M317" s="22"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517258</v>
      </c>
      <c r="V317" s="22">
        <v>0</v>
      </c>
      <c r="W317" s="22">
        <v>0</v>
      </c>
      <c r="X317" s="22">
        <v>16345</v>
      </c>
      <c r="Y317" s="22">
        <v>0</v>
      </c>
      <c r="Z317" s="22">
        <v>263617</v>
      </c>
      <c r="AA317" s="22">
        <v>0</v>
      </c>
      <c r="AB317" s="22">
        <v>0</v>
      </c>
      <c r="AC317" s="22">
        <v>0</v>
      </c>
      <c r="AD317" s="22">
        <v>279962</v>
      </c>
      <c r="AE317" s="22">
        <v>237296</v>
      </c>
      <c r="AF317" s="22">
        <v>746813</v>
      </c>
      <c r="AG317" s="22">
        <v>0</v>
      </c>
      <c r="AH317" s="22">
        <v>0</v>
      </c>
      <c r="AI317" s="22">
        <v>0</v>
      </c>
      <c r="AJ317" s="22">
        <v>746813</v>
      </c>
      <c r="AK317" s="22">
        <v>984109</v>
      </c>
    </row>
    <row r="318" spans="1:37" x14ac:dyDescent="0.35">
      <c r="A318" s="22" t="s">
        <v>114</v>
      </c>
      <c r="B318" s="22" t="s">
        <v>670</v>
      </c>
      <c r="C318" s="22" t="s">
        <v>749</v>
      </c>
      <c r="D318" s="22" t="s">
        <v>750</v>
      </c>
      <c r="E318" s="22">
        <v>2428930</v>
      </c>
      <c r="F318" s="22">
        <v>17255</v>
      </c>
      <c r="G318" s="22">
        <v>4426</v>
      </c>
      <c r="H318" s="22">
        <v>0</v>
      </c>
      <c r="I318" s="22">
        <v>5481</v>
      </c>
      <c r="J318" s="22">
        <v>0</v>
      </c>
      <c r="K318" s="22">
        <v>3271</v>
      </c>
      <c r="L318" s="22"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2459363</v>
      </c>
      <c r="V318" s="22">
        <v>0</v>
      </c>
      <c r="W318" s="22">
        <v>0</v>
      </c>
      <c r="X318" s="22">
        <v>53882</v>
      </c>
      <c r="Y318" s="22">
        <v>21000</v>
      </c>
      <c r="Z318" s="22">
        <v>804589</v>
      </c>
      <c r="AA318" s="22">
        <v>0</v>
      </c>
      <c r="AB318" s="22">
        <v>0</v>
      </c>
      <c r="AC318" s="22">
        <v>70812</v>
      </c>
      <c r="AD318" s="22">
        <v>950283</v>
      </c>
      <c r="AE318" s="22">
        <v>1509080</v>
      </c>
      <c r="AF318" s="22">
        <v>650870</v>
      </c>
      <c r="AG318" s="22">
        <v>0</v>
      </c>
      <c r="AH318" s="22">
        <v>20850</v>
      </c>
      <c r="AI318" s="22">
        <v>0</v>
      </c>
      <c r="AJ318" s="22">
        <v>671720</v>
      </c>
      <c r="AK318" s="22">
        <v>2180800</v>
      </c>
    </row>
    <row r="319" spans="1:37" x14ac:dyDescent="0.35">
      <c r="A319" s="22" t="s">
        <v>114</v>
      </c>
      <c r="B319" s="22" t="s">
        <v>670</v>
      </c>
      <c r="C319" s="22" t="s">
        <v>751</v>
      </c>
      <c r="D319" s="22" t="s">
        <v>752</v>
      </c>
      <c r="E319" s="22">
        <v>353815</v>
      </c>
      <c r="F319" s="22">
        <v>0</v>
      </c>
      <c r="G319" s="22">
        <v>0</v>
      </c>
      <c r="H319" s="22">
        <v>0</v>
      </c>
      <c r="I319" s="22">
        <v>185421</v>
      </c>
      <c r="J319" s="22">
        <v>0</v>
      </c>
      <c r="K319" s="22">
        <v>752</v>
      </c>
      <c r="L319" s="22">
        <v>0</v>
      </c>
      <c r="M319" s="22"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v>539988</v>
      </c>
      <c r="V319" s="22">
        <v>0</v>
      </c>
      <c r="W319" s="22">
        <v>0</v>
      </c>
      <c r="X319" s="22">
        <v>48781</v>
      </c>
      <c r="Y319" s="22">
        <v>1000</v>
      </c>
      <c r="Z319" s="22">
        <v>413714</v>
      </c>
      <c r="AA319" s="22">
        <v>0</v>
      </c>
      <c r="AB319" s="22">
        <v>0</v>
      </c>
      <c r="AC319" s="22">
        <v>0</v>
      </c>
      <c r="AD319" s="22">
        <v>463495</v>
      </c>
      <c r="AE319" s="22">
        <v>76493</v>
      </c>
      <c r="AF319" s="22">
        <v>1730390</v>
      </c>
      <c r="AG319" s="22">
        <v>0</v>
      </c>
      <c r="AH319" s="22">
        <v>3299</v>
      </c>
      <c r="AI319" s="22">
        <v>0</v>
      </c>
      <c r="AJ319" s="22">
        <v>1733689</v>
      </c>
      <c r="AK319" s="22">
        <v>1810182</v>
      </c>
    </row>
    <row r="320" spans="1:37" x14ac:dyDescent="0.35">
      <c r="A320" s="22" t="s">
        <v>114</v>
      </c>
      <c r="B320" s="22" t="s">
        <v>670</v>
      </c>
      <c r="C320" s="22" t="s">
        <v>753</v>
      </c>
      <c r="D320" s="22" t="s">
        <v>754</v>
      </c>
      <c r="E320" s="22">
        <v>26770</v>
      </c>
      <c r="F320" s="22">
        <v>6007</v>
      </c>
      <c r="G320" s="22">
        <v>2604</v>
      </c>
      <c r="H320" s="22">
        <v>0</v>
      </c>
      <c r="I320" s="22">
        <v>69948</v>
      </c>
      <c r="J320" s="22">
        <v>0</v>
      </c>
      <c r="K320" s="22">
        <v>0</v>
      </c>
      <c r="L320" s="22">
        <v>0</v>
      </c>
      <c r="M320" s="22"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105329</v>
      </c>
      <c r="V320" s="22">
        <v>0</v>
      </c>
      <c r="W320" s="22">
        <v>0</v>
      </c>
      <c r="X320" s="22">
        <v>17670</v>
      </c>
      <c r="Y320" s="22">
        <v>0</v>
      </c>
      <c r="Z320" s="22">
        <v>5570</v>
      </c>
      <c r="AA320" s="22">
        <v>0</v>
      </c>
      <c r="AB320" s="22">
        <v>0</v>
      </c>
      <c r="AC320" s="22">
        <v>0</v>
      </c>
      <c r="AD320" s="22">
        <v>23240</v>
      </c>
      <c r="AE320" s="22">
        <v>82089</v>
      </c>
      <c r="AF320" s="22">
        <v>1193729</v>
      </c>
      <c r="AG320" s="22">
        <v>0</v>
      </c>
      <c r="AH320" s="22">
        <v>0</v>
      </c>
      <c r="AI320" s="22">
        <v>0</v>
      </c>
      <c r="AJ320" s="22">
        <v>1193729</v>
      </c>
      <c r="AK320" s="22">
        <v>1275818</v>
      </c>
    </row>
    <row r="321" spans="1:37" x14ac:dyDescent="0.35">
      <c r="A321" s="22" t="s">
        <v>114</v>
      </c>
      <c r="B321" s="22" t="s">
        <v>670</v>
      </c>
      <c r="C321" s="22" t="s">
        <v>755</v>
      </c>
      <c r="D321" s="22" t="s">
        <v>756</v>
      </c>
      <c r="E321" s="22">
        <v>180560</v>
      </c>
      <c r="F321" s="22">
        <v>3276</v>
      </c>
      <c r="G321" s="22">
        <v>0</v>
      </c>
      <c r="H321" s="22">
        <v>0</v>
      </c>
      <c r="I321" s="22">
        <v>543936</v>
      </c>
      <c r="J321" s="22">
        <v>0</v>
      </c>
      <c r="K321" s="22">
        <v>271</v>
      </c>
      <c r="L321" s="22">
        <v>0</v>
      </c>
      <c r="M321" s="22"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v>728043</v>
      </c>
      <c r="V321" s="22">
        <v>0</v>
      </c>
      <c r="W321" s="22">
        <v>0</v>
      </c>
      <c r="X321" s="22">
        <v>6582</v>
      </c>
      <c r="Y321" s="22">
        <v>199</v>
      </c>
      <c r="Z321" s="22">
        <v>463198</v>
      </c>
      <c r="AA321" s="22">
        <v>0</v>
      </c>
      <c r="AB321" s="22">
        <v>0</v>
      </c>
      <c r="AC321" s="22">
        <v>0</v>
      </c>
      <c r="AD321" s="22">
        <v>469979</v>
      </c>
      <c r="AE321" s="22">
        <v>258064</v>
      </c>
      <c r="AF321" s="22">
        <v>883928</v>
      </c>
      <c r="AG321" s="22">
        <v>0</v>
      </c>
      <c r="AH321" s="22">
        <v>0</v>
      </c>
      <c r="AI321" s="22">
        <v>0</v>
      </c>
      <c r="AJ321" s="22">
        <v>883928</v>
      </c>
      <c r="AK321" s="22">
        <v>1141992</v>
      </c>
    </row>
    <row r="322" spans="1:37" x14ac:dyDescent="0.35">
      <c r="A322" s="22" t="s">
        <v>114</v>
      </c>
      <c r="B322" s="22" t="s">
        <v>670</v>
      </c>
      <c r="C322" s="22" t="s">
        <v>757</v>
      </c>
      <c r="D322" s="22" t="s">
        <v>758</v>
      </c>
      <c r="E322" s="22">
        <v>635306</v>
      </c>
      <c r="F322" s="22">
        <v>22702</v>
      </c>
      <c r="G322" s="22">
        <v>3474</v>
      </c>
      <c r="H322" s="22">
        <v>0</v>
      </c>
      <c r="I322" s="22">
        <v>101755</v>
      </c>
      <c r="J322" s="22">
        <v>0</v>
      </c>
      <c r="K322" s="22">
        <v>1399</v>
      </c>
      <c r="L322" s="22">
        <v>0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764636</v>
      </c>
      <c r="V322" s="22">
        <v>0</v>
      </c>
      <c r="W322" s="22">
        <v>0</v>
      </c>
      <c r="X322" s="22">
        <v>59505</v>
      </c>
      <c r="Y322" s="22">
        <v>0</v>
      </c>
      <c r="Z322" s="22">
        <v>428705</v>
      </c>
      <c r="AA322" s="22">
        <v>0</v>
      </c>
      <c r="AB322" s="22">
        <v>3023</v>
      </c>
      <c r="AC322" s="22">
        <v>0</v>
      </c>
      <c r="AD322" s="22">
        <v>491233</v>
      </c>
      <c r="AE322" s="22">
        <v>273403</v>
      </c>
      <c r="AF322" s="22">
        <v>1033181</v>
      </c>
      <c r="AG322" s="22">
        <v>0</v>
      </c>
      <c r="AH322" s="22">
        <v>0</v>
      </c>
      <c r="AI322" s="22">
        <v>0</v>
      </c>
      <c r="AJ322" s="22">
        <v>1033181</v>
      </c>
      <c r="AK322" s="22">
        <v>1306584</v>
      </c>
    </row>
    <row r="323" spans="1:37" x14ac:dyDescent="0.35">
      <c r="A323" s="22" t="s">
        <v>114</v>
      </c>
      <c r="B323" s="22" t="s">
        <v>670</v>
      </c>
      <c r="C323" s="22" t="s">
        <v>759</v>
      </c>
      <c r="D323" s="22" t="s">
        <v>760</v>
      </c>
      <c r="E323" s="22">
        <v>803554</v>
      </c>
      <c r="F323" s="22">
        <v>10487</v>
      </c>
      <c r="G323" s="22">
        <v>2292</v>
      </c>
      <c r="H323" s="22">
        <v>0</v>
      </c>
      <c r="I323" s="22">
        <v>170463</v>
      </c>
      <c r="J323" s="22">
        <v>0</v>
      </c>
      <c r="K323" s="22">
        <v>126</v>
      </c>
      <c r="L323" s="22">
        <v>0</v>
      </c>
      <c r="M323" s="22"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v>0</v>
      </c>
      <c r="U323" s="22">
        <v>986922</v>
      </c>
      <c r="V323" s="22">
        <v>0</v>
      </c>
      <c r="W323" s="22">
        <v>0</v>
      </c>
      <c r="X323" s="22">
        <v>26769</v>
      </c>
      <c r="Y323" s="22">
        <v>0</v>
      </c>
      <c r="Z323" s="22">
        <v>449845</v>
      </c>
      <c r="AA323" s="22">
        <v>0</v>
      </c>
      <c r="AB323" s="22">
        <v>0</v>
      </c>
      <c r="AC323" s="22">
        <v>0</v>
      </c>
      <c r="AD323" s="22">
        <v>476614</v>
      </c>
      <c r="AE323" s="22">
        <v>510308</v>
      </c>
      <c r="AF323" s="22">
        <v>1715700</v>
      </c>
      <c r="AG323" s="22">
        <v>0</v>
      </c>
      <c r="AH323" s="22">
        <v>0</v>
      </c>
      <c r="AI323" s="22">
        <v>0</v>
      </c>
      <c r="AJ323" s="22">
        <v>1715700</v>
      </c>
      <c r="AK323" s="22">
        <v>2226008</v>
      </c>
    </row>
    <row r="324" spans="1:37" x14ac:dyDescent="0.35">
      <c r="A324" s="22" t="s">
        <v>114</v>
      </c>
      <c r="B324" s="22" t="s">
        <v>670</v>
      </c>
      <c r="C324" s="22" t="s">
        <v>761</v>
      </c>
      <c r="D324" s="22" t="s">
        <v>762</v>
      </c>
      <c r="E324" s="22">
        <v>561002</v>
      </c>
      <c r="F324" s="22">
        <v>0</v>
      </c>
      <c r="G324" s="22">
        <v>0</v>
      </c>
      <c r="H324" s="22">
        <v>0</v>
      </c>
      <c r="I324" s="22">
        <v>225290</v>
      </c>
      <c r="J324" s="22">
        <v>0</v>
      </c>
      <c r="K324" s="22">
        <v>14608</v>
      </c>
      <c r="L324" s="22">
        <v>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800900</v>
      </c>
      <c r="V324" s="22">
        <v>0</v>
      </c>
      <c r="W324" s="22">
        <v>0</v>
      </c>
      <c r="X324" s="22">
        <v>6592</v>
      </c>
      <c r="Y324" s="22">
        <v>7550</v>
      </c>
      <c r="Z324" s="22">
        <v>513253</v>
      </c>
      <c r="AA324" s="22">
        <v>0</v>
      </c>
      <c r="AB324" s="22">
        <v>0</v>
      </c>
      <c r="AC324" s="22">
        <v>0</v>
      </c>
      <c r="AD324" s="22">
        <v>527395</v>
      </c>
      <c r="AE324" s="22">
        <v>273505</v>
      </c>
      <c r="AF324" s="22">
        <v>703055</v>
      </c>
      <c r="AG324" s="22">
        <v>0</v>
      </c>
      <c r="AH324" s="22">
        <v>2000</v>
      </c>
      <c r="AI324" s="22">
        <v>0</v>
      </c>
      <c r="AJ324" s="22">
        <v>705055</v>
      </c>
      <c r="AK324" s="22">
        <v>978560</v>
      </c>
    </row>
    <row r="325" spans="1:37" x14ac:dyDescent="0.35">
      <c r="A325" s="22" t="s">
        <v>114</v>
      </c>
      <c r="B325" s="22" t="s">
        <v>670</v>
      </c>
      <c r="C325" s="22" t="s">
        <v>763</v>
      </c>
      <c r="D325" s="22" t="s">
        <v>764</v>
      </c>
      <c r="E325" s="22">
        <v>383107</v>
      </c>
      <c r="F325" s="22">
        <v>1296</v>
      </c>
      <c r="G325" s="22">
        <v>0</v>
      </c>
      <c r="H325" s="22">
        <v>0</v>
      </c>
      <c r="I325" s="22">
        <v>223547</v>
      </c>
      <c r="J325" s="22">
        <v>0</v>
      </c>
      <c r="K325" s="22">
        <v>3779</v>
      </c>
      <c r="L325" s="22">
        <v>0</v>
      </c>
      <c r="M325" s="22"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611729</v>
      </c>
      <c r="V325" s="22">
        <v>0</v>
      </c>
      <c r="W325" s="22">
        <v>0</v>
      </c>
      <c r="X325" s="22">
        <v>7960</v>
      </c>
      <c r="Y325" s="22">
        <v>0</v>
      </c>
      <c r="Z325" s="22">
        <v>468042</v>
      </c>
      <c r="AA325" s="22">
        <v>0</v>
      </c>
      <c r="AB325" s="22">
        <v>0</v>
      </c>
      <c r="AC325" s="22">
        <v>0</v>
      </c>
      <c r="AD325" s="22">
        <v>476002</v>
      </c>
      <c r="AE325" s="22">
        <v>135727</v>
      </c>
      <c r="AF325" s="22">
        <v>264995</v>
      </c>
      <c r="AG325" s="22">
        <v>0</v>
      </c>
      <c r="AH325" s="22">
        <v>0</v>
      </c>
      <c r="AI325" s="22">
        <v>0</v>
      </c>
      <c r="AJ325" s="22">
        <v>264995</v>
      </c>
      <c r="AK325" s="22">
        <v>400722</v>
      </c>
    </row>
    <row r="326" spans="1:37" x14ac:dyDescent="0.35">
      <c r="A326" s="22" t="s">
        <v>114</v>
      </c>
      <c r="B326" s="22" t="s">
        <v>670</v>
      </c>
      <c r="C326" s="22" t="s">
        <v>765</v>
      </c>
      <c r="D326" s="22" t="s">
        <v>766</v>
      </c>
      <c r="E326" s="22">
        <v>287290</v>
      </c>
      <c r="F326" s="22">
        <v>8938</v>
      </c>
      <c r="G326" s="22">
        <v>2447</v>
      </c>
      <c r="H326" s="22">
        <v>0</v>
      </c>
      <c r="I326" s="22">
        <v>109371</v>
      </c>
      <c r="J326" s="22">
        <v>0</v>
      </c>
      <c r="K326" s="22">
        <v>744</v>
      </c>
      <c r="L326" s="22"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v>408790</v>
      </c>
      <c r="V326" s="22">
        <v>0</v>
      </c>
      <c r="W326" s="22">
        <v>0</v>
      </c>
      <c r="X326" s="22">
        <v>12848</v>
      </c>
      <c r="Y326" s="22">
        <v>0</v>
      </c>
      <c r="Z326" s="22">
        <v>77661</v>
      </c>
      <c r="AA326" s="22">
        <v>0</v>
      </c>
      <c r="AB326" s="22">
        <v>0</v>
      </c>
      <c r="AC326" s="22">
        <v>0</v>
      </c>
      <c r="AD326" s="22">
        <v>90509</v>
      </c>
      <c r="AE326" s="22">
        <v>318281</v>
      </c>
      <c r="AF326" s="22">
        <v>2303680</v>
      </c>
      <c r="AG326" s="22">
        <v>0</v>
      </c>
      <c r="AH326" s="22">
        <v>0</v>
      </c>
      <c r="AI326" s="22">
        <v>0</v>
      </c>
      <c r="AJ326" s="22">
        <v>2303680</v>
      </c>
      <c r="AK326" s="22">
        <v>2621961</v>
      </c>
    </row>
    <row r="327" spans="1:37" x14ac:dyDescent="0.35">
      <c r="A327" s="22" t="s">
        <v>114</v>
      </c>
      <c r="B327" s="22" t="s">
        <v>670</v>
      </c>
      <c r="C327" s="22" t="s">
        <v>767</v>
      </c>
      <c r="D327" s="22" t="s">
        <v>768</v>
      </c>
      <c r="E327" s="22">
        <v>363873</v>
      </c>
      <c r="F327" s="22">
        <v>25101</v>
      </c>
      <c r="G327" s="22">
        <v>4457</v>
      </c>
      <c r="H327" s="22">
        <v>0</v>
      </c>
      <c r="I327" s="22">
        <v>54171</v>
      </c>
      <c r="J327" s="22">
        <v>0</v>
      </c>
      <c r="K327" s="22">
        <v>5888</v>
      </c>
      <c r="L327" s="22">
        <v>0</v>
      </c>
      <c r="M327" s="22">
        <v>390245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v>843735</v>
      </c>
      <c r="V327" s="22">
        <v>0</v>
      </c>
      <c r="W327" s="22">
        <v>0</v>
      </c>
      <c r="X327" s="22">
        <v>9705</v>
      </c>
      <c r="Y327" s="22">
        <v>21673</v>
      </c>
      <c r="Z327" s="22">
        <v>117079</v>
      </c>
      <c r="AA327" s="22">
        <v>13857</v>
      </c>
      <c r="AB327" s="22">
        <v>0</v>
      </c>
      <c r="AC327" s="22">
        <v>0</v>
      </c>
      <c r="AD327" s="22">
        <v>162314</v>
      </c>
      <c r="AE327" s="22">
        <v>681421</v>
      </c>
      <c r="AF327" s="22">
        <v>889449</v>
      </c>
      <c r="AG327" s="22">
        <v>0</v>
      </c>
      <c r="AH327" s="22">
        <v>2461</v>
      </c>
      <c r="AI327" s="22">
        <v>0</v>
      </c>
      <c r="AJ327" s="22">
        <v>891910</v>
      </c>
      <c r="AK327" s="22">
        <v>1573331</v>
      </c>
    </row>
    <row r="328" spans="1:37" x14ac:dyDescent="0.35">
      <c r="A328" s="22" t="s">
        <v>114</v>
      </c>
      <c r="B328" s="22" t="s">
        <v>670</v>
      </c>
      <c r="C328" s="22" t="s">
        <v>769</v>
      </c>
      <c r="D328" s="22" t="s">
        <v>770</v>
      </c>
      <c r="E328" s="22">
        <v>1026953</v>
      </c>
      <c r="F328" s="22">
        <v>11709</v>
      </c>
      <c r="G328" s="22">
        <v>6058</v>
      </c>
      <c r="H328" s="22">
        <v>0</v>
      </c>
      <c r="I328" s="22">
        <v>34833</v>
      </c>
      <c r="J328" s="22">
        <v>0</v>
      </c>
      <c r="K328" s="22">
        <v>831</v>
      </c>
      <c r="L328" s="22">
        <v>0</v>
      </c>
      <c r="M328" s="22"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124355</v>
      </c>
      <c r="S328" s="22">
        <v>0</v>
      </c>
      <c r="T328" s="22">
        <v>0</v>
      </c>
      <c r="U328" s="22">
        <v>1204739</v>
      </c>
      <c r="V328" s="22">
        <v>0</v>
      </c>
      <c r="W328" s="22">
        <v>16703</v>
      </c>
      <c r="X328" s="22">
        <v>39487</v>
      </c>
      <c r="Y328" s="22">
        <v>0</v>
      </c>
      <c r="Z328" s="22">
        <v>311796</v>
      </c>
      <c r="AA328" s="22">
        <v>66415</v>
      </c>
      <c r="AB328" s="22">
        <v>172</v>
      </c>
      <c r="AC328" s="22">
        <v>114000</v>
      </c>
      <c r="AD328" s="22">
        <v>548573</v>
      </c>
      <c r="AE328" s="22">
        <v>656166</v>
      </c>
      <c r="AF328" s="22">
        <v>886949</v>
      </c>
      <c r="AG328" s="22">
        <v>0</v>
      </c>
      <c r="AH328" s="22">
        <v>6867</v>
      </c>
      <c r="AI328" s="22">
        <v>0</v>
      </c>
      <c r="AJ328" s="22">
        <v>893816</v>
      </c>
      <c r="AK328" s="22">
        <v>1549982</v>
      </c>
    </row>
    <row r="329" spans="1:37" x14ac:dyDescent="0.35">
      <c r="A329" s="22" t="s">
        <v>114</v>
      </c>
      <c r="B329" s="22" t="s">
        <v>670</v>
      </c>
      <c r="C329" s="22" t="s">
        <v>771</v>
      </c>
      <c r="D329" s="22" t="s">
        <v>772</v>
      </c>
      <c r="E329" s="22">
        <v>740576</v>
      </c>
      <c r="F329" s="22">
        <v>14790</v>
      </c>
      <c r="G329" s="22">
        <v>6625</v>
      </c>
      <c r="H329" s="22">
        <v>0</v>
      </c>
      <c r="I329" s="22">
        <v>98671</v>
      </c>
      <c r="J329" s="22">
        <v>0</v>
      </c>
      <c r="K329" s="22">
        <v>369</v>
      </c>
      <c r="L329" s="22">
        <v>0</v>
      </c>
      <c r="M329" s="22"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  <c r="T329" s="22">
        <v>0</v>
      </c>
      <c r="U329" s="22">
        <v>861031</v>
      </c>
      <c r="V329" s="22">
        <v>0</v>
      </c>
      <c r="W329" s="22">
        <v>0</v>
      </c>
      <c r="X329" s="22">
        <v>27226</v>
      </c>
      <c r="Y329" s="22">
        <v>0</v>
      </c>
      <c r="Z329" s="22">
        <v>287047</v>
      </c>
      <c r="AA329" s="22">
        <v>0</v>
      </c>
      <c r="AB329" s="22">
        <v>0</v>
      </c>
      <c r="AC329" s="22">
        <v>0</v>
      </c>
      <c r="AD329" s="22">
        <v>314273</v>
      </c>
      <c r="AE329" s="22">
        <v>546758</v>
      </c>
      <c r="AF329" s="22">
        <v>550132</v>
      </c>
      <c r="AG329" s="22">
        <v>0</v>
      </c>
      <c r="AH329" s="22">
        <v>591</v>
      </c>
      <c r="AI329" s="22">
        <v>0</v>
      </c>
      <c r="AJ329" s="22">
        <v>550723</v>
      </c>
      <c r="AK329" s="22">
        <v>1097481</v>
      </c>
    </row>
    <row r="330" spans="1:37" x14ac:dyDescent="0.35">
      <c r="A330" s="22" t="s">
        <v>114</v>
      </c>
      <c r="B330" s="22" t="s">
        <v>773</v>
      </c>
      <c r="C330" s="22" t="s">
        <v>774</v>
      </c>
      <c r="D330" s="22" t="s">
        <v>775</v>
      </c>
      <c r="E330" s="22">
        <v>880115</v>
      </c>
      <c r="F330" s="22">
        <v>24741</v>
      </c>
      <c r="G330" s="22">
        <v>27724</v>
      </c>
      <c r="H330" s="22">
        <v>0</v>
      </c>
      <c r="I330" s="22">
        <v>182443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v>0</v>
      </c>
      <c r="U330" s="22">
        <v>1115023</v>
      </c>
      <c r="V330" s="22">
        <v>0</v>
      </c>
      <c r="W330" s="22">
        <v>228758</v>
      </c>
      <c r="X330" s="22">
        <v>61618</v>
      </c>
      <c r="Y330" s="22">
        <v>0</v>
      </c>
      <c r="Z330" s="22">
        <v>383774</v>
      </c>
      <c r="AA330" s="22">
        <v>0</v>
      </c>
      <c r="AB330" s="22">
        <v>0</v>
      </c>
      <c r="AC330" s="22">
        <v>0</v>
      </c>
      <c r="AD330" s="22">
        <v>674150</v>
      </c>
      <c r="AE330" s="22">
        <v>440873</v>
      </c>
      <c r="AF330" s="22">
        <v>0</v>
      </c>
      <c r="AG330" s="22">
        <v>0</v>
      </c>
      <c r="AH330" s="22">
        <v>124</v>
      </c>
      <c r="AI330" s="22">
        <v>0</v>
      </c>
      <c r="AJ330" s="22">
        <v>124</v>
      </c>
      <c r="AK330" s="22">
        <v>440997</v>
      </c>
    </row>
    <row r="331" spans="1:37" x14ac:dyDescent="0.35">
      <c r="A331" s="22" t="s">
        <v>114</v>
      </c>
      <c r="B331" s="22" t="s">
        <v>773</v>
      </c>
      <c r="C331" s="22" t="s">
        <v>776</v>
      </c>
      <c r="D331" s="22" t="s">
        <v>777</v>
      </c>
      <c r="E331" s="22">
        <v>12346742</v>
      </c>
      <c r="F331" s="22">
        <v>11122</v>
      </c>
      <c r="G331" s="22">
        <v>0</v>
      </c>
      <c r="H331" s="22">
        <v>0</v>
      </c>
      <c r="I331" s="22">
        <v>1231331</v>
      </c>
      <c r="J331" s="22">
        <v>0</v>
      </c>
      <c r="K331" s="22">
        <v>375</v>
      </c>
      <c r="L331" s="22">
        <v>0</v>
      </c>
      <c r="M331" s="22"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v>0</v>
      </c>
      <c r="U331" s="22">
        <v>13589570</v>
      </c>
      <c r="V331" s="22">
        <v>0</v>
      </c>
      <c r="W331" s="22">
        <v>3227782</v>
      </c>
      <c r="X331" s="22">
        <v>2158</v>
      </c>
      <c r="Y331" s="22">
        <v>0</v>
      </c>
      <c r="Z331" s="22">
        <v>3750149</v>
      </c>
      <c r="AA331" s="22">
        <v>0</v>
      </c>
      <c r="AB331" s="22">
        <v>0</v>
      </c>
      <c r="AC331" s="22">
        <v>0</v>
      </c>
      <c r="AD331" s="22">
        <v>6980089</v>
      </c>
      <c r="AE331" s="22">
        <v>6609481</v>
      </c>
      <c r="AF331" s="22">
        <v>4548880</v>
      </c>
      <c r="AG331" s="22">
        <v>0</v>
      </c>
      <c r="AH331" s="22">
        <v>30198</v>
      </c>
      <c r="AI331" s="22">
        <v>0</v>
      </c>
      <c r="AJ331" s="22">
        <v>4579078</v>
      </c>
      <c r="AK331" s="22">
        <v>11188559</v>
      </c>
    </row>
    <row r="332" spans="1:37" x14ac:dyDescent="0.35">
      <c r="A332" s="22" t="s">
        <v>114</v>
      </c>
      <c r="B332" s="22" t="s">
        <v>773</v>
      </c>
      <c r="C332" s="22" t="s">
        <v>778</v>
      </c>
      <c r="D332" s="22" t="s">
        <v>779</v>
      </c>
      <c r="E332" s="22">
        <v>1280971</v>
      </c>
      <c r="F332" s="22">
        <v>0</v>
      </c>
      <c r="G332" s="22">
        <v>0</v>
      </c>
      <c r="H332" s="22">
        <v>0</v>
      </c>
      <c r="I332" s="22">
        <v>227733</v>
      </c>
      <c r="J332" s="22">
        <v>0</v>
      </c>
      <c r="K332" s="22">
        <v>0</v>
      </c>
      <c r="L332" s="22">
        <v>0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v>1508704</v>
      </c>
      <c r="V332" s="22">
        <v>0</v>
      </c>
      <c r="W332" s="22">
        <v>168296</v>
      </c>
      <c r="X332" s="22">
        <v>240</v>
      </c>
      <c r="Y332" s="22">
        <v>0</v>
      </c>
      <c r="Z332" s="22">
        <v>776387</v>
      </c>
      <c r="AA332" s="22">
        <v>0</v>
      </c>
      <c r="AB332" s="22">
        <v>0</v>
      </c>
      <c r="AC332" s="22">
        <v>0</v>
      </c>
      <c r="AD332" s="22">
        <v>944923</v>
      </c>
      <c r="AE332" s="22">
        <v>563781</v>
      </c>
      <c r="AF332" s="22">
        <v>0</v>
      </c>
      <c r="AG332" s="22">
        <v>0</v>
      </c>
      <c r="AH332" s="22">
        <v>23424</v>
      </c>
      <c r="AI332" s="22">
        <v>0</v>
      </c>
      <c r="AJ332" s="22">
        <v>23424</v>
      </c>
      <c r="AK332" s="22">
        <v>587205</v>
      </c>
    </row>
    <row r="333" spans="1:37" x14ac:dyDescent="0.35">
      <c r="A333" s="22" t="s">
        <v>114</v>
      </c>
      <c r="B333" s="22" t="s">
        <v>773</v>
      </c>
      <c r="C333" s="22" t="s">
        <v>780</v>
      </c>
      <c r="D333" s="22" t="s">
        <v>781</v>
      </c>
      <c r="E333" s="22">
        <v>643536</v>
      </c>
      <c r="F333" s="22">
        <v>4213</v>
      </c>
      <c r="G333" s="22">
        <v>0</v>
      </c>
      <c r="H333" s="22">
        <v>0</v>
      </c>
      <c r="I333" s="22">
        <v>376154</v>
      </c>
      <c r="J333" s="22">
        <v>0</v>
      </c>
      <c r="K333" s="22">
        <v>0</v>
      </c>
      <c r="L333" s="22">
        <v>0</v>
      </c>
      <c r="M333" s="22"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v>0</v>
      </c>
      <c r="U333" s="22">
        <v>1023903</v>
      </c>
      <c r="V333" s="22">
        <v>0</v>
      </c>
      <c r="W333" s="22">
        <v>16943</v>
      </c>
      <c r="X333" s="22">
        <v>0</v>
      </c>
      <c r="Y333" s="22">
        <v>0</v>
      </c>
      <c r="Z333" s="22">
        <v>717096</v>
      </c>
      <c r="AA333" s="22">
        <v>0</v>
      </c>
      <c r="AB333" s="22">
        <v>0</v>
      </c>
      <c r="AC333" s="22">
        <v>0</v>
      </c>
      <c r="AD333" s="22">
        <v>734039</v>
      </c>
      <c r="AE333" s="22">
        <v>289864</v>
      </c>
      <c r="AF333" s="22">
        <v>0</v>
      </c>
      <c r="AG333" s="22">
        <v>0</v>
      </c>
      <c r="AH333" s="22">
        <v>0</v>
      </c>
      <c r="AI333" s="22">
        <v>0</v>
      </c>
      <c r="AJ333" s="22">
        <v>0</v>
      </c>
      <c r="AK333" s="22">
        <v>289864</v>
      </c>
    </row>
    <row r="334" spans="1:37" x14ac:dyDescent="0.35">
      <c r="A334" s="22" t="s">
        <v>114</v>
      </c>
      <c r="B334" s="22" t="s">
        <v>773</v>
      </c>
      <c r="C334" s="22" t="s">
        <v>782</v>
      </c>
      <c r="D334" s="22" t="s">
        <v>783</v>
      </c>
      <c r="E334" s="22">
        <v>66909</v>
      </c>
      <c r="F334" s="22">
        <v>587</v>
      </c>
      <c r="G334" s="22">
        <v>0</v>
      </c>
      <c r="H334" s="22">
        <v>0</v>
      </c>
      <c r="I334" s="22">
        <v>570144</v>
      </c>
      <c r="J334" s="22">
        <v>0</v>
      </c>
      <c r="K334" s="22">
        <v>0</v>
      </c>
      <c r="L334" s="22">
        <v>0</v>
      </c>
      <c r="M334" s="22"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637640</v>
      </c>
      <c r="V334" s="22">
        <v>0</v>
      </c>
      <c r="W334" s="22">
        <v>30161</v>
      </c>
      <c r="X334" s="22">
        <v>0</v>
      </c>
      <c r="Y334" s="22">
        <v>0</v>
      </c>
      <c r="Z334" s="22">
        <v>560694</v>
      </c>
      <c r="AA334" s="22">
        <v>0</v>
      </c>
      <c r="AB334" s="22">
        <v>0</v>
      </c>
      <c r="AC334" s="22">
        <v>0</v>
      </c>
      <c r="AD334" s="22">
        <v>590855</v>
      </c>
      <c r="AE334" s="22">
        <v>46785</v>
      </c>
      <c r="AF334" s="22">
        <v>0</v>
      </c>
      <c r="AG334" s="22">
        <v>0</v>
      </c>
      <c r="AH334" s="22">
        <v>0</v>
      </c>
      <c r="AI334" s="22">
        <v>0</v>
      </c>
      <c r="AJ334" s="22">
        <v>0</v>
      </c>
      <c r="AK334" s="22">
        <v>46785</v>
      </c>
    </row>
    <row r="335" spans="1:37" x14ac:dyDescent="0.35">
      <c r="A335" s="22" t="s">
        <v>114</v>
      </c>
      <c r="B335" s="22" t="s">
        <v>773</v>
      </c>
      <c r="C335" s="22" t="s">
        <v>784</v>
      </c>
      <c r="D335" s="22" t="s">
        <v>785</v>
      </c>
      <c r="E335" s="22">
        <v>106129</v>
      </c>
      <c r="F335" s="22">
        <v>0</v>
      </c>
      <c r="G335" s="22">
        <v>0</v>
      </c>
      <c r="H335" s="22">
        <v>0</v>
      </c>
      <c r="I335" s="22">
        <v>441994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548123</v>
      </c>
      <c r="V335" s="22">
        <v>0</v>
      </c>
      <c r="W335" s="22">
        <v>0</v>
      </c>
      <c r="X335" s="22">
        <v>0</v>
      </c>
      <c r="Y335" s="22">
        <v>0</v>
      </c>
      <c r="Z335" s="22">
        <v>548123</v>
      </c>
      <c r="AA335" s="22">
        <v>0</v>
      </c>
      <c r="AB335" s="22">
        <v>0</v>
      </c>
      <c r="AC335" s="22">
        <v>0</v>
      </c>
      <c r="AD335" s="22">
        <v>548123</v>
      </c>
      <c r="AE335" s="22">
        <v>0</v>
      </c>
      <c r="AF335" s="22">
        <v>0</v>
      </c>
      <c r="AG335" s="22">
        <v>0</v>
      </c>
      <c r="AH335" s="22">
        <v>0</v>
      </c>
      <c r="AI335" s="22">
        <v>0</v>
      </c>
      <c r="AJ335" s="22">
        <v>0</v>
      </c>
      <c r="AK335" s="22">
        <v>0</v>
      </c>
    </row>
    <row r="336" spans="1:37" x14ac:dyDescent="0.35">
      <c r="A336" s="22" t="s">
        <v>114</v>
      </c>
      <c r="B336" s="22" t="s">
        <v>773</v>
      </c>
      <c r="C336" s="22" t="s">
        <v>786</v>
      </c>
      <c r="D336" s="22" t="s">
        <v>787</v>
      </c>
      <c r="E336" s="22">
        <v>12839227</v>
      </c>
      <c r="F336" s="22">
        <v>0</v>
      </c>
      <c r="G336" s="22">
        <v>0</v>
      </c>
      <c r="H336" s="22">
        <v>0</v>
      </c>
      <c r="I336" s="22">
        <v>200000</v>
      </c>
      <c r="J336" s="22">
        <v>0</v>
      </c>
      <c r="K336" s="22">
        <v>0</v>
      </c>
      <c r="L336" s="22">
        <v>0</v>
      </c>
      <c r="M336" s="22"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v>13039227</v>
      </c>
      <c r="V336" s="22">
        <v>0</v>
      </c>
      <c r="W336" s="22">
        <v>4282741</v>
      </c>
      <c r="X336" s="22">
        <v>14596</v>
      </c>
      <c r="Y336" s="22">
        <v>0</v>
      </c>
      <c r="Z336" s="22">
        <v>400158</v>
      </c>
      <c r="AA336" s="22">
        <v>0</v>
      </c>
      <c r="AB336" s="22">
        <v>0</v>
      </c>
      <c r="AC336" s="22">
        <v>0</v>
      </c>
      <c r="AD336" s="22">
        <v>4697495</v>
      </c>
      <c r="AE336" s="22">
        <v>8341732</v>
      </c>
      <c r="AF336" s="22">
        <v>0</v>
      </c>
      <c r="AG336" s="22">
        <v>0</v>
      </c>
      <c r="AH336" s="22">
        <v>761</v>
      </c>
      <c r="AI336" s="22">
        <v>0</v>
      </c>
      <c r="AJ336" s="22">
        <v>761</v>
      </c>
      <c r="AK336" s="22">
        <v>8342493</v>
      </c>
    </row>
    <row r="337" spans="1:37" x14ac:dyDescent="0.35">
      <c r="A337" s="22" t="s">
        <v>114</v>
      </c>
      <c r="B337" s="22" t="s">
        <v>773</v>
      </c>
      <c r="C337" s="22" t="s">
        <v>788</v>
      </c>
      <c r="D337" s="22" t="s">
        <v>789</v>
      </c>
      <c r="E337" s="22">
        <v>3489772</v>
      </c>
      <c r="F337" s="22">
        <v>533980</v>
      </c>
      <c r="G337" s="22">
        <v>14708</v>
      </c>
      <c r="H337" s="22">
        <v>-3486</v>
      </c>
      <c r="I337" s="22">
        <v>648461</v>
      </c>
      <c r="J337" s="22">
        <v>0</v>
      </c>
      <c r="K337" s="22">
        <v>170640</v>
      </c>
      <c r="L337" s="22">
        <v>0</v>
      </c>
      <c r="M337" s="22"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1</v>
      </c>
      <c r="S337" s="22">
        <v>0</v>
      </c>
      <c r="T337" s="22">
        <v>0</v>
      </c>
      <c r="U337" s="22">
        <v>4854076</v>
      </c>
      <c r="V337" s="22">
        <v>0</v>
      </c>
      <c r="W337" s="22">
        <v>57303</v>
      </c>
      <c r="X337" s="22">
        <v>350354</v>
      </c>
      <c r="Y337" s="22">
        <v>0</v>
      </c>
      <c r="Z337" s="22">
        <v>1425268</v>
      </c>
      <c r="AA337" s="22">
        <v>0</v>
      </c>
      <c r="AB337" s="22">
        <v>0</v>
      </c>
      <c r="AC337" s="22">
        <v>0</v>
      </c>
      <c r="AD337" s="22">
        <v>1832925</v>
      </c>
      <c r="AE337" s="22">
        <v>3021151</v>
      </c>
      <c r="AF337" s="22">
        <v>1562460</v>
      </c>
      <c r="AG337" s="22">
        <v>0</v>
      </c>
      <c r="AH337" s="22">
        <v>0</v>
      </c>
      <c r="AI337" s="22">
        <v>0</v>
      </c>
      <c r="AJ337" s="22">
        <v>1562460</v>
      </c>
      <c r="AK337" s="22">
        <v>4583611</v>
      </c>
    </row>
    <row r="338" spans="1:37" x14ac:dyDescent="0.35">
      <c r="A338" s="22" t="s">
        <v>114</v>
      </c>
      <c r="B338" s="22" t="s">
        <v>790</v>
      </c>
      <c r="C338" s="22" t="s">
        <v>791</v>
      </c>
      <c r="D338" s="22" t="s">
        <v>792</v>
      </c>
      <c r="E338" s="22">
        <v>49279018</v>
      </c>
      <c r="F338" s="22">
        <v>315949</v>
      </c>
      <c r="G338" s="22">
        <v>56728</v>
      </c>
      <c r="H338" s="22">
        <v>0</v>
      </c>
      <c r="I338" s="22">
        <v>2506610</v>
      </c>
      <c r="J338" s="22">
        <v>4036356</v>
      </c>
      <c r="K338" s="22">
        <v>1226963</v>
      </c>
      <c r="L338" s="22">
        <v>0</v>
      </c>
      <c r="M338" s="22">
        <v>0</v>
      </c>
      <c r="N338" s="22">
        <v>0</v>
      </c>
      <c r="O338" s="22">
        <v>517585</v>
      </c>
      <c r="P338" s="22">
        <v>7194985</v>
      </c>
      <c r="Q338" s="22">
        <v>3</v>
      </c>
      <c r="R338" s="22">
        <v>24424266</v>
      </c>
      <c r="S338" s="22">
        <v>420931</v>
      </c>
      <c r="T338" s="22">
        <v>809347</v>
      </c>
      <c r="U338" s="22">
        <v>90788741</v>
      </c>
      <c r="V338" s="22">
        <v>0</v>
      </c>
      <c r="W338" s="22">
        <v>398238</v>
      </c>
      <c r="X338" s="22">
        <v>3074719</v>
      </c>
      <c r="Y338" s="22">
        <v>0</v>
      </c>
      <c r="Z338" s="22">
        <v>3585945</v>
      </c>
      <c r="AA338" s="22">
        <v>159608</v>
      </c>
      <c r="AB338" s="22">
        <v>0</v>
      </c>
      <c r="AC338" s="22">
        <v>3117000</v>
      </c>
      <c r="AD338" s="22">
        <v>10335510</v>
      </c>
      <c r="AE338" s="22">
        <v>80453231</v>
      </c>
      <c r="AF338" s="22">
        <v>236918189</v>
      </c>
      <c r="AG338" s="22">
        <v>7098404</v>
      </c>
      <c r="AH338" s="22">
        <v>220783</v>
      </c>
      <c r="AI338" s="22">
        <v>0</v>
      </c>
      <c r="AJ338" s="22">
        <v>244237376</v>
      </c>
      <c r="AK338" s="22">
        <v>324690607</v>
      </c>
    </row>
    <row r="339" spans="1:37" x14ac:dyDescent="0.35">
      <c r="A339" s="22"/>
      <c r="B339" s="22"/>
      <c r="C339" s="22"/>
      <c r="D339" s="22" t="s">
        <v>793</v>
      </c>
      <c r="E339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C9F130-F0D5-4385-AD4B-D0DBEAF530E2}">
  <dimension ref="A1:AL339"/>
  <sheetViews>
    <sheetView zoomScale="90" zoomScaleNormal="90" workbookViewId="0"/>
  </sheetViews>
  <sheetFormatPr defaultRowHeight="14.5" x14ac:dyDescent="0.35"/>
  <cols>
    <col min="2" max="2" width="23.7265625" customWidth="1"/>
    <col min="4" max="4" width="37.7265625" customWidth="1"/>
    <col min="5" max="38" width="15.7265625" customWidth="1"/>
  </cols>
  <sheetData>
    <row r="1" spans="1:38" ht="24" customHeight="1" x14ac:dyDescent="0.4">
      <c r="A1" s="4" t="str">
        <f>HYPERLINK("#'Index'!A1", "&lt;&lt; Index")</f>
        <v>&lt;&lt; Index</v>
      </c>
      <c r="B1" s="20" t="s">
        <v>1120</v>
      </c>
      <c r="D1" s="20" t="s">
        <v>1178</v>
      </c>
    </row>
    <row r="2" spans="1:38" ht="64" customHeight="1" x14ac:dyDescent="0.3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1122</v>
      </c>
      <c r="F2" s="21" t="s">
        <v>1123</v>
      </c>
      <c r="G2" s="21" t="s">
        <v>1124</v>
      </c>
      <c r="H2" s="21" t="s">
        <v>1125</v>
      </c>
      <c r="I2" s="21" t="s">
        <v>1126</v>
      </c>
      <c r="J2" s="21" t="s">
        <v>1127</v>
      </c>
      <c r="K2" s="21" t="s">
        <v>1128</v>
      </c>
      <c r="L2" s="21" t="s">
        <v>1129</v>
      </c>
      <c r="M2" s="21" t="s">
        <v>1130</v>
      </c>
      <c r="N2" s="21" t="s">
        <v>1131</v>
      </c>
      <c r="O2" s="21" t="s">
        <v>1132</v>
      </c>
      <c r="P2" s="21" t="s">
        <v>1133</v>
      </c>
      <c r="Q2" s="21" t="s">
        <v>56</v>
      </c>
      <c r="R2" s="21" t="s">
        <v>1134</v>
      </c>
      <c r="S2" s="21" t="s">
        <v>1135</v>
      </c>
      <c r="T2" s="21" t="s">
        <v>1136</v>
      </c>
      <c r="U2" s="21" t="s">
        <v>1122</v>
      </c>
      <c r="V2" s="21" t="s">
        <v>1123</v>
      </c>
      <c r="W2" s="21" t="s">
        <v>1124</v>
      </c>
      <c r="X2" s="21" t="s">
        <v>1125</v>
      </c>
      <c r="Y2" s="21" t="s">
        <v>1126</v>
      </c>
      <c r="Z2" s="21" t="s">
        <v>1127</v>
      </c>
      <c r="AA2" s="21" t="s">
        <v>1128</v>
      </c>
      <c r="AB2" s="21" t="s">
        <v>1129</v>
      </c>
      <c r="AC2" s="21" t="s">
        <v>1137</v>
      </c>
      <c r="AD2" s="21" t="s">
        <v>1132</v>
      </c>
      <c r="AE2" s="21" t="s">
        <v>1133</v>
      </c>
      <c r="AF2" s="21" t="s">
        <v>56</v>
      </c>
      <c r="AG2" s="21" t="s">
        <v>1134</v>
      </c>
      <c r="AH2" s="21" t="s">
        <v>1135</v>
      </c>
      <c r="AI2" s="21" t="s">
        <v>1138</v>
      </c>
      <c r="AJ2" s="21" t="s">
        <v>1139</v>
      </c>
      <c r="AK2" s="21" t="s">
        <v>1140</v>
      </c>
      <c r="AL2" s="21" t="s">
        <v>1141</v>
      </c>
    </row>
    <row r="3" spans="1:38" x14ac:dyDescent="0.35">
      <c r="A3" s="21"/>
      <c r="B3" s="21"/>
      <c r="C3" s="21"/>
      <c r="D3" s="21" t="s">
        <v>80</v>
      </c>
      <c r="E3" s="21" t="s">
        <v>1142</v>
      </c>
      <c r="F3" s="21" t="s">
        <v>1143</v>
      </c>
      <c r="G3" s="21" t="s">
        <v>1144</v>
      </c>
      <c r="H3" s="21" t="s">
        <v>1145</v>
      </c>
      <c r="I3" s="21" t="s">
        <v>1146</v>
      </c>
      <c r="J3" s="21" t="s">
        <v>1147</v>
      </c>
      <c r="K3" s="21" t="s">
        <v>1148</v>
      </c>
      <c r="L3" s="21" t="s">
        <v>1149</v>
      </c>
      <c r="M3" s="21" t="s">
        <v>1150</v>
      </c>
      <c r="N3" s="21" t="s">
        <v>1151</v>
      </c>
      <c r="O3" s="21" t="s">
        <v>1152</v>
      </c>
      <c r="P3" s="21" t="s">
        <v>1153</v>
      </c>
      <c r="Q3" s="21" t="s">
        <v>1154</v>
      </c>
      <c r="R3" s="21" t="s">
        <v>1155</v>
      </c>
      <c r="S3" s="21" t="s">
        <v>1156</v>
      </c>
      <c r="T3" s="21" t="s">
        <v>1157</v>
      </c>
      <c r="U3" s="21" t="s">
        <v>1158</v>
      </c>
      <c r="V3" s="21" t="s">
        <v>1159</v>
      </c>
      <c r="W3" s="21" t="s">
        <v>1160</v>
      </c>
      <c r="X3" s="21" t="s">
        <v>1161</v>
      </c>
      <c r="Y3" s="21" t="s">
        <v>1162</v>
      </c>
      <c r="Z3" s="21" t="s">
        <v>1163</v>
      </c>
      <c r="AA3" s="21" t="s">
        <v>1164</v>
      </c>
      <c r="AB3" s="21" t="s">
        <v>1165</v>
      </c>
      <c r="AC3" s="21" t="s">
        <v>1166</v>
      </c>
      <c r="AD3" s="21" t="s">
        <v>1167</v>
      </c>
      <c r="AE3" s="21" t="s">
        <v>1168</v>
      </c>
      <c r="AF3" s="21" t="s">
        <v>1169</v>
      </c>
      <c r="AG3" s="21" t="s">
        <v>1170</v>
      </c>
      <c r="AH3" s="21" t="s">
        <v>1171</v>
      </c>
      <c r="AI3" s="21" t="s">
        <v>1172</v>
      </c>
      <c r="AJ3" s="21" t="s">
        <v>1173</v>
      </c>
      <c r="AK3" s="21" t="s">
        <v>1174</v>
      </c>
      <c r="AL3" s="21" t="s">
        <v>1175</v>
      </c>
    </row>
    <row r="4" spans="1:38" x14ac:dyDescent="0.35">
      <c r="A4" s="22" t="s">
        <v>114</v>
      </c>
      <c r="B4" s="22" t="s">
        <v>115</v>
      </c>
      <c r="C4" s="22" t="s">
        <v>116</v>
      </c>
      <c r="D4" s="22" t="s">
        <v>117</v>
      </c>
      <c r="E4" s="22">
        <v>343837754</v>
      </c>
      <c r="F4" s="22">
        <v>0</v>
      </c>
      <c r="G4" s="22">
        <v>122367413</v>
      </c>
      <c r="H4" s="22">
        <v>102578036</v>
      </c>
      <c r="I4" s="22">
        <v>105851808</v>
      </c>
      <c r="J4" s="22">
        <v>1354632</v>
      </c>
      <c r="K4" s="22">
        <v>0</v>
      </c>
      <c r="L4" s="22">
        <v>0</v>
      </c>
      <c r="M4" s="22">
        <v>675989643</v>
      </c>
      <c r="N4" s="22">
        <v>14649610</v>
      </c>
      <c r="O4" s="22">
        <v>165027467</v>
      </c>
      <c r="P4" s="22">
        <v>34371194</v>
      </c>
      <c r="Q4" s="22">
        <v>120057486</v>
      </c>
      <c r="R4" s="22">
        <v>77089654</v>
      </c>
      <c r="S4" s="22">
        <v>22554214</v>
      </c>
      <c r="T4" s="22">
        <v>1109739268</v>
      </c>
      <c r="U4" s="22">
        <v>137656682</v>
      </c>
      <c r="V4" s="22">
        <v>0</v>
      </c>
      <c r="W4" s="22">
        <v>27739247</v>
      </c>
      <c r="X4" s="22">
        <v>25661797</v>
      </c>
      <c r="Y4" s="22">
        <v>23014001</v>
      </c>
      <c r="Z4" s="22">
        <v>323969</v>
      </c>
      <c r="AA4" s="22">
        <v>0</v>
      </c>
      <c r="AB4" s="22">
        <v>0</v>
      </c>
      <c r="AC4" s="22">
        <v>214395696</v>
      </c>
      <c r="AD4" s="22">
        <v>35033249</v>
      </c>
      <c r="AE4" s="22">
        <v>13877902</v>
      </c>
      <c r="AF4" s="22">
        <v>0</v>
      </c>
      <c r="AG4" s="22">
        <v>28214469</v>
      </c>
      <c r="AH4" s="22">
        <v>10226410</v>
      </c>
      <c r="AI4" s="22">
        <v>301747726</v>
      </c>
      <c r="AJ4" s="22">
        <v>807991542</v>
      </c>
      <c r="AK4" s="22">
        <v>55810498</v>
      </c>
      <c r="AL4" s="22">
        <v>752181044</v>
      </c>
    </row>
    <row r="5" spans="1:38" x14ac:dyDescent="0.35">
      <c r="A5" s="22" t="s">
        <v>114</v>
      </c>
      <c r="B5" s="22" t="s">
        <v>115</v>
      </c>
      <c r="C5" s="22" t="s">
        <v>118</v>
      </c>
      <c r="D5" s="22" t="s">
        <v>119</v>
      </c>
      <c r="E5" s="22">
        <v>137779155</v>
      </c>
      <c r="F5" s="22">
        <v>0</v>
      </c>
      <c r="G5" s="22">
        <v>28069876</v>
      </c>
      <c r="H5" s="22">
        <v>16511752</v>
      </c>
      <c r="I5" s="22">
        <v>32567519</v>
      </c>
      <c r="J5" s="22">
        <v>0</v>
      </c>
      <c r="K5" s="22">
        <v>0</v>
      </c>
      <c r="L5" s="22">
        <v>0</v>
      </c>
      <c r="M5" s="22">
        <v>214928302</v>
      </c>
      <c r="N5" s="22">
        <v>0</v>
      </c>
      <c r="O5" s="22">
        <v>83732908</v>
      </c>
      <c r="P5" s="22">
        <v>7851437</v>
      </c>
      <c r="Q5" s="22">
        <v>153418562</v>
      </c>
      <c r="R5" s="22">
        <v>16729158</v>
      </c>
      <c r="S5" s="22">
        <v>5025035</v>
      </c>
      <c r="T5" s="22">
        <v>481685402</v>
      </c>
      <c r="U5" s="22">
        <v>62360162</v>
      </c>
      <c r="V5" s="22">
        <v>0</v>
      </c>
      <c r="W5" s="22">
        <v>7345498</v>
      </c>
      <c r="X5" s="22">
        <v>3929299</v>
      </c>
      <c r="Y5" s="22">
        <v>7449432</v>
      </c>
      <c r="Z5" s="22">
        <v>0</v>
      </c>
      <c r="AA5" s="22">
        <v>0</v>
      </c>
      <c r="AB5" s="22">
        <v>0</v>
      </c>
      <c r="AC5" s="22">
        <v>81084391</v>
      </c>
      <c r="AD5" s="22">
        <v>15370430</v>
      </c>
      <c r="AE5" s="22">
        <v>2861750</v>
      </c>
      <c r="AF5" s="22">
        <v>0</v>
      </c>
      <c r="AG5" s="22">
        <v>6612699</v>
      </c>
      <c r="AH5" s="22">
        <v>1653700</v>
      </c>
      <c r="AI5" s="22">
        <v>107582970</v>
      </c>
      <c r="AJ5" s="22">
        <v>374102432</v>
      </c>
      <c r="AK5" s="22">
        <v>35251428</v>
      </c>
      <c r="AL5" s="22">
        <v>338851004</v>
      </c>
    </row>
    <row r="6" spans="1:38" x14ac:dyDescent="0.35">
      <c r="A6" s="22" t="s">
        <v>114</v>
      </c>
      <c r="B6" s="22" t="s">
        <v>115</v>
      </c>
      <c r="C6" s="22" t="s">
        <v>120</v>
      </c>
      <c r="D6" s="22" t="s">
        <v>121</v>
      </c>
      <c r="E6" s="22">
        <v>83417734</v>
      </c>
      <c r="F6" s="22">
        <v>0</v>
      </c>
      <c r="G6" s="22">
        <v>25160351</v>
      </c>
      <c r="H6" s="22">
        <v>22618239</v>
      </c>
      <c r="I6" s="22">
        <v>8097538</v>
      </c>
      <c r="J6" s="22">
        <v>0</v>
      </c>
      <c r="K6" s="22">
        <v>0</v>
      </c>
      <c r="L6" s="22">
        <v>0</v>
      </c>
      <c r="M6" s="22">
        <v>139293862</v>
      </c>
      <c r="N6" s="22">
        <v>865337</v>
      </c>
      <c r="O6" s="22">
        <v>50045080</v>
      </c>
      <c r="P6" s="22">
        <v>6746611</v>
      </c>
      <c r="Q6" s="22">
        <v>9105499</v>
      </c>
      <c r="R6" s="22">
        <v>15858446</v>
      </c>
      <c r="S6" s="22">
        <v>6585452</v>
      </c>
      <c r="T6" s="22">
        <v>228500287</v>
      </c>
      <c r="U6" s="22">
        <v>55622515</v>
      </c>
      <c r="V6" s="22">
        <v>0</v>
      </c>
      <c r="W6" s="22">
        <v>11426393</v>
      </c>
      <c r="X6" s="22">
        <v>5809235</v>
      </c>
      <c r="Y6" s="22">
        <v>1733045</v>
      </c>
      <c r="Z6" s="22">
        <v>0</v>
      </c>
      <c r="AA6" s="22">
        <v>0</v>
      </c>
      <c r="AB6" s="22">
        <v>0</v>
      </c>
      <c r="AC6" s="22">
        <v>74591188</v>
      </c>
      <c r="AD6" s="22">
        <v>16807200</v>
      </c>
      <c r="AE6" s="22">
        <v>4473108</v>
      </c>
      <c r="AF6" s="22">
        <v>0</v>
      </c>
      <c r="AG6" s="22">
        <v>7172470</v>
      </c>
      <c r="AH6" s="22">
        <v>3183161</v>
      </c>
      <c r="AI6" s="22">
        <v>106227127</v>
      </c>
      <c r="AJ6" s="22">
        <v>122273160</v>
      </c>
      <c r="AK6" s="22">
        <v>4251064</v>
      </c>
      <c r="AL6" s="22">
        <v>118022096</v>
      </c>
    </row>
    <row r="7" spans="1:38" x14ac:dyDescent="0.35">
      <c r="A7" s="22" t="s">
        <v>114</v>
      </c>
      <c r="B7" s="22" t="s">
        <v>115</v>
      </c>
      <c r="C7" s="22" t="s">
        <v>122</v>
      </c>
      <c r="D7" s="22" t="s">
        <v>123</v>
      </c>
      <c r="E7" s="22">
        <v>6998778000</v>
      </c>
      <c r="F7" s="22">
        <v>2084767000</v>
      </c>
      <c r="G7" s="22">
        <v>2503321000</v>
      </c>
      <c r="H7" s="22">
        <v>3065280000</v>
      </c>
      <c r="I7" s="22">
        <v>2430658000</v>
      </c>
      <c r="J7" s="22">
        <v>69585000</v>
      </c>
      <c r="K7" s="22">
        <v>0</v>
      </c>
      <c r="L7" s="22">
        <v>0</v>
      </c>
      <c r="M7" s="22">
        <v>17152389000</v>
      </c>
      <c r="N7" s="22">
        <v>1371325000</v>
      </c>
      <c r="O7" s="22">
        <v>3525083000</v>
      </c>
      <c r="P7" s="22">
        <v>720756000</v>
      </c>
      <c r="Q7" s="22">
        <v>2563504000</v>
      </c>
      <c r="R7" s="22">
        <v>1268070000</v>
      </c>
      <c r="S7" s="22">
        <v>1657926000</v>
      </c>
      <c r="T7" s="22">
        <v>28259053000</v>
      </c>
      <c r="U7" s="22">
        <v>3317697000</v>
      </c>
      <c r="V7" s="22">
        <v>722698000</v>
      </c>
      <c r="W7" s="22">
        <v>728423000</v>
      </c>
      <c r="X7" s="22">
        <v>759365000</v>
      </c>
      <c r="Y7" s="22">
        <v>553799000</v>
      </c>
      <c r="Z7" s="22">
        <v>28347000</v>
      </c>
      <c r="AA7" s="22">
        <v>0</v>
      </c>
      <c r="AB7" s="22">
        <v>0</v>
      </c>
      <c r="AC7" s="22">
        <v>6110329000</v>
      </c>
      <c r="AD7" s="22">
        <v>1243110000</v>
      </c>
      <c r="AE7" s="22">
        <v>472465000</v>
      </c>
      <c r="AF7" s="22">
        <v>0</v>
      </c>
      <c r="AG7" s="22">
        <v>708024000</v>
      </c>
      <c r="AH7" s="22">
        <v>790646000</v>
      </c>
      <c r="AI7" s="22">
        <v>9324574000</v>
      </c>
      <c r="AJ7" s="22">
        <v>18934479000</v>
      </c>
      <c r="AK7" s="22">
        <v>2845144000</v>
      </c>
      <c r="AL7" s="22">
        <v>16089335000</v>
      </c>
    </row>
    <row r="8" spans="1:38" x14ac:dyDescent="0.35">
      <c r="A8" s="22" t="s">
        <v>114</v>
      </c>
      <c r="B8" s="22" t="s">
        <v>115</v>
      </c>
      <c r="C8" s="22" t="s">
        <v>124</v>
      </c>
      <c r="D8" s="22" t="s">
        <v>125</v>
      </c>
      <c r="E8" s="22">
        <v>125848165</v>
      </c>
      <c r="F8" s="22">
        <v>0</v>
      </c>
      <c r="G8" s="22">
        <v>51895239</v>
      </c>
      <c r="H8" s="22">
        <v>35505137</v>
      </c>
      <c r="I8" s="22">
        <v>31877927</v>
      </c>
      <c r="J8" s="22">
        <v>981772</v>
      </c>
      <c r="K8" s="22">
        <v>0</v>
      </c>
      <c r="L8" s="22">
        <v>0</v>
      </c>
      <c r="M8" s="22">
        <v>246108240</v>
      </c>
      <c r="N8" s="22">
        <v>4677918</v>
      </c>
      <c r="O8" s="22">
        <v>97181704</v>
      </c>
      <c r="P8" s="22">
        <v>11951279</v>
      </c>
      <c r="Q8" s="22">
        <v>7041886</v>
      </c>
      <c r="R8" s="22">
        <v>13585490</v>
      </c>
      <c r="S8" s="22">
        <v>7534398</v>
      </c>
      <c r="T8" s="22">
        <v>388080915</v>
      </c>
      <c r="U8" s="22">
        <v>64491633</v>
      </c>
      <c r="V8" s="22">
        <v>0</v>
      </c>
      <c r="W8" s="22">
        <v>19394694</v>
      </c>
      <c r="X8" s="22">
        <v>15393514</v>
      </c>
      <c r="Y8" s="22">
        <v>10053642</v>
      </c>
      <c r="Z8" s="22">
        <v>316412</v>
      </c>
      <c r="AA8" s="22">
        <v>0</v>
      </c>
      <c r="AB8" s="22">
        <v>0</v>
      </c>
      <c r="AC8" s="22">
        <v>109649895</v>
      </c>
      <c r="AD8" s="22">
        <v>22660520</v>
      </c>
      <c r="AE8" s="22">
        <v>6209740</v>
      </c>
      <c r="AF8" s="22">
        <v>0</v>
      </c>
      <c r="AG8" s="22">
        <v>7874212</v>
      </c>
      <c r="AH8" s="22">
        <v>3417116</v>
      </c>
      <c r="AI8" s="22">
        <v>149811483</v>
      </c>
      <c r="AJ8" s="22">
        <v>238269432</v>
      </c>
      <c r="AK8" s="22">
        <v>7912249</v>
      </c>
      <c r="AL8" s="22">
        <v>230357183</v>
      </c>
    </row>
    <row r="9" spans="1:38" x14ac:dyDescent="0.35">
      <c r="A9" s="22" t="s">
        <v>114</v>
      </c>
      <c r="B9" s="22" t="s">
        <v>115</v>
      </c>
      <c r="C9" s="22" t="s">
        <v>126</v>
      </c>
      <c r="D9" s="22" t="s">
        <v>127</v>
      </c>
      <c r="E9" s="22">
        <v>83962044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83962044</v>
      </c>
      <c r="N9" s="22">
        <v>18638741</v>
      </c>
      <c r="O9" s="22">
        <v>25033192</v>
      </c>
      <c r="P9" s="22">
        <v>12161090</v>
      </c>
      <c r="Q9" s="22">
        <v>25659829</v>
      </c>
      <c r="R9" s="22">
        <v>13563204</v>
      </c>
      <c r="S9" s="22">
        <v>7224600</v>
      </c>
      <c r="T9" s="22">
        <v>186242700</v>
      </c>
      <c r="U9" s="22">
        <v>55541428</v>
      </c>
      <c r="V9" s="22">
        <v>0</v>
      </c>
      <c r="W9" s="22">
        <v>0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55541428</v>
      </c>
      <c r="AD9" s="22">
        <v>5497646</v>
      </c>
      <c r="AE9" s="22">
        <v>7249165</v>
      </c>
      <c r="AF9" s="22">
        <v>0</v>
      </c>
      <c r="AG9" s="22">
        <v>4315941</v>
      </c>
      <c r="AH9" s="22">
        <v>4183940</v>
      </c>
      <c r="AI9" s="22">
        <v>76788120</v>
      </c>
      <c r="AJ9" s="22">
        <v>109454580</v>
      </c>
      <c r="AK9" s="22">
        <v>5611000</v>
      </c>
      <c r="AL9" s="22">
        <v>103843580</v>
      </c>
    </row>
    <row r="10" spans="1:38" x14ac:dyDescent="0.35">
      <c r="A10" s="22" t="s">
        <v>114</v>
      </c>
      <c r="B10" s="22" t="s">
        <v>115</v>
      </c>
      <c r="C10" s="22" t="s">
        <v>128</v>
      </c>
      <c r="D10" s="22" t="s">
        <v>129</v>
      </c>
      <c r="E10" s="22">
        <v>171787315</v>
      </c>
      <c r="F10" s="22">
        <v>0</v>
      </c>
      <c r="G10" s="22">
        <v>32569243</v>
      </c>
      <c r="H10" s="22">
        <v>66267135</v>
      </c>
      <c r="I10" s="22">
        <v>0</v>
      </c>
      <c r="J10" s="22">
        <v>2987028</v>
      </c>
      <c r="K10" s="22">
        <v>0</v>
      </c>
      <c r="L10" s="22">
        <v>0</v>
      </c>
      <c r="M10" s="22">
        <v>273610721</v>
      </c>
      <c r="N10" s="22">
        <v>43788155</v>
      </c>
      <c r="O10" s="22">
        <v>72183313</v>
      </c>
      <c r="P10" s="22">
        <v>20491838</v>
      </c>
      <c r="Q10" s="22">
        <v>38662877</v>
      </c>
      <c r="R10" s="22">
        <v>15280614</v>
      </c>
      <c r="S10" s="22">
        <v>8060825</v>
      </c>
      <c r="T10" s="22">
        <v>472078343</v>
      </c>
      <c r="U10" s="22">
        <v>85976406</v>
      </c>
      <c r="V10" s="22">
        <v>0</v>
      </c>
      <c r="W10" s="22">
        <v>12514332</v>
      </c>
      <c r="X10" s="22">
        <v>16261402</v>
      </c>
      <c r="Y10" s="22">
        <v>0</v>
      </c>
      <c r="Z10" s="22">
        <v>933204</v>
      </c>
      <c r="AA10" s="22">
        <v>0</v>
      </c>
      <c r="AB10" s="22">
        <v>0</v>
      </c>
      <c r="AC10" s="22">
        <v>115685344</v>
      </c>
      <c r="AD10" s="22">
        <v>14810825</v>
      </c>
      <c r="AE10" s="22">
        <v>7866286</v>
      </c>
      <c r="AF10" s="22">
        <v>0</v>
      </c>
      <c r="AG10" s="22">
        <v>4020843</v>
      </c>
      <c r="AH10" s="22">
        <v>3623056</v>
      </c>
      <c r="AI10" s="22">
        <v>146006354</v>
      </c>
      <c r="AJ10" s="22">
        <v>326071989</v>
      </c>
      <c r="AK10" s="22">
        <v>48303662</v>
      </c>
      <c r="AL10" s="22">
        <v>277768327</v>
      </c>
    </row>
    <row r="11" spans="1:38" x14ac:dyDescent="0.35">
      <c r="A11" s="22" t="s">
        <v>114</v>
      </c>
      <c r="B11" s="22" t="s">
        <v>115</v>
      </c>
      <c r="C11" s="22" t="s">
        <v>130</v>
      </c>
      <c r="D11" s="22" t="s">
        <v>131</v>
      </c>
      <c r="E11" s="22">
        <v>8538863000</v>
      </c>
      <c r="F11" s="22">
        <v>1347406000</v>
      </c>
      <c r="G11" s="22">
        <v>0</v>
      </c>
      <c r="H11" s="22">
        <v>0</v>
      </c>
      <c r="I11" s="22">
        <v>40980000</v>
      </c>
      <c r="J11" s="22">
        <v>13329000</v>
      </c>
      <c r="K11" s="22">
        <v>0</v>
      </c>
      <c r="L11" s="22">
        <v>0</v>
      </c>
      <c r="M11" s="22">
        <v>9940578000</v>
      </c>
      <c r="N11" s="22">
        <v>1882257000</v>
      </c>
      <c r="O11" s="22">
        <v>3795928000</v>
      </c>
      <c r="P11" s="22">
        <v>1001850000</v>
      </c>
      <c r="Q11" s="22">
        <v>1834792000</v>
      </c>
      <c r="R11" s="22">
        <v>1517825000</v>
      </c>
      <c r="S11" s="22">
        <v>1187718000</v>
      </c>
      <c r="T11" s="22">
        <v>21160948000</v>
      </c>
      <c r="U11" s="22">
        <v>4089610000</v>
      </c>
      <c r="V11" s="22">
        <v>493278000</v>
      </c>
      <c r="W11" s="22">
        <v>0</v>
      </c>
      <c r="X11" s="22">
        <v>0</v>
      </c>
      <c r="Y11" s="22">
        <v>471000</v>
      </c>
      <c r="Z11" s="22">
        <v>4187000</v>
      </c>
      <c r="AA11" s="22">
        <v>0</v>
      </c>
      <c r="AB11" s="22">
        <v>0</v>
      </c>
      <c r="AC11" s="22">
        <v>4587546000</v>
      </c>
      <c r="AD11" s="22">
        <v>1513660000</v>
      </c>
      <c r="AE11" s="22">
        <v>612753000</v>
      </c>
      <c r="AF11" s="22">
        <v>0</v>
      </c>
      <c r="AG11" s="22">
        <v>565926000</v>
      </c>
      <c r="AH11" s="22">
        <v>685487000</v>
      </c>
      <c r="AI11" s="22">
        <v>7965372000</v>
      </c>
      <c r="AJ11" s="22">
        <v>13195576000</v>
      </c>
      <c r="AK11" s="22">
        <v>3320727000</v>
      </c>
      <c r="AL11" s="22">
        <v>9874849000</v>
      </c>
    </row>
    <row r="12" spans="1:38" x14ac:dyDescent="0.35">
      <c r="A12" s="22" t="s">
        <v>114</v>
      </c>
      <c r="B12" s="22" t="s">
        <v>115</v>
      </c>
      <c r="C12" s="22" t="s">
        <v>132</v>
      </c>
      <c r="D12" s="22" t="s">
        <v>133</v>
      </c>
      <c r="E12" s="22">
        <v>212467000</v>
      </c>
      <c r="F12" s="22">
        <v>0</v>
      </c>
      <c r="G12" s="22">
        <v>61050000</v>
      </c>
      <c r="H12" s="22">
        <v>63872000</v>
      </c>
      <c r="I12" s="22">
        <v>71302000</v>
      </c>
      <c r="J12" s="22">
        <v>1438000</v>
      </c>
      <c r="K12" s="22">
        <v>0</v>
      </c>
      <c r="L12" s="22">
        <v>0</v>
      </c>
      <c r="M12" s="22">
        <v>410129000</v>
      </c>
      <c r="N12" s="22">
        <v>10705000</v>
      </c>
      <c r="O12" s="22">
        <v>94015000</v>
      </c>
      <c r="P12" s="22">
        <v>21787000</v>
      </c>
      <c r="Q12" s="22">
        <v>113605000</v>
      </c>
      <c r="R12" s="22">
        <v>26185000</v>
      </c>
      <c r="S12" s="22">
        <v>7799000</v>
      </c>
      <c r="T12" s="22">
        <v>684225000</v>
      </c>
      <c r="U12" s="22">
        <v>89513000</v>
      </c>
      <c r="V12" s="22">
        <v>0</v>
      </c>
      <c r="W12" s="22">
        <v>12304000</v>
      </c>
      <c r="X12" s="22">
        <v>13128000</v>
      </c>
      <c r="Y12" s="22">
        <v>12141000</v>
      </c>
      <c r="Z12" s="22">
        <v>887000</v>
      </c>
      <c r="AA12" s="22">
        <v>0</v>
      </c>
      <c r="AB12" s="22">
        <v>0</v>
      </c>
      <c r="AC12" s="22">
        <v>127973000</v>
      </c>
      <c r="AD12" s="22">
        <v>24385000</v>
      </c>
      <c r="AE12" s="22">
        <v>12401000</v>
      </c>
      <c r="AF12" s="22">
        <v>0</v>
      </c>
      <c r="AG12" s="22">
        <v>13759000</v>
      </c>
      <c r="AH12" s="22">
        <v>3438000</v>
      </c>
      <c r="AI12" s="22">
        <v>181956000</v>
      </c>
      <c r="AJ12" s="22">
        <v>502269000</v>
      </c>
      <c r="AK12" s="22">
        <v>31726000</v>
      </c>
      <c r="AL12" s="22">
        <v>470543000</v>
      </c>
    </row>
    <row r="13" spans="1:38" x14ac:dyDescent="0.35">
      <c r="A13" s="22" t="s">
        <v>114</v>
      </c>
      <c r="B13" s="22" t="s">
        <v>115</v>
      </c>
      <c r="C13" s="22" t="s">
        <v>134</v>
      </c>
      <c r="D13" s="22" t="s">
        <v>135</v>
      </c>
      <c r="E13" s="22">
        <v>406594671</v>
      </c>
      <c r="F13" s="22">
        <v>0</v>
      </c>
      <c r="G13" s="22">
        <v>0</v>
      </c>
      <c r="H13" s="22">
        <v>0</v>
      </c>
      <c r="I13" s="22">
        <v>97519200</v>
      </c>
      <c r="J13" s="22">
        <v>367404</v>
      </c>
      <c r="K13" s="22">
        <v>0</v>
      </c>
      <c r="L13" s="22">
        <v>0</v>
      </c>
      <c r="M13" s="22">
        <v>504481275</v>
      </c>
      <c r="N13" s="22">
        <v>6938432</v>
      </c>
      <c r="O13" s="22">
        <v>287974485</v>
      </c>
      <c r="P13" s="22">
        <v>31228466</v>
      </c>
      <c r="Q13" s="22">
        <v>87587644</v>
      </c>
      <c r="R13" s="22">
        <v>76941999</v>
      </c>
      <c r="S13" s="22">
        <v>24964099</v>
      </c>
      <c r="T13" s="22">
        <v>1020116400</v>
      </c>
      <c r="U13" s="22">
        <v>156521752</v>
      </c>
      <c r="V13" s="22">
        <v>0</v>
      </c>
      <c r="W13" s="22">
        <v>0</v>
      </c>
      <c r="X13" s="22">
        <v>0</v>
      </c>
      <c r="Y13" s="22">
        <v>20887393</v>
      </c>
      <c r="Z13" s="22">
        <v>48078</v>
      </c>
      <c r="AA13" s="22">
        <v>0</v>
      </c>
      <c r="AB13" s="22">
        <v>0</v>
      </c>
      <c r="AC13" s="22">
        <v>177457223</v>
      </c>
      <c r="AD13" s="22">
        <v>83710467</v>
      </c>
      <c r="AE13" s="22">
        <v>15888165</v>
      </c>
      <c r="AF13" s="22">
        <v>0</v>
      </c>
      <c r="AG13" s="22">
        <v>34765511</v>
      </c>
      <c r="AH13" s="22">
        <v>10672726</v>
      </c>
      <c r="AI13" s="22">
        <v>322494092</v>
      </c>
      <c r="AJ13" s="22">
        <v>697622308</v>
      </c>
      <c r="AK13" s="22">
        <v>123263793</v>
      </c>
      <c r="AL13" s="22">
        <v>574358515</v>
      </c>
    </row>
    <row r="14" spans="1:38" x14ac:dyDescent="0.35">
      <c r="A14" s="22" t="s">
        <v>114</v>
      </c>
      <c r="B14" s="22" t="s">
        <v>115</v>
      </c>
      <c r="C14" s="22" t="s">
        <v>136</v>
      </c>
      <c r="D14" s="22" t="s">
        <v>137</v>
      </c>
      <c r="E14" s="22">
        <v>89429057</v>
      </c>
      <c r="F14" s="22">
        <v>0</v>
      </c>
      <c r="G14" s="22">
        <v>23943590</v>
      </c>
      <c r="H14" s="22">
        <v>26986396</v>
      </c>
      <c r="I14" s="22">
        <v>19157948</v>
      </c>
      <c r="J14" s="22">
        <v>0</v>
      </c>
      <c r="K14" s="22">
        <v>0</v>
      </c>
      <c r="L14" s="22">
        <v>0</v>
      </c>
      <c r="M14" s="22">
        <v>159516991</v>
      </c>
      <c r="N14" s="22">
        <v>21695659</v>
      </c>
      <c r="O14" s="22">
        <v>52869982</v>
      </c>
      <c r="P14" s="22">
        <v>7700392</v>
      </c>
      <c r="Q14" s="22">
        <v>13203438</v>
      </c>
      <c r="R14" s="22">
        <v>8852466</v>
      </c>
      <c r="S14" s="22">
        <v>6385837</v>
      </c>
      <c r="T14" s="22">
        <v>270224765</v>
      </c>
      <c r="U14" s="22">
        <v>43699608</v>
      </c>
      <c r="V14" s="22">
        <v>0</v>
      </c>
      <c r="W14" s="22">
        <v>6039509</v>
      </c>
      <c r="X14" s="22">
        <v>6579112</v>
      </c>
      <c r="Y14" s="22">
        <v>4428595</v>
      </c>
      <c r="Z14" s="22">
        <v>0</v>
      </c>
      <c r="AA14" s="22">
        <v>0</v>
      </c>
      <c r="AB14" s="22">
        <v>0</v>
      </c>
      <c r="AC14" s="22">
        <v>60746824</v>
      </c>
      <c r="AD14" s="22">
        <v>14350428</v>
      </c>
      <c r="AE14" s="22">
        <v>4180947</v>
      </c>
      <c r="AF14" s="22">
        <v>0</v>
      </c>
      <c r="AG14" s="22">
        <v>3956182</v>
      </c>
      <c r="AH14" s="22">
        <v>3719971</v>
      </c>
      <c r="AI14" s="22">
        <v>86954352</v>
      </c>
      <c r="AJ14" s="22">
        <v>183270413</v>
      </c>
      <c r="AK14" s="22">
        <v>24455663</v>
      </c>
      <c r="AL14" s="22">
        <v>158814750</v>
      </c>
    </row>
    <row r="15" spans="1:38" x14ac:dyDescent="0.35">
      <c r="A15" s="22" t="s">
        <v>114</v>
      </c>
      <c r="B15" s="22" t="s">
        <v>115</v>
      </c>
      <c r="C15" s="22" t="s">
        <v>138</v>
      </c>
      <c r="D15" s="22" t="s">
        <v>139</v>
      </c>
      <c r="E15" s="22">
        <v>339413611</v>
      </c>
      <c r="F15" s="22">
        <v>0</v>
      </c>
      <c r="G15" s="22">
        <v>172468492</v>
      </c>
      <c r="H15" s="22">
        <v>150359228</v>
      </c>
      <c r="I15" s="22">
        <v>210428070</v>
      </c>
      <c r="J15" s="22">
        <v>0</v>
      </c>
      <c r="K15" s="22">
        <v>0</v>
      </c>
      <c r="L15" s="22">
        <v>0</v>
      </c>
      <c r="M15" s="22">
        <v>872669401</v>
      </c>
      <c r="N15" s="22">
        <v>17727214</v>
      </c>
      <c r="O15" s="22">
        <v>136857198</v>
      </c>
      <c r="P15" s="22">
        <v>31376715</v>
      </c>
      <c r="Q15" s="22">
        <v>133813481</v>
      </c>
      <c r="R15" s="22">
        <v>37067985</v>
      </c>
      <c r="S15" s="22">
        <v>13532242</v>
      </c>
      <c r="T15" s="22">
        <v>1243044236</v>
      </c>
      <c r="U15" s="22">
        <v>177625162</v>
      </c>
      <c r="V15" s="22">
        <v>0</v>
      </c>
      <c r="W15" s="22">
        <v>39468176</v>
      </c>
      <c r="X15" s="22">
        <v>34783569</v>
      </c>
      <c r="Y15" s="22">
        <v>48239848</v>
      </c>
      <c r="Z15" s="22">
        <v>0</v>
      </c>
      <c r="AA15" s="22">
        <v>0</v>
      </c>
      <c r="AB15" s="22">
        <v>0</v>
      </c>
      <c r="AC15" s="22">
        <v>300116755</v>
      </c>
      <c r="AD15" s="22">
        <v>41455529</v>
      </c>
      <c r="AE15" s="22">
        <v>17230412</v>
      </c>
      <c r="AF15" s="22">
        <v>0</v>
      </c>
      <c r="AG15" s="22">
        <v>12740260</v>
      </c>
      <c r="AH15" s="22">
        <v>7370631</v>
      </c>
      <c r="AI15" s="22">
        <v>378913587</v>
      </c>
      <c r="AJ15" s="22">
        <v>864130649</v>
      </c>
      <c r="AK15" s="22">
        <v>66779526</v>
      </c>
      <c r="AL15" s="22">
        <v>797351123</v>
      </c>
    </row>
    <row r="16" spans="1:38" x14ac:dyDescent="0.35">
      <c r="A16" s="22" t="s">
        <v>114</v>
      </c>
      <c r="B16" s="22" t="s">
        <v>115</v>
      </c>
      <c r="C16" s="22" t="s">
        <v>140</v>
      </c>
      <c r="D16" s="22" t="s">
        <v>141</v>
      </c>
      <c r="E16" s="22">
        <v>547748000</v>
      </c>
      <c r="F16" s="22">
        <v>0</v>
      </c>
      <c r="G16" s="22">
        <v>263199000</v>
      </c>
      <c r="H16" s="22">
        <v>221790000</v>
      </c>
      <c r="I16" s="22">
        <v>212803000</v>
      </c>
      <c r="J16" s="22">
        <v>4587000</v>
      </c>
      <c r="K16" s="22">
        <v>240541000</v>
      </c>
      <c r="L16" s="22">
        <v>0</v>
      </c>
      <c r="M16" s="22">
        <v>1490668000</v>
      </c>
      <c r="N16" s="22">
        <v>104311000</v>
      </c>
      <c r="O16" s="22">
        <v>547451000</v>
      </c>
      <c r="P16" s="22">
        <v>144208000</v>
      </c>
      <c r="Q16" s="22">
        <v>135885000</v>
      </c>
      <c r="R16" s="22">
        <v>117643000</v>
      </c>
      <c r="S16" s="22">
        <v>89375000</v>
      </c>
      <c r="T16" s="22">
        <v>2629541000</v>
      </c>
      <c r="U16" s="22">
        <v>223652000</v>
      </c>
      <c r="V16" s="22">
        <v>0</v>
      </c>
      <c r="W16" s="22">
        <v>68593000</v>
      </c>
      <c r="X16" s="22">
        <v>55048000</v>
      </c>
      <c r="Y16" s="22">
        <v>46253000</v>
      </c>
      <c r="Z16" s="22">
        <v>2779000</v>
      </c>
      <c r="AA16" s="22">
        <v>95905000</v>
      </c>
      <c r="AB16" s="22">
        <v>0</v>
      </c>
      <c r="AC16" s="22">
        <v>492230000</v>
      </c>
      <c r="AD16" s="22">
        <v>143383000</v>
      </c>
      <c r="AE16" s="22">
        <v>71350000</v>
      </c>
      <c r="AF16" s="22">
        <v>0</v>
      </c>
      <c r="AG16" s="22">
        <v>45658000</v>
      </c>
      <c r="AH16" s="22">
        <v>45190000</v>
      </c>
      <c r="AI16" s="22">
        <v>797811000</v>
      </c>
      <c r="AJ16" s="22">
        <v>1831730000</v>
      </c>
      <c r="AK16" s="22">
        <v>224395000</v>
      </c>
      <c r="AL16" s="22">
        <v>1607335000</v>
      </c>
    </row>
    <row r="17" spans="1:38" x14ac:dyDescent="0.35">
      <c r="A17" s="22" t="s">
        <v>114</v>
      </c>
      <c r="B17" s="22" t="s">
        <v>115</v>
      </c>
      <c r="C17" s="22" t="s">
        <v>142</v>
      </c>
      <c r="D17" s="22" t="s">
        <v>143</v>
      </c>
      <c r="E17" s="22">
        <v>260620014</v>
      </c>
      <c r="F17" s="22">
        <v>0</v>
      </c>
      <c r="G17" s="22">
        <v>128509497</v>
      </c>
      <c r="H17" s="22">
        <v>56969456</v>
      </c>
      <c r="I17" s="22">
        <v>77123672</v>
      </c>
      <c r="J17" s="22">
        <v>0</v>
      </c>
      <c r="K17" s="22">
        <v>0</v>
      </c>
      <c r="L17" s="22">
        <v>0</v>
      </c>
      <c r="M17" s="22">
        <v>523222639</v>
      </c>
      <c r="N17" s="22">
        <v>6733756</v>
      </c>
      <c r="O17" s="22">
        <v>157048089</v>
      </c>
      <c r="P17" s="22">
        <v>54234492</v>
      </c>
      <c r="Q17" s="22">
        <v>28192230</v>
      </c>
      <c r="R17" s="22">
        <v>17401984</v>
      </c>
      <c r="S17" s="22">
        <v>11838868</v>
      </c>
      <c r="T17" s="22">
        <v>798672058</v>
      </c>
      <c r="U17" s="22">
        <v>103256633</v>
      </c>
      <c r="V17" s="22">
        <v>0</v>
      </c>
      <c r="W17" s="22">
        <v>57381258</v>
      </c>
      <c r="X17" s="22">
        <v>27087490</v>
      </c>
      <c r="Y17" s="22">
        <v>19337880</v>
      </c>
      <c r="Z17" s="22">
        <v>0</v>
      </c>
      <c r="AA17" s="22">
        <v>0</v>
      </c>
      <c r="AB17" s="22">
        <v>0</v>
      </c>
      <c r="AC17" s="22">
        <v>207063261</v>
      </c>
      <c r="AD17" s="22">
        <v>59198848</v>
      </c>
      <c r="AE17" s="22">
        <v>37921674</v>
      </c>
      <c r="AF17" s="22">
        <v>0</v>
      </c>
      <c r="AG17" s="22">
        <v>2811720</v>
      </c>
      <c r="AH17" s="22">
        <v>7698483</v>
      </c>
      <c r="AI17" s="22">
        <v>314693986</v>
      </c>
      <c r="AJ17" s="22">
        <v>483978072</v>
      </c>
      <c r="AK17" s="22">
        <v>32074682</v>
      </c>
      <c r="AL17" s="22">
        <v>451903390</v>
      </c>
    </row>
    <row r="18" spans="1:38" x14ac:dyDescent="0.35">
      <c r="A18" s="22" t="s">
        <v>114</v>
      </c>
      <c r="B18" s="22" t="s">
        <v>115</v>
      </c>
      <c r="C18" s="22" t="s">
        <v>144</v>
      </c>
      <c r="D18" s="22" t="s">
        <v>145</v>
      </c>
      <c r="E18" s="22">
        <v>422392000</v>
      </c>
      <c r="F18" s="22">
        <v>0</v>
      </c>
      <c r="G18" s="22">
        <v>215265000</v>
      </c>
      <c r="H18" s="22">
        <v>198489000</v>
      </c>
      <c r="I18" s="22">
        <v>121787000</v>
      </c>
      <c r="J18" s="22">
        <v>0</v>
      </c>
      <c r="K18" s="22">
        <v>413227000</v>
      </c>
      <c r="L18" s="22">
        <v>667676000</v>
      </c>
      <c r="M18" s="22">
        <v>2038836000</v>
      </c>
      <c r="N18" s="22">
        <v>65716000</v>
      </c>
      <c r="O18" s="22">
        <v>362005000</v>
      </c>
      <c r="P18" s="22">
        <v>127282000</v>
      </c>
      <c r="Q18" s="22">
        <v>48886000</v>
      </c>
      <c r="R18" s="22">
        <v>136409000</v>
      </c>
      <c r="S18" s="22">
        <v>52542000</v>
      </c>
      <c r="T18" s="22">
        <v>2831676000</v>
      </c>
      <c r="U18" s="22">
        <v>234243500</v>
      </c>
      <c r="V18" s="22">
        <v>0</v>
      </c>
      <c r="W18" s="22">
        <v>65901000</v>
      </c>
      <c r="X18" s="22">
        <v>61796000</v>
      </c>
      <c r="Y18" s="22">
        <v>34220500</v>
      </c>
      <c r="Z18" s="22">
        <v>0</v>
      </c>
      <c r="AA18" s="22">
        <v>215816000</v>
      </c>
      <c r="AB18" s="22">
        <v>605851000</v>
      </c>
      <c r="AC18" s="22">
        <v>1217828000</v>
      </c>
      <c r="AD18" s="22">
        <v>110516000</v>
      </c>
      <c r="AE18" s="22">
        <v>58862000</v>
      </c>
      <c r="AF18" s="22">
        <v>0</v>
      </c>
      <c r="AG18" s="22">
        <v>61957000</v>
      </c>
      <c r="AH18" s="22">
        <v>25565000</v>
      </c>
      <c r="AI18" s="22">
        <v>1474728000</v>
      </c>
      <c r="AJ18" s="22">
        <v>1356948000</v>
      </c>
      <c r="AK18" s="22">
        <v>376072000</v>
      </c>
      <c r="AL18" s="22">
        <v>980876000</v>
      </c>
    </row>
    <row r="19" spans="1:38" x14ac:dyDescent="0.35">
      <c r="A19" s="22" t="s">
        <v>114</v>
      </c>
      <c r="B19" s="22" t="s">
        <v>115</v>
      </c>
      <c r="C19" s="22" t="s">
        <v>146</v>
      </c>
      <c r="D19" s="22" t="s">
        <v>147</v>
      </c>
      <c r="E19" s="22">
        <v>901288894</v>
      </c>
      <c r="F19" s="22">
        <v>0</v>
      </c>
      <c r="G19" s="22">
        <v>322394615</v>
      </c>
      <c r="H19" s="22">
        <v>371721731</v>
      </c>
      <c r="I19" s="22">
        <v>298912383</v>
      </c>
      <c r="J19" s="22">
        <v>2387210</v>
      </c>
      <c r="K19" s="22">
        <v>149485413</v>
      </c>
      <c r="L19" s="22">
        <v>0</v>
      </c>
      <c r="M19" s="22">
        <v>2046190246</v>
      </c>
      <c r="N19" s="22">
        <v>104538312</v>
      </c>
      <c r="O19" s="22">
        <v>413711150</v>
      </c>
      <c r="P19" s="22">
        <v>124076922</v>
      </c>
      <c r="Q19" s="22">
        <v>361274897</v>
      </c>
      <c r="R19" s="22">
        <v>147401237</v>
      </c>
      <c r="S19" s="22">
        <v>66355744</v>
      </c>
      <c r="T19" s="22">
        <v>3263548508</v>
      </c>
      <c r="U19" s="22">
        <v>493627918</v>
      </c>
      <c r="V19" s="22">
        <v>0</v>
      </c>
      <c r="W19" s="22">
        <v>106331472</v>
      </c>
      <c r="X19" s="22">
        <v>129245245</v>
      </c>
      <c r="Y19" s="22">
        <v>75723471</v>
      </c>
      <c r="Z19" s="22">
        <v>1168389</v>
      </c>
      <c r="AA19" s="22">
        <v>50258104</v>
      </c>
      <c r="AB19" s="22">
        <v>0</v>
      </c>
      <c r="AC19" s="22">
        <v>856354599</v>
      </c>
      <c r="AD19" s="22">
        <v>143965608</v>
      </c>
      <c r="AE19" s="22">
        <v>67968686</v>
      </c>
      <c r="AF19" s="22">
        <v>0</v>
      </c>
      <c r="AG19" s="22">
        <v>61819885</v>
      </c>
      <c r="AH19" s="22">
        <v>31494392</v>
      </c>
      <c r="AI19" s="22">
        <v>1161603170</v>
      </c>
      <c r="AJ19" s="22">
        <v>2101945338</v>
      </c>
      <c r="AK19" s="22">
        <v>257412662</v>
      </c>
      <c r="AL19" s="22">
        <v>1844532676</v>
      </c>
    </row>
    <row r="20" spans="1:38" x14ac:dyDescent="0.35">
      <c r="A20" s="22" t="s">
        <v>114</v>
      </c>
      <c r="B20" s="22" t="s">
        <v>115</v>
      </c>
      <c r="C20" s="22" t="s">
        <v>148</v>
      </c>
      <c r="D20" s="22" t="s">
        <v>149</v>
      </c>
      <c r="E20" s="22">
        <v>190739815</v>
      </c>
      <c r="F20" s="22">
        <v>0</v>
      </c>
      <c r="G20" s="22">
        <v>106812153</v>
      </c>
      <c r="H20" s="22">
        <v>43576293</v>
      </c>
      <c r="I20" s="22">
        <v>83949610</v>
      </c>
      <c r="J20" s="22">
        <v>0</v>
      </c>
      <c r="K20" s="22">
        <v>0</v>
      </c>
      <c r="L20" s="22">
        <v>0</v>
      </c>
      <c r="M20" s="22">
        <v>425077871</v>
      </c>
      <c r="N20" s="22">
        <v>2341801</v>
      </c>
      <c r="O20" s="22">
        <v>104673112</v>
      </c>
      <c r="P20" s="22">
        <v>26892159</v>
      </c>
      <c r="Q20" s="22">
        <v>165735554</v>
      </c>
      <c r="R20" s="22">
        <v>26221014</v>
      </c>
      <c r="S20" s="22">
        <v>11691054</v>
      </c>
      <c r="T20" s="22">
        <v>762632565</v>
      </c>
      <c r="U20" s="22">
        <v>79865731</v>
      </c>
      <c r="V20" s="22">
        <v>0</v>
      </c>
      <c r="W20" s="22">
        <v>39637222</v>
      </c>
      <c r="X20" s="22">
        <v>13589439</v>
      </c>
      <c r="Y20" s="22">
        <v>21778579</v>
      </c>
      <c r="Z20" s="22">
        <v>0</v>
      </c>
      <c r="AA20" s="22">
        <v>0</v>
      </c>
      <c r="AB20" s="22">
        <v>0</v>
      </c>
      <c r="AC20" s="22">
        <v>154870971</v>
      </c>
      <c r="AD20" s="22">
        <v>20939314</v>
      </c>
      <c r="AE20" s="22">
        <v>16849367</v>
      </c>
      <c r="AF20" s="22">
        <v>0</v>
      </c>
      <c r="AG20" s="22">
        <v>12126611</v>
      </c>
      <c r="AH20" s="22">
        <v>4243261</v>
      </c>
      <c r="AI20" s="22">
        <v>209029524</v>
      </c>
      <c r="AJ20" s="22">
        <v>553603041</v>
      </c>
      <c r="AK20" s="22">
        <v>41261349</v>
      </c>
      <c r="AL20" s="22">
        <v>512341692</v>
      </c>
    </row>
    <row r="21" spans="1:38" x14ac:dyDescent="0.35">
      <c r="A21" s="22" t="s">
        <v>114</v>
      </c>
      <c r="B21" s="22" t="s">
        <v>115</v>
      </c>
      <c r="C21" s="22" t="s">
        <v>150</v>
      </c>
      <c r="D21" s="22" t="s">
        <v>151</v>
      </c>
      <c r="E21" s="22">
        <v>400843470</v>
      </c>
      <c r="F21" s="22">
        <v>1022211</v>
      </c>
      <c r="G21" s="22">
        <v>121906932</v>
      </c>
      <c r="H21" s="22">
        <v>109412105</v>
      </c>
      <c r="I21" s="22">
        <v>142172446</v>
      </c>
      <c r="J21" s="22">
        <v>0</v>
      </c>
      <c r="K21" s="22">
        <v>0</v>
      </c>
      <c r="L21" s="22">
        <v>0</v>
      </c>
      <c r="M21" s="22">
        <v>775357164</v>
      </c>
      <c r="N21" s="22">
        <v>21696054</v>
      </c>
      <c r="O21" s="22">
        <v>177056291</v>
      </c>
      <c r="P21" s="22">
        <v>32124952</v>
      </c>
      <c r="Q21" s="22">
        <v>427939926</v>
      </c>
      <c r="R21" s="22">
        <v>92697828</v>
      </c>
      <c r="S21" s="22">
        <v>51631055</v>
      </c>
      <c r="T21" s="22">
        <v>1578503270</v>
      </c>
      <c r="U21" s="22">
        <v>212837574</v>
      </c>
      <c r="V21" s="22">
        <v>40200</v>
      </c>
      <c r="W21" s="22">
        <v>44240865</v>
      </c>
      <c r="X21" s="22">
        <v>22167266</v>
      </c>
      <c r="Y21" s="22">
        <v>31179632</v>
      </c>
      <c r="Z21" s="22">
        <v>0</v>
      </c>
      <c r="AA21" s="22">
        <v>0</v>
      </c>
      <c r="AB21" s="22">
        <v>0</v>
      </c>
      <c r="AC21" s="22">
        <v>310465537</v>
      </c>
      <c r="AD21" s="22">
        <v>77202373</v>
      </c>
      <c r="AE21" s="22">
        <v>19397953</v>
      </c>
      <c r="AF21" s="22">
        <v>0</v>
      </c>
      <c r="AG21" s="22">
        <v>37775270</v>
      </c>
      <c r="AH21" s="22">
        <v>23113543</v>
      </c>
      <c r="AI21" s="22">
        <v>467954676</v>
      </c>
      <c r="AJ21" s="22">
        <v>1110548594</v>
      </c>
      <c r="AK21" s="22">
        <v>46331265</v>
      </c>
      <c r="AL21" s="22">
        <v>1064217329</v>
      </c>
    </row>
    <row r="22" spans="1:38" x14ac:dyDescent="0.35">
      <c r="A22" s="22" t="s">
        <v>114</v>
      </c>
      <c r="B22" s="22" t="s">
        <v>115</v>
      </c>
      <c r="C22" s="22" t="s">
        <v>152</v>
      </c>
      <c r="D22" s="22" t="s">
        <v>153</v>
      </c>
      <c r="E22" s="22">
        <v>56510292</v>
      </c>
      <c r="F22" s="22">
        <v>0</v>
      </c>
      <c r="G22" s="22">
        <v>62321265</v>
      </c>
      <c r="H22" s="22">
        <v>23606854</v>
      </c>
      <c r="I22" s="22">
        <v>12465855</v>
      </c>
      <c r="J22" s="22">
        <v>170923</v>
      </c>
      <c r="K22" s="22">
        <v>0</v>
      </c>
      <c r="L22" s="22">
        <v>0</v>
      </c>
      <c r="M22" s="22">
        <v>155075189</v>
      </c>
      <c r="N22" s="22">
        <v>4010731</v>
      </c>
      <c r="O22" s="22">
        <v>40141704</v>
      </c>
      <c r="P22" s="22">
        <v>11945025</v>
      </c>
      <c r="Q22" s="22">
        <v>2880888</v>
      </c>
      <c r="R22" s="22">
        <v>15412523</v>
      </c>
      <c r="S22" s="22">
        <v>5252685</v>
      </c>
      <c r="T22" s="22">
        <v>234718745</v>
      </c>
      <c r="U22" s="22">
        <v>24169363</v>
      </c>
      <c r="V22" s="22">
        <v>0</v>
      </c>
      <c r="W22" s="22">
        <v>22777001</v>
      </c>
      <c r="X22" s="22">
        <v>7849748</v>
      </c>
      <c r="Y22" s="22">
        <v>4020051</v>
      </c>
      <c r="Z22" s="22">
        <v>118901</v>
      </c>
      <c r="AA22" s="22">
        <v>0</v>
      </c>
      <c r="AB22" s="22">
        <v>0</v>
      </c>
      <c r="AC22" s="22">
        <v>58935064</v>
      </c>
      <c r="AD22" s="22">
        <v>10993211</v>
      </c>
      <c r="AE22" s="22">
        <v>6437658</v>
      </c>
      <c r="AF22" s="22">
        <v>0</v>
      </c>
      <c r="AG22" s="22">
        <v>11248848</v>
      </c>
      <c r="AH22" s="22">
        <v>3324175</v>
      </c>
      <c r="AI22" s="22">
        <v>90938956</v>
      </c>
      <c r="AJ22" s="22">
        <v>143779789</v>
      </c>
      <c r="AK22" s="22">
        <v>22203509</v>
      </c>
      <c r="AL22" s="22">
        <v>121576280</v>
      </c>
    </row>
    <row r="23" spans="1:38" x14ac:dyDescent="0.35">
      <c r="A23" s="22" t="s">
        <v>114</v>
      </c>
      <c r="B23" s="22" t="s">
        <v>154</v>
      </c>
      <c r="C23" s="22" t="s">
        <v>155</v>
      </c>
      <c r="D23" s="22" t="s">
        <v>156</v>
      </c>
      <c r="E23" s="22">
        <v>134142567</v>
      </c>
      <c r="F23" s="22">
        <v>0</v>
      </c>
      <c r="G23" s="22">
        <v>36750805</v>
      </c>
      <c r="H23" s="22">
        <v>28230048</v>
      </c>
      <c r="I23" s="22">
        <v>4094783</v>
      </c>
      <c r="J23" s="22">
        <v>0</v>
      </c>
      <c r="K23" s="22">
        <v>0</v>
      </c>
      <c r="L23" s="22">
        <v>0</v>
      </c>
      <c r="M23" s="22">
        <v>203218203</v>
      </c>
      <c r="N23" s="22">
        <v>124724</v>
      </c>
      <c r="O23" s="22">
        <v>10158688</v>
      </c>
      <c r="P23" s="22">
        <v>14109189</v>
      </c>
      <c r="Q23" s="22">
        <v>4964867</v>
      </c>
      <c r="R23" s="22">
        <v>4830146</v>
      </c>
      <c r="S23" s="22">
        <v>3479527</v>
      </c>
      <c r="T23" s="22">
        <v>240885344</v>
      </c>
      <c r="U23" s="22">
        <v>93677998</v>
      </c>
      <c r="V23" s="22">
        <v>0</v>
      </c>
      <c r="W23" s="22">
        <v>21507334</v>
      </c>
      <c r="X23" s="22">
        <v>13333264</v>
      </c>
      <c r="Y23" s="22">
        <v>2033167</v>
      </c>
      <c r="Z23" s="22">
        <v>0</v>
      </c>
      <c r="AA23" s="22">
        <v>0</v>
      </c>
      <c r="AB23" s="22">
        <v>0</v>
      </c>
      <c r="AC23" s="22">
        <v>130551763</v>
      </c>
      <c r="AD23" s="22">
        <v>5128782</v>
      </c>
      <c r="AE23" s="22">
        <v>6280950</v>
      </c>
      <c r="AF23" s="22">
        <v>0</v>
      </c>
      <c r="AG23" s="22">
        <v>2362141</v>
      </c>
      <c r="AH23" s="22">
        <v>2003634</v>
      </c>
      <c r="AI23" s="22">
        <v>146327270</v>
      </c>
      <c r="AJ23" s="22">
        <v>94558074</v>
      </c>
      <c r="AK23" s="22">
        <v>3350507</v>
      </c>
      <c r="AL23" s="22">
        <v>91207567</v>
      </c>
    </row>
    <row r="24" spans="1:38" x14ac:dyDescent="0.35">
      <c r="A24" s="22" t="s">
        <v>114</v>
      </c>
      <c r="B24" s="22" t="s">
        <v>154</v>
      </c>
      <c r="C24" s="22" t="s">
        <v>157</v>
      </c>
      <c r="D24" s="22" t="s">
        <v>158</v>
      </c>
      <c r="E24" s="22">
        <v>14422140</v>
      </c>
      <c r="F24" s="22">
        <v>0</v>
      </c>
      <c r="G24" s="22">
        <v>10821482</v>
      </c>
      <c r="H24" s="22">
        <v>19364011</v>
      </c>
      <c r="I24" s="22">
        <v>0</v>
      </c>
      <c r="J24" s="22">
        <v>0</v>
      </c>
      <c r="K24" s="22">
        <v>0</v>
      </c>
      <c r="L24" s="22">
        <v>0</v>
      </c>
      <c r="M24" s="22">
        <v>44607633</v>
      </c>
      <c r="N24" s="22">
        <v>3212326</v>
      </c>
      <c r="O24" s="22">
        <v>33890481</v>
      </c>
      <c r="P24" s="22">
        <v>7983435</v>
      </c>
      <c r="Q24" s="22">
        <v>403759</v>
      </c>
      <c r="R24" s="22">
        <v>5493600</v>
      </c>
      <c r="S24" s="22">
        <v>4760812</v>
      </c>
      <c r="T24" s="22">
        <v>100352046</v>
      </c>
      <c r="U24" s="22">
        <v>8189920</v>
      </c>
      <c r="V24" s="22">
        <v>0</v>
      </c>
      <c r="W24" s="22">
        <v>4091753</v>
      </c>
      <c r="X24" s="22">
        <v>6248338</v>
      </c>
      <c r="Y24" s="22">
        <v>0</v>
      </c>
      <c r="Z24" s="22">
        <v>0</v>
      </c>
      <c r="AA24" s="22">
        <v>0</v>
      </c>
      <c r="AB24" s="22">
        <v>0</v>
      </c>
      <c r="AC24" s="22">
        <v>18530011</v>
      </c>
      <c r="AD24" s="22">
        <v>11846430</v>
      </c>
      <c r="AE24" s="22">
        <v>4913836</v>
      </c>
      <c r="AF24" s="22">
        <v>0</v>
      </c>
      <c r="AG24" s="22">
        <v>3253726</v>
      </c>
      <c r="AH24" s="22">
        <v>2243631</v>
      </c>
      <c r="AI24" s="22">
        <v>40787634</v>
      </c>
      <c r="AJ24" s="22">
        <v>59564412</v>
      </c>
      <c r="AK24" s="22">
        <v>6562756</v>
      </c>
      <c r="AL24" s="22">
        <v>53001656</v>
      </c>
    </row>
    <row r="25" spans="1:38" x14ac:dyDescent="0.35">
      <c r="A25" s="22" t="s">
        <v>114</v>
      </c>
      <c r="B25" s="22" t="s">
        <v>154</v>
      </c>
      <c r="C25" s="22" t="s">
        <v>159</v>
      </c>
      <c r="D25" s="22" t="s">
        <v>160</v>
      </c>
      <c r="E25" s="22">
        <v>323300064</v>
      </c>
      <c r="F25" s="22">
        <v>0</v>
      </c>
      <c r="G25" s="22">
        <v>47191495</v>
      </c>
      <c r="H25" s="22">
        <v>67569097</v>
      </c>
      <c r="I25" s="22">
        <v>17486912</v>
      </c>
      <c r="J25" s="22">
        <v>0</v>
      </c>
      <c r="K25" s="22">
        <v>0</v>
      </c>
      <c r="L25" s="22">
        <v>2784724</v>
      </c>
      <c r="M25" s="22">
        <v>458332292</v>
      </c>
      <c r="N25" s="22">
        <v>14132564</v>
      </c>
      <c r="O25" s="22">
        <v>81619558</v>
      </c>
      <c r="P25" s="22">
        <v>29294575</v>
      </c>
      <c r="Q25" s="22">
        <v>51630907</v>
      </c>
      <c r="R25" s="22">
        <v>23831783</v>
      </c>
      <c r="S25" s="22">
        <v>12601948</v>
      </c>
      <c r="T25" s="22">
        <v>671443627</v>
      </c>
      <c r="U25" s="22">
        <v>151796683</v>
      </c>
      <c r="V25" s="22">
        <v>0</v>
      </c>
      <c r="W25" s="22">
        <v>11378849</v>
      </c>
      <c r="X25" s="22">
        <v>16583252</v>
      </c>
      <c r="Y25" s="22">
        <v>4871863</v>
      </c>
      <c r="Z25" s="22">
        <v>0</v>
      </c>
      <c r="AA25" s="22">
        <v>0</v>
      </c>
      <c r="AB25" s="22">
        <v>1794485</v>
      </c>
      <c r="AC25" s="22">
        <v>186425132</v>
      </c>
      <c r="AD25" s="22">
        <v>19963008</v>
      </c>
      <c r="AE25" s="22">
        <v>13416505</v>
      </c>
      <c r="AF25" s="22">
        <v>0</v>
      </c>
      <c r="AG25" s="22">
        <v>9997355</v>
      </c>
      <c r="AH25" s="22">
        <v>7429636</v>
      </c>
      <c r="AI25" s="22">
        <v>237231636</v>
      </c>
      <c r="AJ25" s="22">
        <v>434211991</v>
      </c>
      <c r="AK25" s="22">
        <v>-2456633</v>
      </c>
      <c r="AL25" s="22">
        <v>436668624</v>
      </c>
    </row>
    <row r="26" spans="1:38" x14ac:dyDescent="0.35">
      <c r="A26" s="22" t="s">
        <v>114</v>
      </c>
      <c r="B26" s="22" t="s">
        <v>154</v>
      </c>
      <c r="C26" s="22" t="s">
        <v>161</v>
      </c>
      <c r="D26" s="22" t="s">
        <v>162</v>
      </c>
      <c r="E26" s="22">
        <v>265817906</v>
      </c>
      <c r="F26" s="22">
        <v>0</v>
      </c>
      <c r="G26" s="22">
        <v>71827870</v>
      </c>
      <c r="H26" s="22">
        <v>32921435</v>
      </c>
      <c r="I26" s="22">
        <v>0</v>
      </c>
      <c r="J26" s="22">
        <v>0</v>
      </c>
      <c r="K26" s="22">
        <v>0</v>
      </c>
      <c r="L26" s="22">
        <v>0</v>
      </c>
      <c r="M26" s="22">
        <v>370567211</v>
      </c>
      <c r="N26" s="22">
        <v>1693043</v>
      </c>
      <c r="O26" s="22">
        <v>20641753</v>
      </c>
      <c r="P26" s="22">
        <v>19768003</v>
      </c>
      <c r="Q26" s="22">
        <v>4540381</v>
      </c>
      <c r="R26" s="22">
        <v>6384823</v>
      </c>
      <c r="S26" s="22">
        <v>5503410</v>
      </c>
      <c r="T26" s="22">
        <v>429098624</v>
      </c>
      <c r="U26" s="22">
        <v>189412645</v>
      </c>
      <c r="V26" s="22">
        <v>0</v>
      </c>
      <c r="W26" s="22">
        <v>19611452</v>
      </c>
      <c r="X26" s="22">
        <v>12406386</v>
      </c>
      <c r="Y26" s="22">
        <v>0</v>
      </c>
      <c r="Z26" s="22">
        <v>0</v>
      </c>
      <c r="AA26" s="22">
        <v>0</v>
      </c>
      <c r="AB26" s="22">
        <v>0</v>
      </c>
      <c r="AC26" s="22">
        <v>221430483</v>
      </c>
      <c r="AD26" s="22">
        <v>6288085</v>
      </c>
      <c r="AE26" s="22">
        <v>8629076</v>
      </c>
      <c r="AF26" s="22">
        <v>0</v>
      </c>
      <c r="AG26" s="22">
        <v>2794940</v>
      </c>
      <c r="AH26" s="22">
        <v>2476320</v>
      </c>
      <c r="AI26" s="22">
        <v>241618904</v>
      </c>
      <c r="AJ26" s="22">
        <v>187479720</v>
      </c>
      <c r="AK26" s="22">
        <v>12981874</v>
      </c>
      <c r="AL26" s="22">
        <v>174497846</v>
      </c>
    </row>
    <row r="27" spans="1:38" x14ac:dyDescent="0.35">
      <c r="A27" s="22" t="s">
        <v>114</v>
      </c>
      <c r="B27" s="22" t="s">
        <v>154</v>
      </c>
      <c r="C27" s="22" t="s">
        <v>163</v>
      </c>
      <c r="D27" s="22" t="s">
        <v>164</v>
      </c>
      <c r="E27" s="22">
        <v>846518215</v>
      </c>
      <c r="F27" s="22">
        <v>0</v>
      </c>
      <c r="G27" s="22">
        <v>190100826</v>
      </c>
      <c r="H27" s="22">
        <v>120689261</v>
      </c>
      <c r="I27" s="22">
        <v>135460857</v>
      </c>
      <c r="J27" s="22">
        <v>1663610</v>
      </c>
      <c r="K27" s="22">
        <v>424095</v>
      </c>
      <c r="L27" s="22">
        <v>6749955</v>
      </c>
      <c r="M27" s="22">
        <v>1301606819</v>
      </c>
      <c r="N27" s="22">
        <v>41365515</v>
      </c>
      <c r="O27" s="22">
        <v>520051451</v>
      </c>
      <c r="P27" s="22">
        <v>85864616</v>
      </c>
      <c r="Q27" s="22">
        <v>517237973</v>
      </c>
      <c r="R27" s="22">
        <v>132919178</v>
      </c>
      <c r="S27" s="22">
        <v>80392804</v>
      </c>
      <c r="T27" s="22">
        <v>2679438356</v>
      </c>
      <c r="U27" s="22">
        <v>292626748</v>
      </c>
      <c r="V27" s="22">
        <v>0</v>
      </c>
      <c r="W27" s="22">
        <v>45592943</v>
      </c>
      <c r="X27" s="22">
        <v>38872522</v>
      </c>
      <c r="Y27" s="22">
        <v>33672557</v>
      </c>
      <c r="Z27" s="22">
        <v>848322</v>
      </c>
      <c r="AA27" s="22">
        <v>0</v>
      </c>
      <c r="AB27" s="22">
        <v>2109877</v>
      </c>
      <c r="AC27" s="22">
        <v>413722969</v>
      </c>
      <c r="AD27" s="22">
        <v>147650970</v>
      </c>
      <c r="AE27" s="22">
        <v>53164015</v>
      </c>
      <c r="AF27" s="22">
        <v>0</v>
      </c>
      <c r="AG27" s="22">
        <v>54103265</v>
      </c>
      <c r="AH27" s="22">
        <v>48158451</v>
      </c>
      <c r="AI27" s="22">
        <v>716799670</v>
      </c>
      <c r="AJ27" s="22">
        <v>1962638686</v>
      </c>
      <c r="AK27" s="22">
        <v>150149603</v>
      </c>
      <c r="AL27" s="22">
        <v>1812489083</v>
      </c>
    </row>
    <row r="28" spans="1:38" x14ac:dyDescent="0.35">
      <c r="A28" s="22" t="s">
        <v>114</v>
      </c>
      <c r="B28" s="22" t="s">
        <v>154</v>
      </c>
      <c r="C28" s="22" t="s">
        <v>165</v>
      </c>
      <c r="D28" s="22" t="s">
        <v>166</v>
      </c>
      <c r="E28" s="22">
        <v>978083652</v>
      </c>
      <c r="F28" s="22">
        <v>0</v>
      </c>
      <c r="G28" s="22">
        <v>1068804316</v>
      </c>
      <c r="H28" s="22">
        <v>869012041</v>
      </c>
      <c r="I28" s="22">
        <v>253714254</v>
      </c>
      <c r="J28" s="22">
        <v>0</v>
      </c>
      <c r="K28" s="22">
        <v>0</v>
      </c>
      <c r="L28" s="22">
        <v>0</v>
      </c>
      <c r="M28" s="22">
        <v>3169614263</v>
      </c>
      <c r="N28" s="22">
        <v>341202927</v>
      </c>
      <c r="O28" s="22">
        <v>1024510518</v>
      </c>
      <c r="P28" s="22">
        <v>160580786</v>
      </c>
      <c r="Q28" s="22">
        <v>417701025</v>
      </c>
      <c r="R28" s="22">
        <v>373732811</v>
      </c>
      <c r="S28" s="22">
        <v>89181940</v>
      </c>
      <c r="T28" s="22">
        <v>5576524270</v>
      </c>
      <c r="U28" s="22">
        <v>294751367</v>
      </c>
      <c r="V28" s="22">
        <v>0</v>
      </c>
      <c r="W28" s="22">
        <v>259481299</v>
      </c>
      <c r="X28" s="22">
        <v>166331220</v>
      </c>
      <c r="Y28" s="22">
        <v>42780749</v>
      </c>
      <c r="Z28" s="22">
        <v>0</v>
      </c>
      <c r="AA28" s="22">
        <v>0</v>
      </c>
      <c r="AB28" s="22">
        <v>0</v>
      </c>
      <c r="AC28" s="22">
        <v>763344635</v>
      </c>
      <c r="AD28" s="22">
        <v>227552531</v>
      </c>
      <c r="AE28" s="22">
        <v>102994070</v>
      </c>
      <c r="AF28" s="22">
        <v>0</v>
      </c>
      <c r="AG28" s="22">
        <v>121442448</v>
      </c>
      <c r="AH28" s="22">
        <v>57508791</v>
      </c>
      <c r="AI28" s="22">
        <v>1272842475</v>
      </c>
      <c r="AJ28" s="22">
        <v>4303681795</v>
      </c>
      <c r="AK28" s="22">
        <v>72529244</v>
      </c>
      <c r="AL28" s="22">
        <v>4231152551</v>
      </c>
    </row>
    <row r="29" spans="1:38" x14ac:dyDescent="0.35">
      <c r="A29" s="22" t="s">
        <v>114</v>
      </c>
      <c r="B29" s="22" t="s">
        <v>167</v>
      </c>
      <c r="C29" s="22" t="s">
        <v>168</v>
      </c>
      <c r="D29" s="22" t="s">
        <v>169</v>
      </c>
      <c r="E29" s="22">
        <v>7485779</v>
      </c>
      <c r="F29" s="22">
        <v>0</v>
      </c>
      <c r="G29" s="22">
        <v>1677864</v>
      </c>
      <c r="H29" s="22">
        <v>1205059</v>
      </c>
      <c r="I29" s="22">
        <v>0</v>
      </c>
      <c r="J29" s="22">
        <v>0</v>
      </c>
      <c r="K29" s="22">
        <v>0</v>
      </c>
      <c r="L29" s="22">
        <v>0</v>
      </c>
      <c r="M29" s="22">
        <v>10368702</v>
      </c>
      <c r="N29" s="22">
        <v>0</v>
      </c>
      <c r="O29" s="22">
        <v>1189189</v>
      </c>
      <c r="P29" s="22">
        <v>1129380</v>
      </c>
      <c r="Q29" s="22">
        <v>2848639</v>
      </c>
      <c r="R29" s="22">
        <v>92308</v>
      </c>
      <c r="S29" s="22">
        <v>828904</v>
      </c>
      <c r="T29" s="22">
        <v>16457122</v>
      </c>
      <c r="U29" s="22">
        <v>5514957</v>
      </c>
      <c r="V29" s="22">
        <v>0</v>
      </c>
      <c r="W29" s="22">
        <v>677130</v>
      </c>
      <c r="X29" s="22">
        <v>233199</v>
      </c>
      <c r="Y29" s="22">
        <v>0</v>
      </c>
      <c r="Z29" s="22">
        <v>0</v>
      </c>
      <c r="AA29" s="22">
        <v>0</v>
      </c>
      <c r="AB29" s="22">
        <v>0</v>
      </c>
      <c r="AC29" s="22">
        <v>6425286</v>
      </c>
      <c r="AD29" s="22">
        <v>263635</v>
      </c>
      <c r="AE29" s="22">
        <v>572796</v>
      </c>
      <c r="AF29" s="22">
        <v>0</v>
      </c>
      <c r="AG29" s="22">
        <v>17881</v>
      </c>
      <c r="AH29" s="22">
        <v>317587</v>
      </c>
      <c r="AI29" s="22">
        <v>7597185</v>
      </c>
      <c r="AJ29" s="22">
        <v>8859937</v>
      </c>
      <c r="AK29" s="22">
        <v>0</v>
      </c>
      <c r="AL29" s="22">
        <v>8859937</v>
      </c>
    </row>
    <row r="30" spans="1:38" x14ac:dyDescent="0.35">
      <c r="A30" s="22" t="s">
        <v>114</v>
      </c>
      <c r="B30" s="22" t="s">
        <v>167</v>
      </c>
      <c r="C30" s="22" t="s">
        <v>170</v>
      </c>
      <c r="D30" s="22" t="s">
        <v>171</v>
      </c>
      <c r="E30" s="22">
        <v>170854765</v>
      </c>
      <c r="F30" s="22">
        <v>0</v>
      </c>
      <c r="G30" s="22">
        <v>5149252</v>
      </c>
      <c r="H30" s="22">
        <v>2689263</v>
      </c>
      <c r="I30" s="22">
        <v>0</v>
      </c>
      <c r="J30" s="22">
        <v>0</v>
      </c>
      <c r="K30" s="22">
        <v>0</v>
      </c>
      <c r="L30" s="22">
        <v>0</v>
      </c>
      <c r="M30" s="22">
        <v>178693280</v>
      </c>
      <c r="N30" s="22">
        <v>0</v>
      </c>
      <c r="O30" s="22">
        <v>26552262</v>
      </c>
      <c r="P30" s="22">
        <v>14635833</v>
      </c>
      <c r="Q30" s="22">
        <v>1940200</v>
      </c>
      <c r="R30" s="22">
        <v>0</v>
      </c>
      <c r="S30" s="22">
        <v>7276079</v>
      </c>
      <c r="T30" s="22">
        <v>229097654</v>
      </c>
      <c r="U30" s="22">
        <v>123521953</v>
      </c>
      <c r="V30" s="22">
        <v>0</v>
      </c>
      <c r="W30" s="22">
        <v>2435793</v>
      </c>
      <c r="X30" s="22">
        <v>1523915</v>
      </c>
      <c r="Y30" s="22">
        <v>0</v>
      </c>
      <c r="Z30" s="22">
        <v>0</v>
      </c>
      <c r="AA30" s="22">
        <v>0</v>
      </c>
      <c r="AB30" s="22">
        <v>0</v>
      </c>
      <c r="AC30" s="22">
        <v>127481661</v>
      </c>
      <c r="AD30" s="22">
        <v>5710105</v>
      </c>
      <c r="AE30" s="22">
        <v>7096574</v>
      </c>
      <c r="AF30" s="22">
        <v>0</v>
      </c>
      <c r="AG30" s="22">
        <v>0</v>
      </c>
      <c r="AH30" s="22">
        <v>3270786</v>
      </c>
      <c r="AI30" s="22">
        <v>143559126</v>
      </c>
      <c r="AJ30" s="22">
        <v>85538528</v>
      </c>
      <c r="AK30" s="22">
        <v>0</v>
      </c>
      <c r="AL30" s="22">
        <v>85538528</v>
      </c>
    </row>
    <row r="31" spans="1:38" x14ac:dyDescent="0.35">
      <c r="A31" s="22" t="s">
        <v>114</v>
      </c>
      <c r="B31" s="22" t="s">
        <v>167</v>
      </c>
      <c r="C31" s="22" t="s">
        <v>172</v>
      </c>
      <c r="D31" s="22" t="s">
        <v>173</v>
      </c>
      <c r="E31" s="22">
        <v>66425279</v>
      </c>
      <c r="F31" s="22">
        <v>0</v>
      </c>
      <c r="G31" s="22">
        <v>3650235</v>
      </c>
      <c r="H31" s="22">
        <v>1175396</v>
      </c>
      <c r="I31" s="22">
        <v>0</v>
      </c>
      <c r="J31" s="22">
        <v>0</v>
      </c>
      <c r="K31" s="22">
        <v>0</v>
      </c>
      <c r="L31" s="22">
        <v>0</v>
      </c>
      <c r="M31" s="22">
        <v>71250910</v>
      </c>
      <c r="N31" s="22">
        <v>168025</v>
      </c>
      <c r="O31" s="22">
        <v>2061311</v>
      </c>
      <c r="P31" s="22">
        <v>9768816</v>
      </c>
      <c r="Q31" s="22">
        <v>1986348</v>
      </c>
      <c r="R31" s="22">
        <v>1224616</v>
      </c>
      <c r="S31" s="22">
        <v>3556362</v>
      </c>
      <c r="T31" s="22">
        <v>90016388</v>
      </c>
      <c r="U31" s="22">
        <v>30276642</v>
      </c>
      <c r="V31" s="22">
        <v>0</v>
      </c>
      <c r="W31" s="22">
        <v>1452789</v>
      </c>
      <c r="X31" s="22">
        <v>390543</v>
      </c>
      <c r="Y31" s="22">
        <v>0</v>
      </c>
      <c r="Z31" s="22">
        <v>0</v>
      </c>
      <c r="AA31" s="22">
        <v>0</v>
      </c>
      <c r="AB31" s="22">
        <v>0</v>
      </c>
      <c r="AC31" s="22">
        <v>32119974</v>
      </c>
      <c r="AD31" s="22">
        <v>903964</v>
      </c>
      <c r="AE31" s="22">
        <v>4336453</v>
      </c>
      <c r="AF31" s="22">
        <v>0</v>
      </c>
      <c r="AG31" s="22">
        <v>898446</v>
      </c>
      <c r="AH31" s="22">
        <v>1973938</v>
      </c>
      <c r="AI31" s="22">
        <v>40232775</v>
      </c>
      <c r="AJ31" s="22">
        <v>49783613</v>
      </c>
      <c r="AK31" s="22">
        <v>0</v>
      </c>
      <c r="AL31" s="22">
        <v>49783613</v>
      </c>
    </row>
    <row r="32" spans="1:38" x14ac:dyDescent="0.35">
      <c r="A32" s="22" t="s">
        <v>114</v>
      </c>
      <c r="B32" s="22" t="s">
        <v>167</v>
      </c>
      <c r="C32" s="22" t="s">
        <v>174</v>
      </c>
      <c r="D32" s="22" t="s">
        <v>175</v>
      </c>
      <c r="E32" s="22">
        <v>90741257</v>
      </c>
      <c r="F32" s="22">
        <v>0</v>
      </c>
      <c r="G32" s="22">
        <v>2409148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93150405</v>
      </c>
      <c r="N32" s="22">
        <v>0</v>
      </c>
      <c r="O32" s="22">
        <v>5660956</v>
      </c>
      <c r="P32" s="22">
        <v>10952640</v>
      </c>
      <c r="Q32" s="22">
        <v>697763</v>
      </c>
      <c r="R32" s="22">
        <v>478028</v>
      </c>
      <c r="S32" s="22">
        <v>3387782</v>
      </c>
      <c r="T32" s="22">
        <v>114327574</v>
      </c>
      <c r="U32" s="22">
        <v>59563332</v>
      </c>
      <c r="V32" s="22">
        <v>0</v>
      </c>
      <c r="W32" s="22">
        <v>845373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60408705</v>
      </c>
      <c r="AD32" s="22">
        <v>1697752</v>
      </c>
      <c r="AE32" s="22">
        <v>4821220</v>
      </c>
      <c r="AF32" s="22">
        <v>0</v>
      </c>
      <c r="AG32" s="22">
        <v>317990</v>
      </c>
      <c r="AH32" s="22">
        <v>2205232</v>
      </c>
      <c r="AI32" s="22">
        <v>69450899</v>
      </c>
      <c r="AJ32" s="22">
        <v>44876675</v>
      </c>
      <c r="AK32" s="22">
        <v>0</v>
      </c>
      <c r="AL32" s="22">
        <v>44876675</v>
      </c>
    </row>
    <row r="33" spans="1:38" x14ac:dyDescent="0.35">
      <c r="A33" s="22" t="s">
        <v>114</v>
      </c>
      <c r="B33" s="22" t="s">
        <v>167</v>
      </c>
      <c r="C33" s="22" t="s">
        <v>176</v>
      </c>
      <c r="D33" s="22" t="s">
        <v>177</v>
      </c>
      <c r="E33" s="22">
        <v>322023854</v>
      </c>
      <c r="F33" s="22">
        <v>0</v>
      </c>
      <c r="G33" s="22">
        <v>49779512</v>
      </c>
      <c r="H33" s="22">
        <v>23450825</v>
      </c>
      <c r="I33" s="22">
        <v>7319078</v>
      </c>
      <c r="J33" s="22">
        <v>0</v>
      </c>
      <c r="K33" s="22">
        <v>0</v>
      </c>
      <c r="L33" s="22">
        <v>0</v>
      </c>
      <c r="M33" s="22">
        <v>402573269</v>
      </c>
      <c r="N33" s="22">
        <v>624234</v>
      </c>
      <c r="O33" s="22">
        <v>18994125</v>
      </c>
      <c r="P33" s="22">
        <v>12303725</v>
      </c>
      <c r="Q33" s="22">
        <v>4728991</v>
      </c>
      <c r="R33" s="22">
        <v>2529325</v>
      </c>
      <c r="S33" s="22">
        <v>6105528</v>
      </c>
      <c r="T33" s="22">
        <v>447859197</v>
      </c>
      <c r="U33" s="22">
        <v>113532495</v>
      </c>
      <c r="V33" s="22">
        <v>0</v>
      </c>
      <c r="W33" s="22">
        <v>12708642</v>
      </c>
      <c r="X33" s="22">
        <v>7275326</v>
      </c>
      <c r="Y33" s="22">
        <v>3726563</v>
      </c>
      <c r="Z33" s="22">
        <v>0</v>
      </c>
      <c r="AA33" s="22">
        <v>0</v>
      </c>
      <c r="AB33" s="22">
        <v>0</v>
      </c>
      <c r="AC33" s="22">
        <v>137243026</v>
      </c>
      <c r="AD33" s="22">
        <v>6443878</v>
      </c>
      <c r="AE33" s="22">
        <v>5949525</v>
      </c>
      <c r="AF33" s="22">
        <v>0</v>
      </c>
      <c r="AG33" s="22">
        <v>1169808</v>
      </c>
      <c r="AH33" s="22">
        <v>3287441</v>
      </c>
      <c r="AI33" s="22">
        <v>154093678</v>
      </c>
      <c r="AJ33" s="22">
        <v>293765519</v>
      </c>
      <c r="AK33" s="22">
        <v>1985554</v>
      </c>
      <c r="AL33" s="22">
        <v>291779965</v>
      </c>
    </row>
    <row r="34" spans="1:38" x14ac:dyDescent="0.35">
      <c r="A34" s="22" t="s">
        <v>114</v>
      </c>
      <c r="B34" s="22" t="s">
        <v>167</v>
      </c>
      <c r="C34" s="22" t="s">
        <v>178</v>
      </c>
      <c r="D34" s="22" t="s">
        <v>179</v>
      </c>
      <c r="E34" s="22">
        <v>50286268</v>
      </c>
      <c r="F34" s="22">
        <v>0</v>
      </c>
      <c r="G34" s="22">
        <v>18301290</v>
      </c>
      <c r="H34" s="22">
        <v>6352593</v>
      </c>
      <c r="I34" s="22">
        <v>5362109</v>
      </c>
      <c r="J34" s="22">
        <v>0</v>
      </c>
      <c r="K34" s="22">
        <v>0</v>
      </c>
      <c r="L34" s="22">
        <v>0</v>
      </c>
      <c r="M34" s="22">
        <v>80302260</v>
      </c>
      <c r="N34" s="22">
        <v>1433075</v>
      </c>
      <c r="O34" s="22">
        <v>2558521</v>
      </c>
      <c r="P34" s="22">
        <v>3495023</v>
      </c>
      <c r="Q34" s="22">
        <v>17406317</v>
      </c>
      <c r="R34" s="22">
        <v>2462059</v>
      </c>
      <c r="S34" s="22">
        <v>3075813</v>
      </c>
      <c r="T34" s="22">
        <v>110733068</v>
      </c>
      <c r="U34" s="22">
        <v>25353769</v>
      </c>
      <c r="V34" s="22">
        <v>0</v>
      </c>
      <c r="W34" s="22">
        <v>2593078</v>
      </c>
      <c r="X34" s="22">
        <v>1383657</v>
      </c>
      <c r="Y34" s="22">
        <v>1061495</v>
      </c>
      <c r="Z34" s="22">
        <v>0</v>
      </c>
      <c r="AA34" s="22">
        <v>0</v>
      </c>
      <c r="AB34" s="22">
        <v>0</v>
      </c>
      <c r="AC34" s="22">
        <v>30391999</v>
      </c>
      <c r="AD34" s="22">
        <v>1243454</v>
      </c>
      <c r="AE34" s="22">
        <v>1851729</v>
      </c>
      <c r="AF34" s="22">
        <v>0</v>
      </c>
      <c r="AG34" s="22">
        <v>1689322</v>
      </c>
      <c r="AH34" s="22">
        <v>1725808</v>
      </c>
      <c r="AI34" s="22">
        <v>36902312</v>
      </c>
      <c r="AJ34" s="22">
        <v>73830756</v>
      </c>
      <c r="AK34" s="22">
        <v>986162</v>
      </c>
      <c r="AL34" s="22">
        <v>72844594</v>
      </c>
    </row>
    <row r="35" spans="1:38" x14ac:dyDescent="0.35">
      <c r="A35" s="22" t="s">
        <v>114</v>
      </c>
      <c r="B35" s="22" t="s">
        <v>167</v>
      </c>
      <c r="C35" s="22" t="s">
        <v>180</v>
      </c>
      <c r="D35" s="22" t="s">
        <v>181</v>
      </c>
      <c r="E35" s="22">
        <v>172967132</v>
      </c>
      <c r="F35" s="22">
        <v>0</v>
      </c>
      <c r="G35" s="22">
        <v>3724632</v>
      </c>
      <c r="H35" s="22">
        <v>2131690</v>
      </c>
      <c r="I35" s="22">
        <v>0</v>
      </c>
      <c r="J35" s="22">
        <v>0</v>
      </c>
      <c r="K35" s="22">
        <v>0</v>
      </c>
      <c r="L35" s="22">
        <v>0</v>
      </c>
      <c r="M35" s="22">
        <v>178823454</v>
      </c>
      <c r="N35" s="22">
        <v>0</v>
      </c>
      <c r="O35" s="22">
        <v>6680051</v>
      </c>
      <c r="P35" s="22">
        <v>4742458</v>
      </c>
      <c r="Q35" s="22">
        <v>900097</v>
      </c>
      <c r="R35" s="22">
        <v>0</v>
      </c>
      <c r="S35" s="22">
        <v>2319420</v>
      </c>
      <c r="T35" s="22">
        <v>193465480</v>
      </c>
      <c r="U35" s="22">
        <v>155722631</v>
      </c>
      <c r="V35" s="22">
        <v>0</v>
      </c>
      <c r="W35" s="22">
        <v>1529779</v>
      </c>
      <c r="X35" s="22">
        <v>748986</v>
      </c>
      <c r="Y35" s="22">
        <v>0</v>
      </c>
      <c r="Z35" s="22">
        <v>0</v>
      </c>
      <c r="AA35" s="22">
        <v>0</v>
      </c>
      <c r="AB35" s="22">
        <v>0</v>
      </c>
      <c r="AC35" s="22">
        <v>158001396</v>
      </c>
      <c r="AD35" s="22">
        <v>2090275</v>
      </c>
      <c r="AE35" s="22">
        <v>1736398</v>
      </c>
      <c r="AF35" s="22">
        <v>0</v>
      </c>
      <c r="AG35" s="22">
        <v>0</v>
      </c>
      <c r="AH35" s="22">
        <v>1487076</v>
      </c>
      <c r="AI35" s="22">
        <v>163315145</v>
      </c>
      <c r="AJ35" s="22">
        <v>30150335</v>
      </c>
      <c r="AK35" s="22">
        <v>0</v>
      </c>
      <c r="AL35" s="22">
        <v>30150335</v>
      </c>
    </row>
    <row r="36" spans="1:38" x14ac:dyDescent="0.35">
      <c r="A36" s="22" t="s">
        <v>114</v>
      </c>
      <c r="B36" s="22" t="s">
        <v>167</v>
      </c>
      <c r="C36" s="22" t="s">
        <v>182</v>
      </c>
      <c r="D36" s="22" t="s">
        <v>183</v>
      </c>
      <c r="E36" s="22">
        <v>623776613</v>
      </c>
      <c r="F36" s="22">
        <v>0</v>
      </c>
      <c r="G36" s="22">
        <v>14006875</v>
      </c>
      <c r="H36" s="22">
        <v>12695254</v>
      </c>
      <c r="I36" s="22">
        <v>0</v>
      </c>
      <c r="J36" s="22">
        <v>0</v>
      </c>
      <c r="K36" s="22">
        <v>0</v>
      </c>
      <c r="L36" s="22">
        <v>0</v>
      </c>
      <c r="M36" s="22">
        <v>650478742</v>
      </c>
      <c r="N36" s="22">
        <v>30139732</v>
      </c>
      <c r="O36" s="22">
        <v>50646563</v>
      </c>
      <c r="P36" s="22">
        <v>33532981</v>
      </c>
      <c r="Q36" s="22">
        <v>14191870</v>
      </c>
      <c r="R36" s="22">
        <v>0</v>
      </c>
      <c r="S36" s="22">
        <v>17378708</v>
      </c>
      <c r="T36" s="22">
        <v>796368596</v>
      </c>
      <c r="U36" s="22">
        <v>470910059</v>
      </c>
      <c r="V36" s="22">
        <v>0</v>
      </c>
      <c r="W36" s="22">
        <v>4099508</v>
      </c>
      <c r="X36" s="22">
        <v>2652077</v>
      </c>
      <c r="Y36" s="22">
        <v>0</v>
      </c>
      <c r="Z36" s="22">
        <v>0</v>
      </c>
      <c r="AA36" s="22">
        <v>0</v>
      </c>
      <c r="AB36" s="22">
        <v>0</v>
      </c>
      <c r="AC36" s="22">
        <v>477661644</v>
      </c>
      <c r="AD36" s="22">
        <v>8665597</v>
      </c>
      <c r="AE36" s="22">
        <v>17154679</v>
      </c>
      <c r="AF36" s="22">
        <v>0</v>
      </c>
      <c r="AG36" s="22">
        <v>0</v>
      </c>
      <c r="AH36" s="22">
        <v>10409704</v>
      </c>
      <c r="AI36" s="22">
        <v>513891624</v>
      </c>
      <c r="AJ36" s="22">
        <v>282476972</v>
      </c>
      <c r="AK36" s="22">
        <v>11588291</v>
      </c>
      <c r="AL36" s="22">
        <v>270888681</v>
      </c>
    </row>
    <row r="37" spans="1:38" x14ac:dyDescent="0.35">
      <c r="A37" s="22" t="s">
        <v>114</v>
      </c>
      <c r="B37" s="22" t="s">
        <v>167</v>
      </c>
      <c r="C37" s="22" t="s">
        <v>184</v>
      </c>
      <c r="D37" s="22" t="s">
        <v>185</v>
      </c>
      <c r="E37" s="22">
        <v>365227158</v>
      </c>
      <c r="F37" s="22">
        <v>0</v>
      </c>
      <c r="G37" s="22">
        <v>16046337</v>
      </c>
      <c r="H37" s="22">
        <v>20072186</v>
      </c>
      <c r="I37" s="22">
        <v>1263612</v>
      </c>
      <c r="J37" s="22">
        <v>0</v>
      </c>
      <c r="K37" s="22">
        <v>0</v>
      </c>
      <c r="L37" s="22">
        <v>0</v>
      </c>
      <c r="M37" s="22">
        <v>402609293</v>
      </c>
      <c r="N37" s="22">
        <v>2887840</v>
      </c>
      <c r="O37" s="22">
        <v>25019623</v>
      </c>
      <c r="P37" s="22">
        <v>16360056</v>
      </c>
      <c r="Q37" s="22">
        <v>6456529</v>
      </c>
      <c r="R37" s="22">
        <v>8294664</v>
      </c>
      <c r="S37" s="22">
        <v>6443324</v>
      </c>
      <c r="T37" s="22">
        <v>468071329</v>
      </c>
      <c r="U37" s="22">
        <v>233573957</v>
      </c>
      <c r="V37" s="22">
        <v>0</v>
      </c>
      <c r="W37" s="22">
        <v>2389800</v>
      </c>
      <c r="X37" s="22">
        <v>3781374</v>
      </c>
      <c r="Y37" s="22">
        <v>212948</v>
      </c>
      <c r="Z37" s="22">
        <v>0</v>
      </c>
      <c r="AA37" s="22">
        <v>0</v>
      </c>
      <c r="AB37" s="22">
        <v>0</v>
      </c>
      <c r="AC37" s="22">
        <v>239958079</v>
      </c>
      <c r="AD37" s="22">
        <v>9226014</v>
      </c>
      <c r="AE37" s="22">
        <v>8634420</v>
      </c>
      <c r="AF37" s="22">
        <v>0</v>
      </c>
      <c r="AG37" s="22">
        <v>3139096</v>
      </c>
      <c r="AH37" s="22">
        <v>3579278</v>
      </c>
      <c r="AI37" s="22">
        <v>264536887</v>
      </c>
      <c r="AJ37" s="22">
        <v>203534442</v>
      </c>
      <c r="AK37" s="22">
        <v>9502492</v>
      </c>
      <c r="AL37" s="22">
        <v>194031950</v>
      </c>
    </row>
    <row r="38" spans="1:38" x14ac:dyDescent="0.35">
      <c r="A38" s="22" t="s">
        <v>114</v>
      </c>
      <c r="B38" s="22" t="s">
        <v>167</v>
      </c>
      <c r="C38" s="22" t="s">
        <v>186</v>
      </c>
      <c r="D38" s="22" t="s">
        <v>187</v>
      </c>
      <c r="E38" s="22">
        <v>66572790</v>
      </c>
      <c r="F38" s="22">
        <v>0</v>
      </c>
      <c r="G38" s="22">
        <v>17640914</v>
      </c>
      <c r="H38" s="22">
        <v>9524961</v>
      </c>
      <c r="I38" s="22">
        <v>0</v>
      </c>
      <c r="J38" s="22">
        <v>0</v>
      </c>
      <c r="K38" s="22">
        <v>0</v>
      </c>
      <c r="L38" s="22">
        <v>0</v>
      </c>
      <c r="M38" s="22">
        <v>93738665</v>
      </c>
      <c r="N38" s="22">
        <v>0</v>
      </c>
      <c r="O38" s="22">
        <v>8356961</v>
      </c>
      <c r="P38" s="22">
        <v>12813789</v>
      </c>
      <c r="Q38" s="22">
        <v>6677520</v>
      </c>
      <c r="R38" s="22">
        <v>4618985</v>
      </c>
      <c r="S38" s="22">
        <v>5083767</v>
      </c>
      <c r="T38" s="22">
        <v>131289687</v>
      </c>
      <c r="U38" s="22">
        <v>30073267</v>
      </c>
      <c r="V38" s="22">
        <v>0</v>
      </c>
      <c r="W38" s="22">
        <v>1400468</v>
      </c>
      <c r="X38" s="22">
        <v>4194624</v>
      </c>
      <c r="Y38" s="22">
        <v>0</v>
      </c>
      <c r="Z38" s="22">
        <v>0</v>
      </c>
      <c r="AA38" s="22">
        <v>0</v>
      </c>
      <c r="AB38" s="22">
        <v>0</v>
      </c>
      <c r="AC38" s="22">
        <v>35668359</v>
      </c>
      <c r="AD38" s="22">
        <v>2200771</v>
      </c>
      <c r="AE38" s="22">
        <v>7981027</v>
      </c>
      <c r="AF38" s="22">
        <v>0</v>
      </c>
      <c r="AG38" s="22">
        <v>3065561</v>
      </c>
      <c r="AH38" s="22">
        <v>3428908</v>
      </c>
      <c r="AI38" s="22">
        <v>52344626</v>
      </c>
      <c r="AJ38" s="22">
        <v>78945061</v>
      </c>
      <c r="AK38" s="22">
        <v>8838726</v>
      </c>
      <c r="AL38" s="22">
        <v>70106335</v>
      </c>
    </row>
    <row r="39" spans="1:38" x14ac:dyDescent="0.35">
      <c r="A39" s="22" t="s">
        <v>114</v>
      </c>
      <c r="B39" s="22" t="s">
        <v>167</v>
      </c>
      <c r="C39" s="22" t="s">
        <v>188</v>
      </c>
      <c r="D39" s="22" t="s">
        <v>189</v>
      </c>
      <c r="E39" s="22">
        <v>72739772</v>
      </c>
      <c r="F39" s="22">
        <v>0</v>
      </c>
      <c r="G39" s="22">
        <v>121346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72861118</v>
      </c>
      <c r="N39" s="22">
        <v>1568615</v>
      </c>
      <c r="O39" s="22">
        <v>2648037</v>
      </c>
      <c r="P39" s="22">
        <v>11230101</v>
      </c>
      <c r="Q39" s="22">
        <v>5796366</v>
      </c>
      <c r="R39" s="22">
        <v>0</v>
      </c>
      <c r="S39" s="22">
        <v>1451257</v>
      </c>
      <c r="T39" s="22">
        <v>95555494</v>
      </c>
      <c r="U39" s="22">
        <v>46796412</v>
      </c>
      <c r="V39" s="22">
        <v>0</v>
      </c>
      <c r="W39" s="22">
        <v>50144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46846556</v>
      </c>
      <c r="AD39" s="22">
        <v>788657</v>
      </c>
      <c r="AE39" s="22">
        <v>5213383</v>
      </c>
      <c r="AF39" s="22">
        <v>0</v>
      </c>
      <c r="AG39" s="22">
        <v>0</v>
      </c>
      <c r="AH39" s="22">
        <v>1303490</v>
      </c>
      <c r="AI39" s="22">
        <v>54152086</v>
      </c>
      <c r="AJ39" s="22">
        <v>41403408</v>
      </c>
      <c r="AK39" s="22">
        <v>0</v>
      </c>
      <c r="AL39" s="22">
        <v>41403408</v>
      </c>
    </row>
    <row r="40" spans="1:38" x14ac:dyDescent="0.35">
      <c r="A40" s="22" t="s">
        <v>114</v>
      </c>
      <c r="B40" s="22" t="s">
        <v>167</v>
      </c>
      <c r="C40" s="22" t="s">
        <v>190</v>
      </c>
      <c r="D40" s="22" t="s">
        <v>191</v>
      </c>
      <c r="E40" s="22">
        <v>119412405</v>
      </c>
      <c r="F40" s="22">
        <v>0</v>
      </c>
      <c r="G40" s="22">
        <v>20629247</v>
      </c>
      <c r="H40" s="22">
        <v>1107915</v>
      </c>
      <c r="I40" s="22">
        <v>0</v>
      </c>
      <c r="J40" s="22">
        <v>0</v>
      </c>
      <c r="K40" s="22">
        <v>0</v>
      </c>
      <c r="L40" s="22">
        <v>0</v>
      </c>
      <c r="M40" s="22">
        <v>141149567</v>
      </c>
      <c r="N40" s="22">
        <v>17681</v>
      </c>
      <c r="O40" s="22">
        <v>2524583</v>
      </c>
      <c r="P40" s="22">
        <v>3313304</v>
      </c>
      <c r="Q40" s="22">
        <v>616864</v>
      </c>
      <c r="R40" s="22">
        <v>0</v>
      </c>
      <c r="S40" s="22">
        <v>727789</v>
      </c>
      <c r="T40" s="22">
        <v>148349788</v>
      </c>
      <c r="U40" s="22">
        <v>61553193</v>
      </c>
      <c r="V40" s="22">
        <v>0</v>
      </c>
      <c r="W40" s="22">
        <v>4577667</v>
      </c>
      <c r="X40" s="22">
        <v>320773</v>
      </c>
      <c r="Y40" s="22">
        <v>0</v>
      </c>
      <c r="Z40" s="22">
        <v>0</v>
      </c>
      <c r="AA40" s="22">
        <v>0</v>
      </c>
      <c r="AB40" s="22">
        <v>0</v>
      </c>
      <c r="AC40" s="22">
        <v>66451633</v>
      </c>
      <c r="AD40" s="22">
        <v>1959400</v>
      </c>
      <c r="AE40" s="22">
        <v>1928547</v>
      </c>
      <c r="AF40" s="22">
        <v>0</v>
      </c>
      <c r="AG40" s="22">
        <v>0</v>
      </c>
      <c r="AH40" s="22">
        <v>468736</v>
      </c>
      <c r="AI40" s="22">
        <v>70808316</v>
      </c>
      <c r="AJ40" s="22">
        <v>77541472</v>
      </c>
      <c r="AK40" s="22">
        <v>0</v>
      </c>
      <c r="AL40" s="22">
        <v>77541472</v>
      </c>
    </row>
    <row r="41" spans="1:38" x14ac:dyDescent="0.35">
      <c r="A41" s="22" t="s">
        <v>114</v>
      </c>
      <c r="B41" s="22" t="s">
        <v>167</v>
      </c>
      <c r="C41" s="22" t="s">
        <v>192</v>
      </c>
      <c r="D41" s="22" t="s">
        <v>193</v>
      </c>
      <c r="E41" s="22">
        <v>653462481</v>
      </c>
      <c r="F41" s="22">
        <v>0</v>
      </c>
      <c r="G41" s="22">
        <v>6132594</v>
      </c>
      <c r="H41" s="22">
        <v>15649313</v>
      </c>
      <c r="I41" s="22">
        <v>0</v>
      </c>
      <c r="J41" s="22">
        <v>0</v>
      </c>
      <c r="K41" s="22">
        <v>0</v>
      </c>
      <c r="L41" s="22">
        <v>0</v>
      </c>
      <c r="M41" s="22">
        <v>675244388</v>
      </c>
      <c r="N41" s="22">
        <v>14585581</v>
      </c>
      <c r="O41" s="22">
        <v>19784496</v>
      </c>
      <c r="P41" s="22">
        <v>23380880</v>
      </c>
      <c r="Q41" s="22">
        <v>44218837</v>
      </c>
      <c r="R41" s="22">
        <v>0</v>
      </c>
      <c r="S41" s="22">
        <v>2937683</v>
      </c>
      <c r="T41" s="22">
        <v>780151865</v>
      </c>
      <c r="U41" s="22">
        <v>409174764</v>
      </c>
      <c r="V41" s="22">
        <v>0</v>
      </c>
      <c r="W41" s="22">
        <v>964276</v>
      </c>
      <c r="X41" s="22">
        <v>2645603</v>
      </c>
      <c r="Y41" s="22">
        <v>0</v>
      </c>
      <c r="Z41" s="22">
        <v>0</v>
      </c>
      <c r="AA41" s="22">
        <v>0</v>
      </c>
      <c r="AB41" s="22">
        <v>0</v>
      </c>
      <c r="AC41" s="22">
        <v>412784643</v>
      </c>
      <c r="AD41" s="22">
        <v>3506917</v>
      </c>
      <c r="AE41" s="22">
        <v>11235151</v>
      </c>
      <c r="AF41" s="22">
        <v>0</v>
      </c>
      <c r="AG41" s="22">
        <v>0</v>
      </c>
      <c r="AH41" s="22">
        <v>1735989</v>
      </c>
      <c r="AI41" s="22">
        <v>429262700</v>
      </c>
      <c r="AJ41" s="22">
        <v>350889165</v>
      </c>
      <c r="AK41" s="22">
        <v>0</v>
      </c>
      <c r="AL41" s="22">
        <v>350889165</v>
      </c>
    </row>
    <row r="42" spans="1:38" x14ac:dyDescent="0.35">
      <c r="A42" s="22" t="s">
        <v>114</v>
      </c>
      <c r="B42" s="22" t="s">
        <v>167</v>
      </c>
      <c r="C42" s="22" t="s">
        <v>194</v>
      </c>
      <c r="D42" s="22" t="s">
        <v>195</v>
      </c>
      <c r="E42" s="22">
        <v>243773486</v>
      </c>
      <c r="F42" s="22">
        <v>0</v>
      </c>
      <c r="G42" s="22">
        <v>49748196</v>
      </c>
      <c r="H42" s="22">
        <v>7471372</v>
      </c>
      <c r="I42" s="22">
        <v>1384020</v>
      </c>
      <c r="J42" s="22">
        <v>0</v>
      </c>
      <c r="K42" s="22">
        <v>0</v>
      </c>
      <c r="L42" s="22">
        <v>0</v>
      </c>
      <c r="M42" s="22">
        <v>302377074</v>
      </c>
      <c r="N42" s="22">
        <v>0</v>
      </c>
      <c r="O42" s="22">
        <v>13663657</v>
      </c>
      <c r="P42" s="22">
        <v>13838181</v>
      </c>
      <c r="Q42" s="22">
        <v>12444791</v>
      </c>
      <c r="R42" s="22">
        <v>1002849</v>
      </c>
      <c r="S42" s="22">
        <v>9313023</v>
      </c>
      <c r="T42" s="22">
        <v>352639575</v>
      </c>
      <c r="U42" s="22">
        <v>159041420</v>
      </c>
      <c r="V42" s="22">
        <v>0</v>
      </c>
      <c r="W42" s="22">
        <v>17466852</v>
      </c>
      <c r="X42" s="22">
        <v>3897346</v>
      </c>
      <c r="Y42" s="22">
        <v>738861</v>
      </c>
      <c r="Z42" s="22">
        <v>0</v>
      </c>
      <c r="AA42" s="22">
        <v>0</v>
      </c>
      <c r="AB42" s="22">
        <v>0</v>
      </c>
      <c r="AC42" s="22">
        <v>181144479</v>
      </c>
      <c r="AD42" s="22">
        <v>5271737</v>
      </c>
      <c r="AE42" s="22">
        <v>6409492</v>
      </c>
      <c r="AF42" s="22">
        <v>0</v>
      </c>
      <c r="AG42" s="22">
        <v>576439</v>
      </c>
      <c r="AH42" s="22">
        <v>5025993</v>
      </c>
      <c r="AI42" s="22">
        <v>198428140</v>
      </c>
      <c r="AJ42" s="22">
        <v>154211435</v>
      </c>
      <c r="AK42" s="22">
        <v>7793085</v>
      </c>
      <c r="AL42" s="22">
        <v>146418350</v>
      </c>
    </row>
    <row r="43" spans="1:38" x14ac:dyDescent="0.35">
      <c r="A43" s="22" t="s">
        <v>114</v>
      </c>
      <c r="B43" s="22" t="s">
        <v>167</v>
      </c>
      <c r="C43" s="22" t="s">
        <v>196</v>
      </c>
      <c r="D43" s="22" t="s">
        <v>197</v>
      </c>
      <c r="E43" s="22">
        <v>39035085</v>
      </c>
      <c r="F43" s="22">
        <v>0</v>
      </c>
      <c r="G43" s="22">
        <v>2196323</v>
      </c>
      <c r="H43" s="22">
        <v>823698</v>
      </c>
      <c r="I43" s="22">
        <v>0</v>
      </c>
      <c r="J43" s="22">
        <v>0</v>
      </c>
      <c r="K43" s="22">
        <v>0</v>
      </c>
      <c r="L43" s="22">
        <v>0</v>
      </c>
      <c r="M43" s="22">
        <v>42055106</v>
      </c>
      <c r="N43" s="22">
        <v>1319884</v>
      </c>
      <c r="O43" s="22">
        <v>2990303</v>
      </c>
      <c r="P43" s="22">
        <v>7223384</v>
      </c>
      <c r="Q43" s="22">
        <v>607670</v>
      </c>
      <c r="R43" s="22">
        <v>2276779</v>
      </c>
      <c r="S43" s="22">
        <v>658513</v>
      </c>
      <c r="T43" s="22">
        <v>57131639</v>
      </c>
      <c r="U43" s="22">
        <v>27041654</v>
      </c>
      <c r="V43" s="22">
        <v>0</v>
      </c>
      <c r="W43" s="22">
        <v>1095078</v>
      </c>
      <c r="X43" s="22">
        <v>415060</v>
      </c>
      <c r="Y43" s="22">
        <v>0</v>
      </c>
      <c r="Z43" s="22">
        <v>0</v>
      </c>
      <c r="AA43" s="22">
        <v>0</v>
      </c>
      <c r="AB43" s="22">
        <v>0</v>
      </c>
      <c r="AC43" s="22">
        <v>28551792</v>
      </c>
      <c r="AD43" s="22">
        <v>997737</v>
      </c>
      <c r="AE43" s="22">
        <v>4428746</v>
      </c>
      <c r="AF43" s="22">
        <v>0</v>
      </c>
      <c r="AG43" s="22">
        <v>1659262</v>
      </c>
      <c r="AH43" s="22">
        <v>456785</v>
      </c>
      <c r="AI43" s="22">
        <v>36094322</v>
      </c>
      <c r="AJ43" s="22">
        <v>21037317</v>
      </c>
      <c r="AK43" s="22">
        <v>0</v>
      </c>
      <c r="AL43" s="22">
        <v>21037317</v>
      </c>
    </row>
    <row r="44" spans="1:38" x14ac:dyDescent="0.35">
      <c r="A44" s="22" t="s">
        <v>114</v>
      </c>
      <c r="B44" s="22" t="s">
        <v>167</v>
      </c>
      <c r="C44" s="22" t="s">
        <v>198</v>
      </c>
      <c r="D44" s="22" t="s">
        <v>199</v>
      </c>
      <c r="E44" s="22">
        <v>130075460</v>
      </c>
      <c r="F44" s="22">
        <v>0</v>
      </c>
      <c r="G44" s="22">
        <v>6167508</v>
      </c>
      <c r="H44" s="22">
        <v>2906681</v>
      </c>
      <c r="I44" s="22">
        <v>5828</v>
      </c>
      <c r="J44" s="22">
        <v>30000</v>
      </c>
      <c r="K44" s="22">
        <v>6500</v>
      </c>
      <c r="L44" s="22">
        <v>0</v>
      </c>
      <c r="M44" s="22">
        <v>139191977</v>
      </c>
      <c r="N44" s="22">
        <v>0</v>
      </c>
      <c r="O44" s="22">
        <v>20218683</v>
      </c>
      <c r="P44" s="22">
        <v>19376210</v>
      </c>
      <c r="Q44" s="22">
        <v>1004225</v>
      </c>
      <c r="R44" s="22">
        <v>795719</v>
      </c>
      <c r="S44" s="22">
        <v>4950638</v>
      </c>
      <c r="T44" s="22">
        <v>185537452</v>
      </c>
      <c r="U44" s="22">
        <v>79377646</v>
      </c>
      <c r="V44" s="22">
        <v>0</v>
      </c>
      <c r="W44" s="22">
        <v>1206001</v>
      </c>
      <c r="X44" s="22">
        <v>1325501</v>
      </c>
      <c r="Y44" s="22">
        <v>5828</v>
      </c>
      <c r="Z44" s="22">
        <v>2813</v>
      </c>
      <c r="AA44" s="22">
        <v>0</v>
      </c>
      <c r="AB44" s="22">
        <v>0</v>
      </c>
      <c r="AC44" s="22">
        <v>81917789</v>
      </c>
      <c r="AD44" s="22">
        <v>4502386</v>
      </c>
      <c r="AE44" s="22">
        <v>8998105</v>
      </c>
      <c r="AF44" s="22">
        <v>0</v>
      </c>
      <c r="AG44" s="22">
        <v>291236</v>
      </c>
      <c r="AH44" s="22">
        <v>3317414</v>
      </c>
      <c r="AI44" s="22">
        <v>99026930</v>
      </c>
      <c r="AJ44" s="22">
        <v>86510522</v>
      </c>
      <c r="AK44" s="22">
        <v>126969</v>
      </c>
      <c r="AL44" s="22">
        <v>86383553</v>
      </c>
    </row>
    <row r="45" spans="1:38" x14ac:dyDescent="0.35">
      <c r="A45" s="22" t="s">
        <v>114</v>
      </c>
      <c r="B45" s="22" t="s">
        <v>167</v>
      </c>
      <c r="C45" s="22" t="s">
        <v>200</v>
      </c>
      <c r="D45" s="22" t="s">
        <v>201</v>
      </c>
      <c r="E45" s="22">
        <v>341777239</v>
      </c>
      <c r="F45" s="22">
        <v>0</v>
      </c>
      <c r="G45" s="22">
        <v>25908976</v>
      </c>
      <c r="H45" s="22">
        <v>5373013</v>
      </c>
      <c r="I45" s="22">
        <v>0</v>
      </c>
      <c r="J45" s="22">
        <v>374815</v>
      </c>
      <c r="K45" s="22">
        <v>0</v>
      </c>
      <c r="L45" s="22">
        <v>0</v>
      </c>
      <c r="M45" s="22">
        <v>373434043</v>
      </c>
      <c r="N45" s="22">
        <v>5102932</v>
      </c>
      <c r="O45" s="22">
        <v>43009946</v>
      </c>
      <c r="P45" s="22">
        <v>26915444</v>
      </c>
      <c r="Q45" s="22">
        <v>20155951</v>
      </c>
      <c r="R45" s="22">
        <v>3019842</v>
      </c>
      <c r="S45" s="22">
        <v>18649850</v>
      </c>
      <c r="T45" s="22">
        <v>490288008</v>
      </c>
      <c r="U45" s="22">
        <v>213970597</v>
      </c>
      <c r="V45" s="22">
        <v>0</v>
      </c>
      <c r="W45" s="22">
        <v>7963160</v>
      </c>
      <c r="X45" s="22">
        <v>6991</v>
      </c>
      <c r="Y45" s="22">
        <v>0</v>
      </c>
      <c r="Z45" s="22">
        <v>13873</v>
      </c>
      <c r="AA45" s="22">
        <v>0</v>
      </c>
      <c r="AB45" s="22">
        <v>0</v>
      </c>
      <c r="AC45" s="22">
        <v>221954621</v>
      </c>
      <c r="AD45" s="22">
        <v>11428827</v>
      </c>
      <c r="AE45" s="22">
        <v>14028977</v>
      </c>
      <c r="AF45" s="22">
        <v>0</v>
      </c>
      <c r="AG45" s="22">
        <v>944619</v>
      </c>
      <c r="AH45" s="22">
        <v>9549707</v>
      </c>
      <c r="AI45" s="22">
        <v>257906751</v>
      </c>
      <c r="AJ45" s="22">
        <v>232381257</v>
      </c>
      <c r="AK45" s="22">
        <v>7683763</v>
      </c>
      <c r="AL45" s="22">
        <v>224697494</v>
      </c>
    </row>
    <row r="46" spans="1:38" x14ac:dyDescent="0.35">
      <c r="A46" s="22" t="s">
        <v>114</v>
      </c>
      <c r="B46" s="22" t="s">
        <v>167</v>
      </c>
      <c r="C46" s="22" t="s">
        <v>202</v>
      </c>
      <c r="D46" s="22" t="s">
        <v>203</v>
      </c>
      <c r="E46" s="22">
        <v>111138232</v>
      </c>
      <c r="F46" s="22">
        <v>0</v>
      </c>
      <c r="G46" s="22">
        <v>10397913</v>
      </c>
      <c r="H46" s="22">
        <v>1605161</v>
      </c>
      <c r="I46" s="22">
        <v>33384</v>
      </c>
      <c r="J46" s="22">
        <v>11036</v>
      </c>
      <c r="K46" s="22">
        <v>0</v>
      </c>
      <c r="L46" s="22">
        <v>0</v>
      </c>
      <c r="M46" s="22">
        <v>123185726</v>
      </c>
      <c r="N46" s="22">
        <v>438070</v>
      </c>
      <c r="O46" s="22">
        <v>9716239</v>
      </c>
      <c r="P46" s="22">
        <v>16314012</v>
      </c>
      <c r="Q46" s="22">
        <v>27310283</v>
      </c>
      <c r="R46" s="22">
        <v>0</v>
      </c>
      <c r="S46" s="22">
        <v>7281205</v>
      </c>
      <c r="T46" s="22">
        <v>184245535</v>
      </c>
      <c r="U46" s="22">
        <v>85125411</v>
      </c>
      <c r="V46" s="22">
        <v>0</v>
      </c>
      <c r="W46" s="22">
        <v>1103053</v>
      </c>
      <c r="X46" s="22">
        <v>256513</v>
      </c>
      <c r="Y46" s="22">
        <v>6872</v>
      </c>
      <c r="Z46" s="22">
        <v>2515</v>
      </c>
      <c r="AA46" s="22">
        <v>0</v>
      </c>
      <c r="AB46" s="22">
        <v>0</v>
      </c>
      <c r="AC46" s="22">
        <v>86494364</v>
      </c>
      <c r="AD46" s="22">
        <v>2138989</v>
      </c>
      <c r="AE46" s="22">
        <v>10501133</v>
      </c>
      <c r="AF46" s="22">
        <v>0</v>
      </c>
      <c r="AG46" s="22">
        <v>0</v>
      </c>
      <c r="AH46" s="22">
        <v>4117611</v>
      </c>
      <c r="AI46" s="22">
        <v>103252097</v>
      </c>
      <c r="AJ46" s="22">
        <v>80993438</v>
      </c>
      <c r="AK46" s="22">
        <v>49782</v>
      </c>
      <c r="AL46" s="22">
        <v>80943656</v>
      </c>
    </row>
    <row r="47" spans="1:38" x14ac:dyDescent="0.35">
      <c r="A47" s="22" t="s">
        <v>114</v>
      </c>
      <c r="B47" s="22" t="s">
        <v>167</v>
      </c>
      <c r="C47" s="22" t="s">
        <v>204</v>
      </c>
      <c r="D47" s="22" t="s">
        <v>205</v>
      </c>
      <c r="E47" s="22">
        <v>458786820</v>
      </c>
      <c r="F47" s="22">
        <v>0</v>
      </c>
      <c r="G47" s="22">
        <v>6110570</v>
      </c>
      <c r="H47" s="22">
        <v>4728293</v>
      </c>
      <c r="I47" s="22">
        <v>6909358</v>
      </c>
      <c r="J47" s="22">
        <v>0</v>
      </c>
      <c r="K47" s="22">
        <v>0</v>
      </c>
      <c r="L47" s="22">
        <v>0</v>
      </c>
      <c r="M47" s="22">
        <v>476535041</v>
      </c>
      <c r="N47" s="22">
        <v>11663980</v>
      </c>
      <c r="O47" s="22">
        <v>99826352</v>
      </c>
      <c r="P47" s="22">
        <v>40494963</v>
      </c>
      <c r="Q47" s="22">
        <v>83738567</v>
      </c>
      <c r="R47" s="22">
        <v>21942923</v>
      </c>
      <c r="S47" s="22">
        <v>17767883</v>
      </c>
      <c r="T47" s="22">
        <v>751969709</v>
      </c>
      <c r="U47" s="22">
        <v>206206567</v>
      </c>
      <c r="V47" s="22">
        <v>0</v>
      </c>
      <c r="W47" s="22">
        <v>2637068</v>
      </c>
      <c r="X47" s="22">
        <v>2220810</v>
      </c>
      <c r="Y47" s="22">
        <v>2991213</v>
      </c>
      <c r="Z47" s="22">
        <v>0</v>
      </c>
      <c r="AA47" s="22">
        <v>0</v>
      </c>
      <c r="AB47" s="22">
        <v>0</v>
      </c>
      <c r="AC47" s="22">
        <v>214055658</v>
      </c>
      <c r="AD47" s="22">
        <v>19459289</v>
      </c>
      <c r="AE47" s="22">
        <v>22658273</v>
      </c>
      <c r="AF47" s="22">
        <v>0</v>
      </c>
      <c r="AG47" s="22">
        <v>9519234</v>
      </c>
      <c r="AH47" s="22">
        <v>9339854</v>
      </c>
      <c r="AI47" s="22">
        <v>275032308</v>
      </c>
      <c r="AJ47" s="22">
        <v>476937401</v>
      </c>
      <c r="AK47" s="22">
        <v>42630757</v>
      </c>
      <c r="AL47" s="22">
        <v>434306644</v>
      </c>
    </row>
    <row r="48" spans="1:38" x14ac:dyDescent="0.35">
      <c r="A48" s="22" t="s">
        <v>114</v>
      </c>
      <c r="B48" s="22" t="s">
        <v>167</v>
      </c>
      <c r="C48" s="22" t="s">
        <v>206</v>
      </c>
      <c r="D48" s="22" t="s">
        <v>207</v>
      </c>
      <c r="E48" s="22">
        <v>523992696</v>
      </c>
      <c r="F48" s="22">
        <v>0</v>
      </c>
      <c r="G48" s="22">
        <v>41224074</v>
      </c>
      <c r="H48" s="22">
        <v>23449880</v>
      </c>
      <c r="I48" s="22">
        <v>0</v>
      </c>
      <c r="J48" s="22">
        <v>0</v>
      </c>
      <c r="K48" s="22">
        <v>0</v>
      </c>
      <c r="L48" s="22">
        <v>0</v>
      </c>
      <c r="M48" s="22">
        <v>588666650</v>
      </c>
      <c r="N48" s="22">
        <v>40605467</v>
      </c>
      <c r="O48" s="22">
        <v>129574900</v>
      </c>
      <c r="P48" s="22">
        <v>22883321</v>
      </c>
      <c r="Q48" s="22">
        <v>8148535</v>
      </c>
      <c r="R48" s="22">
        <v>5323760</v>
      </c>
      <c r="S48" s="22">
        <v>17543961</v>
      </c>
      <c r="T48" s="22">
        <v>812746594</v>
      </c>
      <c r="U48" s="22">
        <v>390522634</v>
      </c>
      <c r="V48" s="22">
        <v>0</v>
      </c>
      <c r="W48" s="22">
        <v>3798961</v>
      </c>
      <c r="X48" s="22">
        <v>4359040</v>
      </c>
      <c r="Y48" s="22">
        <v>0</v>
      </c>
      <c r="Z48" s="22">
        <v>0</v>
      </c>
      <c r="AA48" s="22">
        <v>0</v>
      </c>
      <c r="AB48" s="22">
        <v>0</v>
      </c>
      <c r="AC48" s="22">
        <v>398680635</v>
      </c>
      <c r="AD48" s="22">
        <v>13084569</v>
      </c>
      <c r="AE48" s="22">
        <v>9236813</v>
      </c>
      <c r="AF48" s="22">
        <v>0</v>
      </c>
      <c r="AG48" s="22">
        <v>320943</v>
      </c>
      <c r="AH48" s="22">
        <v>11214113</v>
      </c>
      <c r="AI48" s="22">
        <v>432537073</v>
      </c>
      <c r="AJ48" s="22">
        <v>380209521</v>
      </c>
      <c r="AK48" s="22">
        <v>1816577</v>
      </c>
      <c r="AL48" s="22">
        <v>378392944</v>
      </c>
    </row>
    <row r="49" spans="1:38" x14ac:dyDescent="0.35">
      <c r="A49" s="22" t="s">
        <v>114</v>
      </c>
      <c r="B49" s="22" t="s">
        <v>167</v>
      </c>
      <c r="C49" s="22" t="s">
        <v>208</v>
      </c>
      <c r="D49" s="22" t="s">
        <v>209</v>
      </c>
      <c r="E49" s="22">
        <v>111745875</v>
      </c>
      <c r="F49" s="22">
        <v>0</v>
      </c>
      <c r="G49" s="22">
        <v>55306223</v>
      </c>
      <c r="H49" s="22">
        <v>1791644</v>
      </c>
      <c r="I49" s="22">
        <v>0</v>
      </c>
      <c r="J49" s="22">
        <v>0</v>
      </c>
      <c r="K49" s="22">
        <v>0</v>
      </c>
      <c r="L49" s="22">
        <v>0</v>
      </c>
      <c r="M49" s="22">
        <v>168843742</v>
      </c>
      <c r="N49" s="22">
        <v>1073348</v>
      </c>
      <c r="O49" s="22">
        <v>20525798</v>
      </c>
      <c r="P49" s="22">
        <v>11250242</v>
      </c>
      <c r="Q49" s="22">
        <v>2383815</v>
      </c>
      <c r="R49" s="22">
        <v>3297328</v>
      </c>
      <c r="S49" s="22">
        <v>10474748</v>
      </c>
      <c r="T49" s="22">
        <v>217849021</v>
      </c>
      <c r="U49" s="22">
        <v>74670961</v>
      </c>
      <c r="V49" s="22">
        <v>0</v>
      </c>
      <c r="W49" s="22">
        <v>9966295</v>
      </c>
      <c r="X49" s="22">
        <v>1082400</v>
      </c>
      <c r="Y49" s="22">
        <v>0</v>
      </c>
      <c r="Z49" s="22">
        <v>0</v>
      </c>
      <c r="AA49" s="22">
        <v>0</v>
      </c>
      <c r="AB49" s="22">
        <v>0</v>
      </c>
      <c r="AC49" s="22">
        <v>85719656</v>
      </c>
      <c r="AD49" s="22">
        <v>4838716</v>
      </c>
      <c r="AE49" s="22">
        <v>4068675</v>
      </c>
      <c r="AF49" s="22">
        <v>0</v>
      </c>
      <c r="AG49" s="22">
        <v>1423252</v>
      </c>
      <c r="AH49" s="22">
        <v>4721723</v>
      </c>
      <c r="AI49" s="22">
        <v>100772022</v>
      </c>
      <c r="AJ49" s="22">
        <v>117076999</v>
      </c>
      <c r="AK49" s="22">
        <v>0</v>
      </c>
      <c r="AL49" s="22">
        <v>117076999</v>
      </c>
    </row>
    <row r="50" spans="1:38" x14ac:dyDescent="0.35">
      <c r="A50" s="22" t="s">
        <v>114</v>
      </c>
      <c r="B50" s="22" t="s">
        <v>167</v>
      </c>
      <c r="C50" s="22" t="s">
        <v>210</v>
      </c>
      <c r="D50" s="22" t="s">
        <v>211</v>
      </c>
      <c r="E50" s="22">
        <v>107603527</v>
      </c>
      <c r="F50" s="22">
        <v>0</v>
      </c>
      <c r="G50" s="22">
        <v>1573863</v>
      </c>
      <c r="H50" s="22">
        <v>5001262</v>
      </c>
      <c r="I50" s="22">
        <v>0</v>
      </c>
      <c r="J50" s="22">
        <v>2613880</v>
      </c>
      <c r="K50" s="22">
        <v>0</v>
      </c>
      <c r="L50" s="22">
        <v>0</v>
      </c>
      <c r="M50" s="22">
        <v>116792532</v>
      </c>
      <c r="N50" s="22">
        <v>0</v>
      </c>
      <c r="O50" s="22">
        <v>16995848</v>
      </c>
      <c r="P50" s="22">
        <v>11908937</v>
      </c>
      <c r="Q50" s="22">
        <v>12059758</v>
      </c>
      <c r="R50" s="22">
        <v>3478707</v>
      </c>
      <c r="S50" s="22">
        <v>8054304</v>
      </c>
      <c r="T50" s="22">
        <v>169290086</v>
      </c>
      <c r="U50" s="22">
        <v>84051003</v>
      </c>
      <c r="V50" s="22">
        <v>0</v>
      </c>
      <c r="W50" s="22">
        <v>785507</v>
      </c>
      <c r="X50" s="22">
        <v>2197069</v>
      </c>
      <c r="Y50" s="22">
        <v>0</v>
      </c>
      <c r="Z50" s="22">
        <v>530143</v>
      </c>
      <c r="AA50" s="22">
        <v>0</v>
      </c>
      <c r="AB50" s="22">
        <v>0</v>
      </c>
      <c r="AC50" s="22">
        <v>87563722</v>
      </c>
      <c r="AD50" s="22">
        <v>3516117</v>
      </c>
      <c r="AE50" s="22">
        <v>8053592</v>
      </c>
      <c r="AF50" s="22">
        <v>0</v>
      </c>
      <c r="AG50" s="22">
        <v>1560762</v>
      </c>
      <c r="AH50" s="22">
        <v>6245991</v>
      </c>
      <c r="AI50" s="22">
        <v>106940184</v>
      </c>
      <c r="AJ50" s="22">
        <v>62349902</v>
      </c>
      <c r="AK50" s="22">
        <v>2372336</v>
      </c>
      <c r="AL50" s="22">
        <v>59977566</v>
      </c>
    </row>
    <row r="51" spans="1:38" x14ac:dyDescent="0.35">
      <c r="A51" s="22" t="s">
        <v>114</v>
      </c>
      <c r="B51" s="22" t="s">
        <v>167</v>
      </c>
      <c r="C51" s="22" t="s">
        <v>212</v>
      </c>
      <c r="D51" s="22" t="s">
        <v>213</v>
      </c>
      <c r="E51" s="22">
        <v>672400510</v>
      </c>
      <c r="F51" s="22">
        <v>0</v>
      </c>
      <c r="G51" s="22">
        <v>14219805</v>
      </c>
      <c r="H51" s="22">
        <v>11925095</v>
      </c>
      <c r="I51" s="22">
        <v>1465250</v>
      </c>
      <c r="J51" s="22">
        <v>0</v>
      </c>
      <c r="K51" s="22">
        <v>0</v>
      </c>
      <c r="L51" s="22">
        <v>0</v>
      </c>
      <c r="M51" s="22">
        <v>700010660</v>
      </c>
      <c r="N51" s="22">
        <v>0</v>
      </c>
      <c r="O51" s="22">
        <v>21186142</v>
      </c>
      <c r="P51" s="22">
        <v>22803178</v>
      </c>
      <c r="Q51" s="22">
        <v>26935576</v>
      </c>
      <c r="R51" s="22">
        <v>5100483</v>
      </c>
      <c r="S51" s="22">
        <v>8068904</v>
      </c>
      <c r="T51" s="22">
        <v>784104943</v>
      </c>
      <c r="U51" s="22">
        <v>462069429</v>
      </c>
      <c r="V51" s="22">
        <v>0</v>
      </c>
      <c r="W51" s="22">
        <v>996966</v>
      </c>
      <c r="X51" s="22">
        <v>943600</v>
      </c>
      <c r="Y51" s="22">
        <v>85388</v>
      </c>
      <c r="Z51" s="22">
        <v>0</v>
      </c>
      <c r="AA51" s="22">
        <v>0</v>
      </c>
      <c r="AB51" s="22">
        <v>0</v>
      </c>
      <c r="AC51" s="22">
        <v>464095383</v>
      </c>
      <c r="AD51" s="22">
        <v>5069772</v>
      </c>
      <c r="AE51" s="22">
        <v>11740982</v>
      </c>
      <c r="AF51" s="22">
        <v>0</v>
      </c>
      <c r="AG51" s="22">
        <v>1743182</v>
      </c>
      <c r="AH51" s="22">
        <v>4023091</v>
      </c>
      <c r="AI51" s="22">
        <v>486672410</v>
      </c>
      <c r="AJ51" s="22">
        <v>297432533</v>
      </c>
      <c r="AK51" s="22">
        <v>0</v>
      </c>
      <c r="AL51" s="22">
        <v>297432533</v>
      </c>
    </row>
    <row r="52" spans="1:38" x14ac:dyDescent="0.35">
      <c r="A52" s="22" t="s">
        <v>114</v>
      </c>
      <c r="B52" s="22" t="s">
        <v>167</v>
      </c>
      <c r="C52" s="22" t="s">
        <v>214</v>
      </c>
      <c r="D52" s="22" t="s">
        <v>215</v>
      </c>
      <c r="E52" s="22">
        <v>82613399</v>
      </c>
      <c r="F52" s="22">
        <v>0</v>
      </c>
      <c r="G52" s="22">
        <v>9108221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91721620</v>
      </c>
      <c r="N52" s="22">
        <v>619208</v>
      </c>
      <c r="O52" s="22">
        <v>4878111</v>
      </c>
      <c r="P52" s="22">
        <v>18396258</v>
      </c>
      <c r="Q52" s="22">
        <v>1727259</v>
      </c>
      <c r="R52" s="22">
        <v>0</v>
      </c>
      <c r="S52" s="22">
        <v>1813818</v>
      </c>
      <c r="T52" s="22">
        <v>119156274</v>
      </c>
      <c r="U52" s="22">
        <v>53947309</v>
      </c>
      <c r="V52" s="22">
        <v>0</v>
      </c>
      <c r="W52" s="22">
        <v>1411343</v>
      </c>
      <c r="X52" s="22">
        <v>0</v>
      </c>
      <c r="Y52" s="22">
        <v>0</v>
      </c>
      <c r="Z52" s="22">
        <v>0</v>
      </c>
      <c r="AA52" s="22">
        <v>0</v>
      </c>
      <c r="AB52" s="22">
        <v>0</v>
      </c>
      <c r="AC52" s="22">
        <v>55358652</v>
      </c>
      <c r="AD52" s="22">
        <v>1000575</v>
      </c>
      <c r="AE52" s="22">
        <v>7769381</v>
      </c>
      <c r="AF52" s="22">
        <v>0</v>
      </c>
      <c r="AG52" s="22">
        <v>0</v>
      </c>
      <c r="AH52" s="22">
        <v>1118070</v>
      </c>
      <c r="AI52" s="22">
        <v>65246678</v>
      </c>
      <c r="AJ52" s="22">
        <v>53909596</v>
      </c>
      <c r="AK52" s="22">
        <v>4366286</v>
      </c>
      <c r="AL52" s="22">
        <v>49543310</v>
      </c>
    </row>
    <row r="53" spans="1:38" x14ac:dyDescent="0.35">
      <c r="A53" s="22" t="s">
        <v>114</v>
      </c>
      <c r="B53" s="22" t="s">
        <v>167</v>
      </c>
      <c r="C53" s="22" t="s">
        <v>216</v>
      </c>
      <c r="D53" s="22" t="s">
        <v>217</v>
      </c>
      <c r="E53" s="22">
        <v>932731730</v>
      </c>
      <c r="F53" s="22">
        <v>0</v>
      </c>
      <c r="G53" s="22">
        <v>39169184</v>
      </c>
      <c r="H53" s="22">
        <v>30957528</v>
      </c>
      <c r="I53" s="22">
        <v>4641072</v>
      </c>
      <c r="J53" s="22">
        <v>0</v>
      </c>
      <c r="K53" s="22">
        <v>0</v>
      </c>
      <c r="L53" s="22">
        <v>0</v>
      </c>
      <c r="M53" s="22">
        <v>1007499514</v>
      </c>
      <c r="N53" s="22">
        <v>5398229</v>
      </c>
      <c r="O53" s="22">
        <v>23906409</v>
      </c>
      <c r="P53" s="22">
        <v>15717730</v>
      </c>
      <c r="Q53" s="22">
        <v>103646248</v>
      </c>
      <c r="R53" s="22">
        <v>7008730</v>
      </c>
      <c r="S53" s="22">
        <v>17635278</v>
      </c>
      <c r="T53" s="22">
        <v>1180812138</v>
      </c>
      <c r="U53" s="22">
        <v>797383613</v>
      </c>
      <c r="V53" s="22">
        <v>0</v>
      </c>
      <c r="W53" s="22">
        <v>10364119</v>
      </c>
      <c r="X53" s="22">
        <v>6028140</v>
      </c>
      <c r="Y53" s="22">
        <v>550288</v>
      </c>
      <c r="Z53" s="22">
        <v>0</v>
      </c>
      <c r="AA53" s="22">
        <v>0</v>
      </c>
      <c r="AB53" s="22">
        <v>0</v>
      </c>
      <c r="AC53" s="22">
        <v>814326160</v>
      </c>
      <c r="AD53" s="22">
        <v>8184565</v>
      </c>
      <c r="AE53" s="22">
        <v>9735309</v>
      </c>
      <c r="AF53" s="22">
        <v>0</v>
      </c>
      <c r="AG53" s="22">
        <v>3187966</v>
      </c>
      <c r="AH53" s="22">
        <v>6960356</v>
      </c>
      <c r="AI53" s="22">
        <v>842394356</v>
      </c>
      <c r="AJ53" s="22">
        <v>338417782</v>
      </c>
      <c r="AK53" s="22">
        <v>27395094</v>
      </c>
      <c r="AL53" s="22">
        <v>311022688</v>
      </c>
    </row>
    <row r="54" spans="1:38" x14ac:dyDescent="0.35">
      <c r="A54" s="22" t="s">
        <v>114</v>
      </c>
      <c r="B54" s="22" t="s">
        <v>167</v>
      </c>
      <c r="C54" s="22" t="s">
        <v>218</v>
      </c>
      <c r="D54" s="22" t="s">
        <v>219</v>
      </c>
      <c r="E54" s="22">
        <v>119089805</v>
      </c>
      <c r="F54" s="22">
        <v>0</v>
      </c>
      <c r="G54" s="22">
        <v>19188380</v>
      </c>
      <c r="H54" s="22">
        <v>13809265</v>
      </c>
      <c r="I54" s="22">
        <v>0</v>
      </c>
      <c r="J54" s="22">
        <v>0</v>
      </c>
      <c r="K54" s="22">
        <v>0</v>
      </c>
      <c r="L54" s="22">
        <v>0</v>
      </c>
      <c r="M54" s="22">
        <v>152087450</v>
      </c>
      <c r="N54" s="22">
        <v>20457917</v>
      </c>
      <c r="O54" s="22">
        <v>35933157</v>
      </c>
      <c r="P54" s="22">
        <v>10990767</v>
      </c>
      <c r="Q54" s="22">
        <v>2741801</v>
      </c>
      <c r="R54" s="22">
        <v>1821533</v>
      </c>
      <c r="S54" s="22">
        <v>2007415</v>
      </c>
      <c r="T54" s="22">
        <v>226040040</v>
      </c>
      <c r="U54" s="22">
        <v>91628314</v>
      </c>
      <c r="V54" s="22">
        <v>0</v>
      </c>
      <c r="W54" s="22">
        <v>2812536</v>
      </c>
      <c r="X54" s="22">
        <v>2384789</v>
      </c>
      <c r="Y54" s="22">
        <v>0</v>
      </c>
      <c r="Z54" s="22">
        <v>0</v>
      </c>
      <c r="AA54" s="22">
        <v>0</v>
      </c>
      <c r="AB54" s="22">
        <v>0</v>
      </c>
      <c r="AC54" s="22">
        <v>96825639</v>
      </c>
      <c r="AD54" s="22">
        <v>17593115</v>
      </c>
      <c r="AE54" s="22">
        <v>6699533</v>
      </c>
      <c r="AF54" s="22">
        <v>0</v>
      </c>
      <c r="AG54" s="22">
        <v>1175273</v>
      </c>
      <c r="AH54" s="22">
        <v>1084578</v>
      </c>
      <c r="AI54" s="22">
        <v>123378138</v>
      </c>
      <c r="AJ54" s="22">
        <v>102661902</v>
      </c>
      <c r="AK54" s="22">
        <v>438056</v>
      </c>
      <c r="AL54" s="22">
        <v>102223846</v>
      </c>
    </row>
    <row r="55" spans="1:38" x14ac:dyDescent="0.35">
      <c r="A55" s="22" t="s">
        <v>114</v>
      </c>
      <c r="B55" s="22" t="s">
        <v>167</v>
      </c>
      <c r="C55" s="22" t="s">
        <v>220</v>
      </c>
      <c r="D55" s="22" t="s">
        <v>221</v>
      </c>
      <c r="E55" s="22">
        <v>321025191</v>
      </c>
      <c r="F55" s="22">
        <v>0</v>
      </c>
      <c r="G55" s="22">
        <v>20378381</v>
      </c>
      <c r="H55" s="22">
        <v>24402736</v>
      </c>
      <c r="I55" s="22">
        <v>3028518</v>
      </c>
      <c r="J55" s="22">
        <v>0</v>
      </c>
      <c r="K55" s="22">
        <v>0</v>
      </c>
      <c r="L55" s="22">
        <v>0</v>
      </c>
      <c r="M55" s="22">
        <v>368834826</v>
      </c>
      <c r="N55" s="22">
        <v>0</v>
      </c>
      <c r="O55" s="22">
        <v>5199282</v>
      </c>
      <c r="P55" s="22">
        <v>15551434</v>
      </c>
      <c r="Q55" s="22">
        <v>4580753</v>
      </c>
      <c r="R55" s="22">
        <v>445500</v>
      </c>
      <c r="S55" s="22">
        <v>4222622</v>
      </c>
      <c r="T55" s="22">
        <v>398834417</v>
      </c>
      <c r="U55" s="22">
        <v>246303756</v>
      </c>
      <c r="V55" s="22">
        <v>0</v>
      </c>
      <c r="W55" s="22">
        <v>5245428</v>
      </c>
      <c r="X55" s="22">
        <v>9569586</v>
      </c>
      <c r="Y55" s="22">
        <v>347929</v>
      </c>
      <c r="Z55" s="22">
        <v>0</v>
      </c>
      <c r="AA55" s="22">
        <v>0</v>
      </c>
      <c r="AB55" s="22">
        <v>0</v>
      </c>
      <c r="AC55" s="22">
        <v>261466699</v>
      </c>
      <c r="AD55" s="22">
        <v>3152245</v>
      </c>
      <c r="AE55" s="22">
        <v>7775221</v>
      </c>
      <c r="AF55" s="22">
        <v>0</v>
      </c>
      <c r="AG55" s="22">
        <v>69713</v>
      </c>
      <c r="AH55" s="22">
        <v>1886467</v>
      </c>
      <c r="AI55" s="22">
        <v>274350345</v>
      </c>
      <c r="AJ55" s="22">
        <v>124484072</v>
      </c>
      <c r="AK55" s="22">
        <v>19244825</v>
      </c>
      <c r="AL55" s="22">
        <v>105239247</v>
      </c>
    </row>
    <row r="56" spans="1:38" x14ac:dyDescent="0.35">
      <c r="A56" s="22" t="s">
        <v>114</v>
      </c>
      <c r="B56" s="22" t="s">
        <v>167</v>
      </c>
      <c r="C56" s="22" t="s">
        <v>222</v>
      </c>
      <c r="D56" s="22" t="s">
        <v>223</v>
      </c>
      <c r="E56" s="22">
        <v>107041210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107041210</v>
      </c>
      <c r="N56" s="22">
        <v>0</v>
      </c>
      <c r="O56" s="22">
        <v>3145432</v>
      </c>
      <c r="P56" s="22">
        <v>12561809</v>
      </c>
      <c r="Q56" s="22">
        <v>509002</v>
      </c>
      <c r="R56" s="22">
        <v>973002</v>
      </c>
      <c r="S56" s="22">
        <v>4748171</v>
      </c>
      <c r="T56" s="22">
        <v>128978626</v>
      </c>
      <c r="U56" s="22">
        <v>93262291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93262291</v>
      </c>
      <c r="AD56" s="22">
        <v>1234400</v>
      </c>
      <c r="AE56" s="22">
        <v>6770917</v>
      </c>
      <c r="AF56" s="22">
        <v>0</v>
      </c>
      <c r="AG56" s="22">
        <v>409220</v>
      </c>
      <c r="AH56" s="22">
        <v>3124082</v>
      </c>
      <c r="AI56" s="22">
        <v>104800910</v>
      </c>
      <c r="AJ56" s="22">
        <v>24177716</v>
      </c>
      <c r="AK56" s="22">
        <v>0</v>
      </c>
      <c r="AL56" s="22">
        <v>24177716</v>
      </c>
    </row>
    <row r="57" spans="1:38" x14ac:dyDescent="0.35">
      <c r="A57" s="22" t="s">
        <v>114</v>
      </c>
      <c r="B57" s="22" t="s">
        <v>167</v>
      </c>
      <c r="C57" s="22" t="s">
        <v>224</v>
      </c>
      <c r="D57" s="22" t="s">
        <v>225</v>
      </c>
      <c r="E57" s="22">
        <v>442522708</v>
      </c>
      <c r="F57" s="22">
        <v>0</v>
      </c>
      <c r="G57" s="22">
        <v>3308421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445831129</v>
      </c>
      <c r="N57" s="22">
        <v>6749070</v>
      </c>
      <c r="O57" s="22">
        <v>16807565</v>
      </c>
      <c r="P57" s="22">
        <v>21268397</v>
      </c>
      <c r="Q57" s="22">
        <v>14518829</v>
      </c>
      <c r="R57" s="22">
        <v>4210861</v>
      </c>
      <c r="S57" s="22">
        <v>7857213</v>
      </c>
      <c r="T57" s="22">
        <v>517243064</v>
      </c>
      <c r="U57" s="22">
        <v>338859335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338859335</v>
      </c>
      <c r="AD57" s="22">
        <v>5169116</v>
      </c>
      <c r="AE57" s="22">
        <v>7745485</v>
      </c>
      <c r="AF57" s="22">
        <v>0</v>
      </c>
      <c r="AG57" s="22">
        <v>1756464</v>
      </c>
      <c r="AH57" s="22">
        <v>4294187</v>
      </c>
      <c r="AI57" s="22">
        <v>357824587</v>
      </c>
      <c r="AJ57" s="22">
        <v>159418477</v>
      </c>
      <c r="AK57" s="22">
        <v>7884909</v>
      </c>
      <c r="AL57" s="22">
        <v>151533568</v>
      </c>
    </row>
    <row r="58" spans="1:38" x14ac:dyDescent="0.35">
      <c r="A58" s="22" t="s">
        <v>114</v>
      </c>
      <c r="B58" s="22" t="s">
        <v>167</v>
      </c>
      <c r="C58" s="22" t="s">
        <v>226</v>
      </c>
      <c r="D58" s="22" t="s">
        <v>227</v>
      </c>
      <c r="E58" s="22">
        <v>139419563</v>
      </c>
      <c r="F58" s="22">
        <v>0</v>
      </c>
      <c r="G58" s="22">
        <v>62867809</v>
      </c>
      <c r="H58" s="22">
        <v>11741045</v>
      </c>
      <c r="I58" s="22">
        <v>15926079</v>
      </c>
      <c r="J58" s="22">
        <v>0</v>
      </c>
      <c r="K58" s="22">
        <v>209594</v>
      </c>
      <c r="L58" s="22">
        <v>0</v>
      </c>
      <c r="M58" s="22">
        <v>230164090</v>
      </c>
      <c r="N58" s="22">
        <v>3030761</v>
      </c>
      <c r="O58" s="22">
        <v>21124038</v>
      </c>
      <c r="P58" s="22">
        <v>11924160</v>
      </c>
      <c r="Q58" s="22">
        <v>5364747</v>
      </c>
      <c r="R58" s="22">
        <v>2105958</v>
      </c>
      <c r="S58" s="22">
        <v>7154231</v>
      </c>
      <c r="T58" s="22">
        <v>280867985</v>
      </c>
      <c r="U58" s="22">
        <v>63135167</v>
      </c>
      <c r="V58" s="22">
        <v>0</v>
      </c>
      <c r="W58" s="22">
        <v>5930239</v>
      </c>
      <c r="X58" s="22">
        <v>2101031</v>
      </c>
      <c r="Y58" s="22">
        <v>1503715</v>
      </c>
      <c r="Z58" s="22">
        <v>0</v>
      </c>
      <c r="AA58" s="22">
        <v>56045</v>
      </c>
      <c r="AB58" s="22">
        <v>0</v>
      </c>
      <c r="AC58" s="22">
        <v>72726197</v>
      </c>
      <c r="AD58" s="22">
        <v>2777892</v>
      </c>
      <c r="AE58" s="22">
        <v>7302195</v>
      </c>
      <c r="AF58" s="22">
        <v>0</v>
      </c>
      <c r="AG58" s="22">
        <v>1309162</v>
      </c>
      <c r="AH58" s="22">
        <v>3174860</v>
      </c>
      <c r="AI58" s="22">
        <v>87290306</v>
      </c>
      <c r="AJ58" s="22">
        <v>193577679</v>
      </c>
      <c r="AK58" s="22">
        <v>5996703</v>
      </c>
      <c r="AL58" s="22">
        <v>187580976</v>
      </c>
    </row>
    <row r="59" spans="1:38" x14ac:dyDescent="0.35">
      <c r="A59" s="22" t="s">
        <v>114</v>
      </c>
      <c r="B59" s="22" t="s">
        <v>167</v>
      </c>
      <c r="C59" s="22" t="s">
        <v>228</v>
      </c>
      <c r="D59" s="22" t="s">
        <v>229</v>
      </c>
      <c r="E59" s="22">
        <v>60436428</v>
      </c>
      <c r="F59" s="22">
        <v>0</v>
      </c>
      <c r="G59" s="22">
        <v>29355245</v>
      </c>
      <c r="H59" s="22">
        <v>1964031</v>
      </c>
      <c r="I59" s="22">
        <v>0</v>
      </c>
      <c r="J59" s="22">
        <v>0</v>
      </c>
      <c r="K59" s="22">
        <v>0</v>
      </c>
      <c r="L59" s="22">
        <v>0</v>
      </c>
      <c r="M59" s="22">
        <v>91755704</v>
      </c>
      <c r="N59" s="22">
        <v>33215330</v>
      </c>
      <c r="O59" s="22">
        <v>5021998</v>
      </c>
      <c r="P59" s="22">
        <v>6833828</v>
      </c>
      <c r="Q59" s="22">
        <v>996421</v>
      </c>
      <c r="R59" s="22">
        <v>0</v>
      </c>
      <c r="S59" s="22">
        <v>3667789</v>
      </c>
      <c r="T59" s="22">
        <v>141491070</v>
      </c>
      <c r="U59" s="22">
        <v>28766958</v>
      </c>
      <c r="V59" s="22">
        <v>0</v>
      </c>
      <c r="W59" s="22">
        <v>5614779</v>
      </c>
      <c r="X59" s="22">
        <v>924650</v>
      </c>
      <c r="Y59" s="22">
        <v>0</v>
      </c>
      <c r="Z59" s="22">
        <v>0</v>
      </c>
      <c r="AA59" s="22">
        <v>0</v>
      </c>
      <c r="AB59" s="22">
        <v>0</v>
      </c>
      <c r="AC59" s="22">
        <v>35306387</v>
      </c>
      <c r="AD59" s="22">
        <v>2165244</v>
      </c>
      <c r="AE59" s="22">
        <v>3638086</v>
      </c>
      <c r="AF59" s="22">
        <v>0</v>
      </c>
      <c r="AG59" s="22">
        <v>0</v>
      </c>
      <c r="AH59" s="22">
        <v>1695328</v>
      </c>
      <c r="AI59" s="22">
        <v>42805045</v>
      </c>
      <c r="AJ59" s="22">
        <v>98686025</v>
      </c>
      <c r="AK59" s="22">
        <v>12205461</v>
      </c>
      <c r="AL59" s="22">
        <v>86480564</v>
      </c>
    </row>
    <row r="60" spans="1:38" x14ac:dyDescent="0.35">
      <c r="A60" s="22" t="s">
        <v>114</v>
      </c>
      <c r="B60" s="22" t="s">
        <v>167</v>
      </c>
      <c r="C60" s="22" t="s">
        <v>230</v>
      </c>
      <c r="D60" s="22" t="s">
        <v>231</v>
      </c>
      <c r="E60" s="22">
        <v>139976324</v>
      </c>
      <c r="F60" s="22">
        <v>0</v>
      </c>
      <c r="G60" s="22">
        <v>9983440</v>
      </c>
      <c r="H60" s="22">
        <v>25509998</v>
      </c>
      <c r="I60" s="22">
        <v>1613255</v>
      </c>
      <c r="J60" s="22">
        <v>0</v>
      </c>
      <c r="K60" s="22">
        <v>0</v>
      </c>
      <c r="L60" s="22">
        <v>0</v>
      </c>
      <c r="M60" s="22">
        <v>177083017</v>
      </c>
      <c r="N60" s="22">
        <v>26991553</v>
      </c>
      <c r="O60" s="22">
        <v>15949034</v>
      </c>
      <c r="P60" s="22">
        <v>8549248</v>
      </c>
      <c r="Q60" s="22">
        <v>6834647</v>
      </c>
      <c r="R60" s="22">
        <v>19963814</v>
      </c>
      <c r="S60" s="22">
        <v>5573501</v>
      </c>
      <c r="T60" s="22">
        <v>260944814</v>
      </c>
      <c r="U60" s="22">
        <v>75238400</v>
      </c>
      <c r="V60" s="22">
        <v>0</v>
      </c>
      <c r="W60" s="22">
        <v>5593843</v>
      </c>
      <c r="X60" s="22">
        <v>1854970</v>
      </c>
      <c r="Y60" s="22">
        <v>228609</v>
      </c>
      <c r="Z60" s="22">
        <v>0</v>
      </c>
      <c r="AA60" s="22">
        <v>0</v>
      </c>
      <c r="AB60" s="22">
        <v>0</v>
      </c>
      <c r="AC60" s="22">
        <v>82915822</v>
      </c>
      <c r="AD60" s="22">
        <v>4461236</v>
      </c>
      <c r="AE60" s="22">
        <v>5225191</v>
      </c>
      <c r="AF60" s="22">
        <v>152921</v>
      </c>
      <c r="AG60" s="22">
        <v>8468696</v>
      </c>
      <c r="AH60" s="22">
        <v>3374374</v>
      </c>
      <c r="AI60" s="22">
        <v>104598240</v>
      </c>
      <c r="AJ60" s="22">
        <v>156346574</v>
      </c>
      <c r="AK60" s="22">
        <v>6002629</v>
      </c>
      <c r="AL60" s="22">
        <v>150343945</v>
      </c>
    </row>
    <row r="61" spans="1:38" x14ac:dyDescent="0.35">
      <c r="A61" s="22" t="s">
        <v>114</v>
      </c>
      <c r="B61" s="22" t="s">
        <v>167</v>
      </c>
      <c r="C61" s="22" t="s">
        <v>232</v>
      </c>
      <c r="D61" s="22" t="s">
        <v>233</v>
      </c>
      <c r="E61" s="22">
        <v>359641535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359641535</v>
      </c>
      <c r="N61" s="22">
        <v>3493787</v>
      </c>
      <c r="O61" s="22">
        <v>128930704</v>
      </c>
      <c r="P61" s="22">
        <v>26859890</v>
      </c>
      <c r="Q61" s="22">
        <v>4706660</v>
      </c>
      <c r="R61" s="22">
        <v>4148530</v>
      </c>
      <c r="S61" s="22">
        <v>14904898</v>
      </c>
      <c r="T61" s="22">
        <v>542686004</v>
      </c>
      <c r="U61" s="22">
        <v>175855820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175855820</v>
      </c>
      <c r="AD61" s="22">
        <v>25642975</v>
      </c>
      <c r="AE61" s="22">
        <v>14062459</v>
      </c>
      <c r="AF61" s="22">
        <v>0</v>
      </c>
      <c r="AG61" s="22">
        <v>459153</v>
      </c>
      <c r="AH61" s="22">
        <v>9483679</v>
      </c>
      <c r="AI61" s="22">
        <v>225504086</v>
      </c>
      <c r="AJ61" s="22">
        <v>317181918</v>
      </c>
      <c r="AK61" s="22">
        <v>26635490</v>
      </c>
      <c r="AL61" s="22">
        <v>290546428</v>
      </c>
    </row>
    <row r="62" spans="1:38" x14ac:dyDescent="0.35">
      <c r="A62" s="22" t="s">
        <v>114</v>
      </c>
      <c r="B62" s="22" t="s">
        <v>167</v>
      </c>
      <c r="C62" s="22" t="s">
        <v>234</v>
      </c>
      <c r="D62" s="22" t="s">
        <v>235</v>
      </c>
      <c r="E62" s="22">
        <v>41113882</v>
      </c>
      <c r="F62" s="22">
        <v>0</v>
      </c>
      <c r="G62" s="22">
        <v>11030111</v>
      </c>
      <c r="H62" s="22">
        <v>12578</v>
      </c>
      <c r="I62" s="22">
        <v>0</v>
      </c>
      <c r="J62" s="22">
        <v>0</v>
      </c>
      <c r="K62" s="22">
        <v>0</v>
      </c>
      <c r="L62" s="22">
        <v>0</v>
      </c>
      <c r="M62" s="22">
        <v>52156571</v>
      </c>
      <c r="N62" s="22">
        <v>260502</v>
      </c>
      <c r="O62" s="22">
        <v>5156055</v>
      </c>
      <c r="P62" s="22">
        <v>14490203</v>
      </c>
      <c r="Q62" s="22">
        <v>1991411</v>
      </c>
      <c r="R62" s="22">
        <v>784915</v>
      </c>
      <c r="S62" s="22">
        <v>5513687</v>
      </c>
      <c r="T62" s="22">
        <v>80353344</v>
      </c>
      <c r="U62" s="22">
        <v>22117258</v>
      </c>
      <c r="V62" s="22">
        <v>0</v>
      </c>
      <c r="W62" s="22">
        <v>2002302</v>
      </c>
      <c r="X62" s="22">
        <v>11607</v>
      </c>
      <c r="Y62" s="22">
        <v>0</v>
      </c>
      <c r="Z62" s="22">
        <v>0</v>
      </c>
      <c r="AA62" s="22">
        <v>0</v>
      </c>
      <c r="AB62" s="22">
        <v>0</v>
      </c>
      <c r="AC62" s="22">
        <v>24131167</v>
      </c>
      <c r="AD62" s="22">
        <v>1352120</v>
      </c>
      <c r="AE62" s="22">
        <v>5441457</v>
      </c>
      <c r="AF62" s="22">
        <v>184143</v>
      </c>
      <c r="AG62" s="22">
        <v>405627</v>
      </c>
      <c r="AH62" s="22">
        <v>3502589</v>
      </c>
      <c r="AI62" s="22">
        <v>35017103</v>
      </c>
      <c r="AJ62" s="22">
        <v>45336241</v>
      </c>
      <c r="AK62" s="22">
        <v>0</v>
      </c>
      <c r="AL62" s="22">
        <v>45336241</v>
      </c>
    </row>
    <row r="63" spans="1:38" x14ac:dyDescent="0.35">
      <c r="A63" s="22" t="s">
        <v>114</v>
      </c>
      <c r="B63" s="22" t="s">
        <v>167</v>
      </c>
      <c r="C63" s="22" t="s">
        <v>236</v>
      </c>
      <c r="D63" s="22" t="s">
        <v>237</v>
      </c>
      <c r="E63" s="22">
        <v>430276176</v>
      </c>
      <c r="F63" s="22">
        <v>0</v>
      </c>
      <c r="G63" s="22">
        <v>43653364</v>
      </c>
      <c r="H63" s="22">
        <v>38107393</v>
      </c>
      <c r="I63" s="22">
        <v>43094800</v>
      </c>
      <c r="J63" s="22">
        <v>0</v>
      </c>
      <c r="K63" s="22">
        <v>0</v>
      </c>
      <c r="L63" s="22">
        <v>0</v>
      </c>
      <c r="M63" s="22">
        <v>555131733</v>
      </c>
      <c r="N63" s="22">
        <v>22048747</v>
      </c>
      <c r="O63" s="22">
        <v>48620859</v>
      </c>
      <c r="P63" s="22">
        <v>31552780</v>
      </c>
      <c r="Q63" s="22">
        <v>161538811</v>
      </c>
      <c r="R63" s="22">
        <v>7648995</v>
      </c>
      <c r="S63" s="22">
        <v>16696773</v>
      </c>
      <c r="T63" s="22">
        <v>843238698</v>
      </c>
      <c r="U63" s="22">
        <v>271784615</v>
      </c>
      <c r="V63" s="22">
        <v>0</v>
      </c>
      <c r="W63" s="22">
        <v>6636480</v>
      </c>
      <c r="X63" s="22">
        <v>8246873</v>
      </c>
      <c r="Y63" s="22">
        <v>3582774</v>
      </c>
      <c r="Z63" s="22">
        <v>0</v>
      </c>
      <c r="AA63" s="22">
        <v>0</v>
      </c>
      <c r="AB63" s="22">
        <v>0</v>
      </c>
      <c r="AC63" s="22">
        <v>290250742</v>
      </c>
      <c r="AD63" s="22">
        <v>14354280</v>
      </c>
      <c r="AE63" s="22">
        <v>12294207</v>
      </c>
      <c r="AF63" s="22">
        <v>0</v>
      </c>
      <c r="AG63" s="22">
        <v>3111248</v>
      </c>
      <c r="AH63" s="22">
        <v>7339238</v>
      </c>
      <c r="AI63" s="22">
        <v>327349715</v>
      </c>
      <c r="AJ63" s="22">
        <v>515888983</v>
      </c>
      <c r="AK63" s="22">
        <v>33042001</v>
      </c>
      <c r="AL63" s="22">
        <v>482846982</v>
      </c>
    </row>
    <row r="64" spans="1:38" x14ac:dyDescent="0.35">
      <c r="A64" s="22" t="s">
        <v>114</v>
      </c>
      <c r="B64" s="22" t="s">
        <v>167</v>
      </c>
      <c r="C64" s="22" t="s">
        <v>238</v>
      </c>
      <c r="D64" s="22" t="s">
        <v>239</v>
      </c>
      <c r="E64" s="22">
        <v>9220522</v>
      </c>
      <c r="F64" s="22">
        <v>0</v>
      </c>
      <c r="G64" s="22">
        <v>595208</v>
      </c>
      <c r="H64" s="22">
        <v>264525</v>
      </c>
      <c r="I64" s="22">
        <v>500856</v>
      </c>
      <c r="J64" s="22">
        <v>0</v>
      </c>
      <c r="K64" s="22">
        <v>0</v>
      </c>
      <c r="L64" s="22">
        <v>0</v>
      </c>
      <c r="M64" s="22">
        <v>10581111</v>
      </c>
      <c r="N64" s="22">
        <v>323101</v>
      </c>
      <c r="O64" s="22">
        <v>3538348</v>
      </c>
      <c r="P64" s="22">
        <v>4159144</v>
      </c>
      <c r="Q64" s="22">
        <v>444568</v>
      </c>
      <c r="R64" s="22">
        <v>404595</v>
      </c>
      <c r="S64" s="22">
        <v>1477416</v>
      </c>
      <c r="T64" s="22">
        <v>20928283</v>
      </c>
      <c r="U64" s="22">
        <v>3341124</v>
      </c>
      <c r="V64" s="22">
        <v>0</v>
      </c>
      <c r="W64" s="22">
        <v>265157</v>
      </c>
      <c r="X64" s="22">
        <v>197330</v>
      </c>
      <c r="Y64" s="22">
        <v>271262</v>
      </c>
      <c r="Z64" s="22">
        <v>0</v>
      </c>
      <c r="AA64" s="22">
        <v>0</v>
      </c>
      <c r="AB64" s="22">
        <v>0</v>
      </c>
      <c r="AC64" s="22">
        <v>4074873</v>
      </c>
      <c r="AD64" s="22">
        <v>797893</v>
      </c>
      <c r="AE64" s="22">
        <v>1830875</v>
      </c>
      <c r="AF64" s="22">
        <v>0</v>
      </c>
      <c r="AG64" s="22">
        <v>208601</v>
      </c>
      <c r="AH64" s="22">
        <v>755075</v>
      </c>
      <c r="AI64" s="22">
        <v>7667317</v>
      </c>
      <c r="AJ64" s="22">
        <v>13260966</v>
      </c>
      <c r="AK64" s="22">
        <v>0</v>
      </c>
      <c r="AL64" s="22">
        <v>13260966</v>
      </c>
    </row>
    <row r="65" spans="1:38" x14ac:dyDescent="0.35">
      <c r="A65" s="22" t="s">
        <v>114</v>
      </c>
      <c r="B65" s="22" t="s">
        <v>167</v>
      </c>
      <c r="C65" s="22" t="s">
        <v>240</v>
      </c>
      <c r="D65" s="22" t="s">
        <v>241</v>
      </c>
      <c r="E65" s="22">
        <v>173650519</v>
      </c>
      <c r="F65" s="22">
        <v>0</v>
      </c>
      <c r="G65" s="22">
        <v>15351599</v>
      </c>
      <c r="H65" s="22">
        <v>4609378</v>
      </c>
      <c r="I65" s="22">
        <v>0</v>
      </c>
      <c r="J65" s="22">
        <v>0</v>
      </c>
      <c r="K65" s="22">
        <v>0</v>
      </c>
      <c r="L65" s="22">
        <v>0</v>
      </c>
      <c r="M65" s="22">
        <v>193611496</v>
      </c>
      <c r="N65" s="22">
        <v>12386899</v>
      </c>
      <c r="O65" s="22">
        <v>7808908</v>
      </c>
      <c r="P65" s="22">
        <v>10036891</v>
      </c>
      <c r="Q65" s="22">
        <v>2940594</v>
      </c>
      <c r="R65" s="22">
        <v>326257</v>
      </c>
      <c r="S65" s="22">
        <v>2271676</v>
      </c>
      <c r="T65" s="22">
        <v>229382721</v>
      </c>
      <c r="U65" s="22">
        <v>146120957</v>
      </c>
      <c r="V65" s="22">
        <v>0</v>
      </c>
      <c r="W65" s="22">
        <v>2073371</v>
      </c>
      <c r="X65" s="22">
        <v>2221632</v>
      </c>
      <c r="Y65" s="22">
        <v>0</v>
      </c>
      <c r="Z65" s="22">
        <v>0</v>
      </c>
      <c r="AA65" s="22">
        <v>0</v>
      </c>
      <c r="AB65" s="22">
        <v>0</v>
      </c>
      <c r="AC65" s="22">
        <v>150415960</v>
      </c>
      <c r="AD65" s="22">
        <v>1874885</v>
      </c>
      <c r="AE65" s="22">
        <v>6368309</v>
      </c>
      <c r="AF65" s="22">
        <v>0</v>
      </c>
      <c r="AG65" s="22">
        <v>88215</v>
      </c>
      <c r="AH65" s="22">
        <v>1514660</v>
      </c>
      <c r="AI65" s="22">
        <v>160262029</v>
      </c>
      <c r="AJ65" s="22">
        <v>69120692</v>
      </c>
      <c r="AK65" s="22">
        <v>2007450</v>
      </c>
      <c r="AL65" s="22">
        <v>67113242</v>
      </c>
    </row>
    <row r="66" spans="1:38" x14ac:dyDescent="0.35">
      <c r="A66" s="22" t="s">
        <v>114</v>
      </c>
      <c r="B66" s="22" t="s">
        <v>167</v>
      </c>
      <c r="C66" s="22" t="s">
        <v>242</v>
      </c>
      <c r="D66" s="22" t="s">
        <v>243</v>
      </c>
      <c r="E66" s="22">
        <v>117853464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117853464</v>
      </c>
      <c r="N66" s="22">
        <v>791055</v>
      </c>
      <c r="O66" s="22">
        <v>6448759</v>
      </c>
      <c r="P66" s="22">
        <v>15906644</v>
      </c>
      <c r="Q66" s="22">
        <v>2033420</v>
      </c>
      <c r="R66" s="22">
        <v>0</v>
      </c>
      <c r="S66" s="22">
        <v>3192846</v>
      </c>
      <c r="T66" s="22">
        <v>146226188</v>
      </c>
      <c r="U66" s="22">
        <v>44019108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44019108</v>
      </c>
      <c r="AD66" s="22">
        <v>1787383</v>
      </c>
      <c r="AE66" s="22">
        <v>3082934</v>
      </c>
      <c r="AF66" s="22">
        <v>0</v>
      </c>
      <c r="AG66" s="22">
        <v>0</v>
      </c>
      <c r="AH66" s="22">
        <v>2475598</v>
      </c>
      <c r="AI66" s="22">
        <v>51365023</v>
      </c>
      <c r="AJ66" s="22">
        <v>94861165</v>
      </c>
      <c r="AK66" s="22">
        <v>1261774</v>
      </c>
      <c r="AL66" s="22">
        <v>93599391</v>
      </c>
    </row>
    <row r="67" spans="1:38" x14ac:dyDescent="0.35">
      <c r="A67" s="22" t="s">
        <v>114</v>
      </c>
      <c r="B67" s="22" t="s">
        <v>167</v>
      </c>
      <c r="C67" s="22" t="s">
        <v>244</v>
      </c>
      <c r="D67" s="22" t="s">
        <v>245</v>
      </c>
      <c r="E67" s="22">
        <v>210888642</v>
      </c>
      <c r="F67" s="22">
        <v>0</v>
      </c>
      <c r="G67" s="22">
        <v>2159432</v>
      </c>
      <c r="H67" s="22">
        <v>906261</v>
      </c>
      <c r="I67" s="22">
        <v>0</v>
      </c>
      <c r="J67" s="22">
        <v>0</v>
      </c>
      <c r="K67" s="22">
        <v>0</v>
      </c>
      <c r="L67" s="22">
        <v>0</v>
      </c>
      <c r="M67" s="22">
        <v>213954335</v>
      </c>
      <c r="N67" s="22">
        <v>0</v>
      </c>
      <c r="O67" s="22">
        <v>12373086</v>
      </c>
      <c r="P67" s="22">
        <v>16543993</v>
      </c>
      <c r="Q67" s="22">
        <v>298426</v>
      </c>
      <c r="R67" s="22">
        <v>0</v>
      </c>
      <c r="S67" s="22">
        <v>8022512</v>
      </c>
      <c r="T67" s="22">
        <v>251192352</v>
      </c>
      <c r="U67" s="22">
        <v>93189735</v>
      </c>
      <c r="V67" s="22">
        <v>0</v>
      </c>
      <c r="W67" s="22">
        <v>376201</v>
      </c>
      <c r="X67" s="22">
        <v>370694</v>
      </c>
      <c r="Y67" s="22">
        <v>0</v>
      </c>
      <c r="Z67" s="22">
        <v>0</v>
      </c>
      <c r="AA67" s="22">
        <v>0</v>
      </c>
      <c r="AB67" s="22">
        <v>0</v>
      </c>
      <c r="AC67" s="22">
        <v>93936630</v>
      </c>
      <c r="AD67" s="22">
        <v>1948604</v>
      </c>
      <c r="AE67" s="22">
        <v>6033418</v>
      </c>
      <c r="AF67" s="22">
        <v>0</v>
      </c>
      <c r="AG67" s="22">
        <v>0</v>
      </c>
      <c r="AH67" s="22">
        <v>3204444</v>
      </c>
      <c r="AI67" s="22">
        <v>105123096</v>
      </c>
      <c r="AJ67" s="22">
        <v>146069256</v>
      </c>
      <c r="AK67" s="22">
        <v>0</v>
      </c>
      <c r="AL67" s="22">
        <v>146069256</v>
      </c>
    </row>
    <row r="68" spans="1:38" x14ac:dyDescent="0.35">
      <c r="A68" s="22" t="s">
        <v>114</v>
      </c>
      <c r="B68" s="22" t="s">
        <v>167</v>
      </c>
      <c r="C68" s="22" t="s">
        <v>246</v>
      </c>
      <c r="D68" s="22" t="s">
        <v>247</v>
      </c>
      <c r="E68" s="22">
        <v>11068740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11068740</v>
      </c>
      <c r="N68" s="22">
        <v>25814</v>
      </c>
      <c r="O68" s="22">
        <v>1448006</v>
      </c>
      <c r="P68" s="22">
        <v>2062263</v>
      </c>
      <c r="Q68" s="22">
        <v>423258</v>
      </c>
      <c r="R68" s="22">
        <v>31640</v>
      </c>
      <c r="S68" s="22">
        <v>353017</v>
      </c>
      <c r="T68" s="22">
        <v>15412738</v>
      </c>
      <c r="U68" s="22">
        <v>5566376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5566376</v>
      </c>
      <c r="AD68" s="22">
        <v>496315</v>
      </c>
      <c r="AE68" s="22">
        <v>419887</v>
      </c>
      <c r="AF68" s="22">
        <v>0</v>
      </c>
      <c r="AG68" s="22">
        <v>25869</v>
      </c>
      <c r="AH68" s="22">
        <v>158217</v>
      </c>
      <c r="AI68" s="22">
        <v>6666664</v>
      </c>
      <c r="AJ68" s="22">
        <v>8746074</v>
      </c>
      <c r="AK68" s="22">
        <v>0</v>
      </c>
      <c r="AL68" s="22">
        <v>8746074</v>
      </c>
    </row>
    <row r="69" spans="1:38" x14ac:dyDescent="0.35">
      <c r="A69" s="22" t="s">
        <v>114</v>
      </c>
      <c r="B69" s="22" t="s">
        <v>167</v>
      </c>
      <c r="C69" s="22" t="s">
        <v>248</v>
      </c>
      <c r="D69" s="22" t="s">
        <v>249</v>
      </c>
      <c r="E69" s="22">
        <v>1069765779</v>
      </c>
      <c r="F69" s="22">
        <v>0</v>
      </c>
      <c r="G69" s="22">
        <v>37805257</v>
      </c>
      <c r="H69" s="22">
        <v>19681690</v>
      </c>
      <c r="I69" s="22">
        <v>15897205</v>
      </c>
      <c r="J69" s="22">
        <v>4233764</v>
      </c>
      <c r="K69" s="22">
        <v>0</v>
      </c>
      <c r="L69" s="22">
        <v>0</v>
      </c>
      <c r="M69" s="22">
        <v>1147383695</v>
      </c>
      <c r="N69" s="22">
        <v>0</v>
      </c>
      <c r="O69" s="22">
        <v>22524443</v>
      </c>
      <c r="P69" s="22">
        <v>6886676</v>
      </c>
      <c r="Q69" s="22">
        <v>45461697</v>
      </c>
      <c r="R69" s="22">
        <v>12454746</v>
      </c>
      <c r="S69" s="22">
        <v>11227943</v>
      </c>
      <c r="T69" s="22">
        <v>1245939200</v>
      </c>
      <c r="U69" s="22">
        <v>614337338</v>
      </c>
      <c r="V69" s="22">
        <v>0</v>
      </c>
      <c r="W69" s="22">
        <v>6135877</v>
      </c>
      <c r="X69" s="22">
        <v>4017859</v>
      </c>
      <c r="Y69" s="22">
        <v>1376402</v>
      </c>
      <c r="Z69" s="22">
        <v>0</v>
      </c>
      <c r="AA69" s="22">
        <v>0</v>
      </c>
      <c r="AB69" s="22">
        <v>0</v>
      </c>
      <c r="AC69" s="22">
        <v>625867476</v>
      </c>
      <c r="AD69" s="22">
        <v>6443482</v>
      </c>
      <c r="AE69" s="22">
        <v>4345307</v>
      </c>
      <c r="AF69" s="22">
        <v>0</v>
      </c>
      <c r="AG69" s="22">
        <v>6329058</v>
      </c>
      <c r="AH69" s="22">
        <v>6106713</v>
      </c>
      <c r="AI69" s="22">
        <v>649092036</v>
      </c>
      <c r="AJ69" s="22">
        <v>596847164</v>
      </c>
      <c r="AK69" s="22">
        <v>0</v>
      </c>
      <c r="AL69" s="22">
        <v>596847164</v>
      </c>
    </row>
    <row r="70" spans="1:38" x14ac:dyDescent="0.35">
      <c r="A70" s="22" t="s">
        <v>114</v>
      </c>
      <c r="B70" s="22" t="s">
        <v>167</v>
      </c>
      <c r="C70" s="22" t="s">
        <v>250</v>
      </c>
      <c r="D70" s="22" t="s">
        <v>251</v>
      </c>
      <c r="E70" s="22">
        <v>700867244</v>
      </c>
      <c r="F70" s="22">
        <v>0</v>
      </c>
      <c r="G70" s="22">
        <v>96314415</v>
      </c>
      <c r="H70" s="22">
        <v>116677651</v>
      </c>
      <c r="I70" s="22">
        <v>46179140</v>
      </c>
      <c r="J70" s="22">
        <v>0</v>
      </c>
      <c r="K70" s="22">
        <v>0</v>
      </c>
      <c r="L70" s="22">
        <v>0</v>
      </c>
      <c r="M70" s="22">
        <v>960038450</v>
      </c>
      <c r="N70" s="22">
        <v>45555058</v>
      </c>
      <c r="O70" s="22">
        <v>76969148</v>
      </c>
      <c r="P70" s="22">
        <v>20652494</v>
      </c>
      <c r="Q70" s="22">
        <v>124450801</v>
      </c>
      <c r="R70" s="22">
        <v>5281077</v>
      </c>
      <c r="S70" s="22">
        <v>17529633</v>
      </c>
      <c r="T70" s="22">
        <v>1250476661</v>
      </c>
      <c r="U70" s="22">
        <v>519381441</v>
      </c>
      <c r="V70" s="22">
        <v>0</v>
      </c>
      <c r="W70" s="22">
        <v>12426666</v>
      </c>
      <c r="X70" s="22">
        <v>25696267</v>
      </c>
      <c r="Y70" s="22">
        <v>4155882</v>
      </c>
      <c r="Z70" s="22">
        <v>0</v>
      </c>
      <c r="AA70" s="22">
        <v>0</v>
      </c>
      <c r="AB70" s="22">
        <v>0</v>
      </c>
      <c r="AC70" s="22">
        <v>561660256</v>
      </c>
      <c r="AD70" s="22">
        <v>12607493</v>
      </c>
      <c r="AE70" s="22">
        <v>12795627</v>
      </c>
      <c r="AF70" s="22">
        <v>0</v>
      </c>
      <c r="AG70" s="22">
        <v>587642</v>
      </c>
      <c r="AH70" s="22">
        <v>9850869</v>
      </c>
      <c r="AI70" s="22">
        <v>597501887</v>
      </c>
      <c r="AJ70" s="22">
        <v>652974774</v>
      </c>
      <c r="AK70" s="22">
        <v>30356528</v>
      </c>
      <c r="AL70" s="22">
        <v>622618246</v>
      </c>
    </row>
    <row r="71" spans="1:38" x14ac:dyDescent="0.35">
      <c r="A71" s="22" t="s">
        <v>114</v>
      </c>
      <c r="B71" s="22" t="s">
        <v>167</v>
      </c>
      <c r="C71" s="22" t="s">
        <v>252</v>
      </c>
      <c r="D71" s="22" t="s">
        <v>253</v>
      </c>
      <c r="E71" s="22">
        <v>118990619</v>
      </c>
      <c r="F71" s="22">
        <v>0</v>
      </c>
      <c r="G71" s="22">
        <v>32963205</v>
      </c>
      <c r="H71" s="22">
        <v>9270047</v>
      </c>
      <c r="I71" s="22">
        <v>0</v>
      </c>
      <c r="J71" s="22">
        <v>3075437</v>
      </c>
      <c r="K71" s="22">
        <v>0</v>
      </c>
      <c r="L71" s="22">
        <v>0</v>
      </c>
      <c r="M71" s="22">
        <v>164299308</v>
      </c>
      <c r="N71" s="22">
        <v>0</v>
      </c>
      <c r="O71" s="22">
        <v>27413162</v>
      </c>
      <c r="P71" s="22">
        <v>12925626</v>
      </c>
      <c r="Q71" s="22">
        <v>1503706</v>
      </c>
      <c r="R71" s="22">
        <v>4454086</v>
      </c>
      <c r="S71" s="22">
        <v>1675967</v>
      </c>
      <c r="T71" s="22">
        <v>212271855</v>
      </c>
      <c r="U71" s="22">
        <v>48392947</v>
      </c>
      <c r="V71" s="22">
        <v>0</v>
      </c>
      <c r="W71" s="22">
        <v>3066528</v>
      </c>
      <c r="X71" s="22">
        <v>1232204</v>
      </c>
      <c r="Y71" s="22">
        <v>0</v>
      </c>
      <c r="Z71" s="22">
        <v>215278</v>
      </c>
      <c r="AA71" s="22">
        <v>0</v>
      </c>
      <c r="AB71" s="22">
        <v>0</v>
      </c>
      <c r="AC71" s="22">
        <v>52906957</v>
      </c>
      <c r="AD71" s="22">
        <v>2912898</v>
      </c>
      <c r="AE71" s="22">
        <v>5491645</v>
      </c>
      <c r="AF71" s="22">
        <v>0</v>
      </c>
      <c r="AG71" s="22">
        <v>685664</v>
      </c>
      <c r="AH71" s="22">
        <v>1070164</v>
      </c>
      <c r="AI71" s="22">
        <v>63067328</v>
      </c>
      <c r="AJ71" s="22">
        <v>149204527</v>
      </c>
      <c r="AK71" s="22">
        <v>0</v>
      </c>
      <c r="AL71" s="22">
        <v>149204527</v>
      </c>
    </row>
    <row r="72" spans="1:38" x14ac:dyDescent="0.35">
      <c r="A72" s="22" t="s">
        <v>114</v>
      </c>
      <c r="B72" s="22" t="s">
        <v>167</v>
      </c>
      <c r="C72" s="22" t="s">
        <v>254</v>
      </c>
      <c r="D72" s="22" t="s">
        <v>255</v>
      </c>
      <c r="E72" s="22">
        <v>38250283</v>
      </c>
      <c r="F72" s="22">
        <v>0</v>
      </c>
      <c r="G72" s="22">
        <v>3984121</v>
      </c>
      <c r="H72" s="22">
        <v>876979</v>
      </c>
      <c r="I72" s="22">
        <v>0</v>
      </c>
      <c r="J72" s="22">
        <v>0</v>
      </c>
      <c r="K72" s="22">
        <v>0</v>
      </c>
      <c r="L72" s="22">
        <v>6853503</v>
      </c>
      <c r="M72" s="22">
        <v>49964886</v>
      </c>
      <c r="N72" s="22">
        <v>470415</v>
      </c>
      <c r="O72" s="22">
        <v>4815100</v>
      </c>
      <c r="P72" s="22">
        <v>12166225</v>
      </c>
      <c r="Q72" s="22">
        <v>5144068</v>
      </c>
      <c r="R72" s="22">
        <v>1459980</v>
      </c>
      <c r="S72" s="22">
        <v>6032568</v>
      </c>
      <c r="T72" s="22">
        <v>80053242</v>
      </c>
      <c r="U72" s="22">
        <v>23418240</v>
      </c>
      <c r="V72" s="22">
        <v>0</v>
      </c>
      <c r="W72" s="22">
        <v>942882</v>
      </c>
      <c r="X72" s="22">
        <v>640071</v>
      </c>
      <c r="Y72" s="22">
        <v>0</v>
      </c>
      <c r="Z72" s="22">
        <v>0</v>
      </c>
      <c r="AA72" s="22">
        <v>0</v>
      </c>
      <c r="AB72" s="22">
        <v>5200322</v>
      </c>
      <c r="AC72" s="22">
        <v>30201515</v>
      </c>
      <c r="AD72" s="22">
        <v>1587100</v>
      </c>
      <c r="AE72" s="22">
        <v>6284220</v>
      </c>
      <c r="AF72" s="22">
        <v>0</v>
      </c>
      <c r="AG72" s="22">
        <v>947759</v>
      </c>
      <c r="AH72" s="22">
        <v>4091712</v>
      </c>
      <c r="AI72" s="22">
        <v>43112306</v>
      </c>
      <c r="AJ72" s="22">
        <v>36940936</v>
      </c>
      <c r="AK72" s="22">
        <v>0</v>
      </c>
      <c r="AL72" s="22">
        <v>36940936</v>
      </c>
    </row>
    <row r="73" spans="1:38" x14ac:dyDescent="0.35">
      <c r="A73" s="22" t="s">
        <v>114</v>
      </c>
      <c r="B73" s="22" t="s">
        <v>167</v>
      </c>
      <c r="C73" s="22" t="s">
        <v>256</v>
      </c>
      <c r="D73" s="22" t="s">
        <v>257</v>
      </c>
      <c r="E73" s="22">
        <v>95853002</v>
      </c>
      <c r="F73" s="22">
        <v>0</v>
      </c>
      <c r="G73" s="22">
        <v>724727</v>
      </c>
      <c r="H73" s="22">
        <v>1185232</v>
      </c>
      <c r="I73" s="22">
        <v>3526660</v>
      </c>
      <c r="J73" s="22">
        <v>0</v>
      </c>
      <c r="K73" s="22">
        <v>0</v>
      </c>
      <c r="L73" s="22">
        <v>0</v>
      </c>
      <c r="M73" s="22">
        <v>101289621</v>
      </c>
      <c r="N73" s="22">
        <v>1179491</v>
      </c>
      <c r="O73" s="22">
        <v>5796461</v>
      </c>
      <c r="P73" s="22">
        <v>7024726</v>
      </c>
      <c r="Q73" s="22">
        <v>642812</v>
      </c>
      <c r="R73" s="22">
        <v>1602018</v>
      </c>
      <c r="S73" s="22">
        <v>4244866</v>
      </c>
      <c r="T73" s="22">
        <v>121779995</v>
      </c>
      <c r="U73" s="22">
        <v>58815484</v>
      </c>
      <c r="V73" s="22">
        <v>0</v>
      </c>
      <c r="W73" s="22">
        <v>544085</v>
      </c>
      <c r="X73" s="22">
        <v>723841</v>
      </c>
      <c r="Y73" s="22">
        <v>1221365</v>
      </c>
      <c r="Z73" s="22">
        <v>0</v>
      </c>
      <c r="AA73" s="22">
        <v>0</v>
      </c>
      <c r="AB73" s="22">
        <v>0</v>
      </c>
      <c r="AC73" s="22">
        <v>61304775</v>
      </c>
      <c r="AD73" s="22">
        <v>1469991</v>
      </c>
      <c r="AE73" s="22">
        <v>2629451</v>
      </c>
      <c r="AF73" s="22">
        <v>0</v>
      </c>
      <c r="AG73" s="22">
        <v>598451</v>
      </c>
      <c r="AH73" s="22">
        <v>1473074</v>
      </c>
      <c r="AI73" s="22">
        <v>67475742</v>
      </c>
      <c r="AJ73" s="22">
        <v>54304253</v>
      </c>
      <c r="AK73" s="22">
        <v>1350877</v>
      </c>
      <c r="AL73" s="22">
        <v>52953376</v>
      </c>
    </row>
    <row r="74" spans="1:38" x14ac:dyDescent="0.35">
      <c r="A74" s="22" t="s">
        <v>114</v>
      </c>
      <c r="B74" s="22" t="s">
        <v>167</v>
      </c>
      <c r="C74" s="22" t="s">
        <v>258</v>
      </c>
      <c r="D74" s="22" t="s">
        <v>259</v>
      </c>
      <c r="E74" s="22">
        <v>69169490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69169490</v>
      </c>
      <c r="N74" s="22">
        <v>0</v>
      </c>
      <c r="O74" s="22">
        <v>1767192</v>
      </c>
      <c r="P74" s="22">
        <v>3041360</v>
      </c>
      <c r="Q74" s="22">
        <v>416040</v>
      </c>
      <c r="R74" s="22">
        <v>0</v>
      </c>
      <c r="S74" s="22">
        <v>947018</v>
      </c>
      <c r="T74" s="22">
        <v>75341100</v>
      </c>
      <c r="U74" s="22">
        <v>51300623</v>
      </c>
      <c r="V74" s="22">
        <v>0</v>
      </c>
      <c r="W74" s="22">
        <v>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51300623</v>
      </c>
      <c r="AD74" s="22">
        <v>304514</v>
      </c>
      <c r="AE74" s="22">
        <v>679310</v>
      </c>
      <c r="AF74" s="22">
        <v>0</v>
      </c>
      <c r="AG74" s="22">
        <v>0</v>
      </c>
      <c r="AH74" s="22">
        <v>693709</v>
      </c>
      <c r="AI74" s="22">
        <v>52978156</v>
      </c>
      <c r="AJ74" s="22">
        <v>22362944</v>
      </c>
      <c r="AK74" s="22">
        <v>0</v>
      </c>
      <c r="AL74" s="22">
        <v>22362944</v>
      </c>
    </row>
    <row r="75" spans="1:38" x14ac:dyDescent="0.35">
      <c r="A75" s="22" t="s">
        <v>114</v>
      </c>
      <c r="B75" s="22" t="s">
        <v>167</v>
      </c>
      <c r="C75" s="22" t="s">
        <v>260</v>
      </c>
      <c r="D75" s="22" t="s">
        <v>261</v>
      </c>
      <c r="E75" s="22">
        <v>124289484</v>
      </c>
      <c r="F75" s="22">
        <v>0</v>
      </c>
      <c r="G75" s="22">
        <v>16834536</v>
      </c>
      <c r="H75" s="22">
        <v>6459699</v>
      </c>
      <c r="I75" s="22">
        <v>0</v>
      </c>
      <c r="J75" s="22">
        <v>762116</v>
      </c>
      <c r="K75" s="22">
        <v>0</v>
      </c>
      <c r="L75" s="22">
        <v>0</v>
      </c>
      <c r="M75" s="22">
        <v>148345835</v>
      </c>
      <c r="N75" s="22">
        <v>0</v>
      </c>
      <c r="O75" s="22">
        <v>9072875</v>
      </c>
      <c r="P75" s="22">
        <v>26910480</v>
      </c>
      <c r="Q75" s="22">
        <v>8823981</v>
      </c>
      <c r="R75" s="22">
        <v>751949</v>
      </c>
      <c r="S75" s="22">
        <v>9569186</v>
      </c>
      <c r="T75" s="22">
        <v>203474306</v>
      </c>
      <c r="U75" s="22">
        <v>63615160</v>
      </c>
      <c r="V75" s="22">
        <v>0</v>
      </c>
      <c r="W75" s="22">
        <v>2013704</v>
      </c>
      <c r="X75" s="22">
        <v>1243188</v>
      </c>
      <c r="Y75" s="22">
        <v>0</v>
      </c>
      <c r="Z75" s="22">
        <v>240723</v>
      </c>
      <c r="AA75" s="22">
        <v>0</v>
      </c>
      <c r="AB75" s="22">
        <v>0</v>
      </c>
      <c r="AC75" s="22">
        <v>67112775</v>
      </c>
      <c r="AD75" s="22">
        <v>2081878</v>
      </c>
      <c r="AE75" s="22">
        <v>11408701</v>
      </c>
      <c r="AF75" s="22">
        <v>0</v>
      </c>
      <c r="AG75" s="22">
        <v>320989</v>
      </c>
      <c r="AH75" s="22">
        <v>4722277</v>
      </c>
      <c r="AI75" s="22">
        <v>85646620</v>
      </c>
      <c r="AJ75" s="22">
        <v>117827686</v>
      </c>
      <c r="AK75" s="22">
        <v>7513330</v>
      </c>
      <c r="AL75" s="22">
        <v>110314356</v>
      </c>
    </row>
    <row r="76" spans="1:38" x14ac:dyDescent="0.35">
      <c r="A76" s="22" t="s">
        <v>114</v>
      </c>
      <c r="B76" s="22" t="s">
        <v>167</v>
      </c>
      <c r="C76" s="22" t="s">
        <v>262</v>
      </c>
      <c r="D76" s="22" t="s">
        <v>263</v>
      </c>
      <c r="E76" s="22">
        <v>57530078</v>
      </c>
      <c r="F76" s="22">
        <v>0</v>
      </c>
      <c r="G76" s="22">
        <v>16728054</v>
      </c>
      <c r="H76" s="22">
        <v>1901980</v>
      </c>
      <c r="I76" s="22">
        <v>0</v>
      </c>
      <c r="J76" s="22">
        <v>0</v>
      </c>
      <c r="K76" s="22">
        <v>0</v>
      </c>
      <c r="L76" s="22">
        <v>0</v>
      </c>
      <c r="M76" s="22">
        <v>76160112</v>
      </c>
      <c r="N76" s="22">
        <v>222221</v>
      </c>
      <c r="O76" s="22">
        <v>14593604</v>
      </c>
      <c r="P76" s="22">
        <v>12090489</v>
      </c>
      <c r="Q76" s="22">
        <v>1794610</v>
      </c>
      <c r="R76" s="22">
        <v>747162</v>
      </c>
      <c r="S76" s="22">
        <v>4350481</v>
      </c>
      <c r="T76" s="22">
        <v>109958679</v>
      </c>
      <c r="U76" s="22">
        <v>35984076</v>
      </c>
      <c r="V76" s="22">
        <v>0</v>
      </c>
      <c r="W76" s="22">
        <v>3072333</v>
      </c>
      <c r="X76" s="22">
        <v>589795</v>
      </c>
      <c r="Y76" s="22">
        <v>0</v>
      </c>
      <c r="Z76" s="22">
        <v>0</v>
      </c>
      <c r="AA76" s="22">
        <v>0</v>
      </c>
      <c r="AB76" s="22">
        <v>0</v>
      </c>
      <c r="AC76" s="22">
        <v>39646204</v>
      </c>
      <c r="AD76" s="22">
        <v>774711</v>
      </c>
      <c r="AE76" s="22">
        <v>7898758</v>
      </c>
      <c r="AF76" s="22">
        <v>0</v>
      </c>
      <c r="AG76" s="22">
        <v>318510</v>
      </c>
      <c r="AH76" s="22">
        <v>2876511</v>
      </c>
      <c r="AI76" s="22">
        <v>51514694</v>
      </c>
      <c r="AJ76" s="22">
        <v>58443985</v>
      </c>
      <c r="AK76" s="22">
        <v>0</v>
      </c>
      <c r="AL76" s="22">
        <v>58443985</v>
      </c>
    </row>
    <row r="77" spans="1:38" x14ac:dyDescent="0.35">
      <c r="A77" s="22" t="s">
        <v>114</v>
      </c>
      <c r="B77" s="22" t="s">
        <v>167</v>
      </c>
      <c r="C77" s="22" t="s">
        <v>264</v>
      </c>
      <c r="D77" s="22" t="s">
        <v>265</v>
      </c>
      <c r="E77" s="22">
        <v>132055577</v>
      </c>
      <c r="F77" s="22">
        <v>0</v>
      </c>
      <c r="G77" s="22">
        <v>21774561</v>
      </c>
      <c r="H77" s="22">
        <v>5802927</v>
      </c>
      <c r="I77" s="22">
        <v>0</v>
      </c>
      <c r="J77" s="22">
        <v>0</v>
      </c>
      <c r="K77" s="22">
        <v>0</v>
      </c>
      <c r="L77" s="22">
        <v>0</v>
      </c>
      <c r="M77" s="22">
        <v>159633065</v>
      </c>
      <c r="N77" s="22">
        <v>432849</v>
      </c>
      <c r="O77" s="22">
        <v>13549169</v>
      </c>
      <c r="P77" s="22">
        <v>15090254</v>
      </c>
      <c r="Q77" s="22">
        <v>1823613</v>
      </c>
      <c r="R77" s="22">
        <v>436713</v>
      </c>
      <c r="S77" s="22">
        <v>7451576</v>
      </c>
      <c r="T77" s="22">
        <v>198417239</v>
      </c>
      <c r="U77" s="22">
        <v>82146176</v>
      </c>
      <c r="V77" s="22">
        <v>0</v>
      </c>
      <c r="W77" s="22">
        <v>2726220</v>
      </c>
      <c r="X77" s="22">
        <v>1995026</v>
      </c>
      <c r="Y77" s="22">
        <v>0</v>
      </c>
      <c r="Z77" s="22">
        <v>0</v>
      </c>
      <c r="AA77" s="22">
        <v>0</v>
      </c>
      <c r="AB77" s="22">
        <v>0</v>
      </c>
      <c r="AC77" s="22">
        <v>86867422</v>
      </c>
      <c r="AD77" s="22">
        <v>2340434</v>
      </c>
      <c r="AE77" s="22">
        <v>9227934</v>
      </c>
      <c r="AF77" s="22">
        <v>0</v>
      </c>
      <c r="AG77" s="22">
        <v>170723</v>
      </c>
      <c r="AH77" s="22">
        <v>4387386</v>
      </c>
      <c r="AI77" s="22">
        <v>102993899</v>
      </c>
      <c r="AJ77" s="22">
        <v>95423340</v>
      </c>
      <c r="AK77" s="22">
        <v>1654761</v>
      </c>
      <c r="AL77" s="22">
        <v>93768579</v>
      </c>
    </row>
    <row r="78" spans="1:38" x14ac:dyDescent="0.35">
      <c r="A78" s="22" t="s">
        <v>114</v>
      </c>
      <c r="B78" s="22" t="s">
        <v>167</v>
      </c>
      <c r="C78" s="22" t="s">
        <v>266</v>
      </c>
      <c r="D78" s="22" t="s">
        <v>267</v>
      </c>
      <c r="E78" s="22">
        <v>279601859</v>
      </c>
      <c r="F78" s="22">
        <v>0</v>
      </c>
      <c r="G78" s="22">
        <v>50528395</v>
      </c>
      <c r="H78" s="22">
        <v>29273328</v>
      </c>
      <c r="I78" s="22">
        <v>13061091</v>
      </c>
      <c r="J78" s="22">
        <v>0</v>
      </c>
      <c r="K78" s="22">
        <v>0</v>
      </c>
      <c r="L78" s="22">
        <v>0</v>
      </c>
      <c r="M78" s="22">
        <v>372464673</v>
      </c>
      <c r="N78" s="22">
        <v>14262505</v>
      </c>
      <c r="O78" s="22">
        <v>12322967</v>
      </c>
      <c r="P78" s="22">
        <v>17419495</v>
      </c>
      <c r="Q78" s="22">
        <v>28341017</v>
      </c>
      <c r="R78" s="22">
        <v>6267482</v>
      </c>
      <c r="S78" s="22">
        <v>11560916</v>
      </c>
      <c r="T78" s="22">
        <v>462639055</v>
      </c>
      <c r="U78" s="22">
        <v>134110411</v>
      </c>
      <c r="V78" s="22">
        <v>0</v>
      </c>
      <c r="W78" s="22">
        <v>12626191</v>
      </c>
      <c r="X78" s="22">
        <v>6889520</v>
      </c>
      <c r="Y78" s="22">
        <v>997493</v>
      </c>
      <c r="Z78" s="22">
        <v>0</v>
      </c>
      <c r="AA78" s="22">
        <v>0</v>
      </c>
      <c r="AB78" s="22">
        <v>0</v>
      </c>
      <c r="AC78" s="22">
        <v>154623615</v>
      </c>
      <c r="AD78" s="22">
        <v>4438401</v>
      </c>
      <c r="AE78" s="22">
        <v>6612785</v>
      </c>
      <c r="AF78" s="22">
        <v>0</v>
      </c>
      <c r="AG78" s="22">
        <v>1883245</v>
      </c>
      <c r="AH78" s="22">
        <v>5198388</v>
      </c>
      <c r="AI78" s="22">
        <v>172756434</v>
      </c>
      <c r="AJ78" s="22">
        <v>289882621</v>
      </c>
      <c r="AK78" s="22">
        <v>16596351</v>
      </c>
      <c r="AL78" s="22">
        <v>273286270</v>
      </c>
    </row>
    <row r="79" spans="1:38" x14ac:dyDescent="0.35">
      <c r="A79" s="22" t="s">
        <v>114</v>
      </c>
      <c r="B79" s="22" t="s">
        <v>167</v>
      </c>
      <c r="C79" s="22" t="s">
        <v>268</v>
      </c>
      <c r="D79" s="22" t="s">
        <v>269</v>
      </c>
      <c r="E79" s="22">
        <v>99481660</v>
      </c>
      <c r="F79" s="22">
        <v>0</v>
      </c>
      <c r="G79" s="22">
        <v>8155311</v>
      </c>
      <c r="H79" s="22">
        <v>3623199</v>
      </c>
      <c r="I79" s="22">
        <v>0</v>
      </c>
      <c r="J79" s="22">
        <v>501671</v>
      </c>
      <c r="K79" s="22">
        <v>0</v>
      </c>
      <c r="L79" s="22">
        <v>0</v>
      </c>
      <c r="M79" s="22">
        <v>111761841</v>
      </c>
      <c r="N79" s="22">
        <v>3309336</v>
      </c>
      <c r="O79" s="22">
        <v>12638130</v>
      </c>
      <c r="P79" s="22">
        <v>16913224</v>
      </c>
      <c r="Q79" s="22">
        <v>50642879</v>
      </c>
      <c r="R79" s="22">
        <v>1987473</v>
      </c>
      <c r="S79" s="22">
        <v>7809796</v>
      </c>
      <c r="T79" s="22">
        <v>205062679</v>
      </c>
      <c r="U79" s="22">
        <v>56657675</v>
      </c>
      <c r="V79" s="22">
        <v>0</v>
      </c>
      <c r="W79" s="22">
        <v>3134115</v>
      </c>
      <c r="X79" s="22">
        <v>973601</v>
      </c>
      <c r="Y79" s="22">
        <v>0</v>
      </c>
      <c r="Z79" s="22">
        <v>229754</v>
      </c>
      <c r="AA79" s="22">
        <v>0</v>
      </c>
      <c r="AB79" s="22">
        <v>0</v>
      </c>
      <c r="AC79" s="22">
        <v>60995145</v>
      </c>
      <c r="AD79" s="22">
        <v>1692926</v>
      </c>
      <c r="AE79" s="22">
        <v>8623096</v>
      </c>
      <c r="AF79" s="22">
        <v>0</v>
      </c>
      <c r="AG79" s="22">
        <v>330384</v>
      </c>
      <c r="AH79" s="22">
        <v>5144438</v>
      </c>
      <c r="AI79" s="22">
        <v>76785989</v>
      </c>
      <c r="AJ79" s="22">
        <v>128276690</v>
      </c>
      <c r="AK79" s="22">
        <v>1680214</v>
      </c>
      <c r="AL79" s="22">
        <v>126596476</v>
      </c>
    </row>
    <row r="80" spans="1:38" x14ac:dyDescent="0.35">
      <c r="A80" s="22" t="s">
        <v>114</v>
      </c>
      <c r="B80" s="22" t="s">
        <v>167</v>
      </c>
      <c r="C80" s="22" t="s">
        <v>270</v>
      </c>
      <c r="D80" s="22" t="s">
        <v>271</v>
      </c>
      <c r="E80" s="22">
        <v>129742526</v>
      </c>
      <c r="F80" s="22">
        <v>0</v>
      </c>
      <c r="G80" s="22">
        <v>5018045</v>
      </c>
      <c r="H80" s="22">
        <v>8714305</v>
      </c>
      <c r="I80" s="22">
        <v>0</v>
      </c>
      <c r="J80" s="22">
        <v>0</v>
      </c>
      <c r="K80" s="22">
        <v>0</v>
      </c>
      <c r="L80" s="22">
        <v>8095990</v>
      </c>
      <c r="M80" s="22">
        <v>151570866</v>
      </c>
      <c r="N80" s="22">
        <v>65938</v>
      </c>
      <c r="O80" s="22">
        <v>5872173</v>
      </c>
      <c r="P80" s="22">
        <v>12405996</v>
      </c>
      <c r="Q80" s="22">
        <v>3081217</v>
      </c>
      <c r="R80" s="22">
        <v>2303812</v>
      </c>
      <c r="S80" s="22">
        <v>4433280</v>
      </c>
      <c r="T80" s="22">
        <v>179733282</v>
      </c>
      <c r="U80" s="22">
        <v>103841093</v>
      </c>
      <c r="V80" s="22">
        <v>0</v>
      </c>
      <c r="W80" s="22">
        <v>1943917</v>
      </c>
      <c r="X80" s="22">
        <v>1723520</v>
      </c>
      <c r="Y80" s="22">
        <v>0</v>
      </c>
      <c r="Z80" s="22">
        <v>0</v>
      </c>
      <c r="AA80" s="22">
        <v>0</v>
      </c>
      <c r="AB80" s="22">
        <v>3886757</v>
      </c>
      <c r="AC80" s="22">
        <v>111395287</v>
      </c>
      <c r="AD80" s="22">
        <v>2396071</v>
      </c>
      <c r="AE80" s="22">
        <v>6097567</v>
      </c>
      <c r="AF80" s="22">
        <v>0</v>
      </c>
      <c r="AG80" s="22">
        <v>929520</v>
      </c>
      <c r="AH80" s="22">
        <v>2519134</v>
      </c>
      <c r="AI80" s="22">
        <v>123337579</v>
      </c>
      <c r="AJ80" s="22">
        <v>56395703</v>
      </c>
      <c r="AK80" s="22">
        <v>0</v>
      </c>
      <c r="AL80" s="22">
        <v>56395703</v>
      </c>
    </row>
    <row r="81" spans="1:38" x14ac:dyDescent="0.35">
      <c r="A81" s="22" t="s">
        <v>114</v>
      </c>
      <c r="B81" s="22" t="s">
        <v>167</v>
      </c>
      <c r="C81" s="22" t="s">
        <v>272</v>
      </c>
      <c r="D81" s="22" t="s">
        <v>273</v>
      </c>
      <c r="E81" s="22">
        <v>78859243</v>
      </c>
      <c r="F81" s="22">
        <v>0</v>
      </c>
      <c r="G81" s="22">
        <v>2241488</v>
      </c>
      <c r="H81" s="22">
        <v>3016881</v>
      </c>
      <c r="I81" s="22">
        <v>0</v>
      </c>
      <c r="J81" s="22">
        <v>0</v>
      </c>
      <c r="K81" s="22">
        <v>0</v>
      </c>
      <c r="L81" s="22">
        <v>10936106</v>
      </c>
      <c r="M81" s="22">
        <v>95053718</v>
      </c>
      <c r="N81" s="22">
        <v>0</v>
      </c>
      <c r="O81" s="22">
        <v>5307206</v>
      </c>
      <c r="P81" s="22">
        <v>19255099</v>
      </c>
      <c r="Q81" s="22">
        <v>2669308</v>
      </c>
      <c r="R81" s="22">
        <v>272038</v>
      </c>
      <c r="S81" s="22">
        <v>5442046</v>
      </c>
      <c r="T81" s="22">
        <v>127999415</v>
      </c>
      <c r="U81" s="22">
        <v>52260758</v>
      </c>
      <c r="V81" s="22">
        <v>0</v>
      </c>
      <c r="W81" s="22">
        <v>1123643</v>
      </c>
      <c r="X81" s="22">
        <v>956714</v>
      </c>
      <c r="Y81" s="22">
        <v>0</v>
      </c>
      <c r="Z81" s="22">
        <v>0</v>
      </c>
      <c r="AA81" s="22">
        <v>0</v>
      </c>
      <c r="AB81" s="22">
        <v>4710291</v>
      </c>
      <c r="AC81" s="22">
        <v>59051406</v>
      </c>
      <c r="AD81" s="22">
        <v>2430214</v>
      </c>
      <c r="AE81" s="22">
        <v>10096586</v>
      </c>
      <c r="AF81" s="22">
        <v>0</v>
      </c>
      <c r="AG81" s="22">
        <v>114273</v>
      </c>
      <c r="AH81" s="22">
        <v>3139562</v>
      </c>
      <c r="AI81" s="22">
        <v>74832041</v>
      </c>
      <c r="AJ81" s="22">
        <v>53167374</v>
      </c>
      <c r="AK81" s="22">
        <v>0</v>
      </c>
      <c r="AL81" s="22">
        <v>53167374</v>
      </c>
    </row>
    <row r="82" spans="1:38" x14ac:dyDescent="0.35">
      <c r="A82" s="22" t="s">
        <v>114</v>
      </c>
      <c r="B82" s="22" t="s">
        <v>167</v>
      </c>
      <c r="C82" s="22" t="s">
        <v>274</v>
      </c>
      <c r="D82" s="22" t="s">
        <v>275</v>
      </c>
      <c r="E82" s="22">
        <v>512628969</v>
      </c>
      <c r="F82" s="22">
        <v>0</v>
      </c>
      <c r="G82" s="22">
        <v>0</v>
      </c>
      <c r="H82" s="22">
        <v>9782041</v>
      </c>
      <c r="I82" s="22">
        <v>0</v>
      </c>
      <c r="J82" s="22">
        <v>863518</v>
      </c>
      <c r="K82" s="22">
        <v>0</v>
      </c>
      <c r="L82" s="22">
        <v>47632527</v>
      </c>
      <c r="M82" s="22">
        <v>570907055</v>
      </c>
      <c r="N82" s="22">
        <v>458944</v>
      </c>
      <c r="O82" s="22">
        <v>7546644</v>
      </c>
      <c r="P82" s="22">
        <v>30299318</v>
      </c>
      <c r="Q82" s="22">
        <v>7206977</v>
      </c>
      <c r="R82" s="22">
        <v>90251</v>
      </c>
      <c r="S82" s="22">
        <v>8783545</v>
      </c>
      <c r="T82" s="22">
        <v>625292734</v>
      </c>
      <c r="U82" s="22">
        <v>333526668</v>
      </c>
      <c r="V82" s="22">
        <v>0</v>
      </c>
      <c r="W82" s="22">
        <v>0</v>
      </c>
      <c r="X82" s="22">
        <v>2505478</v>
      </c>
      <c r="Y82" s="22">
        <v>0</v>
      </c>
      <c r="Z82" s="22">
        <v>334288</v>
      </c>
      <c r="AA82" s="22">
        <v>0</v>
      </c>
      <c r="AB82" s="22">
        <v>22221835</v>
      </c>
      <c r="AC82" s="22">
        <v>358588269</v>
      </c>
      <c r="AD82" s="22">
        <v>2566718</v>
      </c>
      <c r="AE82" s="22">
        <v>14797984</v>
      </c>
      <c r="AF82" s="22">
        <v>0</v>
      </c>
      <c r="AG82" s="22">
        <v>32961</v>
      </c>
      <c r="AH82" s="22">
        <v>5105819</v>
      </c>
      <c r="AI82" s="22">
        <v>381091751</v>
      </c>
      <c r="AJ82" s="22">
        <v>244200983</v>
      </c>
      <c r="AK82" s="22">
        <v>9118261</v>
      </c>
      <c r="AL82" s="22">
        <v>235082722</v>
      </c>
    </row>
    <row r="83" spans="1:38" x14ac:dyDescent="0.35">
      <c r="A83" s="22" t="s">
        <v>114</v>
      </c>
      <c r="B83" s="22" t="s">
        <v>167</v>
      </c>
      <c r="C83" s="22" t="s">
        <v>276</v>
      </c>
      <c r="D83" s="22" t="s">
        <v>277</v>
      </c>
      <c r="E83" s="22">
        <v>160696349</v>
      </c>
      <c r="F83" s="22">
        <v>0</v>
      </c>
      <c r="G83" s="22">
        <v>963796</v>
      </c>
      <c r="H83" s="22">
        <v>0</v>
      </c>
      <c r="I83" s="22">
        <v>0</v>
      </c>
      <c r="J83" s="22">
        <v>264579</v>
      </c>
      <c r="K83" s="22">
        <v>0</v>
      </c>
      <c r="L83" s="22">
        <v>0</v>
      </c>
      <c r="M83" s="22">
        <v>161924724</v>
      </c>
      <c r="N83" s="22">
        <v>1100245</v>
      </c>
      <c r="O83" s="22">
        <v>11616102</v>
      </c>
      <c r="P83" s="22">
        <v>18825344</v>
      </c>
      <c r="Q83" s="22">
        <v>5744547</v>
      </c>
      <c r="R83" s="22">
        <v>1750844</v>
      </c>
      <c r="S83" s="22">
        <v>6582523</v>
      </c>
      <c r="T83" s="22">
        <v>207544329</v>
      </c>
      <c r="U83" s="22">
        <v>78888492</v>
      </c>
      <c r="V83" s="22">
        <v>0</v>
      </c>
      <c r="W83" s="22">
        <v>214237</v>
      </c>
      <c r="X83" s="22">
        <v>0</v>
      </c>
      <c r="Y83" s="22">
        <v>0</v>
      </c>
      <c r="Z83" s="22">
        <v>81832</v>
      </c>
      <c r="AA83" s="22">
        <v>0</v>
      </c>
      <c r="AB83" s="22">
        <v>0</v>
      </c>
      <c r="AC83" s="22">
        <v>79184561</v>
      </c>
      <c r="AD83" s="22">
        <v>4007428</v>
      </c>
      <c r="AE83" s="22">
        <v>12000141</v>
      </c>
      <c r="AF83" s="22">
        <v>0</v>
      </c>
      <c r="AG83" s="22">
        <v>323864</v>
      </c>
      <c r="AH83" s="22">
        <v>4042606</v>
      </c>
      <c r="AI83" s="22">
        <v>99558600</v>
      </c>
      <c r="AJ83" s="22">
        <v>107985729</v>
      </c>
      <c r="AK83" s="22">
        <v>1212</v>
      </c>
      <c r="AL83" s="22">
        <v>107984517</v>
      </c>
    </row>
    <row r="84" spans="1:38" x14ac:dyDescent="0.35">
      <c r="A84" s="22" t="s">
        <v>114</v>
      </c>
      <c r="B84" s="22" t="s">
        <v>167</v>
      </c>
      <c r="C84" s="22" t="s">
        <v>278</v>
      </c>
      <c r="D84" s="22" t="s">
        <v>279</v>
      </c>
      <c r="E84" s="22">
        <v>514356345</v>
      </c>
      <c r="F84" s="22">
        <v>0</v>
      </c>
      <c r="G84" s="22">
        <v>1855998</v>
      </c>
      <c r="H84" s="22">
        <v>1650184</v>
      </c>
      <c r="I84" s="22">
        <v>0</v>
      </c>
      <c r="J84" s="22">
        <v>0</v>
      </c>
      <c r="K84" s="22">
        <v>0</v>
      </c>
      <c r="L84" s="22">
        <v>0</v>
      </c>
      <c r="M84" s="22">
        <v>517862527</v>
      </c>
      <c r="N84" s="22">
        <v>422528</v>
      </c>
      <c r="O84" s="22">
        <v>3359611</v>
      </c>
      <c r="P84" s="22">
        <v>18474887</v>
      </c>
      <c r="Q84" s="22">
        <v>3294747</v>
      </c>
      <c r="R84" s="22">
        <v>1916454</v>
      </c>
      <c r="S84" s="22">
        <v>6388354</v>
      </c>
      <c r="T84" s="22">
        <v>551719108</v>
      </c>
      <c r="U84" s="22">
        <v>275304333</v>
      </c>
      <c r="V84" s="22">
        <v>0</v>
      </c>
      <c r="W84" s="22">
        <v>814698</v>
      </c>
      <c r="X84" s="22">
        <v>784285</v>
      </c>
      <c r="Y84" s="22">
        <v>0</v>
      </c>
      <c r="Z84" s="22">
        <v>0</v>
      </c>
      <c r="AA84" s="22">
        <v>0</v>
      </c>
      <c r="AB84" s="22">
        <v>0</v>
      </c>
      <c r="AC84" s="22">
        <v>276903316</v>
      </c>
      <c r="AD84" s="22">
        <v>1320860</v>
      </c>
      <c r="AE84" s="22">
        <v>6586036</v>
      </c>
      <c r="AF84" s="22">
        <v>0</v>
      </c>
      <c r="AG84" s="22">
        <v>861985</v>
      </c>
      <c r="AH84" s="22">
        <v>3607849</v>
      </c>
      <c r="AI84" s="22">
        <v>289280046</v>
      </c>
      <c r="AJ84" s="22">
        <v>262439062</v>
      </c>
      <c r="AK84" s="22">
        <v>0</v>
      </c>
      <c r="AL84" s="22">
        <v>262439062</v>
      </c>
    </row>
    <row r="85" spans="1:38" x14ac:dyDescent="0.35">
      <c r="A85" s="22" t="s">
        <v>114</v>
      </c>
      <c r="B85" s="22" t="s">
        <v>167</v>
      </c>
      <c r="C85" s="22" t="s">
        <v>280</v>
      </c>
      <c r="D85" s="22" t="s">
        <v>281</v>
      </c>
      <c r="E85" s="22">
        <v>50634211</v>
      </c>
      <c r="F85" s="22">
        <v>0</v>
      </c>
      <c r="G85" s="22">
        <v>5263022</v>
      </c>
      <c r="H85" s="22">
        <v>49596</v>
      </c>
      <c r="I85" s="22">
        <v>0</v>
      </c>
      <c r="J85" s="22">
        <v>0</v>
      </c>
      <c r="K85" s="22">
        <v>36430</v>
      </c>
      <c r="L85" s="22">
        <v>0</v>
      </c>
      <c r="M85" s="22">
        <v>55983259</v>
      </c>
      <c r="N85" s="22">
        <v>20362</v>
      </c>
      <c r="O85" s="22">
        <v>4340125</v>
      </c>
      <c r="P85" s="22">
        <v>11535995</v>
      </c>
      <c r="Q85" s="22">
        <v>3633888</v>
      </c>
      <c r="R85" s="22">
        <v>1212840</v>
      </c>
      <c r="S85" s="22">
        <v>5147078</v>
      </c>
      <c r="T85" s="22">
        <v>81873547</v>
      </c>
      <c r="U85" s="22">
        <v>33243834</v>
      </c>
      <c r="V85" s="22">
        <v>0</v>
      </c>
      <c r="W85" s="22">
        <v>703501</v>
      </c>
      <c r="X85" s="22">
        <v>8266</v>
      </c>
      <c r="Y85" s="22">
        <v>0</v>
      </c>
      <c r="Z85" s="22">
        <v>0</v>
      </c>
      <c r="AA85" s="22">
        <v>33331</v>
      </c>
      <c r="AB85" s="22">
        <v>0</v>
      </c>
      <c r="AC85" s="22">
        <v>33988932</v>
      </c>
      <c r="AD85" s="22">
        <v>1325708</v>
      </c>
      <c r="AE85" s="22">
        <v>6481706</v>
      </c>
      <c r="AF85" s="22">
        <v>0</v>
      </c>
      <c r="AG85" s="22">
        <v>678079</v>
      </c>
      <c r="AH85" s="22">
        <v>3828398</v>
      </c>
      <c r="AI85" s="22">
        <v>46302823</v>
      </c>
      <c r="AJ85" s="22">
        <v>35570724</v>
      </c>
      <c r="AK85" s="22">
        <v>950000</v>
      </c>
      <c r="AL85" s="22">
        <v>34620724</v>
      </c>
    </row>
    <row r="86" spans="1:38" x14ac:dyDescent="0.35">
      <c r="A86" s="22" t="s">
        <v>114</v>
      </c>
      <c r="B86" s="22" t="s">
        <v>167</v>
      </c>
      <c r="C86" s="22" t="s">
        <v>282</v>
      </c>
      <c r="D86" s="22" t="s">
        <v>283</v>
      </c>
      <c r="E86" s="22">
        <v>121539073</v>
      </c>
      <c r="F86" s="22">
        <v>0</v>
      </c>
      <c r="G86" s="22">
        <v>6594239</v>
      </c>
      <c r="H86" s="22">
        <v>3534072</v>
      </c>
      <c r="I86" s="22">
        <v>0</v>
      </c>
      <c r="J86" s="22">
        <v>0</v>
      </c>
      <c r="K86" s="22">
        <v>0</v>
      </c>
      <c r="L86" s="22">
        <v>0</v>
      </c>
      <c r="M86" s="22">
        <v>131667384</v>
      </c>
      <c r="N86" s="22">
        <v>36620</v>
      </c>
      <c r="O86" s="22">
        <v>4309258</v>
      </c>
      <c r="P86" s="22">
        <v>9966367</v>
      </c>
      <c r="Q86" s="22">
        <v>2192928</v>
      </c>
      <c r="R86" s="22">
        <v>0</v>
      </c>
      <c r="S86" s="22">
        <v>4277704</v>
      </c>
      <c r="T86" s="22">
        <v>152450261</v>
      </c>
      <c r="U86" s="22">
        <v>109598575</v>
      </c>
      <c r="V86" s="22">
        <v>0</v>
      </c>
      <c r="W86" s="22">
        <v>2557712</v>
      </c>
      <c r="X86" s="22">
        <v>1660578</v>
      </c>
      <c r="Y86" s="22">
        <v>0</v>
      </c>
      <c r="Z86" s="22">
        <v>0</v>
      </c>
      <c r="AA86" s="22">
        <v>0</v>
      </c>
      <c r="AB86" s="22">
        <v>0</v>
      </c>
      <c r="AC86" s="22">
        <v>113816865</v>
      </c>
      <c r="AD86" s="22">
        <v>964944</v>
      </c>
      <c r="AE86" s="22">
        <v>4577461</v>
      </c>
      <c r="AF86" s="22">
        <v>0</v>
      </c>
      <c r="AG86" s="22">
        <v>0</v>
      </c>
      <c r="AH86" s="22">
        <v>1819315</v>
      </c>
      <c r="AI86" s="22">
        <v>121178585</v>
      </c>
      <c r="AJ86" s="22">
        <v>31271676</v>
      </c>
      <c r="AK86" s="22">
        <v>1741066</v>
      </c>
      <c r="AL86" s="22">
        <v>29530610</v>
      </c>
    </row>
    <row r="87" spans="1:38" x14ac:dyDescent="0.35">
      <c r="A87" s="22" t="s">
        <v>114</v>
      </c>
      <c r="B87" s="22" t="s">
        <v>167</v>
      </c>
      <c r="C87" s="22" t="s">
        <v>284</v>
      </c>
      <c r="D87" s="22" t="s">
        <v>285</v>
      </c>
      <c r="E87" s="22">
        <v>147654233</v>
      </c>
      <c r="F87" s="22">
        <v>0</v>
      </c>
      <c r="G87" s="22">
        <v>6231455</v>
      </c>
      <c r="H87" s="22">
        <v>19787132</v>
      </c>
      <c r="I87" s="22">
        <v>0</v>
      </c>
      <c r="J87" s="22">
        <v>0</v>
      </c>
      <c r="K87" s="22">
        <v>0</v>
      </c>
      <c r="L87" s="22">
        <v>0</v>
      </c>
      <c r="M87" s="22">
        <v>173672820</v>
      </c>
      <c r="N87" s="22">
        <v>3015256</v>
      </c>
      <c r="O87" s="22">
        <v>10397104</v>
      </c>
      <c r="P87" s="22">
        <v>15428614</v>
      </c>
      <c r="Q87" s="22">
        <v>3817423</v>
      </c>
      <c r="R87" s="22">
        <v>0</v>
      </c>
      <c r="S87" s="22">
        <v>10077230</v>
      </c>
      <c r="T87" s="22">
        <v>216408447</v>
      </c>
      <c r="U87" s="22">
        <v>99489344</v>
      </c>
      <c r="V87" s="22">
        <v>0</v>
      </c>
      <c r="W87" s="22">
        <v>1591206</v>
      </c>
      <c r="X87" s="22">
        <v>3763358</v>
      </c>
      <c r="Y87" s="22">
        <v>0</v>
      </c>
      <c r="Z87" s="22">
        <v>0</v>
      </c>
      <c r="AA87" s="22">
        <v>0</v>
      </c>
      <c r="AB87" s="22">
        <v>0</v>
      </c>
      <c r="AC87" s="22">
        <v>104843908</v>
      </c>
      <c r="AD87" s="22">
        <v>4024998</v>
      </c>
      <c r="AE87" s="22">
        <v>8823539</v>
      </c>
      <c r="AF87" s="22">
        <v>0</v>
      </c>
      <c r="AG87" s="22">
        <v>0</v>
      </c>
      <c r="AH87" s="22">
        <v>4589728</v>
      </c>
      <c r="AI87" s="22">
        <v>122282173</v>
      </c>
      <c r="AJ87" s="22">
        <v>94126274</v>
      </c>
      <c r="AK87" s="22">
        <v>1155883</v>
      </c>
      <c r="AL87" s="22">
        <v>92970391</v>
      </c>
    </row>
    <row r="88" spans="1:38" x14ac:dyDescent="0.35">
      <c r="A88" s="22" t="s">
        <v>114</v>
      </c>
      <c r="B88" s="22" t="s">
        <v>167</v>
      </c>
      <c r="C88" s="22" t="s">
        <v>286</v>
      </c>
      <c r="D88" s="22" t="s">
        <v>287</v>
      </c>
      <c r="E88" s="22">
        <v>511890977</v>
      </c>
      <c r="F88" s="22">
        <v>0</v>
      </c>
      <c r="G88" s="22">
        <v>24762132</v>
      </c>
      <c r="H88" s="22">
        <v>13550799</v>
      </c>
      <c r="I88" s="22">
        <v>0</v>
      </c>
      <c r="J88" s="22">
        <v>0</v>
      </c>
      <c r="K88" s="22">
        <v>0</v>
      </c>
      <c r="L88" s="22">
        <v>0</v>
      </c>
      <c r="M88" s="22">
        <v>550203908</v>
      </c>
      <c r="N88" s="22">
        <v>12787441</v>
      </c>
      <c r="O88" s="22">
        <v>18070231</v>
      </c>
      <c r="P88" s="22">
        <v>33690602</v>
      </c>
      <c r="Q88" s="22">
        <v>17779187</v>
      </c>
      <c r="R88" s="22">
        <v>4708007</v>
      </c>
      <c r="S88" s="22">
        <v>13502792</v>
      </c>
      <c r="T88" s="22">
        <v>650742168</v>
      </c>
      <c r="U88" s="22">
        <v>372645298</v>
      </c>
      <c r="V88" s="22">
        <v>0</v>
      </c>
      <c r="W88" s="22">
        <v>8844073</v>
      </c>
      <c r="X88" s="22">
        <v>4692445</v>
      </c>
      <c r="Y88" s="22">
        <v>0</v>
      </c>
      <c r="Z88" s="22">
        <v>0</v>
      </c>
      <c r="AA88" s="22">
        <v>0</v>
      </c>
      <c r="AB88" s="22">
        <v>0</v>
      </c>
      <c r="AC88" s="22">
        <v>386181816</v>
      </c>
      <c r="AD88" s="22">
        <v>4161419</v>
      </c>
      <c r="AE88" s="22">
        <v>15909106</v>
      </c>
      <c r="AF88" s="22">
        <v>0</v>
      </c>
      <c r="AG88" s="22">
        <v>1969143</v>
      </c>
      <c r="AH88" s="22">
        <v>6837756</v>
      </c>
      <c r="AI88" s="22">
        <v>415059240</v>
      </c>
      <c r="AJ88" s="22">
        <v>235682928</v>
      </c>
      <c r="AK88" s="22">
        <v>276526</v>
      </c>
      <c r="AL88" s="22">
        <v>235406402</v>
      </c>
    </row>
    <row r="89" spans="1:38" x14ac:dyDescent="0.35">
      <c r="A89" s="22" t="s">
        <v>114</v>
      </c>
      <c r="B89" s="22" t="s">
        <v>167</v>
      </c>
      <c r="C89" s="22" t="s">
        <v>288</v>
      </c>
      <c r="D89" s="22" t="s">
        <v>289</v>
      </c>
      <c r="E89" s="22">
        <v>216703497</v>
      </c>
      <c r="F89" s="22">
        <v>0</v>
      </c>
      <c r="G89" s="22">
        <v>0</v>
      </c>
      <c r="H89" s="22">
        <v>0</v>
      </c>
      <c r="I89" s="22">
        <v>0</v>
      </c>
      <c r="J89" s="22">
        <v>0</v>
      </c>
      <c r="K89" s="22">
        <v>0</v>
      </c>
      <c r="L89" s="22">
        <v>0</v>
      </c>
      <c r="M89" s="22">
        <v>216703497</v>
      </c>
      <c r="N89" s="22">
        <v>1485338</v>
      </c>
      <c r="O89" s="22">
        <v>12105501</v>
      </c>
      <c r="P89" s="22">
        <v>16795514</v>
      </c>
      <c r="Q89" s="22">
        <v>6654676</v>
      </c>
      <c r="R89" s="22">
        <v>619074</v>
      </c>
      <c r="S89" s="22">
        <v>6210996</v>
      </c>
      <c r="T89" s="22">
        <v>260574596</v>
      </c>
      <c r="U89" s="22">
        <v>156050028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156050028</v>
      </c>
      <c r="AD89" s="22">
        <v>2771376</v>
      </c>
      <c r="AE89" s="22">
        <v>7917435</v>
      </c>
      <c r="AF89" s="22">
        <v>0</v>
      </c>
      <c r="AG89" s="22">
        <v>182509</v>
      </c>
      <c r="AH89" s="22">
        <v>3225379</v>
      </c>
      <c r="AI89" s="22">
        <v>170146727</v>
      </c>
      <c r="AJ89" s="22">
        <v>90427869</v>
      </c>
      <c r="AK89" s="22">
        <v>0</v>
      </c>
      <c r="AL89" s="22">
        <v>90427869</v>
      </c>
    </row>
    <row r="90" spans="1:38" x14ac:dyDescent="0.35">
      <c r="A90" s="22" t="s">
        <v>114</v>
      </c>
      <c r="B90" s="22" t="s">
        <v>167</v>
      </c>
      <c r="C90" s="22" t="s">
        <v>290</v>
      </c>
      <c r="D90" s="22" t="s">
        <v>291</v>
      </c>
      <c r="E90" s="22">
        <v>244694188</v>
      </c>
      <c r="F90" s="22">
        <v>0</v>
      </c>
      <c r="G90" s="22">
        <v>11867639</v>
      </c>
      <c r="H90" s="22">
        <v>2687202</v>
      </c>
      <c r="I90" s="22">
        <v>0</v>
      </c>
      <c r="J90" s="22">
        <v>0</v>
      </c>
      <c r="K90" s="22">
        <v>0</v>
      </c>
      <c r="L90" s="22">
        <v>0</v>
      </c>
      <c r="M90" s="22">
        <v>259249029</v>
      </c>
      <c r="N90" s="22">
        <v>0</v>
      </c>
      <c r="O90" s="22">
        <v>12926827</v>
      </c>
      <c r="P90" s="22">
        <v>9321561</v>
      </c>
      <c r="Q90" s="22">
        <v>2912470</v>
      </c>
      <c r="R90" s="22">
        <v>2985299</v>
      </c>
      <c r="S90" s="22">
        <v>6104388</v>
      </c>
      <c r="T90" s="22">
        <v>293499574</v>
      </c>
      <c r="U90" s="22">
        <v>187000677</v>
      </c>
      <c r="V90" s="22">
        <v>0</v>
      </c>
      <c r="W90" s="22">
        <v>3234535</v>
      </c>
      <c r="X90" s="22">
        <v>1713134</v>
      </c>
      <c r="Y90" s="22">
        <v>0</v>
      </c>
      <c r="Z90" s="22">
        <v>0</v>
      </c>
      <c r="AA90" s="22">
        <v>0</v>
      </c>
      <c r="AB90" s="22">
        <v>0</v>
      </c>
      <c r="AC90" s="22">
        <v>191948346</v>
      </c>
      <c r="AD90" s="22">
        <v>3127888</v>
      </c>
      <c r="AE90" s="22">
        <v>5004654</v>
      </c>
      <c r="AF90" s="22">
        <v>0</v>
      </c>
      <c r="AG90" s="22">
        <v>1078802</v>
      </c>
      <c r="AH90" s="22">
        <v>2948698</v>
      </c>
      <c r="AI90" s="22">
        <v>204108388</v>
      </c>
      <c r="AJ90" s="22">
        <v>89391186</v>
      </c>
      <c r="AK90" s="22">
        <v>6755161</v>
      </c>
      <c r="AL90" s="22">
        <v>82636025</v>
      </c>
    </row>
    <row r="91" spans="1:38" x14ac:dyDescent="0.35">
      <c r="A91" s="22" t="s">
        <v>114</v>
      </c>
      <c r="B91" s="22" t="s">
        <v>167</v>
      </c>
      <c r="C91" s="22" t="s">
        <v>292</v>
      </c>
      <c r="D91" s="22" t="s">
        <v>293</v>
      </c>
      <c r="E91" s="22">
        <v>1125998149</v>
      </c>
      <c r="F91" s="22">
        <v>0</v>
      </c>
      <c r="G91" s="22">
        <v>24153540</v>
      </c>
      <c r="H91" s="22">
        <v>15150807</v>
      </c>
      <c r="I91" s="22">
        <v>2779900</v>
      </c>
      <c r="J91" s="22">
        <v>0</v>
      </c>
      <c r="K91" s="22">
        <v>0</v>
      </c>
      <c r="L91" s="22">
        <v>0</v>
      </c>
      <c r="M91" s="22">
        <v>1168082396</v>
      </c>
      <c r="N91" s="22">
        <v>18616036</v>
      </c>
      <c r="O91" s="22">
        <v>54548278</v>
      </c>
      <c r="P91" s="22">
        <v>16834497</v>
      </c>
      <c r="Q91" s="22">
        <v>8491961</v>
      </c>
      <c r="R91" s="22">
        <v>11325104</v>
      </c>
      <c r="S91" s="22">
        <v>12106117</v>
      </c>
      <c r="T91" s="22">
        <v>1290004389</v>
      </c>
      <c r="U91" s="22">
        <v>953296027</v>
      </c>
      <c r="V91" s="22">
        <v>0</v>
      </c>
      <c r="W91" s="22">
        <v>7128694</v>
      </c>
      <c r="X91" s="22">
        <v>4009330</v>
      </c>
      <c r="Y91" s="22">
        <v>154360</v>
      </c>
      <c r="Z91" s="22">
        <v>0</v>
      </c>
      <c r="AA91" s="22">
        <v>0</v>
      </c>
      <c r="AB91" s="22">
        <v>0</v>
      </c>
      <c r="AC91" s="22">
        <v>964588411</v>
      </c>
      <c r="AD91" s="22">
        <v>9399634</v>
      </c>
      <c r="AE91" s="22">
        <v>5289766</v>
      </c>
      <c r="AF91" s="22">
        <v>0</v>
      </c>
      <c r="AG91" s="22">
        <v>5424973</v>
      </c>
      <c r="AH91" s="22">
        <v>5124612</v>
      </c>
      <c r="AI91" s="22">
        <v>989827396</v>
      </c>
      <c r="AJ91" s="22">
        <v>300176993</v>
      </c>
      <c r="AK91" s="22">
        <v>-226676</v>
      </c>
      <c r="AL91" s="22">
        <v>300403669</v>
      </c>
    </row>
    <row r="92" spans="1:38" x14ac:dyDescent="0.35">
      <c r="A92" s="22" t="s">
        <v>114</v>
      </c>
      <c r="B92" s="22" t="s">
        <v>294</v>
      </c>
      <c r="C92" s="22" t="s">
        <v>295</v>
      </c>
      <c r="D92" s="22" t="s">
        <v>296</v>
      </c>
      <c r="E92" s="22">
        <v>17536345</v>
      </c>
      <c r="F92" s="22">
        <v>0</v>
      </c>
      <c r="G92" s="22">
        <v>16831946</v>
      </c>
      <c r="H92" s="22">
        <v>0</v>
      </c>
      <c r="I92" s="22">
        <v>1021715</v>
      </c>
      <c r="J92" s="22">
        <v>0</v>
      </c>
      <c r="K92" s="22">
        <v>0</v>
      </c>
      <c r="L92" s="22">
        <v>0</v>
      </c>
      <c r="M92" s="22">
        <v>35390006</v>
      </c>
      <c r="N92" s="22">
        <v>0</v>
      </c>
      <c r="O92" s="22">
        <v>19661299</v>
      </c>
      <c r="P92" s="22">
        <v>4718951</v>
      </c>
      <c r="Q92" s="22">
        <v>2160591</v>
      </c>
      <c r="R92" s="22">
        <v>978021</v>
      </c>
      <c r="S92" s="22">
        <v>1663683</v>
      </c>
      <c r="T92" s="22">
        <v>64572551</v>
      </c>
      <c r="U92" s="22">
        <v>11966855</v>
      </c>
      <c r="V92" s="22">
        <v>0</v>
      </c>
      <c r="W92" s="22">
        <v>5072230</v>
      </c>
      <c r="X92" s="22">
        <v>0</v>
      </c>
      <c r="Y92" s="22">
        <v>460539</v>
      </c>
      <c r="Z92" s="22">
        <v>0</v>
      </c>
      <c r="AA92" s="22">
        <v>0</v>
      </c>
      <c r="AB92" s="22">
        <v>0</v>
      </c>
      <c r="AC92" s="22">
        <v>17499624</v>
      </c>
      <c r="AD92" s="22">
        <v>7451932</v>
      </c>
      <c r="AE92" s="22">
        <v>2234752</v>
      </c>
      <c r="AF92" s="22">
        <v>0</v>
      </c>
      <c r="AG92" s="22">
        <v>125092</v>
      </c>
      <c r="AH92" s="22">
        <v>850985</v>
      </c>
      <c r="AI92" s="22">
        <v>28162385</v>
      </c>
      <c r="AJ92" s="22">
        <v>36410166</v>
      </c>
      <c r="AK92" s="22">
        <v>5514990</v>
      </c>
      <c r="AL92" s="22">
        <v>30895176</v>
      </c>
    </row>
    <row r="93" spans="1:38" x14ac:dyDescent="0.35">
      <c r="A93" s="22" t="s">
        <v>114</v>
      </c>
      <c r="B93" s="22" t="s">
        <v>294</v>
      </c>
      <c r="C93" s="22" t="s">
        <v>297</v>
      </c>
      <c r="D93" s="22" t="s">
        <v>298</v>
      </c>
      <c r="E93" s="22">
        <v>56814854</v>
      </c>
      <c r="F93" s="22">
        <v>0</v>
      </c>
      <c r="G93" s="22">
        <v>33324069</v>
      </c>
      <c r="H93" s="22">
        <v>22677390</v>
      </c>
      <c r="I93" s="22">
        <v>6632509</v>
      </c>
      <c r="J93" s="22">
        <v>0</v>
      </c>
      <c r="K93" s="22">
        <v>0</v>
      </c>
      <c r="L93" s="22">
        <v>0</v>
      </c>
      <c r="M93" s="22">
        <v>119448822</v>
      </c>
      <c r="N93" s="22">
        <v>16975735</v>
      </c>
      <c r="O93" s="22">
        <v>65929589</v>
      </c>
      <c r="P93" s="22">
        <v>75715691</v>
      </c>
      <c r="Q93" s="22">
        <v>42378825</v>
      </c>
      <c r="R93" s="22">
        <v>21014711</v>
      </c>
      <c r="S93" s="22">
        <v>12244320</v>
      </c>
      <c r="T93" s="22">
        <v>353707693</v>
      </c>
      <c r="U93" s="22">
        <v>33219001</v>
      </c>
      <c r="V93" s="22">
        <v>0</v>
      </c>
      <c r="W93" s="22">
        <v>15239357</v>
      </c>
      <c r="X93" s="22">
        <v>7276688</v>
      </c>
      <c r="Y93" s="22">
        <v>1825471</v>
      </c>
      <c r="Z93" s="22">
        <v>0</v>
      </c>
      <c r="AA93" s="22">
        <v>0</v>
      </c>
      <c r="AB93" s="22">
        <v>0</v>
      </c>
      <c r="AC93" s="22">
        <v>57560517</v>
      </c>
      <c r="AD93" s="22">
        <v>17106564</v>
      </c>
      <c r="AE93" s="22">
        <v>31616667</v>
      </c>
      <c r="AF93" s="22">
        <v>0</v>
      </c>
      <c r="AG93" s="22">
        <v>10994608</v>
      </c>
      <c r="AH93" s="22">
        <v>4773704</v>
      </c>
      <c r="AI93" s="22">
        <v>122052060</v>
      </c>
      <c r="AJ93" s="22">
        <v>231655633</v>
      </c>
      <c r="AK93" s="22">
        <v>34504104</v>
      </c>
      <c r="AL93" s="22">
        <v>197151529</v>
      </c>
    </row>
    <row r="94" spans="1:38" x14ac:dyDescent="0.35">
      <c r="A94" s="22" t="s">
        <v>114</v>
      </c>
      <c r="B94" s="22" t="s">
        <v>294</v>
      </c>
      <c r="C94" s="22" t="s">
        <v>299</v>
      </c>
      <c r="D94" s="22" t="s">
        <v>300</v>
      </c>
      <c r="E94" s="22">
        <v>43895871</v>
      </c>
      <c r="F94" s="22">
        <v>0</v>
      </c>
      <c r="G94" s="22">
        <v>12168859</v>
      </c>
      <c r="H94" s="22">
        <v>13036962</v>
      </c>
      <c r="I94" s="22">
        <v>6430969</v>
      </c>
      <c r="J94" s="22">
        <v>0</v>
      </c>
      <c r="K94" s="22">
        <v>0</v>
      </c>
      <c r="L94" s="22">
        <v>0</v>
      </c>
      <c r="M94" s="22">
        <v>75532661</v>
      </c>
      <c r="N94" s="22">
        <v>1693001</v>
      </c>
      <c r="O94" s="22">
        <v>27470334</v>
      </c>
      <c r="P94" s="22">
        <v>7767807</v>
      </c>
      <c r="Q94" s="22">
        <v>1496109</v>
      </c>
      <c r="R94" s="22">
        <v>1823542</v>
      </c>
      <c r="S94" s="22">
        <v>3331075</v>
      </c>
      <c r="T94" s="22">
        <v>119114529</v>
      </c>
      <c r="U94" s="22">
        <v>22874554</v>
      </c>
      <c r="V94" s="22">
        <v>0</v>
      </c>
      <c r="W94" s="22">
        <v>6571812</v>
      </c>
      <c r="X94" s="22">
        <v>8692354</v>
      </c>
      <c r="Y94" s="22">
        <v>5075083</v>
      </c>
      <c r="Z94" s="22">
        <v>0</v>
      </c>
      <c r="AA94" s="22">
        <v>0</v>
      </c>
      <c r="AB94" s="22">
        <v>0</v>
      </c>
      <c r="AC94" s="22">
        <v>43213803</v>
      </c>
      <c r="AD94" s="22">
        <v>5377846</v>
      </c>
      <c r="AE94" s="22">
        <v>3050102</v>
      </c>
      <c r="AF94" s="22">
        <v>0</v>
      </c>
      <c r="AG94" s="22">
        <v>1111508</v>
      </c>
      <c r="AH94" s="22">
        <v>1460698</v>
      </c>
      <c r="AI94" s="22">
        <v>54213957</v>
      </c>
      <c r="AJ94" s="22">
        <v>64900572</v>
      </c>
      <c r="AK94" s="22">
        <v>4362725</v>
      </c>
      <c r="AL94" s="22">
        <v>60537847</v>
      </c>
    </row>
    <row r="95" spans="1:38" x14ac:dyDescent="0.35">
      <c r="A95" s="22" t="s">
        <v>114</v>
      </c>
      <c r="B95" s="22" t="s">
        <v>294</v>
      </c>
      <c r="C95" s="22" t="s">
        <v>301</v>
      </c>
      <c r="D95" s="22" t="s">
        <v>302</v>
      </c>
      <c r="E95" s="22">
        <v>6311257</v>
      </c>
      <c r="F95" s="22">
        <v>0</v>
      </c>
      <c r="G95" s="22">
        <v>3710080</v>
      </c>
      <c r="H95" s="22">
        <v>4217466</v>
      </c>
      <c r="I95" s="22">
        <v>362785</v>
      </c>
      <c r="J95" s="22">
        <v>0</v>
      </c>
      <c r="K95" s="22">
        <v>0</v>
      </c>
      <c r="L95" s="22">
        <v>0</v>
      </c>
      <c r="M95" s="22">
        <v>14601588</v>
      </c>
      <c r="N95" s="22">
        <v>0</v>
      </c>
      <c r="O95" s="22">
        <v>4194835</v>
      </c>
      <c r="P95" s="22">
        <v>1129409</v>
      </c>
      <c r="Q95" s="22">
        <v>200267</v>
      </c>
      <c r="R95" s="22">
        <v>114510</v>
      </c>
      <c r="S95" s="22">
        <v>205906</v>
      </c>
      <c r="T95" s="22">
        <v>20446515</v>
      </c>
      <c r="U95" s="22">
        <v>4037399</v>
      </c>
      <c r="V95" s="22">
        <v>0</v>
      </c>
      <c r="W95" s="22">
        <v>1296603</v>
      </c>
      <c r="X95" s="22">
        <v>1508523</v>
      </c>
      <c r="Y95" s="22">
        <v>178161</v>
      </c>
      <c r="Z95" s="22">
        <v>0</v>
      </c>
      <c r="AA95" s="22">
        <v>0</v>
      </c>
      <c r="AB95" s="22">
        <v>0</v>
      </c>
      <c r="AC95" s="22">
        <v>7020686</v>
      </c>
      <c r="AD95" s="22">
        <v>1247619</v>
      </c>
      <c r="AE95" s="22">
        <v>649458</v>
      </c>
      <c r="AF95" s="22">
        <v>0</v>
      </c>
      <c r="AG95" s="22">
        <v>38473</v>
      </c>
      <c r="AH95" s="22">
        <v>119444</v>
      </c>
      <c r="AI95" s="22">
        <v>9075680</v>
      </c>
      <c r="AJ95" s="22">
        <v>11370835</v>
      </c>
      <c r="AK95" s="22">
        <v>0</v>
      </c>
      <c r="AL95" s="22">
        <v>11370835</v>
      </c>
    </row>
    <row r="96" spans="1:38" x14ac:dyDescent="0.35">
      <c r="A96" s="22" t="s">
        <v>114</v>
      </c>
      <c r="B96" s="22" t="s">
        <v>294</v>
      </c>
      <c r="C96" s="22" t="s">
        <v>303</v>
      </c>
      <c r="D96" s="22" t="s">
        <v>304</v>
      </c>
      <c r="E96" s="22">
        <v>7128223</v>
      </c>
      <c r="F96" s="22">
        <v>0</v>
      </c>
      <c r="G96" s="22">
        <v>6502626</v>
      </c>
      <c r="H96" s="22">
        <v>2705412</v>
      </c>
      <c r="I96" s="22">
        <v>0</v>
      </c>
      <c r="J96" s="22">
        <v>0</v>
      </c>
      <c r="K96" s="22">
        <v>0</v>
      </c>
      <c r="L96" s="22">
        <v>0</v>
      </c>
      <c r="M96" s="22">
        <v>16336261</v>
      </c>
      <c r="N96" s="22">
        <v>423674</v>
      </c>
      <c r="O96" s="22">
        <v>5464517</v>
      </c>
      <c r="P96" s="22">
        <v>690712</v>
      </c>
      <c r="Q96" s="22">
        <v>153301</v>
      </c>
      <c r="R96" s="22">
        <v>0</v>
      </c>
      <c r="S96" s="22">
        <v>462459</v>
      </c>
      <c r="T96" s="22">
        <v>23530924</v>
      </c>
      <c r="U96" s="22">
        <v>5852879</v>
      </c>
      <c r="V96" s="22">
        <v>0</v>
      </c>
      <c r="W96" s="22">
        <v>3433106</v>
      </c>
      <c r="X96" s="22">
        <v>700749</v>
      </c>
      <c r="Y96" s="22">
        <v>0</v>
      </c>
      <c r="Z96" s="22">
        <v>0</v>
      </c>
      <c r="AA96" s="22">
        <v>0</v>
      </c>
      <c r="AB96" s="22">
        <v>0</v>
      </c>
      <c r="AC96" s="22">
        <v>9986734</v>
      </c>
      <c r="AD96" s="22">
        <v>2309299</v>
      </c>
      <c r="AE96" s="22">
        <v>421777</v>
      </c>
      <c r="AF96" s="22">
        <v>0</v>
      </c>
      <c r="AG96" s="22">
        <v>0</v>
      </c>
      <c r="AH96" s="22">
        <v>314005</v>
      </c>
      <c r="AI96" s="22">
        <v>13031815</v>
      </c>
      <c r="AJ96" s="22">
        <v>10499109</v>
      </c>
      <c r="AK96" s="22">
        <v>415380</v>
      </c>
      <c r="AL96" s="22">
        <v>10083729</v>
      </c>
    </row>
    <row r="97" spans="1:38" x14ac:dyDescent="0.35">
      <c r="A97" s="22" t="s">
        <v>114</v>
      </c>
      <c r="B97" s="22" t="s">
        <v>294</v>
      </c>
      <c r="C97" s="22" t="s">
        <v>305</v>
      </c>
      <c r="D97" s="22" t="s">
        <v>306</v>
      </c>
      <c r="E97" s="22">
        <v>20660967</v>
      </c>
      <c r="F97" s="22">
        <v>0</v>
      </c>
      <c r="G97" s="22">
        <v>7804894</v>
      </c>
      <c r="H97" s="22">
        <v>6945050</v>
      </c>
      <c r="I97" s="22">
        <v>0</v>
      </c>
      <c r="J97" s="22">
        <v>0</v>
      </c>
      <c r="K97" s="22">
        <v>0</v>
      </c>
      <c r="L97" s="22">
        <v>0</v>
      </c>
      <c r="M97" s="22">
        <v>35410911</v>
      </c>
      <c r="N97" s="22">
        <v>0</v>
      </c>
      <c r="O97" s="22">
        <v>5518170</v>
      </c>
      <c r="P97" s="22">
        <v>2048347</v>
      </c>
      <c r="Q97" s="22">
        <v>1877711</v>
      </c>
      <c r="R97" s="22">
        <v>1137497</v>
      </c>
      <c r="S97" s="22">
        <v>1206143</v>
      </c>
      <c r="T97" s="22">
        <v>47198779</v>
      </c>
      <c r="U97" s="22">
        <v>6692545</v>
      </c>
      <c r="V97" s="22">
        <v>0</v>
      </c>
      <c r="W97" s="22">
        <v>5002178</v>
      </c>
      <c r="X97" s="22">
        <v>815178</v>
      </c>
      <c r="Y97" s="22">
        <v>0</v>
      </c>
      <c r="Z97" s="22">
        <v>0</v>
      </c>
      <c r="AA97" s="22">
        <v>0</v>
      </c>
      <c r="AB97" s="22">
        <v>0</v>
      </c>
      <c r="AC97" s="22">
        <v>12509901</v>
      </c>
      <c r="AD97" s="22">
        <v>1916297</v>
      </c>
      <c r="AE97" s="22">
        <v>1538787</v>
      </c>
      <c r="AF97" s="22">
        <v>0</v>
      </c>
      <c r="AG97" s="22">
        <v>157741</v>
      </c>
      <c r="AH97" s="22">
        <v>704553</v>
      </c>
      <c r="AI97" s="22">
        <v>16827279</v>
      </c>
      <c r="AJ97" s="22">
        <v>30371500</v>
      </c>
      <c r="AK97" s="22">
        <v>5666621</v>
      </c>
      <c r="AL97" s="22">
        <v>24704879</v>
      </c>
    </row>
    <row r="98" spans="1:38" x14ac:dyDescent="0.35">
      <c r="A98" s="22" t="s">
        <v>114</v>
      </c>
      <c r="B98" s="22" t="s">
        <v>294</v>
      </c>
      <c r="C98" s="22" t="s">
        <v>307</v>
      </c>
      <c r="D98" s="22" t="s">
        <v>308</v>
      </c>
      <c r="E98" s="22">
        <v>8878659</v>
      </c>
      <c r="F98" s="22">
        <v>0</v>
      </c>
      <c r="G98" s="22">
        <v>4318348</v>
      </c>
      <c r="H98" s="22">
        <v>8491012</v>
      </c>
      <c r="I98" s="22">
        <v>0</v>
      </c>
      <c r="J98" s="22">
        <v>0</v>
      </c>
      <c r="K98" s="22">
        <v>0</v>
      </c>
      <c r="L98" s="22">
        <v>0</v>
      </c>
      <c r="M98" s="22">
        <v>21688019</v>
      </c>
      <c r="N98" s="22">
        <v>0</v>
      </c>
      <c r="O98" s="22">
        <v>3818876</v>
      </c>
      <c r="P98" s="22">
        <v>1033745</v>
      </c>
      <c r="Q98" s="22">
        <v>405683</v>
      </c>
      <c r="R98" s="22">
        <v>0</v>
      </c>
      <c r="S98" s="22">
        <v>601348</v>
      </c>
      <c r="T98" s="22">
        <v>27547671</v>
      </c>
      <c r="U98" s="22">
        <v>3350486</v>
      </c>
      <c r="V98" s="22">
        <v>0</v>
      </c>
      <c r="W98" s="22">
        <v>3045083</v>
      </c>
      <c r="X98" s="22">
        <v>4767833</v>
      </c>
      <c r="Y98" s="22">
        <v>0</v>
      </c>
      <c r="Z98" s="22">
        <v>0</v>
      </c>
      <c r="AA98" s="22">
        <v>0</v>
      </c>
      <c r="AB98" s="22">
        <v>0</v>
      </c>
      <c r="AC98" s="22">
        <v>11163402</v>
      </c>
      <c r="AD98" s="22">
        <v>1423097</v>
      </c>
      <c r="AE98" s="22">
        <v>681451</v>
      </c>
      <c r="AF98" s="22">
        <v>0</v>
      </c>
      <c r="AG98" s="22">
        <v>0</v>
      </c>
      <c r="AH98" s="22">
        <v>407837</v>
      </c>
      <c r="AI98" s="22">
        <v>13675787</v>
      </c>
      <c r="AJ98" s="22">
        <v>13871884</v>
      </c>
      <c r="AK98" s="22">
        <v>534480</v>
      </c>
      <c r="AL98" s="22">
        <v>13337404</v>
      </c>
    </row>
    <row r="99" spans="1:38" x14ac:dyDescent="0.35">
      <c r="A99" s="22" t="s">
        <v>114</v>
      </c>
      <c r="B99" s="22" t="s">
        <v>294</v>
      </c>
      <c r="C99" s="22" t="s">
        <v>309</v>
      </c>
      <c r="D99" s="22" t="s">
        <v>310</v>
      </c>
      <c r="E99" s="22">
        <v>8640013</v>
      </c>
      <c r="F99" s="22">
        <v>0</v>
      </c>
      <c r="G99" s="22">
        <v>7860578</v>
      </c>
      <c r="H99" s="22">
        <v>3156555</v>
      </c>
      <c r="I99" s="22">
        <v>11139184</v>
      </c>
      <c r="J99" s="22">
        <v>0</v>
      </c>
      <c r="K99" s="22">
        <v>0</v>
      </c>
      <c r="L99" s="22">
        <v>0</v>
      </c>
      <c r="M99" s="22">
        <v>30796330</v>
      </c>
      <c r="N99" s="22">
        <v>1744058</v>
      </c>
      <c r="O99" s="22">
        <v>6080238</v>
      </c>
      <c r="P99" s="22">
        <v>4964696</v>
      </c>
      <c r="Q99" s="22">
        <v>1757667</v>
      </c>
      <c r="R99" s="22">
        <v>1991381</v>
      </c>
      <c r="S99" s="22">
        <v>3306404</v>
      </c>
      <c r="T99" s="22">
        <v>50640774</v>
      </c>
      <c r="U99" s="22">
        <v>2390321</v>
      </c>
      <c r="V99" s="22">
        <v>0</v>
      </c>
      <c r="W99" s="22">
        <v>1695056</v>
      </c>
      <c r="X99" s="22">
        <v>565908</v>
      </c>
      <c r="Y99" s="22">
        <v>1117686</v>
      </c>
      <c r="Z99" s="22">
        <v>0</v>
      </c>
      <c r="AA99" s="22">
        <v>0</v>
      </c>
      <c r="AB99" s="22">
        <v>0</v>
      </c>
      <c r="AC99" s="22">
        <v>5768971</v>
      </c>
      <c r="AD99" s="22">
        <v>2258541</v>
      </c>
      <c r="AE99" s="22">
        <v>2358784</v>
      </c>
      <c r="AF99" s="22">
        <v>0</v>
      </c>
      <c r="AG99" s="22">
        <v>369188</v>
      </c>
      <c r="AH99" s="22">
        <v>1499518</v>
      </c>
      <c r="AI99" s="22">
        <v>12255002</v>
      </c>
      <c r="AJ99" s="22">
        <v>38385772</v>
      </c>
      <c r="AK99" s="22">
        <v>611337</v>
      </c>
      <c r="AL99" s="22">
        <v>37774435</v>
      </c>
    </row>
    <row r="100" spans="1:38" x14ac:dyDescent="0.35">
      <c r="A100" s="22" t="s">
        <v>114</v>
      </c>
      <c r="B100" s="22" t="s">
        <v>294</v>
      </c>
      <c r="C100" s="22" t="s">
        <v>311</v>
      </c>
      <c r="D100" s="22" t="s">
        <v>312</v>
      </c>
      <c r="E100" s="22">
        <v>92430310</v>
      </c>
      <c r="F100" s="22">
        <v>0</v>
      </c>
      <c r="G100" s="22">
        <v>25596278</v>
      </c>
      <c r="H100" s="22">
        <v>14462002</v>
      </c>
      <c r="I100" s="22">
        <v>7554503</v>
      </c>
      <c r="J100" s="22">
        <v>0</v>
      </c>
      <c r="K100" s="22">
        <v>0</v>
      </c>
      <c r="L100" s="22">
        <v>0</v>
      </c>
      <c r="M100" s="22">
        <v>140043093</v>
      </c>
      <c r="N100" s="22">
        <v>19367832</v>
      </c>
      <c r="O100" s="22">
        <v>51217251</v>
      </c>
      <c r="P100" s="22">
        <v>9186655</v>
      </c>
      <c r="Q100" s="22">
        <v>8027552</v>
      </c>
      <c r="R100" s="22">
        <v>4157532</v>
      </c>
      <c r="S100" s="22">
        <v>2973341</v>
      </c>
      <c r="T100" s="22">
        <v>234973256</v>
      </c>
      <c r="U100" s="22">
        <v>31625061</v>
      </c>
      <c r="V100" s="22">
        <v>0</v>
      </c>
      <c r="W100" s="22">
        <v>8159652</v>
      </c>
      <c r="X100" s="22">
        <v>4162102</v>
      </c>
      <c r="Y100" s="22">
        <v>1655687</v>
      </c>
      <c r="Z100" s="22">
        <v>0</v>
      </c>
      <c r="AA100" s="22">
        <v>0</v>
      </c>
      <c r="AB100" s="22">
        <v>0</v>
      </c>
      <c r="AC100" s="22">
        <v>45602502</v>
      </c>
      <c r="AD100" s="22">
        <v>9804970</v>
      </c>
      <c r="AE100" s="22">
        <v>4978819</v>
      </c>
      <c r="AF100" s="22">
        <v>0</v>
      </c>
      <c r="AG100" s="22">
        <v>2341963</v>
      </c>
      <c r="AH100" s="22">
        <v>1669909</v>
      </c>
      <c r="AI100" s="22">
        <v>64398163</v>
      </c>
      <c r="AJ100" s="22">
        <v>170575093</v>
      </c>
      <c r="AK100" s="22">
        <v>13811067</v>
      </c>
      <c r="AL100" s="22">
        <v>156764026</v>
      </c>
    </row>
    <row r="101" spans="1:38" x14ac:dyDescent="0.35">
      <c r="A101" s="22" t="s">
        <v>114</v>
      </c>
      <c r="B101" s="22" t="s">
        <v>294</v>
      </c>
      <c r="C101" s="22" t="s">
        <v>313</v>
      </c>
      <c r="D101" s="22" t="s">
        <v>314</v>
      </c>
      <c r="E101" s="22">
        <v>7967563</v>
      </c>
      <c r="F101" s="22">
        <v>0</v>
      </c>
      <c r="G101" s="22">
        <v>6409632</v>
      </c>
      <c r="H101" s="22">
        <v>4671145</v>
      </c>
      <c r="I101" s="22">
        <v>815072</v>
      </c>
      <c r="J101" s="22">
        <v>0</v>
      </c>
      <c r="K101" s="22">
        <v>1142324</v>
      </c>
      <c r="L101" s="22">
        <v>0</v>
      </c>
      <c r="M101" s="22">
        <v>21005736</v>
      </c>
      <c r="N101" s="22">
        <v>0</v>
      </c>
      <c r="O101" s="22">
        <v>2060767</v>
      </c>
      <c r="P101" s="22">
        <v>1356719</v>
      </c>
      <c r="Q101" s="22">
        <v>175611</v>
      </c>
      <c r="R101" s="22">
        <v>991409</v>
      </c>
      <c r="S101" s="22">
        <v>452736</v>
      </c>
      <c r="T101" s="22">
        <v>26042978</v>
      </c>
      <c r="U101" s="22">
        <v>4092864</v>
      </c>
      <c r="V101" s="22">
        <v>0</v>
      </c>
      <c r="W101" s="22">
        <v>2810939</v>
      </c>
      <c r="X101" s="22">
        <v>1658720</v>
      </c>
      <c r="Y101" s="22">
        <v>204828</v>
      </c>
      <c r="Z101" s="22">
        <v>0</v>
      </c>
      <c r="AA101" s="22">
        <v>24290</v>
      </c>
      <c r="AB101" s="22">
        <v>0</v>
      </c>
      <c r="AC101" s="22">
        <v>8791641</v>
      </c>
      <c r="AD101" s="22">
        <v>686706</v>
      </c>
      <c r="AE101" s="22">
        <v>668362</v>
      </c>
      <c r="AF101" s="22">
        <v>0</v>
      </c>
      <c r="AG101" s="22">
        <v>404096</v>
      </c>
      <c r="AH101" s="22">
        <v>286164</v>
      </c>
      <c r="AI101" s="22">
        <v>10836969</v>
      </c>
      <c r="AJ101" s="22">
        <v>15206009</v>
      </c>
      <c r="AK101" s="22">
        <v>1742584</v>
      </c>
      <c r="AL101" s="22">
        <v>13463425</v>
      </c>
    </row>
    <row r="102" spans="1:38" x14ac:dyDescent="0.35">
      <c r="A102" s="22" t="s">
        <v>114</v>
      </c>
      <c r="B102" s="22" t="s">
        <v>294</v>
      </c>
      <c r="C102" s="22" t="s">
        <v>315</v>
      </c>
      <c r="D102" s="22" t="s">
        <v>316</v>
      </c>
      <c r="E102" s="22">
        <v>64698254</v>
      </c>
      <c r="F102" s="22">
        <v>0</v>
      </c>
      <c r="G102" s="22">
        <v>114697197</v>
      </c>
      <c r="H102" s="22">
        <v>48294618</v>
      </c>
      <c r="I102" s="22">
        <v>8558384</v>
      </c>
      <c r="J102" s="22">
        <v>0</v>
      </c>
      <c r="K102" s="22">
        <v>0</v>
      </c>
      <c r="L102" s="22">
        <v>0</v>
      </c>
      <c r="M102" s="22">
        <v>236248453</v>
      </c>
      <c r="N102" s="22">
        <v>0</v>
      </c>
      <c r="O102" s="22">
        <v>43133603</v>
      </c>
      <c r="P102" s="22">
        <v>7152182</v>
      </c>
      <c r="Q102" s="22">
        <v>10974193</v>
      </c>
      <c r="R102" s="22">
        <v>5909985</v>
      </c>
      <c r="S102" s="22">
        <v>3492835</v>
      </c>
      <c r="T102" s="22">
        <v>306911251</v>
      </c>
      <c r="U102" s="22">
        <v>24919270</v>
      </c>
      <c r="V102" s="22">
        <v>0</v>
      </c>
      <c r="W102" s="22">
        <v>6283870</v>
      </c>
      <c r="X102" s="22">
        <v>27327220</v>
      </c>
      <c r="Y102" s="22">
        <v>1033871</v>
      </c>
      <c r="Z102" s="22">
        <v>0</v>
      </c>
      <c r="AA102" s="22">
        <v>0</v>
      </c>
      <c r="AB102" s="22">
        <v>0</v>
      </c>
      <c r="AC102" s="22">
        <v>59564231</v>
      </c>
      <c r="AD102" s="22">
        <v>14447538</v>
      </c>
      <c r="AE102" s="22">
        <v>3554449</v>
      </c>
      <c r="AF102" s="22">
        <v>0</v>
      </c>
      <c r="AG102" s="22">
        <v>3556059</v>
      </c>
      <c r="AH102" s="22">
        <v>2099602</v>
      </c>
      <c r="AI102" s="22">
        <v>83221879</v>
      </c>
      <c r="AJ102" s="22">
        <v>223689372</v>
      </c>
      <c r="AK102" s="22">
        <v>15125339</v>
      </c>
      <c r="AL102" s="22">
        <v>208564033</v>
      </c>
    </row>
    <row r="103" spans="1:38" x14ac:dyDescent="0.35">
      <c r="A103" s="22" t="s">
        <v>114</v>
      </c>
      <c r="B103" s="22" t="s">
        <v>294</v>
      </c>
      <c r="C103" s="22" t="s">
        <v>317</v>
      </c>
      <c r="D103" s="22" t="s">
        <v>318</v>
      </c>
      <c r="E103" s="22">
        <v>22170586</v>
      </c>
      <c r="F103" s="22">
        <v>0</v>
      </c>
      <c r="G103" s="22">
        <v>2646259</v>
      </c>
      <c r="H103" s="22">
        <v>2073022</v>
      </c>
      <c r="I103" s="22">
        <v>0</v>
      </c>
      <c r="J103" s="22">
        <v>0</v>
      </c>
      <c r="K103" s="22">
        <v>0</v>
      </c>
      <c r="L103" s="22">
        <v>0</v>
      </c>
      <c r="M103" s="22">
        <v>26889867</v>
      </c>
      <c r="N103" s="22">
        <v>8673</v>
      </c>
      <c r="O103" s="22">
        <v>4070636</v>
      </c>
      <c r="P103" s="22">
        <v>3063647</v>
      </c>
      <c r="Q103" s="22">
        <v>758996</v>
      </c>
      <c r="R103" s="22">
        <v>0</v>
      </c>
      <c r="S103" s="22">
        <v>704483</v>
      </c>
      <c r="T103" s="22">
        <v>35496302</v>
      </c>
      <c r="U103" s="22">
        <v>12281883</v>
      </c>
      <c r="V103" s="22">
        <v>0</v>
      </c>
      <c r="W103" s="22">
        <v>931512</v>
      </c>
      <c r="X103" s="22">
        <v>922564</v>
      </c>
      <c r="Y103" s="22">
        <v>0</v>
      </c>
      <c r="Z103" s="22">
        <v>0</v>
      </c>
      <c r="AA103" s="22">
        <v>0</v>
      </c>
      <c r="AB103" s="22">
        <v>0</v>
      </c>
      <c r="AC103" s="22">
        <v>14135959</v>
      </c>
      <c r="AD103" s="22">
        <v>1709335</v>
      </c>
      <c r="AE103" s="22">
        <v>1715092</v>
      </c>
      <c r="AF103" s="22">
        <v>0</v>
      </c>
      <c r="AG103" s="22">
        <v>0</v>
      </c>
      <c r="AH103" s="22">
        <v>536284</v>
      </c>
      <c r="AI103" s="22">
        <v>18096670</v>
      </c>
      <c r="AJ103" s="22">
        <v>17399632</v>
      </c>
      <c r="AK103" s="22">
        <v>2795544</v>
      </c>
      <c r="AL103" s="22">
        <v>14604088</v>
      </c>
    </row>
    <row r="104" spans="1:38" x14ac:dyDescent="0.35">
      <c r="A104" s="22" t="s">
        <v>114</v>
      </c>
      <c r="B104" s="22" t="s">
        <v>294</v>
      </c>
      <c r="C104" s="22" t="s">
        <v>319</v>
      </c>
      <c r="D104" s="22" t="s">
        <v>320</v>
      </c>
      <c r="E104" s="22">
        <v>4847764</v>
      </c>
      <c r="F104" s="22">
        <v>0</v>
      </c>
      <c r="G104" s="22">
        <v>4025389</v>
      </c>
      <c r="H104" s="22">
        <v>3712860</v>
      </c>
      <c r="I104" s="22">
        <v>85629</v>
      </c>
      <c r="J104" s="22">
        <v>0</v>
      </c>
      <c r="K104" s="22">
        <v>0</v>
      </c>
      <c r="L104" s="22">
        <v>0</v>
      </c>
      <c r="M104" s="22">
        <v>12671642</v>
      </c>
      <c r="N104" s="22">
        <v>0</v>
      </c>
      <c r="O104" s="22">
        <v>1347301</v>
      </c>
      <c r="P104" s="22">
        <v>1323259</v>
      </c>
      <c r="Q104" s="22">
        <v>216476</v>
      </c>
      <c r="R104" s="22">
        <v>706420</v>
      </c>
      <c r="S104" s="22">
        <v>285850</v>
      </c>
      <c r="T104" s="22">
        <v>16550948</v>
      </c>
      <c r="U104" s="22">
        <v>2614211</v>
      </c>
      <c r="V104" s="22">
        <v>0</v>
      </c>
      <c r="W104" s="22">
        <v>1946267</v>
      </c>
      <c r="X104" s="22">
        <v>1139631</v>
      </c>
      <c r="Y104" s="22">
        <v>78629</v>
      </c>
      <c r="Z104" s="22">
        <v>0</v>
      </c>
      <c r="AA104" s="22">
        <v>0</v>
      </c>
      <c r="AB104" s="22">
        <v>0</v>
      </c>
      <c r="AC104" s="22">
        <v>5778738</v>
      </c>
      <c r="AD104" s="22">
        <v>783181</v>
      </c>
      <c r="AE104" s="22">
        <v>738931</v>
      </c>
      <c r="AF104" s="22">
        <v>0</v>
      </c>
      <c r="AG104" s="22">
        <v>348640</v>
      </c>
      <c r="AH104" s="22">
        <v>203713</v>
      </c>
      <c r="AI104" s="22">
        <v>7853203</v>
      </c>
      <c r="AJ104" s="22">
        <v>8697745</v>
      </c>
      <c r="AK104" s="22">
        <v>507496</v>
      </c>
      <c r="AL104" s="22">
        <v>8190249</v>
      </c>
    </row>
    <row r="105" spans="1:38" x14ac:dyDescent="0.35">
      <c r="A105" s="22" t="s">
        <v>114</v>
      </c>
      <c r="B105" s="22" t="s">
        <v>294</v>
      </c>
      <c r="C105" s="22" t="s">
        <v>321</v>
      </c>
      <c r="D105" s="22" t="s">
        <v>322</v>
      </c>
      <c r="E105" s="22">
        <v>10323515</v>
      </c>
      <c r="F105" s="22">
        <v>0</v>
      </c>
      <c r="G105" s="22">
        <v>586234</v>
      </c>
      <c r="H105" s="22">
        <v>3120542</v>
      </c>
      <c r="I105" s="22">
        <v>167629</v>
      </c>
      <c r="J105" s="22">
        <v>0</v>
      </c>
      <c r="K105" s="22">
        <v>0</v>
      </c>
      <c r="L105" s="22">
        <v>0</v>
      </c>
      <c r="M105" s="22">
        <v>14197920</v>
      </c>
      <c r="N105" s="22">
        <v>0</v>
      </c>
      <c r="O105" s="22">
        <v>4678139</v>
      </c>
      <c r="P105" s="22">
        <v>1069953</v>
      </c>
      <c r="Q105" s="22">
        <v>1478174</v>
      </c>
      <c r="R105" s="22">
        <v>988622</v>
      </c>
      <c r="S105" s="22">
        <v>269845</v>
      </c>
      <c r="T105" s="22">
        <v>22682653</v>
      </c>
      <c r="U105" s="22">
        <v>5203108</v>
      </c>
      <c r="V105" s="22">
        <v>0</v>
      </c>
      <c r="W105" s="22">
        <v>211045</v>
      </c>
      <c r="X105" s="22">
        <v>2436891</v>
      </c>
      <c r="Y105" s="22">
        <v>84932</v>
      </c>
      <c r="Z105" s="22">
        <v>0</v>
      </c>
      <c r="AA105" s="22">
        <v>0</v>
      </c>
      <c r="AB105" s="22">
        <v>0</v>
      </c>
      <c r="AC105" s="22">
        <v>7935976</v>
      </c>
      <c r="AD105" s="22">
        <v>1466994</v>
      </c>
      <c r="AE105" s="22">
        <v>497263</v>
      </c>
      <c r="AF105" s="22">
        <v>0</v>
      </c>
      <c r="AG105" s="22">
        <v>400999</v>
      </c>
      <c r="AH105" s="22">
        <v>245233</v>
      </c>
      <c r="AI105" s="22">
        <v>10546465</v>
      </c>
      <c r="AJ105" s="22">
        <v>12136188</v>
      </c>
      <c r="AK105" s="22">
        <v>1389338</v>
      </c>
      <c r="AL105" s="22">
        <v>10746850</v>
      </c>
    </row>
    <row r="106" spans="1:38" x14ac:dyDescent="0.35">
      <c r="A106" s="22" t="s">
        <v>114</v>
      </c>
      <c r="B106" s="22" t="s">
        <v>294</v>
      </c>
      <c r="C106" s="22" t="s">
        <v>323</v>
      </c>
      <c r="D106" s="22" t="s">
        <v>324</v>
      </c>
      <c r="E106" s="22">
        <v>13372058</v>
      </c>
      <c r="F106" s="22">
        <v>0</v>
      </c>
      <c r="G106" s="22">
        <v>4817083</v>
      </c>
      <c r="H106" s="22">
        <v>4823984</v>
      </c>
      <c r="I106" s="22">
        <v>1610556</v>
      </c>
      <c r="J106" s="22">
        <v>0</v>
      </c>
      <c r="K106" s="22">
        <v>0</v>
      </c>
      <c r="L106" s="22">
        <v>0</v>
      </c>
      <c r="M106" s="22">
        <v>24623681</v>
      </c>
      <c r="N106" s="22">
        <v>0</v>
      </c>
      <c r="O106" s="22">
        <v>14785812</v>
      </c>
      <c r="P106" s="22">
        <v>2886334</v>
      </c>
      <c r="Q106" s="22">
        <v>1292123</v>
      </c>
      <c r="R106" s="22">
        <v>211360</v>
      </c>
      <c r="S106" s="22">
        <v>460696</v>
      </c>
      <c r="T106" s="22">
        <v>44260006</v>
      </c>
      <c r="U106" s="22">
        <v>5331566</v>
      </c>
      <c r="V106" s="22">
        <v>0</v>
      </c>
      <c r="W106" s="22">
        <v>1652526</v>
      </c>
      <c r="X106" s="22">
        <v>2664073</v>
      </c>
      <c r="Y106" s="22">
        <v>1210477</v>
      </c>
      <c r="Z106" s="22">
        <v>0</v>
      </c>
      <c r="AA106" s="22">
        <v>0</v>
      </c>
      <c r="AB106" s="22">
        <v>0</v>
      </c>
      <c r="AC106" s="22">
        <v>10858642</v>
      </c>
      <c r="AD106" s="22">
        <v>4858643</v>
      </c>
      <c r="AE106" s="22">
        <v>1410484</v>
      </c>
      <c r="AF106" s="22">
        <v>0</v>
      </c>
      <c r="AG106" s="22">
        <v>96502</v>
      </c>
      <c r="AH106" s="22">
        <v>360397</v>
      </c>
      <c r="AI106" s="22">
        <v>17584668</v>
      </c>
      <c r="AJ106" s="22">
        <v>26675338</v>
      </c>
      <c r="AK106" s="22">
        <v>4443985</v>
      </c>
      <c r="AL106" s="22">
        <v>22231353</v>
      </c>
    </row>
    <row r="107" spans="1:38" x14ac:dyDescent="0.35">
      <c r="A107" s="22" t="s">
        <v>114</v>
      </c>
      <c r="B107" s="22" t="s">
        <v>294</v>
      </c>
      <c r="C107" s="22" t="s">
        <v>325</v>
      </c>
      <c r="D107" s="22" t="s">
        <v>326</v>
      </c>
      <c r="E107" s="22">
        <v>97211039</v>
      </c>
      <c r="F107" s="22">
        <v>0</v>
      </c>
      <c r="G107" s="22">
        <v>54169732</v>
      </c>
      <c r="H107" s="22">
        <v>70531476</v>
      </c>
      <c r="I107" s="22">
        <v>38098345</v>
      </c>
      <c r="J107" s="22">
        <v>10005</v>
      </c>
      <c r="K107" s="22">
        <v>0</v>
      </c>
      <c r="L107" s="22">
        <v>0</v>
      </c>
      <c r="M107" s="22">
        <v>260020597</v>
      </c>
      <c r="N107" s="22">
        <v>33149381</v>
      </c>
      <c r="O107" s="22">
        <v>100405812</v>
      </c>
      <c r="P107" s="22">
        <v>18416492</v>
      </c>
      <c r="Q107" s="22">
        <v>52154845</v>
      </c>
      <c r="R107" s="22">
        <v>22856723</v>
      </c>
      <c r="S107" s="22">
        <v>6681076</v>
      </c>
      <c r="T107" s="22">
        <v>493684926</v>
      </c>
      <c r="U107" s="22">
        <v>43260673</v>
      </c>
      <c r="V107" s="22">
        <v>0</v>
      </c>
      <c r="W107" s="22">
        <v>10834501</v>
      </c>
      <c r="X107" s="22">
        <v>18443386</v>
      </c>
      <c r="Y107" s="22">
        <v>8078894</v>
      </c>
      <c r="Z107" s="22">
        <v>3835</v>
      </c>
      <c r="AA107" s="22">
        <v>0</v>
      </c>
      <c r="AB107" s="22">
        <v>0</v>
      </c>
      <c r="AC107" s="22">
        <v>80621289</v>
      </c>
      <c r="AD107" s="22">
        <v>22834160</v>
      </c>
      <c r="AE107" s="22">
        <v>9219654</v>
      </c>
      <c r="AF107" s="22">
        <v>0</v>
      </c>
      <c r="AG107" s="22">
        <v>12317564</v>
      </c>
      <c r="AH107" s="22">
        <v>3252643</v>
      </c>
      <c r="AI107" s="22">
        <v>128245310</v>
      </c>
      <c r="AJ107" s="22">
        <v>365439616</v>
      </c>
      <c r="AK107" s="22">
        <v>46181022</v>
      </c>
      <c r="AL107" s="22">
        <v>319258594</v>
      </c>
    </row>
    <row r="108" spans="1:38" x14ac:dyDescent="0.35">
      <c r="A108" s="22" t="s">
        <v>114</v>
      </c>
      <c r="B108" s="22" t="s">
        <v>294</v>
      </c>
      <c r="C108" s="22" t="s">
        <v>327</v>
      </c>
      <c r="D108" s="22" t="s">
        <v>328</v>
      </c>
      <c r="E108" s="22">
        <v>20495298</v>
      </c>
      <c r="F108" s="22">
        <v>0</v>
      </c>
      <c r="G108" s="22">
        <v>23281546</v>
      </c>
      <c r="H108" s="22">
        <v>20077610</v>
      </c>
      <c r="I108" s="22">
        <v>3148268</v>
      </c>
      <c r="J108" s="22">
        <v>0</v>
      </c>
      <c r="K108" s="22">
        <v>6698501</v>
      </c>
      <c r="L108" s="22">
        <v>0</v>
      </c>
      <c r="M108" s="22">
        <v>73701223</v>
      </c>
      <c r="N108" s="22">
        <v>76590</v>
      </c>
      <c r="O108" s="22">
        <v>10588594</v>
      </c>
      <c r="P108" s="22">
        <v>9457468</v>
      </c>
      <c r="Q108" s="22">
        <v>2054568</v>
      </c>
      <c r="R108" s="22">
        <v>2913647</v>
      </c>
      <c r="S108" s="22">
        <v>1624624</v>
      </c>
      <c r="T108" s="22">
        <v>100416714</v>
      </c>
      <c r="U108" s="22">
        <v>13973290</v>
      </c>
      <c r="V108" s="22">
        <v>0</v>
      </c>
      <c r="W108" s="22">
        <v>12560066</v>
      </c>
      <c r="X108" s="22">
        <v>8101089</v>
      </c>
      <c r="Y108" s="22">
        <v>1463264</v>
      </c>
      <c r="Z108" s="22">
        <v>0</v>
      </c>
      <c r="AA108" s="22">
        <v>2659500</v>
      </c>
      <c r="AB108" s="22">
        <v>0</v>
      </c>
      <c r="AC108" s="22">
        <v>38757209</v>
      </c>
      <c r="AD108" s="22">
        <v>4269303</v>
      </c>
      <c r="AE108" s="22">
        <v>2592656</v>
      </c>
      <c r="AF108" s="22">
        <v>0</v>
      </c>
      <c r="AG108" s="22">
        <v>1656064</v>
      </c>
      <c r="AH108" s="22">
        <v>1001034</v>
      </c>
      <c r="AI108" s="22">
        <v>48276266</v>
      </c>
      <c r="AJ108" s="22">
        <v>52140448</v>
      </c>
      <c r="AK108" s="22">
        <v>2928859</v>
      </c>
      <c r="AL108" s="22">
        <v>49211589</v>
      </c>
    </row>
    <row r="109" spans="1:38" x14ac:dyDescent="0.35">
      <c r="A109" s="22" t="s">
        <v>114</v>
      </c>
      <c r="B109" s="22" t="s">
        <v>294</v>
      </c>
      <c r="C109" s="22" t="s">
        <v>329</v>
      </c>
      <c r="D109" s="22" t="s">
        <v>330</v>
      </c>
      <c r="E109" s="22">
        <v>31686286</v>
      </c>
      <c r="F109" s="22">
        <v>0</v>
      </c>
      <c r="G109" s="22">
        <v>8161136</v>
      </c>
      <c r="H109" s="22">
        <v>10277120</v>
      </c>
      <c r="I109" s="22">
        <v>5125972</v>
      </c>
      <c r="J109" s="22">
        <v>0</v>
      </c>
      <c r="K109" s="22">
        <v>0</v>
      </c>
      <c r="L109" s="22">
        <v>0</v>
      </c>
      <c r="M109" s="22">
        <v>55250514</v>
      </c>
      <c r="N109" s="22">
        <v>3889619</v>
      </c>
      <c r="O109" s="22">
        <v>9175027</v>
      </c>
      <c r="P109" s="22">
        <v>2717938</v>
      </c>
      <c r="Q109" s="22">
        <v>4142172</v>
      </c>
      <c r="R109" s="22">
        <v>3682136</v>
      </c>
      <c r="S109" s="22">
        <v>1649033</v>
      </c>
      <c r="T109" s="22">
        <v>80506439</v>
      </c>
      <c r="U109" s="22">
        <v>13590669</v>
      </c>
      <c r="V109" s="22">
        <v>0</v>
      </c>
      <c r="W109" s="22">
        <v>2135973</v>
      </c>
      <c r="X109" s="22">
        <v>4201032</v>
      </c>
      <c r="Y109" s="22">
        <v>735525</v>
      </c>
      <c r="Z109" s="22">
        <v>0</v>
      </c>
      <c r="AA109" s="22">
        <v>0</v>
      </c>
      <c r="AB109" s="22">
        <v>0</v>
      </c>
      <c r="AC109" s="22">
        <v>20663199</v>
      </c>
      <c r="AD109" s="22">
        <v>2908137</v>
      </c>
      <c r="AE109" s="22">
        <v>1452758</v>
      </c>
      <c r="AF109" s="22">
        <v>0</v>
      </c>
      <c r="AG109" s="22">
        <v>1236344</v>
      </c>
      <c r="AH109" s="22">
        <v>628501</v>
      </c>
      <c r="AI109" s="22">
        <v>26888939</v>
      </c>
      <c r="AJ109" s="22">
        <v>53617500</v>
      </c>
      <c r="AK109" s="22">
        <v>3498931</v>
      </c>
      <c r="AL109" s="22">
        <v>50118569</v>
      </c>
    </row>
    <row r="110" spans="1:38" x14ac:dyDescent="0.35">
      <c r="A110" s="22" t="s">
        <v>114</v>
      </c>
      <c r="B110" s="22" t="s">
        <v>294</v>
      </c>
      <c r="C110" s="22" t="s">
        <v>331</v>
      </c>
      <c r="D110" s="22" t="s">
        <v>332</v>
      </c>
      <c r="E110" s="22">
        <v>3751423</v>
      </c>
      <c r="F110" s="22">
        <v>0</v>
      </c>
      <c r="G110" s="22">
        <v>6119624</v>
      </c>
      <c r="H110" s="22">
        <v>1309408</v>
      </c>
      <c r="I110" s="22">
        <v>0</v>
      </c>
      <c r="J110" s="22">
        <v>0</v>
      </c>
      <c r="K110" s="22">
        <v>0</v>
      </c>
      <c r="L110" s="22">
        <v>689004</v>
      </c>
      <c r="M110" s="22">
        <v>11869459</v>
      </c>
      <c r="N110" s="22">
        <v>0</v>
      </c>
      <c r="O110" s="22">
        <v>7385015</v>
      </c>
      <c r="P110" s="22">
        <v>1533805</v>
      </c>
      <c r="Q110" s="22">
        <v>826310</v>
      </c>
      <c r="R110" s="22">
        <v>429077</v>
      </c>
      <c r="S110" s="22">
        <v>766568</v>
      </c>
      <c r="T110" s="22">
        <v>22810234</v>
      </c>
      <c r="U110" s="22">
        <v>3042265</v>
      </c>
      <c r="V110" s="22">
        <v>0</v>
      </c>
      <c r="W110" s="22">
        <v>1238342</v>
      </c>
      <c r="X110" s="22">
        <v>966699</v>
      </c>
      <c r="Y110" s="22">
        <v>0</v>
      </c>
      <c r="Z110" s="22">
        <v>0</v>
      </c>
      <c r="AA110" s="22">
        <v>0</v>
      </c>
      <c r="AB110" s="22">
        <v>466114</v>
      </c>
      <c r="AC110" s="22">
        <v>5713420</v>
      </c>
      <c r="AD110" s="22">
        <v>3357568</v>
      </c>
      <c r="AE110" s="22">
        <v>1021787</v>
      </c>
      <c r="AF110" s="22">
        <v>0</v>
      </c>
      <c r="AG110" s="22">
        <v>306126</v>
      </c>
      <c r="AH110" s="22">
        <v>551872</v>
      </c>
      <c r="AI110" s="22">
        <v>10950773</v>
      </c>
      <c r="AJ110" s="22">
        <v>11859461</v>
      </c>
      <c r="AK110" s="22">
        <v>1384399</v>
      </c>
      <c r="AL110" s="22">
        <v>10475062</v>
      </c>
    </row>
    <row r="111" spans="1:38" x14ac:dyDescent="0.35">
      <c r="A111" s="22" t="s">
        <v>114</v>
      </c>
      <c r="B111" s="22" t="s">
        <v>294</v>
      </c>
      <c r="C111" s="22" t="s">
        <v>333</v>
      </c>
      <c r="D111" s="22" t="s">
        <v>334</v>
      </c>
      <c r="E111" s="22">
        <v>24590651</v>
      </c>
      <c r="F111" s="22">
        <v>0</v>
      </c>
      <c r="G111" s="22">
        <v>24867585</v>
      </c>
      <c r="H111" s="22">
        <v>15733908</v>
      </c>
      <c r="I111" s="22">
        <v>9082095</v>
      </c>
      <c r="J111" s="22">
        <v>0</v>
      </c>
      <c r="K111" s="22">
        <v>0</v>
      </c>
      <c r="L111" s="22">
        <v>0</v>
      </c>
      <c r="M111" s="22">
        <v>74274239</v>
      </c>
      <c r="N111" s="22">
        <v>3773066</v>
      </c>
      <c r="O111" s="22">
        <v>13097818</v>
      </c>
      <c r="P111" s="22">
        <v>1933591</v>
      </c>
      <c r="Q111" s="22">
        <v>1407208</v>
      </c>
      <c r="R111" s="22">
        <v>1945854</v>
      </c>
      <c r="S111" s="22">
        <v>1658931</v>
      </c>
      <c r="T111" s="22">
        <v>98090707</v>
      </c>
      <c r="U111" s="22">
        <v>23370218</v>
      </c>
      <c r="V111" s="22">
        <v>0</v>
      </c>
      <c r="W111" s="22">
        <v>19461506</v>
      </c>
      <c r="X111" s="22">
        <v>10224405</v>
      </c>
      <c r="Y111" s="22">
        <v>2646711</v>
      </c>
      <c r="Z111" s="22">
        <v>0</v>
      </c>
      <c r="AA111" s="22">
        <v>0</v>
      </c>
      <c r="AB111" s="22">
        <v>0</v>
      </c>
      <c r="AC111" s="22">
        <v>55702840</v>
      </c>
      <c r="AD111" s="22">
        <v>6572057</v>
      </c>
      <c r="AE111" s="22">
        <v>1333469</v>
      </c>
      <c r="AF111" s="22">
        <v>0</v>
      </c>
      <c r="AG111" s="22">
        <v>959609</v>
      </c>
      <c r="AH111" s="22">
        <v>1263184</v>
      </c>
      <c r="AI111" s="22">
        <v>65831159</v>
      </c>
      <c r="AJ111" s="22">
        <v>32259548</v>
      </c>
      <c r="AK111" s="22">
        <v>6135555</v>
      </c>
      <c r="AL111" s="22">
        <v>26123993</v>
      </c>
    </row>
    <row r="112" spans="1:38" x14ac:dyDescent="0.35">
      <c r="A112" s="22" t="s">
        <v>114</v>
      </c>
      <c r="B112" s="22" t="s">
        <v>294</v>
      </c>
      <c r="C112" s="22" t="s">
        <v>335</v>
      </c>
      <c r="D112" s="22" t="s">
        <v>336</v>
      </c>
      <c r="E112" s="22">
        <v>30768617</v>
      </c>
      <c r="F112" s="22">
        <v>0</v>
      </c>
      <c r="G112" s="22">
        <v>25574858</v>
      </c>
      <c r="H112" s="22">
        <v>34275333</v>
      </c>
      <c r="I112" s="22">
        <v>26576467</v>
      </c>
      <c r="J112" s="22">
        <v>227452</v>
      </c>
      <c r="K112" s="22">
        <v>0</v>
      </c>
      <c r="L112" s="22">
        <v>0</v>
      </c>
      <c r="M112" s="22">
        <v>117422727</v>
      </c>
      <c r="N112" s="22">
        <v>1535140</v>
      </c>
      <c r="O112" s="22">
        <v>14621826</v>
      </c>
      <c r="P112" s="22">
        <v>3906394</v>
      </c>
      <c r="Q112" s="22">
        <v>17642948</v>
      </c>
      <c r="R112" s="22">
        <v>4512575</v>
      </c>
      <c r="S112" s="22">
        <v>4678302</v>
      </c>
      <c r="T112" s="22">
        <v>164319912</v>
      </c>
      <c r="U112" s="22">
        <v>14287778</v>
      </c>
      <c r="V112" s="22">
        <v>0</v>
      </c>
      <c r="W112" s="22">
        <v>8829242</v>
      </c>
      <c r="X112" s="22">
        <v>13238580</v>
      </c>
      <c r="Y112" s="22">
        <v>5325275</v>
      </c>
      <c r="Z112" s="22">
        <v>202161</v>
      </c>
      <c r="AA112" s="22">
        <v>0</v>
      </c>
      <c r="AB112" s="22">
        <v>0</v>
      </c>
      <c r="AC112" s="22">
        <v>41883036</v>
      </c>
      <c r="AD112" s="22">
        <v>6761908</v>
      </c>
      <c r="AE112" s="22">
        <v>1962063</v>
      </c>
      <c r="AF112" s="22">
        <v>0</v>
      </c>
      <c r="AG112" s="22">
        <v>1367576</v>
      </c>
      <c r="AH112" s="22">
        <v>2284034</v>
      </c>
      <c r="AI112" s="22">
        <v>54258617</v>
      </c>
      <c r="AJ112" s="22">
        <v>110061295</v>
      </c>
      <c r="AK112" s="22">
        <v>14455562</v>
      </c>
      <c r="AL112" s="22">
        <v>95605733</v>
      </c>
    </row>
    <row r="113" spans="1:38" x14ac:dyDescent="0.35">
      <c r="A113" s="22" t="s">
        <v>114</v>
      </c>
      <c r="B113" s="22" t="s">
        <v>294</v>
      </c>
      <c r="C113" s="22" t="s">
        <v>337</v>
      </c>
      <c r="D113" s="22" t="s">
        <v>338</v>
      </c>
      <c r="E113" s="22">
        <v>12906273</v>
      </c>
      <c r="F113" s="22">
        <v>0</v>
      </c>
      <c r="G113" s="22">
        <v>4156843</v>
      </c>
      <c r="H113" s="22">
        <v>7685115</v>
      </c>
      <c r="I113" s="22">
        <v>2285532</v>
      </c>
      <c r="J113" s="22">
        <v>0</v>
      </c>
      <c r="K113" s="22">
        <v>0</v>
      </c>
      <c r="L113" s="22">
        <v>0</v>
      </c>
      <c r="M113" s="22">
        <v>27033763</v>
      </c>
      <c r="N113" s="22">
        <v>5012727</v>
      </c>
      <c r="O113" s="22">
        <v>4150139</v>
      </c>
      <c r="P113" s="22">
        <v>2009588</v>
      </c>
      <c r="Q113" s="22">
        <v>1590990</v>
      </c>
      <c r="R113" s="22">
        <v>103556</v>
      </c>
      <c r="S113" s="22">
        <v>1864005</v>
      </c>
      <c r="T113" s="22">
        <v>41764768</v>
      </c>
      <c r="U113" s="22">
        <v>5720466</v>
      </c>
      <c r="V113" s="22">
        <v>0</v>
      </c>
      <c r="W113" s="22">
        <v>1058462</v>
      </c>
      <c r="X113" s="22">
        <v>1325452</v>
      </c>
      <c r="Y113" s="22">
        <v>340903</v>
      </c>
      <c r="Z113" s="22">
        <v>0</v>
      </c>
      <c r="AA113" s="22">
        <v>0</v>
      </c>
      <c r="AB113" s="22">
        <v>0</v>
      </c>
      <c r="AC113" s="22">
        <v>8445283</v>
      </c>
      <c r="AD113" s="22">
        <v>3108545</v>
      </c>
      <c r="AE113" s="22">
        <v>972649</v>
      </c>
      <c r="AF113" s="22">
        <v>0</v>
      </c>
      <c r="AG113" s="22">
        <v>40745</v>
      </c>
      <c r="AH113" s="22">
        <v>1124923</v>
      </c>
      <c r="AI113" s="22">
        <v>13692145</v>
      </c>
      <c r="AJ113" s="22">
        <v>28072623</v>
      </c>
      <c r="AK113" s="22">
        <v>2862329</v>
      </c>
      <c r="AL113" s="22">
        <v>25210294</v>
      </c>
    </row>
    <row r="114" spans="1:38" x14ac:dyDescent="0.35">
      <c r="A114" s="22" t="s">
        <v>114</v>
      </c>
      <c r="B114" s="22" t="s">
        <v>294</v>
      </c>
      <c r="C114" s="22" t="s">
        <v>339</v>
      </c>
      <c r="D114" s="22" t="s">
        <v>340</v>
      </c>
      <c r="E114" s="22">
        <v>110575965</v>
      </c>
      <c r="F114" s="22">
        <v>0</v>
      </c>
      <c r="G114" s="22">
        <v>103261572</v>
      </c>
      <c r="H114" s="22">
        <v>69875594</v>
      </c>
      <c r="I114" s="22">
        <v>55626187</v>
      </c>
      <c r="J114" s="22">
        <v>0</v>
      </c>
      <c r="K114" s="22">
        <v>0</v>
      </c>
      <c r="L114" s="22">
        <v>0</v>
      </c>
      <c r="M114" s="22">
        <v>339339318</v>
      </c>
      <c r="N114" s="22">
        <v>59966754</v>
      </c>
      <c r="O114" s="22">
        <v>96766072</v>
      </c>
      <c r="P114" s="22">
        <v>8940181</v>
      </c>
      <c r="Q114" s="22">
        <v>68115543</v>
      </c>
      <c r="R114" s="22">
        <v>20716542</v>
      </c>
      <c r="S114" s="22">
        <v>9304457</v>
      </c>
      <c r="T114" s="22">
        <v>603148867</v>
      </c>
      <c r="U114" s="22">
        <v>33809014</v>
      </c>
      <c r="V114" s="22">
        <v>0</v>
      </c>
      <c r="W114" s="22">
        <v>26737360</v>
      </c>
      <c r="X114" s="22">
        <v>17187209</v>
      </c>
      <c r="Y114" s="22">
        <v>8729986</v>
      </c>
      <c r="Z114" s="22">
        <v>0</v>
      </c>
      <c r="AA114" s="22">
        <v>0</v>
      </c>
      <c r="AB114" s="22">
        <v>0</v>
      </c>
      <c r="AC114" s="22">
        <v>86463569</v>
      </c>
      <c r="AD114" s="22">
        <v>25744320</v>
      </c>
      <c r="AE114" s="22">
        <v>5346721</v>
      </c>
      <c r="AF114" s="22">
        <v>0</v>
      </c>
      <c r="AG114" s="22">
        <v>8592064</v>
      </c>
      <c r="AH114" s="22">
        <v>4234891</v>
      </c>
      <c r="AI114" s="22">
        <v>130381565</v>
      </c>
      <c r="AJ114" s="22">
        <v>472767302</v>
      </c>
      <c r="AK114" s="22">
        <v>14102243</v>
      </c>
      <c r="AL114" s="22">
        <v>458665059</v>
      </c>
    </row>
    <row r="115" spans="1:38" x14ac:dyDescent="0.35">
      <c r="A115" s="22" t="s">
        <v>114</v>
      </c>
      <c r="B115" s="22" t="s">
        <v>294</v>
      </c>
      <c r="C115" s="22" t="s">
        <v>341</v>
      </c>
      <c r="D115" s="22" t="s">
        <v>342</v>
      </c>
      <c r="E115" s="22">
        <v>11806510</v>
      </c>
      <c r="F115" s="22">
        <v>0</v>
      </c>
      <c r="G115" s="22">
        <v>4750742</v>
      </c>
      <c r="H115" s="22">
        <v>1388365</v>
      </c>
      <c r="I115" s="22">
        <v>0</v>
      </c>
      <c r="J115" s="22">
        <v>0</v>
      </c>
      <c r="K115" s="22">
        <v>0</v>
      </c>
      <c r="L115" s="22">
        <v>0</v>
      </c>
      <c r="M115" s="22">
        <v>17945617</v>
      </c>
      <c r="N115" s="22">
        <v>74811</v>
      </c>
      <c r="O115" s="22">
        <v>2973716</v>
      </c>
      <c r="P115" s="22">
        <v>1451057</v>
      </c>
      <c r="Q115" s="22">
        <v>423103</v>
      </c>
      <c r="R115" s="22">
        <v>288932</v>
      </c>
      <c r="S115" s="22">
        <v>541837</v>
      </c>
      <c r="T115" s="22">
        <v>23699073</v>
      </c>
      <c r="U115" s="22">
        <v>9650155</v>
      </c>
      <c r="V115" s="22">
        <v>0</v>
      </c>
      <c r="W115" s="22">
        <v>1492203</v>
      </c>
      <c r="X115" s="22">
        <v>540008</v>
      </c>
      <c r="Y115" s="22">
        <v>0</v>
      </c>
      <c r="Z115" s="22">
        <v>0</v>
      </c>
      <c r="AA115" s="22">
        <v>0</v>
      </c>
      <c r="AB115" s="22">
        <v>0</v>
      </c>
      <c r="AC115" s="22">
        <v>11682366</v>
      </c>
      <c r="AD115" s="22">
        <v>1375493</v>
      </c>
      <c r="AE115" s="22">
        <v>715473</v>
      </c>
      <c r="AF115" s="22">
        <v>0</v>
      </c>
      <c r="AG115" s="22">
        <v>208457</v>
      </c>
      <c r="AH115" s="22">
        <v>404378</v>
      </c>
      <c r="AI115" s="22">
        <v>14386167</v>
      </c>
      <c r="AJ115" s="22">
        <v>9312906</v>
      </c>
      <c r="AK115" s="22">
        <v>0</v>
      </c>
      <c r="AL115" s="22">
        <v>9312906</v>
      </c>
    </row>
    <row r="116" spans="1:38" x14ac:dyDescent="0.35">
      <c r="A116" s="22" t="s">
        <v>114</v>
      </c>
      <c r="B116" s="22" t="s">
        <v>294</v>
      </c>
      <c r="C116" s="22" t="s">
        <v>343</v>
      </c>
      <c r="D116" s="22" t="s">
        <v>344</v>
      </c>
      <c r="E116" s="22">
        <v>12583707</v>
      </c>
      <c r="F116" s="22">
        <v>0</v>
      </c>
      <c r="G116" s="22">
        <v>11260514</v>
      </c>
      <c r="H116" s="22">
        <v>15134617</v>
      </c>
      <c r="I116" s="22">
        <v>4678795</v>
      </c>
      <c r="J116" s="22">
        <v>0</v>
      </c>
      <c r="K116" s="22">
        <v>0</v>
      </c>
      <c r="L116" s="22">
        <v>0</v>
      </c>
      <c r="M116" s="22">
        <v>43657633</v>
      </c>
      <c r="N116" s="22">
        <v>8233285</v>
      </c>
      <c r="O116" s="22">
        <v>8042346</v>
      </c>
      <c r="P116" s="22">
        <v>6124537</v>
      </c>
      <c r="Q116" s="22">
        <v>3035592</v>
      </c>
      <c r="R116" s="22">
        <v>2227390</v>
      </c>
      <c r="S116" s="22">
        <v>1684305</v>
      </c>
      <c r="T116" s="22">
        <v>73005088</v>
      </c>
      <c r="U116" s="22">
        <v>8768682</v>
      </c>
      <c r="V116" s="22">
        <v>0</v>
      </c>
      <c r="W116" s="22">
        <v>2566167</v>
      </c>
      <c r="X116" s="22">
        <v>4161337</v>
      </c>
      <c r="Y116" s="22">
        <v>586992</v>
      </c>
      <c r="Z116" s="22">
        <v>0</v>
      </c>
      <c r="AA116" s="22">
        <v>0</v>
      </c>
      <c r="AB116" s="22">
        <v>0</v>
      </c>
      <c r="AC116" s="22">
        <v>16083178</v>
      </c>
      <c r="AD116" s="22">
        <v>1988117</v>
      </c>
      <c r="AE116" s="22">
        <v>2757894</v>
      </c>
      <c r="AF116" s="22">
        <v>0</v>
      </c>
      <c r="AG116" s="22">
        <v>1347301</v>
      </c>
      <c r="AH116" s="22">
        <v>956781</v>
      </c>
      <c r="AI116" s="22">
        <v>23133271</v>
      </c>
      <c r="AJ116" s="22">
        <v>49871817</v>
      </c>
      <c r="AK116" s="22">
        <v>8468914</v>
      </c>
      <c r="AL116" s="22">
        <v>41402903</v>
      </c>
    </row>
    <row r="117" spans="1:38" x14ac:dyDescent="0.35">
      <c r="A117" s="22" t="s">
        <v>114</v>
      </c>
      <c r="B117" s="22" t="s">
        <v>294</v>
      </c>
      <c r="C117" s="22" t="s">
        <v>345</v>
      </c>
      <c r="D117" s="22" t="s">
        <v>346</v>
      </c>
      <c r="E117" s="22">
        <v>3214877</v>
      </c>
      <c r="F117" s="22">
        <v>0</v>
      </c>
      <c r="G117" s="22">
        <v>6522684</v>
      </c>
      <c r="H117" s="22">
        <v>2837562</v>
      </c>
      <c r="I117" s="22">
        <v>427895</v>
      </c>
      <c r="J117" s="22">
        <v>0</v>
      </c>
      <c r="K117" s="22">
        <v>0</v>
      </c>
      <c r="L117" s="22">
        <v>1083526</v>
      </c>
      <c r="M117" s="22">
        <v>14086544</v>
      </c>
      <c r="N117" s="22">
        <v>291756</v>
      </c>
      <c r="O117" s="22">
        <v>4040507</v>
      </c>
      <c r="P117" s="22">
        <v>862739</v>
      </c>
      <c r="Q117" s="22">
        <v>434568</v>
      </c>
      <c r="R117" s="22">
        <v>557804</v>
      </c>
      <c r="S117" s="22">
        <v>123463</v>
      </c>
      <c r="T117" s="22">
        <v>20397381</v>
      </c>
      <c r="U117" s="22">
        <v>1848286</v>
      </c>
      <c r="V117" s="22">
        <v>0</v>
      </c>
      <c r="W117" s="22">
        <v>2098150</v>
      </c>
      <c r="X117" s="22">
        <v>1069792</v>
      </c>
      <c r="Y117" s="22">
        <v>83190</v>
      </c>
      <c r="Z117" s="22">
        <v>0</v>
      </c>
      <c r="AA117" s="22">
        <v>0</v>
      </c>
      <c r="AB117" s="22">
        <v>653189</v>
      </c>
      <c r="AC117" s="22">
        <v>5752607</v>
      </c>
      <c r="AD117" s="22">
        <v>1865898</v>
      </c>
      <c r="AE117" s="22">
        <v>449624</v>
      </c>
      <c r="AF117" s="22">
        <v>0</v>
      </c>
      <c r="AG117" s="22">
        <v>474940</v>
      </c>
      <c r="AH117" s="22">
        <v>107537</v>
      </c>
      <c r="AI117" s="22">
        <v>8650606</v>
      </c>
      <c r="AJ117" s="22">
        <v>11746775</v>
      </c>
      <c r="AK117" s="22">
        <v>1102338</v>
      </c>
      <c r="AL117" s="22">
        <v>10644437</v>
      </c>
    </row>
    <row r="118" spans="1:38" x14ac:dyDescent="0.35">
      <c r="A118" s="22" t="s">
        <v>114</v>
      </c>
      <c r="B118" s="22" t="s">
        <v>294</v>
      </c>
      <c r="C118" s="22" t="s">
        <v>347</v>
      </c>
      <c r="D118" s="22" t="s">
        <v>348</v>
      </c>
      <c r="E118" s="22">
        <v>38455982</v>
      </c>
      <c r="F118" s="22">
        <v>0</v>
      </c>
      <c r="G118" s="22">
        <v>12351176</v>
      </c>
      <c r="H118" s="22">
        <v>36681937</v>
      </c>
      <c r="I118" s="22">
        <v>2272702</v>
      </c>
      <c r="J118" s="22">
        <v>0</v>
      </c>
      <c r="K118" s="22">
        <v>0</v>
      </c>
      <c r="L118" s="22">
        <v>3973130</v>
      </c>
      <c r="M118" s="22">
        <v>93734927</v>
      </c>
      <c r="N118" s="22">
        <v>2418710</v>
      </c>
      <c r="O118" s="22">
        <v>16086256</v>
      </c>
      <c r="P118" s="22">
        <v>6681373</v>
      </c>
      <c r="Q118" s="22">
        <v>11392398</v>
      </c>
      <c r="R118" s="22">
        <v>10580300</v>
      </c>
      <c r="S118" s="22">
        <v>2007690</v>
      </c>
      <c r="T118" s="22">
        <v>142901654</v>
      </c>
      <c r="U118" s="22">
        <v>24604718</v>
      </c>
      <c r="V118" s="22">
        <v>0</v>
      </c>
      <c r="W118" s="22">
        <v>4643572</v>
      </c>
      <c r="X118" s="22">
        <v>3253013</v>
      </c>
      <c r="Y118" s="22">
        <v>142483</v>
      </c>
      <c r="Z118" s="22">
        <v>0</v>
      </c>
      <c r="AA118" s="22">
        <v>0</v>
      </c>
      <c r="AB118" s="22">
        <v>1564261</v>
      </c>
      <c r="AC118" s="22">
        <v>34208047</v>
      </c>
      <c r="AD118" s="22">
        <v>4859566</v>
      </c>
      <c r="AE118" s="22">
        <v>4221475</v>
      </c>
      <c r="AF118" s="22">
        <v>0</v>
      </c>
      <c r="AG118" s="22">
        <v>3005482</v>
      </c>
      <c r="AH118" s="22">
        <v>1261622</v>
      </c>
      <c r="AI118" s="22">
        <v>47556192</v>
      </c>
      <c r="AJ118" s="22">
        <v>95345462</v>
      </c>
      <c r="AK118" s="22">
        <v>16324106</v>
      </c>
      <c r="AL118" s="22">
        <v>79021356</v>
      </c>
    </row>
    <row r="119" spans="1:38" x14ac:dyDescent="0.35">
      <c r="A119" s="22" t="s">
        <v>114</v>
      </c>
      <c r="B119" s="22" t="s">
        <v>294</v>
      </c>
      <c r="C119" s="22" t="s">
        <v>349</v>
      </c>
      <c r="D119" s="22" t="s">
        <v>350</v>
      </c>
      <c r="E119" s="22">
        <v>24606681</v>
      </c>
      <c r="F119" s="22">
        <v>0</v>
      </c>
      <c r="G119" s="22">
        <v>7838096</v>
      </c>
      <c r="H119" s="22">
        <v>28026516</v>
      </c>
      <c r="I119" s="22">
        <v>6566644</v>
      </c>
      <c r="J119" s="22">
        <v>0</v>
      </c>
      <c r="K119" s="22">
        <v>0</v>
      </c>
      <c r="L119" s="22">
        <v>0</v>
      </c>
      <c r="M119" s="22">
        <v>67037937</v>
      </c>
      <c r="N119" s="22">
        <v>5647040</v>
      </c>
      <c r="O119" s="22">
        <v>15567812</v>
      </c>
      <c r="P119" s="22">
        <v>2701396</v>
      </c>
      <c r="Q119" s="22">
        <v>3544049</v>
      </c>
      <c r="R119" s="22">
        <v>3002450</v>
      </c>
      <c r="S119" s="22">
        <v>1944843</v>
      </c>
      <c r="T119" s="22">
        <v>99445527</v>
      </c>
      <c r="U119" s="22">
        <v>17269906</v>
      </c>
      <c r="V119" s="22">
        <v>0</v>
      </c>
      <c r="W119" s="22">
        <v>2929327</v>
      </c>
      <c r="X119" s="22">
        <v>6516385</v>
      </c>
      <c r="Y119" s="22">
        <v>1125119</v>
      </c>
      <c r="Z119" s="22">
        <v>0</v>
      </c>
      <c r="AA119" s="22">
        <v>0</v>
      </c>
      <c r="AB119" s="22">
        <v>0</v>
      </c>
      <c r="AC119" s="22">
        <v>27840737</v>
      </c>
      <c r="AD119" s="22">
        <v>5292670</v>
      </c>
      <c r="AE119" s="22">
        <v>1727134</v>
      </c>
      <c r="AF119" s="22">
        <v>0</v>
      </c>
      <c r="AG119" s="22">
        <v>1062225</v>
      </c>
      <c r="AH119" s="22">
        <v>979404</v>
      </c>
      <c r="AI119" s="22">
        <v>36902170</v>
      </c>
      <c r="AJ119" s="22">
        <v>62543357</v>
      </c>
      <c r="AK119" s="22">
        <v>3790458</v>
      </c>
      <c r="AL119" s="22">
        <v>58752899</v>
      </c>
    </row>
    <row r="120" spans="1:38" x14ac:dyDescent="0.35">
      <c r="A120" s="22" t="s">
        <v>114</v>
      </c>
      <c r="B120" s="22" t="s">
        <v>294</v>
      </c>
      <c r="C120" s="22" t="s">
        <v>351</v>
      </c>
      <c r="D120" s="22" t="s">
        <v>352</v>
      </c>
      <c r="E120" s="22">
        <v>82754316</v>
      </c>
      <c r="F120" s="22">
        <v>0</v>
      </c>
      <c r="G120" s="22">
        <v>45702640</v>
      </c>
      <c r="H120" s="22">
        <v>0</v>
      </c>
      <c r="I120" s="22">
        <v>34721564</v>
      </c>
      <c r="J120" s="22">
        <v>0</v>
      </c>
      <c r="K120" s="22">
        <v>0</v>
      </c>
      <c r="L120" s="22">
        <v>0</v>
      </c>
      <c r="M120" s="22">
        <v>163178520</v>
      </c>
      <c r="N120" s="22">
        <v>0</v>
      </c>
      <c r="O120" s="22">
        <v>42233429</v>
      </c>
      <c r="P120" s="22">
        <v>5857660</v>
      </c>
      <c r="Q120" s="22">
        <v>7716194</v>
      </c>
      <c r="R120" s="22">
        <v>0</v>
      </c>
      <c r="S120" s="22">
        <v>2545183</v>
      </c>
      <c r="T120" s="22">
        <v>221530986</v>
      </c>
      <c r="U120" s="22">
        <v>42964265</v>
      </c>
      <c r="V120" s="22">
        <v>0</v>
      </c>
      <c r="W120" s="22">
        <v>20556199</v>
      </c>
      <c r="X120" s="22">
        <v>0</v>
      </c>
      <c r="Y120" s="22">
        <v>12084753</v>
      </c>
      <c r="Z120" s="22">
        <v>0</v>
      </c>
      <c r="AA120" s="22">
        <v>0</v>
      </c>
      <c r="AB120" s="22">
        <v>0</v>
      </c>
      <c r="AC120" s="22">
        <v>75605217</v>
      </c>
      <c r="AD120" s="22">
        <v>14530476</v>
      </c>
      <c r="AE120" s="22">
        <v>3975418</v>
      </c>
      <c r="AF120" s="22">
        <v>0</v>
      </c>
      <c r="AG120" s="22">
        <v>0</v>
      </c>
      <c r="AH120" s="22">
        <v>1850513</v>
      </c>
      <c r="AI120" s="22">
        <v>95961624</v>
      </c>
      <c r="AJ120" s="22">
        <v>125569362</v>
      </c>
      <c r="AK120" s="22">
        <v>11222917</v>
      </c>
      <c r="AL120" s="22">
        <v>114346445</v>
      </c>
    </row>
    <row r="121" spans="1:38" x14ac:dyDescent="0.35">
      <c r="A121" s="22" t="s">
        <v>114</v>
      </c>
      <c r="B121" s="22" t="s">
        <v>294</v>
      </c>
      <c r="C121" s="22" t="s">
        <v>353</v>
      </c>
      <c r="D121" s="22" t="s">
        <v>354</v>
      </c>
      <c r="E121" s="22">
        <v>48609715</v>
      </c>
      <c r="F121" s="22">
        <v>0</v>
      </c>
      <c r="G121" s="22">
        <v>80703117</v>
      </c>
      <c r="H121" s="22">
        <v>40635271</v>
      </c>
      <c r="I121" s="22">
        <v>0</v>
      </c>
      <c r="J121" s="22">
        <v>0</v>
      </c>
      <c r="K121" s="22">
        <v>0</v>
      </c>
      <c r="L121" s="22">
        <v>0</v>
      </c>
      <c r="M121" s="22">
        <v>169948103</v>
      </c>
      <c r="N121" s="22">
        <v>4434398</v>
      </c>
      <c r="O121" s="22">
        <v>42173029</v>
      </c>
      <c r="P121" s="22">
        <v>9481174</v>
      </c>
      <c r="Q121" s="22">
        <v>17354473</v>
      </c>
      <c r="R121" s="22">
        <v>3981433</v>
      </c>
      <c r="S121" s="22">
        <v>4307217</v>
      </c>
      <c r="T121" s="22">
        <v>251679827</v>
      </c>
      <c r="U121" s="22">
        <v>31070775</v>
      </c>
      <c r="V121" s="22">
        <v>0</v>
      </c>
      <c r="W121" s="22">
        <v>32502657</v>
      </c>
      <c r="X121" s="22">
        <v>17810290</v>
      </c>
      <c r="Y121" s="22">
        <v>0</v>
      </c>
      <c r="Z121" s="22">
        <v>0</v>
      </c>
      <c r="AA121" s="22">
        <v>0</v>
      </c>
      <c r="AB121" s="22">
        <v>0</v>
      </c>
      <c r="AC121" s="22">
        <v>81383722</v>
      </c>
      <c r="AD121" s="22">
        <v>12751589</v>
      </c>
      <c r="AE121" s="22">
        <v>5274611</v>
      </c>
      <c r="AF121" s="22">
        <v>0</v>
      </c>
      <c r="AG121" s="22">
        <v>3324934</v>
      </c>
      <c r="AH121" s="22">
        <v>2402109</v>
      </c>
      <c r="AI121" s="22">
        <v>105136965</v>
      </c>
      <c r="AJ121" s="22">
        <v>146542862</v>
      </c>
      <c r="AK121" s="22">
        <v>7822678</v>
      </c>
      <c r="AL121" s="22">
        <v>138720184</v>
      </c>
    </row>
    <row r="122" spans="1:38" x14ac:dyDescent="0.35">
      <c r="A122" s="22" t="s">
        <v>114</v>
      </c>
      <c r="B122" s="22" t="s">
        <v>294</v>
      </c>
      <c r="C122" s="22" t="s">
        <v>355</v>
      </c>
      <c r="D122" s="22" t="s">
        <v>356</v>
      </c>
      <c r="E122" s="22">
        <v>5340490</v>
      </c>
      <c r="F122" s="22">
        <v>0</v>
      </c>
      <c r="G122" s="22">
        <v>2773428</v>
      </c>
      <c r="H122" s="22">
        <v>3305429</v>
      </c>
      <c r="I122" s="22">
        <v>932617</v>
      </c>
      <c r="J122" s="22">
        <v>0</v>
      </c>
      <c r="K122" s="22">
        <v>0</v>
      </c>
      <c r="L122" s="22">
        <v>0</v>
      </c>
      <c r="M122" s="22">
        <v>12351964</v>
      </c>
      <c r="N122" s="22">
        <v>0</v>
      </c>
      <c r="O122" s="22">
        <v>4070607</v>
      </c>
      <c r="P122" s="22">
        <v>2216463</v>
      </c>
      <c r="Q122" s="22">
        <v>115248</v>
      </c>
      <c r="R122" s="22">
        <v>224701</v>
      </c>
      <c r="S122" s="22">
        <v>223000</v>
      </c>
      <c r="T122" s="22">
        <v>19201983</v>
      </c>
      <c r="U122" s="22">
        <v>1754899</v>
      </c>
      <c r="V122" s="22">
        <v>0</v>
      </c>
      <c r="W122" s="22">
        <v>1625277</v>
      </c>
      <c r="X122" s="22">
        <v>1134590</v>
      </c>
      <c r="Y122" s="22">
        <v>150133</v>
      </c>
      <c r="Z122" s="22">
        <v>0</v>
      </c>
      <c r="AA122" s="22">
        <v>0</v>
      </c>
      <c r="AB122" s="22">
        <v>0</v>
      </c>
      <c r="AC122" s="22">
        <v>4664899</v>
      </c>
      <c r="AD122" s="22">
        <v>2476365</v>
      </c>
      <c r="AE122" s="22">
        <v>1179864</v>
      </c>
      <c r="AF122" s="22">
        <v>0</v>
      </c>
      <c r="AG122" s="22">
        <v>8128</v>
      </c>
      <c r="AH122" s="22">
        <v>118619</v>
      </c>
      <c r="AI122" s="22">
        <v>8447875</v>
      </c>
      <c r="AJ122" s="22">
        <v>10754108</v>
      </c>
      <c r="AK122" s="22">
        <v>869469</v>
      </c>
      <c r="AL122" s="22">
        <v>9884639</v>
      </c>
    </row>
    <row r="123" spans="1:38" x14ac:dyDescent="0.35">
      <c r="A123" s="22" t="s">
        <v>114</v>
      </c>
      <c r="B123" s="22" t="s">
        <v>294</v>
      </c>
      <c r="C123" s="22" t="s">
        <v>357</v>
      </c>
      <c r="D123" s="22" t="s">
        <v>358</v>
      </c>
      <c r="E123" s="22">
        <v>56953036</v>
      </c>
      <c r="F123" s="22">
        <v>0</v>
      </c>
      <c r="G123" s="22">
        <v>26100661</v>
      </c>
      <c r="H123" s="22">
        <v>37610939</v>
      </c>
      <c r="I123" s="22">
        <v>1653598</v>
      </c>
      <c r="J123" s="22">
        <v>0</v>
      </c>
      <c r="K123" s="22">
        <v>0</v>
      </c>
      <c r="L123" s="22">
        <v>0</v>
      </c>
      <c r="M123" s="22">
        <v>122318234</v>
      </c>
      <c r="N123" s="22">
        <v>2193918</v>
      </c>
      <c r="O123" s="22">
        <v>17731940</v>
      </c>
      <c r="P123" s="22">
        <v>14894834</v>
      </c>
      <c r="Q123" s="22">
        <v>9935400</v>
      </c>
      <c r="R123" s="22">
        <v>19251824</v>
      </c>
      <c r="S123" s="22">
        <v>3209051</v>
      </c>
      <c r="T123" s="22">
        <v>189535201</v>
      </c>
      <c r="U123" s="22">
        <v>30491192</v>
      </c>
      <c r="V123" s="22">
        <v>0</v>
      </c>
      <c r="W123" s="22">
        <v>6903333</v>
      </c>
      <c r="X123" s="22">
        <v>14690112</v>
      </c>
      <c r="Y123" s="22">
        <v>121411</v>
      </c>
      <c r="Z123" s="22">
        <v>0</v>
      </c>
      <c r="AA123" s="22">
        <v>0</v>
      </c>
      <c r="AB123" s="22">
        <v>0</v>
      </c>
      <c r="AC123" s="22">
        <v>52206048</v>
      </c>
      <c r="AD123" s="22">
        <v>7507532</v>
      </c>
      <c r="AE123" s="22">
        <v>6177567</v>
      </c>
      <c r="AF123" s="22">
        <v>0</v>
      </c>
      <c r="AG123" s="22">
        <v>8924541</v>
      </c>
      <c r="AH123" s="22">
        <v>2031481</v>
      </c>
      <c r="AI123" s="22">
        <v>76847169</v>
      </c>
      <c r="AJ123" s="22">
        <v>112688032</v>
      </c>
      <c r="AK123" s="22">
        <v>12646198</v>
      </c>
      <c r="AL123" s="22">
        <v>100041834</v>
      </c>
    </row>
    <row r="124" spans="1:38" x14ac:dyDescent="0.35">
      <c r="A124" s="22" t="s">
        <v>114</v>
      </c>
      <c r="B124" s="22" t="s">
        <v>294</v>
      </c>
      <c r="C124" s="22" t="s">
        <v>359</v>
      </c>
      <c r="D124" s="22" t="s">
        <v>360</v>
      </c>
      <c r="E124" s="22">
        <v>10480084</v>
      </c>
      <c r="F124" s="22">
        <v>0</v>
      </c>
      <c r="G124" s="22">
        <v>9613330</v>
      </c>
      <c r="H124" s="22">
        <v>5747766</v>
      </c>
      <c r="I124" s="22">
        <v>2494575</v>
      </c>
      <c r="J124" s="22">
        <v>0</v>
      </c>
      <c r="K124" s="22">
        <v>0</v>
      </c>
      <c r="L124" s="22">
        <v>0</v>
      </c>
      <c r="M124" s="22">
        <v>28335755</v>
      </c>
      <c r="N124" s="22">
        <v>280475</v>
      </c>
      <c r="O124" s="22">
        <v>2183335</v>
      </c>
      <c r="P124" s="22">
        <v>1608044</v>
      </c>
      <c r="Q124" s="22">
        <v>476537</v>
      </c>
      <c r="R124" s="22">
        <v>3612172</v>
      </c>
      <c r="S124" s="22">
        <v>1210479</v>
      </c>
      <c r="T124" s="22">
        <v>37706797</v>
      </c>
      <c r="U124" s="22">
        <v>5451044</v>
      </c>
      <c r="V124" s="22">
        <v>0</v>
      </c>
      <c r="W124" s="22">
        <v>2381069</v>
      </c>
      <c r="X124" s="22">
        <v>1622479</v>
      </c>
      <c r="Y124" s="22">
        <v>1062685</v>
      </c>
      <c r="Z124" s="22">
        <v>0</v>
      </c>
      <c r="AA124" s="22">
        <v>0</v>
      </c>
      <c r="AB124" s="22">
        <v>0</v>
      </c>
      <c r="AC124" s="22">
        <v>10517277</v>
      </c>
      <c r="AD124" s="22">
        <v>643115</v>
      </c>
      <c r="AE124" s="22">
        <v>743986</v>
      </c>
      <c r="AF124" s="22">
        <v>0</v>
      </c>
      <c r="AG124" s="22">
        <v>1896081</v>
      </c>
      <c r="AH124" s="22">
        <v>757025</v>
      </c>
      <c r="AI124" s="22">
        <v>14557484</v>
      </c>
      <c r="AJ124" s="22">
        <v>23149313</v>
      </c>
      <c r="AK124" s="22">
        <v>1673665</v>
      </c>
      <c r="AL124" s="22">
        <v>21475648</v>
      </c>
    </row>
    <row r="125" spans="1:38" x14ac:dyDescent="0.35">
      <c r="A125" s="22" t="s">
        <v>114</v>
      </c>
      <c r="B125" s="22" t="s">
        <v>294</v>
      </c>
      <c r="C125" s="22" t="s">
        <v>361</v>
      </c>
      <c r="D125" s="22" t="s">
        <v>362</v>
      </c>
      <c r="E125" s="22">
        <v>14673805</v>
      </c>
      <c r="F125" s="22">
        <v>0</v>
      </c>
      <c r="G125" s="22">
        <v>12994826</v>
      </c>
      <c r="H125" s="22">
        <v>10380563</v>
      </c>
      <c r="I125" s="22">
        <v>767550</v>
      </c>
      <c r="J125" s="22">
        <v>0</v>
      </c>
      <c r="K125" s="22">
        <v>0</v>
      </c>
      <c r="L125" s="22">
        <v>0</v>
      </c>
      <c r="M125" s="22">
        <v>38816744</v>
      </c>
      <c r="N125" s="22">
        <v>0</v>
      </c>
      <c r="O125" s="22">
        <v>19269238</v>
      </c>
      <c r="P125" s="22">
        <v>5224203</v>
      </c>
      <c r="Q125" s="22">
        <v>1078809</v>
      </c>
      <c r="R125" s="22">
        <v>0</v>
      </c>
      <c r="S125" s="22">
        <v>1901475</v>
      </c>
      <c r="T125" s="22">
        <v>66290469</v>
      </c>
      <c r="U125" s="22">
        <v>7448038</v>
      </c>
      <c r="V125" s="22">
        <v>0</v>
      </c>
      <c r="W125" s="22">
        <v>3904355</v>
      </c>
      <c r="X125" s="22">
        <v>3100713</v>
      </c>
      <c r="Y125" s="22">
        <v>253245</v>
      </c>
      <c r="Z125" s="22">
        <v>0</v>
      </c>
      <c r="AA125" s="22">
        <v>0</v>
      </c>
      <c r="AB125" s="22">
        <v>0</v>
      </c>
      <c r="AC125" s="22">
        <v>14706351</v>
      </c>
      <c r="AD125" s="22">
        <v>10773920</v>
      </c>
      <c r="AE125" s="22">
        <v>2986122</v>
      </c>
      <c r="AF125" s="22">
        <v>0</v>
      </c>
      <c r="AG125" s="22">
        <v>0</v>
      </c>
      <c r="AH125" s="22">
        <v>822973</v>
      </c>
      <c r="AI125" s="22">
        <v>29289366</v>
      </c>
      <c r="AJ125" s="22">
        <v>37001103</v>
      </c>
      <c r="AK125" s="22">
        <v>1585508</v>
      </c>
      <c r="AL125" s="22">
        <v>35415595</v>
      </c>
    </row>
    <row r="126" spans="1:38" x14ac:dyDescent="0.35">
      <c r="A126" s="22" t="s">
        <v>114</v>
      </c>
      <c r="B126" s="22" t="s">
        <v>294</v>
      </c>
      <c r="C126" s="22" t="s">
        <v>363</v>
      </c>
      <c r="D126" s="22" t="s">
        <v>364</v>
      </c>
      <c r="E126" s="22">
        <v>8427023</v>
      </c>
      <c r="F126" s="22">
        <v>0</v>
      </c>
      <c r="G126" s="22">
        <v>2812029</v>
      </c>
      <c r="H126" s="22">
        <v>3795238</v>
      </c>
      <c r="I126" s="22">
        <v>1141654</v>
      </c>
      <c r="J126" s="22">
        <v>0</v>
      </c>
      <c r="K126" s="22">
        <v>0</v>
      </c>
      <c r="L126" s="22">
        <v>0</v>
      </c>
      <c r="M126" s="22">
        <v>16175944</v>
      </c>
      <c r="N126" s="22">
        <v>0</v>
      </c>
      <c r="O126" s="22">
        <v>5488081</v>
      </c>
      <c r="P126" s="22">
        <v>815606</v>
      </c>
      <c r="Q126" s="22">
        <v>332482</v>
      </c>
      <c r="R126" s="22">
        <v>1066482</v>
      </c>
      <c r="S126" s="22">
        <v>234801</v>
      </c>
      <c r="T126" s="22">
        <v>24113396</v>
      </c>
      <c r="U126" s="22">
        <v>4500584</v>
      </c>
      <c r="V126" s="22">
        <v>0</v>
      </c>
      <c r="W126" s="22">
        <v>1188191</v>
      </c>
      <c r="X126" s="22">
        <v>2866516</v>
      </c>
      <c r="Y126" s="22">
        <v>367042</v>
      </c>
      <c r="Z126" s="22">
        <v>0</v>
      </c>
      <c r="AA126" s="22">
        <v>0</v>
      </c>
      <c r="AB126" s="22">
        <v>0</v>
      </c>
      <c r="AC126" s="22">
        <v>8922333</v>
      </c>
      <c r="AD126" s="22">
        <v>2099021</v>
      </c>
      <c r="AE126" s="22">
        <v>587831</v>
      </c>
      <c r="AF126" s="22">
        <v>0</v>
      </c>
      <c r="AG126" s="22">
        <v>527928</v>
      </c>
      <c r="AH126" s="22">
        <v>200691</v>
      </c>
      <c r="AI126" s="22">
        <v>12337804</v>
      </c>
      <c r="AJ126" s="22">
        <v>11775592</v>
      </c>
      <c r="AK126" s="22">
        <v>190451</v>
      </c>
      <c r="AL126" s="22">
        <v>11585141</v>
      </c>
    </row>
    <row r="127" spans="1:38" x14ac:dyDescent="0.35">
      <c r="A127" s="22" t="s">
        <v>114</v>
      </c>
      <c r="B127" s="22" t="s">
        <v>294</v>
      </c>
      <c r="C127" s="22" t="s">
        <v>365</v>
      </c>
      <c r="D127" s="22" t="s">
        <v>366</v>
      </c>
      <c r="E127" s="22">
        <v>15173940</v>
      </c>
      <c r="F127" s="22">
        <v>0</v>
      </c>
      <c r="G127" s="22">
        <v>11739777</v>
      </c>
      <c r="H127" s="22">
        <v>8363007</v>
      </c>
      <c r="I127" s="22">
        <v>2586267</v>
      </c>
      <c r="J127" s="22">
        <v>0</v>
      </c>
      <c r="K127" s="22">
        <v>0</v>
      </c>
      <c r="L127" s="22">
        <v>0</v>
      </c>
      <c r="M127" s="22">
        <v>37862991</v>
      </c>
      <c r="N127" s="22">
        <v>3451534</v>
      </c>
      <c r="O127" s="22">
        <v>25826662</v>
      </c>
      <c r="P127" s="22">
        <v>5238168</v>
      </c>
      <c r="Q127" s="22">
        <v>263313</v>
      </c>
      <c r="R127" s="22">
        <v>1788279</v>
      </c>
      <c r="S127" s="22">
        <v>1192804</v>
      </c>
      <c r="T127" s="22">
        <v>75623751</v>
      </c>
      <c r="U127" s="22">
        <v>10642208</v>
      </c>
      <c r="V127" s="22">
        <v>0</v>
      </c>
      <c r="W127" s="22">
        <v>2188126</v>
      </c>
      <c r="X127" s="22">
        <v>1527778</v>
      </c>
      <c r="Y127" s="22">
        <v>639439</v>
      </c>
      <c r="Z127" s="22">
        <v>0</v>
      </c>
      <c r="AA127" s="22">
        <v>0</v>
      </c>
      <c r="AB127" s="22">
        <v>0</v>
      </c>
      <c r="AC127" s="22">
        <v>14997551</v>
      </c>
      <c r="AD127" s="22">
        <v>9829585</v>
      </c>
      <c r="AE127" s="22">
        <v>1557911</v>
      </c>
      <c r="AF127" s="22">
        <v>0</v>
      </c>
      <c r="AG127" s="22">
        <v>929936</v>
      </c>
      <c r="AH127" s="22">
        <v>835682</v>
      </c>
      <c r="AI127" s="22">
        <v>28150665</v>
      </c>
      <c r="AJ127" s="22">
        <v>47473086</v>
      </c>
      <c r="AK127" s="22">
        <v>3166142</v>
      </c>
      <c r="AL127" s="22">
        <v>44306944</v>
      </c>
    </row>
    <row r="128" spans="1:38" x14ac:dyDescent="0.35">
      <c r="A128" s="22" t="s">
        <v>114</v>
      </c>
      <c r="B128" s="22" t="s">
        <v>294</v>
      </c>
      <c r="C128" s="22" t="s">
        <v>367</v>
      </c>
      <c r="D128" s="22" t="s">
        <v>368</v>
      </c>
      <c r="E128" s="22">
        <v>18799774</v>
      </c>
      <c r="F128" s="22">
        <v>0</v>
      </c>
      <c r="G128" s="22">
        <v>15993364</v>
      </c>
      <c r="H128" s="22">
        <v>10137462</v>
      </c>
      <c r="I128" s="22">
        <v>0</v>
      </c>
      <c r="J128" s="22">
        <v>0</v>
      </c>
      <c r="K128" s="22">
        <v>0</v>
      </c>
      <c r="L128" s="22">
        <v>0</v>
      </c>
      <c r="M128" s="22">
        <v>44930600</v>
      </c>
      <c r="N128" s="22">
        <v>1127362</v>
      </c>
      <c r="O128" s="22">
        <v>52135750</v>
      </c>
      <c r="P128" s="22">
        <v>4903403</v>
      </c>
      <c r="Q128" s="22">
        <v>96646</v>
      </c>
      <c r="R128" s="22">
        <v>3456480</v>
      </c>
      <c r="S128" s="22">
        <v>1614035</v>
      </c>
      <c r="T128" s="22">
        <v>108264276</v>
      </c>
      <c r="U128" s="22">
        <v>4873036</v>
      </c>
      <c r="V128" s="22">
        <v>0</v>
      </c>
      <c r="W128" s="22">
        <v>3568968</v>
      </c>
      <c r="X128" s="22">
        <v>2869863</v>
      </c>
      <c r="Y128" s="22">
        <v>0</v>
      </c>
      <c r="Z128" s="22">
        <v>0</v>
      </c>
      <c r="AA128" s="22">
        <v>0</v>
      </c>
      <c r="AB128" s="22">
        <v>0</v>
      </c>
      <c r="AC128" s="22">
        <v>11311867</v>
      </c>
      <c r="AD128" s="22">
        <v>5397285</v>
      </c>
      <c r="AE128" s="22">
        <v>3212116</v>
      </c>
      <c r="AF128" s="22">
        <v>0</v>
      </c>
      <c r="AG128" s="22">
        <v>850988</v>
      </c>
      <c r="AH128" s="22">
        <v>1280136</v>
      </c>
      <c r="AI128" s="22">
        <v>22052392</v>
      </c>
      <c r="AJ128" s="22">
        <v>86211884</v>
      </c>
      <c r="AK128" s="22">
        <v>14512917</v>
      </c>
      <c r="AL128" s="22">
        <v>71698967</v>
      </c>
    </row>
    <row r="129" spans="1:38" x14ac:dyDescent="0.35">
      <c r="A129" s="22" t="s">
        <v>114</v>
      </c>
      <c r="B129" s="22" t="s">
        <v>294</v>
      </c>
      <c r="C129" s="22" t="s">
        <v>369</v>
      </c>
      <c r="D129" s="22" t="s">
        <v>370</v>
      </c>
      <c r="E129" s="22">
        <v>15603696</v>
      </c>
      <c r="F129" s="22">
        <v>0</v>
      </c>
      <c r="G129" s="22">
        <v>6817635</v>
      </c>
      <c r="H129" s="22">
        <v>12537305</v>
      </c>
      <c r="I129" s="22">
        <v>0</v>
      </c>
      <c r="J129" s="22">
        <v>0</v>
      </c>
      <c r="K129" s="22">
        <v>0</v>
      </c>
      <c r="L129" s="22">
        <v>0</v>
      </c>
      <c r="M129" s="22">
        <v>34958636</v>
      </c>
      <c r="N129" s="22">
        <v>389048</v>
      </c>
      <c r="O129" s="22">
        <v>9459401</v>
      </c>
      <c r="P129" s="22">
        <v>2228779</v>
      </c>
      <c r="Q129" s="22">
        <v>5776998</v>
      </c>
      <c r="R129" s="22">
        <v>2694597</v>
      </c>
      <c r="S129" s="22">
        <v>2013949</v>
      </c>
      <c r="T129" s="22">
        <v>57521408</v>
      </c>
      <c r="U129" s="22">
        <v>9619844</v>
      </c>
      <c r="V129" s="22">
        <v>0</v>
      </c>
      <c r="W129" s="22">
        <v>2504327</v>
      </c>
      <c r="X129" s="22">
        <v>3398849</v>
      </c>
      <c r="Y129" s="22">
        <v>0</v>
      </c>
      <c r="Z129" s="22">
        <v>0</v>
      </c>
      <c r="AA129" s="22">
        <v>0</v>
      </c>
      <c r="AB129" s="22">
        <v>0</v>
      </c>
      <c r="AC129" s="22">
        <v>15523020</v>
      </c>
      <c r="AD129" s="22">
        <v>2875715</v>
      </c>
      <c r="AE129" s="22">
        <v>428082</v>
      </c>
      <c r="AF129" s="22">
        <v>0</v>
      </c>
      <c r="AG129" s="22">
        <v>977999</v>
      </c>
      <c r="AH129" s="22">
        <v>1039722</v>
      </c>
      <c r="AI129" s="22">
        <v>20844538</v>
      </c>
      <c r="AJ129" s="22">
        <v>36676870</v>
      </c>
      <c r="AK129" s="22">
        <v>4749335</v>
      </c>
      <c r="AL129" s="22">
        <v>31927535</v>
      </c>
    </row>
    <row r="130" spans="1:38" x14ac:dyDescent="0.35">
      <c r="A130" s="22" t="s">
        <v>114</v>
      </c>
      <c r="B130" s="22" t="s">
        <v>294</v>
      </c>
      <c r="C130" s="22" t="s">
        <v>371</v>
      </c>
      <c r="D130" s="22" t="s">
        <v>372</v>
      </c>
      <c r="E130" s="22">
        <v>37275750</v>
      </c>
      <c r="F130" s="22">
        <v>0</v>
      </c>
      <c r="G130" s="22">
        <v>10547593</v>
      </c>
      <c r="H130" s="22">
        <v>1652044</v>
      </c>
      <c r="I130" s="22">
        <v>0</v>
      </c>
      <c r="J130" s="22">
        <v>0</v>
      </c>
      <c r="K130" s="22">
        <v>0</v>
      </c>
      <c r="L130" s="22">
        <v>0</v>
      </c>
      <c r="M130" s="22">
        <v>49475387</v>
      </c>
      <c r="N130" s="22">
        <v>0</v>
      </c>
      <c r="O130" s="22">
        <v>16943431</v>
      </c>
      <c r="P130" s="22">
        <v>1871831</v>
      </c>
      <c r="Q130" s="22">
        <v>624550</v>
      </c>
      <c r="R130" s="22">
        <v>377600</v>
      </c>
      <c r="S130" s="22">
        <v>1290619</v>
      </c>
      <c r="T130" s="22">
        <v>70583418</v>
      </c>
      <c r="U130" s="22">
        <v>29701399</v>
      </c>
      <c r="V130" s="22">
        <v>0</v>
      </c>
      <c r="W130" s="22">
        <v>8178544</v>
      </c>
      <c r="X130" s="22">
        <v>989649</v>
      </c>
      <c r="Y130" s="22">
        <v>0</v>
      </c>
      <c r="Z130" s="22">
        <v>0</v>
      </c>
      <c r="AA130" s="22">
        <v>0</v>
      </c>
      <c r="AB130" s="22">
        <v>0</v>
      </c>
      <c r="AC130" s="22">
        <v>38869592</v>
      </c>
      <c r="AD130" s="22">
        <v>4612442</v>
      </c>
      <c r="AE130" s="22">
        <v>1211854</v>
      </c>
      <c r="AF130" s="22">
        <v>0</v>
      </c>
      <c r="AG130" s="22">
        <v>160588</v>
      </c>
      <c r="AH130" s="22">
        <v>663298</v>
      </c>
      <c r="AI130" s="22">
        <v>45517774</v>
      </c>
      <c r="AJ130" s="22">
        <v>25065644</v>
      </c>
      <c r="AK130" s="22">
        <v>471732</v>
      </c>
      <c r="AL130" s="22">
        <v>24593912</v>
      </c>
    </row>
    <row r="131" spans="1:38" x14ac:dyDescent="0.35">
      <c r="A131" s="22" t="s">
        <v>114</v>
      </c>
      <c r="B131" s="22" t="s">
        <v>294</v>
      </c>
      <c r="C131" s="22" t="s">
        <v>373</v>
      </c>
      <c r="D131" s="22" t="s">
        <v>374</v>
      </c>
      <c r="E131" s="22">
        <v>11189556</v>
      </c>
      <c r="F131" s="22">
        <v>0</v>
      </c>
      <c r="G131" s="22">
        <v>4045529</v>
      </c>
      <c r="H131" s="22">
        <v>5650030</v>
      </c>
      <c r="I131" s="22">
        <v>1288948</v>
      </c>
      <c r="J131" s="22">
        <v>0</v>
      </c>
      <c r="K131" s="22">
        <v>0</v>
      </c>
      <c r="L131" s="22">
        <v>0</v>
      </c>
      <c r="M131" s="22">
        <v>22174063</v>
      </c>
      <c r="N131" s="22">
        <v>332395</v>
      </c>
      <c r="O131" s="22">
        <v>17293546</v>
      </c>
      <c r="P131" s="22">
        <v>4219838</v>
      </c>
      <c r="Q131" s="22">
        <v>1179166</v>
      </c>
      <c r="R131" s="22">
        <v>2544875</v>
      </c>
      <c r="S131" s="22">
        <v>2232278</v>
      </c>
      <c r="T131" s="22">
        <v>49976161</v>
      </c>
      <c r="U131" s="22">
        <v>5612433</v>
      </c>
      <c r="V131" s="22">
        <v>0</v>
      </c>
      <c r="W131" s="22">
        <v>1270463</v>
      </c>
      <c r="X131" s="22">
        <v>2449069</v>
      </c>
      <c r="Y131" s="22">
        <v>483911</v>
      </c>
      <c r="Z131" s="22">
        <v>0</v>
      </c>
      <c r="AA131" s="22">
        <v>0</v>
      </c>
      <c r="AB131" s="22">
        <v>0</v>
      </c>
      <c r="AC131" s="22">
        <v>9815876</v>
      </c>
      <c r="AD131" s="22">
        <v>4523366</v>
      </c>
      <c r="AE131" s="22">
        <v>2569475</v>
      </c>
      <c r="AF131" s="22">
        <v>0</v>
      </c>
      <c r="AG131" s="22">
        <v>1009657</v>
      </c>
      <c r="AH131" s="22">
        <v>1167163</v>
      </c>
      <c r="AI131" s="22">
        <v>19085537</v>
      </c>
      <c r="AJ131" s="22">
        <v>30890624</v>
      </c>
      <c r="AK131" s="22">
        <v>283954</v>
      </c>
      <c r="AL131" s="22">
        <v>30606670</v>
      </c>
    </row>
    <row r="132" spans="1:38" x14ac:dyDescent="0.35">
      <c r="A132" s="22" t="s">
        <v>114</v>
      </c>
      <c r="B132" s="22" t="s">
        <v>294</v>
      </c>
      <c r="C132" s="22" t="s">
        <v>375</v>
      </c>
      <c r="D132" s="22" t="s">
        <v>376</v>
      </c>
      <c r="E132" s="22">
        <v>2777605</v>
      </c>
      <c r="F132" s="22">
        <v>0</v>
      </c>
      <c r="G132" s="22">
        <v>4732738</v>
      </c>
      <c r="H132" s="22">
        <v>2841887</v>
      </c>
      <c r="I132" s="22">
        <v>128174</v>
      </c>
      <c r="J132" s="22">
        <v>0</v>
      </c>
      <c r="K132" s="22">
        <v>0</v>
      </c>
      <c r="L132" s="22">
        <v>0</v>
      </c>
      <c r="M132" s="22">
        <v>10480404</v>
      </c>
      <c r="N132" s="22">
        <v>189376</v>
      </c>
      <c r="O132" s="22">
        <v>1338067</v>
      </c>
      <c r="P132" s="22">
        <v>400041</v>
      </c>
      <c r="Q132" s="22">
        <v>96270</v>
      </c>
      <c r="R132" s="22">
        <v>555963</v>
      </c>
      <c r="S132" s="22">
        <v>562086</v>
      </c>
      <c r="T132" s="22">
        <v>13622207</v>
      </c>
      <c r="U132" s="22">
        <v>1728396</v>
      </c>
      <c r="V132" s="22">
        <v>0</v>
      </c>
      <c r="W132" s="22">
        <v>1238867</v>
      </c>
      <c r="X132" s="22">
        <v>894688</v>
      </c>
      <c r="Y132" s="22">
        <v>37779</v>
      </c>
      <c r="Z132" s="22">
        <v>0</v>
      </c>
      <c r="AA132" s="22">
        <v>0</v>
      </c>
      <c r="AB132" s="22">
        <v>0</v>
      </c>
      <c r="AC132" s="22">
        <v>3899730</v>
      </c>
      <c r="AD132" s="22">
        <v>578302</v>
      </c>
      <c r="AE132" s="22">
        <v>241137</v>
      </c>
      <c r="AF132" s="22">
        <v>0</v>
      </c>
      <c r="AG132" s="22">
        <v>206632</v>
      </c>
      <c r="AH132" s="22">
        <v>296000</v>
      </c>
      <c r="AI132" s="22">
        <v>5221801</v>
      </c>
      <c r="AJ132" s="22">
        <v>8400406</v>
      </c>
      <c r="AK132" s="22">
        <v>54602</v>
      </c>
      <c r="AL132" s="22">
        <v>8345804</v>
      </c>
    </row>
    <row r="133" spans="1:38" x14ac:dyDescent="0.35">
      <c r="A133" s="22" t="s">
        <v>114</v>
      </c>
      <c r="B133" s="22" t="s">
        <v>294</v>
      </c>
      <c r="C133" s="22" t="s">
        <v>377</v>
      </c>
      <c r="D133" s="22" t="s">
        <v>378</v>
      </c>
      <c r="E133" s="22">
        <v>84671676</v>
      </c>
      <c r="F133" s="22">
        <v>0</v>
      </c>
      <c r="G133" s="22">
        <v>39827826</v>
      </c>
      <c r="H133" s="22">
        <v>29278344</v>
      </c>
      <c r="I133" s="22">
        <v>0</v>
      </c>
      <c r="J133" s="22">
        <v>0</v>
      </c>
      <c r="K133" s="22">
        <v>0</v>
      </c>
      <c r="L133" s="22">
        <v>0</v>
      </c>
      <c r="M133" s="22">
        <v>153777846</v>
      </c>
      <c r="N133" s="22">
        <v>3356778</v>
      </c>
      <c r="O133" s="22">
        <v>20916648</v>
      </c>
      <c r="P133" s="22">
        <v>9502413</v>
      </c>
      <c r="Q133" s="22">
        <v>5635616</v>
      </c>
      <c r="R133" s="22">
        <v>11877360</v>
      </c>
      <c r="S133" s="22">
        <v>4856236</v>
      </c>
      <c r="T133" s="22">
        <v>209922897</v>
      </c>
      <c r="U133" s="22">
        <v>55238532</v>
      </c>
      <c r="V133" s="22">
        <v>0</v>
      </c>
      <c r="W133" s="22">
        <v>14120417</v>
      </c>
      <c r="X133" s="22">
        <v>10440049</v>
      </c>
      <c r="Y133" s="22">
        <v>0</v>
      </c>
      <c r="Z133" s="22">
        <v>0</v>
      </c>
      <c r="AA133" s="22">
        <v>0</v>
      </c>
      <c r="AB133" s="22">
        <v>0</v>
      </c>
      <c r="AC133" s="22">
        <v>79798998</v>
      </c>
      <c r="AD133" s="22">
        <v>9264819</v>
      </c>
      <c r="AE133" s="22">
        <v>5433272</v>
      </c>
      <c r="AF133" s="22">
        <v>0</v>
      </c>
      <c r="AG133" s="22">
        <v>5120349</v>
      </c>
      <c r="AH133" s="22">
        <v>2131526</v>
      </c>
      <c r="AI133" s="22">
        <v>101748964</v>
      </c>
      <c r="AJ133" s="22">
        <v>108173933</v>
      </c>
      <c r="AK133" s="22">
        <v>2479646</v>
      </c>
      <c r="AL133" s="22">
        <v>105694287</v>
      </c>
    </row>
    <row r="134" spans="1:38" x14ac:dyDescent="0.35">
      <c r="A134" s="22" t="s">
        <v>114</v>
      </c>
      <c r="B134" s="22" t="s">
        <v>294</v>
      </c>
      <c r="C134" s="22" t="s">
        <v>379</v>
      </c>
      <c r="D134" s="22" t="s">
        <v>380</v>
      </c>
      <c r="E134" s="22">
        <v>24368568</v>
      </c>
      <c r="F134" s="22">
        <v>0</v>
      </c>
      <c r="G134" s="22">
        <v>10820062</v>
      </c>
      <c r="H134" s="22">
        <v>11569055</v>
      </c>
      <c r="I134" s="22">
        <v>0</v>
      </c>
      <c r="J134" s="22">
        <v>0</v>
      </c>
      <c r="K134" s="22">
        <v>0</v>
      </c>
      <c r="L134" s="22">
        <v>1346741</v>
      </c>
      <c r="M134" s="22">
        <v>48104426</v>
      </c>
      <c r="N134" s="22">
        <v>3783929</v>
      </c>
      <c r="O134" s="22">
        <v>30781475</v>
      </c>
      <c r="P134" s="22">
        <v>3759437</v>
      </c>
      <c r="Q134" s="22">
        <v>1786762</v>
      </c>
      <c r="R134" s="22">
        <v>6131326</v>
      </c>
      <c r="S134" s="22">
        <v>1996320</v>
      </c>
      <c r="T134" s="22">
        <v>96343675</v>
      </c>
      <c r="U134" s="22">
        <v>16021219</v>
      </c>
      <c r="V134" s="22">
        <v>0</v>
      </c>
      <c r="W134" s="22">
        <v>4823364</v>
      </c>
      <c r="X134" s="22">
        <v>7199953</v>
      </c>
      <c r="Y134" s="22">
        <v>0</v>
      </c>
      <c r="Z134" s="22">
        <v>0</v>
      </c>
      <c r="AA134" s="22">
        <v>0</v>
      </c>
      <c r="AB134" s="22">
        <v>620495</v>
      </c>
      <c r="AC134" s="22">
        <v>28665031</v>
      </c>
      <c r="AD134" s="22">
        <v>12065882</v>
      </c>
      <c r="AE134" s="22">
        <v>2761832</v>
      </c>
      <c r="AF134" s="22">
        <v>0</v>
      </c>
      <c r="AG134" s="22">
        <v>5026729</v>
      </c>
      <c r="AH134" s="22">
        <v>1345125</v>
      </c>
      <c r="AI134" s="22">
        <v>49864599</v>
      </c>
      <c r="AJ134" s="22">
        <v>46479076</v>
      </c>
      <c r="AK134" s="22">
        <v>2399143</v>
      </c>
      <c r="AL134" s="22">
        <v>44079933</v>
      </c>
    </row>
    <row r="135" spans="1:38" x14ac:dyDescent="0.35">
      <c r="A135" s="22" t="s">
        <v>114</v>
      </c>
      <c r="B135" s="22" t="s">
        <v>294</v>
      </c>
      <c r="C135" s="22" t="s">
        <v>381</v>
      </c>
      <c r="D135" s="22" t="s">
        <v>382</v>
      </c>
      <c r="E135" s="22">
        <v>92225550</v>
      </c>
      <c r="F135" s="22">
        <v>0</v>
      </c>
      <c r="G135" s="22">
        <v>37527716</v>
      </c>
      <c r="H135" s="22">
        <v>45607873</v>
      </c>
      <c r="I135" s="22">
        <v>74793014</v>
      </c>
      <c r="J135" s="22">
        <v>0</v>
      </c>
      <c r="K135" s="22">
        <v>0</v>
      </c>
      <c r="L135" s="22">
        <v>0</v>
      </c>
      <c r="M135" s="22">
        <v>250154153</v>
      </c>
      <c r="N135" s="22">
        <v>5660490</v>
      </c>
      <c r="O135" s="22">
        <v>39041194</v>
      </c>
      <c r="P135" s="22">
        <v>9333386</v>
      </c>
      <c r="Q135" s="22">
        <v>30466644</v>
      </c>
      <c r="R135" s="22">
        <v>15505615</v>
      </c>
      <c r="S135" s="22">
        <v>6336392</v>
      </c>
      <c r="T135" s="22">
        <v>356497874</v>
      </c>
      <c r="U135" s="22">
        <v>33659678</v>
      </c>
      <c r="V135" s="22">
        <v>0</v>
      </c>
      <c r="W135" s="22">
        <v>14675268</v>
      </c>
      <c r="X135" s="22">
        <v>11307940</v>
      </c>
      <c r="Y135" s="22">
        <v>10515432</v>
      </c>
      <c r="Z135" s="22">
        <v>0</v>
      </c>
      <c r="AA135" s="22">
        <v>0</v>
      </c>
      <c r="AB135" s="22">
        <v>0</v>
      </c>
      <c r="AC135" s="22">
        <v>70158318</v>
      </c>
      <c r="AD135" s="22">
        <v>12128896</v>
      </c>
      <c r="AE135" s="22">
        <v>5327085</v>
      </c>
      <c r="AF135" s="22">
        <v>0</v>
      </c>
      <c r="AG135" s="22">
        <v>6288081</v>
      </c>
      <c r="AH135" s="22">
        <v>3211014</v>
      </c>
      <c r="AI135" s="22">
        <v>97113394</v>
      </c>
      <c r="AJ135" s="22">
        <v>259384480</v>
      </c>
      <c r="AK135" s="22">
        <v>7565265</v>
      </c>
      <c r="AL135" s="22">
        <v>251819215</v>
      </c>
    </row>
    <row r="136" spans="1:38" x14ac:dyDescent="0.35">
      <c r="A136" s="22" t="s">
        <v>114</v>
      </c>
      <c r="B136" s="22" t="s">
        <v>294</v>
      </c>
      <c r="C136" s="22" t="s">
        <v>383</v>
      </c>
      <c r="D136" s="22" t="s">
        <v>384</v>
      </c>
      <c r="E136" s="22">
        <v>59850092</v>
      </c>
      <c r="F136" s="22">
        <v>0</v>
      </c>
      <c r="G136" s="22">
        <v>50221684</v>
      </c>
      <c r="H136" s="22">
        <v>25741669</v>
      </c>
      <c r="I136" s="22">
        <v>17475420</v>
      </c>
      <c r="J136" s="22">
        <v>0</v>
      </c>
      <c r="K136" s="22">
        <v>0</v>
      </c>
      <c r="L136" s="22">
        <v>0</v>
      </c>
      <c r="M136" s="22">
        <v>153288865</v>
      </c>
      <c r="N136" s="22">
        <v>2684781</v>
      </c>
      <c r="O136" s="22">
        <v>45431640</v>
      </c>
      <c r="P136" s="22">
        <v>9407612</v>
      </c>
      <c r="Q136" s="22">
        <v>19530890</v>
      </c>
      <c r="R136" s="22">
        <v>15909292</v>
      </c>
      <c r="S136" s="22">
        <v>5182134</v>
      </c>
      <c r="T136" s="22">
        <v>251435214</v>
      </c>
      <c r="U136" s="22">
        <v>29604133</v>
      </c>
      <c r="V136" s="22">
        <v>0</v>
      </c>
      <c r="W136" s="22">
        <v>19645780</v>
      </c>
      <c r="X136" s="22">
        <v>6569160</v>
      </c>
      <c r="Y136" s="22">
        <v>5351191</v>
      </c>
      <c r="Z136" s="22">
        <v>0</v>
      </c>
      <c r="AA136" s="22">
        <v>0</v>
      </c>
      <c r="AB136" s="22">
        <v>0</v>
      </c>
      <c r="AC136" s="22">
        <v>61170264</v>
      </c>
      <c r="AD136" s="22">
        <v>19163844</v>
      </c>
      <c r="AE136" s="22">
        <v>6163438</v>
      </c>
      <c r="AF136" s="22">
        <v>0</v>
      </c>
      <c r="AG136" s="22">
        <v>10057847</v>
      </c>
      <c r="AH136" s="22">
        <v>2167959</v>
      </c>
      <c r="AI136" s="22">
        <v>98723352</v>
      </c>
      <c r="AJ136" s="22">
        <v>152711862</v>
      </c>
      <c r="AK136" s="22">
        <v>3225612</v>
      </c>
      <c r="AL136" s="22">
        <v>149486250</v>
      </c>
    </row>
    <row r="137" spans="1:38" x14ac:dyDescent="0.35">
      <c r="A137" s="22" t="s">
        <v>114</v>
      </c>
      <c r="B137" s="22" t="s">
        <v>294</v>
      </c>
      <c r="C137" s="22" t="s">
        <v>385</v>
      </c>
      <c r="D137" s="22" t="s">
        <v>386</v>
      </c>
      <c r="E137" s="22">
        <v>55284168</v>
      </c>
      <c r="F137" s="22">
        <v>0</v>
      </c>
      <c r="G137" s="22">
        <v>22855361</v>
      </c>
      <c r="H137" s="22">
        <v>13666639</v>
      </c>
      <c r="I137" s="22">
        <v>7983269</v>
      </c>
      <c r="J137" s="22">
        <v>0</v>
      </c>
      <c r="K137" s="22">
        <v>0</v>
      </c>
      <c r="L137" s="22">
        <v>0</v>
      </c>
      <c r="M137" s="22">
        <v>99789437</v>
      </c>
      <c r="N137" s="22">
        <v>7962211</v>
      </c>
      <c r="O137" s="22">
        <v>24827015</v>
      </c>
      <c r="P137" s="22">
        <v>5699916</v>
      </c>
      <c r="Q137" s="22">
        <v>3891409</v>
      </c>
      <c r="R137" s="22">
        <v>4288753</v>
      </c>
      <c r="S137" s="22">
        <v>6119492</v>
      </c>
      <c r="T137" s="22">
        <v>152578233</v>
      </c>
      <c r="U137" s="22">
        <v>30714142</v>
      </c>
      <c r="V137" s="22">
        <v>0</v>
      </c>
      <c r="W137" s="22">
        <v>5782999</v>
      </c>
      <c r="X137" s="22">
        <v>4575398</v>
      </c>
      <c r="Y137" s="22">
        <v>3058323</v>
      </c>
      <c r="Z137" s="22">
        <v>0</v>
      </c>
      <c r="AA137" s="22">
        <v>0</v>
      </c>
      <c r="AB137" s="22">
        <v>0</v>
      </c>
      <c r="AC137" s="22">
        <v>44130862</v>
      </c>
      <c r="AD137" s="22">
        <v>9449901</v>
      </c>
      <c r="AE137" s="22">
        <v>2270947</v>
      </c>
      <c r="AF137" s="22">
        <v>0</v>
      </c>
      <c r="AG137" s="22">
        <v>1677673</v>
      </c>
      <c r="AH137" s="22">
        <v>4074854</v>
      </c>
      <c r="AI137" s="22">
        <v>61604237</v>
      </c>
      <c r="AJ137" s="22">
        <v>90973996</v>
      </c>
      <c r="AK137" s="22">
        <v>0</v>
      </c>
      <c r="AL137" s="22">
        <v>90973996</v>
      </c>
    </row>
    <row r="138" spans="1:38" x14ac:dyDescent="0.35">
      <c r="A138" s="22" t="s">
        <v>114</v>
      </c>
      <c r="B138" s="22" t="s">
        <v>294</v>
      </c>
      <c r="C138" s="22" t="s">
        <v>387</v>
      </c>
      <c r="D138" s="22" t="s">
        <v>388</v>
      </c>
      <c r="E138" s="22">
        <v>5091170</v>
      </c>
      <c r="F138" s="22">
        <v>0</v>
      </c>
      <c r="G138" s="22">
        <v>4496283</v>
      </c>
      <c r="H138" s="22">
        <v>3106103</v>
      </c>
      <c r="I138" s="22">
        <v>0</v>
      </c>
      <c r="J138" s="22">
        <v>0</v>
      </c>
      <c r="K138" s="22">
        <v>0</v>
      </c>
      <c r="L138" s="22">
        <v>0</v>
      </c>
      <c r="M138" s="22">
        <v>12693556</v>
      </c>
      <c r="N138" s="22">
        <v>0</v>
      </c>
      <c r="O138" s="22">
        <v>4652565</v>
      </c>
      <c r="P138" s="22">
        <v>1019238</v>
      </c>
      <c r="Q138" s="22">
        <v>626309</v>
      </c>
      <c r="R138" s="22">
        <v>628515</v>
      </c>
      <c r="S138" s="22">
        <v>220382</v>
      </c>
      <c r="T138" s="22">
        <v>19840565</v>
      </c>
      <c r="U138" s="22">
        <v>3396072</v>
      </c>
      <c r="V138" s="22">
        <v>0</v>
      </c>
      <c r="W138" s="22">
        <v>1539474</v>
      </c>
      <c r="X138" s="22">
        <v>1314218</v>
      </c>
      <c r="Y138" s="22">
        <v>1487</v>
      </c>
      <c r="Z138" s="22">
        <v>0</v>
      </c>
      <c r="AA138" s="22">
        <v>0</v>
      </c>
      <c r="AB138" s="22">
        <v>0</v>
      </c>
      <c r="AC138" s="22">
        <v>6251251</v>
      </c>
      <c r="AD138" s="22">
        <v>2360713</v>
      </c>
      <c r="AE138" s="22">
        <v>652805</v>
      </c>
      <c r="AF138" s="22">
        <v>0</v>
      </c>
      <c r="AG138" s="22">
        <v>242827</v>
      </c>
      <c r="AH138" s="22">
        <v>161491</v>
      </c>
      <c r="AI138" s="22">
        <v>9669087</v>
      </c>
      <c r="AJ138" s="22">
        <v>10171478</v>
      </c>
      <c r="AK138" s="22">
        <v>229397</v>
      </c>
      <c r="AL138" s="22">
        <v>9942081</v>
      </c>
    </row>
    <row r="139" spans="1:38" x14ac:dyDescent="0.35">
      <c r="A139" s="22" t="s">
        <v>114</v>
      </c>
      <c r="B139" s="22" t="s">
        <v>294</v>
      </c>
      <c r="C139" s="22" t="s">
        <v>389</v>
      </c>
      <c r="D139" s="22" t="s">
        <v>390</v>
      </c>
      <c r="E139" s="22">
        <v>14817839</v>
      </c>
      <c r="F139" s="22">
        <v>0</v>
      </c>
      <c r="G139" s="22">
        <v>4075592</v>
      </c>
      <c r="H139" s="22">
        <v>5835179</v>
      </c>
      <c r="I139" s="22">
        <v>54698</v>
      </c>
      <c r="J139" s="22">
        <v>0</v>
      </c>
      <c r="K139" s="22">
        <v>0</v>
      </c>
      <c r="L139" s="22">
        <v>257168</v>
      </c>
      <c r="M139" s="22">
        <v>25040476</v>
      </c>
      <c r="N139" s="22">
        <v>0</v>
      </c>
      <c r="O139" s="22">
        <v>1021456</v>
      </c>
      <c r="P139" s="22">
        <v>890523</v>
      </c>
      <c r="Q139" s="22">
        <v>706262</v>
      </c>
      <c r="R139" s="22">
        <v>468742</v>
      </c>
      <c r="S139" s="22">
        <v>477414</v>
      </c>
      <c r="T139" s="22">
        <v>28604873</v>
      </c>
      <c r="U139" s="22">
        <v>12133198</v>
      </c>
      <c r="V139" s="22">
        <v>0</v>
      </c>
      <c r="W139" s="22">
        <v>2635771</v>
      </c>
      <c r="X139" s="22">
        <v>4071900</v>
      </c>
      <c r="Y139" s="22">
        <v>2553</v>
      </c>
      <c r="Z139" s="22">
        <v>0</v>
      </c>
      <c r="AA139" s="22">
        <v>0</v>
      </c>
      <c r="AB139" s="22">
        <v>162556</v>
      </c>
      <c r="AC139" s="22">
        <v>19005978</v>
      </c>
      <c r="AD139" s="22">
        <v>444663</v>
      </c>
      <c r="AE139" s="22">
        <v>524906</v>
      </c>
      <c r="AF139" s="22">
        <v>0</v>
      </c>
      <c r="AG139" s="22">
        <v>316316</v>
      </c>
      <c r="AH139" s="22">
        <v>208320</v>
      </c>
      <c r="AI139" s="22">
        <v>20500183</v>
      </c>
      <c r="AJ139" s="22">
        <v>8104690</v>
      </c>
      <c r="AK139" s="22">
        <v>520786</v>
      </c>
      <c r="AL139" s="22">
        <v>7583904</v>
      </c>
    </row>
    <row r="140" spans="1:38" x14ac:dyDescent="0.35">
      <c r="A140" s="22" t="s">
        <v>114</v>
      </c>
      <c r="B140" s="22" t="s">
        <v>294</v>
      </c>
      <c r="C140" s="22" t="s">
        <v>391</v>
      </c>
      <c r="D140" s="22" t="s">
        <v>392</v>
      </c>
      <c r="E140" s="22">
        <v>15857122</v>
      </c>
      <c r="F140" s="22">
        <v>0</v>
      </c>
      <c r="G140" s="22">
        <v>8177123</v>
      </c>
      <c r="H140" s="22">
        <v>6217308</v>
      </c>
      <c r="I140" s="22">
        <v>0</v>
      </c>
      <c r="J140" s="22">
        <v>0</v>
      </c>
      <c r="K140" s="22">
        <v>0</v>
      </c>
      <c r="L140" s="22">
        <v>0</v>
      </c>
      <c r="M140" s="22">
        <v>30251553</v>
      </c>
      <c r="N140" s="22">
        <v>0</v>
      </c>
      <c r="O140" s="22">
        <v>5501563</v>
      </c>
      <c r="P140" s="22">
        <v>1480886</v>
      </c>
      <c r="Q140" s="22">
        <v>1299000</v>
      </c>
      <c r="R140" s="22">
        <v>0</v>
      </c>
      <c r="S140" s="22">
        <v>551117</v>
      </c>
      <c r="T140" s="22">
        <v>39084119</v>
      </c>
      <c r="U140" s="22">
        <v>11015675</v>
      </c>
      <c r="V140" s="22">
        <v>0</v>
      </c>
      <c r="W140" s="22">
        <v>3382935</v>
      </c>
      <c r="X140" s="22">
        <v>2498572</v>
      </c>
      <c r="Y140" s="22">
        <v>0</v>
      </c>
      <c r="Z140" s="22">
        <v>0</v>
      </c>
      <c r="AA140" s="22">
        <v>0</v>
      </c>
      <c r="AB140" s="22">
        <v>0</v>
      </c>
      <c r="AC140" s="22">
        <v>16897182</v>
      </c>
      <c r="AD140" s="22">
        <v>2800102</v>
      </c>
      <c r="AE140" s="22">
        <v>600960</v>
      </c>
      <c r="AF140" s="22">
        <v>0</v>
      </c>
      <c r="AG140" s="22">
        <v>0</v>
      </c>
      <c r="AH140" s="22">
        <v>394276</v>
      </c>
      <c r="AI140" s="22">
        <v>20692520</v>
      </c>
      <c r="AJ140" s="22">
        <v>18391599</v>
      </c>
      <c r="AK140" s="22">
        <v>1143022</v>
      </c>
      <c r="AL140" s="22">
        <v>17248577</v>
      </c>
    </row>
    <row r="141" spans="1:38" x14ac:dyDescent="0.35">
      <c r="A141" s="22" t="s">
        <v>114</v>
      </c>
      <c r="B141" s="22" t="s">
        <v>294</v>
      </c>
      <c r="C141" s="22" t="s">
        <v>393</v>
      </c>
      <c r="D141" s="22" t="s">
        <v>394</v>
      </c>
      <c r="E141" s="22">
        <v>6517953</v>
      </c>
      <c r="F141" s="22">
        <v>0</v>
      </c>
      <c r="G141" s="22">
        <v>8734334</v>
      </c>
      <c r="H141" s="22">
        <v>0</v>
      </c>
      <c r="I141" s="22">
        <v>0</v>
      </c>
      <c r="J141" s="22">
        <v>0</v>
      </c>
      <c r="K141" s="22">
        <v>0</v>
      </c>
      <c r="L141" s="22">
        <v>0</v>
      </c>
      <c r="M141" s="22">
        <v>15252287</v>
      </c>
      <c r="N141" s="22">
        <v>0</v>
      </c>
      <c r="O141" s="22">
        <v>2812005</v>
      </c>
      <c r="P141" s="22">
        <v>1196522</v>
      </c>
      <c r="Q141" s="22">
        <v>199670</v>
      </c>
      <c r="R141" s="22">
        <v>1054514</v>
      </c>
      <c r="S141" s="22">
        <v>679326</v>
      </c>
      <c r="T141" s="22">
        <v>21194324</v>
      </c>
      <c r="U141" s="22">
        <v>4711504</v>
      </c>
      <c r="V141" s="22">
        <v>0</v>
      </c>
      <c r="W141" s="22">
        <v>2838975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7550479</v>
      </c>
      <c r="AD141" s="22">
        <v>2109639</v>
      </c>
      <c r="AE141" s="22">
        <v>827783</v>
      </c>
      <c r="AF141" s="22">
        <v>0</v>
      </c>
      <c r="AG141" s="22">
        <v>532916</v>
      </c>
      <c r="AH141" s="22">
        <v>512920</v>
      </c>
      <c r="AI141" s="22">
        <v>11533737</v>
      </c>
      <c r="AJ141" s="22">
        <v>9660587</v>
      </c>
      <c r="AK141" s="22">
        <v>0</v>
      </c>
      <c r="AL141" s="22">
        <v>9660587</v>
      </c>
    </row>
    <row r="142" spans="1:38" x14ac:dyDescent="0.35">
      <c r="A142" s="22" t="s">
        <v>114</v>
      </c>
      <c r="B142" s="22" t="s">
        <v>294</v>
      </c>
      <c r="C142" s="22" t="s">
        <v>395</v>
      </c>
      <c r="D142" s="22" t="s">
        <v>396</v>
      </c>
      <c r="E142" s="22">
        <v>8903846</v>
      </c>
      <c r="F142" s="22">
        <v>0</v>
      </c>
      <c r="G142" s="22">
        <v>4920021</v>
      </c>
      <c r="H142" s="22">
        <v>5796114</v>
      </c>
      <c r="I142" s="22">
        <v>7179633</v>
      </c>
      <c r="J142" s="22">
        <v>0</v>
      </c>
      <c r="K142" s="22">
        <v>0</v>
      </c>
      <c r="L142" s="22">
        <v>0</v>
      </c>
      <c r="M142" s="22">
        <v>26799614</v>
      </c>
      <c r="N142" s="22">
        <v>701380</v>
      </c>
      <c r="O142" s="22">
        <v>7108691</v>
      </c>
      <c r="P142" s="22">
        <v>2395141</v>
      </c>
      <c r="Q142" s="22">
        <v>1967735</v>
      </c>
      <c r="R142" s="22">
        <v>0</v>
      </c>
      <c r="S142" s="22">
        <v>397693</v>
      </c>
      <c r="T142" s="22">
        <v>39370254</v>
      </c>
      <c r="U142" s="22">
        <v>4446623</v>
      </c>
      <c r="V142" s="22">
        <v>0</v>
      </c>
      <c r="W142" s="22">
        <v>1566512</v>
      </c>
      <c r="X142" s="22">
        <v>1458135</v>
      </c>
      <c r="Y142" s="22">
        <v>952938</v>
      </c>
      <c r="Z142" s="22">
        <v>0</v>
      </c>
      <c r="AA142" s="22">
        <v>0</v>
      </c>
      <c r="AB142" s="22">
        <v>0</v>
      </c>
      <c r="AC142" s="22">
        <v>8424208</v>
      </c>
      <c r="AD142" s="22">
        <v>2733841</v>
      </c>
      <c r="AE142" s="22">
        <v>1218906</v>
      </c>
      <c r="AF142" s="22">
        <v>0</v>
      </c>
      <c r="AG142" s="22">
        <v>0</v>
      </c>
      <c r="AH142" s="22">
        <v>227507</v>
      </c>
      <c r="AI142" s="22">
        <v>12604462</v>
      </c>
      <c r="AJ142" s="22">
        <v>26765792</v>
      </c>
      <c r="AK142" s="22">
        <v>1523570</v>
      </c>
      <c r="AL142" s="22">
        <v>25242222</v>
      </c>
    </row>
    <row r="143" spans="1:38" x14ac:dyDescent="0.35">
      <c r="A143" s="22" t="s">
        <v>114</v>
      </c>
      <c r="B143" s="22" t="s">
        <v>294</v>
      </c>
      <c r="C143" s="22" t="s">
        <v>397</v>
      </c>
      <c r="D143" s="22" t="s">
        <v>398</v>
      </c>
      <c r="E143" s="22">
        <v>9557005</v>
      </c>
      <c r="F143" s="22">
        <v>0</v>
      </c>
      <c r="G143" s="22">
        <v>3775091</v>
      </c>
      <c r="H143" s="22">
        <v>3692618</v>
      </c>
      <c r="I143" s="22">
        <v>453710</v>
      </c>
      <c r="J143" s="22">
        <v>0</v>
      </c>
      <c r="K143" s="22">
        <v>0</v>
      </c>
      <c r="L143" s="22">
        <v>1128548</v>
      </c>
      <c r="M143" s="22">
        <v>18606972</v>
      </c>
      <c r="N143" s="22">
        <v>0</v>
      </c>
      <c r="O143" s="22">
        <v>24172324</v>
      </c>
      <c r="P143" s="22">
        <v>2304305</v>
      </c>
      <c r="Q143" s="22">
        <v>1085946</v>
      </c>
      <c r="R143" s="22">
        <v>1033761</v>
      </c>
      <c r="S143" s="22">
        <v>1808541</v>
      </c>
      <c r="T143" s="22">
        <v>49011849</v>
      </c>
      <c r="U143" s="22">
        <v>7242115</v>
      </c>
      <c r="V143" s="22">
        <v>0</v>
      </c>
      <c r="W143" s="22">
        <v>1507553</v>
      </c>
      <c r="X143" s="22">
        <v>1920092</v>
      </c>
      <c r="Y143" s="22">
        <v>108680</v>
      </c>
      <c r="Z143" s="22">
        <v>0</v>
      </c>
      <c r="AA143" s="22">
        <v>0</v>
      </c>
      <c r="AB143" s="22">
        <v>344319</v>
      </c>
      <c r="AC143" s="22">
        <v>11122759</v>
      </c>
      <c r="AD143" s="22">
        <v>10470412</v>
      </c>
      <c r="AE143" s="22">
        <v>1069714</v>
      </c>
      <c r="AF143" s="22">
        <v>0</v>
      </c>
      <c r="AG143" s="22">
        <v>435169</v>
      </c>
      <c r="AH143" s="22">
        <v>1497903</v>
      </c>
      <c r="AI143" s="22">
        <v>24595957</v>
      </c>
      <c r="AJ143" s="22">
        <v>24415892</v>
      </c>
      <c r="AK143" s="22">
        <v>1551358</v>
      </c>
      <c r="AL143" s="22">
        <v>22864534</v>
      </c>
    </row>
    <row r="144" spans="1:38" x14ac:dyDescent="0.35">
      <c r="A144" s="22" t="s">
        <v>114</v>
      </c>
      <c r="B144" s="22" t="s">
        <v>294</v>
      </c>
      <c r="C144" s="22" t="s">
        <v>399</v>
      </c>
      <c r="D144" s="22" t="s">
        <v>400</v>
      </c>
      <c r="E144" s="22">
        <v>13075383</v>
      </c>
      <c r="F144" s="22">
        <v>0</v>
      </c>
      <c r="G144" s="22">
        <v>14668582</v>
      </c>
      <c r="H144" s="22">
        <v>5415442</v>
      </c>
      <c r="I144" s="22">
        <v>1396908</v>
      </c>
      <c r="J144" s="22">
        <v>0</v>
      </c>
      <c r="K144" s="22">
        <v>0</v>
      </c>
      <c r="L144" s="22">
        <v>0</v>
      </c>
      <c r="M144" s="22">
        <v>34556315</v>
      </c>
      <c r="N144" s="22">
        <v>0</v>
      </c>
      <c r="O144" s="22">
        <v>9794038</v>
      </c>
      <c r="P144" s="22">
        <v>1341806</v>
      </c>
      <c r="Q144" s="22">
        <v>131549</v>
      </c>
      <c r="R144" s="22">
        <v>29077</v>
      </c>
      <c r="S144" s="22">
        <v>624783</v>
      </c>
      <c r="T144" s="22">
        <v>46477568</v>
      </c>
      <c r="U144" s="22">
        <v>6961154</v>
      </c>
      <c r="V144" s="22">
        <v>0</v>
      </c>
      <c r="W144" s="22">
        <v>4366125</v>
      </c>
      <c r="X144" s="22">
        <v>1841401</v>
      </c>
      <c r="Y144" s="22">
        <v>318780</v>
      </c>
      <c r="Z144" s="22">
        <v>0</v>
      </c>
      <c r="AA144" s="22">
        <v>0</v>
      </c>
      <c r="AB144" s="22">
        <v>0</v>
      </c>
      <c r="AC144" s="22">
        <v>13487460</v>
      </c>
      <c r="AD144" s="22">
        <v>1868212</v>
      </c>
      <c r="AE144" s="22">
        <v>770792</v>
      </c>
      <c r="AF144" s="22">
        <v>0</v>
      </c>
      <c r="AG144" s="22">
        <v>14830</v>
      </c>
      <c r="AH144" s="22">
        <v>340499</v>
      </c>
      <c r="AI144" s="22">
        <v>16481793</v>
      </c>
      <c r="AJ144" s="22">
        <v>29995775</v>
      </c>
      <c r="AK144" s="22">
        <v>2125417</v>
      </c>
      <c r="AL144" s="22">
        <v>27870358</v>
      </c>
    </row>
    <row r="145" spans="1:38" x14ac:dyDescent="0.35">
      <c r="A145" s="22" t="s">
        <v>114</v>
      </c>
      <c r="B145" s="22" t="s">
        <v>294</v>
      </c>
      <c r="C145" s="22" t="s">
        <v>401</v>
      </c>
      <c r="D145" s="22" t="s">
        <v>402</v>
      </c>
      <c r="E145" s="22">
        <v>3799499</v>
      </c>
      <c r="F145" s="22">
        <v>0</v>
      </c>
      <c r="G145" s="22">
        <v>3206729</v>
      </c>
      <c r="H145" s="22">
        <v>1152552</v>
      </c>
      <c r="I145" s="22">
        <v>0</v>
      </c>
      <c r="J145" s="22">
        <v>0</v>
      </c>
      <c r="K145" s="22">
        <v>0</v>
      </c>
      <c r="L145" s="22">
        <v>0</v>
      </c>
      <c r="M145" s="22">
        <v>8158780</v>
      </c>
      <c r="N145" s="22">
        <v>0</v>
      </c>
      <c r="O145" s="22">
        <v>2559502</v>
      </c>
      <c r="P145" s="22">
        <v>1150227</v>
      </c>
      <c r="Q145" s="22">
        <v>65675</v>
      </c>
      <c r="R145" s="22">
        <v>337143</v>
      </c>
      <c r="S145" s="22">
        <v>87064</v>
      </c>
      <c r="T145" s="22">
        <v>12358391</v>
      </c>
      <c r="U145" s="22">
        <v>2090935</v>
      </c>
      <c r="V145" s="22">
        <v>0</v>
      </c>
      <c r="W145" s="22">
        <v>1586433</v>
      </c>
      <c r="X145" s="22">
        <v>613432</v>
      </c>
      <c r="Y145" s="22">
        <v>0</v>
      </c>
      <c r="Z145" s="22">
        <v>0</v>
      </c>
      <c r="AA145" s="22">
        <v>0</v>
      </c>
      <c r="AB145" s="22">
        <v>0</v>
      </c>
      <c r="AC145" s="22">
        <v>4290800</v>
      </c>
      <c r="AD145" s="22">
        <v>1287237</v>
      </c>
      <c r="AE145" s="22">
        <v>814846</v>
      </c>
      <c r="AF145" s="22">
        <v>0</v>
      </c>
      <c r="AG145" s="22">
        <v>207626</v>
      </c>
      <c r="AH145" s="22">
        <v>80024</v>
      </c>
      <c r="AI145" s="22">
        <v>6680533</v>
      </c>
      <c r="AJ145" s="22">
        <v>5677858</v>
      </c>
      <c r="AK145" s="22">
        <v>0</v>
      </c>
      <c r="AL145" s="22">
        <v>5677858</v>
      </c>
    </row>
    <row r="146" spans="1:38" x14ac:dyDescent="0.35">
      <c r="A146" s="22" t="s">
        <v>114</v>
      </c>
      <c r="B146" s="22" t="s">
        <v>294</v>
      </c>
      <c r="C146" s="22" t="s">
        <v>403</v>
      </c>
      <c r="D146" s="22" t="s">
        <v>404</v>
      </c>
      <c r="E146" s="22">
        <v>5211590</v>
      </c>
      <c r="F146" s="22">
        <v>0</v>
      </c>
      <c r="G146" s="22">
        <v>7389445</v>
      </c>
      <c r="H146" s="22">
        <v>5032387</v>
      </c>
      <c r="I146" s="22">
        <v>43580</v>
      </c>
      <c r="J146" s="22">
        <v>0</v>
      </c>
      <c r="K146" s="22">
        <v>0</v>
      </c>
      <c r="L146" s="22">
        <v>0</v>
      </c>
      <c r="M146" s="22">
        <v>17677002</v>
      </c>
      <c r="N146" s="22">
        <v>0</v>
      </c>
      <c r="O146" s="22">
        <v>3589504</v>
      </c>
      <c r="P146" s="22">
        <v>1360550</v>
      </c>
      <c r="Q146" s="22">
        <v>369515</v>
      </c>
      <c r="R146" s="22">
        <v>785751</v>
      </c>
      <c r="S146" s="22">
        <v>1648247</v>
      </c>
      <c r="T146" s="22">
        <v>25430569</v>
      </c>
      <c r="U146" s="22">
        <v>4216805</v>
      </c>
      <c r="V146" s="22">
        <v>0</v>
      </c>
      <c r="W146" s="22">
        <v>3050142</v>
      </c>
      <c r="X146" s="22">
        <v>1557320</v>
      </c>
      <c r="Y146" s="22">
        <v>39970</v>
      </c>
      <c r="Z146" s="22">
        <v>0</v>
      </c>
      <c r="AA146" s="22">
        <v>0</v>
      </c>
      <c r="AB146" s="22">
        <v>0</v>
      </c>
      <c r="AC146" s="22">
        <v>8864237</v>
      </c>
      <c r="AD146" s="22">
        <v>1656287</v>
      </c>
      <c r="AE146" s="22">
        <v>1170220</v>
      </c>
      <c r="AF146" s="22">
        <v>0</v>
      </c>
      <c r="AG146" s="22">
        <v>644408</v>
      </c>
      <c r="AH146" s="22">
        <v>1124155</v>
      </c>
      <c r="AI146" s="22">
        <v>13459307</v>
      </c>
      <c r="AJ146" s="22">
        <v>11971262</v>
      </c>
      <c r="AK146" s="22">
        <v>0</v>
      </c>
      <c r="AL146" s="22">
        <v>11971262</v>
      </c>
    </row>
    <row r="147" spans="1:38" x14ac:dyDescent="0.35">
      <c r="A147" s="22" t="s">
        <v>114</v>
      </c>
      <c r="B147" s="22" t="s">
        <v>294</v>
      </c>
      <c r="C147" s="22" t="s">
        <v>405</v>
      </c>
      <c r="D147" s="22" t="s">
        <v>406</v>
      </c>
      <c r="E147" s="22">
        <v>9347875</v>
      </c>
      <c r="F147" s="22">
        <v>0</v>
      </c>
      <c r="G147" s="22">
        <v>3944832</v>
      </c>
      <c r="H147" s="22">
        <v>6064948</v>
      </c>
      <c r="I147" s="22">
        <v>1100136</v>
      </c>
      <c r="J147" s="22">
        <v>0</v>
      </c>
      <c r="K147" s="22">
        <v>0</v>
      </c>
      <c r="L147" s="22">
        <v>0</v>
      </c>
      <c r="M147" s="22">
        <v>20457791</v>
      </c>
      <c r="N147" s="22">
        <v>0</v>
      </c>
      <c r="O147" s="22">
        <v>3683887</v>
      </c>
      <c r="P147" s="22">
        <v>1897004</v>
      </c>
      <c r="Q147" s="22">
        <v>1385979</v>
      </c>
      <c r="R147" s="22">
        <v>1310693</v>
      </c>
      <c r="S147" s="22">
        <v>608250</v>
      </c>
      <c r="T147" s="22">
        <v>29343604</v>
      </c>
      <c r="U147" s="22">
        <v>5684127</v>
      </c>
      <c r="V147" s="22">
        <v>0</v>
      </c>
      <c r="W147" s="22">
        <v>1654950</v>
      </c>
      <c r="X147" s="22">
        <v>1795071</v>
      </c>
      <c r="Y147" s="22">
        <v>266066</v>
      </c>
      <c r="Z147" s="22">
        <v>0</v>
      </c>
      <c r="AA147" s="22">
        <v>0</v>
      </c>
      <c r="AB147" s="22">
        <v>0</v>
      </c>
      <c r="AC147" s="22">
        <v>9400214</v>
      </c>
      <c r="AD147" s="22">
        <v>1862886</v>
      </c>
      <c r="AE147" s="22">
        <v>1179041</v>
      </c>
      <c r="AF147" s="22">
        <v>0</v>
      </c>
      <c r="AG147" s="22">
        <v>844834</v>
      </c>
      <c r="AH147" s="22">
        <v>535567</v>
      </c>
      <c r="AI147" s="22">
        <v>13822542</v>
      </c>
      <c r="AJ147" s="22">
        <v>15521062</v>
      </c>
      <c r="AK147" s="22">
        <v>401986</v>
      </c>
      <c r="AL147" s="22">
        <v>15119076</v>
      </c>
    </row>
    <row r="148" spans="1:38" x14ac:dyDescent="0.35">
      <c r="A148" s="22" t="s">
        <v>114</v>
      </c>
      <c r="B148" s="22" t="s">
        <v>294</v>
      </c>
      <c r="C148" s="22" t="s">
        <v>407</v>
      </c>
      <c r="D148" s="22" t="s">
        <v>408</v>
      </c>
      <c r="E148" s="22">
        <v>75651437</v>
      </c>
      <c r="F148" s="22">
        <v>0</v>
      </c>
      <c r="G148" s="22">
        <v>37224144</v>
      </c>
      <c r="H148" s="22">
        <v>28640084</v>
      </c>
      <c r="I148" s="22">
        <v>36490280</v>
      </c>
      <c r="J148" s="22">
        <v>0</v>
      </c>
      <c r="K148" s="22">
        <v>0</v>
      </c>
      <c r="L148" s="22">
        <v>0</v>
      </c>
      <c r="M148" s="22">
        <v>178005945</v>
      </c>
      <c r="N148" s="22">
        <v>0</v>
      </c>
      <c r="O148" s="22">
        <v>42422383</v>
      </c>
      <c r="P148" s="22">
        <v>6082841</v>
      </c>
      <c r="Q148" s="22">
        <v>12922120</v>
      </c>
      <c r="R148" s="22">
        <v>11806533</v>
      </c>
      <c r="S148" s="22">
        <v>3609823</v>
      </c>
      <c r="T148" s="22">
        <v>254849645</v>
      </c>
      <c r="U148" s="22">
        <v>50370099</v>
      </c>
      <c r="V148" s="22">
        <v>0</v>
      </c>
      <c r="W148" s="22">
        <v>9820419</v>
      </c>
      <c r="X148" s="22">
        <v>10070099</v>
      </c>
      <c r="Y148" s="22">
        <v>16696944</v>
      </c>
      <c r="Z148" s="22">
        <v>0</v>
      </c>
      <c r="AA148" s="22">
        <v>0</v>
      </c>
      <c r="AB148" s="22">
        <v>0</v>
      </c>
      <c r="AC148" s="22">
        <v>86957561</v>
      </c>
      <c r="AD148" s="22">
        <v>9142282</v>
      </c>
      <c r="AE148" s="22">
        <v>3887332</v>
      </c>
      <c r="AF148" s="22">
        <v>0</v>
      </c>
      <c r="AG148" s="22">
        <v>3884545</v>
      </c>
      <c r="AH148" s="22">
        <v>2322483</v>
      </c>
      <c r="AI148" s="22">
        <v>106194203</v>
      </c>
      <c r="AJ148" s="22">
        <v>148655442</v>
      </c>
      <c r="AK148" s="22">
        <v>20354442</v>
      </c>
      <c r="AL148" s="22">
        <v>128301000</v>
      </c>
    </row>
    <row r="149" spans="1:38" x14ac:dyDescent="0.35">
      <c r="A149" s="22" t="s">
        <v>114</v>
      </c>
      <c r="B149" s="22" t="s">
        <v>294</v>
      </c>
      <c r="C149" s="22" t="s">
        <v>409</v>
      </c>
      <c r="D149" s="22" t="s">
        <v>410</v>
      </c>
      <c r="E149" s="22">
        <v>7965953</v>
      </c>
      <c r="F149" s="22">
        <v>0</v>
      </c>
      <c r="G149" s="22">
        <v>3010948</v>
      </c>
      <c r="H149" s="22">
        <v>2937730</v>
      </c>
      <c r="I149" s="22">
        <v>2119723</v>
      </c>
      <c r="J149" s="22">
        <v>0</v>
      </c>
      <c r="K149" s="22">
        <v>0</v>
      </c>
      <c r="L149" s="22">
        <v>0</v>
      </c>
      <c r="M149" s="22">
        <v>16034354</v>
      </c>
      <c r="N149" s="22">
        <v>642629</v>
      </c>
      <c r="O149" s="22">
        <v>1254417</v>
      </c>
      <c r="P149" s="22">
        <v>770487</v>
      </c>
      <c r="Q149" s="22">
        <v>52577</v>
      </c>
      <c r="R149" s="22">
        <v>563134</v>
      </c>
      <c r="S149" s="22">
        <v>132439</v>
      </c>
      <c r="T149" s="22">
        <v>19450037</v>
      </c>
      <c r="U149" s="22">
        <v>4060602</v>
      </c>
      <c r="V149" s="22">
        <v>0</v>
      </c>
      <c r="W149" s="22">
        <v>1114730</v>
      </c>
      <c r="X149" s="22">
        <v>766968</v>
      </c>
      <c r="Y149" s="22">
        <v>319691</v>
      </c>
      <c r="Z149" s="22">
        <v>0</v>
      </c>
      <c r="AA149" s="22">
        <v>0</v>
      </c>
      <c r="AB149" s="22">
        <v>0</v>
      </c>
      <c r="AC149" s="22">
        <v>6261991</v>
      </c>
      <c r="AD149" s="22">
        <v>694343</v>
      </c>
      <c r="AE149" s="22">
        <v>377869</v>
      </c>
      <c r="AF149" s="22">
        <v>0</v>
      </c>
      <c r="AG149" s="22">
        <v>266799</v>
      </c>
      <c r="AH149" s="22">
        <v>89786</v>
      </c>
      <c r="AI149" s="22">
        <v>7690788</v>
      </c>
      <c r="AJ149" s="22">
        <v>11759249</v>
      </c>
      <c r="AK149" s="22">
        <v>1443392</v>
      </c>
      <c r="AL149" s="22">
        <v>10315857</v>
      </c>
    </row>
    <row r="150" spans="1:38" x14ac:dyDescent="0.35">
      <c r="A150" s="22" t="s">
        <v>114</v>
      </c>
      <c r="B150" s="22" t="s">
        <v>294</v>
      </c>
      <c r="C150" s="22" t="s">
        <v>411</v>
      </c>
      <c r="D150" s="22" t="s">
        <v>412</v>
      </c>
      <c r="E150" s="22">
        <v>11059700</v>
      </c>
      <c r="F150" s="22">
        <v>0</v>
      </c>
      <c r="G150" s="22">
        <v>14825156</v>
      </c>
      <c r="H150" s="22">
        <v>20726425</v>
      </c>
      <c r="I150" s="22">
        <v>0</v>
      </c>
      <c r="J150" s="22">
        <v>0</v>
      </c>
      <c r="K150" s="22">
        <v>0</v>
      </c>
      <c r="L150" s="22">
        <v>0</v>
      </c>
      <c r="M150" s="22">
        <v>46611281</v>
      </c>
      <c r="N150" s="22">
        <v>0</v>
      </c>
      <c r="O150" s="22">
        <v>7235217</v>
      </c>
      <c r="P150" s="22">
        <v>3706596</v>
      </c>
      <c r="Q150" s="22">
        <v>891739</v>
      </c>
      <c r="R150" s="22">
        <v>394860</v>
      </c>
      <c r="S150" s="22">
        <v>1549172</v>
      </c>
      <c r="T150" s="22">
        <v>60388865</v>
      </c>
      <c r="U150" s="22">
        <v>6573016</v>
      </c>
      <c r="V150" s="22">
        <v>0</v>
      </c>
      <c r="W150" s="22">
        <v>4991360</v>
      </c>
      <c r="X150" s="22">
        <v>3971845</v>
      </c>
      <c r="Y150" s="22">
        <v>0</v>
      </c>
      <c r="Z150" s="22">
        <v>0</v>
      </c>
      <c r="AA150" s="22">
        <v>0</v>
      </c>
      <c r="AB150" s="22">
        <v>0</v>
      </c>
      <c r="AC150" s="22">
        <v>15536221</v>
      </c>
      <c r="AD150" s="22">
        <v>3239994</v>
      </c>
      <c r="AE150" s="22">
        <v>2088967</v>
      </c>
      <c r="AF150" s="22">
        <v>0</v>
      </c>
      <c r="AG150" s="22">
        <v>217728</v>
      </c>
      <c r="AH150" s="22">
        <v>1304646</v>
      </c>
      <c r="AI150" s="22">
        <v>22387556</v>
      </c>
      <c r="AJ150" s="22">
        <v>38001309</v>
      </c>
      <c r="AK150" s="22">
        <v>85275</v>
      </c>
      <c r="AL150" s="22">
        <v>37916034</v>
      </c>
    </row>
    <row r="151" spans="1:38" x14ac:dyDescent="0.35">
      <c r="A151" s="22" t="s">
        <v>114</v>
      </c>
      <c r="B151" s="22" t="s">
        <v>294</v>
      </c>
      <c r="C151" s="22" t="s">
        <v>413</v>
      </c>
      <c r="D151" s="22" t="s">
        <v>414</v>
      </c>
      <c r="E151" s="22">
        <v>5214188</v>
      </c>
      <c r="F151" s="22">
        <v>0</v>
      </c>
      <c r="G151" s="22">
        <v>9634659</v>
      </c>
      <c r="H151" s="22">
        <v>4204344</v>
      </c>
      <c r="I151" s="22">
        <v>120372</v>
      </c>
      <c r="J151" s="22">
        <v>0</v>
      </c>
      <c r="K151" s="22">
        <v>0</v>
      </c>
      <c r="L151" s="22">
        <v>0</v>
      </c>
      <c r="M151" s="22">
        <v>19173563</v>
      </c>
      <c r="N151" s="22">
        <v>0</v>
      </c>
      <c r="O151" s="22">
        <v>2204568</v>
      </c>
      <c r="P151" s="22">
        <v>24885</v>
      </c>
      <c r="Q151" s="22">
        <v>916060</v>
      </c>
      <c r="R151" s="22">
        <v>624947</v>
      </c>
      <c r="S151" s="22">
        <v>626549</v>
      </c>
      <c r="T151" s="22">
        <v>23570572</v>
      </c>
      <c r="U151" s="22">
        <v>3194960</v>
      </c>
      <c r="V151" s="22">
        <v>0</v>
      </c>
      <c r="W151" s="22">
        <v>3660547</v>
      </c>
      <c r="X151" s="22">
        <v>453190</v>
      </c>
      <c r="Y151" s="22">
        <v>11419</v>
      </c>
      <c r="Z151" s="22">
        <v>0</v>
      </c>
      <c r="AA151" s="22">
        <v>0</v>
      </c>
      <c r="AB151" s="22">
        <v>0</v>
      </c>
      <c r="AC151" s="22">
        <v>7320116</v>
      </c>
      <c r="AD151" s="22">
        <v>1376470</v>
      </c>
      <c r="AE151" s="22">
        <v>21390</v>
      </c>
      <c r="AF151" s="22">
        <v>0</v>
      </c>
      <c r="AG151" s="22">
        <v>445780</v>
      </c>
      <c r="AH151" s="22">
        <v>310585</v>
      </c>
      <c r="AI151" s="22">
        <v>9474341</v>
      </c>
      <c r="AJ151" s="22">
        <v>14096231</v>
      </c>
      <c r="AK151" s="22">
        <v>205649</v>
      </c>
      <c r="AL151" s="22">
        <v>13890582</v>
      </c>
    </row>
    <row r="152" spans="1:38" x14ac:dyDescent="0.35">
      <c r="A152" s="22" t="s">
        <v>114</v>
      </c>
      <c r="B152" s="22" t="s">
        <v>294</v>
      </c>
      <c r="C152" s="22" t="s">
        <v>415</v>
      </c>
      <c r="D152" s="22" t="s">
        <v>416</v>
      </c>
      <c r="E152" s="22">
        <v>135175763</v>
      </c>
      <c r="F152" s="22">
        <v>0</v>
      </c>
      <c r="G152" s="22">
        <v>47828872</v>
      </c>
      <c r="H152" s="22">
        <v>37477890</v>
      </c>
      <c r="I152" s="22">
        <v>51731029</v>
      </c>
      <c r="J152" s="22">
        <v>0</v>
      </c>
      <c r="K152" s="22">
        <v>0</v>
      </c>
      <c r="L152" s="22">
        <v>0</v>
      </c>
      <c r="M152" s="22">
        <v>272213554</v>
      </c>
      <c r="N152" s="22">
        <v>25189207</v>
      </c>
      <c r="O152" s="22">
        <v>120551970</v>
      </c>
      <c r="P152" s="22">
        <v>31124192</v>
      </c>
      <c r="Q152" s="22">
        <v>36731075</v>
      </c>
      <c r="R152" s="22">
        <v>31758195</v>
      </c>
      <c r="S152" s="22">
        <v>6854238</v>
      </c>
      <c r="T152" s="22">
        <v>524422431</v>
      </c>
      <c r="U152" s="22">
        <v>45401419</v>
      </c>
      <c r="V152" s="22">
        <v>0</v>
      </c>
      <c r="W152" s="22">
        <v>9860348</v>
      </c>
      <c r="X152" s="22">
        <v>9136684</v>
      </c>
      <c r="Y152" s="22">
        <v>11850152</v>
      </c>
      <c r="Z152" s="22">
        <v>0</v>
      </c>
      <c r="AA152" s="22">
        <v>0</v>
      </c>
      <c r="AB152" s="22">
        <v>0</v>
      </c>
      <c r="AC152" s="22">
        <v>76248603</v>
      </c>
      <c r="AD152" s="22">
        <v>26925330</v>
      </c>
      <c r="AE152" s="22">
        <v>15290070</v>
      </c>
      <c r="AF152" s="22">
        <v>0</v>
      </c>
      <c r="AG152" s="22">
        <v>13903376</v>
      </c>
      <c r="AH152" s="22">
        <v>3781782</v>
      </c>
      <c r="AI152" s="22">
        <v>136149161</v>
      </c>
      <c r="AJ152" s="22">
        <v>388273270</v>
      </c>
      <c r="AK152" s="22">
        <v>18444115</v>
      </c>
      <c r="AL152" s="22">
        <v>369829155</v>
      </c>
    </row>
    <row r="153" spans="1:38" x14ac:dyDescent="0.35">
      <c r="A153" s="22" t="s">
        <v>114</v>
      </c>
      <c r="B153" s="22" t="s">
        <v>294</v>
      </c>
      <c r="C153" s="22" t="s">
        <v>417</v>
      </c>
      <c r="D153" s="22" t="s">
        <v>418</v>
      </c>
      <c r="E153" s="22">
        <v>43248771</v>
      </c>
      <c r="F153" s="22">
        <v>0</v>
      </c>
      <c r="G153" s="22">
        <v>25856900</v>
      </c>
      <c r="H153" s="22">
        <v>25475787</v>
      </c>
      <c r="I153" s="22">
        <v>8393347</v>
      </c>
      <c r="J153" s="22">
        <v>0</v>
      </c>
      <c r="K153" s="22">
        <v>0</v>
      </c>
      <c r="L153" s="22">
        <v>0</v>
      </c>
      <c r="M153" s="22">
        <v>102974805</v>
      </c>
      <c r="N153" s="22">
        <v>0</v>
      </c>
      <c r="O153" s="22">
        <v>30440201</v>
      </c>
      <c r="P153" s="22">
        <v>6436618</v>
      </c>
      <c r="Q153" s="22">
        <v>4149861</v>
      </c>
      <c r="R153" s="22">
        <v>12739477</v>
      </c>
      <c r="S153" s="22">
        <v>5152333</v>
      </c>
      <c r="T153" s="22">
        <v>161893295</v>
      </c>
      <c r="U153" s="22">
        <v>22868035</v>
      </c>
      <c r="V153" s="22">
        <v>0</v>
      </c>
      <c r="W153" s="22">
        <v>9874094</v>
      </c>
      <c r="X153" s="22">
        <v>12639336</v>
      </c>
      <c r="Y153" s="22">
        <v>2927163</v>
      </c>
      <c r="Z153" s="22">
        <v>0</v>
      </c>
      <c r="AA153" s="22">
        <v>0</v>
      </c>
      <c r="AB153" s="22">
        <v>0</v>
      </c>
      <c r="AC153" s="22">
        <v>48308628</v>
      </c>
      <c r="AD153" s="22">
        <v>10571486</v>
      </c>
      <c r="AE153" s="22">
        <v>2962822</v>
      </c>
      <c r="AF153" s="22">
        <v>0</v>
      </c>
      <c r="AG153" s="22">
        <v>2863465</v>
      </c>
      <c r="AH153" s="22">
        <v>1889300</v>
      </c>
      <c r="AI153" s="22">
        <v>66595701</v>
      </c>
      <c r="AJ153" s="22">
        <v>95297594</v>
      </c>
      <c r="AK153" s="22">
        <v>17079403</v>
      </c>
      <c r="AL153" s="22">
        <v>78218191</v>
      </c>
    </row>
    <row r="154" spans="1:38" x14ac:dyDescent="0.35">
      <c r="A154" s="22" t="s">
        <v>114</v>
      </c>
      <c r="B154" s="22" t="s">
        <v>294</v>
      </c>
      <c r="C154" s="22" t="s">
        <v>419</v>
      </c>
      <c r="D154" s="22" t="s">
        <v>420</v>
      </c>
      <c r="E154" s="22">
        <v>3713865</v>
      </c>
      <c r="F154" s="22">
        <v>0</v>
      </c>
      <c r="G154" s="22">
        <v>7018808</v>
      </c>
      <c r="H154" s="22">
        <v>5061499</v>
      </c>
      <c r="I154" s="22">
        <v>671119</v>
      </c>
      <c r="J154" s="22">
        <v>0</v>
      </c>
      <c r="K154" s="22">
        <v>0</v>
      </c>
      <c r="L154" s="22">
        <v>0</v>
      </c>
      <c r="M154" s="22">
        <v>16465291</v>
      </c>
      <c r="N154" s="22">
        <v>0</v>
      </c>
      <c r="O154" s="22">
        <v>1280827</v>
      </c>
      <c r="P154" s="22">
        <v>1367817</v>
      </c>
      <c r="Q154" s="22">
        <v>196380</v>
      </c>
      <c r="R154" s="22">
        <v>0</v>
      </c>
      <c r="S154" s="22">
        <v>352367</v>
      </c>
      <c r="T154" s="22">
        <v>19662682</v>
      </c>
      <c r="U154" s="22">
        <v>2231566</v>
      </c>
      <c r="V154" s="22">
        <v>0</v>
      </c>
      <c r="W154" s="22">
        <v>2883409</v>
      </c>
      <c r="X154" s="22">
        <v>915543</v>
      </c>
      <c r="Y154" s="22">
        <v>80525</v>
      </c>
      <c r="Z154" s="22">
        <v>0</v>
      </c>
      <c r="AA154" s="22">
        <v>0</v>
      </c>
      <c r="AB154" s="22">
        <v>0</v>
      </c>
      <c r="AC154" s="22">
        <v>6111043</v>
      </c>
      <c r="AD154" s="22">
        <v>984688</v>
      </c>
      <c r="AE154" s="22">
        <v>803902</v>
      </c>
      <c r="AF154" s="22">
        <v>0</v>
      </c>
      <c r="AG154" s="22">
        <v>0</v>
      </c>
      <c r="AH154" s="22">
        <v>260690</v>
      </c>
      <c r="AI154" s="22">
        <v>8160323</v>
      </c>
      <c r="AJ154" s="22">
        <v>11502359</v>
      </c>
      <c r="AK154" s="22">
        <v>1483350</v>
      </c>
      <c r="AL154" s="22">
        <v>10019009</v>
      </c>
    </row>
    <row r="155" spans="1:38" x14ac:dyDescent="0.35">
      <c r="A155" s="22" t="s">
        <v>114</v>
      </c>
      <c r="B155" s="22" t="s">
        <v>294</v>
      </c>
      <c r="C155" s="22" t="s">
        <v>421</v>
      </c>
      <c r="D155" s="22" t="s">
        <v>422</v>
      </c>
      <c r="E155" s="22">
        <v>9573897</v>
      </c>
      <c r="F155" s="22">
        <v>0</v>
      </c>
      <c r="G155" s="22">
        <v>12258579</v>
      </c>
      <c r="H155" s="22">
        <v>1761251</v>
      </c>
      <c r="I155" s="22">
        <v>0</v>
      </c>
      <c r="J155" s="22">
        <v>0</v>
      </c>
      <c r="K155" s="22">
        <v>0</v>
      </c>
      <c r="L155" s="22">
        <v>0</v>
      </c>
      <c r="M155" s="22">
        <v>23593727</v>
      </c>
      <c r="N155" s="22">
        <v>4126260</v>
      </c>
      <c r="O155" s="22">
        <v>11654576</v>
      </c>
      <c r="P155" s="22">
        <v>934309</v>
      </c>
      <c r="Q155" s="22">
        <v>701779</v>
      </c>
      <c r="R155" s="22">
        <v>1566011</v>
      </c>
      <c r="S155" s="22">
        <v>480662</v>
      </c>
      <c r="T155" s="22">
        <v>43057324</v>
      </c>
      <c r="U155" s="22">
        <v>6896007</v>
      </c>
      <c r="V155" s="22">
        <v>0</v>
      </c>
      <c r="W155" s="22">
        <v>3580306</v>
      </c>
      <c r="X155" s="22">
        <v>881039</v>
      </c>
      <c r="Y155" s="22">
        <v>0</v>
      </c>
      <c r="Z155" s="22">
        <v>0</v>
      </c>
      <c r="AA155" s="22">
        <v>0</v>
      </c>
      <c r="AB155" s="22">
        <v>0</v>
      </c>
      <c r="AC155" s="22">
        <v>11357352</v>
      </c>
      <c r="AD155" s="22">
        <v>4126064</v>
      </c>
      <c r="AE155" s="22">
        <v>522949</v>
      </c>
      <c r="AF155" s="22">
        <v>0</v>
      </c>
      <c r="AG155" s="22">
        <v>975502</v>
      </c>
      <c r="AH155" s="22">
        <v>447252</v>
      </c>
      <c r="AI155" s="22">
        <v>17429119</v>
      </c>
      <c r="AJ155" s="22">
        <v>25628205</v>
      </c>
      <c r="AK155" s="22">
        <v>4251326</v>
      </c>
      <c r="AL155" s="22">
        <v>21376879</v>
      </c>
    </row>
    <row r="156" spans="1:38" x14ac:dyDescent="0.35">
      <c r="A156" s="22" t="s">
        <v>114</v>
      </c>
      <c r="B156" s="22" t="s">
        <v>294</v>
      </c>
      <c r="C156" s="22" t="s">
        <v>423</v>
      </c>
      <c r="D156" s="22" t="s">
        <v>424</v>
      </c>
      <c r="E156" s="22">
        <v>61296332</v>
      </c>
      <c r="F156" s="22">
        <v>0</v>
      </c>
      <c r="G156" s="22">
        <v>54616662</v>
      </c>
      <c r="H156" s="22">
        <v>10112960</v>
      </c>
      <c r="I156" s="22">
        <v>4388941</v>
      </c>
      <c r="J156" s="22">
        <v>0</v>
      </c>
      <c r="K156" s="22">
        <v>1080526</v>
      </c>
      <c r="L156" s="22">
        <v>0</v>
      </c>
      <c r="M156" s="22">
        <v>131495421</v>
      </c>
      <c r="N156" s="22">
        <v>1781252</v>
      </c>
      <c r="O156" s="22">
        <v>77307087</v>
      </c>
      <c r="P156" s="22">
        <v>18385274</v>
      </c>
      <c r="Q156" s="22">
        <v>4119469</v>
      </c>
      <c r="R156" s="22">
        <v>8301992</v>
      </c>
      <c r="S156" s="22">
        <v>6265475</v>
      </c>
      <c r="T156" s="22">
        <v>247655970</v>
      </c>
      <c r="U156" s="22">
        <v>35431058</v>
      </c>
      <c r="V156" s="22">
        <v>0</v>
      </c>
      <c r="W156" s="22">
        <v>21024877</v>
      </c>
      <c r="X156" s="22">
        <v>2614263</v>
      </c>
      <c r="Y156" s="22">
        <v>1151891</v>
      </c>
      <c r="Z156" s="22">
        <v>0</v>
      </c>
      <c r="AA156" s="22">
        <v>978080</v>
      </c>
      <c r="AB156" s="22">
        <v>0</v>
      </c>
      <c r="AC156" s="22">
        <v>61200169</v>
      </c>
      <c r="AD156" s="22">
        <v>22192067</v>
      </c>
      <c r="AE156" s="22">
        <v>12610226</v>
      </c>
      <c r="AF156" s="22">
        <v>0</v>
      </c>
      <c r="AG156" s="22">
        <v>7120993</v>
      </c>
      <c r="AH156" s="22">
        <v>2882419</v>
      </c>
      <c r="AI156" s="22">
        <v>106005874</v>
      </c>
      <c r="AJ156" s="22">
        <v>141650096</v>
      </c>
      <c r="AK156" s="22">
        <v>23253425</v>
      </c>
      <c r="AL156" s="22">
        <v>118396671</v>
      </c>
    </row>
    <row r="157" spans="1:38" x14ac:dyDescent="0.35">
      <c r="A157" s="22" t="s">
        <v>114</v>
      </c>
      <c r="B157" s="22" t="s">
        <v>294</v>
      </c>
      <c r="C157" s="22" t="s">
        <v>425</v>
      </c>
      <c r="D157" s="22" t="s">
        <v>426</v>
      </c>
      <c r="E157" s="22">
        <v>17083940</v>
      </c>
      <c r="F157" s="22">
        <v>0</v>
      </c>
      <c r="G157" s="22">
        <v>10239989</v>
      </c>
      <c r="H157" s="22">
        <v>5026727</v>
      </c>
      <c r="I157" s="22">
        <v>4297622</v>
      </c>
      <c r="J157" s="22">
        <v>0</v>
      </c>
      <c r="K157" s="22">
        <v>0</v>
      </c>
      <c r="L157" s="22">
        <v>0</v>
      </c>
      <c r="M157" s="22">
        <v>36648278</v>
      </c>
      <c r="N157" s="22">
        <v>0</v>
      </c>
      <c r="O157" s="22">
        <v>18389344</v>
      </c>
      <c r="P157" s="22">
        <v>4875614</v>
      </c>
      <c r="Q157" s="22">
        <v>1740098</v>
      </c>
      <c r="R157" s="22">
        <v>4442149</v>
      </c>
      <c r="S157" s="22">
        <v>2646586</v>
      </c>
      <c r="T157" s="22">
        <v>68742069</v>
      </c>
      <c r="U157" s="22">
        <v>6594348</v>
      </c>
      <c r="V157" s="22">
        <v>0</v>
      </c>
      <c r="W157" s="22">
        <v>1789246</v>
      </c>
      <c r="X157" s="22">
        <v>930042</v>
      </c>
      <c r="Y157" s="22">
        <v>756787</v>
      </c>
      <c r="Z157" s="22">
        <v>0</v>
      </c>
      <c r="AA157" s="22">
        <v>0</v>
      </c>
      <c r="AB157" s="22">
        <v>0</v>
      </c>
      <c r="AC157" s="22">
        <v>10070423</v>
      </c>
      <c r="AD157" s="22">
        <v>4409290</v>
      </c>
      <c r="AE157" s="22">
        <v>2535823</v>
      </c>
      <c r="AF157" s="22">
        <v>0</v>
      </c>
      <c r="AG157" s="22">
        <v>1253500</v>
      </c>
      <c r="AH157" s="22">
        <v>997076</v>
      </c>
      <c r="AI157" s="22">
        <v>19266112</v>
      </c>
      <c r="AJ157" s="22">
        <v>49475957</v>
      </c>
      <c r="AK157" s="22">
        <v>3141819</v>
      </c>
      <c r="AL157" s="22">
        <v>46334138</v>
      </c>
    </row>
    <row r="158" spans="1:38" x14ac:dyDescent="0.35">
      <c r="A158" s="22" t="s">
        <v>114</v>
      </c>
      <c r="B158" s="22" t="s">
        <v>294</v>
      </c>
      <c r="C158" s="22" t="s">
        <v>427</v>
      </c>
      <c r="D158" s="22" t="s">
        <v>428</v>
      </c>
      <c r="E158" s="22">
        <v>10992303</v>
      </c>
      <c r="F158" s="22">
        <v>0</v>
      </c>
      <c r="G158" s="22">
        <v>9449496</v>
      </c>
      <c r="H158" s="22">
        <v>3452601</v>
      </c>
      <c r="I158" s="22">
        <v>1004184</v>
      </c>
      <c r="J158" s="22">
        <v>0</v>
      </c>
      <c r="K158" s="22">
        <v>0</v>
      </c>
      <c r="L158" s="22">
        <v>0</v>
      </c>
      <c r="M158" s="22">
        <v>24898584</v>
      </c>
      <c r="N158" s="22">
        <v>413160</v>
      </c>
      <c r="O158" s="22">
        <v>16427604</v>
      </c>
      <c r="P158" s="22">
        <v>1011251</v>
      </c>
      <c r="Q158" s="22">
        <v>584750</v>
      </c>
      <c r="R158" s="22">
        <v>606770</v>
      </c>
      <c r="S158" s="22">
        <v>1001581</v>
      </c>
      <c r="T158" s="22">
        <v>44943700</v>
      </c>
      <c r="U158" s="22">
        <v>8085446</v>
      </c>
      <c r="V158" s="22">
        <v>0</v>
      </c>
      <c r="W158" s="22">
        <v>1945280</v>
      </c>
      <c r="X158" s="22">
        <v>1111558</v>
      </c>
      <c r="Y158" s="22">
        <v>444169</v>
      </c>
      <c r="Z158" s="22">
        <v>0</v>
      </c>
      <c r="AA158" s="22">
        <v>0</v>
      </c>
      <c r="AB158" s="22">
        <v>0</v>
      </c>
      <c r="AC158" s="22">
        <v>11586453</v>
      </c>
      <c r="AD158" s="22">
        <v>6144435</v>
      </c>
      <c r="AE158" s="22">
        <v>579688</v>
      </c>
      <c r="AF158" s="22">
        <v>0</v>
      </c>
      <c r="AG158" s="22">
        <v>317647</v>
      </c>
      <c r="AH158" s="22">
        <v>712547</v>
      </c>
      <c r="AI158" s="22">
        <v>19340770</v>
      </c>
      <c r="AJ158" s="22">
        <v>25602930</v>
      </c>
      <c r="AK158" s="22">
        <v>1072236</v>
      </c>
      <c r="AL158" s="22">
        <v>24530694</v>
      </c>
    </row>
    <row r="159" spans="1:38" x14ac:dyDescent="0.35">
      <c r="A159" s="22" t="s">
        <v>114</v>
      </c>
      <c r="B159" s="22" t="s">
        <v>294</v>
      </c>
      <c r="C159" s="22" t="s">
        <v>429</v>
      </c>
      <c r="D159" s="22" t="s">
        <v>430</v>
      </c>
      <c r="E159" s="22">
        <v>11104289</v>
      </c>
      <c r="F159" s="22">
        <v>0</v>
      </c>
      <c r="G159" s="22">
        <v>21804775</v>
      </c>
      <c r="H159" s="22">
        <v>16069359</v>
      </c>
      <c r="I159" s="22">
        <v>2057521</v>
      </c>
      <c r="J159" s="22">
        <v>0</v>
      </c>
      <c r="K159" s="22">
        <v>0</v>
      </c>
      <c r="L159" s="22">
        <v>0</v>
      </c>
      <c r="M159" s="22">
        <v>51035944</v>
      </c>
      <c r="N159" s="22">
        <v>0</v>
      </c>
      <c r="O159" s="22">
        <v>17195751</v>
      </c>
      <c r="P159" s="22">
        <v>4467283</v>
      </c>
      <c r="Q159" s="22">
        <v>4519082</v>
      </c>
      <c r="R159" s="22">
        <v>5409463</v>
      </c>
      <c r="S159" s="22">
        <v>1331652</v>
      </c>
      <c r="T159" s="22">
        <v>83959175</v>
      </c>
      <c r="U159" s="22">
        <v>6079213</v>
      </c>
      <c r="V159" s="22">
        <v>0</v>
      </c>
      <c r="W159" s="22">
        <v>7465347</v>
      </c>
      <c r="X159" s="22">
        <v>8087119</v>
      </c>
      <c r="Y159" s="22">
        <v>678632</v>
      </c>
      <c r="Z159" s="22">
        <v>0</v>
      </c>
      <c r="AA159" s="22">
        <v>0</v>
      </c>
      <c r="AB159" s="22">
        <v>0</v>
      </c>
      <c r="AC159" s="22">
        <v>22310311</v>
      </c>
      <c r="AD159" s="22">
        <v>8940777</v>
      </c>
      <c r="AE159" s="22">
        <v>1969444</v>
      </c>
      <c r="AF159" s="22">
        <v>0</v>
      </c>
      <c r="AG159" s="22">
        <v>2583365</v>
      </c>
      <c r="AH159" s="22">
        <v>589681</v>
      </c>
      <c r="AI159" s="22">
        <v>36393578</v>
      </c>
      <c r="AJ159" s="22">
        <v>47565597</v>
      </c>
      <c r="AK159" s="22">
        <v>3890035</v>
      </c>
      <c r="AL159" s="22">
        <v>43675562</v>
      </c>
    </row>
    <row r="160" spans="1:38" x14ac:dyDescent="0.35">
      <c r="A160" s="22" t="s">
        <v>114</v>
      </c>
      <c r="B160" s="22" t="s">
        <v>294</v>
      </c>
      <c r="C160" s="22" t="s">
        <v>431</v>
      </c>
      <c r="D160" s="22" t="s">
        <v>432</v>
      </c>
      <c r="E160" s="22">
        <v>43944612</v>
      </c>
      <c r="F160" s="22">
        <v>0</v>
      </c>
      <c r="G160" s="22">
        <v>15406295</v>
      </c>
      <c r="H160" s="22">
        <v>11398387</v>
      </c>
      <c r="I160" s="22">
        <v>3227886</v>
      </c>
      <c r="J160" s="22">
        <v>0</v>
      </c>
      <c r="K160" s="22">
        <v>4029801</v>
      </c>
      <c r="L160" s="22">
        <v>0</v>
      </c>
      <c r="M160" s="22">
        <v>78006981</v>
      </c>
      <c r="N160" s="22">
        <v>2950346</v>
      </c>
      <c r="O160" s="22">
        <v>25049104</v>
      </c>
      <c r="P160" s="22">
        <v>8715864</v>
      </c>
      <c r="Q160" s="22">
        <v>6454511</v>
      </c>
      <c r="R160" s="22">
        <v>0</v>
      </c>
      <c r="S160" s="22">
        <v>2088549</v>
      </c>
      <c r="T160" s="22">
        <v>123265355</v>
      </c>
      <c r="U160" s="22">
        <v>28778573</v>
      </c>
      <c r="V160" s="22">
        <v>0</v>
      </c>
      <c r="W160" s="22">
        <v>6646043</v>
      </c>
      <c r="X160" s="22">
        <v>3922538</v>
      </c>
      <c r="Y160" s="22">
        <v>796980</v>
      </c>
      <c r="Z160" s="22">
        <v>0</v>
      </c>
      <c r="AA160" s="22">
        <v>2187615</v>
      </c>
      <c r="AB160" s="22">
        <v>0</v>
      </c>
      <c r="AC160" s="22">
        <v>42331749</v>
      </c>
      <c r="AD160" s="22">
        <v>8649889</v>
      </c>
      <c r="AE160" s="22">
        <v>4813161</v>
      </c>
      <c r="AF160" s="22">
        <v>0</v>
      </c>
      <c r="AG160" s="22">
        <v>0</v>
      </c>
      <c r="AH160" s="22">
        <v>1117224</v>
      </c>
      <c r="AI160" s="22">
        <v>56912023</v>
      </c>
      <c r="AJ160" s="22">
        <v>66353332</v>
      </c>
      <c r="AK160" s="22">
        <v>14612386</v>
      </c>
      <c r="AL160" s="22">
        <v>51740946</v>
      </c>
    </row>
    <row r="161" spans="1:38" x14ac:dyDescent="0.35">
      <c r="A161" s="22" t="s">
        <v>114</v>
      </c>
      <c r="B161" s="22" t="s">
        <v>294</v>
      </c>
      <c r="C161" s="22" t="s">
        <v>433</v>
      </c>
      <c r="D161" s="22" t="s">
        <v>434</v>
      </c>
      <c r="E161" s="22">
        <v>15255502</v>
      </c>
      <c r="F161" s="22">
        <v>0</v>
      </c>
      <c r="G161" s="22">
        <v>12328343</v>
      </c>
      <c r="H161" s="22">
        <v>4474098</v>
      </c>
      <c r="I161" s="22">
        <v>2216895</v>
      </c>
      <c r="J161" s="22">
        <v>0</v>
      </c>
      <c r="K161" s="22">
        <v>0</v>
      </c>
      <c r="L161" s="22">
        <v>0</v>
      </c>
      <c r="M161" s="22">
        <v>34274838</v>
      </c>
      <c r="N161" s="22">
        <v>885101</v>
      </c>
      <c r="O161" s="22">
        <v>16052624</v>
      </c>
      <c r="P161" s="22">
        <v>3680693</v>
      </c>
      <c r="Q161" s="22">
        <v>515645</v>
      </c>
      <c r="R161" s="22">
        <v>1747310</v>
      </c>
      <c r="S161" s="22">
        <v>848742</v>
      </c>
      <c r="T161" s="22">
        <v>58004953</v>
      </c>
      <c r="U161" s="22">
        <v>10523719</v>
      </c>
      <c r="V161" s="22">
        <v>0</v>
      </c>
      <c r="W161" s="22">
        <v>3397570</v>
      </c>
      <c r="X161" s="22">
        <v>1814986</v>
      </c>
      <c r="Y161" s="22">
        <v>1082880</v>
      </c>
      <c r="Z161" s="22">
        <v>0</v>
      </c>
      <c r="AA161" s="22">
        <v>0</v>
      </c>
      <c r="AB161" s="22">
        <v>0</v>
      </c>
      <c r="AC161" s="22">
        <v>16819155</v>
      </c>
      <c r="AD161" s="22">
        <v>4291757</v>
      </c>
      <c r="AE161" s="22">
        <v>1770364</v>
      </c>
      <c r="AF161" s="22">
        <v>0</v>
      </c>
      <c r="AG161" s="22">
        <v>1163065</v>
      </c>
      <c r="AH161" s="22">
        <v>543554</v>
      </c>
      <c r="AI161" s="22">
        <v>24587895</v>
      </c>
      <c r="AJ161" s="22">
        <v>33417058</v>
      </c>
      <c r="AK161" s="22">
        <v>570066</v>
      </c>
      <c r="AL161" s="22">
        <v>32846992</v>
      </c>
    </row>
    <row r="162" spans="1:38" x14ac:dyDescent="0.35">
      <c r="A162" s="22" t="s">
        <v>114</v>
      </c>
      <c r="B162" s="22" t="s">
        <v>294</v>
      </c>
      <c r="C162" s="22" t="s">
        <v>435</v>
      </c>
      <c r="D162" s="22" t="s">
        <v>436</v>
      </c>
      <c r="E162" s="22">
        <v>1465546</v>
      </c>
      <c r="F162" s="22">
        <v>0</v>
      </c>
      <c r="G162" s="22">
        <v>24813860</v>
      </c>
      <c r="H162" s="22">
        <v>2374477</v>
      </c>
      <c r="I162" s="22">
        <v>0</v>
      </c>
      <c r="J162" s="22">
        <v>0</v>
      </c>
      <c r="K162" s="22">
        <v>388429</v>
      </c>
      <c r="L162" s="22">
        <v>1586686</v>
      </c>
      <c r="M162" s="22">
        <v>30628998</v>
      </c>
      <c r="N162" s="22">
        <v>51790</v>
      </c>
      <c r="O162" s="22">
        <v>11171812</v>
      </c>
      <c r="P162" s="22">
        <v>2509580</v>
      </c>
      <c r="Q162" s="22">
        <v>535917</v>
      </c>
      <c r="R162" s="22">
        <v>8659390</v>
      </c>
      <c r="S162" s="22">
        <v>1352840</v>
      </c>
      <c r="T162" s="22">
        <v>54910327</v>
      </c>
      <c r="U162" s="22">
        <v>1277149</v>
      </c>
      <c r="V162" s="22">
        <v>0</v>
      </c>
      <c r="W162" s="22">
        <v>8899612</v>
      </c>
      <c r="X162" s="22">
        <v>854898</v>
      </c>
      <c r="Y162" s="22">
        <v>0</v>
      </c>
      <c r="Z162" s="22">
        <v>0</v>
      </c>
      <c r="AA162" s="22">
        <v>153424</v>
      </c>
      <c r="AB162" s="22">
        <v>1259912</v>
      </c>
      <c r="AC162" s="22">
        <v>12444995</v>
      </c>
      <c r="AD162" s="22">
        <v>4959906</v>
      </c>
      <c r="AE162" s="22">
        <v>1616912</v>
      </c>
      <c r="AF162" s="22">
        <v>0</v>
      </c>
      <c r="AG162" s="22">
        <v>1681438</v>
      </c>
      <c r="AH162" s="22">
        <v>732574</v>
      </c>
      <c r="AI162" s="22">
        <v>21435825</v>
      </c>
      <c r="AJ162" s="22">
        <v>33474502</v>
      </c>
      <c r="AK162" s="22">
        <v>983083</v>
      </c>
      <c r="AL162" s="22">
        <v>32491419</v>
      </c>
    </row>
    <row r="163" spans="1:38" x14ac:dyDescent="0.35">
      <c r="A163" s="22" t="s">
        <v>114</v>
      </c>
      <c r="B163" s="22" t="s">
        <v>294</v>
      </c>
      <c r="C163" s="22" t="s">
        <v>437</v>
      </c>
      <c r="D163" s="22" t="s">
        <v>438</v>
      </c>
      <c r="E163" s="22">
        <v>13696257</v>
      </c>
      <c r="F163" s="22">
        <v>0</v>
      </c>
      <c r="G163" s="22">
        <v>4774966</v>
      </c>
      <c r="H163" s="22">
        <v>3550723</v>
      </c>
      <c r="I163" s="22">
        <v>4021613</v>
      </c>
      <c r="J163" s="22">
        <v>0</v>
      </c>
      <c r="K163" s="22">
        <v>0</v>
      </c>
      <c r="L163" s="22">
        <v>0</v>
      </c>
      <c r="M163" s="22">
        <v>26043559</v>
      </c>
      <c r="N163" s="22">
        <v>0</v>
      </c>
      <c r="O163" s="22">
        <v>12947028</v>
      </c>
      <c r="P163" s="22">
        <v>7584115</v>
      </c>
      <c r="Q163" s="22">
        <v>1861388</v>
      </c>
      <c r="R163" s="22">
        <v>4253466</v>
      </c>
      <c r="S163" s="22">
        <v>1455990</v>
      </c>
      <c r="T163" s="22">
        <v>54145546</v>
      </c>
      <c r="U163" s="22">
        <v>7867473</v>
      </c>
      <c r="V163" s="22">
        <v>0</v>
      </c>
      <c r="W163" s="22">
        <v>1003465</v>
      </c>
      <c r="X163" s="22">
        <v>1110007</v>
      </c>
      <c r="Y163" s="22">
        <v>608156</v>
      </c>
      <c r="Z163" s="22">
        <v>0</v>
      </c>
      <c r="AA163" s="22">
        <v>0</v>
      </c>
      <c r="AB163" s="22">
        <v>0</v>
      </c>
      <c r="AC163" s="22">
        <v>10589101</v>
      </c>
      <c r="AD163" s="22">
        <v>5428569</v>
      </c>
      <c r="AE163" s="22">
        <v>2898258</v>
      </c>
      <c r="AF163" s="22">
        <v>0</v>
      </c>
      <c r="AG163" s="22">
        <v>1023709</v>
      </c>
      <c r="AH163" s="22">
        <v>725703</v>
      </c>
      <c r="AI163" s="22">
        <v>20665340</v>
      </c>
      <c r="AJ163" s="22">
        <v>33480206</v>
      </c>
      <c r="AK163" s="22">
        <v>9013565</v>
      </c>
      <c r="AL163" s="22">
        <v>24466641</v>
      </c>
    </row>
    <row r="164" spans="1:38" x14ac:dyDescent="0.35">
      <c r="A164" s="22" t="s">
        <v>114</v>
      </c>
      <c r="B164" s="22" t="s">
        <v>294</v>
      </c>
      <c r="C164" s="22" t="s">
        <v>439</v>
      </c>
      <c r="D164" s="22" t="s">
        <v>440</v>
      </c>
      <c r="E164" s="22">
        <v>46015218</v>
      </c>
      <c r="F164" s="22">
        <v>17949241</v>
      </c>
      <c r="G164" s="22">
        <v>13855733</v>
      </c>
      <c r="H164" s="22">
        <v>13529392</v>
      </c>
      <c r="I164" s="22">
        <v>527593</v>
      </c>
      <c r="J164" s="22">
        <v>0</v>
      </c>
      <c r="K164" s="22">
        <v>0</v>
      </c>
      <c r="L164" s="22">
        <v>0</v>
      </c>
      <c r="M164" s="22">
        <v>91877177</v>
      </c>
      <c r="N164" s="22">
        <v>5105811</v>
      </c>
      <c r="O164" s="22">
        <v>26260304</v>
      </c>
      <c r="P164" s="22">
        <v>5470220</v>
      </c>
      <c r="Q164" s="22">
        <v>5781758</v>
      </c>
      <c r="R164" s="22">
        <v>3335057</v>
      </c>
      <c r="S164" s="22">
        <v>3005957</v>
      </c>
      <c r="T164" s="22">
        <v>140836284</v>
      </c>
      <c r="U164" s="22">
        <v>33127851</v>
      </c>
      <c r="V164" s="22">
        <v>3943476</v>
      </c>
      <c r="W164" s="22">
        <v>6056611</v>
      </c>
      <c r="X164" s="22">
        <v>2978689</v>
      </c>
      <c r="Y164" s="22">
        <v>1036299</v>
      </c>
      <c r="Z164" s="22">
        <v>0</v>
      </c>
      <c r="AA164" s="22">
        <v>0</v>
      </c>
      <c r="AB164" s="22">
        <v>0</v>
      </c>
      <c r="AC164" s="22">
        <v>47142926</v>
      </c>
      <c r="AD164" s="22">
        <v>5404297</v>
      </c>
      <c r="AE164" s="22">
        <v>3054410</v>
      </c>
      <c r="AF164" s="22">
        <v>193784</v>
      </c>
      <c r="AG164" s="22">
        <v>1925552</v>
      </c>
      <c r="AH164" s="22">
        <v>691851</v>
      </c>
      <c r="AI164" s="22">
        <v>58412820</v>
      </c>
      <c r="AJ164" s="22">
        <v>82423464</v>
      </c>
      <c r="AK164" s="22">
        <v>5442642</v>
      </c>
      <c r="AL164" s="22">
        <v>76980822</v>
      </c>
    </row>
    <row r="165" spans="1:38" x14ac:dyDescent="0.35">
      <c r="A165" s="22" t="s">
        <v>114</v>
      </c>
      <c r="B165" s="22" t="s">
        <v>294</v>
      </c>
      <c r="C165" s="22" t="s">
        <v>441</v>
      </c>
      <c r="D165" s="22" t="s">
        <v>442</v>
      </c>
      <c r="E165" s="22">
        <v>16275060</v>
      </c>
      <c r="F165" s="22">
        <v>0</v>
      </c>
      <c r="G165" s="22">
        <v>2154868</v>
      </c>
      <c r="H165" s="22">
        <v>3713236</v>
      </c>
      <c r="I165" s="22">
        <v>3178681</v>
      </c>
      <c r="J165" s="22">
        <v>0</v>
      </c>
      <c r="K165" s="22">
        <v>0</v>
      </c>
      <c r="L165" s="22">
        <v>582585</v>
      </c>
      <c r="M165" s="22">
        <v>25904430</v>
      </c>
      <c r="N165" s="22">
        <v>382098</v>
      </c>
      <c r="O165" s="22">
        <v>13092048</v>
      </c>
      <c r="P165" s="22">
        <v>961931</v>
      </c>
      <c r="Q165" s="22">
        <v>686453</v>
      </c>
      <c r="R165" s="22">
        <v>397310</v>
      </c>
      <c r="S165" s="22">
        <v>2060678</v>
      </c>
      <c r="T165" s="22">
        <v>43484948</v>
      </c>
      <c r="U165" s="22">
        <v>9421318</v>
      </c>
      <c r="V165" s="22">
        <v>0</v>
      </c>
      <c r="W165" s="22">
        <v>985003</v>
      </c>
      <c r="X165" s="22">
        <v>1311016</v>
      </c>
      <c r="Y165" s="22">
        <v>295421</v>
      </c>
      <c r="Z165" s="22">
        <v>0</v>
      </c>
      <c r="AA165" s="22">
        <v>0</v>
      </c>
      <c r="AB165" s="22">
        <v>240720</v>
      </c>
      <c r="AC165" s="22">
        <v>12253478</v>
      </c>
      <c r="AD165" s="22">
        <v>6301132</v>
      </c>
      <c r="AE165" s="22">
        <v>540373</v>
      </c>
      <c r="AF165" s="22">
        <v>0</v>
      </c>
      <c r="AG165" s="22">
        <v>165106</v>
      </c>
      <c r="AH165" s="22">
        <v>1299726</v>
      </c>
      <c r="AI165" s="22">
        <v>20559815</v>
      </c>
      <c r="AJ165" s="22">
        <v>22925133</v>
      </c>
      <c r="AK165" s="22">
        <v>4671662</v>
      </c>
      <c r="AL165" s="22">
        <v>18253471</v>
      </c>
    </row>
    <row r="166" spans="1:38" x14ac:dyDescent="0.35">
      <c r="A166" s="22" t="s">
        <v>114</v>
      </c>
      <c r="B166" s="22" t="s">
        <v>294</v>
      </c>
      <c r="C166" s="22" t="s">
        <v>443</v>
      </c>
      <c r="D166" s="22" t="s">
        <v>444</v>
      </c>
      <c r="E166" s="22">
        <v>17411565</v>
      </c>
      <c r="F166" s="22">
        <v>0</v>
      </c>
      <c r="G166" s="22">
        <v>11537309</v>
      </c>
      <c r="H166" s="22">
        <v>10933127</v>
      </c>
      <c r="I166" s="22">
        <v>0</v>
      </c>
      <c r="J166" s="22">
        <v>0</v>
      </c>
      <c r="K166" s="22">
        <v>0</v>
      </c>
      <c r="L166" s="22">
        <v>0</v>
      </c>
      <c r="M166" s="22">
        <v>39882001</v>
      </c>
      <c r="N166" s="22">
        <v>0</v>
      </c>
      <c r="O166" s="22">
        <v>6033374</v>
      </c>
      <c r="P166" s="22">
        <v>2204353</v>
      </c>
      <c r="Q166" s="22">
        <v>2556287</v>
      </c>
      <c r="R166" s="22">
        <v>1165578</v>
      </c>
      <c r="S166" s="22">
        <v>498580</v>
      </c>
      <c r="T166" s="22">
        <v>52340173</v>
      </c>
      <c r="U166" s="22">
        <v>10756936</v>
      </c>
      <c r="V166" s="22">
        <v>0</v>
      </c>
      <c r="W166" s="22">
        <v>3231694</v>
      </c>
      <c r="X166" s="22">
        <v>3644899</v>
      </c>
      <c r="Y166" s="22">
        <v>0</v>
      </c>
      <c r="Z166" s="22">
        <v>0</v>
      </c>
      <c r="AA166" s="22">
        <v>0</v>
      </c>
      <c r="AB166" s="22">
        <v>0</v>
      </c>
      <c r="AC166" s="22">
        <v>17633529</v>
      </c>
      <c r="AD166" s="22">
        <v>3126448</v>
      </c>
      <c r="AE166" s="22">
        <v>1191514</v>
      </c>
      <c r="AF166" s="22">
        <v>0</v>
      </c>
      <c r="AG166" s="22">
        <v>738996</v>
      </c>
      <c r="AH166" s="22">
        <v>288168</v>
      </c>
      <c r="AI166" s="22">
        <v>22978655</v>
      </c>
      <c r="AJ166" s="22">
        <v>29361518</v>
      </c>
      <c r="AK166" s="22">
        <v>1410222</v>
      </c>
      <c r="AL166" s="22">
        <v>27951296</v>
      </c>
    </row>
    <row r="167" spans="1:38" x14ac:dyDescent="0.35">
      <c r="A167" s="22" t="s">
        <v>114</v>
      </c>
      <c r="B167" s="22" t="s">
        <v>294</v>
      </c>
      <c r="C167" s="22" t="s">
        <v>445</v>
      </c>
      <c r="D167" s="22" t="s">
        <v>446</v>
      </c>
      <c r="E167" s="22">
        <v>42629536</v>
      </c>
      <c r="F167" s="22">
        <v>0</v>
      </c>
      <c r="G167" s="22">
        <v>30264050</v>
      </c>
      <c r="H167" s="22">
        <v>15578561</v>
      </c>
      <c r="I167" s="22">
        <v>7005987</v>
      </c>
      <c r="J167" s="22">
        <v>0</v>
      </c>
      <c r="K167" s="22">
        <v>0</v>
      </c>
      <c r="L167" s="22">
        <v>0</v>
      </c>
      <c r="M167" s="22">
        <v>95478134</v>
      </c>
      <c r="N167" s="22">
        <v>6538898</v>
      </c>
      <c r="O167" s="22">
        <v>28251210</v>
      </c>
      <c r="P167" s="22">
        <v>8076400</v>
      </c>
      <c r="Q167" s="22">
        <v>6108604</v>
      </c>
      <c r="R167" s="22">
        <v>8021507</v>
      </c>
      <c r="S167" s="22">
        <v>3072964</v>
      </c>
      <c r="T167" s="22">
        <v>155547717</v>
      </c>
      <c r="U167" s="22">
        <v>23332382</v>
      </c>
      <c r="V167" s="22">
        <v>0</v>
      </c>
      <c r="W167" s="22">
        <v>11836552</v>
      </c>
      <c r="X167" s="22">
        <v>5631858</v>
      </c>
      <c r="Y167" s="22">
        <v>1785045</v>
      </c>
      <c r="Z167" s="22">
        <v>0</v>
      </c>
      <c r="AA167" s="22">
        <v>0</v>
      </c>
      <c r="AB167" s="22">
        <v>0</v>
      </c>
      <c r="AC167" s="22">
        <v>42585837</v>
      </c>
      <c r="AD167" s="22">
        <v>7556242</v>
      </c>
      <c r="AE167" s="22">
        <v>3949109</v>
      </c>
      <c r="AF167" s="22">
        <v>0</v>
      </c>
      <c r="AG167" s="22">
        <v>5701733</v>
      </c>
      <c r="AH167" s="22">
        <v>2047210</v>
      </c>
      <c r="AI167" s="22">
        <v>61840131</v>
      </c>
      <c r="AJ167" s="22">
        <v>93707586</v>
      </c>
      <c r="AK167" s="22">
        <v>5697437</v>
      </c>
      <c r="AL167" s="22">
        <v>88010149</v>
      </c>
    </row>
    <row r="168" spans="1:38" x14ac:dyDescent="0.35">
      <c r="A168" s="22" t="s">
        <v>114</v>
      </c>
      <c r="B168" s="22" t="s">
        <v>294</v>
      </c>
      <c r="C168" s="22" t="s">
        <v>447</v>
      </c>
      <c r="D168" s="22" t="s">
        <v>448</v>
      </c>
      <c r="E168" s="22">
        <v>6591152</v>
      </c>
      <c r="F168" s="22">
        <v>0</v>
      </c>
      <c r="G168" s="22">
        <v>3983129</v>
      </c>
      <c r="H168" s="22">
        <v>3784075</v>
      </c>
      <c r="I168" s="22">
        <v>399503</v>
      </c>
      <c r="J168" s="22">
        <v>0</v>
      </c>
      <c r="K168" s="22">
        <v>0</v>
      </c>
      <c r="L168" s="22">
        <v>282597</v>
      </c>
      <c r="M168" s="22">
        <v>15040456</v>
      </c>
      <c r="N168" s="22">
        <v>0</v>
      </c>
      <c r="O168" s="22">
        <v>395808</v>
      </c>
      <c r="P168" s="22">
        <v>1117484</v>
      </c>
      <c r="Q168" s="22">
        <v>182836</v>
      </c>
      <c r="R168" s="22">
        <v>779436</v>
      </c>
      <c r="S168" s="22">
        <v>185079</v>
      </c>
      <c r="T168" s="22">
        <v>17701099</v>
      </c>
      <c r="U168" s="22">
        <v>2003819</v>
      </c>
      <c r="V168" s="22">
        <v>0</v>
      </c>
      <c r="W168" s="22">
        <v>1574516</v>
      </c>
      <c r="X168" s="22">
        <v>1224624</v>
      </c>
      <c r="Y168" s="22">
        <v>85547</v>
      </c>
      <c r="Z168" s="22">
        <v>0</v>
      </c>
      <c r="AA168" s="22">
        <v>0</v>
      </c>
      <c r="AB168" s="22">
        <v>212578</v>
      </c>
      <c r="AC168" s="22">
        <v>5101084</v>
      </c>
      <c r="AD168" s="22">
        <v>270734</v>
      </c>
      <c r="AE168" s="22">
        <v>541487</v>
      </c>
      <c r="AF168" s="22">
        <v>0</v>
      </c>
      <c r="AG168" s="22">
        <v>156396</v>
      </c>
      <c r="AH168" s="22">
        <v>118226</v>
      </c>
      <c r="AI168" s="22">
        <v>6187927</v>
      </c>
      <c r="AJ168" s="22">
        <v>11513172</v>
      </c>
      <c r="AK168" s="22">
        <v>1373366</v>
      </c>
      <c r="AL168" s="22">
        <v>10139806</v>
      </c>
    </row>
    <row r="169" spans="1:38" x14ac:dyDescent="0.35">
      <c r="A169" s="22" t="s">
        <v>114</v>
      </c>
      <c r="B169" s="22" t="s">
        <v>294</v>
      </c>
      <c r="C169" s="22" t="s">
        <v>449</v>
      </c>
      <c r="D169" s="22" t="s">
        <v>450</v>
      </c>
      <c r="E169" s="22">
        <v>38798265</v>
      </c>
      <c r="F169" s="22">
        <v>0</v>
      </c>
      <c r="G169" s="22">
        <v>0</v>
      </c>
      <c r="H169" s="22"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v>38798265</v>
      </c>
      <c r="N169" s="22">
        <v>0</v>
      </c>
      <c r="O169" s="22">
        <v>6708769</v>
      </c>
      <c r="P169" s="22">
        <v>1838976</v>
      </c>
      <c r="Q169" s="22">
        <v>1393585</v>
      </c>
      <c r="R169" s="22">
        <v>1892738</v>
      </c>
      <c r="S169" s="22">
        <v>1386048</v>
      </c>
      <c r="T169" s="22">
        <v>52018381</v>
      </c>
      <c r="U169" s="22">
        <v>23671553</v>
      </c>
      <c r="V169" s="22">
        <v>0</v>
      </c>
      <c r="W169" s="22">
        <v>0</v>
      </c>
      <c r="X169" s="22"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23671553</v>
      </c>
      <c r="AD169" s="22">
        <v>2364446</v>
      </c>
      <c r="AE169" s="22">
        <v>1363310</v>
      </c>
      <c r="AF169" s="22">
        <v>0</v>
      </c>
      <c r="AG169" s="22">
        <v>336895</v>
      </c>
      <c r="AH169" s="22">
        <v>655533</v>
      </c>
      <c r="AI169" s="22">
        <v>28391737</v>
      </c>
      <c r="AJ169" s="22">
        <v>23626644</v>
      </c>
      <c r="AK169" s="22">
        <v>1474412</v>
      </c>
      <c r="AL169" s="22">
        <v>22152232</v>
      </c>
    </row>
    <row r="170" spans="1:38" x14ac:dyDescent="0.35">
      <c r="A170" s="22" t="s">
        <v>114</v>
      </c>
      <c r="B170" s="22" t="s">
        <v>294</v>
      </c>
      <c r="C170" s="22" t="s">
        <v>451</v>
      </c>
      <c r="D170" s="22" t="s">
        <v>452</v>
      </c>
      <c r="E170" s="22">
        <v>41722524</v>
      </c>
      <c r="F170" s="22">
        <v>0</v>
      </c>
      <c r="G170" s="22">
        <v>78047004</v>
      </c>
      <c r="H170" s="22">
        <v>39066599</v>
      </c>
      <c r="I170" s="22">
        <v>0</v>
      </c>
      <c r="J170" s="22">
        <v>0</v>
      </c>
      <c r="K170" s="22">
        <v>0</v>
      </c>
      <c r="L170" s="22">
        <v>0</v>
      </c>
      <c r="M170" s="22">
        <v>158836127</v>
      </c>
      <c r="N170" s="22">
        <v>204101</v>
      </c>
      <c r="O170" s="22">
        <v>58482977</v>
      </c>
      <c r="P170" s="22">
        <v>7643799</v>
      </c>
      <c r="Q170" s="22">
        <v>2804024</v>
      </c>
      <c r="R170" s="22">
        <v>12910839</v>
      </c>
      <c r="S170" s="22">
        <v>3509947</v>
      </c>
      <c r="T170" s="22">
        <v>244391814</v>
      </c>
      <c r="U170" s="22">
        <v>32415665</v>
      </c>
      <c r="V170" s="22">
        <v>0</v>
      </c>
      <c r="W170" s="22">
        <v>22690959</v>
      </c>
      <c r="X170" s="22">
        <v>10408616</v>
      </c>
      <c r="Y170" s="22">
        <v>0</v>
      </c>
      <c r="Z170" s="22">
        <v>0</v>
      </c>
      <c r="AA170" s="22">
        <v>0</v>
      </c>
      <c r="AB170" s="22">
        <v>0</v>
      </c>
      <c r="AC170" s="22">
        <v>65515240</v>
      </c>
      <c r="AD170" s="22">
        <v>12475412</v>
      </c>
      <c r="AE170" s="22">
        <v>3435052</v>
      </c>
      <c r="AF170" s="22">
        <v>0</v>
      </c>
      <c r="AG170" s="22">
        <v>4405132</v>
      </c>
      <c r="AH170" s="22">
        <v>1925636</v>
      </c>
      <c r="AI170" s="22">
        <v>87756472</v>
      </c>
      <c r="AJ170" s="22">
        <v>156635342</v>
      </c>
      <c r="AK170" s="22">
        <v>28542105</v>
      </c>
      <c r="AL170" s="22">
        <v>128093237</v>
      </c>
    </row>
    <row r="171" spans="1:38" x14ac:dyDescent="0.35">
      <c r="A171" s="22" t="s">
        <v>114</v>
      </c>
      <c r="B171" s="22" t="s">
        <v>294</v>
      </c>
      <c r="C171" s="22" t="s">
        <v>453</v>
      </c>
      <c r="D171" s="22" t="s">
        <v>454</v>
      </c>
      <c r="E171" s="22">
        <v>7135084</v>
      </c>
      <c r="F171" s="22">
        <v>0</v>
      </c>
      <c r="G171" s="22">
        <v>4861308</v>
      </c>
      <c r="H171" s="22">
        <v>2973497</v>
      </c>
      <c r="I171" s="22">
        <v>0</v>
      </c>
      <c r="J171" s="22">
        <v>0</v>
      </c>
      <c r="K171" s="22">
        <v>0</v>
      </c>
      <c r="L171" s="22">
        <v>1311367</v>
      </c>
      <c r="M171" s="22">
        <v>16281256</v>
      </c>
      <c r="N171" s="22">
        <v>59382</v>
      </c>
      <c r="O171" s="22">
        <v>603691</v>
      </c>
      <c r="P171" s="22">
        <v>2162530</v>
      </c>
      <c r="Q171" s="22">
        <v>953699</v>
      </c>
      <c r="R171" s="22">
        <v>558813</v>
      </c>
      <c r="S171" s="22">
        <v>449747</v>
      </c>
      <c r="T171" s="22">
        <v>21069118</v>
      </c>
      <c r="U171" s="22">
        <v>5371622</v>
      </c>
      <c r="V171" s="22">
        <v>0</v>
      </c>
      <c r="W171" s="22">
        <v>1921538</v>
      </c>
      <c r="X171" s="22">
        <v>1891087</v>
      </c>
      <c r="Y171" s="22">
        <v>0</v>
      </c>
      <c r="Z171" s="22">
        <v>0</v>
      </c>
      <c r="AA171" s="22">
        <v>0</v>
      </c>
      <c r="AB171" s="22">
        <v>1266367</v>
      </c>
      <c r="AC171" s="22">
        <v>10450614</v>
      </c>
      <c r="AD171" s="22">
        <v>258794</v>
      </c>
      <c r="AE171" s="22">
        <v>1487047</v>
      </c>
      <c r="AF171" s="22">
        <v>0</v>
      </c>
      <c r="AG171" s="22">
        <v>250464</v>
      </c>
      <c r="AH171" s="22">
        <v>305821</v>
      </c>
      <c r="AI171" s="22">
        <v>12752740</v>
      </c>
      <c r="AJ171" s="22">
        <v>8316378</v>
      </c>
      <c r="AK171" s="22">
        <v>388324</v>
      </c>
      <c r="AL171" s="22">
        <v>7928054</v>
      </c>
    </row>
    <row r="172" spans="1:38" x14ac:dyDescent="0.35">
      <c r="A172" s="22" t="s">
        <v>114</v>
      </c>
      <c r="B172" s="22" t="s">
        <v>294</v>
      </c>
      <c r="C172" s="22" t="s">
        <v>455</v>
      </c>
      <c r="D172" s="22" t="s">
        <v>456</v>
      </c>
      <c r="E172" s="22">
        <v>10053542</v>
      </c>
      <c r="F172" s="22">
        <v>0</v>
      </c>
      <c r="G172" s="22">
        <v>4893735</v>
      </c>
      <c r="H172" s="22">
        <v>3849297</v>
      </c>
      <c r="I172" s="22">
        <v>0</v>
      </c>
      <c r="J172" s="22">
        <v>0</v>
      </c>
      <c r="K172" s="22">
        <v>0</v>
      </c>
      <c r="L172" s="22">
        <v>0</v>
      </c>
      <c r="M172" s="22">
        <v>18796574</v>
      </c>
      <c r="N172" s="22">
        <v>0</v>
      </c>
      <c r="O172" s="22">
        <v>9900818</v>
      </c>
      <c r="P172" s="22">
        <v>1906141</v>
      </c>
      <c r="Q172" s="22">
        <v>335571</v>
      </c>
      <c r="R172" s="22">
        <v>0</v>
      </c>
      <c r="S172" s="22">
        <v>207633</v>
      </c>
      <c r="T172" s="22">
        <v>31146737</v>
      </c>
      <c r="U172" s="22">
        <v>6009245</v>
      </c>
      <c r="V172" s="22">
        <v>0</v>
      </c>
      <c r="W172" s="22">
        <v>2647132</v>
      </c>
      <c r="X172" s="22">
        <v>1873381</v>
      </c>
      <c r="Y172" s="22">
        <v>0</v>
      </c>
      <c r="Z172" s="22">
        <v>0</v>
      </c>
      <c r="AA172" s="22">
        <v>0</v>
      </c>
      <c r="AB172" s="22">
        <v>0</v>
      </c>
      <c r="AC172" s="22">
        <v>10529758</v>
      </c>
      <c r="AD172" s="22">
        <v>3076675</v>
      </c>
      <c r="AE172" s="22">
        <v>1243948</v>
      </c>
      <c r="AF172" s="22">
        <v>0</v>
      </c>
      <c r="AG172" s="22">
        <v>0</v>
      </c>
      <c r="AH172" s="22">
        <v>144786</v>
      </c>
      <c r="AI172" s="22">
        <v>14995167</v>
      </c>
      <c r="AJ172" s="22">
        <v>16151570</v>
      </c>
      <c r="AK172" s="22">
        <v>189261</v>
      </c>
      <c r="AL172" s="22">
        <v>15962309</v>
      </c>
    </row>
    <row r="173" spans="1:38" x14ac:dyDescent="0.35">
      <c r="A173" s="22" t="s">
        <v>114</v>
      </c>
      <c r="B173" s="22" t="s">
        <v>294</v>
      </c>
      <c r="C173" s="22" t="s">
        <v>457</v>
      </c>
      <c r="D173" s="22" t="s">
        <v>458</v>
      </c>
      <c r="E173" s="22">
        <v>48601950</v>
      </c>
      <c r="F173" s="22">
        <v>0</v>
      </c>
      <c r="G173" s="22">
        <v>23126265</v>
      </c>
      <c r="H173" s="22">
        <v>12720569</v>
      </c>
      <c r="I173" s="22">
        <v>1699863</v>
      </c>
      <c r="J173" s="22">
        <v>0</v>
      </c>
      <c r="K173" s="22">
        <v>0</v>
      </c>
      <c r="L173" s="22">
        <v>0</v>
      </c>
      <c r="M173" s="22">
        <v>86148647</v>
      </c>
      <c r="N173" s="22">
        <v>14465080</v>
      </c>
      <c r="O173" s="22">
        <v>26864065</v>
      </c>
      <c r="P173" s="22">
        <v>5652211</v>
      </c>
      <c r="Q173" s="22">
        <v>3096426</v>
      </c>
      <c r="R173" s="22">
        <v>3487191</v>
      </c>
      <c r="S173" s="22">
        <v>4439913</v>
      </c>
      <c r="T173" s="22">
        <v>144153533</v>
      </c>
      <c r="U173" s="22">
        <v>36181273</v>
      </c>
      <c r="V173" s="22">
        <v>0</v>
      </c>
      <c r="W173" s="22">
        <v>7766194</v>
      </c>
      <c r="X173" s="22">
        <v>4017478</v>
      </c>
      <c r="Y173" s="22">
        <v>336631</v>
      </c>
      <c r="Z173" s="22">
        <v>0</v>
      </c>
      <c r="AA173" s="22">
        <v>0</v>
      </c>
      <c r="AB173" s="22">
        <v>0</v>
      </c>
      <c r="AC173" s="22">
        <v>48301576</v>
      </c>
      <c r="AD173" s="22">
        <v>11603695</v>
      </c>
      <c r="AE173" s="22">
        <v>2224330</v>
      </c>
      <c r="AF173" s="22">
        <v>0</v>
      </c>
      <c r="AG173" s="22">
        <v>2227445</v>
      </c>
      <c r="AH173" s="22">
        <v>2380171</v>
      </c>
      <c r="AI173" s="22">
        <v>66737217</v>
      </c>
      <c r="AJ173" s="22">
        <v>77416316</v>
      </c>
      <c r="AK173" s="22">
        <v>10013260</v>
      </c>
      <c r="AL173" s="22">
        <v>67403056</v>
      </c>
    </row>
    <row r="174" spans="1:38" x14ac:dyDescent="0.35">
      <c r="A174" s="22" t="s">
        <v>114</v>
      </c>
      <c r="B174" s="22" t="s">
        <v>294</v>
      </c>
      <c r="C174" s="22" t="s">
        <v>459</v>
      </c>
      <c r="D174" s="22" t="s">
        <v>460</v>
      </c>
      <c r="E174" s="22">
        <v>4815575</v>
      </c>
      <c r="F174" s="22">
        <v>0</v>
      </c>
      <c r="G174" s="22">
        <v>3493829</v>
      </c>
      <c r="H174" s="22">
        <v>812200</v>
      </c>
      <c r="I174" s="22">
        <v>0</v>
      </c>
      <c r="J174" s="22">
        <v>0</v>
      </c>
      <c r="K174" s="22">
        <v>0</v>
      </c>
      <c r="L174" s="22">
        <v>0</v>
      </c>
      <c r="M174" s="22">
        <v>9121604</v>
      </c>
      <c r="N174" s="22">
        <v>0</v>
      </c>
      <c r="O174" s="22">
        <v>1482914</v>
      </c>
      <c r="P174" s="22">
        <v>416421</v>
      </c>
      <c r="Q174" s="22">
        <v>980579</v>
      </c>
      <c r="R174" s="22">
        <v>44705</v>
      </c>
      <c r="S174" s="22">
        <v>191444</v>
      </c>
      <c r="T174" s="22">
        <v>12237667</v>
      </c>
      <c r="U174" s="22">
        <v>3525446</v>
      </c>
      <c r="V174" s="22">
        <v>0</v>
      </c>
      <c r="W174" s="22">
        <v>1580783</v>
      </c>
      <c r="X174" s="22">
        <v>614716</v>
      </c>
      <c r="Y174" s="22">
        <v>0</v>
      </c>
      <c r="Z174" s="22">
        <v>0</v>
      </c>
      <c r="AA174" s="22">
        <v>0</v>
      </c>
      <c r="AB174" s="22">
        <v>0</v>
      </c>
      <c r="AC174" s="22">
        <v>5720945</v>
      </c>
      <c r="AD174" s="22">
        <v>432504</v>
      </c>
      <c r="AE174" s="22">
        <v>157689</v>
      </c>
      <c r="AF174" s="22">
        <v>0</v>
      </c>
      <c r="AG174" s="22">
        <v>34132</v>
      </c>
      <c r="AH174" s="22">
        <v>99394</v>
      </c>
      <c r="AI174" s="22">
        <v>6444664</v>
      </c>
      <c r="AJ174" s="22">
        <v>5793003</v>
      </c>
      <c r="AK174" s="22">
        <v>153116</v>
      </c>
      <c r="AL174" s="22">
        <v>5639887</v>
      </c>
    </row>
    <row r="175" spans="1:38" x14ac:dyDescent="0.35">
      <c r="A175" s="22" t="s">
        <v>114</v>
      </c>
      <c r="B175" s="22" t="s">
        <v>294</v>
      </c>
      <c r="C175" s="22" t="s">
        <v>461</v>
      </c>
      <c r="D175" s="22" t="s">
        <v>462</v>
      </c>
      <c r="E175" s="22">
        <v>74088905</v>
      </c>
      <c r="F175" s="22">
        <v>0</v>
      </c>
      <c r="G175" s="22">
        <v>14487117</v>
      </c>
      <c r="H175" s="22">
        <v>17443011</v>
      </c>
      <c r="I175" s="22">
        <v>4729560</v>
      </c>
      <c r="J175" s="22">
        <v>0</v>
      </c>
      <c r="K175" s="22">
        <v>0</v>
      </c>
      <c r="L175" s="22">
        <v>0</v>
      </c>
      <c r="M175" s="22">
        <v>110748593</v>
      </c>
      <c r="N175" s="22">
        <v>0</v>
      </c>
      <c r="O175" s="22">
        <v>57602228</v>
      </c>
      <c r="P175" s="22">
        <v>7391720</v>
      </c>
      <c r="Q175" s="22">
        <v>1525999</v>
      </c>
      <c r="R175" s="22">
        <v>6323028</v>
      </c>
      <c r="S175" s="22">
        <v>4372077</v>
      </c>
      <c r="T175" s="22">
        <v>187963645</v>
      </c>
      <c r="U175" s="22">
        <v>57602296</v>
      </c>
      <c r="V175" s="22">
        <v>0</v>
      </c>
      <c r="W175" s="22">
        <v>5567676</v>
      </c>
      <c r="X175" s="22">
        <v>5500362</v>
      </c>
      <c r="Y175" s="22">
        <v>1359422</v>
      </c>
      <c r="Z175" s="22">
        <v>0</v>
      </c>
      <c r="AA175" s="22">
        <v>0</v>
      </c>
      <c r="AB175" s="22">
        <v>0</v>
      </c>
      <c r="AC175" s="22">
        <v>70029756</v>
      </c>
      <c r="AD175" s="22">
        <v>17345650</v>
      </c>
      <c r="AE175" s="22">
        <v>3355889</v>
      </c>
      <c r="AF175" s="22">
        <v>0</v>
      </c>
      <c r="AG175" s="22">
        <v>2700828</v>
      </c>
      <c r="AH175" s="22">
        <v>2576250</v>
      </c>
      <c r="AI175" s="22">
        <v>96008373</v>
      </c>
      <c r="AJ175" s="22">
        <v>91955272</v>
      </c>
      <c r="AK175" s="22">
        <v>5004359</v>
      </c>
      <c r="AL175" s="22">
        <v>86950913</v>
      </c>
    </row>
    <row r="176" spans="1:38" x14ac:dyDescent="0.35">
      <c r="A176" s="22" t="s">
        <v>114</v>
      </c>
      <c r="B176" s="22" t="s">
        <v>294</v>
      </c>
      <c r="C176" s="22" t="s">
        <v>463</v>
      </c>
      <c r="D176" s="22" t="s">
        <v>464</v>
      </c>
      <c r="E176" s="22">
        <v>92024082</v>
      </c>
      <c r="F176" s="22">
        <v>0</v>
      </c>
      <c r="G176" s="22">
        <v>29802451</v>
      </c>
      <c r="H176" s="22">
        <v>35909902</v>
      </c>
      <c r="I176" s="22">
        <v>29863376</v>
      </c>
      <c r="J176" s="22">
        <v>0</v>
      </c>
      <c r="K176" s="22">
        <v>0</v>
      </c>
      <c r="L176" s="22">
        <v>0</v>
      </c>
      <c r="M176" s="22">
        <v>187599811</v>
      </c>
      <c r="N176" s="22">
        <v>3964074</v>
      </c>
      <c r="O176" s="22">
        <v>56787018</v>
      </c>
      <c r="P176" s="22">
        <v>11298630</v>
      </c>
      <c r="Q176" s="22">
        <v>39053149</v>
      </c>
      <c r="R176" s="22">
        <v>26507799</v>
      </c>
      <c r="S176" s="22">
        <v>6420061</v>
      </c>
      <c r="T176" s="22">
        <v>331630542</v>
      </c>
      <c r="U176" s="22">
        <v>38236308</v>
      </c>
      <c r="V176" s="22">
        <v>0</v>
      </c>
      <c r="W176" s="22">
        <v>10624279</v>
      </c>
      <c r="X176" s="22">
        <v>7872893</v>
      </c>
      <c r="Y176" s="22">
        <v>4187173</v>
      </c>
      <c r="Z176" s="22">
        <v>32704</v>
      </c>
      <c r="AA176" s="22">
        <v>0</v>
      </c>
      <c r="AB176" s="22">
        <v>0</v>
      </c>
      <c r="AC176" s="22">
        <v>60953357</v>
      </c>
      <c r="AD176" s="22">
        <v>14475529</v>
      </c>
      <c r="AE176" s="22">
        <v>6592535</v>
      </c>
      <c r="AF176" s="22">
        <v>0</v>
      </c>
      <c r="AG176" s="22">
        <v>8339793</v>
      </c>
      <c r="AH176" s="22">
        <v>2821328</v>
      </c>
      <c r="AI176" s="22">
        <v>93182542</v>
      </c>
      <c r="AJ176" s="22">
        <v>238448000</v>
      </c>
      <c r="AK176" s="22">
        <v>19748292</v>
      </c>
      <c r="AL176" s="22">
        <v>218699708</v>
      </c>
    </row>
    <row r="177" spans="1:38" x14ac:dyDescent="0.35">
      <c r="A177" s="22" t="s">
        <v>114</v>
      </c>
      <c r="B177" s="22" t="s">
        <v>294</v>
      </c>
      <c r="C177" s="22" t="s">
        <v>465</v>
      </c>
      <c r="D177" s="22" t="s">
        <v>466</v>
      </c>
      <c r="E177" s="22">
        <v>53902472</v>
      </c>
      <c r="F177" s="22">
        <v>0</v>
      </c>
      <c r="G177" s="22">
        <v>82077844</v>
      </c>
      <c r="H177" s="22">
        <v>55653961</v>
      </c>
      <c r="I177" s="22">
        <v>6132839</v>
      </c>
      <c r="J177" s="22">
        <v>0</v>
      </c>
      <c r="K177" s="22">
        <v>0</v>
      </c>
      <c r="L177" s="22">
        <v>0</v>
      </c>
      <c r="M177" s="22">
        <v>197767116</v>
      </c>
      <c r="N177" s="22">
        <v>384715</v>
      </c>
      <c r="O177" s="22">
        <v>49402233</v>
      </c>
      <c r="P177" s="22">
        <v>11511025</v>
      </c>
      <c r="Q177" s="22">
        <v>18098586</v>
      </c>
      <c r="R177" s="22">
        <v>9350219</v>
      </c>
      <c r="S177" s="22">
        <v>3992719</v>
      </c>
      <c r="T177" s="22">
        <v>290506613</v>
      </c>
      <c r="U177" s="22">
        <v>28166617</v>
      </c>
      <c r="V177" s="22">
        <v>0</v>
      </c>
      <c r="W177" s="22">
        <v>11311590</v>
      </c>
      <c r="X177" s="22">
        <v>12228961</v>
      </c>
      <c r="Y177" s="22">
        <v>491742</v>
      </c>
      <c r="Z177" s="22">
        <v>0</v>
      </c>
      <c r="AA177" s="22">
        <v>0</v>
      </c>
      <c r="AB177" s="22">
        <v>0</v>
      </c>
      <c r="AC177" s="22">
        <v>52198910</v>
      </c>
      <c r="AD177" s="22">
        <v>10989232</v>
      </c>
      <c r="AE177" s="22">
        <v>4947279</v>
      </c>
      <c r="AF177" s="22">
        <v>0</v>
      </c>
      <c r="AG177" s="22">
        <v>2508996</v>
      </c>
      <c r="AH177" s="22">
        <v>1712455</v>
      </c>
      <c r="AI177" s="22">
        <v>72356872</v>
      </c>
      <c r="AJ177" s="22">
        <v>218149741</v>
      </c>
      <c r="AK177" s="22">
        <v>21211837</v>
      </c>
      <c r="AL177" s="22">
        <v>196937904</v>
      </c>
    </row>
    <row r="178" spans="1:38" x14ac:dyDescent="0.35">
      <c r="A178" s="22" t="s">
        <v>114</v>
      </c>
      <c r="B178" s="22" t="s">
        <v>294</v>
      </c>
      <c r="C178" s="22" t="s">
        <v>467</v>
      </c>
      <c r="D178" s="22" t="s">
        <v>468</v>
      </c>
      <c r="E178" s="22">
        <v>12537207</v>
      </c>
      <c r="F178" s="22">
        <v>0</v>
      </c>
      <c r="G178" s="22">
        <v>9517610</v>
      </c>
      <c r="H178" s="22">
        <v>12183868</v>
      </c>
      <c r="I178" s="22">
        <v>0</v>
      </c>
      <c r="J178" s="22">
        <v>0</v>
      </c>
      <c r="K178" s="22">
        <v>0</v>
      </c>
      <c r="L178" s="22">
        <v>415965</v>
      </c>
      <c r="M178" s="22">
        <v>34654650</v>
      </c>
      <c r="N178" s="22">
        <v>0</v>
      </c>
      <c r="O178" s="22">
        <v>15498704</v>
      </c>
      <c r="P178" s="22">
        <v>3692271</v>
      </c>
      <c r="Q178" s="22">
        <v>9770110</v>
      </c>
      <c r="R178" s="22">
        <v>2225217</v>
      </c>
      <c r="S178" s="22">
        <v>1727604</v>
      </c>
      <c r="T178" s="22">
        <v>67568556</v>
      </c>
      <c r="U178" s="22">
        <v>5086077</v>
      </c>
      <c r="V178" s="22">
        <v>0</v>
      </c>
      <c r="W178" s="22">
        <v>3237698</v>
      </c>
      <c r="X178" s="22">
        <v>4732788</v>
      </c>
      <c r="Y178" s="22">
        <v>0</v>
      </c>
      <c r="Z178" s="22">
        <v>0</v>
      </c>
      <c r="AA178" s="22">
        <v>0</v>
      </c>
      <c r="AB178" s="22">
        <v>285739</v>
      </c>
      <c r="AC178" s="22">
        <v>13342302</v>
      </c>
      <c r="AD178" s="22">
        <v>6476052</v>
      </c>
      <c r="AE178" s="22">
        <v>1942245</v>
      </c>
      <c r="AF178" s="22">
        <v>0</v>
      </c>
      <c r="AG178" s="22">
        <v>937680</v>
      </c>
      <c r="AH178" s="22">
        <v>937092</v>
      </c>
      <c r="AI178" s="22">
        <v>23635371</v>
      </c>
      <c r="AJ178" s="22">
        <v>43933185</v>
      </c>
      <c r="AK178" s="22">
        <v>5836620</v>
      </c>
      <c r="AL178" s="22">
        <v>38096565</v>
      </c>
    </row>
    <row r="179" spans="1:38" x14ac:dyDescent="0.35">
      <c r="A179" s="22" t="s">
        <v>114</v>
      </c>
      <c r="B179" s="22" t="s">
        <v>294</v>
      </c>
      <c r="C179" s="22" t="s">
        <v>469</v>
      </c>
      <c r="D179" s="22" t="s">
        <v>470</v>
      </c>
      <c r="E179" s="22">
        <v>11928981</v>
      </c>
      <c r="F179" s="22">
        <v>0</v>
      </c>
      <c r="G179" s="22">
        <v>15482333</v>
      </c>
      <c r="H179" s="22">
        <v>3493980</v>
      </c>
      <c r="I179" s="22">
        <v>232405</v>
      </c>
      <c r="J179" s="22">
        <v>0</v>
      </c>
      <c r="K179" s="22">
        <v>0</v>
      </c>
      <c r="L179" s="22">
        <v>0</v>
      </c>
      <c r="M179" s="22">
        <v>31137699</v>
      </c>
      <c r="N179" s="22">
        <v>0</v>
      </c>
      <c r="O179" s="22">
        <v>11724071</v>
      </c>
      <c r="P179" s="22">
        <v>2388614</v>
      </c>
      <c r="Q179" s="22">
        <v>620477</v>
      </c>
      <c r="R179" s="22">
        <v>1038640</v>
      </c>
      <c r="S179" s="22">
        <v>2130329</v>
      </c>
      <c r="T179" s="22">
        <v>49039830</v>
      </c>
      <c r="U179" s="22">
        <v>9105940</v>
      </c>
      <c r="V179" s="22">
        <v>0</v>
      </c>
      <c r="W179" s="22">
        <v>8777146</v>
      </c>
      <c r="X179" s="22">
        <v>1151796</v>
      </c>
      <c r="Y179" s="22">
        <v>197161</v>
      </c>
      <c r="Z179" s="22">
        <v>0</v>
      </c>
      <c r="AA179" s="22">
        <v>0</v>
      </c>
      <c r="AB179" s="22">
        <v>0</v>
      </c>
      <c r="AC179" s="22">
        <v>19232043</v>
      </c>
      <c r="AD179" s="22">
        <v>6259795</v>
      </c>
      <c r="AE179" s="22">
        <v>1155847</v>
      </c>
      <c r="AF179" s="22">
        <v>0</v>
      </c>
      <c r="AG179" s="22">
        <v>323662</v>
      </c>
      <c r="AH179" s="22">
        <v>1525729</v>
      </c>
      <c r="AI179" s="22">
        <v>28497076</v>
      </c>
      <c r="AJ179" s="22">
        <v>20542754</v>
      </c>
      <c r="AK179" s="22">
        <v>784544</v>
      </c>
      <c r="AL179" s="22">
        <v>19758210</v>
      </c>
    </row>
    <row r="180" spans="1:38" x14ac:dyDescent="0.35">
      <c r="A180" s="22" t="s">
        <v>114</v>
      </c>
      <c r="B180" s="22" t="s">
        <v>294</v>
      </c>
      <c r="C180" s="22" t="s">
        <v>471</v>
      </c>
      <c r="D180" s="22" t="s">
        <v>472</v>
      </c>
      <c r="E180" s="22">
        <v>88097800</v>
      </c>
      <c r="F180" s="22">
        <v>0</v>
      </c>
      <c r="G180" s="22">
        <v>42892650</v>
      </c>
      <c r="H180" s="22">
        <v>31779542</v>
      </c>
      <c r="I180" s="22">
        <v>19318225</v>
      </c>
      <c r="J180" s="22">
        <v>0</v>
      </c>
      <c r="K180" s="22">
        <v>0</v>
      </c>
      <c r="L180" s="22">
        <v>0</v>
      </c>
      <c r="M180" s="22">
        <v>182088217</v>
      </c>
      <c r="N180" s="22">
        <v>10455003</v>
      </c>
      <c r="O180" s="22">
        <v>75939318</v>
      </c>
      <c r="P180" s="22">
        <v>6280764</v>
      </c>
      <c r="Q180" s="22">
        <v>16036578</v>
      </c>
      <c r="R180" s="22">
        <v>17983359</v>
      </c>
      <c r="S180" s="22">
        <v>8023827</v>
      </c>
      <c r="T180" s="22">
        <v>316807066</v>
      </c>
      <c r="U180" s="22">
        <v>44346571</v>
      </c>
      <c r="V180" s="22">
        <v>0</v>
      </c>
      <c r="W180" s="22">
        <v>8193316</v>
      </c>
      <c r="X180" s="22">
        <v>11166036</v>
      </c>
      <c r="Y180" s="22">
        <v>3698579</v>
      </c>
      <c r="Z180" s="22">
        <v>0</v>
      </c>
      <c r="AA180" s="22">
        <v>0</v>
      </c>
      <c r="AB180" s="22">
        <v>0</v>
      </c>
      <c r="AC180" s="22">
        <v>67404502</v>
      </c>
      <c r="AD180" s="22">
        <v>10828241</v>
      </c>
      <c r="AE180" s="22">
        <v>3265730</v>
      </c>
      <c r="AF180" s="22">
        <v>0</v>
      </c>
      <c r="AG180" s="22">
        <v>6391821</v>
      </c>
      <c r="AH180" s="22">
        <v>5512278</v>
      </c>
      <c r="AI180" s="22">
        <v>93402572</v>
      </c>
      <c r="AJ180" s="22">
        <v>223404494</v>
      </c>
      <c r="AK180" s="22">
        <v>32339559</v>
      </c>
      <c r="AL180" s="22">
        <v>191064935</v>
      </c>
    </row>
    <row r="181" spans="1:38" x14ac:dyDescent="0.35">
      <c r="A181" s="22" t="s">
        <v>114</v>
      </c>
      <c r="B181" s="22" t="s">
        <v>294</v>
      </c>
      <c r="C181" s="22" t="s">
        <v>473</v>
      </c>
      <c r="D181" s="22" t="s">
        <v>474</v>
      </c>
      <c r="E181" s="22">
        <v>53673357</v>
      </c>
      <c r="F181" s="22">
        <v>0</v>
      </c>
      <c r="G181" s="22">
        <v>43143546</v>
      </c>
      <c r="H181" s="22">
        <v>54089349</v>
      </c>
      <c r="I181" s="22">
        <v>23275695</v>
      </c>
      <c r="J181" s="22">
        <v>0</v>
      </c>
      <c r="K181" s="22">
        <v>169987</v>
      </c>
      <c r="L181" s="22">
        <v>0</v>
      </c>
      <c r="M181" s="22">
        <v>174351934</v>
      </c>
      <c r="N181" s="22">
        <v>2054378</v>
      </c>
      <c r="O181" s="22">
        <v>23672297</v>
      </c>
      <c r="P181" s="22">
        <v>12678279</v>
      </c>
      <c r="Q181" s="22">
        <v>2694363</v>
      </c>
      <c r="R181" s="22">
        <v>5942318</v>
      </c>
      <c r="S181" s="22">
        <v>6151345</v>
      </c>
      <c r="T181" s="22">
        <v>227544914</v>
      </c>
      <c r="U181" s="22">
        <v>28357385</v>
      </c>
      <c r="V181" s="22">
        <v>0</v>
      </c>
      <c r="W181" s="22">
        <v>15067724</v>
      </c>
      <c r="X181" s="22">
        <v>23147745</v>
      </c>
      <c r="Y181" s="22">
        <v>4526198</v>
      </c>
      <c r="Z181" s="22">
        <v>0</v>
      </c>
      <c r="AA181" s="22">
        <v>0</v>
      </c>
      <c r="AB181" s="22">
        <v>0</v>
      </c>
      <c r="AC181" s="22">
        <v>71099052</v>
      </c>
      <c r="AD181" s="22">
        <v>7849752</v>
      </c>
      <c r="AE181" s="22">
        <v>5775250</v>
      </c>
      <c r="AF181" s="22">
        <v>0</v>
      </c>
      <c r="AG181" s="22">
        <v>2283320</v>
      </c>
      <c r="AH181" s="22">
        <v>2989506</v>
      </c>
      <c r="AI181" s="22">
        <v>89996880</v>
      </c>
      <c r="AJ181" s="22">
        <v>137548034</v>
      </c>
      <c r="AK181" s="22">
        <v>5386176</v>
      </c>
      <c r="AL181" s="22">
        <v>132161858</v>
      </c>
    </row>
    <row r="182" spans="1:38" x14ac:dyDescent="0.35">
      <c r="A182" s="22" t="s">
        <v>114</v>
      </c>
      <c r="B182" s="22" t="s">
        <v>294</v>
      </c>
      <c r="C182" s="22" t="s">
        <v>475</v>
      </c>
      <c r="D182" s="22" t="s">
        <v>476</v>
      </c>
      <c r="E182" s="22">
        <v>8187749</v>
      </c>
      <c r="F182" s="22">
        <v>0</v>
      </c>
      <c r="G182" s="22">
        <v>13455221</v>
      </c>
      <c r="H182" s="22">
        <v>2683381</v>
      </c>
      <c r="I182" s="22">
        <v>0</v>
      </c>
      <c r="J182" s="22">
        <v>0</v>
      </c>
      <c r="K182" s="22">
        <v>0</v>
      </c>
      <c r="L182" s="22">
        <v>0</v>
      </c>
      <c r="M182" s="22">
        <v>24326351</v>
      </c>
      <c r="N182" s="22">
        <v>0</v>
      </c>
      <c r="O182" s="22">
        <v>5233569</v>
      </c>
      <c r="P182" s="22">
        <v>1833270</v>
      </c>
      <c r="Q182" s="22">
        <v>613196</v>
      </c>
      <c r="R182" s="22">
        <v>0</v>
      </c>
      <c r="S182" s="22">
        <v>114355</v>
      </c>
      <c r="T182" s="22">
        <v>32120741</v>
      </c>
      <c r="U182" s="22">
        <v>5861037</v>
      </c>
      <c r="V182" s="22">
        <v>0</v>
      </c>
      <c r="W182" s="22">
        <v>4318827</v>
      </c>
      <c r="X182" s="22">
        <v>1154273</v>
      </c>
      <c r="Y182" s="22">
        <v>0</v>
      </c>
      <c r="Z182" s="22">
        <v>0</v>
      </c>
      <c r="AA182" s="22">
        <v>0</v>
      </c>
      <c r="AB182" s="22">
        <v>0</v>
      </c>
      <c r="AC182" s="22">
        <v>11334137</v>
      </c>
      <c r="AD182" s="22">
        <v>3102545</v>
      </c>
      <c r="AE182" s="22">
        <v>992779</v>
      </c>
      <c r="AF182" s="22">
        <v>0</v>
      </c>
      <c r="AG182" s="22">
        <v>0</v>
      </c>
      <c r="AH182" s="22">
        <v>92868</v>
      </c>
      <c r="AI182" s="22">
        <v>15522329</v>
      </c>
      <c r="AJ182" s="22">
        <v>16598412</v>
      </c>
      <c r="AK182" s="22">
        <v>3086838</v>
      </c>
      <c r="AL182" s="22">
        <v>13511574</v>
      </c>
    </row>
    <row r="183" spans="1:38" x14ac:dyDescent="0.35">
      <c r="A183" s="22" t="s">
        <v>114</v>
      </c>
      <c r="B183" s="22" t="s">
        <v>294</v>
      </c>
      <c r="C183" s="22" t="s">
        <v>477</v>
      </c>
      <c r="D183" s="22" t="s">
        <v>478</v>
      </c>
      <c r="E183" s="22">
        <v>14396902</v>
      </c>
      <c r="F183" s="22">
        <v>0</v>
      </c>
      <c r="G183" s="22">
        <v>21716288</v>
      </c>
      <c r="H183" s="22">
        <v>11894569</v>
      </c>
      <c r="I183" s="22">
        <v>1303300</v>
      </c>
      <c r="J183" s="22">
        <v>0</v>
      </c>
      <c r="K183" s="22">
        <v>0</v>
      </c>
      <c r="L183" s="22">
        <v>0</v>
      </c>
      <c r="M183" s="22">
        <v>49311059</v>
      </c>
      <c r="N183" s="22">
        <v>13027171</v>
      </c>
      <c r="O183" s="22">
        <v>11157608</v>
      </c>
      <c r="P183" s="22">
        <v>4705029</v>
      </c>
      <c r="Q183" s="22">
        <v>2597995</v>
      </c>
      <c r="R183" s="22">
        <v>3849081</v>
      </c>
      <c r="S183" s="22">
        <v>1501133</v>
      </c>
      <c r="T183" s="22">
        <v>86149076</v>
      </c>
      <c r="U183" s="22">
        <v>8507903</v>
      </c>
      <c r="V183" s="22">
        <v>0</v>
      </c>
      <c r="W183" s="22">
        <v>10411778</v>
      </c>
      <c r="X183" s="22">
        <v>3367397</v>
      </c>
      <c r="Y183" s="22">
        <v>481599</v>
      </c>
      <c r="Z183" s="22">
        <v>0</v>
      </c>
      <c r="AA183" s="22">
        <v>0</v>
      </c>
      <c r="AB183" s="22">
        <v>0</v>
      </c>
      <c r="AC183" s="22">
        <v>22768677</v>
      </c>
      <c r="AD183" s="22">
        <v>4634091</v>
      </c>
      <c r="AE183" s="22">
        <v>2819800</v>
      </c>
      <c r="AF183" s="22">
        <v>0</v>
      </c>
      <c r="AG183" s="22">
        <v>1785383</v>
      </c>
      <c r="AH183" s="22">
        <v>767247</v>
      </c>
      <c r="AI183" s="22">
        <v>32775198</v>
      </c>
      <c r="AJ183" s="22">
        <v>53373878</v>
      </c>
      <c r="AK183" s="22">
        <v>7287347</v>
      </c>
      <c r="AL183" s="22">
        <v>46086531</v>
      </c>
    </row>
    <row r="184" spans="1:38" x14ac:dyDescent="0.35">
      <c r="A184" s="22" t="s">
        <v>114</v>
      </c>
      <c r="B184" s="22" t="s">
        <v>294</v>
      </c>
      <c r="C184" s="22" t="s">
        <v>479</v>
      </c>
      <c r="D184" s="22" t="s">
        <v>480</v>
      </c>
      <c r="E184" s="22">
        <v>14691848</v>
      </c>
      <c r="F184" s="22">
        <v>0</v>
      </c>
      <c r="G184" s="22">
        <v>7957622</v>
      </c>
      <c r="H184" s="22">
        <v>2788179</v>
      </c>
      <c r="I184" s="22">
        <v>0</v>
      </c>
      <c r="J184" s="22">
        <v>0</v>
      </c>
      <c r="K184" s="22">
        <v>0</v>
      </c>
      <c r="L184" s="22">
        <v>0</v>
      </c>
      <c r="M184" s="22">
        <v>25437649</v>
      </c>
      <c r="N184" s="22">
        <v>0</v>
      </c>
      <c r="O184" s="22">
        <v>2243945</v>
      </c>
      <c r="P184" s="22">
        <v>2373173</v>
      </c>
      <c r="Q184" s="22">
        <v>1016970</v>
      </c>
      <c r="R184" s="22">
        <v>2370224</v>
      </c>
      <c r="S184" s="22">
        <v>1008255</v>
      </c>
      <c r="T184" s="22">
        <v>34450216</v>
      </c>
      <c r="U184" s="22">
        <v>7001282</v>
      </c>
      <c r="V184" s="22">
        <v>0</v>
      </c>
      <c r="W184" s="22">
        <v>1230453</v>
      </c>
      <c r="X184" s="22">
        <v>1019734</v>
      </c>
      <c r="Y184" s="22">
        <v>0</v>
      </c>
      <c r="Z184" s="22">
        <v>0</v>
      </c>
      <c r="AA184" s="22">
        <v>0</v>
      </c>
      <c r="AB184" s="22">
        <v>0</v>
      </c>
      <c r="AC184" s="22">
        <v>9251469</v>
      </c>
      <c r="AD184" s="22">
        <v>1058833</v>
      </c>
      <c r="AE184" s="22">
        <v>1313963</v>
      </c>
      <c r="AF184" s="22">
        <v>0</v>
      </c>
      <c r="AG184" s="22">
        <v>1050429</v>
      </c>
      <c r="AH184" s="22">
        <v>668028</v>
      </c>
      <c r="AI184" s="22">
        <v>13342722</v>
      </c>
      <c r="AJ184" s="22">
        <v>21107494</v>
      </c>
      <c r="AK184" s="22">
        <v>5021143</v>
      </c>
      <c r="AL184" s="22">
        <v>16086351</v>
      </c>
    </row>
    <row r="185" spans="1:38" x14ac:dyDescent="0.35">
      <c r="A185" s="22" t="s">
        <v>114</v>
      </c>
      <c r="B185" s="22" t="s">
        <v>294</v>
      </c>
      <c r="C185" s="22" t="s">
        <v>481</v>
      </c>
      <c r="D185" s="22" t="s">
        <v>482</v>
      </c>
      <c r="E185" s="22">
        <v>7101782</v>
      </c>
      <c r="F185" s="22">
        <v>0</v>
      </c>
      <c r="G185" s="22">
        <v>4060681</v>
      </c>
      <c r="H185" s="22">
        <v>2113679</v>
      </c>
      <c r="I185" s="22">
        <v>482567</v>
      </c>
      <c r="J185" s="22">
        <v>0</v>
      </c>
      <c r="K185" s="22">
        <v>0</v>
      </c>
      <c r="L185" s="22">
        <v>0</v>
      </c>
      <c r="M185" s="22">
        <v>13758709</v>
      </c>
      <c r="N185" s="22">
        <v>2874189</v>
      </c>
      <c r="O185" s="22">
        <v>1886494</v>
      </c>
      <c r="P185" s="22">
        <v>1064598</v>
      </c>
      <c r="Q185" s="22">
        <v>484008</v>
      </c>
      <c r="R185" s="22">
        <v>265408</v>
      </c>
      <c r="S185" s="22">
        <v>645700</v>
      </c>
      <c r="T185" s="22">
        <v>20979106</v>
      </c>
      <c r="U185" s="22">
        <v>4481887</v>
      </c>
      <c r="V185" s="22">
        <v>0</v>
      </c>
      <c r="W185" s="22">
        <v>2022835</v>
      </c>
      <c r="X185" s="22">
        <v>843260</v>
      </c>
      <c r="Y185" s="22">
        <v>124389</v>
      </c>
      <c r="Z185" s="22">
        <v>0</v>
      </c>
      <c r="AA185" s="22">
        <v>0</v>
      </c>
      <c r="AB185" s="22">
        <v>0</v>
      </c>
      <c r="AC185" s="22">
        <v>7472371</v>
      </c>
      <c r="AD185" s="22">
        <v>985882</v>
      </c>
      <c r="AE185" s="22">
        <v>667845</v>
      </c>
      <c r="AF185" s="22">
        <v>0</v>
      </c>
      <c r="AG185" s="22">
        <v>194738</v>
      </c>
      <c r="AH185" s="22">
        <v>406876</v>
      </c>
      <c r="AI185" s="22">
        <v>9727712</v>
      </c>
      <c r="AJ185" s="22">
        <v>11251394</v>
      </c>
      <c r="AK185" s="22">
        <v>246844</v>
      </c>
      <c r="AL185" s="22">
        <v>11004550</v>
      </c>
    </row>
    <row r="186" spans="1:38" x14ac:dyDescent="0.35">
      <c r="A186" s="22" t="s">
        <v>114</v>
      </c>
      <c r="B186" s="22" t="s">
        <v>294</v>
      </c>
      <c r="C186" s="22" t="s">
        <v>483</v>
      </c>
      <c r="D186" s="22" t="s">
        <v>484</v>
      </c>
      <c r="E186" s="22">
        <v>27795568</v>
      </c>
      <c r="F186" s="22">
        <v>0</v>
      </c>
      <c r="G186" s="22">
        <v>13765567</v>
      </c>
      <c r="H186" s="22">
        <v>8515653</v>
      </c>
      <c r="I186" s="22">
        <v>1490090</v>
      </c>
      <c r="J186" s="22">
        <v>0</v>
      </c>
      <c r="K186" s="22">
        <v>0</v>
      </c>
      <c r="L186" s="22">
        <v>0</v>
      </c>
      <c r="M186" s="22">
        <v>51566878</v>
      </c>
      <c r="N186" s="22">
        <v>2665073</v>
      </c>
      <c r="O186" s="22">
        <v>8956596</v>
      </c>
      <c r="P186" s="22">
        <v>3733698</v>
      </c>
      <c r="Q186" s="22">
        <v>719819</v>
      </c>
      <c r="R186" s="22">
        <v>0</v>
      </c>
      <c r="S186" s="22">
        <v>1776025</v>
      </c>
      <c r="T186" s="22">
        <v>69418089</v>
      </c>
      <c r="U186" s="22">
        <v>14150313</v>
      </c>
      <c r="V186" s="22">
        <v>0</v>
      </c>
      <c r="W186" s="22">
        <v>4104057</v>
      </c>
      <c r="X186" s="22">
        <v>1723085</v>
      </c>
      <c r="Y186" s="22">
        <v>540057</v>
      </c>
      <c r="Z186" s="22">
        <v>0</v>
      </c>
      <c r="AA186" s="22">
        <v>0</v>
      </c>
      <c r="AB186" s="22">
        <v>0</v>
      </c>
      <c r="AC186" s="22">
        <v>20517512</v>
      </c>
      <c r="AD186" s="22">
        <v>3267391</v>
      </c>
      <c r="AE186" s="22">
        <v>1907423</v>
      </c>
      <c r="AF186" s="22">
        <v>0</v>
      </c>
      <c r="AG186" s="22">
        <v>0</v>
      </c>
      <c r="AH186" s="22">
        <v>1075358</v>
      </c>
      <c r="AI186" s="22">
        <v>26767684</v>
      </c>
      <c r="AJ186" s="22">
        <v>42650405</v>
      </c>
      <c r="AK186" s="22">
        <v>1447438</v>
      </c>
      <c r="AL186" s="22">
        <v>41202967</v>
      </c>
    </row>
    <row r="187" spans="1:38" x14ac:dyDescent="0.35">
      <c r="A187" s="22" t="s">
        <v>114</v>
      </c>
      <c r="B187" s="22" t="s">
        <v>294</v>
      </c>
      <c r="C187" s="22" t="s">
        <v>485</v>
      </c>
      <c r="D187" s="22" t="s">
        <v>486</v>
      </c>
      <c r="E187" s="22">
        <v>5915446</v>
      </c>
      <c r="F187" s="22">
        <v>0</v>
      </c>
      <c r="G187" s="22">
        <v>5752525</v>
      </c>
      <c r="H187" s="22">
        <v>3810176</v>
      </c>
      <c r="I187" s="22">
        <v>0</v>
      </c>
      <c r="J187" s="22">
        <v>0</v>
      </c>
      <c r="K187" s="22">
        <v>472424</v>
      </c>
      <c r="L187" s="22">
        <v>0</v>
      </c>
      <c r="M187" s="22">
        <v>15950571</v>
      </c>
      <c r="N187" s="22">
        <v>0</v>
      </c>
      <c r="O187" s="22">
        <v>9993129</v>
      </c>
      <c r="P187" s="22">
        <v>2074730</v>
      </c>
      <c r="Q187" s="22">
        <v>97580</v>
      </c>
      <c r="R187" s="22">
        <v>179544</v>
      </c>
      <c r="S187" s="22">
        <v>303453</v>
      </c>
      <c r="T187" s="22">
        <v>28599007</v>
      </c>
      <c r="U187" s="22">
        <v>3938850</v>
      </c>
      <c r="V187" s="22">
        <v>0</v>
      </c>
      <c r="W187" s="22">
        <v>1733830</v>
      </c>
      <c r="X187" s="22">
        <v>1910829</v>
      </c>
      <c r="Y187" s="22">
        <v>0</v>
      </c>
      <c r="Z187" s="22">
        <v>0</v>
      </c>
      <c r="AA187" s="22">
        <v>296439</v>
      </c>
      <c r="AB187" s="22">
        <v>0</v>
      </c>
      <c r="AC187" s="22">
        <v>7879948</v>
      </c>
      <c r="AD187" s="22">
        <v>3120724</v>
      </c>
      <c r="AE187" s="22">
        <v>1070334</v>
      </c>
      <c r="AF187" s="22">
        <v>0</v>
      </c>
      <c r="AG187" s="22">
        <v>97213</v>
      </c>
      <c r="AH187" s="22">
        <v>176639</v>
      </c>
      <c r="AI187" s="22">
        <v>12344858</v>
      </c>
      <c r="AJ187" s="22">
        <v>16254149</v>
      </c>
      <c r="AK187" s="22">
        <v>3053311</v>
      </c>
      <c r="AL187" s="22">
        <v>13200838</v>
      </c>
    </row>
    <row r="188" spans="1:38" x14ac:dyDescent="0.35">
      <c r="A188" s="22" t="s">
        <v>114</v>
      </c>
      <c r="B188" s="22" t="s">
        <v>294</v>
      </c>
      <c r="C188" s="22" t="s">
        <v>487</v>
      </c>
      <c r="D188" s="22" t="s">
        <v>488</v>
      </c>
      <c r="E188" s="22">
        <v>25581267</v>
      </c>
      <c r="F188" s="22">
        <v>0</v>
      </c>
      <c r="G188" s="22">
        <v>8763201</v>
      </c>
      <c r="H188" s="22">
        <v>8545713</v>
      </c>
      <c r="I188" s="22">
        <v>947532</v>
      </c>
      <c r="J188" s="22">
        <v>0</v>
      </c>
      <c r="K188" s="22">
        <v>0</v>
      </c>
      <c r="L188" s="22">
        <v>3425793</v>
      </c>
      <c r="M188" s="22">
        <v>47263506</v>
      </c>
      <c r="N188" s="22">
        <v>622858</v>
      </c>
      <c r="O188" s="22">
        <v>18060177</v>
      </c>
      <c r="P188" s="22">
        <v>4714790</v>
      </c>
      <c r="Q188" s="22">
        <v>1499623</v>
      </c>
      <c r="R188" s="22">
        <v>178400</v>
      </c>
      <c r="S188" s="22">
        <v>1049200</v>
      </c>
      <c r="T188" s="22">
        <v>73388554</v>
      </c>
      <c r="U188" s="22">
        <v>17278003</v>
      </c>
      <c r="V188" s="22">
        <v>0</v>
      </c>
      <c r="W188" s="22">
        <v>3755132</v>
      </c>
      <c r="X188" s="22">
        <v>3227626</v>
      </c>
      <c r="Y188" s="22">
        <v>273833</v>
      </c>
      <c r="Z188" s="22">
        <v>0</v>
      </c>
      <c r="AA188" s="22">
        <v>0</v>
      </c>
      <c r="AB188" s="22">
        <v>1152699</v>
      </c>
      <c r="AC188" s="22">
        <v>25687293</v>
      </c>
      <c r="AD188" s="22">
        <v>6031641</v>
      </c>
      <c r="AE188" s="22">
        <v>3280266</v>
      </c>
      <c r="AF188" s="22">
        <v>0</v>
      </c>
      <c r="AG188" s="22">
        <v>146526</v>
      </c>
      <c r="AH188" s="22">
        <v>744590</v>
      </c>
      <c r="AI188" s="22">
        <v>35890316</v>
      </c>
      <c r="AJ188" s="22">
        <v>37498238</v>
      </c>
      <c r="AK188" s="22">
        <v>116749</v>
      </c>
      <c r="AL188" s="22">
        <v>37381489</v>
      </c>
    </row>
    <row r="189" spans="1:38" x14ac:dyDescent="0.35">
      <c r="A189" s="22" t="s">
        <v>114</v>
      </c>
      <c r="B189" s="22" t="s">
        <v>294</v>
      </c>
      <c r="C189" s="22" t="s">
        <v>489</v>
      </c>
      <c r="D189" s="22" t="s">
        <v>490</v>
      </c>
      <c r="E189" s="22">
        <v>8978871</v>
      </c>
      <c r="F189" s="22">
        <v>0</v>
      </c>
      <c r="G189" s="22">
        <v>2203113</v>
      </c>
      <c r="H189" s="22">
        <v>549470</v>
      </c>
      <c r="I189" s="22">
        <v>0</v>
      </c>
      <c r="J189" s="22">
        <v>0</v>
      </c>
      <c r="K189" s="22">
        <v>0</v>
      </c>
      <c r="L189" s="22">
        <v>0</v>
      </c>
      <c r="M189" s="22">
        <v>11731454</v>
      </c>
      <c r="N189" s="22">
        <v>13646</v>
      </c>
      <c r="O189" s="22">
        <v>3889154</v>
      </c>
      <c r="P189" s="22">
        <v>1327912</v>
      </c>
      <c r="Q189" s="22">
        <v>52400</v>
      </c>
      <c r="R189" s="22">
        <v>0</v>
      </c>
      <c r="S189" s="22">
        <v>691918</v>
      </c>
      <c r="T189" s="22">
        <v>17706484</v>
      </c>
      <c r="U189" s="22">
        <v>6023581</v>
      </c>
      <c r="V189" s="22">
        <v>0</v>
      </c>
      <c r="W189" s="22">
        <v>871238</v>
      </c>
      <c r="X189" s="22">
        <v>270657</v>
      </c>
      <c r="Y189" s="22">
        <v>0</v>
      </c>
      <c r="Z189" s="22">
        <v>0</v>
      </c>
      <c r="AA189" s="22">
        <v>0</v>
      </c>
      <c r="AB189" s="22">
        <v>0</v>
      </c>
      <c r="AC189" s="22">
        <v>7165476</v>
      </c>
      <c r="AD189" s="22">
        <v>2374089</v>
      </c>
      <c r="AE189" s="22">
        <v>646646</v>
      </c>
      <c r="AF189" s="22">
        <v>0</v>
      </c>
      <c r="AG189" s="22">
        <v>0</v>
      </c>
      <c r="AH189" s="22">
        <v>436002</v>
      </c>
      <c r="AI189" s="22">
        <v>10622213</v>
      </c>
      <c r="AJ189" s="22">
        <v>7084271</v>
      </c>
      <c r="AK189" s="22">
        <v>466875</v>
      </c>
      <c r="AL189" s="22">
        <v>6617396</v>
      </c>
    </row>
    <row r="190" spans="1:38" x14ac:dyDescent="0.35">
      <c r="A190" s="22" t="s">
        <v>114</v>
      </c>
      <c r="B190" s="22" t="s">
        <v>294</v>
      </c>
      <c r="C190" s="22" t="s">
        <v>491</v>
      </c>
      <c r="D190" s="22" t="s">
        <v>492</v>
      </c>
      <c r="E190" s="22">
        <v>79815171</v>
      </c>
      <c r="F190" s="22">
        <v>0</v>
      </c>
      <c r="G190" s="22">
        <v>12578126</v>
      </c>
      <c r="H190" s="22">
        <v>11273738</v>
      </c>
      <c r="I190" s="22">
        <v>12333928</v>
      </c>
      <c r="J190" s="22">
        <v>0</v>
      </c>
      <c r="K190" s="22">
        <v>0</v>
      </c>
      <c r="L190" s="22">
        <v>0</v>
      </c>
      <c r="M190" s="22">
        <v>116000963</v>
      </c>
      <c r="N190" s="22">
        <v>419248</v>
      </c>
      <c r="O190" s="22">
        <v>24790334</v>
      </c>
      <c r="P190" s="22">
        <v>9316744</v>
      </c>
      <c r="Q190" s="22">
        <v>3094385</v>
      </c>
      <c r="R190" s="22">
        <v>0</v>
      </c>
      <c r="S190" s="22">
        <v>5589302</v>
      </c>
      <c r="T190" s="22">
        <v>159210976</v>
      </c>
      <c r="U190" s="22">
        <v>61910232</v>
      </c>
      <c r="V190" s="22">
        <v>0</v>
      </c>
      <c r="W190" s="22">
        <v>7065136</v>
      </c>
      <c r="X190" s="22">
        <v>6066131</v>
      </c>
      <c r="Y190" s="22">
        <v>6153451</v>
      </c>
      <c r="Z190" s="22">
        <v>0</v>
      </c>
      <c r="AA190" s="22">
        <v>0</v>
      </c>
      <c r="AB190" s="22">
        <v>0</v>
      </c>
      <c r="AC190" s="22">
        <v>81194950</v>
      </c>
      <c r="AD190" s="22">
        <v>10172948</v>
      </c>
      <c r="AE190" s="22">
        <v>6868629</v>
      </c>
      <c r="AF190" s="22">
        <v>0</v>
      </c>
      <c r="AG190" s="22">
        <v>0</v>
      </c>
      <c r="AH190" s="22">
        <v>3396284</v>
      </c>
      <c r="AI190" s="22">
        <v>101632811</v>
      </c>
      <c r="AJ190" s="22">
        <v>57578165</v>
      </c>
      <c r="AK190" s="22">
        <v>12007551</v>
      </c>
      <c r="AL190" s="22">
        <v>45570614</v>
      </c>
    </row>
    <row r="191" spans="1:38" x14ac:dyDescent="0.35">
      <c r="A191" s="22" t="s">
        <v>114</v>
      </c>
      <c r="B191" s="22" t="s">
        <v>294</v>
      </c>
      <c r="C191" s="22" t="s">
        <v>493</v>
      </c>
      <c r="D191" s="22" t="s">
        <v>494</v>
      </c>
      <c r="E191" s="22">
        <v>39089662</v>
      </c>
      <c r="F191" s="22">
        <v>0</v>
      </c>
      <c r="G191" s="22">
        <v>22463712</v>
      </c>
      <c r="H191" s="22">
        <v>6614564</v>
      </c>
      <c r="I191" s="22">
        <v>3821223</v>
      </c>
      <c r="J191" s="22">
        <v>0</v>
      </c>
      <c r="K191" s="22">
        <v>0</v>
      </c>
      <c r="L191" s="22">
        <v>0</v>
      </c>
      <c r="M191" s="22">
        <v>71989161</v>
      </c>
      <c r="N191" s="22">
        <v>16975754</v>
      </c>
      <c r="O191" s="22">
        <v>12656207</v>
      </c>
      <c r="P191" s="22">
        <v>6095323</v>
      </c>
      <c r="Q191" s="22">
        <v>1715188</v>
      </c>
      <c r="R191" s="22">
        <v>5237218</v>
      </c>
      <c r="S191" s="22">
        <v>3825960</v>
      </c>
      <c r="T191" s="22">
        <v>118494811</v>
      </c>
      <c r="U191" s="22">
        <v>23262287</v>
      </c>
      <c r="V191" s="22">
        <v>0</v>
      </c>
      <c r="W191" s="22">
        <v>9226231</v>
      </c>
      <c r="X191" s="22">
        <v>2653205</v>
      </c>
      <c r="Y191" s="22">
        <v>994404</v>
      </c>
      <c r="Z191" s="22">
        <v>0</v>
      </c>
      <c r="AA191" s="22">
        <v>0</v>
      </c>
      <c r="AB191" s="22">
        <v>0</v>
      </c>
      <c r="AC191" s="22">
        <v>36136127</v>
      </c>
      <c r="AD191" s="22">
        <v>3590091</v>
      </c>
      <c r="AE191" s="22">
        <v>3535111</v>
      </c>
      <c r="AF191" s="22">
        <v>0</v>
      </c>
      <c r="AG191" s="22">
        <v>2589862</v>
      </c>
      <c r="AH191" s="22">
        <v>1541823</v>
      </c>
      <c r="AI191" s="22">
        <v>47393014</v>
      </c>
      <c r="AJ191" s="22">
        <v>71101797</v>
      </c>
      <c r="AK191" s="22">
        <v>8534308</v>
      </c>
      <c r="AL191" s="22">
        <v>62567489</v>
      </c>
    </row>
    <row r="192" spans="1:38" x14ac:dyDescent="0.35">
      <c r="A192" s="22" t="s">
        <v>114</v>
      </c>
      <c r="B192" s="22" t="s">
        <v>294</v>
      </c>
      <c r="C192" s="22" t="s">
        <v>495</v>
      </c>
      <c r="D192" s="22" t="s">
        <v>496</v>
      </c>
      <c r="E192" s="22">
        <v>11890991</v>
      </c>
      <c r="F192" s="22">
        <v>0</v>
      </c>
      <c r="G192" s="22">
        <v>6688523</v>
      </c>
      <c r="H192" s="22">
        <v>3068708</v>
      </c>
      <c r="I192" s="22">
        <v>0</v>
      </c>
      <c r="J192" s="22">
        <v>0</v>
      </c>
      <c r="K192" s="22">
        <v>1845030</v>
      </c>
      <c r="L192" s="22">
        <v>0</v>
      </c>
      <c r="M192" s="22">
        <v>23493252</v>
      </c>
      <c r="N192" s="22">
        <v>0</v>
      </c>
      <c r="O192" s="22">
        <v>12959121</v>
      </c>
      <c r="P192" s="22">
        <v>1586975</v>
      </c>
      <c r="Q192" s="22">
        <v>735498</v>
      </c>
      <c r="R192" s="22">
        <v>887706</v>
      </c>
      <c r="S192" s="22">
        <v>180327</v>
      </c>
      <c r="T192" s="22">
        <v>39842879</v>
      </c>
      <c r="U192" s="22">
        <v>10274158</v>
      </c>
      <c r="V192" s="22">
        <v>0</v>
      </c>
      <c r="W192" s="22">
        <v>2597377</v>
      </c>
      <c r="X192" s="22">
        <v>2067190</v>
      </c>
      <c r="Y192" s="22">
        <v>0</v>
      </c>
      <c r="Z192" s="22">
        <v>0</v>
      </c>
      <c r="AA192" s="22">
        <v>61501</v>
      </c>
      <c r="AB192" s="22">
        <v>0</v>
      </c>
      <c r="AC192" s="22">
        <v>15000226</v>
      </c>
      <c r="AD192" s="22">
        <v>3549308</v>
      </c>
      <c r="AE192" s="22">
        <v>723848</v>
      </c>
      <c r="AF192" s="22">
        <v>0</v>
      </c>
      <c r="AG192" s="22">
        <v>644917</v>
      </c>
      <c r="AH192" s="22">
        <v>139958</v>
      </c>
      <c r="AI192" s="22">
        <v>20058257</v>
      </c>
      <c r="AJ192" s="22">
        <v>19784622</v>
      </c>
      <c r="AK192" s="22">
        <v>2148316</v>
      </c>
      <c r="AL192" s="22">
        <v>17636306</v>
      </c>
    </row>
    <row r="193" spans="1:38" x14ac:dyDescent="0.35">
      <c r="A193" s="22" t="s">
        <v>114</v>
      </c>
      <c r="B193" s="22" t="s">
        <v>294</v>
      </c>
      <c r="C193" s="22" t="s">
        <v>497</v>
      </c>
      <c r="D193" s="22" t="s">
        <v>498</v>
      </c>
      <c r="E193" s="22">
        <v>38044736</v>
      </c>
      <c r="F193" s="22">
        <v>0</v>
      </c>
      <c r="G193" s="22">
        <v>7397768</v>
      </c>
      <c r="H193" s="22">
        <v>16894896</v>
      </c>
      <c r="I193" s="22">
        <v>3032748</v>
      </c>
      <c r="J193" s="22">
        <v>0</v>
      </c>
      <c r="K193" s="22">
        <v>0</v>
      </c>
      <c r="L193" s="22">
        <v>0</v>
      </c>
      <c r="M193" s="22">
        <v>65370148</v>
      </c>
      <c r="N193" s="22">
        <v>0</v>
      </c>
      <c r="O193" s="22">
        <v>11516797</v>
      </c>
      <c r="P193" s="22">
        <v>2626639</v>
      </c>
      <c r="Q193" s="22">
        <v>1360463</v>
      </c>
      <c r="R193" s="22">
        <v>0</v>
      </c>
      <c r="S193" s="22">
        <v>644660</v>
      </c>
      <c r="T193" s="22">
        <v>81518707</v>
      </c>
      <c r="U193" s="22">
        <v>34546409</v>
      </c>
      <c r="V193" s="22">
        <v>0</v>
      </c>
      <c r="W193" s="22">
        <v>5353209</v>
      </c>
      <c r="X193" s="22">
        <v>7971826</v>
      </c>
      <c r="Y193" s="22">
        <v>1792771</v>
      </c>
      <c r="Z193" s="22">
        <v>0</v>
      </c>
      <c r="AA193" s="22">
        <v>0</v>
      </c>
      <c r="AB193" s="22">
        <v>0</v>
      </c>
      <c r="AC193" s="22">
        <v>49664215</v>
      </c>
      <c r="AD193" s="22">
        <v>5032041</v>
      </c>
      <c r="AE193" s="22">
        <v>1537532</v>
      </c>
      <c r="AF193" s="22">
        <v>0</v>
      </c>
      <c r="AG193" s="22">
        <v>0</v>
      </c>
      <c r="AH193" s="22">
        <v>364714</v>
      </c>
      <c r="AI193" s="22">
        <v>56598502</v>
      </c>
      <c r="AJ193" s="22">
        <v>24920205</v>
      </c>
      <c r="AK193" s="22">
        <v>1765264</v>
      </c>
      <c r="AL193" s="22">
        <v>23154941</v>
      </c>
    </row>
    <row r="194" spans="1:38" x14ac:dyDescent="0.35">
      <c r="A194" s="22" t="s">
        <v>114</v>
      </c>
      <c r="B194" s="22" t="s">
        <v>294</v>
      </c>
      <c r="C194" s="22" t="s">
        <v>499</v>
      </c>
      <c r="D194" s="22" t="s">
        <v>500</v>
      </c>
      <c r="E194" s="22">
        <v>31469995</v>
      </c>
      <c r="F194" s="22">
        <v>0</v>
      </c>
      <c r="G194" s="22">
        <v>18906910</v>
      </c>
      <c r="H194" s="22">
        <v>13072644</v>
      </c>
      <c r="I194" s="22">
        <v>24561659</v>
      </c>
      <c r="J194" s="22">
        <v>0</v>
      </c>
      <c r="K194" s="22">
        <v>0</v>
      </c>
      <c r="L194" s="22">
        <v>2871688</v>
      </c>
      <c r="M194" s="22">
        <v>90882896</v>
      </c>
      <c r="N194" s="22">
        <v>1104480</v>
      </c>
      <c r="O194" s="22">
        <v>19489495</v>
      </c>
      <c r="P194" s="22">
        <v>3964468</v>
      </c>
      <c r="Q194" s="22">
        <v>4957165</v>
      </c>
      <c r="R194" s="22">
        <v>0</v>
      </c>
      <c r="S194" s="22">
        <v>1944659</v>
      </c>
      <c r="T194" s="22">
        <v>122343163</v>
      </c>
      <c r="U194" s="22">
        <v>14132744</v>
      </c>
      <c r="V194" s="22">
        <v>0</v>
      </c>
      <c r="W194" s="22">
        <v>6284850</v>
      </c>
      <c r="X194" s="22">
        <v>5895645</v>
      </c>
      <c r="Y194" s="22">
        <v>1900607</v>
      </c>
      <c r="Z194" s="22">
        <v>0</v>
      </c>
      <c r="AA194" s="22">
        <v>0</v>
      </c>
      <c r="AB194" s="22">
        <v>941666</v>
      </c>
      <c r="AC194" s="22">
        <v>29155512</v>
      </c>
      <c r="AD194" s="22">
        <v>9112887</v>
      </c>
      <c r="AE194" s="22">
        <v>2488887</v>
      </c>
      <c r="AF194" s="22">
        <v>0</v>
      </c>
      <c r="AG194" s="22">
        <v>0</v>
      </c>
      <c r="AH194" s="22">
        <v>1406448</v>
      </c>
      <c r="AI194" s="22">
        <v>42163734</v>
      </c>
      <c r="AJ194" s="22">
        <v>80179429</v>
      </c>
      <c r="AK194" s="22">
        <v>3750000</v>
      </c>
      <c r="AL194" s="22">
        <v>76429429</v>
      </c>
    </row>
    <row r="195" spans="1:38" x14ac:dyDescent="0.35">
      <c r="A195" s="22" t="s">
        <v>114</v>
      </c>
      <c r="B195" s="22" t="s">
        <v>294</v>
      </c>
      <c r="C195" s="22" t="s">
        <v>501</v>
      </c>
      <c r="D195" s="22" t="s">
        <v>502</v>
      </c>
      <c r="E195" s="22">
        <v>5721415</v>
      </c>
      <c r="F195" s="22">
        <v>0</v>
      </c>
      <c r="G195" s="22">
        <v>27404324</v>
      </c>
      <c r="H195" s="22">
        <v>0</v>
      </c>
      <c r="I195" s="22">
        <v>475324</v>
      </c>
      <c r="J195" s="22">
        <v>0</v>
      </c>
      <c r="K195" s="22">
        <v>0</v>
      </c>
      <c r="L195" s="22">
        <v>0</v>
      </c>
      <c r="M195" s="22">
        <v>33601063</v>
      </c>
      <c r="N195" s="22">
        <v>116732</v>
      </c>
      <c r="O195" s="22">
        <v>931783</v>
      </c>
      <c r="P195" s="22">
        <v>1642835</v>
      </c>
      <c r="Q195" s="22">
        <v>2429555</v>
      </c>
      <c r="R195" s="22">
        <v>665195</v>
      </c>
      <c r="S195" s="22">
        <v>1402952</v>
      </c>
      <c r="T195" s="22">
        <v>40790115</v>
      </c>
      <c r="U195" s="22">
        <v>2665473</v>
      </c>
      <c r="V195" s="22">
        <v>0</v>
      </c>
      <c r="W195" s="22">
        <v>539009</v>
      </c>
      <c r="X195" s="22">
        <v>4354</v>
      </c>
      <c r="Y195" s="22">
        <v>142598</v>
      </c>
      <c r="Z195" s="22">
        <v>0</v>
      </c>
      <c r="AA195" s="22">
        <v>0</v>
      </c>
      <c r="AB195" s="22">
        <v>0</v>
      </c>
      <c r="AC195" s="22">
        <v>3351434</v>
      </c>
      <c r="AD195" s="22">
        <v>458422</v>
      </c>
      <c r="AE195" s="22">
        <v>1037892</v>
      </c>
      <c r="AF195" s="22">
        <v>0</v>
      </c>
      <c r="AG195" s="22">
        <v>384609</v>
      </c>
      <c r="AH195" s="22">
        <v>474750</v>
      </c>
      <c r="AI195" s="22">
        <v>5707107</v>
      </c>
      <c r="AJ195" s="22">
        <v>35083008</v>
      </c>
      <c r="AK195" s="22">
        <v>892601</v>
      </c>
      <c r="AL195" s="22">
        <v>34190407</v>
      </c>
    </row>
    <row r="196" spans="1:38" x14ac:dyDescent="0.35">
      <c r="A196" s="22" t="s">
        <v>114</v>
      </c>
      <c r="B196" s="22" t="s">
        <v>294</v>
      </c>
      <c r="C196" s="22" t="s">
        <v>503</v>
      </c>
      <c r="D196" s="22" t="s">
        <v>504</v>
      </c>
      <c r="E196" s="22">
        <v>30603430</v>
      </c>
      <c r="F196" s="22">
        <v>0</v>
      </c>
      <c r="G196" s="22">
        <v>9346993</v>
      </c>
      <c r="H196" s="22">
        <v>10979586</v>
      </c>
      <c r="I196" s="22">
        <v>468151</v>
      </c>
      <c r="J196" s="22">
        <v>0</v>
      </c>
      <c r="K196" s="22">
        <v>0</v>
      </c>
      <c r="L196" s="22">
        <v>0</v>
      </c>
      <c r="M196" s="22">
        <v>51398160</v>
      </c>
      <c r="N196" s="22">
        <v>737057</v>
      </c>
      <c r="O196" s="22">
        <v>33510620</v>
      </c>
      <c r="P196" s="22">
        <v>5528680</v>
      </c>
      <c r="Q196" s="22">
        <v>1286562</v>
      </c>
      <c r="R196" s="22">
        <v>1290117</v>
      </c>
      <c r="S196" s="22">
        <v>2764330</v>
      </c>
      <c r="T196" s="22">
        <v>96515526</v>
      </c>
      <c r="U196" s="22">
        <v>17594104</v>
      </c>
      <c r="V196" s="22">
        <v>0</v>
      </c>
      <c r="W196" s="22">
        <v>2321798</v>
      </c>
      <c r="X196" s="22">
        <v>3961321</v>
      </c>
      <c r="Y196" s="22">
        <v>6910</v>
      </c>
      <c r="Z196" s="22">
        <v>0</v>
      </c>
      <c r="AA196" s="22">
        <v>0</v>
      </c>
      <c r="AB196" s="22">
        <v>0</v>
      </c>
      <c r="AC196" s="22">
        <v>23884133</v>
      </c>
      <c r="AD196" s="22">
        <v>13993315</v>
      </c>
      <c r="AE196" s="22">
        <v>3941265</v>
      </c>
      <c r="AF196" s="22">
        <v>0</v>
      </c>
      <c r="AG196" s="22">
        <v>884393</v>
      </c>
      <c r="AH196" s="22">
        <v>744179</v>
      </c>
      <c r="AI196" s="22">
        <v>43447285</v>
      </c>
      <c r="AJ196" s="22">
        <v>53068241</v>
      </c>
      <c r="AK196" s="22">
        <v>8635642</v>
      </c>
      <c r="AL196" s="22">
        <v>44432599</v>
      </c>
    </row>
    <row r="197" spans="1:38" x14ac:dyDescent="0.35">
      <c r="A197" s="22" t="s">
        <v>114</v>
      </c>
      <c r="B197" s="22" t="s">
        <v>294</v>
      </c>
      <c r="C197" s="22" t="s">
        <v>505</v>
      </c>
      <c r="D197" s="22" t="s">
        <v>506</v>
      </c>
      <c r="E197" s="22">
        <v>101685353</v>
      </c>
      <c r="F197" s="22">
        <v>0</v>
      </c>
      <c r="G197" s="22">
        <v>30900047</v>
      </c>
      <c r="H197" s="22">
        <v>24219593</v>
      </c>
      <c r="I197" s="22">
        <v>8015733</v>
      </c>
      <c r="J197" s="22">
        <v>0</v>
      </c>
      <c r="K197" s="22">
        <v>0</v>
      </c>
      <c r="L197" s="22">
        <v>0</v>
      </c>
      <c r="M197" s="22">
        <v>164820726</v>
      </c>
      <c r="N197" s="22">
        <v>0</v>
      </c>
      <c r="O197" s="22">
        <v>61835091</v>
      </c>
      <c r="P197" s="22">
        <v>8678392</v>
      </c>
      <c r="Q197" s="22">
        <v>26884827</v>
      </c>
      <c r="R197" s="22">
        <v>0</v>
      </c>
      <c r="S197" s="22">
        <v>12112081</v>
      </c>
      <c r="T197" s="22">
        <v>274331117</v>
      </c>
      <c r="U197" s="22">
        <v>72674660</v>
      </c>
      <c r="V197" s="22">
        <v>0</v>
      </c>
      <c r="W197" s="22">
        <v>13486795</v>
      </c>
      <c r="X197" s="22">
        <v>8324271</v>
      </c>
      <c r="Y197" s="22">
        <v>2285775</v>
      </c>
      <c r="Z197" s="22">
        <v>0</v>
      </c>
      <c r="AA197" s="22">
        <v>0</v>
      </c>
      <c r="AB197" s="22">
        <v>0</v>
      </c>
      <c r="AC197" s="22">
        <v>96771501</v>
      </c>
      <c r="AD197" s="22">
        <v>18302796</v>
      </c>
      <c r="AE197" s="22">
        <v>5329459</v>
      </c>
      <c r="AF197" s="22">
        <v>0</v>
      </c>
      <c r="AG197" s="22">
        <v>0</v>
      </c>
      <c r="AH197" s="22">
        <v>5809378</v>
      </c>
      <c r="AI197" s="22">
        <v>126213134</v>
      </c>
      <c r="AJ197" s="22">
        <v>148117983</v>
      </c>
      <c r="AK197" s="22">
        <v>9867757</v>
      </c>
      <c r="AL197" s="22">
        <v>138250226</v>
      </c>
    </row>
    <row r="198" spans="1:38" x14ac:dyDescent="0.35">
      <c r="A198" s="22" t="s">
        <v>114</v>
      </c>
      <c r="B198" s="22" t="s">
        <v>507</v>
      </c>
      <c r="C198" s="22" t="s">
        <v>508</v>
      </c>
      <c r="D198" s="22" t="s">
        <v>509</v>
      </c>
      <c r="E198" s="22">
        <v>4920769</v>
      </c>
      <c r="F198" s="22">
        <v>0</v>
      </c>
      <c r="G198" s="22">
        <v>831839</v>
      </c>
      <c r="H198" s="22">
        <v>1067735</v>
      </c>
      <c r="I198" s="22">
        <v>0</v>
      </c>
      <c r="J198" s="22">
        <v>0</v>
      </c>
      <c r="K198" s="22">
        <v>0</v>
      </c>
      <c r="L198" s="22">
        <v>0</v>
      </c>
      <c r="M198" s="22">
        <v>6820343</v>
      </c>
      <c r="N198" s="22">
        <v>28709</v>
      </c>
      <c r="O198" s="22">
        <v>3393176</v>
      </c>
      <c r="P198" s="22">
        <v>612616</v>
      </c>
      <c r="Q198" s="22">
        <v>1098450</v>
      </c>
      <c r="R198" s="22">
        <v>361037</v>
      </c>
      <c r="S198" s="22">
        <v>171740</v>
      </c>
      <c r="T198" s="22">
        <v>12486071</v>
      </c>
      <c r="U198" s="22">
        <v>3725359</v>
      </c>
      <c r="V198" s="22">
        <v>0</v>
      </c>
      <c r="W198" s="22">
        <v>206590</v>
      </c>
      <c r="X198" s="22">
        <v>227839</v>
      </c>
      <c r="Y198" s="22">
        <v>0</v>
      </c>
      <c r="Z198" s="22">
        <v>0</v>
      </c>
      <c r="AA198" s="22">
        <v>0</v>
      </c>
      <c r="AB198" s="22">
        <v>0</v>
      </c>
      <c r="AC198" s="22">
        <v>4159788</v>
      </c>
      <c r="AD198" s="22">
        <v>1414640</v>
      </c>
      <c r="AE198" s="22">
        <v>292705</v>
      </c>
      <c r="AF198" s="22">
        <v>0</v>
      </c>
      <c r="AG198" s="22">
        <v>205262</v>
      </c>
      <c r="AH198" s="22">
        <v>120694</v>
      </c>
      <c r="AI198" s="22">
        <v>6193089</v>
      </c>
      <c r="AJ198" s="22">
        <v>6292982</v>
      </c>
      <c r="AK198" s="22">
        <v>2024000</v>
      </c>
      <c r="AL198" s="22">
        <v>4268982</v>
      </c>
    </row>
    <row r="199" spans="1:38" x14ac:dyDescent="0.35">
      <c r="A199" s="22" t="s">
        <v>114</v>
      </c>
      <c r="B199" s="22" t="s">
        <v>507</v>
      </c>
      <c r="C199" s="22" t="s">
        <v>510</v>
      </c>
      <c r="D199" s="22" t="s">
        <v>511</v>
      </c>
      <c r="E199" s="22">
        <v>5145447</v>
      </c>
      <c r="F199" s="22">
        <v>0</v>
      </c>
      <c r="G199" s="22">
        <v>333551</v>
      </c>
      <c r="H199" s="22">
        <v>0</v>
      </c>
      <c r="I199" s="22">
        <v>510755</v>
      </c>
      <c r="J199" s="22">
        <v>0</v>
      </c>
      <c r="K199" s="22">
        <v>14916</v>
      </c>
      <c r="L199" s="22">
        <v>0</v>
      </c>
      <c r="M199" s="22">
        <v>6004669</v>
      </c>
      <c r="N199" s="22">
        <v>0</v>
      </c>
      <c r="O199" s="22">
        <v>2935650</v>
      </c>
      <c r="P199" s="22">
        <v>947280</v>
      </c>
      <c r="Q199" s="22">
        <v>1349990</v>
      </c>
      <c r="R199" s="22">
        <v>652758</v>
      </c>
      <c r="S199" s="22">
        <v>321795</v>
      </c>
      <c r="T199" s="22">
        <v>12212142</v>
      </c>
      <c r="U199" s="22">
        <v>2805774</v>
      </c>
      <c r="V199" s="22">
        <v>0</v>
      </c>
      <c r="W199" s="22">
        <v>193596</v>
      </c>
      <c r="X199" s="22">
        <v>0</v>
      </c>
      <c r="Y199" s="22">
        <v>183296</v>
      </c>
      <c r="Z199" s="22">
        <v>0</v>
      </c>
      <c r="AA199" s="22">
        <v>6477</v>
      </c>
      <c r="AB199" s="22">
        <v>0</v>
      </c>
      <c r="AC199" s="22">
        <v>3189143</v>
      </c>
      <c r="AD199" s="22">
        <v>872742</v>
      </c>
      <c r="AE199" s="22">
        <v>654915</v>
      </c>
      <c r="AF199" s="22">
        <v>0</v>
      </c>
      <c r="AG199" s="22">
        <v>496542</v>
      </c>
      <c r="AH199" s="22">
        <v>291465</v>
      </c>
      <c r="AI199" s="22">
        <v>5504807</v>
      </c>
      <c r="AJ199" s="22">
        <v>6707335</v>
      </c>
      <c r="AK199" s="22">
        <v>0</v>
      </c>
      <c r="AL199" s="22">
        <v>6707335</v>
      </c>
    </row>
    <row r="200" spans="1:38" x14ac:dyDescent="0.35">
      <c r="A200" s="22" t="s">
        <v>114</v>
      </c>
      <c r="B200" s="22" t="s">
        <v>507</v>
      </c>
      <c r="C200" s="22" t="s">
        <v>512</v>
      </c>
      <c r="D200" s="22" t="s">
        <v>513</v>
      </c>
      <c r="E200" s="22">
        <v>4027794</v>
      </c>
      <c r="F200" s="22">
        <v>0</v>
      </c>
      <c r="G200" s="22">
        <v>4221290</v>
      </c>
      <c r="H200" s="22">
        <v>4317975</v>
      </c>
      <c r="I200" s="22">
        <v>0</v>
      </c>
      <c r="J200" s="22">
        <v>0</v>
      </c>
      <c r="K200" s="22">
        <v>0</v>
      </c>
      <c r="L200" s="22">
        <v>0</v>
      </c>
      <c r="M200" s="22">
        <v>12567059</v>
      </c>
      <c r="N200" s="22">
        <v>0</v>
      </c>
      <c r="O200" s="22">
        <v>2717026</v>
      </c>
      <c r="P200" s="22">
        <v>752020</v>
      </c>
      <c r="Q200" s="22">
        <v>443106</v>
      </c>
      <c r="R200" s="22">
        <v>337421</v>
      </c>
      <c r="S200" s="22">
        <v>669417</v>
      </c>
      <c r="T200" s="22">
        <v>17486049</v>
      </c>
      <c r="U200" s="22">
        <v>2137738</v>
      </c>
      <c r="V200" s="22">
        <v>0</v>
      </c>
      <c r="W200" s="22">
        <v>1259565</v>
      </c>
      <c r="X200" s="22">
        <v>1223630</v>
      </c>
      <c r="Y200" s="22">
        <v>0</v>
      </c>
      <c r="Z200" s="22">
        <v>0</v>
      </c>
      <c r="AA200" s="22">
        <v>0</v>
      </c>
      <c r="AB200" s="22">
        <v>0</v>
      </c>
      <c r="AC200" s="22">
        <v>4620933</v>
      </c>
      <c r="AD200" s="22">
        <v>613729</v>
      </c>
      <c r="AE200" s="22">
        <v>536180</v>
      </c>
      <c r="AF200" s="22">
        <v>0</v>
      </c>
      <c r="AG200" s="22">
        <v>261399</v>
      </c>
      <c r="AH200" s="22">
        <v>464573</v>
      </c>
      <c r="AI200" s="22">
        <v>6496814</v>
      </c>
      <c r="AJ200" s="22">
        <v>10989235</v>
      </c>
      <c r="AK200" s="22">
        <v>2860426</v>
      </c>
      <c r="AL200" s="22">
        <v>8128809</v>
      </c>
    </row>
    <row r="201" spans="1:38" x14ac:dyDescent="0.35">
      <c r="A201" s="22" t="s">
        <v>114</v>
      </c>
      <c r="B201" s="22" t="s">
        <v>507</v>
      </c>
      <c r="C201" s="22" t="s">
        <v>514</v>
      </c>
      <c r="D201" s="22" t="s">
        <v>515</v>
      </c>
      <c r="E201" s="22">
        <v>999922</v>
      </c>
      <c r="F201" s="22">
        <v>0</v>
      </c>
      <c r="G201" s="22">
        <v>2692955</v>
      </c>
      <c r="H201" s="22">
        <v>1275452</v>
      </c>
      <c r="I201" s="22">
        <v>0</v>
      </c>
      <c r="J201" s="22">
        <v>0</v>
      </c>
      <c r="K201" s="22">
        <v>0</v>
      </c>
      <c r="L201" s="22">
        <v>0</v>
      </c>
      <c r="M201" s="22">
        <v>4968329</v>
      </c>
      <c r="N201" s="22">
        <v>0</v>
      </c>
      <c r="O201" s="22">
        <v>1489909</v>
      </c>
      <c r="P201" s="22">
        <v>217593</v>
      </c>
      <c r="Q201" s="22">
        <v>68041</v>
      </c>
      <c r="R201" s="22">
        <v>126197</v>
      </c>
      <c r="S201" s="22">
        <v>222135</v>
      </c>
      <c r="T201" s="22">
        <v>7092204</v>
      </c>
      <c r="U201" s="22">
        <v>704434</v>
      </c>
      <c r="V201" s="22">
        <v>0</v>
      </c>
      <c r="W201" s="22">
        <v>946579</v>
      </c>
      <c r="X201" s="22">
        <v>191533</v>
      </c>
      <c r="Y201" s="22">
        <v>0</v>
      </c>
      <c r="Z201" s="22">
        <v>0</v>
      </c>
      <c r="AA201" s="22">
        <v>0</v>
      </c>
      <c r="AB201" s="22">
        <v>0</v>
      </c>
      <c r="AC201" s="22">
        <v>1842546</v>
      </c>
      <c r="AD201" s="22">
        <v>346578</v>
      </c>
      <c r="AE201" s="22">
        <v>179242</v>
      </c>
      <c r="AF201" s="22">
        <v>0</v>
      </c>
      <c r="AG201" s="22">
        <v>78893</v>
      </c>
      <c r="AH201" s="22">
        <v>176659</v>
      </c>
      <c r="AI201" s="22">
        <v>2623918</v>
      </c>
      <c r="AJ201" s="22">
        <v>4468286</v>
      </c>
      <c r="AK201" s="22">
        <v>8373</v>
      </c>
      <c r="AL201" s="22">
        <v>4459913</v>
      </c>
    </row>
    <row r="202" spans="1:38" x14ac:dyDescent="0.35">
      <c r="A202" s="22" t="s">
        <v>114</v>
      </c>
      <c r="B202" s="22" t="s">
        <v>507</v>
      </c>
      <c r="C202" s="22" t="s">
        <v>516</v>
      </c>
      <c r="D202" s="22" t="s">
        <v>517</v>
      </c>
      <c r="E202" s="22">
        <v>1052510</v>
      </c>
      <c r="F202" s="22">
        <v>0</v>
      </c>
      <c r="G202" s="22">
        <v>1370454</v>
      </c>
      <c r="H202" s="22">
        <v>1200387</v>
      </c>
      <c r="I202" s="22">
        <v>0</v>
      </c>
      <c r="J202" s="22">
        <v>0</v>
      </c>
      <c r="K202" s="22">
        <v>0</v>
      </c>
      <c r="L202" s="22">
        <v>0</v>
      </c>
      <c r="M202" s="22">
        <v>3623351</v>
      </c>
      <c r="N202" s="22">
        <v>0</v>
      </c>
      <c r="O202" s="22">
        <v>309243</v>
      </c>
      <c r="P202" s="22">
        <v>289969</v>
      </c>
      <c r="Q202" s="22">
        <v>18141</v>
      </c>
      <c r="R202" s="22">
        <v>0</v>
      </c>
      <c r="S202" s="22">
        <v>64772</v>
      </c>
      <c r="T202" s="22">
        <v>4305476</v>
      </c>
      <c r="U202" s="22">
        <v>670177</v>
      </c>
      <c r="V202" s="22">
        <v>0</v>
      </c>
      <c r="W202" s="22">
        <v>435658</v>
      </c>
      <c r="X202" s="22">
        <v>274111</v>
      </c>
      <c r="Y202" s="22">
        <v>0</v>
      </c>
      <c r="Z202" s="22">
        <v>0</v>
      </c>
      <c r="AA202" s="22">
        <v>0</v>
      </c>
      <c r="AB202" s="22">
        <v>0</v>
      </c>
      <c r="AC202" s="22">
        <v>1379946</v>
      </c>
      <c r="AD202" s="22">
        <v>118095</v>
      </c>
      <c r="AE202" s="22">
        <v>117260</v>
      </c>
      <c r="AF202" s="22">
        <v>0</v>
      </c>
      <c r="AG202" s="22">
        <v>0</v>
      </c>
      <c r="AH202" s="22">
        <v>37907</v>
      </c>
      <c r="AI202" s="22">
        <v>1653208</v>
      </c>
      <c r="AJ202" s="22">
        <v>2652268</v>
      </c>
      <c r="AK202" s="22">
        <v>0</v>
      </c>
      <c r="AL202" s="22">
        <v>2652268</v>
      </c>
    </row>
    <row r="203" spans="1:38" x14ac:dyDescent="0.35">
      <c r="A203" s="22" t="s">
        <v>114</v>
      </c>
      <c r="B203" s="22" t="s">
        <v>507</v>
      </c>
      <c r="C203" s="22" t="s">
        <v>518</v>
      </c>
      <c r="D203" s="22" t="s">
        <v>519</v>
      </c>
      <c r="E203" s="22">
        <v>1969533</v>
      </c>
      <c r="F203" s="22">
        <v>0</v>
      </c>
      <c r="G203" s="22">
        <v>1861961</v>
      </c>
      <c r="H203" s="22">
        <v>3236298</v>
      </c>
      <c r="I203" s="22">
        <v>0</v>
      </c>
      <c r="J203" s="22">
        <v>0</v>
      </c>
      <c r="K203" s="22">
        <v>0</v>
      </c>
      <c r="L203" s="22">
        <v>0</v>
      </c>
      <c r="M203" s="22">
        <v>7067792</v>
      </c>
      <c r="N203" s="22">
        <v>0</v>
      </c>
      <c r="O203" s="22">
        <v>1788330</v>
      </c>
      <c r="P203" s="22">
        <v>279666</v>
      </c>
      <c r="Q203" s="22">
        <v>115417</v>
      </c>
      <c r="R203" s="22">
        <v>35659</v>
      </c>
      <c r="S203" s="22">
        <v>244337</v>
      </c>
      <c r="T203" s="22">
        <v>9531201</v>
      </c>
      <c r="U203" s="22">
        <v>1021753</v>
      </c>
      <c r="V203" s="22">
        <v>0</v>
      </c>
      <c r="W203" s="22">
        <v>1126546</v>
      </c>
      <c r="X203" s="22">
        <v>653201</v>
      </c>
      <c r="Y203" s="22">
        <v>0</v>
      </c>
      <c r="Z203" s="22">
        <v>0</v>
      </c>
      <c r="AA203" s="22">
        <v>0</v>
      </c>
      <c r="AB203" s="22">
        <v>0</v>
      </c>
      <c r="AC203" s="22">
        <v>2801500</v>
      </c>
      <c r="AD203" s="22">
        <v>905270</v>
      </c>
      <c r="AE203" s="22">
        <v>138328</v>
      </c>
      <c r="AF203" s="22">
        <v>0</v>
      </c>
      <c r="AG203" s="22">
        <v>24512</v>
      </c>
      <c r="AH203" s="22">
        <v>138508</v>
      </c>
      <c r="AI203" s="22">
        <v>4008118</v>
      </c>
      <c r="AJ203" s="22">
        <v>5523083</v>
      </c>
      <c r="AK203" s="22">
        <v>0</v>
      </c>
      <c r="AL203" s="22">
        <v>5523083</v>
      </c>
    </row>
    <row r="204" spans="1:38" x14ac:dyDescent="0.35">
      <c r="A204" s="22" t="s">
        <v>114</v>
      </c>
      <c r="B204" s="22" t="s">
        <v>507</v>
      </c>
      <c r="C204" s="22" t="s">
        <v>520</v>
      </c>
      <c r="D204" s="22" t="s">
        <v>521</v>
      </c>
      <c r="E204" s="22">
        <v>2877382</v>
      </c>
      <c r="F204" s="22">
        <v>0</v>
      </c>
      <c r="G204" s="22">
        <v>6406968</v>
      </c>
      <c r="H204" s="22">
        <v>2287369</v>
      </c>
      <c r="I204" s="22">
        <v>0</v>
      </c>
      <c r="J204" s="22">
        <v>0</v>
      </c>
      <c r="K204" s="22">
        <v>0</v>
      </c>
      <c r="L204" s="22">
        <v>0</v>
      </c>
      <c r="M204" s="22">
        <v>11571719</v>
      </c>
      <c r="N204" s="22">
        <v>0</v>
      </c>
      <c r="O204" s="22">
        <v>941518</v>
      </c>
      <c r="P204" s="22">
        <v>398222</v>
      </c>
      <c r="Q204" s="22">
        <v>220580</v>
      </c>
      <c r="R204" s="22">
        <v>191143</v>
      </c>
      <c r="S204" s="22">
        <v>0</v>
      </c>
      <c r="T204" s="22">
        <v>13323182</v>
      </c>
      <c r="U204" s="22">
        <v>1456596</v>
      </c>
      <c r="V204" s="22">
        <v>0</v>
      </c>
      <c r="W204" s="22">
        <v>1618512</v>
      </c>
      <c r="X204" s="22">
        <v>729398</v>
      </c>
      <c r="Y204" s="22">
        <v>0</v>
      </c>
      <c r="Z204" s="22">
        <v>0</v>
      </c>
      <c r="AA204" s="22">
        <v>0</v>
      </c>
      <c r="AB204" s="22">
        <v>0</v>
      </c>
      <c r="AC204" s="22">
        <v>3804506</v>
      </c>
      <c r="AD204" s="22">
        <v>194118</v>
      </c>
      <c r="AE204" s="22">
        <v>214738</v>
      </c>
      <c r="AF204" s="22">
        <v>0</v>
      </c>
      <c r="AG204" s="22">
        <v>167719</v>
      </c>
      <c r="AH204" s="22">
        <v>0</v>
      </c>
      <c r="AI204" s="22">
        <v>4381081</v>
      </c>
      <c r="AJ204" s="22">
        <v>8942101</v>
      </c>
      <c r="AK204" s="22">
        <v>335994</v>
      </c>
      <c r="AL204" s="22">
        <v>8606107</v>
      </c>
    </row>
    <row r="205" spans="1:38" x14ac:dyDescent="0.35">
      <c r="A205" s="22" t="s">
        <v>114</v>
      </c>
      <c r="B205" s="22" t="s">
        <v>507</v>
      </c>
      <c r="C205" s="22" t="s">
        <v>522</v>
      </c>
      <c r="D205" s="22" t="s">
        <v>523</v>
      </c>
      <c r="E205" s="22">
        <v>1386552</v>
      </c>
      <c r="F205" s="22">
        <v>0</v>
      </c>
      <c r="G205" s="22">
        <v>1882628</v>
      </c>
      <c r="H205" s="22">
        <v>536462</v>
      </c>
      <c r="I205" s="22">
        <v>0</v>
      </c>
      <c r="J205" s="22">
        <v>0</v>
      </c>
      <c r="K205" s="22">
        <v>0</v>
      </c>
      <c r="L205" s="22">
        <v>0</v>
      </c>
      <c r="M205" s="22">
        <v>3805642</v>
      </c>
      <c r="N205" s="22">
        <v>0</v>
      </c>
      <c r="O205" s="22">
        <v>703012</v>
      </c>
      <c r="P205" s="22">
        <v>487387</v>
      </c>
      <c r="Q205" s="22">
        <v>99609</v>
      </c>
      <c r="R205" s="22">
        <v>74687</v>
      </c>
      <c r="S205" s="22">
        <v>227837</v>
      </c>
      <c r="T205" s="22">
        <v>5398174</v>
      </c>
      <c r="U205" s="22">
        <v>1107576</v>
      </c>
      <c r="V205" s="22">
        <v>0</v>
      </c>
      <c r="W205" s="22">
        <v>454351</v>
      </c>
      <c r="X205" s="22">
        <v>197518</v>
      </c>
      <c r="Y205" s="22">
        <v>0</v>
      </c>
      <c r="Z205" s="22">
        <v>0</v>
      </c>
      <c r="AA205" s="22">
        <v>0</v>
      </c>
      <c r="AB205" s="22">
        <v>0</v>
      </c>
      <c r="AC205" s="22">
        <v>1759445</v>
      </c>
      <c r="AD205" s="22">
        <v>337871</v>
      </c>
      <c r="AE205" s="22">
        <v>254886</v>
      </c>
      <c r="AF205" s="22">
        <v>0</v>
      </c>
      <c r="AG205" s="22">
        <v>35242</v>
      </c>
      <c r="AH205" s="22">
        <v>125223</v>
      </c>
      <c r="AI205" s="22">
        <v>2512667</v>
      </c>
      <c r="AJ205" s="22">
        <v>2885507</v>
      </c>
      <c r="AK205" s="22">
        <v>91878</v>
      </c>
      <c r="AL205" s="22">
        <v>2793629</v>
      </c>
    </row>
    <row r="206" spans="1:38" x14ac:dyDescent="0.35">
      <c r="A206" s="22" t="s">
        <v>114</v>
      </c>
      <c r="B206" s="22" t="s">
        <v>507</v>
      </c>
      <c r="C206" s="22" t="s">
        <v>524</v>
      </c>
      <c r="D206" s="22" t="s">
        <v>525</v>
      </c>
      <c r="E206" s="22">
        <v>2134936</v>
      </c>
      <c r="F206" s="22">
        <v>0</v>
      </c>
      <c r="G206" s="22">
        <v>2070297</v>
      </c>
      <c r="H206" s="22">
        <v>1872059</v>
      </c>
      <c r="I206" s="22">
        <v>0</v>
      </c>
      <c r="J206" s="22">
        <v>0</v>
      </c>
      <c r="K206" s="22">
        <v>0</v>
      </c>
      <c r="L206" s="22">
        <v>0</v>
      </c>
      <c r="M206" s="22">
        <v>6077292</v>
      </c>
      <c r="N206" s="22">
        <v>32230</v>
      </c>
      <c r="O206" s="22">
        <v>1710362</v>
      </c>
      <c r="P206" s="22">
        <v>245613</v>
      </c>
      <c r="Q206" s="22">
        <v>40745</v>
      </c>
      <c r="R206" s="22">
        <v>5</v>
      </c>
      <c r="S206" s="22">
        <v>125031</v>
      </c>
      <c r="T206" s="22">
        <v>8231278</v>
      </c>
      <c r="U206" s="22">
        <v>1111624</v>
      </c>
      <c r="V206" s="22">
        <v>0</v>
      </c>
      <c r="W206" s="22">
        <v>927934</v>
      </c>
      <c r="X206" s="22">
        <v>1080566</v>
      </c>
      <c r="Y206" s="22">
        <v>0</v>
      </c>
      <c r="Z206" s="22">
        <v>0</v>
      </c>
      <c r="AA206" s="22">
        <v>0</v>
      </c>
      <c r="AB206" s="22">
        <v>0</v>
      </c>
      <c r="AC206" s="22">
        <v>3120124</v>
      </c>
      <c r="AD206" s="22">
        <v>634134</v>
      </c>
      <c r="AE206" s="22">
        <v>192323</v>
      </c>
      <c r="AF206" s="22">
        <v>0</v>
      </c>
      <c r="AG206" s="22">
        <v>5</v>
      </c>
      <c r="AH206" s="22">
        <v>62801</v>
      </c>
      <c r="AI206" s="22">
        <v>4009387</v>
      </c>
      <c r="AJ206" s="22">
        <v>4221891</v>
      </c>
      <c r="AK206" s="22">
        <v>0</v>
      </c>
      <c r="AL206" s="22">
        <v>4221891</v>
      </c>
    </row>
    <row r="207" spans="1:38" x14ac:dyDescent="0.35">
      <c r="A207" s="22" t="s">
        <v>114</v>
      </c>
      <c r="B207" s="22" t="s">
        <v>507</v>
      </c>
      <c r="C207" s="22" t="s">
        <v>526</v>
      </c>
      <c r="D207" s="22" t="s">
        <v>527</v>
      </c>
      <c r="E207" s="22">
        <v>9802606</v>
      </c>
      <c r="F207" s="22">
        <v>0</v>
      </c>
      <c r="G207" s="22">
        <v>2375504</v>
      </c>
      <c r="H207" s="22">
        <v>3637731</v>
      </c>
      <c r="I207" s="22">
        <v>0</v>
      </c>
      <c r="J207" s="22">
        <v>0</v>
      </c>
      <c r="K207" s="22">
        <v>0</v>
      </c>
      <c r="L207" s="22">
        <v>0</v>
      </c>
      <c r="M207" s="22">
        <v>15815841</v>
      </c>
      <c r="N207" s="22">
        <v>0</v>
      </c>
      <c r="O207" s="22">
        <v>3479819</v>
      </c>
      <c r="P207" s="22">
        <v>715578</v>
      </c>
      <c r="Q207" s="22">
        <v>249000</v>
      </c>
      <c r="R207" s="22">
        <v>114127</v>
      </c>
      <c r="S207" s="22">
        <v>461844</v>
      </c>
      <c r="T207" s="22">
        <v>20836209</v>
      </c>
      <c r="U207" s="22">
        <v>4397151</v>
      </c>
      <c r="V207" s="22">
        <v>0</v>
      </c>
      <c r="W207" s="22">
        <v>1357064</v>
      </c>
      <c r="X207" s="22">
        <v>1505323</v>
      </c>
      <c r="Y207" s="22">
        <v>0</v>
      </c>
      <c r="Z207" s="22">
        <v>0</v>
      </c>
      <c r="AA207" s="22">
        <v>0</v>
      </c>
      <c r="AB207" s="22">
        <v>0</v>
      </c>
      <c r="AC207" s="22">
        <v>7259538</v>
      </c>
      <c r="AD207" s="22">
        <v>2154285</v>
      </c>
      <c r="AE207" s="22">
        <v>404342</v>
      </c>
      <c r="AF207" s="22">
        <v>0</v>
      </c>
      <c r="AG207" s="22">
        <v>86822</v>
      </c>
      <c r="AH207" s="22">
        <v>243822</v>
      </c>
      <c r="AI207" s="22">
        <v>10148809</v>
      </c>
      <c r="AJ207" s="22">
        <v>10687400</v>
      </c>
      <c r="AK207" s="22">
        <v>886376</v>
      </c>
      <c r="AL207" s="22">
        <v>9801024</v>
      </c>
    </row>
    <row r="208" spans="1:38" x14ac:dyDescent="0.35">
      <c r="A208" s="22" t="s">
        <v>114</v>
      </c>
      <c r="B208" s="22" t="s">
        <v>507</v>
      </c>
      <c r="C208" s="22" t="s">
        <v>528</v>
      </c>
      <c r="D208" s="22" t="s">
        <v>529</v>
      </c>
      <c r="E208" s="22">
        <v>3894647</v>
      </c>
      <c r="F208" s="22">
        <v>0</v>
      </c>
      <c r="G208" s="22">
        <v>1544502</v>
      </c>
      <c r="H208" s="22">
        <v>253430</v>
      </c>
      <c r="I208" s="22">
        <v>0</v>
      </c>
      <c r="J208" s="22">
        <v>0</v>
      </c>
      <c r="K208" s="22">
        <v>125332</v>
      </c>
      <c r="L208" s="22">
        <v>0</v>
      </c>
      <c r="M208" s="22">
        <v>5817911</v>
      </c>
      <c r="N208" s="22">
        <v>0</v>
      </c>
      <c r="O208" s="22">
        <v>568801</v>
      </c>
      <c r="P208" s="22">
        <v>326903</v>
      </c>
      <c r="Q208" s="22">
        <v>191835</v>
      </c>
      <c r="R208" s="22">
        <v>159735</v>
      </c>
      <c r="S208" s="22">
        <v>166092</v>
      </c>
      <c r="T208" s="22">
        <v>7231277</v>
      </c>
      <c r="U208" s="22">
        <v>3437223</v>
      </c>
      <c r="V208" s="22">
        <v>0</v>
      </c>
      <c r="W208" s="22">
        <v>103131</v>
      </c>
      <c r="X208" s="22">
        <v>97880</v>
      </c>
      <c r="Y208" s="22">
        <v>0</v>
      </c>
      <c r="Z208" s="22">
        <v>0</v>
      </c>
      <c r="AA208" s="22">
        <v>0</v>
      </c>
      <c r="AB208" s="22">
        <v>0</v>
      </c>
      <c r="AC208" s="22">
        <v>3638234</v>
      </c>
      <c r="AD208" s="22">
        <v>409539</v>
      </c>
      <c r="AE208" s="22">
        <v>230475</v>
      </c>
      <c r="AF208" s="22">
        <v>0</v>
      </c>
      <c r="AG208" s="22">
        <v>124769</v>
      </c>
      <c r="AH208" s="22">
        <v>150363</v>
      </c>
      <c r="AI208" s="22">
        <v>4553380</v>
      </c>
      <c r="AJ208" s="22">
        <v>2677897</v>
      </c>
      <c r="AK208" s="22">
        <v>0</v>
      </c>
      <c r="AL208" s="22">
        <v>2677897</v>
      </c>
    </row>
    <row r="209" spans="1:38" x14ac:dyDescent="0.35">
      <c r="A209" s="22" t="s">
        <v>114</v>
      </c>
      <c r="B209" s="22" t="s">
        <v>507</v>
      </c>
      <c r="C209" s="22" t="s">
        <v>530</v>
      </c>
      <c r="D209" s="22" t="s">
        <v>531</v>
      </c>
      <c r="E209" s="22">
        <v>2842079</v>
      </c>
      <c r="F209" s="22">
        <v>0</v>
      </c>
      <c r="G209" s="22">
        <v>1299943</v>
      </c>
      <c r="H209" s="22">
        <v>1125533</v>
      </c>
      <c r="I209" s="22">
        <v>0</v>
      </c>
      <c r="J209" s="22">
        <v>0</v>
      </c>
      <c r="K209" s="22">
        <v>0</v>
      </c>
      <c r="L209" s="22">
        <v>0</v>
      </c>
      <c r="M209" s="22">
        <v>5267555</v>
      </c>
      <c r="N209" s="22">
        <v>0</v>
      </c>
      <c r="O209" s="22">
        <v>242458</v>
      </c>
      <c r="P209" s="22">
        <v>259004</v>
      </c>
      <c r="Q209" s="22">
        <v>71038</v>
      </c>
      <c r="R209" s="22">
        <v>10390</v>
      </c>
      <c r="S209" s="22">
        <v>100581</v>
      </c>
      <c r="T209" s="22">
        <v>5951026</v>
      </c>
      <c r="U209" s="22">
        <v>1478994</v>
      </c>
      <c r="V209" s="22">
        <v>0</v>
      </c>
      <c r="W209" s="22">
        <v>774549</v>
      </c>
      <c r="X209" s="22">
        <v>530232</v>
      </c>
      <c r="Y209" s="22">
        <v>0</v>
      </c>
      <c r="Z209" s="22">
        <v>0</v>
      </c>
      <c r="AA209" s="22">
        <v>0</v>
      </c>
      <c r="AB209" s="22">
        <v>0</v>
      </c>
      <c r="AC209" s="22">
        <v>2783775</v>
      </c>
      <c r="AD209" s="22">
        <v>196571</v>
      </c>
      <c r="AE209" s="22">
        <v>191027</v>
      </c>
      <c r="AF209" s="22">
        <v>0</v>
      </c>
      <c r="AG209" s="22">
        <v>9698</v>
      </c>
      <c r="AH209" s="22">
        <v>81533</v>
      </c>
      <c r="AI209" s="22">
        <v>3262604</v>
      </c>
      <c r="AJ209" s="22">
        <v>2688422</v>
      </c>
      <c r="AK209" s="22">
        <v>0</v>
      </c>
      <c r="AL209" s="22">
        <v>2688422</v>
      </c>
    </row>
    <row r="210" spans="1:38" x14ac:dyDescent="0.35">
      <c r="A210" s="22" t="s">
        <v>114</v>
      </c>
      <c r="B210" s="22" t="s">
        <v>507</v>
      </c>
      <c r="C210" s="22" t="s">
        <v>532</v>
      </c>
      <c r="D210" s="22" t="s">
        <v>533</v>
      </c>
      <c r="E210" s="22">
        <v>552620</v>
      </c>
      <c r="F210" s="22">
        <v>0</v>
      </c>
      <c r="G210" s="22">
        <v>5406509</v>
      </c>
      <c r="H210" s="22">
        <v>2583742</v>
      </c>
      <c r="I210" s="22">
        <v>139751</v>
      </c>
      <c r="J210" s="22">
        <v>0</v>
      </c>
      <c r="K210" s="22">
        <v>0</v>
      </c>
      <c r="L210" s="22">
        <v>0</v>
      </c>
      <c r="M210" s="22">
        <v>8682622</v>
      </c>
      <c r="N210" s="22">
        <v>0</v>
      </c>
      <c r="O210" s="22">
        <v>781540</v>
      </c>
      <c r="P210" s="22">
        <v>419476</v>
      </c>
      <c r="Q210" s="22">
        <v>549208</v>
      </c>
      <c r="R210" s="22">
        <v>377428</v>
      </c>
      <c r="S210" s="22">
        <v>28341</v>
      </c>
      <c r="T210" s="22">
        <v>10838615</v>
      </c>
      <c r="U210" s="22">
        <v>418255</v>
      </c>
      <c r="V210" s="22">
        <v>0</v>
      </c>
      <c r="W210" s="22">
        <v>2543502</v>
      </c>
      <c r="X210" s="22">
        <v>2113264</v>
      </c>
      <c r="Y210" s="22">
        <v>14335</v>
      </c>
      <c r="Z210" s="22">
        <v>0</v>
      </c>
      <c r="AA210" s="22">
        <v>0</v>
      </c>
      <c r="AB210" s="22">
        <v>0</v>
      </c>
      <c r="AC210" s="22">
        <v>5089356</v>
      </c>
      <c r="AD210" s="22">
        <v>380341</v>
      </c>
      <c r="AE210" s="22">
        <v>236557</v>
      </c>
      <c r="AF210" s="22">
        <v>0</v>
      </c>
      <c r="AG210" s="22">
        <v>138144</v>
      </c>
      <c r="AH210" s="22">
        <v>16196</v>
      </c>
      <c r="AI210" s="22">
        <v>5860594</v>
      </c>
      <c r="AJ210" s="22">
        <v>4978021</v>
      </c>
      <c r="AK210" s="22">
        <v>0</v>
      </c>
      <c r="AL210" s="22">
        <v>4978021</v>
      </c>
    </row>
    <row r="211" spans="1:38" x14ac:dyDescent="0.35">
      <c r="A211" s="22" t="s">
        <v>114</v>
      </c>
      <c r="B211" s="22" t="s">
        <v>507</v>
      </c>
      <c r="C211" s="22" t="s">
        <v>534</v>
      </c>
      <c r="D211" s="22" t="s">
        <v>535</v>
      </c>
      <c r="E211" s="22">
        <v>11249233</v>
      </c>
      <c r="F211" s="22">
        <v>0</v>
      </c>
      <c r="G211" s="22">
        <v>2289976</v>
      </c>
      <c r="H211" s="22">
        <v>1170387</v>
      </c>
      <c r="I211" s="22">
        <v>0</v>
      </c>
      <c r="J211" s="22">
        <v>0</v>
      </c>
      <c r="K211" s="22">
        <v>0</v>
      </c>
      <c r="L211" s="22">
        <v>1360503</v>
      </c>
      <c r="M211" s="22">
        <v>16070099</v>
      </c>
      <c r="N211" s="22">
        <v>0</v>
      </c>
      <c r="O211" s="22">
        <v>17444020</v>
      </c>
      <c r="P211" s="22">
        <v>1423748</v>
      </c>
      <c r="Q211" s="22">
        <v>1464395</v>
      </c>
      <c r="R211" s="22">
        <v>979423</v>
      </c>
      <c r="S211" s="22">
        <v>779991</v>
      </c>
      <c r="T211" s="22">
        <v>38161676</v>
      </c>
      <c r="U211" s="22">
        <v>9038614</v>
      </c>
      <c r="V211" s="22">
        <v>0</v>
      </c>
      <c r="W211" s="22">
        <v>972747</v>
      </c>
      <c r="X211" s="22">
        <v>551947</v>
      </c>
      <c r="Y211" s="22">
        <v>0</v>
      </c>
      <c r="Z211" s="22">
        <v>0</v>
      </c>
      <c r="AA211" s="22">
        <v>0</v>
      </c>
      <c r="AB211" s="22">
        <v>939276</v>
      </c>
      <c r="AC211" s="22">
        <v>11502584</v>
      </c>
      <c r="AD211" s="22">
        <v>10393106</v>
      </c>
      <c r="AE211" s="22">
        <v>1293758</v>
      </c>
      <c r="AF211" s="22">
        <v>0</v>
      </c>
      <c r="AG211" s="22">
        <v>660770</v>
      </c>
      <c r="AH211" s="22">
        <v>472723</v>
      </c>
      <c r="AI211" s="22">
        <v>24322941</v>
      </c>
      <c r="AJ211" s="22">
        <v>13838735</v>
      </c>
      <c r="AK211" s="22">
        <v>3076608</v>
      </c>
      <c r="AL211" s="22">
        <v>10762127</v>
      </c>
    </row>
    <row r="212" spans="1:38" x14ac:dyDescent="0.35">
      <c r="A212" s="22" t="s">
        <v>114</v>
      </c>
      <c r="B212" s="22" t="s">
        <v>507</v>
      </c>
      <c r="C212" s="22" t="s">
        <v>536</v>
      </c>
      <c r="D212" s="22" t="s">
        <v>537</v>
      </c>
      <c r="E212" s="22">
        <v>3712560</v>
      </c>
      <c r="F212" s="22">
        <v>0</v>
      </c>
      <c r="G212" s="22">
        <v>2187094</v>
      </c>
      <c r="H212" s="22">
        <v>1361584</v>
      </c>
      <c r="I212" s="22">
        <v>0</v>
      </c>
      <c r="J212" s="22">
        <v>0</v>
      </c>
      <c r="K212" s="22">
        <v>0</v>
      </c>
      <c r="L212" s="22">
        <v>0</v>
      </c>
      <c r="M212" s="22">
        <v>7261238</v>
      </c>
      <c r="N212" s="22">
        <v>2277617</v>
      </c>
      <c r="O212" s="22">
        <v>3789172</v>
      </c>
      <c r="P212" s="22">
        <v>926473</v>
      </c>
      <c r="Q212" s="22">
        <v>61531</v>
      </c>
      <c r="R212" s="22">
        <v>0</v>
      </c>
      <c r="S212" s="22">
        <v>91019</v>
      </c>
      <c r="T212" s="22">
        <v>14407050</v>
      </c>
      <c r="U212" s="22">
        <v>2572172</v>
      </c>
      <c r="V212" s="22">
        <v>0</v>
      </c>
      <c r="W212" s="22">
        <v>730889</v>
      </c>
      <c r="X212" s="22">
        <v>831978</v>
      </c>
      <c r="Y212" s="22">
        <v>0</v>
      </c>
      <c r="Z212" s="22">
        <v>0</v>
      </c>
      <c r="AA212" s="22">
        <v>0</v>
      </c>
      <c r="AB212" s="22">
        <v>0</v>
      </c>
      <c r="AC212" s="22">
        <v>4135039</v>
      </c>
      <c r="AD212" s="22">
        <v>1748676</v>
      </c>
      <c r="AE212" s="22">
        <v>593315</v>
      </c>
      <c r="AF212" s="22">
        <v>0</v>
      </c>
      <c r="AG212" s="22">
        <v>0</v>
      </c>
      <c r="AH212" s="22">
        <v>48606</v>
      </c>
      <c r="AI212" s="22">
        <v>6525636</v>
      </c>
      <c r="AJ212" s="22">
        <v>7881414</v>
      </c>
      <c r="AK212" s="22">
        <v>0</v>
      </c>
      <c r="AL212" s="22">
        <v>7881414</v>
      </c>
    </row>
    <row r="213" spans="1:38" x14ac:dyDescent="0.35">
      <c r="A213" s="22" t="s">
        <v>114</v>
      </c>
      <c r="B213" s="22" t="s">
        <v>507</v>
      </c>
      <c r="C213" s="22" t="s">
        <v>538</v>
      </c>
      <c r="D213" s="22" t="s">
        <v>539</v>
      </c>
      <c r="E213" s="22">
        <v>2381224</v>
      </c>
      <c r="F213" s="22">
        <v>0</v>
      </c>
      <c r="G213" s="22">
        <v>1279875</v>
      </c>
      <c r="H213" s="22">
        <v>1805807</v>
      </c>
      <c r="I213" s="22">
        <v>0</v>
      </c>
      <c r="J213" s="22">
        <v>0</v>
      </c>
      <c r="K213" s="22">
        <v>0</v>
      </c>
      <c r="L213" s="22">
        <v>0</v>
      </c>
      <c r="M213" s="22">
        <v>5466906</v>
      </c>
      <c r="N213" s="22">
        <v>0</v>
      </c>
      <c r="O213" s="22">
        <v>1694988</v>
      </c>
      <c r="P213" s="22">
        <v>536437</v>
      </c>
      <c r="Q213" s="22">
        <v>613942</v>
      </c>
      <c r="R213" s="22">
        <v>962723</v>
      </c>
      <c r="S213" s="22">
        <v>328165</v>
      </c>
      <c r="T213" s="22">
        <v>9603161</v>
      </c>
      <c r="U213" s="22">
        <v>1150228</v>
      </c>
      <c r="V213" s="22">
        <v>0</v>
      </c>
      <c r="W213" s="22">
        <v>345135</v>
      </c>
      <c r="X213" s="22">
        <v>841362</v>
      </c>
      <c r="Y213" s="22">
        <v>0</v>
      </c>
      <c r="Z213" s="22">
        <v>0</v>
      </c>
      <c r="AA213" s="22">
        <v>0</v>
      </c>
      <c r="AB213" s="22">
        <v>0</v>
      </c>
      <c r="AC213" s="22">
        <v>2336725</v>
      </c>
      <c r="AD213" s="22">
        <v>753683</v>
      </c>
      <c r="AE213" s="22">
        <v>407062</v>
      </c>
      <c r="AF213" s="22">
        <v>0</v>
      </c>
      <c r="AG213" s="22">
        <v>215327</v>
      </c>
      <c r="AH213" s="22">
        <v>196436</v>
      </c>
      <c r="AI213" s="22">
        <v>3909233</v>
      </c>
      <c r="AJ213" s="22">
        <v>5693928</v>
      </c>
      <c r="AK213" s="22">
        <v>307149</v>
      </c>
      <c r="AL213" s="22">
        <v>5386779</v>
      </c>
    </row>
    <row r="214" spans="1:38" x14ac:dyDescent="0.35">
      <c r="A214" s="22" t="s">
        <v>114</v>
      </c>
      <c r="B214" s="22" t="s">
        <v>507</v>
      </c>
      <c r="C214" s="22" t="s">
        <v>540</v>
      </c>
      <c r="D214" s="22" t="s">
        <v>541</v>
      </c>
      <c r="E214" s="22">
        <v>1712672</v>
      </c>
      <c r="F214" s="22">
        <v>0</v>
      </c>
      <c r="G214" s="22">
        <v>2030904</v>
      </c>
      <c r="H214" s="22">
        <v>2658265</v>
      </c>
      <c r="I214" s="22">
        <v>0</v>
      </c>
      <c r="J214" s="22">
        <v>0</v>
      </c>
      <c r="K214" s="22">
        <v>380000</v>
      </c>
      <c r="L214" s="22">
        <v>0</v>
      </c>
      <c r="M214" s="22">
        <v>6781841</v>
      </c>
      <c r="N214" s="22">
        <v>0</v>
      </c>
      <c r="O214" s="22">
        <v>151430</v>
      </c>
      <c r="P214" s="22">
        <v>384898</v>
      </c>
      <c r="Q214" s="22">
        <v>158839</v>
      </c>
      <c r="R214" s="22">
        <v>50867</v>
      </c>
      <c r="S214" s="22">
        <v>30845</v>
      </c>
      <c r="T214" s="22">
        <v>7558720</v>
      </c>
      <c r="U214" s="22">
        <v>1235536</v>
      </c>
      <c r="V214" s="22">
        <v>0</v>
      </c>
      <c r="W214" s="22">
        <v>564966</v>
      </c>
      <c r="X214" s="22">
        <v>1840662</v>
      </c>
      <c r="Y214" s="22">
        <v>0</v>
      </c>
      <c r="Z214" s="22">
        <v>0</v>
      </c>
      <c r="AA214" s="22">
        <v>8907</v>
      </c>
      <c r="AB214" s="22">
        <v>0</v>
      </c>
      <c r="AC214" s="22">
        <v>3650071</v>
      </c>
      <c r="AD214" s="22">
        <v>65562</v>
      </c>
      <c r="AE214" s="22">
        <v>137169</v>
      </c>
      <c r="AF214" s="22">
        <v>0</v>
      </c>
      <c r="AG214" s="22">
        <v>21292</v>
      </c>
      <c r="AH214" s="22">
        <v>30845</v>
      </c>
      <c r="AI214" s="22">
        <v>3904939</v>
      </c>
      <c r="AJ214" s="22">
        <v>3653781</v>
      </c>
      <c r="AK214" s="22">
        <v>0</v>
      </c>
      <c r="AL214" s="22">
        <v>3653781</v>
      </c>
    </row>
    <row r="215" spans="1:38" x14ac:dyDescent="0.35">
      <c r="A215" s="22" t="s">
        <v>114</v>
      </c>
      <c r="B215" s="22" t="s">
        <v>507</v>
      </c>
      <c r="C215" s="22" t="s">
        <v>542</v>
      </c>
      <c r="D215" s="22" t="s">
        <v>543</v>
      </c>
      <c r="E215" s="22">
        <v>8370028</v>
      </c>
      <c r="F215" s="22">
        <v>0</v>
      </c>
      <c r="G215" s="22">
        <v>1774913</v>
      </c>
      <c r="H215" s="22">
        <v>2303464</v>
      </c>
      <c r="I215" s="22">
        <v>665554</v>
      </c>
      <c r="J215" s="22">
        <v>0</v>
      </c>
      <c r="K215" s="22">
        <v>0</v>
      </c>
      <c r="L215" s="22">
        <v>0</v>
      </c>
      <c r="M215" s="22">
        <v>13113959</v>
      </c>
      <c r="N215" s="22">
        <v>0</v>
      </c>
      <c r="O215" s="22">
        <v>3230589</v>
      </c>
      <c r="P215" s="22">
        <v>322522</v>
      </c>
      <c r="Q215" s="22">
        <v>177902</v>
      </c>
      <c r="R215" s="22">
        <v>441598</v>
      </c>
      <c r="S215" s="22">
        <v>152134</v>
      </c>
      <c r="T215" s="22">
        <v>17438704</v>
      </c>
      <c r="U215" s="22">
        <v>5140865</v>
      </c>
      <c r="V215" s="22">
        <v>0</v>
      </c>
      <c r="W215" s="22">
        <v>779093</v>
      </c>
      <c r="X215" s="22">
        <v>1313404</v>
      </c>
      <c r="Y215" s="22">
        <v>124083</v>
      </c>
      <c r="Z215" s="22">
        <v>0</v>
      </c>
      <c r="AA215" s="22">
        <v>0</v>
      </c>
      <c r="AB215" s="22">
        <v>0</v>
      </c>
      <c r="AC215" s="22">
        <v>7357445</v>
      </c>
      <c r="AD215" s="22">
        <v>1355988</v>
      </c>
      <c r="AE215" s="22">
        <v>189642</v>
      </c>
      <c r="AF215" s="22">
        <v>0</v>
      </c>
      <c r="AG215" s="22">
        <v>329707</v>
      </c>
      <c r="AH215" s="22">
        <v>131311</v>
      </c>
      <c r="AI215" s="22">
        <v>9364093</v>
      </c>
      <c r="AJ215" s="22">
        <v>8074611</v>
      </c>
      <c r="AK215" s="22">
        <v>229130</v>
      </c>
      <c r="AL215" s="22">
        <v>7845481</v>
      </c>
    </row>
    <row r="216" spans="1:38" x14ac:dyDescent="0.35">
      <c r="A216" s="22" t="s">
        <v>114</v>
      </c>
      <c r="B216" s="22" t="s">
        <v>507</v>
      </c>
      <c r="C216" s="22" t="s">
        <v>544</v>
      </c>
      <c r="D216" s="22" t="s">
        <v>545</v>
      </c>
      <c r="E216" s="22">
        <v>3854334</v>
      </c>
      <c r="F216" s="22">
        <v>0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3854334</v>
      </c>
      <c r="N216" s="22">
        <v>0</v>
      </c>
      <c r="O216" s="22">
        <v>3960961</v>
      </c>
      <c r="P216" s="22">
        <v>440784</v>
      </c>
      <c r="Q216" s="22">
        <v>710171</v>
      </c>
      <c r="R216" s="22">
        <v>349164</v>
      </c>
      <c r="S216" s="22">
        <v>43495</v>
      </c>
      <c r="T216" s="22">
        <v>9358909</v>
      </c>
      <c r="U216" s="22">
        <v>1578742</v>
      </c>
      <c r="V216" s="22">
        <v>0</v>
      </c>
      <c r="W216" s="22">
        <v>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1578742</v>
      </c>
      <c r="AD216" s="22">
        <v>1291173</v>
      </c>
      <c r="AE216" s="22">
        <v>302320</v>
      </c>
      <c r="AF216" s="22">
        <v>0</v>
      </c>
      <c r="AG216" s="22">
        <v>64602</v>
      </c>
      <c r="AH216" s="22">
        <v>43495</v>
      </c>
      <c r="AI216" s="22">
        <v>3280332</v>
      </c>
      <c r="AJ216" s="22">
        <v>6078577</v>
      </c>
      <c r="AK216" s="22">
        <v>0</v>
      </c>
      <c r="AL216" s="22">
        <v>6078577</v>
      </c>
    </row>
    <row r="217" spans="1:38" x14ac:dyDescent="0.35">
      <c r="A217" s="22" t="s">
        <v>114</v>
      </c>
      <c r="B217" s="22" t="s">
        <v>507</v>
      </c>
      <c r="C217" s="22" t="s">
        <v>546</v>
      </c>
      <c r="D217" s="22" t="s">
        <v>547</v>
      </c>
      <c r="E217" s="22">
        <v>2666797</v>
      </c>
      <c r="F217" s="22">
        <v>0</v>
      </c>
      <c r="G217" s="22">
        <v>1811846</v>
      </c>
      <c r="H217" s="22">
        <v>1304057</v>
      </c>
      <c r="I217" s="22">
        <v>58693</v>
      </c>
      <c r="J217" s="22">
        <v>0</v>
      </c>
      <c r="K217" s="22">
        <v>0</v>
      </c>
      <c r="L217" s="22">
        <v>167268</v>
      </c>
      <c r="M217" s="22">
        <v>6008661</v>
      </c>
      <c r="N217" s="22">
        <v>0</v>
      </c>
      <c r="O217" s="22">
        <v>839311</v>
      </c>
      <c r="P217" s="22">
        <v>888838</v>
      </c>
      <c r="Q217" s="22">
        <v>94668</v>
      </c>
      <c r="R217" s="22">
        <v>68293</v>
      </c>
      <c r="S217" s="22">
        <v>200679</v>
      </c>
      <c r="T217" s="22">
        <v>8100450</v>
      </c>
      <c r="U217" s="22">
        <v>1741422</v>
      </c>
      <c r="V217" s="22">
        <v>0</v>
      </c>
      <c r="W217" s="22">
        <v>479312</v>
      </c>
      <c r="X217" s="22">
        <v>514805</v>
      </c>
      <c r="Y217" s="22">
        <v>23926</v>
      </c>
      <c r="Z217" s="22">
        <v>0</v>
      </c>
      <c r="AA217" s="22">
        <v>0</v>
      </c>
      <c r="AB217" s="22">
        <v>141708</v>
      </c>
      <c r="AC217" s="22">
        <v>2901173</v>
      </c>
      <c r="AD217" s="22">
        <v>202535</v>
      </c>
      <c r="AE217" s="22">
        <v>409588</v>
      </c>
      <c r="AF217" s="22">
        <v>0</v>
      </c>
      <c r="AG217" s="22">
        <v>24444</v>
      </c>
      <c r="AH217" s="22">
        <v>129365</v>
      </c>
      <c r="AI217" s="22">
        <v>3667105</v>
      </c>
      <c r="AJ217" s="22">
        <v>4433345</v>
      </c>
      <c r="AK217" s="22">
        <v>5326</v>
      </c>
      <c r="AL217" s="22">
        <v>4428019</v>
      </c>
    </row>
    <row r="218" spans="1:38" x14ac:dyDescent="0.35">
      <c r="A218" s="22" t="s">
        <v>114</v>
      </c>
      <c r="B218" s="22" t="s">
        <v>507</v>
      </c>
      <c r="C218" s="22" t="s">
        <v>548</v>
      </c>
      <c r="D218" s="22" t="s">
        <v>549</v>
      </c>
      <c r="E218" s="22">
        <v>3790830</v>
      </c>
      <c r="F218" s="22">
        <v>0</v>
      </c>
      <c r="G218" s="22">
        <v>1008549</v>
      </c>
      <c r="H218" s="22">
        <v>503132</v>
      </c>
      <c r="I218" s="22">
        <v>0</v>
      </c>
      <c r="J218" s="22">
        <v>0</v>
      </c>
      <c r="K218" s="22">
        <v>0</v>
      </c>
      <c r="L218" s="22">
        <v>0</v>
      </c>
      <c r="M218" s="22">
        <v>5302511</v>
      </c>
      <c r="N218" s="22">
        <v>0</v>
      </c>
      <c r="O218" s="22">
        <v>842654</v>
      </c>
      <c r="P218" s="22">
        <v>810887</v>
      </c>
      <c r="Q218" s="22">
        <v>203724</v>
      </c>
      <c r="R218" s="22">
        <v>123212</v>
      </c>
      <c r="S218" s="22">
        <v>304065</v>
      </c>
      <c r="T218" s="22">
        <v>7587053</v>
      </c>
      <c r="U218" s="22">
        <v>1636788</v>
      </c>
      <c r="V218" s="22">
        <v>0</v>
      </c>
      <c r="W218" s="22">
        <v>570454</v>
      </c>
      <c r="X218" s="22">
        <v>383469</v>
      </c>
      <c r="Y218" s="22">
        <v>0</v>
      </c>
      <c r="Z218" s="22">
        <v>0</v>
      </c>
      <c r="AA218" s="22">
        <v>0</v>
      </c>
      <c r="AB218" s="22">
        <v>0</v>
      </c>
      <c r="AC218" s="22">
        <v>2590711</v>
      </c>
      <c r="AD218" s="22">
        <v>177219</v>
      </c>
      <c r="AE218" s="22">
        <v>389871</v>
      </c>
      <c r="AF218" s="22">
        <v>0</v>
      </c>
      <c r="AG218" s="22">
        <v>76577</v>
      </c>
      <c r="AH218" s="22">
        <v>161829</v>
      </c>
      <c r="AI218" s="22">
        <v>3396207</v>
      </c>
      <c r="AJ218" s="22">
        <v>4190846</v>
      </c>
      <c r="AK218" s="22">
        <v>431310</v>
      </c>
      <c r="AL218" s="22">
        <v>3759536</v>
      </c>
    </row>
    <row r="219" spans="1:38" x14ac:dyDescent="0.35">
      <c r="A219" s="22" t="s">
        <v>114</v>
      </c>
      <c r="B219" s="22" t="s">
        <v>507</v>
      </c>
      <c r="C219" s="22" t="s">
        <v>550</v>
      </c>
      <c r="D219" s="22" t="s">
        <v>551</v>
      </c>
      <c r="E219" s="22">
        <v>5158267</v>
      </c>
      <c r="F219" s="22">
        <v>0</v>
      </c>
      <c r="G219" s="22">
        <v>1820072</v>
      </c>
      <c r="H219" s="22">
        <v>1445621</v>
      </c>
      <c r="I219" s="22">
        <v>0</v>
      </c>
      <c r="J219" s="22">
        <v>0</v>
      </c>
      <c r="K219" s="22">
        <v>0</v>
      </c>
      <c r="L219" s="22">
        <v>0</v>
      </c>
      <c r="M219" s="22">
        <v>8423960</v>
      </c>
      <c r="N219" s="22">
        <v>0</v>
      </c>
      <c r="O219" s="22">
        <v>809268</v>
      </c>
      <c r="P219" s="22">
        <v>1059174</v>
      </c>
      <c r="Q219" s="22">
        <v>50819</v>
      </c>
      <c r="R219" s="22">
        <v>388771</v>
      </c>
      <c r="S219" s="22">
        <v>104905</v>
      </c>
      <c r="T219" s="22">
        <v>10836897</v>
      </c>
      <c r="U219" s="22">
        <v>2806504</v>
      </c>
      <c r="V219" s="22">
        <v>0</v>
      </c>
      <c r="W219" s="22">
        <v>850428</v>
      </c>
      <c r="X219" s="22">
        <v>737584</v>
      </c>
      <c r="Y219" s="22">
        <v>0</v>
      </c>
      <c r="Z219" s="22">
        <v>0</v>
      </c>
      <c r="AA219" s="22">
        <v>0</v>
      </c>
      <c r="AB219" s="22">
        <v>0</v>
      </c>
      <c r="AC219" s="22">
        <v>4394516</v>
      </c>
      <c r="AD219" s="22">
        <v>221882</v>
      </c>
      <c r="AE219" s="22">
        <v>639287</v>
      </c>
      <c r="AF219" s="22">
        <v>0</v>
      </c>
      <c r="AG219" s="22">
        <v>308907</v>
      </c>
      <c r="AH219" s="22">
        <v>97946</v>
      </c>
      <c r="AI219" s="22">
        <v>5662538</v>
      </c>
      <c r="AJ219" s="22">
        <v>5174359</v>
      </c>
      <c r="AK219" s="22">
        <v>34144</v>
      </c>
      <c r="AL219" s="22">
        <v>5140215</v>
      </c>
    </row>
    <row r="220" spans="1:38" x14ac:dyDescent="0.35">
      <c r="A220" s="22" t="s">
        <v>114</v>
      </c>
      <c r="B220" s="22" t="s">
        <v>507</v>
      </c>
      <c r="C220" s="22" t="s">
        <v>552</v>
      </c>
      <c r="D220" s="22" t="s">
        <v>553</v>
      </c>
      <c r="E220" s="22">
        <v>3711514</v>
      </c>
      <c r="F220" s="22">
        <v>0</v>
      </c>
      <c r="G220" s="22">
        <v>2011612</v>
      </c>
      <c r="H220" s="22">
        <v>828288</v>
      </c>
      <c r="I220" s="22">
        <v>0</v>
      </c>
      <c r="J220" s="22">
        <v>0</v>
      </c>
      <c r="K220" s="22">
        <v>0</v>
      </c>
      <c r="L220" s="22">
        <v>0</v>
      </c>
      <c r="M220" s="22">
        <v>6551414</v>
      </c>
      <c r="N220" s="22">
        <v>0</v>
      </c>
      <c r="O220" s="22">
        <v>113348</v>
      </c>
      <c r="P220" s="22">
        <v>249401</v>
      </c>
      <c r="Q220" s="22">
        <v>176519</v>
      </c>
      <c r="R220" s="22">
        <v>25502</v>
      </c>
      <c r="S220" s="22">
        <v>79918</v>
      </c>
      <c r="T220" s="22">
        <v>7196102</v>
      </c>
      <c r="U220" s="22">
        <v>1770447</v>
      </c>
      <c r="V220" s="22">
        <v>0</v>
      </c>
      <c r="W220" s="22">
        <v>825169</v>
      </c>
      <c r="X220" s="22">
        <v>470164</v>
      </c>
      <c r="Y220" s="22">
        <v>0</v>
      </c>
      <c r="Z220" s="22">
        <v>0</v>
      </c>
      <c r="AA220" s="22">
        <v>0</v>
      </c>
      <c r="AB220" s="22">
        <v>0</v>
      </c>
      <c r="AC220" s="22">
        <v>3065780</v>
      </c>
      <c r="AD220" s="22">
        <v>91197</v>
      </c>
      <c r="AE220" s="22">
        <v>138723</v>
      </c>
      <c r="AF220" s="22">
        <v>0</v>
      </c>
      <c r="AG220" s="22">
        <v>13932</v>
      </c>
      <c r="AH220" s="22">
        <v>48508</v>
      </c>
      <c r="AI220" s="22">
        <v>3358140</v>
      </c>
      <c r="AJ220" s="22">
        <v>3837962</v>
      </c>
      <c r="AK220" s="22">
        <v>0</v>
      </c>
      <c r="AL220" s="22">
        <v>3837962</v>
      </c>
    </row>
    <row r="221" spans="1:38" x14ac:dyDescent="0.35">
      <c r="A221" s="22" t="s">
        <v>114</v>
      </c>
      <c r="B221" s="22" t="s">
        <v>507</v>
      </c>
      <c r="C221" s="22" t="s">
        <v>554</v>
      </c>
      <c r="D221" s="22" t="s">
        <v>555</v>
      </c>
      <c r="E221" s="22">
        <v>5696192</v>
      </c>
      <c r="F221" s="22">
        <v>0</v>
      </c>
      <c r="G221" s="22">
        <v>4991100</v>
      </c>
      <c r="H221" s="22">
        <v>10948188</v>
      </c>
      <c r="I221" s="22">
        <v>121138</v>
      </c>
      <c r="J221" s="22">
        <v>0</v>
      </c>
      <c r="K221" s="22">
        <v>0</v>
      </c>
      <c r="L221" s="22">
        <v>0</v>
      </c>
      <c r="M221" s="22">
        <v>21756618</v>
      </c>
      <c r="N221" s="22">
        <v>15869</v>
      </c>
      <c r="O221" s="22">
        <v>7224036</v>
      </c>
      <c r="P221" s="22">
        <v>2024852</v>
      </c>
      <c r="Q221" s="22">
        <v>551513</v>
      </c>
      <c r="R221" s="22">
        <v>149389</v>
      </c>
      <c r="S221" s="22">
        <v>329015</v>
      </c>
      <c r="T221" s="22">
        <v>32051292</v>
      </c>
      <c r="U221" s="22">
        <v>3860629</v>
      </c>
      <c r="V221" s="22">
        <v>0</v>
      </c>
      <c r="W221" s="22">
        <v>1236049</v>
      </c>
      <c r="X221" s="22">
        <v>443541</v>
      </c>
      <c r="Y221" s="22">
        <v>20020</v>
      </c>
      <c r="Z221" s="22">
        <v>0</v>
      </c>
      <c r="AA221" s="22">
        <v>0</v>
      </c>
      <c r="AB221" s="22">
        <v>0</v>
      </c>
      <c r="AC221" s="22">
        <v>5560239</v>
      </c>
      <c r="AD221" s="22">
        <v>2238336</v>
      </c>
      <c r="AE221" s="22">
        <v>1263971</v>
      </c>
      <c r="AF221" s="22">
        <v>0</v>
      </c>
      <c r="AG221" s="22">
        <v>148099</v>
      </c>
      <c r="AH221" s="22">
        <v>230224</v>
      </c>
      <c r="AI221" s="22">
        <v>9440869</v>
      </c>
      <c r="AJ221" s="22">
        <v>22610423</v>
      </c>
      <c r="AK221" s="22">
        <v>3551294</v>
      </c>
      <c r="AL221" s="22">
        <v>19059129</v>
      </c>
    </row>
    <row r="222" spans="1:38" x14ac:dyDescent="0.35">
      <c r="A222" s="22" t="s">
        <v>114</v>
      </c>
      <c r="B222" s="22" t="s">
        <v>507</v>
      </c>
      <c r="C222" s="22" t="s">
        <v>556</v>
      </c>
      <c r="D222" s="22" t="s">
        <v>557</v>
      </c>
      <c r="E222" s="22">
        <v>2215343</v>
      </c>
      <c r="F222" s="22">
        <v>0</v>
      </c>
      <c r="G222" s="22">
        <v>7134519</v>
      </c>
      <c r="H222" s="22">
        <v>774294</v>
      </c>
      <c r="I222" s="22">
        <v>0</v>
      </c>
      <c r="J222" s="22">
        <v>0</v>
      </c>
      <c r="K222" s="22">
        <v>1951</v>
      </c>
      <c r="L222" s="22">
        <v>0</v>
      </c>
      <c r="M222" s="22">
        <v>10126107</v>
      </c>
      <c r="N222" s="22">
        <v>0</v>
      </c>
      <c r="O222" s="22">
        <v>1060399</v>
      </c>
      <c r="P222" s="22">
        <v>693468</v>
      </c>
      <c r="Q222" s="22">
        <v>45390</v>
      </c>
      <c r="R222" s="22">
        <v>88006</v>
      </c>
      <c r="S222" s="22">
        <v>339428</v>
      </c>
      <c r="T222" s="22">
        <v>12352798</v>
      </c>
      <c r="U222" s="22">
        <v>1670472</v>
      </c>
      <c r="V222" s="22">
        <v>0</v>
      </c>
      <c r="W222" s="22">
        <v>2273479</v>
      </c>
      <c r="X222" s="22">
        <v>679227</v>
      </c>
      <c r="Y222" s="22">
        <v>0</v>
      </c>
      <c r="Z222" s="22">
        <v>0</v>
      </c>
      <c r="AA222" s="22">
        <v>0</v>
      </c>
      <c r="AB222" s="22">
        <v>0</v>
      </c>
      <c r="AC222" s="22">
        <v>4623178</v>
      </c>
      <c r="AD222" s="22">
        <v>535673</v>
      </c>
      <c r="AE222" s="22">
        <v>578989</v>
      </c>
      <c r="AF222" s="22">
        <v>0</v>
      </c>
      <c r="AG222" s="22">
        <v>41171</v>
      </c>
      <c r="AH222" s="22">
        <v>288169</v>
      </c>
      <c r="AI222" s="22">
        <v>6067180</v>
      </c>
      <c r="AJ222" s="22">
        <v>6285618</v>
      </c>
      <c r="AK222" s="22">
        <v>0</v>
      </c>
      <c r="AL222" s="22">
        <v>6285618</v>
      </c>
    </row>
    <row r="223" spans="1:38" x14ac:dyDescent="0.35">
      <c r="A223" s="22" t="s">
        <v>114</v>
      </c>
      <c r="B223" s="22" t="s">
        <v>507</v>
      </c>
      <c r="C223" s="22" t="s">
        <v>558</v>
      </c>
      <c r="D223" s="22" t="s">
        <v>559</v>
      </c>
      <c r="E223" s="22">
        <v>1006805</v>
      </c>
      <c r="F223" s="22">
        <v>0</v>
      </c>
      <c r="G223" s="22">
        <v>1060841</v>
      </c>
      <c r="H223" s="22">
        <v>1369976</v>
      </c>
      <c r="I223" s="22">
        <v>0</v>
      </c>
      <c r="J223" s="22">
        <v>0</v>
      </c>
      <c r="K223" s="22">
        <v>0</v>
      </c>
      <c r="L223" s="22">
        <v>0</v>
      </c>
      <c r="M223" s="22">
        <v>3437622</v>
      </c>
      <c r="N223" s="22">
        <v>0</v>
      </c>
      <c r="O223" s="22">
        <v>1587895</v>
      </c>
      <c r="P223" s="22">
        <v>526998</v>
      </c>
      <c r="Q223" s="22">
        <v>74327</v>
      </c>
      <c r="R223" s="22">
        <v>27898</v>
      </c>
      <c r="S223" s="22">
        <v>106431</v>
      </c>
      <c r="T223" s="22">
        <v>5761171</v>
      </c>
      <c r="U223" s="22">
        <v>445656</v>
      </c>
      <c r="V223" s="22">
        <v>0</v>
      </c>
      <c r="W223" s="22">
        <v>853386</v>
      </c>
      <c r="X223" s="22">
        <v>384299</v>
      </c>
      <c r="Y223" s="22">
        <v>0</v>
      </c>
      <c r="Z223" s="22">
        <v>0</v>
      </c>
      <c r="AA223" s="22">
        <v>0</v>
      </c>
      <c r="AB223" s="22">
        <v>0</v>
      </c>
      <c r="AC223" s="22">
        <v>1683341</v>
      </c>
      <c r="AD223" s="22">
        <v>982966</v>
      </c>
      <c r="AE223" s="22">
        <v>314168</v>
      </c>
      <c r="AF223" s="22">
        <v>0</v>
      </c>
      <c r="AG223" s="22">
        <v>27898</v>
      </c>
      <c r="AH223" s="22">
        <v>94431</v>
      </c>
      <c r="AI223" s="22">
        <v>3102804</v>
      </c>
      <c r="AJ223" s="22">
        <v>2658367</v>
      </c>
      <c r="AK223" s="22">
        <v>0</v>
      </c>
      <c r="AL223" s="22">
        <v>2658367</v>
      </c>
    </row>
    <row r="224" spans="1:38" x14ac:dyDescent="0.35">
      <c r="A224" s="22" t="s">
        <v>114</v>
      </c>
      <c r="B224" s="22" t="s">
        <v>507</v>
      </c>
      <c r="C224" s="22" t="s">
        <v>560</v>
      </c>
      <c r="D224" s="22" t="s">
        <v>561</v>
      </c>
      <c r="E224" s="22">
        <v>3401460</v>
      </c>
      <c r="F224" s="22">
        <v>0</v>
      </c>
      <c r="G224" s="22">
        <v>3398708</v>
      </c>
      <c r="H224" s="22">
        <v>1112283</v>
      </c>
      <c r="I224" s="22">
        <v>0</v>
      </c>
      <c r="J224" s="22">
        <v>0</v>
      </c>
      <c r="K224" s="22">
        <v>0</v>
      </c>
      <c r="L224" s="22">
        <v>0</v>
      </c>
      <c r="M224" s="22">
        <v>7912451</v>
      </c>
      <c r="N224" s="22">
        <v>0</v>
      </c>
      <c r="O224" s="22">
        <v>526188</v>
      </c>
      <c r="P224" s="22">
        <v>380774</v>
      </c>
      <c r="Q224" s="22">
        <v>111940</v>
      </c>
      <c r="R224" s="22">
        <v>90257</v>
      </c>
      <c r="S224" s="22">
        <v>47576</v>
      </c>
      <c r="T224" s="22">
        <v>9069186</v>
      </c>
      <c r="U224" s="22">
        <v>908561</v>
      </c>
      <c r="V224" s="22">
        <v>0</v>
      </c>
      <c r="W224" s="22">
        <v>1022562</v>
      </c>
      <c r="X224" s="22">
        <v>705992</v>
      </c>
      <c r="Y224" s="22">
        <v>0</v>
      </c>
      <c r="Z224" s="22">
        <v>0</v>
      </c>
      <c r="AA224" s="22">
        <v>0</v>
      </c>
      <c r="AB224" s="22">
        <v>0</v>
      </c>
      <c r="AC224" s="22">
        <v>2637115</v>
      </c>
      <c r="AD224" s="22">
        <v>89608</v>
      </c>
      <c r="AE224" s="22">
        <v>172605</v>
      </c>
      <c r="AF224" s="22">
        <v>0</v>
      </c>
      <c r="AG224" s="22">
        <v>54272</v>
      </c>
      <c r="AH224" s="22">
        <v>17379</v>
      </c>
      <c r="AI224" s="22">
        <v>2970979</v>
      </c>
      <c r="AJ224" s="22">
        <v>6098207</v>
      </c>
      <c r="AK224" s="22">
        <v>472611</v>
      </c>
      <c r="AL224" s="22">
        <v>5625596</v>
      </c>
    </row>
    <row r="225" spans="1:38" x14ac:dyDescent="0.35">
      <c r="A225" s="22" t="s">
        <v>114</v>
      </c>
      <c r="B225" s="22" t="s">
        <v>507</v>
      </c>
      <c r="C225" s="22" t="s">
        <v>562</v>
      </c>
      <c r="D225" s="22" t="s">
        <v>563</v>
      </c>
      <c r="E225" s="22">
        <v>1662402</v>
      </c>
      <c r="F225" s="22">
        <v>0</v>
      </c>
      <c r="G225" s="22">
        <v>0</v>
      </c>
      <c r="H225" s="22">
        <v>2167400</v>
      </c>
      <c r="I225" s="22">
        <v>0</v>
      </c>
      <c r="J225" s="22">
        <v>0</v>
      </c>
      <c r="K225" s="22">
        <v>0</v>
      </c>
      <c r="L225" s="22">
        <v>0</v>
      </c>
      <c r="M225" s="22">
        <v>3829802</v>
      </c>
      <c r="N225" s="22">
        <v>0</v>
      </c>
      <c r="O225" s="22">
        <v>504789</v>
      </c>
      <c r="P225" s="22">
        <v>230160</v>
      </c>
      <c r="Q225" s="22">
        <v>23276</v>
      </c>
      <c r="R225" s="22">
        <v>62391</v>
      </c>
      <c r="S225" s="22">
        <v>0</v>
      </c>
      <c r="T225" s="22">
        <v>4650418</v>
      </c>
      <c r="U225" s="22">
        <v>656253</v>
      </c>
      <c r="V225" s="22">
        <v>0</v>
      </c>
      <c r="W225" s="22">
        <v>693366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1349619</v>
      </c>
      <c r="AD225" s="22">
        <v>128168</v>
      </c>
      <c r="AE225" s="22">
        <v>110203</v>
      </c>
      <c r="AF225" s="22">
        <v>0</v>
      </c>
      <c r="AG225" s="22">
        <v>18507</v>
      </c>
      <c r="AH225" s="22">
        <v>0</v>
      </c>
      <c r="AI225" s="22">
        <v>1606497</v>
      </c>
      <c r="AJ225" s="22">
        <v>3043921</v>
      </c>
      <c r="AK225" s="22">
        <v>0</v>
      </c>
      <c r="AL225" s="22">
        <v>3043921</v>
      </c>
    </row>
    <row r="226" spans="1:38" x14ac:dyDescent="0.35">
      <c r="A226" s="22" t="s">
        <v>114</v>
      </c>
      <c r="B226" s="22" t="s">
        <v>507</v>
      </c>
      <c r="C226" s="22" t="s">
        <v>564</v>
      </c>
      <c r="D226" s="22" t="s">
        <v>565</v>
      </c>
      <c r="E226" s="22">
        <v>4716072</v>
      </c>
      <c r="F226" s="22">
        <v>0</v>
      </c>
      <c r="G226" s="22">
        <v>2822369</v>
      </c>
      <c r="H226" s="22">
        <v>2379079</v>
      </c>
      <c r="I226" s="22">
        <v>288275</v>
      </c>
      <c r="J226" s="22">
        <v>0</v>
      </c>
      <c r="K226" s="22">
        <v>0</v>
      </c>
      <c r="L226" s="22">
        <v>0</v>
      </c>
      <c r="M226" s="22">
        <v>10205795</v>
      </c>
      <c r="N226" s="22">
        <v>1018474</v>
      </c>
      <c r="O226" s="22">
        <v>1420405</v>
      </c>
      <c r="P226" s="22">
        <v>953847</v>
      </c>
      <c r="Q226" s="22">
        <v>308657</v>
      </c>
      <c r="R226" s="22">
        <v>1191557</v>
      </c>
      <c r="S226" s="22">
        <v>137594</v>
      </c>
      <c r="T226" s="22">
        <v>15236329</v>
      </c>
      <c r="U226" s="22">
        <v>2275924</v>
      </c>
      <c r="V226" s="22">
        <v>0</v>
      </c>
      <c r="W226" s="22">
        <v>1033039</v>
      </c>
      <c r="X226" s="22">
        <v>1001626</v>
      </c>
      <c r="Y226" s="22">
        <v>40329</v>
      </c>
      <c r="Z226" s="22">
        <v>0</v>
      </c>
      <c r="AA226" s="22">
        <v>0</v>
      </c>
      <c r="AB226" s="22">
        <v>0</v>
      </c>
      <c r="AC226" s="22">
        <v>4350918</v>
      </c>
      <c r="AD226" s="22">
        <v>533406</v>
      </c>
      <c r="AE226" s="22">
        <v>513674</v>
      </c>
      <c r="AF226" s="22">
        <v>0</v>
      </c>
      <c r="AG226" s="22">
        <v>713455</v>
      </c>
      <c r="AH226" s="22">
        <v>92310</v>
      </c>
      <c r="AI226" s="22">
        <v>6203763</v>
      </c>
      <c r="AJ226" s="22">
        <v>9032566</v>
      </c>
      <c r="AK226" s="22">
        <v>795000</v>
      </c>
      <c r="AL226" s="22">
        <v>8237566</v>
      </c>
    </row>
    <row r="227" spans="1:38" x14ac:dyDescent="0.35">
      <c r="A227" s="22" t="s">
        <v>114</v>
      </c>
      <c r="B227" s="22" t="s">
        <v>507</v>
      </c>
      <c r="C227" s="22" t="s">
        <v>566</v>
      </c>
      <c r="D227" s="22" t="s">
        <v>567</v>
      </c>
      <c r="E227" s="22">
        <v>1569897</v>
      </c>
      <c r="F227" s="22">
        <v>0</v>
      </c>
      <c r="G227" s="22">
        <v>1238251</v>
      </c>
      <c r="H227" s="22">
        <v>881657</v>
      </c>
      <c r="I227" s="22">
        <v>0</v>
      </c>
      <c r="J227" s="22">
        <v>0</v>
      </c>
      <c r="K227" s="22">
        <v>0</v>
      </c>
      <c r="L227" s="22">
        <v>0</v>
      </c>
      <c r="M227" s="22">
        <v>3689805</v>
      </c>
      <c r="N227" s="22">
        <v>10152</v>
      </c>
      <c r="O227" s="22">
        <v>325245</v>
      </c>
      <c r="P227" s="22">
        <v>138819</v>
      </c>
      <c r="Q227" s="22">
        <v>15928</v>
      </c>
      <c r="R227" s="22">
        <v>0</v>
      </c>
      <c r="S227" s="22">
        <v>34768</v>
      </c>
      <c r="T227" s="22">
        <v>4214717</v>
      </c>
      <c r="U227" s="22">
        <v>1324358</v>
      </c>
      <c r="V227" s="22">
        <v>0</v>
      </c>
      <c r="W227" s="22">
        <v>282988</v>
      </c>
      <c r="X227" s="22">
        <v>289347</v>
      </c>
      <c r="Y227" s="22">
        <v>0</v>
      </c>
      <c r="Z227" s="22">
        <v>0</v>
      </c>
      <c r="AA227" s="22">
        <v>0</v>
      </c>
      <c r="AB227" s="22">
        <v>0</v>
      </c>
      <c r="AC227" s="22">
        <v>1896693</v>
      </c>
      <c r="AD227" s="22">
        <v>205730</v>
      </c>
      <c r="AE227" s="22">
        <v>126547</v>
      </c>
      <c r="AF227" s="22">
        <v>0</v>
      </c>
      <c r="AG227" s="22">
        <v>0</v>
      </c>
      <c r="AH227" s="22">
        <v>34768</v>
      </c>
      <c r="AI227" s="22">
        <v>2263738</v>
      </c>
      <c r="AJ227" s="22">
        <v>1950979</v>
      </c>
      <c r="AK227" s="22">
        <v>0</v>
      </c>
      <c r="AL227" s="22">
        <v>1950979</v>
      </c>
    </row>
    <row r="228" spans="1:38" x14ac:dyDescent="0.35">
      <c r="A228" s="22" t="s">
        <v>114</v>
      </c>
      <c r="B228" s="22" t="s">
        <v>507</v>
      </c>
      <c r="C228" s="22" t="s">
        <v>568</v>
      </c>
      <c r="D228" s="22" t="s">
        <v>569</v>
      </c>
      <c r="E228" s="22">
        <v>5604017</v>
      </c>
      <c r="F228" s="22">
        <v>0</v>
      </c>
      <c r="G228" s="22">
        <v>832957</v>
      </c>
      <c r="H228" s="22">
        <v>1413505</v>
      </c>
      <c r="I228" s="22">
        <v>577875</v>
      </c>
      <c r="J228" s="22">
        <v>0</v>
      </c>
      <c r="K228" s="22">
        <v>0</v>
      </c>
      <c r="L228" s="22">
        <v>0</v>
      </c>
      <c r="M228" s="22">
        <v>8428354</v>
      </c>
      <c r="N228" s="22">
        <v>0</v>
      </c>
      <c r="O228" s="22">
        <v>460896</v>
      </c>
      <c r="P228" s="22">
        <v>288765</v>
      </c>
      <c r="Q228" s="22">
        <v>162779</v>
      </c>
      <c r="R228" s="22">
        <v>15721</v>
      </c>
      <c r="S228" s="22">
        <v>56655</v>
      </c>
      <c r="T228" s="22">
        <v>9413170</v>
      </c>
      <c r="U228" s="22">
        <v>3828068</v>
      </c>
      <c r="V228" s="22">
        <v>0</v>
      </c>
      <c r="W228" s="22">
        <v>447527</v>
      </c>
      <c r="X228" s="22">
        <v>907456</v>
      </c>
      <c r="Y228" s="22">
        <v>84755</v>
      </c>
      <c r="Z228" s="22">
        <v>0</v>
      </c>
      <c r="AA228" s="22">
        <v>0</v>
      </c>
      <c r="AB228" s="22">
        <v>0</v>
      </c>
      <c r="AC228" s="22">
        <v>5267806</v>
      </c>
      <c r="AD228" s="22">
        <v>238223</v>
      </c>
      <c r="AE228" s="22">
        <v>141340</v>
      </c>
      <c r="AF228" s="22">
        <v>0</v>
      </c>
      <c r="AG228" s="22">
        <v>5103</v>
      </c>
      <c r="AH228" s="22">
        <v>48060</v>
      </c>
      <c r="AI228" s="22">
        <v>5700532</v>
      </c>
      <c r="AJ228" s="22">
        <v>3712638</v>
      </c>
      <c r="AK228" s="22">
        <v>0</v>
      </c>
      <c r="AL228" s="22">
        <v>3712638</v>
      </c>
    </row>
    <row r="229" spans="1:38" x14ac:dyDescent="0.35">
      <c r="A229" s="22" t="s">
        <v>114</v>
      </c>
      <c r="B229" s="22" t="s">
        <v>507</v>
      </c>
      <c r="C229" s="22" t="s">
        <v>570</v>
      </c>
      <c r="D229" s="22" t="s">
        <v>571</v>
      </c>
      <c r="E229" s="22">
        <v>6025638</v>
      </c>
      <c r="F229" s="22">
        <v>0</v>
      </c>
      <c r="G229" s="22">
        <v>2624164</v>
      </c>
      <c r="H229" s="22">
        <v>5860713</v>
      </c>
      <c r="I229" s="22">
        <v>564335</v>
      </c>
      <c r="J229" s="22">
        <v>0</v>
      </c>
      <c r="K229" s="22">
        <v>0</v>
      </c>
      <c r="L229" s="22">
        <v>0</v>
      </c>
      <c r="M229" s="22">
        <v>15074850</v>
      </c>
      <c r="N229" s="22">
        <v>499675</v>
      </c>
      <c r="O229" s="22">
        <v>5150201</v>
      </c>
      <c r="P229" s="22">
        <v>930767</v>
      </c>
      <c r="Q229" s="22">
        <v>1086014</v>
      </c>
      <c r="R229" s="22">
        <v>1636102</v>
      </c>
      <c r="S229" s="22">
        <v>1089900</v>
      </c>
      <c r="T229" s="22">
        <v>25467509</v>
      </c>
      <c r="U229" s="22">
        <v>3715141</v>
      </c>
      <c r="V229" s="22">
        <v>0</v>
      </c>
      <c r="W229" s="22">
        <v>1045643</v>
      </c>
      <c r="X229" s="22">
        <v>2565068</v>
      </c>
      <c r="Y229" s="22">
        <v>116428</v>
      </c>
      <c r="Z229" s="22">
        <v>0</v>
      </c>
      <c r="AA229" s="22">
        <v>0</v>
      </c>
      <c r="AB229" s="22">
        <v>0</v>
      </c>
      <c r="AC229" s="22">
        <v>7442280</v>
      </c>
      <c r="AD229" s="22">
        <v>664158</v>
      </c>
      <c r="AE229" s="22">
        <v>486126</v>
      </c>
      <c r="AF229" s="22">
        <v>0</v>
      </c>
      <c r="AG229" s="22">
        <v>499757</v>
      </c>
      <c r="AH229" s="22">
        <v>454851</v>
      </c>
      <c r="AI229" s="22">
        <v>9547172</v>
      </c>
      <c r="AJ229" s="22">
        <v>15920337</v>
      </c>
      <c r="AK229" s="22">
        <v>0</v>
      </c>
      <c r="AL229" s="22">
        <v>15920337</v>
      </c>
    </row>
    <row r="230" spans="1:38" x14ac:dyDescent="0.35">
      <c r="A230" s="22" t="s">
        <v>114</v>
      </c>
      <c r="B230" s="22" t="s">
        <v>507</v>
      </c>
      <c r="C230" s="22" t="s">
        <v>572</v>
      </c>
      <c r="D230" s="22" t="s">
        <v>573</v>
      </c>
      <c r="E230" s="22">
        <v>1471378</v>
      </c>
      <c r="F230" s="22">
        <v>0</v>
      </c>
      <c r="G230" s="22">
        <v>970830</v>
      </c>
      <c r="H230" s="22">
        <v>600811</v>
      </c>
      <c r="I230" s="22">
        <v>0</v>
      </c>
      <c r="J230" s="22">
        <v>0</v>
      </c>
      <c r="K230" s="22">
        <v>0</v>
      </c>
      <c r="L230" s="22">
        <v>0</v>
      </c>
      <c r="M230" s="22">
        <v>3043019</v>
      </c>
      <c r="N230" s="22">
        <v>77612</v>
      </c>
      <c r="O230" s="22">
        <v>2554841</v>
      </c>
      <c r="P230" s="22">
        <v>172474</v>
      </c>
      <c r="Q230" s="22">
        <v>189422</v>
      </c>
      <c r="R230" s="22">
        <v>3646</v>
      </c>
      <c r="S230" s="22">
        <v>227691</v>
      </c>
      <c r="T230" s="22">
        <v>6268705</v>
      </c>
      <c r="U230" s="22">
        <v>1087624</v>
      </c>
      <c r="V230" s="22">
        <v>0</v>
      </c>
      <c r="W230" s="22">
        <v>411539</v>
      </c>
      <c r="X230" s="22">
        <v>336469</v>
      </c>
      <c r="Y230" s="22">
        <v>0</v>
      </c>
      <c r="Z230" s="22">
        <v>0</v>
      </c>
      <c r="AA230" s="22">
        <v>0</v>
      </c>
      <c r="AB230" s="22">
        <v>0</v>
      </c>
      <c r="AC230" s="22">
        <v>1835632</v>
      </c>
      <c r="AD230" s="22">
        <v>994848</v>
      </c>
      <c r="AE230" s="22">
        <v>91700</v>
      </c>
      <c r="AF230" s="22">
        <v>0</v>
      </c>
      <c r="AG230" s="22">
        <v>910</v>
      </c>
      <c r="AH230" s="22">
        <v>227691</v>
      </c>
      <c r="AI230" s="22">
        <v>3150781</v>
      </c>
      <c r="AJ230" s="22">
        <v>3117924</v>
      </c>
      <c r="AK230" s="22">
        <v>0</v>
      </c>
      <c r="AL230" s="22">
        <v>3117924</v>
      </c>
    </row>
    <row r="231" spans="1:38" x14ac:dyDescent="0.35">
      <c r="A231" s="22" t="s">
        <v>114</v>
      </c>
      <c r="B231" s="22" t="s">
        <v>507</v>
      </c>
      <c r="C231" s="22" t="s">
        <v>574</v>
      </c>
      <c r="D231" s="22" t="s">
        <v>575</v>
      </c>
      <c r="E231" s="22">
        <v>689724</v>
      </c>
      <c r="F231" s="22">
        <v>0</v>
      </c>
      <c r="G231" s="22">
        <v>1175331</v>
      </c>
      <c r="H231" s="22">
        <v>2080078</v>
      </c>
      <c r="I231" s="22">
        <v>0</v>
      </c>
      <c r="J231" s="22">
        <v>0</v>
      </c>
      <c r="K231" s="22">
        <v>0</v>
      </c>
      <c r="L231" s="22">
        <v>0</v>
      </c>
      <c r="M231" s="22">
        <v>3945133</v>
      </c>
      <c r="N231" s="22">
        <v>0</v>
      </c>
      <c r="O231" s="22">
        <v>452853</v>
      </c>
      <c r="P231" s="22">
        <v>1179515</v>
      </c>
      <c r="Q231" s="22">
        <v>89321</v>
      </c>
      <c r="R231" s="22">
        <v>1885525</v>
      </c>
      <c r="S231" s="22">
        <v>23841</v>
      </c>
      <c r="T231" s="22">
        <v>7576188</v>
      </c>
      <c r="U231" s="22">
        <v>439127</v>
      </c>
      <c r="V231" s="22">
        <v>0</v>
      </c>
      <c r="W231" s="22">
        <v>255488</v>
      </c>
      <c r="X231" s="22">
        <v>449256</v>
      </c>
      <c r="Y231" s="22">
        <v>0</v>
      </c>
      <c r="Z231" s="22">
        <v>0</v>
      </c>
      <c r="AA231" s="22">
        <v>0</v>
      </c>
      <c r="AB231" s="22">
        <v>0</v>
      </c>
      <c r="AC231" s="22">
        <v>1143871</v>
      </c>
      <c r="AD231" s="22">
        <v>157824</v>
      </c>
      <c r="AE231" s="22">
        <v>623924</v>
      </c>
      <c r="AF231" s="22">
        <v>0</v>
      </c>
      <c r="AG231" s="22">
        <v>1323866</v>
      </c>
      <c r="AH231" s="22">
        <v>19758</v>
      </c>
      <c r="AI231" s="22">
        <v>3269243</v>
      </c>
      <c r="AJ231" s="22">
        <v>4306945</v>
      </c>
      <c r="AK231" s="22">
        <v>0</v>
      </c>
      <c r="AL231" s="22">
        <v>4306945</v>
      </c>
    </row>
    <row r="232" spans="1:38" x14ac:dyDescent="0.35">
      <c r="A232" s="22" t="s">
        <v>114</v>
      </c>
      <c r="B232" s="22" t="s">
        <v>507</v>
      </c>
      <c r="C232" s="22" t="s">
        <v>576</v>
      </c>
      <c r="D232" s="22" t="s">
        <v>577</v>
      </c>
      <c r="E232" s="22">
        <v>2145170</v>
      </c>
      <c r="F232" s="22">
        <v>0</v>
      </c>
      <c r="G232" s="22">
        <v>1905426</v>
      </c>
      <c r="H232" s="22">
        <v>481407</v>
      </c>
      <c r="I232" s="22">
        <v>193052</v>
      </c>
      <c r="J232" s="22">
        <v>0</v>
      </c>
      <c r="K232" s="22">
        <v>0</v>
      </c>
      <c r="L232" s="22">
        <v>0</v>
      </c>
      <c r="M232" s="22">
        <v>4725055</v>
      </c>
      <c r="N232" s="22">
        <v>0</v>
      </c>
      <c r="O232" s="22">
        <v>2769599</v>
      </c>
      <c r="P232" s="22">
        <v>839676</v>
      </c>
      <c r="Q232" s="22">
        <v>140000</v>
      </c>
      <c r="R232" s="22">
        <v>170697</v>
      </c>
      <c r="S232" s="22">
        <v>302917</v>
      </c>
      <c r="T232" s="22">
        <v>8947944</v>
      </c>
      <c r="U232" s="22">
        <v>1140101</v>
      </c>
      <c r="V232" s="22">
        <v>0</v>
      </c>
      <c r="W232" s="22">
        <v>911998</v>
      </c>
      <c r="X232" s="22">
        <v>166749</v>
      </c>
      <c r="Y232" s="22">
        <v>93241</v>
      </c>
      <c r="Z232" s="22">
        <v>0</v>
      </c>
      <c r="AA232" s="22">
        <v>0</v>
      </c>
      <c r="AB232" s="22">
        <v>0</v>
      </c>
      <c r="AC232" s="22">
        <v>2312089</v>
      </c>
      <c r="AD232" s="22">
        <v>525763</v>
      </c>
      <c r="AE232" s="22">
        <v>397360</v>
      </c>
      <c r="AF232" s="22">
        <v>0</v>
      </c>
      <c r="AG232" s="22">
        <v>102848</v>
      </c>
      <c r="AH232" s="22">
        <v>194877</v>
      </c>
      <c r="AI232" s="22">
        <v>3532937</v>
      </c>
      <c r="AJ232" s="22">
        <v>5415007</v>
      </c>
      <c r="AK232" s="22">
        <v>50000</v>
      </c>
      <c r="AL232" s="22">
        <v>5365007</v>
      </c>
    </row>
    <row r="233" spans="1:38" x14ac:dyDescent="0.35">
      <c r="A233" s="22" t="s">
        <v>114</v>
      </c>
      <c r="B233" s="22" t="s">
        <v>507</v>
      </c>
      <c r="C233" s="22" t="s">
        <v>578</v>
      </c>
      <c r="D233" s="22" t="s">
        <v>579</v>
      </c>
      <c r="E233" s="22">
        <v>2062663</v>
      </c>
      <c r="F233" s="22">
        <v>0</v>
      </c>
      <c r="G233" s="22">
        <v>590077</v>
      </c>
      <c r="H233" s="22">
        <v>1077095</v>
      </c>
      <c r="I233" s="22">
        <v>0</v>
      </c>
      <c r="J233" s="22">
        <v>0</v>
      </c>
      <c r="K233" s="22">
        <v>0</v>
      </c>
      <c r="L233" s="22">
        <v>0</v>
      </c>
      <c r="M233" s="22">
        <v>3729835</v>
      </c>
      <c r="N233" s="22">
        <v>9758</v>
      </c>
      <c r="O233" s="22">
        <v>549405</v>
      </c>
      <c r="P233" s="22">
        <v>269384</v>
      </c>
      <c r="Q233" s="22">
        <v>135184</v>
      </c>
      <c r="R233" s="22">
        <v>132944</v>
      </c>
      <c r="S233" s="22">
        <v>156043</v>
      </c>
      <c r="T233" s="22">
        <v>4982553</v>
      </c>
      <c r="U233" s="22">
        <v>1335875</v>
      </c>
      <c r="V233" s="22">
        <v>0</v>
      </c>
      <c r="W233" s="22">
        <v>247598</v>
      </c>
      <c r="X233" s="22">
        <v>545463</v>
      </c>
      <c r="Y233" s="22">
        <v>0</v>
      </c>
      <c r="Z233" s="22">
        <v>0</v>
      </c>
      <c r="AA233" s="22">
        <v>0</v>
      </c>
      <c r="AB233" s="22">
        <v>0</v>
      </c>
      <c r="AC233" s="22">
        <v>2128936</v>
      </c>
      <c r="AD233" s="22">
        <v>113602</v>
      </c>
      <c r="AE233" s="22">
        <v>91411</v>
      </c>
      <c r="AF233" s="22">
        <v>0</v>
      </c>
      <c r="AG233" s="22">
        <v>125792</v>
      </c>
      <c r="AH233" s="22">
        <v>111726</v>
      </c>
      <c r="AI233" s="22">
        <v>2571467</v>
      </c>
      <c r="AJ233" s="22">
        <v>2411086</v>
      </c>
      <c r="AK233" s="22">
        <v>0</v>
      </c>
      <c r="AL233" s="22">
        <v>2411086</v>
      </c>
    </row>
    <row r="234" spans="1:38" x14ac:dyDescent="0.35">
      <c r="A234" s="22" t="s">
        <v>114</v>
      </c>
      <c r="B234" s="22" t="s">
        <v>507</v>
      </c>
      <c r="C234" s="22" t="s">
        <v>580</v>
      </c>
      <c r="D234" s="22" t="s">
        <v>581</v>
      </c>
      <c r="E234" s="22">
        <v>0</v>
      </c>
      <c r="F234" s="22">
        <v>0</v>
      </c>
      <c r="G234" s="22">
        <v>4405770</v>
      </c>
      <c r="H234" s="22"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v>4405770</v>
      </c>
      <c r="N234" s="22">
        <v>0</v>
      </c>
      <c r="O234" s="22">
        <v>1122979</v>
      </c>
      <c r="P234" s="22">
        <v>494879</v>
      </c>
      <c r="Q234" s="22">
        <v>40907</v>
      </c>
      <c r="R234" s="22">
        <v>450909</v>
      </c>
      <c r="S234" s="22">
        <v>171723</v>
      </c>
      <c r="T234" s="22">
        <v>6687167</v>
      </c>
      <c r="U234" s="22">
        <v>0</v>
      </c>
      <c r="V234" s="22">
        <v>0</v>
      </c>
      <c r="W234" s="22">
        <v>1494384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1494384</v>
      </c>
      <c r="AD234" s="22">
        <v>261032</v>
      </c>
      <c r="AE234" s="22">
        <v>286250</v>
      </c>
      <c r="AF234" s="22">
        <v>0</v>
      </c>
      <c r="AG234" s="22">
        <v>111292</v>
      </c>
      <c r="AH234" s="22">
        <v>133269</v>
      </c>
      <c r="AI234" s="22">
        <v>2286227</v>
      </c>
      <c r="AJ234" s="22">
        <v>4400940</v>
      </c>
      <c r="AK234" s="22">
        <v>0</v>
      </c>
      <c r="AL234" s="22">
        <v>4400940</v>
      </c>
    </row>
    <row r="235" spans="1:38" x14ac:dyDescent="0.35">
      <c r="A235" s="22" t="s">
        <v>114</v>
      </c>
      <c r="B235" s="22" t="s">
        <v>507</v>
      </c>
      <c r="C235" s="22" t="s">
        <v>582</v>
      </c>
      <c r="D235" s="22" t="s">
        <v>583</v>
      </c>
      <c r="E235" s="22">
        <v>6026691</v>
      </c>
      <c r="F235" s="22">
        <v>0</v>
      </c>
      <c r="G235" s="22">
        <v>9088928</v>
      </c>
      <c r="H235" s="22">
        <v>986291</v>
      </c>
      <c r="I235" s="22">
        <v>0</v>
      </c>
      <c r="J235" s="22">
        <v>0</v>
      </c>
      <c r="K235" s="22">
        <v>0</v>
      </c>
      <c r="L235" s="22">
        <v>0</v>
      </c>
      <c r="M235" s="22">
        <v>16101910</v>
      </c>
      <c r="N235" s="22">
        <v>0</v>
      </c>
      <c r="O235" s="22">
        <v>4066540</v>
      </c>
      <c r="P235" s="22">
        <v>1384559</v>
      </c>
      <c r="Q235" s="22">
        <v>118578</v>
      </c>
      <c r="R235" s="22">
        <v>0</v>
      </c>
      <c r="S235" s="22">
        <v>173556</v>
      </c>
      <c r="T235" s="22">
        <v>21845143</v>
      </c>
      <c r="U235" s="22">
        <v>1749649</v>
      </c>
      <c r="V235" s="22">
        <v>0</v>
      </c>
      <c r="W235" s="22">
        <v>822468</v>
      </c>
      <c r="X235" s="22">
        <v>259763</v>
      </c>
      <c r="Y235" s="22">
        <v>0</v>
      </c>
      <c r="Z235" s="22">
        <v>0</v>
      </c>
      <c r="AA235" s="22">
        <v>0</v>
      </c>
      <c r="AB235" s="22">
        <v>0</v>
      </c>
      <c r="AC235" s="22">
        <v>2831880</v>
      </c>
      <c r="AD235" s="22">
        <v>849935</v>
      </c>
      <c r="AE235" s="22">
        <v>594332</v>
      </c>
      <c r="AF235" s="22">
        <v>0</v>
      </c>
      <c r="AG235" s="22">
        <v>0</v>
      </c>
      <c r="AH235" s="22">
        <v>58158</v>
      </c>
      <c r="AI235" s="22">
        <v>4334305</v>
      </c>
      <c r="AJ235" s="22">
        <v>17510838</v>
      </c>
      <c r="AK235" s="22">
        <v>675601</v>
      </c>
      <c r="AL235" s="22">
        <v>16835237</v>
      </c>
    </row>
    <row r="236" spans="1:38" x14ac:dyDescent="0.35">
      <c r="A236" s="22" t="s">
        <v>114</v>
      </c>
      <c r="B236" s="22" t="s">
        <v>507</v>
      </c>
      <c r="C236" s="22" t="s">
        <v>584</v>
      </c>
      <c r="D236" s="22" t="s">
        <v>585</v>
      </c>
      <c r="E236" s="22">
        <v>6202310</v>
      </c>
      <c r="F236" s="22">
        <v>0</v>
      </c>
      <c r="G236" s="22">
        <v>5559815</v>
      </c>
      <c r="H236" s="22">
        <v>2875464</v>
      </c>
      <c r="I236" s="22">
        <v>0</v>
      </c>
      <c r="J236" s="22">
        <v>0</v>
      </c>
      <c r="K236" s="22">
        <v>0</v>
      </c>
      <c r="L236" s="22">
        <v>583605</v>
      </c>
      <c r="M236" s="22">
        <v>15221194</v>
      </c>
      <c r="N236" s="22">
        <v>0</v>
      </c>
      <c r="O236" s="22">
        <v>7286592</v>
      </c>
      <c r="P236" s="22">
        <v>1621025</v>
      </c>
      <c r="Q236" s="22">
        <v>352347</v>
      </c>
      <c r="R236" s="22">
        <v>894820</v>
      </c>
      <c r="S236" s="22">
        <v>446077</v>
      </c>
      <c r="T236" s="22">
        <v>25822055</v>
      </c>
      <c r="U236" s="22">
        <v>3745767</v>
      </c>
      <c r="V236" s="22">
        <v>0</v>
      </c>
      <c r="W236" s="22">
        <v>1106933</v>
      </c>
      <c r="X236" s="22">
        <v>881513</v>
      </c>
      <c r="Y236" s="22">
        <v>0</v>
      </c>
      <c r="Z236" s="22">
        <v>0</v>
      </c>
      <c r="AA236" s="22">
        <v>0</v>
      </c>
      <c r="AB236" s="22">
        <v>240038</v>
      </c>
      <c r="AC236" s="22">
        <v>5974251</v>
      </c>
      <c r="AD236" s="22">
        <v>2719883</v>
      </c>
      <c r="AE236" s="22">
        <v>1110154</v>
      </c>
      <c r="AF236" s="22">
        <v>0</v>
      </c>
      <c r="AG236" s="22">
        <v>459971</v>
      </c>
      <c r="AH236" s="22">
        <v>397234</v>
      </c>
      <c r="AI236" s="22">
        <v>10661493</v>
      </c>
      <c r="AJ236" s="22">
        <v>15160562</v>
      </c>
      <c r="AK236" s="22">
        <v>1062923</v>
      </c>
      <c r="AL236" s="22">
        <v>14097639</v>
      </c>
    </row>
    <row r="237" spans="1:38" x14ac:dyDescent="0.35">
      <c r="A237" s="22" t="s">
        <v>114</v>
      </c>
      <c r="B237" s="22" t="s">
        <v>507</v>
      </c>
      <c r="C237" s="22" t="s">
        <v>586</v>
      </c>
      <c r="D237" s="22" t="s">
        <v>587</v>
      </c>
      <c r="E237" s="22">
        <v>3593879</v>
      </c>
      <c r="F237" s="22">
        <v>0</v>
      </c>
      <c r="G237" s="22">
        <v>921868</v>
      </c>
      <c r="H237" s="22">
        <v>1130719</v>
      </c>
      <c r="I237" s="22">
        <v>501541</v>
      </c>
      <c r="J237" s="22">
        <v>0</v>
      </c>
      <c r="K237" s="22">
        <v>0</v>
      </c>
      <c r="L237" s="22">
        <v>0</v>
      </c>
      <c r="M237" s="22">
        <v>6148007</v>
      </c>
      <c r="N237" s="22">
        <v>5371</v>
      </c>
      <c r="O237" s="22">
        <v>1804132</v>
      </c>
      <c r="P237" s="22">
        <v>308303</v>
      </c>
      <c r="Q237" s="22">
        <v>53980</v>
      </c>
      <c r="R237" s="22">
        <v>226902</v>
      </c>
      <c r="S237" s="22">
        <v>29506</v>
      </c>
      <c r="T237" s="22">
        <v>8576201</v>
      </c>
      <c r="U237" s="22">
        <v>2075376</v>
      </c>
      <c r="V237" s="22">
        <v>0</v>
      </c>
      <c r="W237" s="22">
        <v>781071</v>
      </c>
      <c r="X237" s="22">
        <v>579588</v>
      </c>
      <c r="Y237" s="22">
        <v>115867</v>
      </c>
      <c r="Z237" s="22">
        <v>0</v>
      </c>
      <c r="AA237" s="22">
        <v>0</v>
      </c>
      <c r="AB237" s="22">
        <v>0</v>
      </c>
      <c r="AC237" s="22">
        <v>3551902</v>
      </c>
      <c r="AD237" s="22">
        <v>602170</v>
      </c>
      <c r="AE237" s="22">
        <v>118968</v>
      </c>
      <c r="AF237" s="22">
        <v>0</v>
      </c>
      <c r="AG237" s="22">
        <v>38688</v>
      </c>
      <c r="AH237" s="22">
        <v>20804</v>
      </c>
      <c r="AI237" s="22">
        <v>4332532</v>
      </c>
      <c r="AJ237" s="22">
        <v>4243669</v>
      </c>
      <c r="AK237" s="22">
        <v>87921</v>
      </c>
      <c r="AL237" s="22">
        <v>4155748</v>
      </c>
    </row>
    <row r="238" spans="1:38" x14ac:dyDescent="0.35">
      <c r="A238" s="22" t="s">
        <v>114</v>
      </c>
      <c r="B238" s="22" t="s">
        <v>507</v>
      </c>
      <c r="C238" s="22" t="s">
        <v>588</v>
      </c>
      <c r="D238" s="22" t="s">
        <v>589</v>
      </c>
      <c r="E238" s="22">
        <v>3795996</v>
      </c>
      <c r="F238" s="22">
        <v>0</v>
      </c>
      <c r="G238" s="22">
        <v>4518338</v>
      </c>
      <c r="H238" s="22">
        <v>1461203</v>
      </c>
      <c r="I238" s="22">
        <v>0</v>
      </c>
      <c r="J238" s="22">
        <v>0</v>
      </c>
      <c r="K238" s="22">
        <v>0</v>
      </c>
      <c r="L238" s="22">
        <v>0</v>
      </c>
      <c r="M238" s="22">
        <v>9775537</v>
      </c>
      <c r="N238" s="22">
        <v>62404</v>
      </c>
      <c r="O238" s="22">
        <v>1520258</v>
      </c>
      <c r="P238" s="22">
        <v>524608</v>
      </c>
      <c r="Q238" s="22">
        <v>435722</v>
      </c>
      <c r="R238" s="22">
        <v>545535</v>
      </c>
      <c r="S238" s="22">
        <v>386724</v>
      </c>
      <c r="T238" s="22">
        <v>13250788</v>
      </c>
      <c r="U238" s="22">
        <v>1213937</v>
      </c>
      <c r="V238" s="22">
        <v>0</v>
      </c>
      <c r="W238" s="22">
        <v>1590723</v>
      </c>
      <c r="X238" s="22">
        <v>694265</v>
      </c>
      <c r="Y238" s="22">
        <v>0</v>
      </c>
      <c r="Z238" s="22">
        <v>0</v>
      </c>
      <c r="AA238" s="22">
        <v>0</v>
      </c>
      <c r="AB238" s="22">
        <v>0</v>
      </c>
      <c r="AC238" s="22">
        <v>3498925</v>
      </c>
      <c r="AD238" s="22">
        <v>795671</v>
      </c>
      <c r="AE238" s="22">
        <v>234157</v>
      </c>
      <c r="AF238" s="22">
        <v>0</v>
      </c>
      <c r="AG238" s="22">
        <v>139331</v>
      </c>
      <c r="AH238" s="22">
        <v>311726</v>
      </c>
      <c r="AI238" s="22">
        <v>4979810</v>
      </c>
      <c r="AJ238" s="22">
        <v>8270978</v>
      </c>
      <c r="AK238" s="22">
        <v>0</v>
      </c>
      <c r="AL238" s="22">
        <v>8270978</v>
      </c>
    </row>
    <row r="239" spans="1:38" x14ac:dyDescent="0.35">
      <c r="A239" s="22" t="s">
        <v>114</v>
      </c>
      <c r="B239" s="22" t="s">
        <v>507</v>
      </c>
      <c r="C239" s="22" t="s">
        <v>590</v>
      </c>
      <c r="D239" s="22" t="s">
        <v>591</v>
      </c>
      <c r="E239" s="22">
        <v>1267856</v>
      </c>
      <c r="F239" s="22">
        <v>0</v>
      </c>
      <c r="G239" s="22">
        <v>2668816</v>
      </c>
      <c r="H239" s="22">
        <v>2666515</v>
      </c>
      <c r="I239" s="22">
        <v>0</v>
      </c>
      <c r="J239" s="22">
        <v>0</v>
      </c>
      <c r="K239" s="22">
        <v>0</v>
      </c>
      <c r="L239" s="22">
        <v>0</v>
      </c>
      <c r="M239" s="22">
        <v>6603187</v>
      </c>
      <c r="N239" s="22">
        <v>0</v>
      </c>
      <c r="O239" s="22">
        <v>949514</v>
      </c>
      <c r="P239" s="22">
        <v>397208</v>
      </c>
      <c r="Q239" s="22">
        <v>97757</v>
      </c>
      <c r="R239" s="22">
        <v>322566</v>
      </c>
      <c r="S239" s="22">
        <v>0</v>
      </c>
      <c r="T239" s="22">
        <v>8370232</v>
      </c>
      <c r="U239" s="22">
        <v>895206</v>
      </c>
      <c r="V239" s="22">
        <v>0</v>
      </c>
      <c r="W239" s="22">
        <v>1133214</v>
      </c>
      <c r="X239" s="22">
        <v>2088593</v>
      </c>
      <c r="Y239" s="22">
        <v>0</v>
      </c>
      <c r="Z239" s="22">
        <v>0</v>
      </c>
      <c r="AA239" s="22">
        <v>0</v>
      </c>
      <c r="AB239" s="22">
        <v>0</v>
      </c>
      <c r="AC239" s="22">
        <v>4117013</v>
      </c>
      <c r="AD239" s="22">
        <v>527840</v>
      </c>
      <c r="AE239" s="22">
        <v>261628</v>
      </c>
      <c r="AF239" s="22">
        <v>0</v>
      </c>
      <c r="AG239" s="22">
        <v>71119</v>
      </c>
      <c r="AH239" s="22">
        <v>0</v>
      </c>
      <c r="AI239" s="22">
        <v>4977600</v>
      </c>
      <c r="AJ239" s="22">
        <v>3392632</v>
      </c>
      <c r="AK239" s="22">
        <v>0</v>
      </c>
      <c r="AL239" s="22">
        <v>3392632</v>
      </c>
    </row>
    <row r="240" spans="1:38" x14ac:dyDescent="0.35">
      <c r="A240" s="22" t="s">
        <v>114</v>
      </c>
      <c r="B240" s="22" t="s">
        <v>507</v>
      </c>
      <c r="C240" s="22" t="s">
        <v>592</v>
      </c>
      <c r="D240" s="22" t="s">
        <v>593</v>
      </c>
      <c r="E240" s="22">
        <v>2099783</v>
      </c>
      <c r="F240" s="22">
        <v>0</v>
      </c>
      <c r="G240" s="22">
        <v>1193733</v>
      </c>
      <c r="H240" s="22">
        <v>595928</v>
      </c>
      <c r="I240" s="22">
        <v>0</v>
      </c>
      <c r="J240" s="22">
        <v>0</v>
      </c>
      <c r="K240" s="22">
        <v>0</v>
      </c>
      <c r="L240" s="22">
        <v>84232</v>
      </c>
      <c r="M240" s="22">
        <v>3973676</v>
      </c>
      <c r="N240" s="22">
        <v>0</v>
      </c>
      <c r="O240" s="22">
        <v>952271</v>
      </c>
      <c r="P240" s="22">
        <v>502819</v>
      </c>
      <c r="Q240" s="22">
        <v>59402</v>
      </c>
      <c r="R240" s="22">
        <v>51895</v>
      </c>
      <c r="S240" s="22">
        <v>72406</v>
      </c>
      <c r="T240" s="22">
        <v>5612469</v>
      </c>
      <c r="U240" s="22">
        <v>1501697</v>
      </c>
      <c r="V240" s="22">
        <v>0</v>
      </c>
      <c r="W240" s="22">
        <v>573066</v>
      </c>
      <c r="X240" s="22">
        <v>341592</v>
      </c>
      <c r="Y240" s="22">
        <v>0</v>
      </c>
      <c r="Z240" s="22">
        <v>0</v>
      </c>
      <c r="AA240" s="22">
        <v>0</v>
      </c>
      <c r="AB240" s="22">
        <v>65341</v>
      </c>
      <c r="AC240" s="22">
        <v>2481696</v>
      </c>
      <c r="AD240" s="22">
        <v>476567</v>
      </c>
      <c r="AE240" s="22">
        <v>350965</v>
      </c>
      <c r="AF240" s="22">
        <v>0</v>
      </c>
      <c r="AG240" s="22">
        <v>27221</v>
      </c>
      <c r="AH240" s="22">
        <v>63920</v>
      </c>
      <c r="AI240" s="22">
        <v>3400369</v>
      </c>
      <c r="AJ240" s="22">
        <v>2212100</v>
      </c>
      <c r="AK240" s="22">
        <v>0</v>
      </c>
      <c r="AL240" s="22">
        <v>2212100</v>
      </c>
    </row>
    <row r="241" spans="1:38" x14ac:dyDescent="0.35">
      <c r="A241" s="22" t="s">
        <v>114</v>
      </c>
      <c r="B241" s="22" t="s">
        <v>507</v>
      </c>
      <c r="C241" s="22" t="s">
        <v>594</v>
      </c>
      <c r="D241" s="22" t="s">
        <v>595</v>
      </c>
      <c r="E241" s="22">
        <v>3717873</v>
      </c>
      <c r="F241" s="22">
        <v>0</v>
      </c>
      <c r="G241" s="22">
        <v>1434195</v>
      </c>
      <c r="H241" s="22">
        <v>736438</v>
      </c>
      <c r="I241" s="22">
        <v>0</v>
      </c>
      <c r="J241" s="22">
        <v>0</v>
      </c>
      <c r="K241" s="22">
        <v>0</v>
      </c>
      <c r="L241" s="22">
        <v>0</v>
      </c>
      <c r="M241" s="22">
        <v>5888506</v>
      </c>
      <c r="N241" s="22">
        <v>746117</v>
      </c>
      <c r="O241" s="22">
        <v>414521</v>
      </c>
      <c r="P241" s="22">
        <v>837843</v>
      </c>
      <c r="Q241" s="22">
        <v>460067</v>
      </c>
      <c r="R241" s="22">
        <v>177624</v>
      </c>
      <c r="S241" s="22">
        <v>68077</v>
      </c>
      <c r="T241" s="22">
        <v>8592755</v>
      </c>
      <c r="U241" s="22">
        <v>1149934</v>
      </c>
      <c r="V241" s="22">
        <v>0</v>
      </c>
      <c r="W241" s="22">
        <v>896487</v>
      </c>
      <c r="X241" s="22">
        <v>356084</v>
      </c>
      <c r="Y241" s="22">
        <v>0</v>
      </c>
      <c r="Z241" s="22">
        <v>0</v>
      </c>
      <c r="AA241" s="22">
        <v>0</v>
      </c>
      <c r="AB241" s="22">
        <v>0</v>
      </c>
      <c r="AC241" s="22">
        <v>2402505</v>
      </c>
      <c r="AD241" s="22">
        <v>310135</v>
      </c>
      <c r="AE241" s="22">
        <v>575097</v>
      </c>
      <c r="AF241" s="22">
        <v>0</v>
      </c>
      <c r="AG241" s="22">
        <v>168981</v>
      </c>
      <c r="AH241" s="22">
        <v>49434</v>
      </c>
      <c r="AI241" s="22">
        <v>3506152</v>
      </c>
      <c r="AJ241" s="22">
        <v>5086603</v>
      </c>
      <c r="AK241" s="22">
        <v>399065</v>
      </c>
      <c r="AL241" s="22">
        <v>4687538</v>
      </c>
    </row>
    <row r="242" spans="1:38" x14ac:dyDescent="0.35">
      <c r="A242" s="22" t="s">
        <v>114</v>
      </c>
      <c r="B242" s="22" t="s">
        <v>507</v>
      </c>
      <c r="C242" s="22" t="s">
        <v>596</v>
      </c>
      <c r="D242" s="22" t="s">
        <v>597</v>
      </c>
      <c r="E242" s="22">
        <v>766929</v>
      </c>
      <c r="F242" s="22">
        <v>0</v>
      </c>
      <c r="G242" s="22">
        <v>1103502</v>
      </c>
      <c r="H242" s="22">
        <v>1165255</v>
      </c>
      <c r="I242" s="22">
        <v>0</v>
      </c>
      <c r="J242" s="22">
        <v>0</v>
      </c>
      <c r="K242" s="22">
        <v>0</v>
      </c>
      <c r="L242" s="22">
        <v>0</v>
      </c>
      <c r="M242" s="22">
        <v>3035686</v>
      </c>
      <c r="N242" s="22">
        <v>0</v>
      </c>
      <c r="O242" s="22">
        <v>112730</v>
      </c>
      <c r="P242" s="22">
        <v>546861</v>
      </c>
      <c r="Q242" s="22">
        <v>9504</v>
      </c>
      <c r="R242" s="22">
        <v>105007</v>
      </c>
      <c r="S242" s="22">
        <v>25500</v>
      </c>
      <c r="T242" s="22">
        <v>3835288</v>
      </c>
      <c r="U242" s="22">
        <v>470430</v>
      </c>
      <c r="V242" s="22">
        <v>0</v>
      </c>
      <c r="W242" s="22">
        <v>462119</v>
      </c>
      <c r="X242" s="22">
        <v>300770</v>
      </c>
      <c r="Y242" s="22">
        <v>0</v>
      </c>
      <c r="Z242" s="22">
        <v>0</v>
      </c>
      <c r="AA242" s="22">
        <v>0</v>
      </c>
      <c r="AB242" s="22">
        <v>0</v>
      </c>
      <c r="AC242" s="22">
        <v>1233319</v>
      </c>
      <c r="AD242" s="22">
        <v>89486</v>
      </c>
      <c r="AE242" s="22">
        <v>253344</v>
      </c>
      <c r="AF242" s="22">
        <v>0</v>
      </c>
      <c r="AG242" s="22">
        <v>52162</v>
      </c>
      <c r="AH242" s="22">
        <v>12750</v>
      </c>
      <c r="AI242" s="22">
        <v>1641061</v>
      </c>
      <c r="AJ242" s="22">
        <v>2194227</v>
      </c>
      <c r="AK242" s="22">
        <v>0</v>
      </c>
      <c r="AL242" s="22">
        <v>2194227</v>
      </c>
    </row>
    <row r="243" spans="1:38" x14ac:dyDescent="0.35">
      <c r="A243" s="22" t="s">
        <v>114</v>
      </c>
      <c r="B243" s="22" t="s">
        <v>507</v>
      </c>
      <c r="C243" s="22" t="s">
        <v>598</v>
      </c>
      <c r="D243" s="22" t="s">
        <v>599</v>
      </c>
      <c r="E243" s="22">
        <v>413922</v>
      </c>
      <c r="F243" s="22">
        <v>0</v>
      </c>
      <c r="G243" s="22">
        <v>2538437</v>
      </c>
      <c r="H243" s="22">
        <v>1316422</v>
      </c>
      <c r="I243" s="22">
        <v>147134</v>
      </c>
      <c r="J243" s="22">
        <v>0</v>
      </c>
      <c r="K243" s="22">
        <v>0</v>
      </c>
      <c r="L243" s="22">
        <v>0</v>
      </c>
      <c r="M243" s="22">
        <v>4415915</v>
      </c>
      <c r="N243" s="22">
        <v>0</v>
      </c>
      <c r="O243" s="22">
        <v>555868</v>
      </c>
      <c r="P243" s="22">
        <v>416053</v>
      </c>
      <c r="Q243" s="22">
        <v>40590</v>
      </c>
      <c r="R243" s="22">
        <v>61905</v>
      </c>
      <c r="S243" s="22">
        <v>8260</v>
      </c>
      <c r="T243" s="22">
        <v>5498591</v>
      </c>
      <c r="U243" s="22">
        <v>258587</v>
      </c>
      <c r="V243" s="22">
        <v>0</v>
      </c>
      <c r="W243" s="22">
        <v>548166</v>
      </c>
      <c r="X243" s="22">
        <v>453925</v>
      </c>
      <c r="Y243" s="22">
        <v>17876</v>
      </c>
      <c r="Z243" s="22">
        <v>0</v>
      </c>
      <c r="AA243" s="22">
        <v>0</v>
      </c>
      <c r="AB243" s="22">
        <v>0</v>
      </c>
      <c r="AC243" s="22">
        <v>1278554</v>
      </c>
      <c r="AD243" s="22">
        <v>138262</v>
      </c>
      <c r="AE243" s="22">
        <v>114581</v>
      </c>
      <c r="AF243" s="22">
        <v>0</v>
      </c>
      <c r="AG243" s="22">
        <v>18571</v>
      </c>
      <c r="AH243" s="22">
        <v>8260</v>
      </c>
      <c r="AI243" s="22">
        <v>1558228</v>
      </c>
      <c r="AJ243" s="22">
        <v>3940363</v>
      </c>
      <c r="AK243" s="22">
        <v>0</v>
      </c>
      <c r="AL243" s="22">
        <v>3940363</v>
      </c>
    </row>
    <row r="244" spans="1:38" x14ac:dyDescent="0.35">
      <c r="A244" s="22" t="s">
        <v>114</v>
      </c>
      <c r="B244" s="22" t="s">
        <v>507</v>
      </c>
      <c r="C244" s="22" t="s">
        <v>600</v>
      </c>
      <c r="D244" s="22" t="s">
        <v>601</v>
      </c>
      <c r="E244" s="22">
        <v>3972329</v>
      </c>
      <c r="F244" s="22">
        <v>0</v>
      </c>
      <c r="G244" s="22">
        <v>8594031</v>
      </c>
      <c r="H244" s="22">
        <v>660971</v>
      </c>
      <c r="I244" s="22">
        <v>0</v>
      </c>
      <c r="J244" s="22">
        <v>0</v>
      </c>
      <c r="K244" s="22">
        <v>0</v>
      </c>
      <c r="L244" s="22">
        <v>0</v>
      </c>
      <c r="M244" s="22">
        <v>13227331</v>
      </c>
      <c r="N244" s="22">
        <v>0</v>
      </c>
      <c r="O244" s="22">
        <v>1804543</v>
      </c>
      <c r="P244" s="22">
        <v>948390</v>
      </c>
      <c r="Q244" s="22">
        <v>14104</v>
      </c>
      <c r="R244" s="22">
        <v>401475</v>
      </c>
      <c r="S244" s="22">
        <v>139485</v>
      </c>
      <c r="T244" s="22">
        <v>16535328</v>
      </c>
      <c r="U244" s="22">
        <v>2799307</v>
      </c>
      <c r="V244" s="22">
        <v>0</v>
      </c>
      <c r="W244" s="22">
        <v>2592032</v>
      </c>
      <c r="X244" s="22">
        <v>380833</v>
      </c>
      <c r="Y244" s="22">
        <v>0</v>
      </c>
      <c r="Z244" s="22">
        <v>0</v>
      </c>
      <c r="AA244" s="22">
        <v>0</v>
      </c>
      <c r="AB244" s="22">
        <v>0</v>
      </c>
      <c r="AC244" s="22">
        <v>5772172</v>
      </c>
      <c r="AD244" s="22">
        <v>1182292</v>
      </c>
      <c r="AE244" s="22">
        <v>744256</v>
      </c>
      <c r="AF244" s="22">
        <v>0</v>
      </c>
      <c r="AG244" s="22">
        <v>361374</v>
      </c>
      <c r="AH244" s="22">
        <v>62190</v>
      </c>
      <c r="AI244" s="22">
        <v>8122284</v>
      </c>
      <c r="AJ244" s="22">
        <v>8413044</v>
      </c>
      <c r="AK244" s="22">
        <v>387857</v>
      </c>
      <c r="AL244" s="22">
        <v>8025187</v>
      </c>
    </row>
    <row r="245" spans="1:38" x14ac:dyDescent="0.35">
      <c r="A245" s="22" t="s">
        <v>114</v>
      </c>
      <c r="B245" s="22" t="s">
        <v>507</v>
      </c>
      <c r="C245" s="22" t="s">
        <v>602</v>
      </c>
      <c r="D245" s="22" t="s">
        <v>603</v>
      </c>
      <c r="E245" s="22">
        <v>4816397</v>
      </c>
      <c r="F245" s="22">
        <v>0</v>
      </c>
      <c r="G245" s="22">
        <v>0</v>
      </c>
      <c r="H245" s="22">
        <v>2216382</v>
      </c>
      <c r="I245" s="22">
        <v>0</v>
      </c>
      <c r="J245" s="22">
        <v>0</v>
      </c>
      <c r="K245" s="22">
        <v>0</v>
      </c>
      <c r="L245" s="22">
        <v>0</v>
      </c>
      <c r="M245" s="22">
        <v>7032779</v>
      </c>
      <c r="N245" s="22">
        <v>0</v>
      </c>
      <c r="O245" s="22">
        <v>898295</v>
      </c>
      <c r="P245" s="22">
        <v>427636</v>
      </c>
      <c r="Q245" s="22">
        <v>412464</v>
      </c>
      <c r="R245" s="22">
        <v>221968</v>
      </c>
      <c r="S245" s="22">
        <v>25791</v>
      </c>
      <c r="T245" s="22">
        <v>9018933</v>
      </c>
      <c r="U245" s="22">
        <v>3963102</v>
      </c>
      <c r="V245" s="22">
        <v>0</v>
      </c>
      <c r="W245" s="22">
        <v>0</v>
      </c>
      <c r="X245" s="22">
        <v>663214</v>
      </c>
      <c r="Y245" s="22">
        <v>0</v>
      </c>
      <c r="Z245" s="22">
        <v>0</v>
      </c>
      <c r="AA245" s="22">
        <v>0</v>
      </c>
      <c r="AB245" s="22">
        <v>0</v>
      </c>
      <c r="AC245" s="22">
        <v>4626316</v>
      </c>
      <c r="AD245" s="22">
        <v>306849</v>
      </c>
      <c r="AE245" s="22">
        <v>221238</v>
      </c>
      <c r="AF245" s="22">
        <v>0</v>
      </c>
      <c r="AG245" s="22">
        <v>98125</v>
      </c>
      <c r="AH245" s="22">
        <v>23790</v>
      </c>
      <c r="AI245" s="22">
        <v>5276318</v>
      </c>
      <c r="AJ245" s="22">
        <v>3742615</v>
      </c>
      <c r="AK245" s="22">
        <v>319869</v>
      </c>
      <c r="AL245" s="22">
        <v>3422746</v>
      </c>
    </row>
    <row r="246" spans="1:38" x14ac:dyDescent="0.35">
      <c r="A246" s="22" t="s">
        <v>114</v>
      </c>
      <c r="B246" s="22" t="s">
        <v>507</v>
      </c>
      <c r="C246" s="22" t="s">
        <v>604</v>
      </c>
      <c r="D246" s="22" t="s">
        <v>605</v>
      </c>
      <c r="E246" s="22">
        <v>1702358</v>
      </c>
      <c r="F246" s="22">
        <v>0</v>
      </c>
      <c r="G246" s="22">
        <v>2434253</v>
      </c>
      <c r="H246" s="22">
        <v>849052</v>
      </c>
      <c r="I246" s="22">
        <v>0</v>
      </c>
      <c r="J246" s="22">
        <v>0</v>
      </c>
      <c r="K246" s="22">
        <v>0</v>
      </c>
      <c r="L246" s="22">
        <v>0</v>
      </c>
      <c r="M246" s="22">
        <v>4985663</v>
      </c>
      <c r="N246" s="22">
        <v>0</v>
      </c>
      <c r="O246" s="22">
        <v>475511</v>
      </c>
      <c r="P246" s="22">
        <v>270710</v>
      </c>
      <c r="Q246" s="22">
        <v>30911</v>
      </c>
      <c r="R246" s="22">
        <v>21101</v>
      </c>
      <c r="S246" s="22">
        <v>329328</v>
      </c>
      <c r="T246" s="22">
        <v>6113224</v>
      </c>
      <c r="U246" s="22">
        <v>651357</v>
      </c>
      <c r="V246" s="22">
        <v>0</v>
      </c>
      <c r="W246" s="22">
        <v>838273</v>
      </c>
      <c r="X246" s="22">
        <v>533592</v>
      </c>
      <c r="Y246" s="22">
        <v>0</v>
      </c>
      <c r="Z246" s="22">
        <v>0</v>
      </c>
      <c r="AA246" s="22">
        <v>0</v>
      </c>
      <c r="AB246" s="22">
        <v>0</v>
      </c>
      <c r="AC246" s="22">
        <v>2023222</v>
      </c>
      <c r="AD246" s="22">
        <v>126299</v>
      </c>
      <c r="AE246" s="22">
        <v>177928</v>
      </c>
      <c r="AF246" s="22">
        <v>0</v>
      </c>
      <c r="AG246" s="22">
        <v>3626</v>
      </c>
      <c r="AH246" s="22">
        <v>163796</v>
      </c>
      <c r="AI246" s="22">
        <v>2494871</v>
      </c>
      <c r="AJ246" s="22">
        <v>3618353</v>
      </c>
      <c r="AK246" s="22">
        <v>0</v>
      </c>
      <c r="AL246" s="22">
        <v>3618353</v>
      </c>
    </row>
    <row r="247" spans="1:38" x14ac:dyDescent="0.35">
      <c r="A247" s="22" t="s">
        <v>114</v>
      </c>
      <c r="B247" s="22" t="s">
        <v>507</v>
      </c>
      <c r="C247" s="22" t="s">
        <v>606</v>
      </c>
      <c r="D247" s="22" t="s">
        <v>607</v>
      </c>
      <c r="E247" s="22">
        <v>1704841</v>
      </c>
      <c r="F247" s="22">
        <v>0</v>
      </c>
      <c r="G247" s="22">
        <v>2000934</v>
      </c>
      <c r="H247" s="22">
        <v>1326636</v>
      </c>
      <c r="I247" s="22">
        <v>0</v>
      </c>
      <c r="J247" s="22">
        <v>0</v>
      </c>
      <c r="K247" s="22">
        <v>0</v>
      </c>
      <c r="L247" s="22">
        <v>0</v>
      </c>
      <c r="M247" s="22">
        <v>5032411</v>
      </c>
      <c r="N247" s="22">
        <v>0</v>
      </c>
      <c r="O247" s="22">
        <v>2393000</v>
      </c>
      <c r="P247" s="22">
        <v>45196</v>
      </c>
      <c r="Q247" s="22">
        <v>133357</v>
      </c>
      <c r="R247" s="22">
        <v>68425</v>
      </c>
      <c r="S247" s="22">
        <v>10446</v>
      </c>
      <c r="T247" s="22">
        <v>7682835</v>
      </c>
      <c r="U247" s="22">
        <v>909757</v>
      </c>
      <c r="V247" s="22">
        <v>0</v>
      </c>
      <c r="W247" s="22">
        <v>769274</v>
      </c>
      <c r="X247" s="22">
        <v>346190</v>
      </c>
      <c r="Y247" s="22">
        <v>0</v>
      </c>
      <c r="Z247" s="22">
        <v>0</v>
      </c>
      <c r="AA247" s="22">
        <v>0</v>
      </c>
      <c r="AB247" s="22">
        <v>0</v>
      </c>
      <c r="AC247" s="22">
        <v>2025221</v>
      </c>
      <c r="AD247" s="22">
        <v>1062949</v>
      </c>
      <c r="AE247" s="22">
        <v>24424</v>
      </c>
      <c r="AF247" s="22">
        <v>0</v>
      </c>
      <c r="AG247" s="22">
        <v>41526</v>
      </c>
      <c r="AH247" s="22">
        <v>7135</v>
      </c>
      <c r="AI247" s="22">
        <v>3161255</v>
      </c>
      <c r="AJ247" s="22">
        <v>4521580</v>
      </c>
      <c r="AK247" s="22">
        <v>25034</v>
      </c>
      <c r="AL247" s="22">
        <v>4496546</v>
      </c>
    </row>
    <row r="248" spans="1:38" x14ac:dyDescent="0.35">
      <c r="A248" s="22" t="s">
        <v>114</v>
      </c>
      <c r="B248" s="22" t="s">
        <v>507</v>
      </c>
      <c r="C248" s="22" t="s">
        <v>608</v>
      </c>
      <c r="D248" s="22" t="s">
        <v>609</v>
      </c>
      <c r="E248" s="22">
        <v>2778106</v>
      </c>
      <c r="F248" s="22">
        <v>0</v>
      </c>
      <c r="G248" s="22">
        <v>729775</v>
      </c>
      <c r="H248" s="22">
        <v>4314173</v>
      </c>
      <c r="I248" s="22">
        <v>0</v>
      </c>
      <c r="J248" s="22">
        <v>341591</v>
      </c>
      <c r="K248" s="22">
        <v>0</v>
      </c>
      <c r="L248" s="22">
        <v>0</v>
      </c>
      <c r="M248" s="22">
        <v>8163645</v>
      </c>
      <c r="N248" s="22">
        <v>0</v>
      </c>
      <c r="O248" s="22">
        <v>890533</v>
      </c>
      <c r="P248" s="22">
        <v>853833</v>
      </c>
      <c r="Q248" s="22">
        <v>404516</v>
      </c>
      <c r="R248" s="22">
        <v>0</v>
      </c>
      <c r="S248" s="22">
        <v>445905</v>
      </c>
      <c r="T248" s="22">
        <v>10758432</v>
      </c>
      <c r="U248" s="22">
        <v>1724067</v>
      </c>
      <c r="V248" s="22">
        <v>0</v>
      </c>
      <c r="W248" s="22">
        <v>197263</v>
      </c>
      <c r="X248" s="22">
        <v>1060005</v>
      </c>
      <c r="Y248" s="22">
        <v>0</v>
      </c>
      <c r="Z248" s="22">
        <v>17080</v>
      </c>
      <c r="AA248" s="22">
        <v>0</v>
      </c>
      <c r="AB248" s="22">
        <v>0</v>
      </c>
      <c r="AC248" s="22">
        <v>2998415</v>
      </c>
      <c r="AD248" s="22">
        <v>385003</v>
      </c>
      <c r="AE248" s="22">
        <v>591288</v>
      </c>
      <c r="AF248" s="22">
        <v>0</v>
      </c>
      <c r="AG248" s="22">
        <v>0</v>
      </c>
      <c r="AH248" s="22">
        <v>213508</v>
      </c>
      <c r="AI248" s="22">
        <v>4188214</v>
      </c>
      <c r="AJ248" s="22">
        <v>6570218</v>
      </c>
      <c r="AK248" s="22">
        <v>1189686</v>
      </c>
      <c r="AL248" s="22">
        <v>5380532</v>
      </c>
    </row>
    <row r="249" spans="1:38" x14ac:dyDescent="0.35">
      <c r="A249" s="22" t="s">
        <v>114</v>
      </c>
      <c r="B249" s="22" t="s">
        <v>507</v>
      </c>
      <c r="C249" s="22" t="s">
        <v>610</v>
      </c>
      <c r="D249" s="22" t="s">
        <v>611</v>
      </c>
      <c r="E249" s="22">
        <v>984258</v>
      </c>
      <c r="F249" s="22">
        <v>0</v>
      </c>
      <c r="G249" s="22">
        <v>3192266</v>
      </c>
      <c r="H249" s="22">
        <v>1665633</v>
      </c>
      <c r="I249" s="22">
        <v>0</v>
      </c>
      <c r="J249" s="22">
        <v>0</v>
      </c>
      <c r="K249" s="22">
        <v>0</v>
      </c>
      <c r="L249" s="22">
        <v>0</v>
      </c>
      <c r="M249" s="22">
        <v>5842157</v>
      </c>
      <c r="N249" s="22">
        <v>0</v>
      </c>
      <c r="O249" s="22">
        <v>680488</v>
      </c>
      <c r="P249" s="22">
        <v>340555</v>
      </c>
      <c r="Q249" s="22">
        <v>113628</v>
      </c>
      <c r="R249" s="22">
        <v>0</v>
      </c>
      <c r="S249" s="22">
        <v>131700</v>
      </c>
      <c r="T249" s="22">
        <v>7108528</v>
      </c>
      <c r="U249" s="22">
        <v>701070</v>
      </c>
      <c r="V249" s="22">
        <v>0</v>
      </c>
      <c r="W249" s="22">
        <v>1622556</v>
      </c>
      <c r="X249" s="22">
        <v>955974</v>
      </c>
      <c r="Y249" s="22">
        <v>0</v>
      </c>
      <c r="Z249" s="22">
        <v>0</v>
      </c>
      <c r="AA249" s="22">
        <v>0</v>
      </c>
      <c r="AB249" s="22">
        <v>0</v>
      </c>
      <c r="AC249" s="22">
        <v>3279600</v>
      </c>
      <c r="AD249" s="22">
        <v>239154</v>
      </c>
      <c r="AE249" s="22">
        <v>247685</v>
      </c>
      <c r="AF249" s="22">
        <v>7488</v>
      </c>
      <c r="AG249" s="22">
        <v>0</v>
      </c>
      <c r="AH249" s="22">
        <v>64581</v>
      </c>
      <c r="AI249" s="22">
        <v>3838508</v>
      </c>
      <c r="AJ249" s="22">
        <v>3270020</v>
      </c>
      <c r="AK249" s="22">
        <v>0</v>
      </c>
      <c r="AL249" s="22">
        <v>3270020</v>
      </c>
    </row>
    <row r="250" spans="1:38" x14ac:dyDescent="0.35">
      <c r="A250" s="22" t="s">
        <v>114</v>
      </c>
      <c r="B250" s="22" t="s">
        <v>507</v>
      </c>
      <c r="C250" s="22" t="s">
        <v>612</v>
      </c>
      <c r="D250" s="22" t="s">
        <v>613</v>
      </c>
      <c r="E250" s="22">
        <v>3053932</v>
      </c>
      <c r="F250" s="22">
        <v>0</v>
      </c>
      <c r="G250" s="22">
        <v>1932314</v>
      </c>
      <c r="H250" s="22">
        <v>1106619</v>
      </c>
      <c r="I250" s="22">
        <v>869424</v>
      </c>
      <c r="J250" s="22">
        <v>0</v>
      </c>
      <c r="K250" s="22">
        <v>0</v>
      </c>
      <c r="L250" s="22">
        <v>0</v>
      </c>
      <c r="M250" s="22">
        <v>6962289</v>
      </c>
      <c r="N250" s="22">
        <v>0</v>
      </c>
      <c r="O250" s="22">
        <v>1102670</v>
      </c>
      <c r="P250" s="22">
        <v>702253</v>
      </c>
      <c r="Q250" s="22">
        <v>154322</v>
      </c>
      <c r="R250" s="22">
        <v>6940</v>
      </c>
      <c r="S250" s="22">
        <v>246984</v>
      </c>
      <c r="T250" s="22">
        <v>9175458</v>
      </c>
      <c r="U250" s="22">
        <v>1724587</v>
      </c>
      <c r="V250" s="22">
        <v>0</v>
      </c>
      <c r="W250" s="22">
        <v>718090</v>
      </c>
      <c r="X250" s="22">
        <v>458038</v>
      </c>
      <c r="Y250" s="22">
        <v>72709</v>
      </c>
      <c r="Z250" s="22">
        <v>0</v>
      </c>
      <c r="AA250" s="22">
        <v>0</v>
      </c>
      <c r="AB250" s="22">
        <v>0</v>
      </c>
      <c r="AC250" s="22">
        <v>2973424</v>
      </c>
      <c r="AD250" s="22">
        <v>373505</v>
      </c>
      <c r="AE250" s="22">
        <v>351588</v>
      </c>
      <c r="AF250" s="22">
        <v>0</v>
      </c>
      <c r="AG250" s="22">
        <v>6708</v>
      </c>
      <c r="AH250" s="22">
        <v>137157</v>
      </c>
      <c r="AI250" s="22">
        <v>3842382</v>
      </c>
      <c r="AJ250" s="22">
        <v>5333076</v>
      </c>
      <c r="AK250" s="22">
        <v>0</v>
      </c>
      <c r="AL250" s="22">
        <v>5333076</v>
      </c>
    </row>
    <row r="251" spans="1:38" x14ac:dyDescent="0.35">
      <c r="A251" s="22" t="s">
        <v>114</v>
      </c>
      <c r="B251" s="22" t="s">
        <v>507</v>
      </c>
      <c r="C251" s="22" t="s">
        <v>614</v>
      </c>
      <c r="D251" s="22" t="s">
        <v>615</v>
      </c>
      <c r="E251" s="22">
        <v>4991740</v>
      </c>
      <c r="F251" s="22">
        <v>0</v>
      </c>
      <c r="G251" s="22">
        <v>468518</v>
      </c>
      <c r="H251" s="22">
        <v>2058753</v>
      </c>
      <c r="I251" s="22">
        <v>30689</v>
      </c>
      <c r="J251" s="22">
        <v>0</v>
      </c>
      <c r="K251" s="22">
        <v>0</v>
      </c>
      <c r="L251" s="22">
        <v>0</v>
      </c>
      <c r="M251" s="22">
        <v>7549700</v>
      </c>
      <c r="N251" s="22">
        <v>79872</v>
      </c>
      <c r="O251" s="22">
        <v>2515725</v>
      </c>
      <c r="P251" s="22">
        <v>717119</v>
      </c>
      <c r="Q251" s="22">
        <v>722451</v>
      </c>
      <c r="R251" s="22">
        <v>995396</v>
      </c>
      <c r="S251" s="22">
        <v>527809</v>
      </c>
      <c r="T251" s="22">
        <v>13108072</v>
      </c>
      <c r="U251" s="22">
        <v>1860522</v>
      </c>
      <c r="V251" s="22">
        <v>0</v>
      </c>
      <c r="W251" s="22">
        <v>91443</v>
      </c>
      <c r="X251" s="22">
        <v>805342</v>
      </c>
      <c r="Y251" s="22">
        <v>7636</v>
      </c>
      <c r="Z251" s="22">
        <v>0</v>
      </c>
      <c r="AA251" s="22">
        <v>0</v>
      </c>
      <c r="AB251" s="22">
        <v>0</v>
      </c>
      <c r="AC251" s="22">
        <v>2764943</v>
      </c>
      <c r="AD251" s="22">
        <v>1231352</v>
      </c>
      <c r="AE251" s="22">
        <v>350211</v>
      </c>
      <c r="AF251" s="22">
        <v>0</v>
      </c>
      <c r="AG251" s="22">
        <v>403410</v>
      </c>
      <c r="AH251" s="22">
        <v>270702</v>
      </c>
      <c r="AI251" s="22">
        <v>5020618</v>
      </c>
      <c r="AJ251" s="22">
        <v>8087454</v>
      </c>
      <c r="AK251" s="22">
        <v>0</v>
      </c>
      <c r="AL251" s="22">
        <v>8087454</v>
      </c>
    </row>
    <row r="252" spans="1:38" x14ac:dyDescent="0.35">
      <c r="A252" s="22" t="s">
        <v>114</v>
      </c>
      <c r="B252" s="22" t="s">
        <v>507</v>
      </c>
      <c r="C252" s="22" t="s">
        <v>616</v>
      </c>
      <c r="D252" s="22" t="s">
        <v>617</v>
      </c>
      <c r="E252" s="22">
        <v>6941684</v>
      </c>
      <c r="F252" s="22">
        <v>0</v>
      </c>
      <c r="G252" s="22">
        <v>891596</v>
      </c>
      <c r="H252" s="22">
        <v>1787744</v>
      </c>
      <c r="I252" s="22">
        <v>0</v>
      </c>
      <c r="J252" s="22">
        <v>0</v>
      </c>
      <c r="K252" s="22">
        <v>0</v>
      </c>
      <c r="L252" s="22">
        <v>0</v>
      </c>
      <c r="M252" s="22">
        <v>9621024</v>
      </c>
      <c r="N252" s="22">
        <v>0</v>
      </c>
      <c r="O252" s="22">
        <v>709984</v>
      </c>
      <c r="P252" s="22">
        <v>420577</v>
      </c>
      <c r="Q252" s="22">
        <v>1582174</v>
      </c>
      <c r="R252" s="22">
        <v>329545</v>
      </c>
      <c r="S252" s="22">
        <v>185481</v>
      </c>
      <c r="T252" s="22">
        <v>12848785</v>
      </c>
      <c r="U252" s="22">
        <v>2106506</v>
      </c>
      <c r="V252" s="22">
        <v>0</v>
      </c>
      <c r="W252" s="22">
        <v>618504</v>
      </c>
      <c r="X252" s="22">
        <v>658870</v>
      </c>
      <c r="Y252" s="22">
        <v>0</v>
      </c>
      <c r="Z252" s="22">
        <v>0</v>
      </c>
      <c r="AA252" s="22">
        <v>0</v>
      </c>
      <c r="AB252" s="22">
        <v>0</v>
      </c>
      <c r="AC252" s="22">
        <v>3383880</v>
      </c>
      <c r="AD252" s="22">
        <v>401147</v>
      </c>
      <c r="AE252" s="22">
        <v>294883</v>
      </c>
      <c r="AF252" s="22">
        <v>0</v>
      </c>
      <c r="AG252" s="22">
        <v>179193</v>
      </c>
      <c r="AH252" s="22">
        <v>103870</v>
      </c>
      <c r="AI252" s="22">
        <v>4362973</v>
      </c>
      <c r="AJ252" s="22">
        <v>8485812</v>
      </c>
      <c r="AK252" s="22">
        <v>409442</v>
      </c>
      <c r="AL252" s="22">
        <v>8076370</v>
      </c>
    </row>
    <row r="253" spans="1:38" x14ac:dyDescent="0.35">
      <c r="A253" s="22" t="s">
        <v>114</v>
      </c>
      <c r="B253" s="22" t="s">
        <v>507</v>
      </c>
      <c r="C253" s="22" t="s">
        <v>618</v>
      </c>
      <c r="D253" s="22" t="s">
        <v>619</v>
      </c>
      <c r="E253" s="22">
        <v>586555</v>
      </c>
      <c r="F253" s="22">
        <v>0</v>
      </c>
      <c r="G253" s="22">
        <v>4379325</v>
      </c>
      <c r="H253" s="22">
        <v>113748</v>
      </c>
      <c r="I253" s="22">
        <v>0</v>
      </c>
      <c r="J253" s="22">
        <v>0</v>
      </c>
      <c r="K253" s="22">
        <v>0</v>
      </c>
      <c r="L253" s="22">
        <v>0</v>
      </c>
      <c r="M253" s="22">
        <v>5079628</v>
      </c>
      <c r="N253" s="22">
        <v>0</v>
      </c>
      <c r="O253" s="22">
        <v>156215</v>
      </c>
      <c r="P253" s="22">
        <v>219388</v>
      </c>
      <c r="Q253" s="22">
        <v>59743</v>
      </c>
      <c r="R253" s="22">
        <v>182870</v>
      </c>
      <c r="S253" s="22">
        <v>43698</v>
      </c>
      <c r="T253" s="22">
        <v>5741542</v>
      </c>
      <c r="U253" s="22">
        <v>413635</v>
      </c>
      <c r="V253" s="22">
        <v>0</v>
      </c>
      <c r="W253" s="22">
        <v>953003</v>
      </c>
      <c r="X253" s="22">
        <v>54319</v>
      </c>
      <c r="Y253" s="22">
        <v>0</v>
      </c>
      <c r="Z253" s="22">
        <v>0</v>
      </c>
      <c r="AA253" s="22">
        <v>0</v>
      </c>
      <c r="AB253" s="22">
        <v>0</v>
      </c>
      <c r="AC253" s="22">
        <v>1420957</v>
      </c>
      <c r="AD253" s="22">
        <v>38057</v>
      </c>
      <c r="AE253" s="22">
        <v>93365</v>
      </c>
      <c r="AF253" s="22">
        <v>0</v>
      </c>
      <c r="AG253" s="22">
        <v>108921</v>
      </c>
      <c r="AH253" s="22">
        <v>30233</v>
      </c>
      <c r="AI253" s="22">
        <v>1691533</v>
      </c>
      <c r="AJ253" s="22">
        <v>4050009</v>
      </c>
      <c r="AK253" s="22">
        <v>0</v>
      </c>
      <c r="AL253" s="22">
        <v>4050009</v>
      </c>
    </row>
    <row r="254" spans="1:38" x14ac:dyDescent="0.35">
      <c r="A254" s="22" t="s">
        <v>114</v>
      </c>
      <c r="B254" s="22" t="s">
        <v>507</v>
      </c>
      <c r="C254" s="22" t="s">
        <v>620</v>
      </c>
      <c r="D254" s="22" t="s">
        <v>621</v>
      </c>
      <c r="E254" s="22">
        <v>1505381</v>
      </c>
      <c r="F254" s="22">
        <v>0</v>
      </c>
      <c r="G254" s="22">
        <v>3565907</v>
      </c>
      <c r="H254" s="22">
        <v>5877738</v>
      </c>
      <c r="I254" s="22">
        <v>740957</v>
      </c>
      <c r="J254" s="22">
        <v>0</v>
      </c>
      <c r="K254" s="22">
        <v>0</v>
      </c>
      <c r="L254" s="22">
        <v>0</v>
      </c>
      <c r="M254" s="22">
        <v>11689983</v>
      </c>
      <c r="N254" s="22">
        <v>1076847</v>
      </c>
      <c r="O254" s="22">
        <v>1863314</v>
      </c>
      <c r="P254" s="22">
        <v>160568</v>
      </c>
      <c r="Q254" s="22">
        <v>826895</v>
      </c>
      <c r="R254" s="22">
        <v>539335</v>
      </c>
      <c r="S254" s="22">
        <v>85121</v>
      </c>
      <c r="T254" s="22">
        <v>16242063</v>
      </c>
      <c r="U254" s="22">
        <v>819466</v>
      </c>
      <c r="V254" s="22">
        <v>0</v>
      </c>
      <c r="W254" s="22">
        <v>1246131</v>
      </c>
      <c r="X254" s="22">
        <v>1367087</v>
      </c>
      <c r="Y254" s="22">
        <v>406208</v>
      </c>
      <c r="Z254" s="22">
        <v>0</v>
      </c>
      <c r="AA254" s="22">
        <v>0</v>
      </c>
      <c r="AB254" s="22">
        <v>0</v>
      </c>
      <c r="AC254" s="22">
        <v>3838892</v>
      </c>
      <c r="AD254" s="22">
        <v>724296</v>
      </c>
      <c r="AE254" s="22">
        <v>95823</v>
      </c>
      <c r="AF254" s="22">
        <v>0</v>
      </c>
      <c r="AG254" s="22">
        <v>337766</v>
      </c>
      <c r="AH254" s="22">
        <v>45948</v>
      </c>
      <c r="AI254" s="22">
        <v>5042725</v>
      </c>
      <c r="AJ254" s="22">
        <v>11199338</v>
      </c>
      <c r="AK254" s="22">
        <v>548273</v>
      </c>
      <c r="AL254" s="22">
        <v>10651065</v>
      </c>
    </row>
    <row r="255" spans="1:38" x14ac:dyDescent="0.35">
      <c r="A255" s="22" t="s">
        <v>114</v>
      </c>
      <c r="B255" s="22" t="s">
        <v>507</v>
      </c>
      <c r="C255" s="22" t="s">
        <v>622</v>
      </c>
      <c r="D255" s="22" t="s">
        <v>623</v>
      </c>
      <c r="E255" s="22">
        <v>1139329</v>
      </c>
      <c r="F255" s="22">
        <v>0</v>
      </c>
      <c r="G255" s="22">
        <v>2651229</v>
      </c>
      <c r="H255" s="22">
        <v>922318</v>
      </c>
      <c r="I255" s="22">
        <v>0</v>
      </c>
      <c r="J255" s="22">
        <v>0</v>
      </c>
      <c r="K255" s="22">
        <v>0</v>
      </c>
      <c r="L255" s="22">
        <v>0</v>
      </c>
      <c r="M255" s="22">
        <v>4712876</v>
      </c>
      <c r="N255" s="22">
        <v>0</v>
      </c>
      <c r="O255" s="22">
        <v>277047</v>
      </c>
      <c r="P255" s="22">
        <v>422833</v>
      </c>
      <c r="Q255" s="22">
        <v>37010</v>
      </c>
      <c r="R255" s="22">
        <v>26000</v>
      </c>
      <c r="S255" s="22">
        <v>184054</v>
      </c>
      <c r="T255" s="22">
        <v>5659820</v>
      </c>
      <c r="U255" s="22">
        <v>831415</v>
      </c>
      <c r="V255" s="22">
        <v>0</v>
      </c>
      <c r="W255" s="22">
        <v>839755</v>
      </c>
      <c r="X255" s="22">
        <v>392266</v>
      </c>
      <c r="Y255" s="22">
        <v>0</v>
      </c>
      <c r="Z255" s="22">
        <v>0</v>
      </c>
      <c r="AA255" s="22">
        <v>0</v>
      </c>
      <c r="AB255" s="22">
        <v>0</v>
      </c>
      <c r="AC255" s="22">
        <v>2063436</v>
      </c>
      <c r="AD255" s="22">
        <v>133049</v>
      </c>
      <c r="AE255" s="22">
        <v>308215</v>
      </c>
      <c r="AF255" s="22">
        <v>0</v>
      </c>
      <c r="AG255" s="22">
        <v>2340</v>
      </c>
      <c r="AH255" s="22">
        <v>154625</v>
      </c>
      <c r="AI255" s="22">
        <v>2661665</v>
      </c>
      <c r="AJ255" s="22">
        <v>2998155</v>
      </c>
      <c r="AK255" s="22">
        <v>12934</v>
      </c>
      <c r="AL255" s="22">
        <v>2985221</v>
      </c>
    </row>
    <row r="256" spans="1:38" x14ac:dyDescent="0.35">
      <c r="A256" s="22" t="s">
        <v>114</v>
      </c>
      <c r="B256" s="22" t="s">
        <v>507</v>
      </c>
      <c r="C256" s="22" t="s">
        <v>624</v>
      </c>
      <c r="D256" s="22" t="s">
        <v>625</v>
      </c>
      <c r="E256" s="22">
        <v>5762677</v>
      </c>
      <c r="F256" s="22">
        <v>0</v>
      </c>
      <c r="G256" s="22">
        <v>2115688</v>
      </c>
      <c r="H256" s="22">
        <v>2870863</v>
      </c>
      <c r="I256" s="22">
        <v>209162</v>
      </c>
      <c r="J256" s="22">
        <v>0</v>
      </c>
      <c r="K256" s="22">
        <v>0</v>
      </c>
      <c r="L256" s="22">
        <v>0</v>
      </c>
      <c r="M256" s="22">
        <v>10958390</v>
      </c>
      <c r="N256" s="22">
        <v>0</v>
      </c>
      <c r="O256" s="22">
        <v>6346113</v>
      </c>
      <c r="P256" s="22">
        <v>1244778</v>
      </c>
      <c r="Q256" s="22">
        <v>420874</v>
      </c>
      <c r="R256" s="22">
        <v>886491</v>
      </c>
      <c r="S256" s="22">
        <v>161335</v>
      </c>
      <c r="T256" s="22">
        <v>20017981</v>
      </c>
      <c r="U256" s="22">
        <v>2797438</v>
      </c>
      <c r="V256" s="22">
        <v>0</v>
      </c>
      <c r="W256" s="22">
        <v>935509</v>
      </c>
      <c r="X256" s="22">
        <v>1505138</v>
      </c>
      <c r="Y256" s="22">
        <v>104296</v>
      </c>
      <c r="Z256" s="22">
        <v>0</v>
      </c>
      <c r="AA256" s="22">
        <v>0</v>
      </c>
      <c r="AB256" s="22">
        <v>0</v>
      </c>
      <c r="AC256" s="22">
        <v>5342381</v>
      </c>
      <c r="AD256" s="22">
        <v>3791384</v>
      </c>
      <c r="AE256" s="22">
        <v>902190</v>
      </c>
      <c r="AF256" s="22">
        <v>0</v>
      </c>
      <c r="AG256" s="22">
        <v>300996</v>
      </c>
      <c r="AH256" s="22">
        <v>149892</v>
      </c>
      <c r="AI256" s="22">
        <v>10486843</v>
      </c>
      <c r="AJ256" s="22">
        <v>9531138</v>
      </c>
      <c r="AK256" s="22">
        <v>487232</v>
      </c>
      <c r="AL256" s="22">
        <v>9043906</v>
      </c>
    </row>
    <row r="257" spans="1:38" x14ac:dyDescent="0.35">
      <c r="A257" s="22" t="s">
        <v>114</v>
      </c>
      <c r="B257" s="22" t="s">
        <v>507</v>
      </c>
      <c r="C257" s="22" t="s">
        <v>626</v>
      </c>
      <c r="D257" s="22" t="s">
        <v>627</v>
      </c>
      <c r="E257" s="22">
        <v>5468421</v>
      </c>
      <c r="F257" s="22">
        <v>0</v>
      </c>
      <c r="G257" s="22">
        <v>4851415</v>
      </c>
      <c r="H257" s="22">
        <v>1433952</v>
      </c>
      <c r="I257" s="22">
        <v>1780894</v>
      </c>
      <c r="J257" s="22">
        <v>0</v>
      </c>
      <c r="K257" s="22">
        <v>0</v>
      </c>
      <c r="L257" s="22">
        <v>0</v>
      </c>
      <c r="M257" s="22">
        <v>13534682</v>
      </c>
      <c r="N257" s="22">
        <v>11885</v>
      </c>
      <c r="O257" s="22">
        <v>2564102</v>
      </c>
      <c r="P257" s="22">
        <v>186576</v>
      </c>
      <c r="Q257" s="22">
        <v>370986</v>
      </c>
      <c r="R257" s="22">
        <v>155100</v>
      </c>
      <c r="S257" s="22">
        <v>436542</v>
      </c>
      <c r="T257" s="22">
        <v>17259873</v>
      </c>
      <c r="U257" s="22">
        <v>3298521</v>
      </c>
      <c r="V257" s="22">
        <v>0</v>
      </c>
      <c r="W257" s="22">
        <v>1317916</v>
      </c>
      <c r="X257" s="22">
        <v>721247</v>
      </c>
      <c r="Y257" s="22">
        <v>151623</v>
      </c>
      <c r="Z257" s="22">
        <v>0</v>
      </c>
      <c r="AA257" s="22">
        <v>0</v>
      </c>
      <c r="AB257" s="22">
        <v>0</v>
      </c>
      <c r="AC257" s="22">
        <v>5489307</v>
      </c>
      <c r="AD257" s="22">
        <v>994930</v>
      </c>
      <c r="AE257" s="22">
        <v>115330</v>
      </c>
      <c r="AF257" s="22">
        <v>0</v>
      </c>
      <c r="AG257" s="22">
        <v>72645</v>
      </c>
      <c r="AH257" s="22">
        <v>284091</v>
      </c>
      <c r="AI257" s="22">
        <v>6956303</v>
      </c>
      <c r="AJ257" s="22">
        <v>10303570</v>
      </c>
      <c r="AK257" s="22">
        <v>1174594</v>
      </c>
      <c r="AL257" s="22">
        <v>9128976</v>
      </c>
    </row>
    <row r="258" spans="1:38" x14ac:dyDescent="0.35">
      <c r="A258" s="22" t="s">
        <v>114</v>
      </c>
      <c r="B258" s="22" t="s">
        <v>507</v>
      </c>
      <c r="C258" s="22" t="s">
        <v>628</v>
      </c>
      <c r="D258" s="22" t="s">
        <v>629</v>
      </c>
      <c r="E258" s="22">
        <v>1421224</v>
      </c>
      <c r="F258" s="22">
        <v>0</v>
      </c>
      <c r="G258" s="22">
        <v>2266179</v>
      </c>
      <c r="H258" s="22">
        <v>758238</v>
      </c>
      <c r="I258" s="22">
        <v>0</v>
      </c>
      <c r="J258" s="22">
        <v>0</v>
      </c>
      <c r="K258" s="22">
        <v>0</v>
      </c>
      <c r="L258" s="22">
        <v>0</v>
      </c>
      <c r="M258" s="22">
        <v>4445641</v>
      </c>
      <c r="N258" s="22">
        <v>0</v>
      </c>
      <c r="O258" s="22">
        <v>290302</v>
      </c>
      <c r="P258" s="22">
        <v>122044</v>
      </c>
      <c r="Q258" s="22">
        <v>66089</v>
      </c>
      <c r="R258" s="22">
        <v>4585</v>
      </c>
      <c r="S258" s="22">
        <v>0</v>
      </c>
      <c r="T258" s="22">
        <v>4928661</v>
      </c>
      <c r="U258" s="22">
        <v>502189</v>
      </c>
      <c r="V258" s="22">
        <v>0</v>
      </c>
      <c r="W258" s="22">
        <v>919369</v>
      </c>
      <c r="X258" s="22">
        <v>349551</v>
      </c>
      <c r="Y258" s="22">
        <v>0</v>
      </c>
      <c r="Z258" s="22">
        <v>0</v>
      </c>
      <c r="AA258" s="22">
        <v>0</v>
      </c>
      <c r="AB258" s="22">
        <v>0</v>
      </c>
      <c r="AC258" s="22">
        <v>1771109</v>
      </c>
      <c r="AD258" s="22">
        <v>63553</v>
      </c>
      <c r="AE258" s="22">
        <v>48757</v>
      </c>
      <c r="AF258" s="22">
        <v>0</v>
      </c>
      <c r="AG258" s="22">
        <v>4127</v>
      </c>
      <c r="AH258" s="22">
        <v>0</v>
      </c>
      <c r="AI258" s="22">
        <v>1887546</v>
      </c>
      <c r="AJ258" s="22">
        <v>3041115</v>
      </c>
      <c r="AK258" s="22">
        <v>132131</v>
      </c>
      <c r="AL258" s="22">
        <v>2908984</v>
      </c>
    </row>
    <row r="259" spans="1:38" x14ac:dyDescent="0.35">
      <c r="A259" s="22" t="s">
        <v>114</v>
      </c>
      <c r="B259" s="22" t="s">
        <v>507</v>
      </c>
      <c r="C259" s="22" t="s">
        <v>630</v>
      </c>
      <c r="D259" s="22" t="s">
        <v>631</v>
      </c>
      <c r="E259" s="22">
        <v>1665586</v>
      </c>
      <c r="F259" s="22">
        <v>0</v>
      </c>
      <c r="G259" s="22">
        <v>2710532</v>
      </c>
      <c r="H259" s="22">
        <v>1846409</v>
      </c>
      <c r="I259" s="22">
        <v>0</v>
      </c>
      <c r="J259" s="22">
        <v>0</v>
      </c>
      <c r="K259" s="22">
        <v>0</v>
      </c>
      <c r="L259" s="22">
        <v>0</v>
      </c>
      <c r="M259" s="22">
        <v>6222527</v>
      </c>
      <c r="N259" s="22">
        <v>2532</v>
      </c>
      <c r="O259" s="22">
        <v>131252</v>
      </c>
      <c r="P259" s="22">
        <v>131033</v>
      </c>
      <c r="Q259" s="22">
        <v>62039</v>
      </c>
      <c r="R259" s="22">
        <v>58316</v>
      </c>
      <c r="S259" s="22">
        <v>489785</v>
      </c>
      <c r="T259" s="22">
        <v>7097484</v>
      </c>
      <c r="U259" s="22">
        <v>1071803</v>
      </c>
      <c r="V259" s="22">
        <v>0</v>
      </c>
      <c r="W259" s="22">
        <v>677293</v>
      </c>
      <c r="X259" s="22">
        <v>531868</v>
      </c>
      <c r="Y259" s="22">
        <v>0</v>
      </c>
      <c r="Z259" s="22">
        <v>0</v>
      </c>
      <c r="AA259" s="22">
        <v>0</v>
      </c>
      <c r="AB259" s="22">
        <v>0</v>
      </c>
      <c r="AC259" s="22">
        <v>2280964</v>
      </c>
      <c r="AD259" s="22">
        <v>79036</v>
      </c>
      <c r="AE259" s="22">
        <v>159729</v>
      </c>
      <c r="AF259" s="22">
        <v>0</v>
      </c>
      <c r="AG259" s="22">
        <v>22141</v>
      </c>
      <c r="AH259" s="22">
        <v>146737</v>
      </c>
      <c r="AI259" s="22">
        <v>2688607</v>
      </c>
      <c r="AJ259" s="22">
        <v>4408877</v>
      </c>
      <c r="AK259" s="22">
        <v>0</v>
      </c>
      <c r="AL259" s="22">
        <v>4408877</v>
      </c>
    </row>
    <row r="260" spans="1:38" x14ac:dyDescent="0.35">
      <c r="A260" s="22" t="s">
        <v>114</v>
      </c>
      <c r="B260" s="22" t="s">
        <v>507</v>
      </c>
      <c r="C260" s="22" t="s">
        <v>632</v>
      </c>
      <c r="D260" s="22" t="s">
        <v>633</v>
      </c>
      <c r="E260" s="22">
        <v>1260795</v>
      </c>
      <c r="F260" s="22">
        <v>0</v>
      </c>
      <c r="G260" s="22">
        <v>3202413</v>
      </c>
      <c r="H260" s="22">
        <v>537581</v>
      </c>
      <c r="I260" s="22">
        <v>0</v>
      </c>
      <c r="J260" s="22">
        <v>0</v>
      </c>
      <c r="K260" s="22">
        <v>0</v>
      </c>
      <c r="L260" s="22">
        <v>0</v>
      </c>
      <c r="M260" s="22">
        <v>5000789</v>
      </c>
      <c r="N260" s="22">
        <v>0</v>
      </c>
      <c r="O260" s="22">
        <v>95553</v>
      </c>
      <c r="P260" s="22">
        <v>370322</v>
      </c>
      <c r="Q260" s="22">
        <v>453997</v>
      </c>
      <c r="R260" s="22">
        <v>112932</v>
      </c>
      <c r="S260" s="22">
        <v>574309</v>
      </c>
      <c r="T260" s="22">
        <v>6607902</v>
      </c>
      <c r="U260" s="22">
        <v>502176</v>
      </c>
      <c r="V260" s="22">
        <v>0</v>
      </c>
      <c r="W260" s="22">
        <v>811307</v>
      </c>
      <c r="X260" s="22">
        <v>340568</v>
      </c>
      <c r="Y260" s="22">
        <v>0</v>
      </c>
      <c r="Z260" s="22">
        <v>0</v>
      </c>
      <c r="AA260" s="22">
        <v>0</v>
      </c>
      <c r="AB260" s="22">
        <v>0</v>
      </c>
      <c r="AC260" s="22">
        <v>1654051</v>
      </c>
      <c r="AD260" s="22">
        <v>61988</v>
      </c>
      <c r="AE260" s="22">
        <v>233692</v>
      </c>
      <c r="AF260" s="22">
        <v>0</v>
      </c>
      <c r="AG260" s="22">
        <v>62047</v>
      </c>
      <c r="AH260" s="22">
        <v>317944</v>
      </c>
      <c r="AI260" s="22">
        <v>2329722</v>
      </c>
      <c r="AJ260" s="22">
        <v>4278180</v>
      </c>
      <c r="AK260" s="22">
        <v>126227</v>
      </c>
      <c r="AL260" s="22">
        <v>4151953</v>
      </c>
    </row>
    <row r="261" spans="1:38" x14ac:dyDescent="0.35">
      <c r="A261" s="22" t="s">
        <v>114</v>
      </c>
      <c r="B261" s="22" t="s">
        <v>507</v>
      </c>
      <c r="C261" s="22" t="s">
        <v>634</v>
      </c>
      <c r="D261" s="22" t="s">
        <v>635</v>
      </c>
      <c r="E261" s="22">
        <v>1102852</v>
      </c>
      <c r="F261" s="22">
        <v>0</v>
      </c>
      <c r="G261" s="22">
        <v>1930007</v>
      </c>
      <c r="H261" s="22">
        <v>462706</v>
      </c>
      <c r="I261" s="22">
        <v>0</v>
      </c>
      <c r="J261" s="22">
        <v>0</v>
      </c>
      <c r="K261" s="22">
        <v>0</v>
      </c>
      <c r="L261" s="22">
        <v>0</v>
      </c>
      <c r="M261" s="22">
        <v>3495565</v>
      </c>
      <c r="N261" s="22">
        <v>0</v>
      </c>
      <c r="O261" s="22">
        <v>2513601</v>
      </c>
      <c r="P261" s="22">
        <v>216755</v>
      </c>
      <c r="Q261" s="22">
        <v>101098</v>
      </c>
      <c r="R261" s="22">
        <v>0</v>
      </c>
      <c r="S261" s="22">
        <v>408521</v>
      </c>
      <c r="T261" s="22">
        <v>6735540</v>
      </c>
      <c r="U261" s="22">
        <v>653003</v>
      </c>
      <c r="V261" s="22">
        <v>0</v>
      </c>
      <c r="W261" s="22">
        <v>1017509</v>
      </c>
      <c r="X261" s="22">
        <v>0</v>
      </c>
      <c r="Y261" s="22">
        <v>441246</v>
      </c>
      <c r="Z261" s="22">
        <v>0</v>
      </c>
      <c r="AA261" s="22">
        <v>0</v>
      </c>
      <c r="AB261" s="22">
        <v>0</v>
      </c>
      <c r="AC261" s="22">
        <v>2111758</v>
      </c>
      <c r="AD261" s="22">
        <v>244018</v>
      </c>
      <c r="AE261" s="22">
        <v>163973</v>
      </c>
      <c r="AF261" s="22">
        <v>0</v>
      </c>
      <c r="AG261" s="22">
        <v>0</v>
      </c>
      <c r="AH261" s="22">
        <v>291490</v>
      </c>
      <c r="AI261" s="22">
        <v>2811239</v>
      </c>
      <c r="AJ261" s="22">
        <v>3924301</v>
      </c>
      <c r="AK261" s="22">
        <v>280632</v>
      </c>
      <c r="AL261" s="22">
        <v>3643669</v>
      </c>
    </row>
    <row r="262" spans="1:38" x14ac:dyDescent="0.35">
      <c r="A262" s="22" t="s">
        <v>114</v>
      </c>
      <c r="B262" s="22" t="s">
        <v>507</v>
      </c>
      <c r="C262" s="22" t="s">
        <v>636</v>
      </c>
      <c r="D262" s="22" t="s">
        <v>637</v>
      </c>
      <c r="E262" s="22">
        <v>5814102</v>
      </c>
      <c r="F262" s="22">
        <v>0</v>
      </c>
      <c r="G262" s="22">
        <v>13242292</v>
      </c>
      <c r="H262" s="22">
        <v>760633</v>
      </c>
      <c r="I262" s="22">
        <v>0</v>
      </c>
      <c r="J262" s="22">
        <v>0</v>
      </c>
      <c r="K262" s="22">
        <v>0</v>
      </c>
      <c r="L262" s="22">
        <v>0</v>
      </c>
      <c r="M262" s="22">
        <v>19817027</v>
      </c>
      <c r="N262" s="22">
        <v>63645</v>
      </c>
      <c r="O262" s="22">
        <v>1517124</v>
      </c>
      <c r="P262" s="22">
        <v>1154615</v>
      </c>
      <c r="Q262" s="22">
        <v>545231</v>
      </c>
      <c r="R262" s="22">
        <v>2226822</v>
      </c>
      <c r="S262" s="22">
        <v>324420</v>
      </c>
      <c r="T262" s="22">
        <v>25648884</v>
      </c>
      <c r="U262" s="22">
        <v>2458416</v>
      </c>
      <c r="V262" s="22">
        <v>0</v>
      </c>
      <c r="W262" s="22">
        <v>2420665</v>
      </c>
      <c r="X262" s="22">
        <v>535550</v>
      </c>
      <c r="Y262" s="22">
        <v>0</v>
      </c>
      <c r="Z262" s="22">
        <v>0</v>
      </c>
      <c r="AA262" s="22">
        <v>0</v>
      </c>
      <c r="AB262" s="22">
        <v>0</v>
      </c>
      <c r="AC262" s="22">
        <v>5414631</v>
      </c>
      <c r="AD262" s="22">
        <v>458660</v>
      </c>
      <c r="AE262" s="22">
        <v>746281</v>
      </c>
      <c r="AF262" s="22">
        <v>0</v>
      </c>
      <c r="AG262" s="22">
        <v>1953726</v>
      </c>
      <c r="AH262" s="22">
        <v>217343</v>
      </c>
      <c r="AI262" s="22">
        <v>8790641</v>
      </c>
      <c r="AJ262" s="22">
        <v>16858243</v>
      </c>
      <c r="AK262" s="22">
        <v>1560262</v>
      </c>
      <c r="AL262" s="22">
        <v>15297981</v>
      </c>
    </row>
    <row r="263" spans="1:38" x14ac:dyDescent="0.35">
      <c r="A263" s="22" t="s">
        <v>114</v>
      </c>
      <c r="B263" s="22" t="s">
        <v>507</v>
      </c>
      <c r="C263" s="22" t="s">
        <v>638</v>
      </c>
      <c r="D263" s="22" t="s">
        <v>639</v>
      </c>
      <c r="E263" s="22">
        <v>1413904</v>
      </c>
      <c r="F263" s="22">
        <v>0</v>
      </c>
      <c r="G263" s="22">
        <v>1295442</v>
      </c>
      <c r="H263" s="22">
        <v>6108976</v>
      </c>
      <c r="I263" s="22">
        <v>0</v>
      </c>
      <c r="J263" s="22">
        <v>0</v>
      </c>
      <c r="K263" s="22">
        <v>0</v>
      </c>
      <c r="L263" s="22">
        <v>0</v>
      </c>
      <c r="M263" s="22">
        <v>8818322</v>
      </c>
      <c r="N263" s="22">
        <v>1871650</v>
      </c>
      <c r="O263" s="22">
        <v>270878</v>
      </c>
      <c r="P263" s="22">
        <v>274971</v>
      </c>
      <c r="Q263" s="22">
        <v>64072</v>
      </c>
      <c r="R263" s="22">
        <v>7223</v>
      </c>
      <c r="S263" s="22">
        <v>45000</v>
      </c>
      <c r="T263" s="22">
        <v>11352116</v>
      </c>
      <c r="U263" s="22">
        <v>795893</v>
      </c>
      <c r="V263" s="22">
        <v>0</v>
      </c>
      <c r="W263" s="22">
        <v>794467</v>
      </c>
      <c r="X263" s="22">
        <v>5504150</v>
      </c>
      <c r="Y263" s="22">
        <v>0</v>
      </c>
      <c r="Z263" s="22">
        <v>0</v>
      </c>
      <c r="AA263" s="22">
        <v>0</v>
      </c>
      <c r="AB263" s="22">
        <v>0</v>
      </c>
      <c r="AC263" s="22">
        <v>7094510</v>
      </c>
      <c r="AD263" s="22">
        <v>75710</v>
      </c>
      <c r="AE263" s="22">
        <v>153230</v>
      </c>
      <c r="AF263" s="22">
        <v>0</v>
      </c>
      <c r="AG263" s="22">
        <v>1011</v>
      </c>
      <c r="AH263" s="22">
        <v>21450</v>
      </c>
      <c r="AI263" s="22">
        <v>7345911</v>
      </c>
      <c r="AJ263" s="22">
        <v>4006205</v>
      </c>
      <c r="AK263" s="22">
        <v>0</v>
      </c>
      <c r="AL263" s="22">
        <v>4006205</v>
      </c>
    </row>
    <row r="264" spans="1:38" x14ac:dyDescent="0.35">
      <c r="A264" s="22" t="s">
        <v>114</v>
      </c>
      <c r="B264" s="22" t="s">
        <v>507</v>
      </c>
      <c r="C264" s="22" t="s">
        <v>640</v>
      </c>
      <c r="D264" s="22" t="s">
        <v>641</v>
      </c>
      <c r="E264" s="22">
        <v>1837973</v>
      </c>
      <c r="F264" s="22">
        <v>0</v>
      </c>
      <c r="G264" s="22">
        <v>38256967</v>
      </c>
      <c r="H264" s="22">
        <v>665985</v>
      </c>
      <c r="I264" s="22">
        <v>230610</v>
      </c>
      <c r="J264" s="22">
        <v>0</v>
      </c>
      <c r="K264" s="22">
        <v>0</v>
      </c>
      <c r="L264" s="22">
        <v>0</v>
      </c>
      <c r="M264" s="22">
        <v>40991535</v>
      </c>
      <c r="N264" s="22">
        <v>37971</v>
      </c>
      <c r="O264" s="22">
        <v>689275</v>
      </c>
      <c r="P264" s="22">
        <v>803897</v>
      </c>
      <c r="Q264" s="22">
        <v>80696</v>
      </c>
      <c r="R264" s="22">
        <v>0</v>
      </c>
      <c r="S264" s="22">
        <v>982102</v>
      </c>
      <c r="T264" s="22">
        <v>43585476</v>
      </c>
      <c r="U264" s="22">
        <v>1129740</v>
      </c>
      <c r="V264" s="22">
        <v>0</v>
      </c>
      <c r="W264" s="22">
        <v>3691911</v>
      </c>
      <c r="X264" s="22">
        <v>327943</v>
      </c>
      <c r="Y264" s="22">
        <v>230610</v>
      </c>
      <c r="Z264" s="22">
        <v>0</v>
      </c>
      <c r="AA264" s="22">
        <v>0</v>
      </c>
      <c r="AB264" s="22">
        <v>0</v>
      </c>
      <c r="AC264" s="22">
        <v>5380204</v>
      </c>
      <c r="AD264" s="22">
        <v>245142</v>
      </c>
      <c r="AE264" s="22">
        <v>556543</v>
      </c>
      <c r="AF264" s="22">
        <v>0</v>
      </c>
      <c r="AG264" s="22">
        <v>0</v>
      </c>
      <c r="AH264" s="22">
        <v>591557</v>
      </c>
      <c r="AI264" s="22">
        <v>6773446</v>
      </c>
      <c r="AJ264" s="22">
        <v>36812030</v>
      </c>
      <c r="AK264" s="22">
        <v>521078</v>
      </c>
      <c r="AL264" s="22">
        <v>36290952</v>
      </c>
    </row>
    <row r="265" spans="1:38" x14ac:dyDescent="0.35">
      <c r="A265" s="22" t="s">
        <v>114</v>
      </c>
      <c r="B265" s="22" t="s">
        <v>507</v>
      </c>
      <c r="C265" s="22" t="s">
        <v>642</v>
      </c>
      <c r="D265" s="22" t="s">
        <v>643</v>
      </c>
      <c r="E265" s="22">
        <v>1367971</v>
      </c>
      <c r="F265" s="22">
        <v>0</v>
      </c>
      <c r="G265" s="22">
        <v>995161</v>
      </c>
      <c r="H265" s="22">
        <v>1076817</v>
      </c>
      <c r="I265" s="22">
        <v>0</v>
      </c>
      <c r="J265" s="22">
        <v>0</v>
      </c>
      <c r="K265" s="22">
        <v>0</v>
      </c>
      <c r="L265" s="22">
        <v>0</v>
      </c>
      <c r="M265" s="22">
        <v>3439949</v>
      </c>
      <c r="N265" s="22">
        <v>0</v>
      </c>
      <c r="O265" s="22">
        <v>1581700</v>
      </c>
      <c r="P265" s="22">
        <v>157188</v>
      </c>
      <c r="Q265" s="22">
        <v>66505</v>
      </c>
      <c r="R265" s="22">
        <v>71956</v>
      </c>
      <c r="S265" s="22">
        <v>52846</v>
      </c>
      <c r="T265" s="22">
        <v>5370144</v>
      </c>
      <c r="U265" s="22">
        <v>846203</v>
      </c>
      <c r="V265" s="22">
        <v>0</v>
      </c>
      <c r="W265" s="22">
        <v>441475</v>
      </c>
      <c r="X265" s="22">
        <v>789167</v>
      </c>
      <c r="Y265" s="22">
        <v>0</v>
      </c>
      <c r="Z265" s="22">
        <v>0</v>
      </c>
      <c r="AA265" s="22">
        <v>0</v>
      </c>
      <c r="AB265" s="22">
        <v>0</v>
      </c>
      <c r="AC265" s="22">
        <v>2076845</v>
      </c>
      <c r="AD265" s="22">
        <v>520099</v>
      </c>
      <c r="AE265" s="22">
        <v>131743</v>
      </c>
      <c r="AF265" s="22">
        <v>0</v>
      </c>
      <c r="AG265" s="22">
        <v>28901</v>
      </c>
      <c r="AH265" s="22">
        <v>28963</v>
      </c>
      <c r="AI265" s="22">
        <v>2786551</v>
      </c>
      <c r="AJ265" s="22">
        <v>2583593</v>
      </c>
      <c r="AK265" s="22">
        <v>0</v>
      </c>
      <c r="AL265" s="22">
        <v>2583593</v>
      </c>
    </row>
    <row r="266" spans="1:38" x14ac:dyDescent="0.35">
      <c r="A266" s="22" t="s">
        <v>114</v>
      </c>
      <c r="B266" s="22" t="s">
        <v>507</v>
      </c>
      <c r="C266" s="22" t="s">
        <v>644</v>
      </c>
      <c r="D266" s="22" t="s">
        <v>645</v>
      </c>
      <c r="E266" s="22">
        <v>2811280</v>
      </c>
      <c r="F266" s="22">
        <v>0</v>
      </c>
      <c r="G266" s="22">
        <v>2665547</v>
      </c>
      <c r="H266" s="22">
        <v>1449483</v>
      </c>
      <c r="I266" s="22">
        <v>1086187</v>
      </c>
      <c r="J266" s="22">
        <v>0</v>
      </c>
      <c r="K266" s="22">
        <v>0</v>
      </c>
      <c r="L266" s="22">
        <v>0</v>
      </c>
      <c r="M266" s="22">
        <v>8012497</v>
      </c>
      <c r="N266" s="22">
        <v>0</v>
      </c>
      <c r="O266" s="22">
        <v>206101</v>
      </c>
      <c r="P266" s="22">
        <v>317930</v>
      </c>
      <c r="Q266" s="22">
        <v>191045</v>
      </c>
      <c r="R266" s="22">
        <v>341794</v>
      </c>
      <c r="S266" s="22">
        <v>311567</v>
      </c>
      <c r="T266" s="22">
        <v>9380934</v>
      </c>
      <c r="U266" s="22">
        <v>1168059</v>
      </c>
      <c r="V266" s="22">
        <v>0</v>
      </c>
      <c r="W266" s="22">
        <v>898906</v>
      </c>
      <c r="X266" s="22">
        <v>381527</v>
      </c>
      <c r="Y266" s="22">
        <v>72415</v>
      </c>
      <c r="Z266" s="22">
        <v>0</v>
      </c>
      <c r="AA266" s="22">
        <v>0</v>
      </c>
      <c r="AB266" s="22">
        <v>0</v>
      </c>
      <c r="AC266" s="22">
        <v>2520907</v>
      </c>
      <c r="AD266" s="22">
        <v>75582</v>
      </c>
      <c r="AE266" s="22">
        <v>187247</v>
      </c>
      <c r="AF266" s="22">
        <v>0</v>
      </c>
      <c r="AG266" s="22">
        <v>127352</v>
      </c>
      <c r="AH266" s="22">
        <v>225361</v>
      </c>
      <c r="AI266" s="22">
        <v>3136449</v>
      </c>
      <c r="AJ266" s="22">
        <v>6244485</v>
      </c>
      <c r="AK266" s="22">
        <v>43670</v>
      </c>
      <c r="AL266" s="22">
        <v>6200815</v>
      </c>
    </row>
    <row r="267" spans="1:38" x14ac:dyDescent="0.35">
      <c r="A267" s="22" t="s">
        <v>114</v>
      </c>
      <c r="B267" s="22" t="s">
        <v>507</v>
      </c>
      <c r="C267" s="22" t="s">
        <v>646</v>
      </c>
      <c r="D267" s="22" t="s">
        <v>647</v>
      </c>
      <c r="E267" s="22">
        <v>5793213</v>
      </c>
      <c r="F267" s="22">
        <v>0</v>
      </c>
      <c r="G267" s="22">
        <v>4812572</v>
      </c>
      <c r="H267" s="22">
        <v>2102689</v>
      </c>
      <c r="I267" s="22">
        <v>0</v>
      </c>
      <c r="J267" s="22">
        <v>0</v>
      </c>
      <c r="K267" s="22">
        <v>0</v>
      </c>
      <c r="L267" s="22">
        <v>0</v>
      </c>
      <c r="M267" s="22">
        <v>12708474</v>
      </c>
      <c r="N267" s="22">
        <v>0</v>
      </c>
      <c r="O267" s="22">
        <v>6632647</v>
      </c>
      <c r="P267" s="22">
        <v>523588</v>
      </c>
      <c r="Q267" s="22">
        <v>294203</v>
      </c>
      <c r="R267" s="22">
        <v>1826828</v>
      </c>
      <c r="S267" s="22">
        <v>273772</v>
      </c>
      <c r="T267" s="22">
        <v>22259512</v>
      </c>
      <c r="U267" s="22">
        <v>2376090</v>
      </c>
      <c r="V267" s="22">
        <v>0</v>
      </c>
      <c r="W267" s="22">
        <v>1349069</v>
      </c>
      <c r="X267" s="22">
        <v>1062078</v>
      </c>
      <c r="Y267" s="22">
        <v>0</v>
      </c>
      <c r="Z267" s="22">
        <v>0</v>
      </c>
      <c r="AA267" s="22">
        <v>0</v>
      </c>
      <c r="AB267" s="22">
        <v>0</v>
      </c>
      <c r="AC267" s="22">
        <v>4787237</v>
      </c>
      <c r="AD267" s="22">
        <v>4357251</v>
      </c>
      <c r="AE267" s="22">
        <v>280904</v>
      </c>
      <c r="AF267" s="22">
        <v>0</v>
      </c>
      <c r="AG267" s="22">
        <v>1304720</v>
      </c>
      <c r="AH267" s="22">
        <v>211785</v>
      </c>
      <c r="AI267" s="22">
        <v>10941897</v>
      </c>
      <c r="AJ267" s="22">
        <v>11317615</v>
      </c>
      <c r="AK267" s="22">
        <v>1259237</v>
      </c>
      <c r="AL267" s="22">
        <v>10058378</v>
      </c>
    </row>
    <row r="268" spans="1:38" x14ac:dyDescent="0.35">
      <c r="A268" s="22" t="s">
        <v>114</v>
      </c>
      <c r="B268" s="22" t="s">
        <v>507</v>
      </c>
      <c r="C268" s="22" t="s">
        <v>648</v>
      </c>
      <c r="D268" s="22" t="s">
        <v>649</v>
      </c>
      <c r="E268" s="22">
        <v>6121791</v>
      </c>
      <c r="F268" s="22">
        <v>0</v>
      </c>
      <c r="G268" s="22">
        <v>0</v>
      </c>
      <c r="H268" s="22">
        <v>2084829</v>
      </c>
      <c r="I268" s="22">
        <v>205148</v>
      </c>
      <c r="J268" s="22">
        <v>0</v>
      </c>
      <c r="K268" s="22">
        <v>312153</v>
      </c>
      <c r="L268" s="22">
        <v>0</v>
      </c>
      <c r="M268" s="22">
        <v>8723921</v>
      </c>
      <c r="N268" s="22">
        <v>0</v>
      </c>
      <c r="O268" s="22">
        <v>1877630</v>
      </c>
      <c r="P268" s="22">
        <v>695150</v>
      </c>
      <c r="Q268" s="22">
        <v>465014</v>
      </c>
      <c r="R268" s="22">
        <v>466943</v>
      </c>
      <c r="S268" s="22">
        <v>38720</v>
      </c>
      <c r="T268" s="22">
        <v>12267378</v>
      </c>
      <c r="U268" s="22">
        <v>3703210</v>
      </c>
      <c r="V268" s="22">
        <v>0</v>
      </c>
      <c r="W268" s="22">
        <v>0</v>
      </c>
      <c r="X268" s="22">
        <v>1077818</v>
      </c>
      <c r="Y268" s="22">
        <v>0</v>
      </c>
      <c r="Z268" s="22">
        <v>0</v>
      </c>
      <c r="AA268" s="22">
        <v>0</v>
      </c>
      <c r="AB268" s="22">
        <v>0</v>
      </c>
      <c r="AC268" s="22">
        <v>4781028</v>
      </c>
      <c r="AD268" s="22">
        <v>843753</v>
      </c>
      <c r="AE268" s="22">
        <v>270540</v>
      </c>
      <c r="AF268" s="22">
        <v>0</v>
      </c>
      <c r="AG268" s="22">
        <v>275941</v>
      </c>
      <c r="AH268" s="22">
        <v>38720</v>
      </c>
      <c r="AI268" s="22">
        <v>6209982</v>
      </c>
      <c r="AJ268" s="22">
        <v>6057396</v>
      </c>
      <c r="AK268" s="22">
        <v>206413</v>
      </c>
      <c r="AL268" s="22">
        <v>5850983</v>
      </c>
    </row>
    <row r="269" spans="1:38" x14ac:dyDescent="0.35">
      <c r="A269" s="22" t="s">
        <v>114</v>
      </c>
      <c r="B269" s="22" t="s">
        <v>507</v>
      </c>
      <c r="C269" s="22" t="s">
        <v>650</v>
      </c>
      <c r="D269" s="22" t="s">
        <v>651</v>
      </c>
      <c r="E269" s="22">
        <v>2596717</v>
      </c>
      <c r="F269" s="22">
        <v>0</v>
      </c>
      <c r="G269" s="22">
        <v>0</v>
      </c>
      <c r="H269" s="22"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v>2596717</v>
      </c>
      <c r="N269" s="22">
        <v>81149</v>
      </c>
      <c r="O269" s="22">
        <v>775407</v>
      </c>
      <c r="P269" s="22">
        <v>243969</v>
      </c>
      <c r="Q269" s="22">
        <v>1329022</v>
      </c>
      <c r="R269" s="22">
        <v>591653</v>
      </c>
      <c r="S269" s="22">
        <v>80926</v>
      </c>
      <c r="T269" s="22">
        <v>5698843</v>
      </c>
      <c r="U269" s="22">
        <v>1384245</v>
      </c>
      <c r="V269" s="22">
        <v>0</v>
      </c>
      <c r="W269" s="22"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1384245</v>
      </c>
      <c r="AD269" s="22">
        <v>204189</v>
      </c>
      <c r="AE269" s="22">
        <v>181975</v>
      </c>
      <c r="AF269" s="22">
        <v>0</v>
      </c>
      <c r="AG269" s="22">
        <v>195819</v>
      </c>
      <c r="AH269" s="22">
        <v>50975</v>
      </c>
      <c r="AI269" s="22">
        <v>2017203</v>
      </c>
      <c r="AJ269" s="22">
        <v>3681640</v>
      </c>
      <c r="AK269" s="22">
        <v>0</v>
      </c>
      <c r="AL269" s="22">
        <v>3681640</v>
      </c>
    </row>
    <row r="270" spans="1:38" x14ac:dyDescent="0.35">
      <c r="A270" s="22" t="s">
        <v>114</v>
      </c>
      <c r="B270" s="22" t="s">
        <v>507</v>
      </c>
      <c r="C270" s="22" t="s">
        <v>652</v>
      </c>
      <c r="D270" s="22" t="s">
        <v>653</v>
      </c>
      <c r="E270" s="22">
        <v>2847723</v>
      </c>
      <c r="F270" s="22">
        <v>0</v>
      </c>
      <c r="G270" s="22">
        <v>1642251</v>
      </c>
      <c r="H270" s="22">
        <v>2090437</v>
      </c>
      <c r="I270" s="22">
        <v>0</v>
      </c>
      <c r="J270" s="22">
        <v>0</v>
      </c>
      <c r="K270" s="22">
        <v>0</v>
      </c>
      <c r="L270" s="22">
        <v>0</v>
      </c>
      <c r="M270" s="22">
        <v>6580411</v>
      </c>
      <c r="N270" s="22">
        <v>0</v>
      </c>
      <c r="O270" s="22">
        <v>2329900</v>
      </c>
      <c r="P270" s="22">
        <v>435479</v>
      </c>
      <c r="Q270" s="22">
        <v>733602</v>
      </c>
      <c r="R270" s="22">
        <v>364842</v>
      </c>
      <c r="S270" s="22">
        <v>858084</v>
      </c>
      <c r="T270" s="22">
        <v>11302318</v>
      </c>
      <c r="U270" s="22">
        <v>1387818</v>
      </c>
      <c r="V270" s="22">
        <v>0</v>
      </c>
      <c r="W270" s="22">
        <v>387934</v>
      </c>
      <c r="X270" s="22">
        <v>658662</v>
      </c>
      <c r="Y270" s="22">
        <v>0</v>
      </c>
      <c r="Z270" s="22">
        <v>0</v>
      </c>
      <c r="AA270" s="22">
        <v>0</v>
      </c>
      <c r="AB270" s="22">
        <v>0</v>
      </c>
      <c r="AC270" s="22">
        <v>2434414</v>
      </c>
      <c r="AD270" s="22">
        <v>1369917</v>
      </c>
      <c r="AE270" s="22">
        <v>196949</v>
      </c>
      <c r="AF270" s="22">
        <v>0</v>
      </c>
      <c r="AG270" s="22">
        <v>90237</v>
      </c>
      <c r="AH270" s="22">
        <v>370334</v>
      </c>
      <c r="AI270" s="22">
        <v>4461851</v>
      </c>
      <c r="AJ270" s="22">
        <v>6840467</v>
      </c>
      <c r="AK270" s="22">
        <v>544861</v>
      </c>
      <c r="AL270" s="22">
        <v>6295606</v>
      </c>
    </row>
    <row r="271" spans="1:38" x14ac:dyDescent="0.35">
      <c r="A271" s="22" t="s">
        <v>114</v>
      </c>
      <c r="B271" s="22" t="s">
        <v>507</v>
      </c>
      <c r="C271" s="22" t="s">
        <v>654</v>
      </c>
      <c r="D271" s="22" t="s">
        <v>655</v>
      </c>
      <c r="E271" s="22">
        <v>8778446</v>
      </c>
      <c r="F271" s="22">
        <v>0</v>
      </c>
      <c r="G271" s="22">
        <v>1149412</v>
      </c>
      <c r="H271" s="22">
        <v>1514243</v>
      </c>
      <c r="I271" s="22">
        <v>328165</v>
      </c>
      <c r="J271" s="22">
        <v>0</v>
      </c>
      <c r="K271" s="22">
        <v>0</v>
      </c>
      <c r="L271" s="22">
        <v>0</v>
      </c>
      <c r="M271" s="22">
        <v>11770266</v>
      </c>
      <c r="N271" s="22">
        <v>0</v>
      </c>
      <c r="O271" s="22">
        <v>4176945</v>
      </c>
      <c r="P271" s="22">
        <v>2341270</v>
      </c>
      <c r="Q271" s="22">
        <v>24780</v>
      </c>
      <c r="R271" s="22">
        <v>90300</v>
      </c>
      <c r="S271" s="22">
        <v>174808</v>
      </c>
      <c r="T271" s="22">
        <v>18578369</v>
      </c>
      <c r="U271" s="22">
        <v>4530154</v>
      </c>
      <c r="V271" s="22">
        <v>0</v>
      </c>
      <c r="W271" s="22">
        <v>372598</v>
      </c>
      <c r="X271" s="22">
        <v>402035</v>
      </c>
      <c r="Y271" s="22">
        <v>45151</v>
      </c>
      <c r="Z271" s="22">
        <v>0</v>
      </c>
      <c r="AA271" s="22">
        <v>0</v>
      </c>
      <c r="AB271" s="22">
        <v>0</v>
      </c>
      <c r="AC271" s="22">
        <v>5349938</v>
      </c>
      <c r="AD271" s="22">
        <v>2162147</v>
      </c>
      <c r="AE271" s="22">
        <v>869214</v>
      </c>
      <c r="AF271" s="22">
        <v>0</v>
      </c>
      <c r="AG271" s="22">
        <v>24468</v>
      </c>
      <c r="AH271" s="22">
        <v>87619</v>
      </c>
      <c r="AI271" s="22">
        <v>8493386</v>
      </c>
      <c r="AJ271" s="22">
        <v>10084983</v>
      </c>
      <c r="AK271" s="22">
        <v>985984</v>
      </c>
      <c r="AL271" s="22">
        <v>9098999</v>
      </c>
    </row>
    <row r="272" spans="1:38" x14ac:dyDescent="0.35">
      <c r="A272" s="22" t="s">
        <v>114</v>
      </c>
      <c r="B272" s="22" t="s">
        <v>507</v>
      </c>
      <c r="C272" s="22" t="s">
        <v>656</v>
      </c>
      <c r="D272" s="22" t="s">
        <v>657</v>
      </c>
      <c r="E272" s="22">
        <v>2075296</v>
      </c>
      <c r="F272" s="22">
        <v>0</v>
      </c>
      <c r="G272" s="22">
        <v>610378</v>
      </c>
      <c r="H272" s="22">
        <v>755150</v>
      </c>
      <c r="I272" s="22">
        <v>0</v>
      </c>
      <c r="J272" s="22">
        <v>0</v>
      </c>
      <c r="K272" s="22">
        <v>0</v>
      </c>
      <c r="L272" s="22">
        <v>0</v>
      </c>
      <c r="M272" s="22">
        <v>3440824</v>
      </c>
      <c r="N272" s="22">
        <v>0</v>
      </c>
      <c r="O272" s="22">
        <v>1040203</v>
      </c>
      <c r="P272" s="22">
        <v>577766</v>
      </c>
      <c r="Q272" s="22">
        <v>18217</v>
      </c>
      <c r="R272" s="22">
        <v>95659</v>
      </c>
      <c r="S272" s="22">
        <v>513028</v>
      </c>
      <c r="T272" s="22">
        <v>5685697</v>
      </c>
      <c r="U272" s="22">
        <v>1748601</v>
      </c>
      <c r="V272" s="22">
        <v>0</v>
      </c>
      <c r="W272" s="22">
        <v>421810</v>
      </c>
      <c r="X272" s="22">
        <v>70630</v>
      </c>
      <c r="Y272" s="22">
        <v>0</v>
      </c>
      <c r="Z272" s="22">
        <v>0</v>
      </c>
      <c r="AA272" s="22">
        <v>0</v>
      </c>
      <c r="AB272" s="22">
        <v>0</v>
      </c>
      <c r="AC272" s="22">
        <v>2241041</v>
      </c>
      <c r="AD272" s="22">
        <v>191516</v>
      </c>
      <c r="AE272" s="22">
        <v>397370</v>
      </c>
      <c r="AF272" s="22">
        <v>0</v>
      </c>
      <c r="AG272" s="22">
        <v>83301</v>
      </c>
      <c r="AH272" s="22">
        <v>146661</v>
      </c>
      <c r="AI272" s="22">
        <v>3059889</v>
      </c>
      <c r="AJ272" s="22">
        <v>2625808</v>
      </c>
      <c r="AK272" s="22">
        <v>0</v>
      </c>
      <c r="AL272" s="22">
        <v>2625808</v>
      </c>
    </row>
    <row r="273" spans="1:38" x14ac:dyDescent="0.35">
      <c r="A273" s="22" t="s">
        <v>114</v>
      </c>
      <c r="B273" s="22" t="s">
        <v>507</v>
      </c>
      <c r="C273" s="22" t="s">
        <v>658</v>
      </c>
      <c r="D273" s="22" t="s">
        <v>659</v>
      </c>
      <c r="E273" s="22">
        <v>2223047</v>
      </c>
      <c r="F273" s="22">
        <v>0</v>
      </c>
      <c r="G273" s="22">
        <v>1550240</v>
      </c>
      <c r="H273" s="22">
        <v>886787</v>
      </c>
      <c r="I273" s="22">
        <v>0</v>
      </c>
      <c r="J273" s="22">
        <v>0</v>
      </c>
      <c r="K273" s="22">
        <v>0</v>
      </c>
      <c r="L273" s="22">
        <v>0</v>
      </c>
      <c r="M273" s="22">
        <v>4660074</v>
      </c>
      <c r="N273" s="22">
        <v>173760</v>
      </c>
      <c r="O273" s="22">
        <v>569130</v>
      </c>
      <c r="P273" s="22">
        <v>231279</v>
      </c>
      <c r="Q273" s="22">
        <v>126273</v>
      </c>
      <c r="R273" s="22">
        <v>54582</v>
      </c>
      <c r="S273" s="22">
        <v>36000</v>
      </c>
      <c r="T273" s="22">
        <v>5851098</v>
      </c>
      <c r="U273" s="22">
        <v>1042898</v>
      </c>
      <c r="V273" s="22">
        <v>0</v>
      </c>
      <c r="W273" s="22">
        <v>493870</v>
      </c>
      <c r="X273" s="22">
        <v>151925</v>
      </c>
      <c r="Y273" s="22">
        <v>0</v>
      </c>
      <c r="Z273" s="22">
        <v>0</v>
      </c>
      <c r="AA273" s="22">
        <v>0</v>
      </c>
      <c r="AB273" s="22">
        <v>0</v>
      </c>
      <c r="AC273" s="22">
        <v>1688693</v>
      </c>
      <c r="AD273" s="22">
        <v>349395</v>
      </c>
      <c r="AE273" s="22">
        <v>142576</v>
      </c>
      <c r="AF273" s="22">
        <v>0</v>
      </c>
      <c r="AG273" s="22">
        <v>53082</v>
      </c>
      <c r="AH273" s="22">
        <v>27450</v>
      </c>
      <c r="AI273" s="22">
        <v>2261196</v>
      </c>
      <c r="AJ273" s="22">
        <v>3589902</v>
      </c>
      <c r="AK273" s="22">
        <v>87970</v>
      </c>
      <c r="AL273" s="22">
        <v>3501932</v>
      </c>
    </row>
    <row r="274" spans="1:38" x14ac:dyDescent="0.35">
      <c r="A274" s="22" t="s">
        <v>114</v>
      </c>
      <c r="B274" s="22" t="s">
        <v>507</v>
      </c>
      <c r="C274" s="22" t="s">
        <v>660</v>
      </c>
      <c r="D274" s="22" t="s">
        <v>661</v>
      </c>
      <c r="E274" s="22">
        <v>6387390</v>
      </c>
      <c r="F274" s="22">
        <v>0</v>
      </c>
      <c r="G274" s="22">
        <v>3587479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9974869</v>
      </c>
      <c r="N274" s="22">
        <v>0</v>
      </c>
      <c r="O274" s="22">
        <v>3996255</v>
      </c>
      <c r="P274" s="22">
        <v>608146</v>
      </c>
      <c r="Q274" s="22">
        <v>106260</v>
      </c>
      <c r="R274" s="22">
        <v>1492172</v>
      </c>
      <c r="S274" s="22">
        <v>89383</v>
      </c>
      <c r="T274" s="22">
        <v>16267085</v>
      </c>
      <c r="U274" s="22">
        <v>3521862</v>
      </c>
      <c r="V274" s="22">
        <v>0</v>
      </c>
      <c r="W274" s="22">
        <v>1821793</v>
      </c>
      <c r="X274" s="22">
        <v>0</v>
      </c>
      <c r="Y274" s="22">
        <v>0</v>
      </c>
      <c r="Z274" s="22">
        <v>0</v>
      </c>
      <c r="AA274" s="22">
        <v>0</v>
      </c>
      <c r="AB274" s="22">
        <v>0</v>
      </c>
      <c r="AC274" s="22">
        <v>5343655</v>
      </c>
      <c r="AD274" s="22">
        <v>661068</v>
      </c>
      <c r="AE274" s="22">
        <v>498199</v>
      </c>
      <c r="AF274" s="22">
        <v>0</v>
      </c>
      <c r="AG274" s="22">
        <v>540535</v>
      </c>
      <c r="AH274" s="22">
        <v>75810</v>
      </c>
      <c r="AI274" s="22">
        <v>7119267</v>
      </c>
      <c r="AJ274" s="22">
        <v>9147818</v>
      </c>
      <c r="AK274" s="22">
        <v>0</v>
      </c>
      <c r="AL274" s="22">
        <v>9147818</v>
      </c>
    </row>
    <row r="275" spans="1:38" x14ac:dyDescent="0.35">
      <c r="A275" s="22" t="s">
        <v>114</v>
      </c>
      <c r="B275" s="22" t="s">
        <v>507</v>
      </c>
      <c r="C275" s="22" t="s">
        <v>662</v>
      </c>
      <c r="D275" s="22" t="s">
        <v>663</v>
      </c>
      <c r="E275" s="22">
        <v>3617021</v>
      </c>
      <c r="F275" s="22">
        <v>0</v>
      </c>
      <c r="G275" s="22">
        <v>3652418</v>
      </c>
      <c r="H275" s="22">
        <v>2366004</v>
      </c>
      <c r="I275" s="22">
        <v>0</v>
      </c>
      <c r="J275" s="22">
        <v>0</v>
      </c>
      <c r="K275" s="22">
        <v>0</v>
      </c>
      <c r="L275" s="22">
        <v>0</v>
      </c>
      <c r="M275" s="22">
        <v>9635443</v>
      </c>
      <c r="N275" s="22">
        <v>0</v>
      </c>
      <c r="O275" s="22">
        <v>2902566</v>
      </c>
      <c r="P275" s="22">
        <v>774375</v>
      </c>
      <c r="Q275" s="22">
        <v>25857</v>
      </c>
      <c r="R275" s="22">
        <v>344601</v>
      </c>
      <c r="S275" s="22">
        <v>326666</v>
      </c>
      <c r="T275" s="22">
        <v>14009508</v>
      </c>
      <c r="U275" s="22">
        <v>2727838</v>
      </c>
      <c r="V275" s="22">
        <v>0</v>
      </c>
      <c r="W275" s="22">
        <v>1597219</v>
      </c>
      <c r="X275" s="22">
        <v>1953768</v>
      </c>
      <c r="Y275" s="22">
        <v>0</v>
      </c>
      <c r="Z275" s="22">
        <v>0</v>
      </c>
      <c r="AA275" s="22">
        <v>0</v>
      </c>
      <c r="AB275" s="22">
        <v>0</v>
      </c>
      <c r="AC275" s="22">
        <v>6278825</v>
      </c>
      <c r="AD275" s="22">
        <v>1796580</v>
      </c>
      <c r="AE275" s="22">
        <v>416178</v>
      </c>
      <c r="AF275" s="22">
        <v>0</v>
      </c>
      <c r="AG275" s="22">
        <v>292860</v>
      </c>
      <c r="AH275" s="22">
        <v>253595</v>
      </c>
      <c r="AI275" s="22">
        <v>9038038</v>
      </c>
      <c r="AJ275" s="22">
        <v>4971470</v>
      </c>
      <c r="AK275" s="22">
        <v>671456</v>
      </c>
      <c r="AL275" s="22">
        <v>4300014</v>
      </c>
    </row>
    <row r="276" spans="1:38" x14ac:dyDescent="0.35">
      <c r="A276" s="22" t="s">
        <v>114</v>
      </c>
      <c r="B276" s="22" t="s">
        <v>507</v>
      </c>
      <c r="C276" s="22" t="s">
        <v>664</v>
      </c>
      <c r="D276" s="22" t="s">
        <v>665</v>
      </c>
      <c r="E276" s="22">
        <v>1779023</v>
      </c>
      <c r="F276" s="22">
        <v>0</v>
      </c>
      <c r="G276" s="22">
        <v>1059455</v>
      </c>
      <c r="H276" s="22">
        <v>340886</v>
      </c>
      <c r="I276" s="22">
        <v>0</v>
      </c>
      <c r="J276" s="22">
        <v>0</v>
      </c>
      <c r="K276" s="22">
        <v>0</v>
      </c>
      <c r="L276" s="22">
        <v>0</v>
      </c>
      <c r="M276" s="22">
        <v>3179364</v>
      </c>
      <c r="N276" s="22">
        <v>0</v>
      </c>
      <c r="O276" s="22">
        <v>260733</v>
      </c>
      <c r="P276" s="22">
        <v>230316</v>
      </c>
      <c r="Q276" s="22">
        <v>77389</v>
      </c>
      <c r="R276" s="22">
        <v>0</v>
      </c>
      <c r="S276" s="22">
        <v>47714</v>
      </c>
      <c r="T276" s="22">
        <v>3795516</v>
      </c>
      <c r="U276" s="22">
        <v>774310</v>
      </c>
      <c r="V276" s="22">
        <v>0</v>
      </c>
      <c r="W276" s="22">
        <v>762190</v>
      </c>
      <c r="X276" s="22">
        <v>302459</v>
      </c>
      <c r="Y276" s="22">
        <v>0</v>
      </c>
      <c r="Z276" s="22">
        <v>0</v>
      </c>
      <c r="AA276" s="22">
        <v>0</v>
      </c>
      <c r="AB276" s="22">
        <v>0</v>
      </c>
      <c r="AC276" s="22">
        <v>1838959</v>
      </c>
      <c r="AD276" s="22">
        <v>181185</v>
      </c>
      <c r="AE276" s="22">
        <v>165655</v>
      </c>
      <c r="AF276" s="22">
        <v>0</v>
      </c>
      <c r="AG276" s="22">
        <v>0</v>
      </c>
      <c r="AH276" s="22">
        <v>35785</v>
      </c>
      <c r="AI276" s="22">
        <v>2221584</v>
      </c>
      <c r="AJ276" s="22">
        <v>1573932</v>
      </c>
      <c r="AK276" s="22">
        <v>0</v>
      </c>
      <c r="AL276" s="22">
        <v>1573932</v>
      </c>
    </row>
    <row r="277" spans="1:38" x14ac:dyDescent="0.35">
      <c r="A277" s="22" t="s">
        <v>114</v>
      </c>
      <c r="B277" s="22" t="s">
        <v>507</v>
      </c>
      <c r="C277" s="22" t="s">
        <v>666</v>
      </c>
      <c r="D277" s="22" t="s">
        <v>667</v>
      </c>
      <c r="E277" s="22">
        <v>9261443</v>
      </c>
      <c r="F277" s="22">
        <v>0</v>
      </c>
      <c r="G277" s="22">
        <v>8331962</v>
      </c>
      <c r="H277" s="22">
        <v>3633777</v>
      </c>
      <c r="I277" s="22">
        <v>0</v>
      </c>
      <c r="J277" s="22">
        <v>0</v>
      </c>
      <c r="K277" s="22">
        <v>452103</v>
      </c>
      <c r="L277" s="22">
        <v>0</v>
      </c>
      <c r="M277" s="22">
        <v>21679285</v>
      </c>
      <c r="N277" s="22">
        <v>0</v>
      </c>
      <c r="O277" s="22">
        <v>3451439</v>
      </c>
      <c r="P277" s="22">
        <v>1568715</v>
      </c>
      <c r="Q277" s="22">
        <v>231930</v>
      </c>
      <c r="R277" s="22">
        <v>1499818</v>
      </c>
      <c r="S277" s="22">
        <v>233473</v>
      </c>
      <c r="T277" s="22">
        <v>28664660</v>
      </c>
      <c r="U277" s="22">
        <v>6686851</v>
      </c>
      <c r="V277" s="22">
        <v>0</v>
      </c>
      <c r="W277" s="22">
        <v>2405632</v>
      </c>
      <c r="X277" s="22">
        <v>1544733</v>
      </c>
      <c r="Y277" s="22">
        <v>0</v>
      </c>
      <c r="Z277" s="22">
        <v>0</v>
      </c>
      <c r="AA277" s="22">
        <v>115678</v>
      </c>
      <c r="AB277" s="22">
        <v>0</v>
      </c>
      <c r="AC277" s="22">
        <v>10752894</v>
      </c>
      <c r="AD277" s="22">
        <v>1972762</v>
      </c>
      <c r="AE277" s="22">
        <v>1049299</v>
      </c>
      <c r="AF277" s="22">
        <v>0</v>
      </c>
      <c r="AG277" s="22">
        <v>822939</v>
      </c>
      <c r="AH277" s="22">
        <v>111299</v>
      </c>
      <c r="AI277" s="22">
        <v>14709193</v>
      </c>
      <c r="AJ277" s="22">
        <v>13955467</v>
      </c>
      <c r="AK277" s="22">
        <v>0</v>
      </c>
      <c r="AL277" s="22">
        <v>13955467</v>
      </c>
    </row>
    <row r="278" spans="1:38" x14ac:dyDescent="0.35">
      <c r="A278" s="22" t="s">
        <v>114</v>
      </c>
      <c r="B278" s="22" t="s">
        <v>507</v>
      </c>
      <c r="C278" s="22" t="s">
        <v>668</v>
      </c>
      <c r="D278" s="22" t="s">
        <v>669</v>
      </c>
      <c r="E278" s="22">
        <v>1802574</v>
      </c>
      <c r="F278" s="22">
        <v>0</v>
      </c>
      <c r="G278" s="22">
        <v>384517</v>
      </c>
      <c r="H278" s="22">
        <v>767845</v>
      </c>
      <c r="I278" s="22">
        <v>0</v>
      </c>
      <c r="J278" s="22">
        <v>0</v>
      </c>
      <c r="K278" s="22">
        <v>0</v>
      </c>
      <c r="L278" s="22">
        <v>0</v>
      </c>
      <c r="M278" s="22">
        <v>2954936</v>
      </c>
      <c r="N278" s="22">
        <v>0</v>
      </c>
      <c r="O278" s="22">
        <v>3136133</v>
      </c>
      <c r="P278" s="22">
        <v>321799</v>
      </c>
      <c r="Q278" s="22">
        <v>105038</v>
      </c>
      <c r="R278" s="22">
        <v>3443</v>
      </c>
      <c r="S278" s="22">
        <v>51010</v>
      </c>
      <c r="T278" s="22">
        <v>6572359</v>
      </c>
      <c r="U278" s="22">
        <v>1294395</v>
      </c>
      <c r="V278" s="22">
        <v>0</v>
      </c>
      <c r="W278" s="22">
        <v>182990</v>
      </c>
      <c r="X278" s="22">
        <v>256915</v>
      </c>
      <c r="Y278" s="22">
        <v>0</v>
      </c>
      <c r="Z278" s="22">
        <v>0</v>
      </c>
      <c r="AA278" s="22">
        <v>0</v>
      </c>
      <c r="AB278" s="22">
        <v>0</v>
      </c>
      <c r="AC278" s="22">
        <v>1734300</v>
      </c>
      <c r="AD278" s="22">
        <v>1904139</v>
      </c>
      <c r="AE278" s="22">
        <v>164262</v>
      </c>
      <c r="AF278" s="22">
        <v>0</v>
      </c>
      <c r="AG278" s="22">
        <v>3443</v>
      </c>
      <c r="AH278" s="22">
        <v>13540</v>
      </c>
      <c r="AI278" s="22">
        <v>3819684</v>
      </c>
      <c r="AJ278" s="22">
        <v>2752675</v>
      </c>
      <c r="AK278" s="22">
        <v>0</v>
      </c>
      <c r="AL278" s="22">
        <v>2752675</v>
      </c>
    </row>
    <row r="279" spans="1:38" x14ac:dyDescent="0.35">
      <c r="A279" s="22" t="s">
        <v>114</v>
      </c>
      <c r="B279" s="22" t="s">
        <v>670</v>
      </c>
      <c r="C279" s="22" t="s">
        <v>671</v>
      </c>
      <c r="D279" s="22" t="s">
        <v>672</v>
      </c>
      <c r="E279" s="22">
        <v>1964452</v>
      </c>
      <c r="F279" s="22">
        <v>0</v>
      </c>
      <c r="G279" s="22">
        <v>0</v>
      </c>
      <c r="H279" s="22"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v>1964452</v>
      </c>
      <c r="N279" s="22">
        <v>9017</v>
      </c>
      <c r="O279" s="22">
        <v>140249</v>
      </c>
      <c r="P279" s="22">
        <v>43035</v>
      </c>
      <c r="Q279" s="22">
        <v>1713410</v>
      </c>
      <c r="R279" s="22">
        <v>0</v>
      </c>
      <c r="S279" s="22">
        <v>0</v>
      </c>
      <c r="T279" s="22">
        <v>3870163</v>
      </c>
      <c r="U279" s="22">
        <v>548693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548693</v>
      </c>
      <c r="AD279" s="22">
        <v>13964</v>
      </c>
      <c r="AE279" s="22">
        <v>30522</v>
      </c>
      <c r="AF279" s="22">
        <v>0</v>
      </c>
      <c r="AG279" s="22">
        <v>0</v>
      </c>
      <c r="AH279" s="22">
        <v>0</v>
      </c>
      <c r="AI279" s="22">
        <v>593179</v>
      </c>
      <c r="AJ279" s="22">
        <v>3276984</v>
      </c>
      <c r="AK279" s="22">
        <v>0</v>
      </c>
      <c r="AL279" s="22">
        <v>3276984</v>
      </c>
    </row>
    <row r="280" spans="1:38" x14ac:dyDescent="0.35">
      <c r="A280" s="22" t="s">
        <v>114</v>
      </c>
      <c r="B280" s="22" t="s">
        <v>670</v>
      </c>
      <c r="C280" s="22" t="s">
        <v>673</v>
      </c>
      <c r="D280" s="22" t="s">
        <v>674</v>
      </c>
      <c r="E280" s="22">
        <v>788551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v>788551</v>
      </c>
      <c r="N280" s="22">
        <v>0</v>
      </c>
      <c r="O280" s="22">
        <v>6852</v>
      </c>
      <c r="P280" s="22">
        <v>9593</v>
      </c>
      <c r="Q280" s="22">
        <v>169942</v>
      </c>
      <c r="R280" s="22">
        <v>173487</v>
      </c>
      <c r="S280" s="22">
        <v>0</v>
      </c>
      <c r="T280" s="22">
        <v>1148425</v>
      </c>
      <c r="U280" s="22">
        <v>390995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390995</v>
      </c>
      <c r="AD280" s="22">
        <v>1781</v>
      </c>
      <c r="AE280" s="22">
        <v>7112</v>
      </c>
      <c r="AF280" s="22">
        <v>0</v>
      </c>
      <c r="AG280" s="22">
        <v>53177</v>
      </c>
      <c r="AH280" s="22">
        <v>0</v>
      </c>
      <c r="AI280" s="22">
        <v>453065</v>
      </c>
      <c r="AJ280" s="22">
        <v>695360</v>
      </c>
      <c r="AK280" s="22">
        <v>0</v>
      </c>
      <c r="AL280" s="22">
        <v>695360</v>
      </c>
    </row>
    <row r="281" spans="1:38" x14ac:dyDescent="0.35">
      <c r="A281" s="22" t="s">
        <v>114</v>
      </c>
      <c r="B281" s="22" t="s">
        <v>670</v>
      </c>
      <c r="C281" s="22" t="s">
        <v>675</v>
      </c>
      <c r="D281" s="22" t="s">
        <v>676</v>
      </c>
      <c r="E281" s="22">
        <v>1262233</v>
      </c>
      <c r="F281" s="22">
        <v>0</v>
      </c>
      <c r="G281" s="22">
        <v>0</v>
      </c>
      <c r="H281" s="22">
        <v>6000</v>
      </c>
      <c r="I281" s="22">
        <v>0</v>
      </c>
      <c r="J281" s="22">
        <v>0</v>
      </c>
      <c r="K281" s="22">
        <v>0</v>
      </c>
      <c r="L281" s="22">
        <v>0</v>
      </c>
      <c r="M281" s="22">
        <v>1268233</v>
      </c>
      <c r="N281" s="22">
        <v>53999</v>
      </c>
      <c r="O281" s="22">
        <v>85935</v>
      </c>
      <c r="P281" s="22">
        <v>3200</v>
      </c>
      <c r="Q281" s="22">
        <v>330721</v>
      </c>
      <c r="R281" s="22">
        <v>117511</v>
      </c>
      <c r="S281" s="22">
        <v>0</v>
      </c>
      <c r="T281" s="22">
        <v>1859599</v>
      </c>
      <c r="U281" s="22">
        <v>874097</v>
      </c>
      <c r="V281" s="22">
        <v>0</v>
      </c>
      <c r="W281" s="22">
        <v>0</v>
      </c>
      <c r="X281" s="22">
        <v>6000</v>
      </c>
      <c r="Y281" s="22">
        <v>0</v>
      </c>
      <c r="Z281" s="22">
        <v>0</v>
      </c>
      <c r="AA281" s="22">
        <v>0</v>
      </c>
      <c r="AB281" s="22">
        <v>0</v>
      </c>
      <c r="AC281" s="22">
        <v>880097</v>
      </c>
      <c r="AD281" s="22">
        <v>22684</v>
      </c>
      <c r="AE281" s="22">
        <v>2880</v>
      </c>
      <c r="AF281" s="22">
        <v>0</v>
      </c>
      <c r="AG281" s="22">
        <v>46364</v>
      </c>
      <c r="AH281" s="22">
        <v>0</v>
      </c>
      <c r="AI281" s="22">
        <v>952025</v>
      </c>
      <c r="AJ281" s="22">
        <v>907574</v>
      </c>
      <c r="AK281" s="22">
        <v>0</v>
      </c>
      <c r="AL281" s="22">
        <v>907574</v>
      </c>
    </row>
    <row r="282" spans="1:38" x14ac:dyDescent="0.35">
      <c r="A282" s="22" t="s">
        <v>114</v>
      </c>
      <c r="B282" s="22" t="s">
        <v>670</v>
      </c>
      <c r="C282" s="22" t="s">
        <v>677</v>
      </c>
      <c r="D282" s="22" t="s">
        <v>678</v>
      </c>
      <c r="E282" s="22">
        <v>413036</v>
      </c>
      <c r="F282" s="22">
        <v>0</v>
      </c>
      <c r="G282" s="22">
        <v>0</v>
      </c>
      <c r="H282" s="22">
        <v>2504477</v>
      </c>
      <c r="I282" s="22">
        <v>0</v>
      </c>
      <c r="J282" s="22">
        <v>0</v>
      </c>
      <c r="K282" s="22">
        <v>0</v>
      </c>
      <c r="L282" s="22">
        <v>0</v>
      </c>
      <c r="M282" s="22">
        <v>2917513</v>
      </c>
      <c r="N282" s="22">
        <v>0</v>
      </c>
      <c r="O282" s="22">
        <v>95812</v>
      </c>
      <c r="P282" s="22">
        <v>94716</v>
      </c>
      <c r="Q282" s="22">
        <v>100</v>
      </c>
      <c r="R282" s="22">
        <v>376450</v>
      </c>
      <c r="S282" s="22">
        <v>0</v>
      </c>
      <c r="T282" s="22">
        <v>3484591</v>
      </c>
      <c r="U282" s="22">
        <v>407800</v>
      </c>
      <c r="V282" s="22">
        <v>0</v>
      </c>
      <c r="W282" s="22">
        <v>0</v>
      </c>
      <c r="X282" s="22">
        <v>170180</v>
      </c>
      <c r="Y282" s="22">
        <v>0</v>
      </c>
      <c r="Z282" s="22">
        <v>0</v>
      </c>
      <c r="AA282" s="22">
        <v>0</v>
      </c>
      <c r="AB282" s="22">
        <v>0</v>
      </c>
      <c r="AC282" s="22">
        <v>577980</v>
      </c>
      <c r="AD282" s="22">
        <v>30463</v>
      </c>
      <c r="AE282" s="22">
        <v>24983</v>
      </c>
      <c r="AF282" s="22">
        <v>0</v>
      </c>
      <c r="AG282" s="22">
        <v>0</v>
      </c>
      <c r="AH282" s="22">
        <v>0</v>
      </c>
      <c r="AI282" s="22">
        <v>633426</v>
      </c>
      <c r="AJ282" s="22">
        <v>2851165</v>
      </c>
      <c r="AK282" s="22">
        <v>70812</v>
      </c>
      <c r="AL282" s="22">
        <v>2780353</v>
      </c>
    </row>
    <row r="283" spans="1:38" x14ac:dyDescent="0.35">
      <c r="A283" s="22" t="s">
        <v>114</v>
      </c>
      <c r="B283" s="22" t="s">
        <v>670</v>
      </c>
      <c r="C283" s="22" t="s">
        <v>679</v>
      </c>
      <c r="D283" s="22" t="s">
        <v>680</v>
      </c>
      <c r="E283" s="22">
        <v>938107</v>
      </c>
      <c r="F283" s="22">
        <v>0</v>
      </c>
      <c r="G283" s="22">
        <v>0</v>
      </c>
      <c r="H283" s="22">
        <v>0</v>
      </c>
      <c r="I283" s="22">
        <v>55573</v>
      </c>
      <c r="J283" s="22">
        <v>0</v>
      </c>
      <c r="K283" s="22">
        <v>0</v>
      </c>
      <c r="L283" s="22">
        <v>0</v>
      </c>
      <c r="M283" s="22">
        <v>993680</v>
      </c>
      <c r="N283" s="22">
        <v>0</v>
      </c>
      <c r="O283" s="22">
        <v>0</v>
      </c>
      <c r="P283" s="22">
        <v>4111</v>
      </c>
      <c r="Q283" s="22">
        <v>0</v>
      </c>
      <c r="R283" s="22">
        <v>39918</v>
      </c>
      <c r="S283" s="22">
        <v>0</v>
      </c>
      <c r="T283" s="22">
        <v>1037709</v>
      </c>
      <c r="U283" s="22">
        <v>314344</v>
      </c>
      <c r="V283" s="22">
        <v>0</v>
      </c>
      <c r="W283" s="22">
        <v>0</v>
      </c>
      <c r="X283" s="22">
        <v>0</v>
      </c>
      <c r="Y283" s="22">
        <v>47092</v>
      </c>
      <c r="Z283" s="22">
        <v>0</v>
      </c>
      <c r="AA283" s="22">
        <v>0</v>
      </c>
      <c r="AB283" s="22">
        <v>0</v>
      </c>
      <c r="AC283" s="22">
        <v>361436</v>
      </c>
      <c r="AD283" s="22">
        <v>0</v>
      </c>
      <c r="AE283" s="22">
        <v>2992</v>
      </c>
      <c r="AF283" s="22">
        <v>0</v>
      </c>
      <c r="AG283" s="22">
        <v>11835</v>
      </c>
      <c r="AH283" s="22">
        <v>0</v>
      </c>
      <c r="AI283" s="22">
        <v>376263</v>
      </c>
      <c r="AJ283" s="22">
        <v>661446</v>
      </c>
      <c r="AK283" s="22">
        <v>0</v>
      </c>
      <c r="AL283" s="22">
        <v>661446</v>
      </c>
    </row>
    <row r="284" spans="1:38" x14ac:dyDescent="0.35">
      <c r="A284" s="22" t="s">
        <v>114</v>
      </c>
      <c r="B284" s="22" t="s">
        <v>670</v>
      </c>
      <c r="C284" s="22" t="s">
        <v>681</v>
      </c>
      <c r="D284" s="22" t="s">
        <v>682</v>
      </c>
      <c r="E284" s="22">
        <v>94297</v>
      </c>
      <c r="F284" s="22">
        <v>0</v>
      </c>
      <c r="G284" s="22">
        <v>0</v>
      </c>
      <c r="H284" s="22"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v>94297</v>
      </c>
      <c r="N284" s="22">
        <v>0</v>
      </c>
      <c r="O284" s="22">
        <v>190911</v>
      </c>
      <c r="P284" s="22">
        <v>68532</v>
      </c>
      <c r="Q284" s="22">
        <v>0</v>
      </c>
      <c r="R284" s="22">
        <v>0</v>
      </c>
      <c r="S284" s="22">
        <v>4335</v>
      </c>
      <c r="T284" s="22">
        <v>358075</v>
      </c>
      <c r="U284" s="22">
        <v>82630</v>
      </c>
      <c r="V284" s="22">
        <v>0</v>
      </c>
      <c r="W284" s="22"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82630</v>
      </c>
      <c r="AD284" s="22">
        <v>69995</v>
      </c>
      <c r="AE284" s="22">
        <v>55922</v>
      </c>
      <c r="AF284" s="22">
        <v>0</v>
      </c>
      <c r="AG284" s="22">
        <v>0</v>
      </c>
      <c r="AH284" s="22">
        <v>4335</v>
      </c>
      <c r="AI284" s="22">
        <v>212882</v>
      </c>
      <c r="AJ284" s="22">
        <v>145193</v>
      </c>
      <c r="AK284" s="22">
        <v>0</v>
      </c>
      <c r="AL284" s="22">
        <v>145193</v>
      </c>
    </row>
    <row r="285" spans="1:38" x14ac:dyDescent="0.35">
      <c r="A285" s="22" t="s">
        <v>114</v>
      </c>
      <c r="B285" s="22" t="s">
        <v>670</v>
      </c>
      <c r="C285" s="22" t="s">
        <v>683</v>
      </c>
      <c r="D285" s="22" t="s">
        <v>684</v>
      </c>
      <c r="E285" s="22">
        <v>205852</v>
      </c>
      <c r="F285" s="22">
        <v>0</v>
      </c>
      <c r="G285" s="22">
        <v>6222</v>
      </c>
      <c r="H285" s="22">
        <v>5300</v>
      </c>
      <c r="I285" s="22">
        <v>66465</v>
      </c>
      <c r="J285" s="22">
        <v>0</v>
      </c>
      <c r="K285" s="22">
        <v>0</v>
      </c>
      <c r="L285" s="22">
        <v>0</v>
      </c>
      <c r="M285" s="22">
        <v>283839</v>
      </c>
      <c r="N285" s="22">
        <v>0</v>
      </c>
      <c r="O285" s="22">
        <v>55688</v>
      </c>
      <c r="P285" s="22">
        <v>132410</v>
      </c>
      <c r="Q285" s="22">
        <v>1710</v>
      </c>
      <c r="R285" s="22">
        <v>110394</v>
      </c>
      <c r="S285" s="22">
        <v>0</v>
      </c>
      <c r="T285" s="22">
        <v>584041</v>
      </c>
      <c r="U285" s="22">
        <v>66822</v>
      </c>
      <c r="V285" s="22">
        <v>0</v>
      </c>
      <c r="W285" s="22">
        <v>1072</v>
      </c>
      <c r="X285" s="22">
        <v>1826</v>
      </c>
      <c r="Y285" s="22">
        <v>7769</v>
      </c>
      <c r="Z285" s="22">
        <v>0</v>
      </c>
      <c r="AA285" s="22">
        <v>0</v>
      </c>
      <c r="AB285" s="22">
        <v>0</v>
      </c>
      <c r="AC285" s="22">
        <v>77489</v>
      </c>
      <c r="AD285" s="22">
        <v>32338</v>
      </c>
      <c r="AE285" s="22">
        <v>34837</v>
      </c>
      <c r="AF285" s="22">
        <v>0</v>
      </c>
      <c r="AG285" s="22">
        <v>9205</v>
      </c>
      <c r="AH285" s="22">
        <v>0</v>
      </c>
      <c r="AI285" s="22">
        <v>153869</v>
      </c>
      <c r="AJ285" s="22">
        <v>430172</v>
      </c>
      <c r="AK285" s="22">
        <v>0</v>
      </c>
      <c r="AL285" s="22">
        <v>430172</v>
      </c>
    </row>
    <row r="286" spans="1:38" x14ac:dyDescent="0.35">
      <c r="A286" s="22" t="s">
        <v>114</v>
      </c>
      <c r="B286" s="22" t="s">
        <v>670</v>
      </c>
      <c r="C286" s="22" t="s">
        <v>685</v>
      </c>
      <c r="D286" s="22" t="s">
        <v>686</v>
      </c>
      <c r="E286" s="22">
        <v>371965</v>
      </c>
      <c r="F286" s="22">
        <v>0</v>
      </c>
      <c r="G286" s="22">
        <v>91911</v>
      </c>
      <c r="H286" s="22">
        <v>0</v>
      </c>
      <c r="I286" s="22">
        <v>0</v>
      </c>
      <c r="J286" s="22">
        <v>0</v>
      </c>
      <c r="K286" s="22">
        <v>22600</v>
      </c>
      <c r="L286" s="22">
        <v>0</v>
      </c>
      <c r="M286" s="22">
        <v>486476</v>
      </c>
      <c r="N286" s="22">
        <v>0</v>
      </c>
      <c r="O286" s="22">
        <v>6089</v>
      </c>
      <c r="P286" s="22">
        <v>104677</v>
      </c>
      <c r="Q286" s="22">
        <v>27300</v>
      </c>
      <c r="R286" s="22">
        <v>0</v>
      </c>
      <c r="S286" s="22">
        <v>0</v>
      </c>
      <c r="T286" s="22">
        <v>624542</v>
      </c>
      <c r="U286" s="22">
        <v>103319</v>
      </c>
      <c r="V286" s="22">
        <v>0</v>
      </c>
      <c r="W286" s="22">
        <v>41360</v>
      </c>
      <c r="X286" s="22">
        <v>0</v>
      </c>
      <c r="Y286" s="22">
        <v>0</v>
      </c>
      <c r="Z286" s="22">
        <v>10170</v>
      </c>
      <c r="AA286" s="22">
        <v>0</v>
      </c>
      <c r="AB286" s="22">
        <v>0</v>
      </c>
      <c r="AC286" s="22">
        <v>154849</v>
      </c>
      <c r="AD286" s="22">
        <v>6088</v>
      </c>
      <c r="AE286" s="22">
        <v>82878</v>
      </c>
      <c r="AF286" s="22">
        <v>0</v>
      </c>
      <c r="AG286" s="22">
        <v>0</v>
      </c>
      <c r="AH286" s="22">
        <v>0</v>
      </c>
      <c r="AI286" s="22">
        <v>243815</v>
      </c>
      <c r="AJ286" s="22">
        <v>380727</v>
      </c>
      <c r="AK286" s="22">
        <v>0</v>
      </c>
      <c r="AL286" s="22">
        <v>380727</v>
      </c>
    </row>
    <row r="287" spans="1:38" x14ac:dyDescent="0.35">
      <c r="A287" s="22" t="s">
        <v>114</v>
      </c>
      <c r="B287" s="22" t="s">
        <v>670</v>
      </c>
      <c r="C287" s="22" t="s">
        <v>687</v>
      </c>
      <c r="D287" s="22" t="s">
        <v>688</v>
      </c>
      <c r="E287" s="22">
        <v>977359</v>
      </c>
      <c r="F287" s="22">
        <v>0</v>
      </c>
      <c r="G287" s="22">
        <v>0</v>
      </c>
      <c r="H287" s="22">
        <v>2546894</v>
      </c>
      <c r="I287" s="22">
        <v>0</v>
      </c>
      <c r="J287" s="22">
        <v>0</v>
      </c>
      <c r="K287" s="22">
        <v>0</v>
      </c>
      <c r="L287" s="22">
        <v>0</v>
      </c>
      <c r="M287" s="22">
        <v>3524253</v>
      </c>
      <c r="N287" s="22">
        <v>0</v>
      </c>
      <c r="O287" s="22">
        <v>0</v>
      </c>
      <c r="P287" s="22">
        <v>101818</v>
      </c>
      <c r="Q287" s="22">
        <v>3774715</v>
      </c>
      <c r="R287" s="22">
        <v>88267</v>
      </c>
      <c r="S287" s="22">
        <v>0</v>
      </c>
      <c r="T287" s="22">
        <v>7489053</v>
      </c>
      <c r="U287" s="22">
        <v>512392</v>
      </c>
      <c r="V287" s="22">
        <v>0</v>
      </c>
      <c r="W287" s="22">
        <v>0</v>
      </c>
      <c r="X287" s="22">
        <v>185988</v>
      </c>
      <c r="Y287" s="22">
        <v>0</v>
      </c>
      <c r="Z287" s="22">
        <v>0</v>
      </c>
      <c r="AA287" s="22">
        <v>0</v>
      </c>
      <c r="AB287" s="22">
        <v>0</v>
      </c>
      <c r="AC287" s="22">
        <v>698380</v>
      </c>
      <c r="AD287" s="22">
        <v>0</v>
      </c>
      <c r="AE287" s="22">
        <v>38943</v>
      </c>
      <c r="AF287" s="22">
        <v>0</v>
      </c>
      <c r="AG287" s="22">
        <v>53573</v>
      </c>
      <c r="AH287" s="22">
        <v>0</v>
      </c>
      <c r="AI287" s="22">
        <v>790896</v>
      </c>
      <c r="AJ287" s="22">
        <v>6698157</v>
      </c>
      <c r="AK287" s="22">
        <v>0</v>
      </c>
      <c r="AL287" s="22">
        <v>6698157</v>
      </c>
    </row>
    <row r="288" spans="1:38" x14ac:dyDescent="0.35">
      <c r="A288" s="22" t="s">
        <v>114</v>
      </c>
      <c r="B288" s="22" t="s">
        <v>670</v>
      </c>
      <c r="C288" s="22" t="s">
        <v>689</v>
      </c>
      <c r="D288" s="22" t="s">
        <v>690</v>
      </c>
      <c r="E288" s="22">
        <v>595781</v>
      </c>
      <c r="F288" s="22">
        <v>0</v>
      </c>
      <c r="G288" s="22">
        <v>4298</v>
      </c>
      <c r="H288" s="22">
        <v>0</v>
      </c>
      <c r="I288" s="22">
        <v>7284</v>
      </c>
      <c r="J288" s="22">
        <v>0</v>
      </c>
      <c r="K288" s="22">
        <v>0</v>
      </c>
      <c r="L288" s="22">
        <v>0</v>
      </c>
      <c r="M288" s="22">
        <v>607363</v>
      </c>
      <c r="N288" s="22">
        <v>0</v>
      </c>
      <c r="O288" s="22">
        <v>430297</v>
      </c>
      <c r="P288" s="22">
        <v>26748</v>
      </c>
      <c r="Q288" s="22">
        <v>36970</v>
      </c>
      <c r="R288" s="22">
        <v>130766</v>
      </c>
      <c r="S288" s="22">
        <v>17522</v>
      </c>
      <c r="T288" s="22">
        <v>1249666</v>
      </c>
      <c r="U288" s="22">
        <v>217900</v>
      </c>
      <c r="V288" s="22">
        <v>0</v>
      </c>
      <c r="W288" s="22">
        <v>1737</v>
      </c>
      <c r="X288" s="22">
        <v>0</v>
      </c>
      <c r="Y288" s="22">
        <v>3448</v>
      </c>
      <c r="Z288" s="22">
        <v>0</v>
      </c>
      <c r="AA288" s="22">
        <v>0</v>
      </c>
      <c r="AB288" s="22">
        <v>0</v>
      </c>
      <c r="AC288" s="22">
        <v>223085</v>
      </c>
      <c r="AD288" s="22">
        <v>149227</v>
      </c>
      <c r="AE288" s="22">
        <v>18099</v>
      </c>
      <c r="AF288" s="22">
        <v>0</v>
      </c>
      <c r="AG288" s="22">
        <v>100761</v>
      </c>
      <c r="AH288" s="22">
        <v>17522</v>
      </c>
      <c r="AI288" s="22">
        <v>508694</v>
      </c>
      <c r="AJ288" s="22">
        <v>740972</v>
      </c>
      <c r="AK288" s="22">
        <v>0</v>
      </c>
      <c r="AL288" s="22">
        <v>740972</v>
      </c>
    </row>
    <row r="289" spans="1:38" x14ac:dyDescent="0.35">
      <c r="A289" s="22" t="s">
        <v>114</v>
      </c>
      <c r="B289" s="22" t="s">
        <v>670</v>
      </c>
      <c r="C289" s="22" t="s">
        <v>691</v>
      </c>
      <c r="D289" s="22" t="s">
        <v>692</v>
      </c>
      <c r="E289" s="22">
        <v>1546804</v>
      </c>
      <c r="F289" s="22">
        <v>0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v>1546804</v>
      </c>
      <c r="N289" s="22">
        <v>0</v>
      </c>
      <c r="O289" s="22">
        <v>14630</v>
      </c>
      <c r="P289" s="22">
        <v>61049</v>
      </c>
      <c r="Q289" s="22">
        <v>4337741</v>
      </c>
      <c r="R289" s="22">
        <v>627736</v>
      </c>
      <c r="S289" s="22">
        <v>12500</v>
      </c>
      <c r="T289" s="22">
        <v>6600460</v>
      </c>
      <c r="U289" s="22">
        <v>956233</v>
      </c>
      <c r="V289" s="22">
        <v>0</v>
      </c>
      <c r="W289" s="22">
        <v>0</v>
      </c>
      <c r="X289" s="22"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956233</v>
      </c>
      <c r="AD289" s="22">
        <v>5120</v>
      </c>
      <c r="AE289" s="22">
        <v>42734</v>
      </c>
      <c r="AF289" s="22">
        <v>0</v>
      </c>
      <c r="AG289" s="22">
        <v>266238</v>
      </c>
      <c r="AH289" s="22">
        <v>8800</v>
      </c>
      <c r="AI289" s="22">
        <v>1279125</v>
      </c>
      <c r="AJ289" s="22">
        <v>5321335</v>
      </c>
      <c r="AK289" s="22">
        <v>0</v>
      </c>
      <c r="AL289" s="22">
        <v>5321335</v>
      </c>
    </row>
    <row r="290" spans="1:38" x14ac:dyDescent="0.35">
      <c r="A290" s="22" t="s">
        <v>114</v>
      </c>
      <c r="B290" s="22" t="s">
        <v>670</v>
      </c>
      <c r="C290" s="22" t="s">
        <v>693</v>
      </c>
      <c r="D290" s="22" t="s">
        <v>694</v>
      </c>
      <c r="E290" s="22">
        <v>1311832</v>
      </c>
      <c r="F290" s="22">
        <v>0</v>
      </c>
      <c r="G290" s="22">
        <v>0</v>
      </c>
      <c r="H290" s="22">
        <v>2584511</v>
      </c>
      <c r="I290" s="22">
        <v>0</v>
      </c>
      <c r="J290" s="22">
        <v>0</v>
      </c>
      <c r="K290" s="22">
        <v>0</v>
      </c>
      <c r="L290" s="22">
        <v>0</v>
      </c>
      <c r="M290" s="22">
        <v>3896343</v>
      </c>
      <c r="N290" s="22">
        <v>38168</v>
      </c>
      <c r="O290" s="22">
        <v>0</v>
      </c>
      <c r="P290" s="22">
        <v>27591</v>
      </c>
      <c r="Q290" s="22">
        <v>3664622</v>
      </c>
      <c r="R290" s="22">
        <v>93995</v>
      </c>
      <c r="S290" s="22">
        <v>0</v>
      </c>
      <c r="T290" s="22">
        <v>7720719</v>
      </c>
      <c r="U290" s="22">
        <v>714126</v>
      </c>
      <c r="V290" s="22">
        <v>0</v>
      </c>
      <c r="W290" s="22">
        <v>0</v>
      </c>
      <c r="X290" s="22">
        <v>68646</v>
      </c>
      <c r="Y290" s="22">
        <v>0</v>
      </c>
      <c r="Z290" s="22">
        <v>0</v>
      </c>
      <c r="AA290" s="22">
        <v>0</v>
      </c>
      <c r="AB290" s="22">
        <v>0</v>
      </c>
      <c r="AC290" s="22">
        <v>782772</v>
      </c>
      <c r="AD290" s="22">
        <v>0</v>
      </c>
      <c r="AE290" s="22">
        <v>21907</v>
      </c>
      <c r="AF290" s="22">
        <v>0</v>
      </c>
      <c r="AG290" s="22">
        <v>62806</v>
      </c>
      <c r="AH290" s="22">
        <v>0</v>
      </c>
      <c r="AI290" s="22">
        <v>867485</v>
      </c>
      <c r="AJ290" s="22">
        <v>6853234</v>
      </c>
      <c r="AK290" s="22">
        <v>0</v>
      </c>
      <c r="AL290" s="22">
        <v>6853234</v>
      </c>
    </row>
    <row r="291" spans="1:38" x14ac:dyDescent="0.35">
      <c r="A291" s="22" t="s">
        <v>114</v>
      </c>
      <c r="B291" s="22" t="s">
        <v>670</v>
      </c>
      <c r="C291" s="22" t="s">
        <v>695</v>
      </c>
      <c r="D291" s="22" t="s">
        <v>696</v>
      </c>
      <c r="E291" s="22">
        <v>1290509</v>
      </c>
      <c r="F291" s="22">
        <v>0</v>
      </c>
      <c r="G291" s="22">
        <v>0</v>
      </c>
      <c r="H291" s="22">
        <v>0</v>
      </c>
      <c r="I291" s="22">
        <v>195588</v>
      </c>
      <c r="J291" s="22">
        <v>0</v>
      </c>
      <c r="K291" s="22">
        <v>0</v>
      </c>
      <c r="L291" s="22">
        <v>0</v>
      </c>
      <c r="M291" s="22">
        <v>1486097</v>
      </c>
      <c r="N291" s="22">
        <v>0</v>
      </c>
      <c r="O291" s="22">
        <v>538980</v>
      </c>
      <c r="P291" s="22">
        <v>508786</v>
      </c>
      <c r="Q291" s="22">
        <v>182563</v>
      </c>
      <c r="R291" s="22">
        <v>25833</v>
      </c>
      <c r="S291" s="22">
        <v>0</v>
      </c>
      <c r="T291" s="22">
        <v>2742259</v>
      </c>
      <c r="U291" s="22">
        <v>502348</v>
      </c>
      <c r="V291" s="22">
        <v>0</v>
      </c>
      <c r="W291" s="22">
        <v>0</v>
      </c>
      <c r="X291" s="22">
        <v>0</v>
      </c>
      <c r="Y291" s="22">
        <v>123134</v>
      </c>
      <c r="Z291" s="22">
        <v>0</v>
      </c>
      <c r="AA291" s="22">
        <v>0</v>
      </c>
      <c r="AB291" s="22">
        <v>0</v>
      </c>
      <c r="AC291" s="22">
        <v>625482</v>
      </c>
      <c r="AD291" s="22">
        <v>295789</v>
      </c>
      <c r="AE291" s="22">
        <v>283958</v>
      </c>
      <c r="AF291" s="22">
        <v>0</v>
      </c>
      <c r="AG291" s="22">
        <v>16830</v>
      </c>
      <c r="AH291" s="22">
        <v>0</v>
      </c>
      <c r="AI291" s="22">
        <v>1222059</v>
      </c>
      <c r="AJ291" s="22">
        <v>1520200</v>
      </c>
      <c r="AK291" s="22">
        <v>0</v>
      </c>
      <c r="AL291" s="22">
        <v>1520200</v>
      </c>
    </row>
    <row r="292" spans="1:38" x14ac:dyDescent="0.35">
      <c r="A292" s="22" t="s">
        <v>114</v>
      </c>
      <c r="B292" s="22" t="s">
        <v>670</v>
      </c>
      <c r="C292" s="22" t="s">
        <v>697</v>
      </c>
      <c r="D292" s="22" t="s">
        <v>698</v>
      </c>
      <c r="E292" s="22">
        <v>265697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265697</v>
      </c>
      <c r="N292" s="22">
        <v>0</v>
      </c>
      <c r="O292" s="22">
        <v>187537</v>
      </c>
      <c r="P292" s="22">
        <v>117583</v>
      </c>
      <c r="Q292" s="22">
        <v>1</v>
      </c>
      <c r="R292" s="22">
        <v>301030</v>
      </c>
      <c r="S292" s="22">
        <v>0</v>
      </c>
      <c r="T292" s="22">
        <v>871848</v>
      </c>
      <c r="U292" s="22">
        <v>117872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117872</v>
      </c>
      <c r="AD292" s="22">
        <v>42581</v>
      </c>
      <c r="AE292" s="22">
        <v>68932</v>
      </c>
      <c r="AF292" s="22">
        <v>0</v>
      </c>
      <c r="AG292" s="22">
        <v>94136</v>
      </c>
      <c r="AH292" s="22">
        <v>0</v>
      </c>
      <c r="AI292" s="22">
        <v>323521</v>
      </c>
      <c r="AJ292" s="22">
        <v>548327</v>
      </c>
      <c r="AK292" s="22">
        <v>70812</v>
      </c>
      <c r="AL292" s="22">
        <v>477515</v>
      </c>
    </row>
    <row r="293" spans="1:38" x14ac:dyDescent="0.35">
      <c r="A293" s="22" t="s">
        <v>114</v>
      </c>
      <c r="B293" s="22" t="s">
        <v>670</v>
      </c>
      <c r="C293" s="22" t="s">
        <v>699</v>
      </c>
      <c r="D293" s="22" t="s">
        <v>700</v>
      </c>
      <c r="E293" s="22">
        <v>1384051</v>
      </c>
      <c r="F293" s="22">
        <v>0</v>
      </c>
      <c r="G293" s="22">
        <v>0</v>
      </c>
      <c r="H293" s="22"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v>1384051</v>
      </c>
      <c r="N293" s="22">
        <v>0</v>
      </c>
      <c r="O293" s="22">
        <v>103578</v>
      </c>
      <c r="P293" s="22">
        <v>0</v>
      </c>
      <c r="Q293" s="22">
        <v>175269</v>
      </c>
      <c r="R293" s="22">
        <v>80222</v>
      </c>
      <c r="S293" s="22">
        <v>0</v>
      </c>
      <c r="T293" s="22">
        <v>1743120</v>
      </c>
      <c r="U293" s="22">
        <v>729061</v>
      </c>
      <c r="V293" s="22">
        <v>0</v>
      </c>
      <c r="W293" s="22"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729061</v>
      </c>
      <c r="AD293" s="22">
        <v>34607</v>
      </c>
      <c r="AE293" s="22">
        <v>0</v>
      </c>
      <c r="AF293" s="22">
        <v>0</v>
      </c>
      <c r="AG293" s="22">
        <v>37309</v>
      </c>
      <c r="AH293" s="22">
        <v>0</v>
      </c>
      <c r="AI293" s="22">
        <v>800977</v>
      </c>
      <c r="AJ293" s="22">
        <v>942143</v>
      </c>
      <c r="AK293" s="22">
        <v>0</v>
      </c>
      <c r="AL293" s="22">
        <v>942143</v>
      </c>
    </row>
    <row r="294" spans="1:38" x14ac:dyDescent="0.35">
      <c r="A294" s="22" t="s">
        <v>114</v>
      </c>
      <c r="B294" s="22" t="s">
        <v>670</v>
      </c>
      <c r="C294" s="22" t="s">
        <v>701</v>
      </c>
      <c r="D294" s="22" t="s">
        <v>702</v>
      </c>
      <c r="E294" s="22">
        <v>2058698</v>
      </c>
      <c r="F294" s="22">
        <v>0</v>
      </c>
      <c r="G294" s="22">
        <v>1653</v>
      </c>
      <c r="H294" s="22">
        <v>0</v>
      </c>
      <c r="I294" s="22">
        <v>92328</v>
      </c>
      <c r="J294" s="22">
        <v>0</v>
      </c>
      <c r="K294" s="22">
        <v>0</v>
      </c>
      <c r="L294" s="22">
        <v>0</v>
      </c>
      <c r="M294" s="22">
        <v>2152679</v>
      </c>
      <c r="N294" s="22">
        <v>0</v>
      </c>
      <c r="O294" s="22">
        <v>158566</v>
      </c>
      <c r="P294" s="22">
        <v>20316</v>
      </c>
      <c r="Q294" s="22">
        <v>7251</v>
      </c>
      <c r="R294" s="22">
        <v>274973</v>
      </c>
      <c r="S294" s="22">
        <v>0</v>
      </c>
      <c r="T294" s="22">
        <v>2613785</v>
      </c>
      <c r="U294" s="22">
        <v>976536</v>
      </c>
      <c r="V294" s="22">
        <v>0</v>
      </c>
      <c r="W294" s="22">
        <v>1651</v>
      </c>
      <c r="X294" s="22">
        <v>0</v>
      </c>
      <c r="Y294" s="22">
        <v>81456</v>
      </c>
      <c r="Z294" s="22">
        <v>0</v>
      </c>
      <c r="AA294" s="22">
        <v>0</v>
      </c>
      <c r="AB294" s="22">
        <v>0</v>
      </c>
      <c r="AC294" s="22">
        <v>1059643</v>
      </c>
      <c r="AD294" s="22">
        <v>85974</v>
      </c>
      <c r="AE294" s="22">
        <v>20315</v>
      </c>
      <c r="AF294" s="22">
        <v>0</v>
      </c>
      <c r="AG294" s="22">
        <v>42358</v>
      </c>
      <c r="AH294" s="22">
        <v>0</v>
      </c>
      <c r="AI294" s="22">
        <v>1208290</v>
      </c>
      <c r="AJ294" s="22">
        <v>1405495</v>
      </c>
      <c r="AK294" s="22">
        <v>0</v>
      </c>
      <c r="AL294" s="22">
        <v>1405495</v>
      </c>
    </row>
    <row r="295" spans="1:38" x14ac:dyDescent="0.35">
      <c r="A295" s="22" t="s">
        <v>114</v>
      </c>
      <c r="B295" s="22" t="s">
        <v>670</v>
      </c>
      <c r="C295" s="22" t="s">
        <v>703</v>
      </c>
      <c r="D295" s="22" t="s">
        <v>704</v>
      </c>
      <c r="E295" s="22">
        <v>721015</v>
      </c>
      <c r="F295" s="22">
        <v>0</v>
      </c>
      <c r="G295" s="22">
        <v>0</v>
      </c>
      <c r="H295" s="22"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v>721015</v>
      </c>
      <c r="N295" s="22">
        <v>4809</v>
      </c>
      <c r="O295" s="22">
        <v>78908</v>
      </c>
      <c r="P295" s="22">
        <v>36056</v>
      </c>
      <c r="Q295" s="22">
        <v>161170</v>
      </c>
      <c r="R295" s="22">
        <v>5101</v>
      </c>
      <c r="S295" s="22">
        <v>0</v>
      </c>
      <c r="T295" s="22">
        <v>1007059</v>
      </c>
      <c r="U295" s="22">
        <v>324396</v>
      </c>
      <c r="V295" s="22">
        <v>0</v>
      </c>
      <c r="W295" s="22"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324396</v>
      </c>
      <c r="AD295" s="22">
        <v>51440</v>
      </c>
      <c r="AE295" s="22">
        <v>13698</v>
      </c>
      <c r="AF295" s="22">
        <v>0</v>
      </c>
      <c r="AG295" s="22">
        <v>255</v>
      </c>
      <c r="AH295" s="22">
        <v>0</v>
      </c>
      <c r="AI295" s="22">
        <v>389789</v>
      </c>
      <c r="AJ295" s="22">
        <v>617270</v>
      </c>
      <c r="AK295" s="22">
        <v>0</v>
      </c>
      <c r="AL295" s="22">
        <v>617270</v>
      </c>
    </row>
    <row r="296" spans="1:38" x14ac:dyDescent="0.35">
      <c r="A296" s="22" t="s">
        <v>114</v>
      </c>
      <c r="B296" s="22" t="s">
        <v>670</v>
      </c>
      <c r="C296" s="22" t="s">
        <v>705</v>
      </c>
      <c r="D296" s="22" t="s">
        <v>706</v>
      </c>
      <c r="E296" s="22">
        <v>183550</v>
      </c>
      <c r="F296" s="22">
        <v>0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183550</v>
      </c>
      <c r="N296" s="22">
        <v>0</v>
      </c>
      <c r="O296" s="22">
        <v>6000</v>
      </c>
      <c r="P296" s="22">
        <v>42290</v>
      </c>
      <c r="Q296" s="22">
        <v>280469</v>
      </c>
      <c r="R296" s="22">
        <v>403265</v>
      </c>
      <c r="S296" s="22">
        <v>0</v>
      </c>
      <c r="T296" s="22">
        <v>915574</v>
      </c>
      <c r="U296" s="22">
        <v>85158</v>
      </c>
      <c r="V296" s="22">
        <v>0</v>
      </c>
      <c r="W296" s="22"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85158</v>
      </c>
      <c r="AD296" s="22">
        <v>2880</v>
      </c>
      <c r="AE296" s="22">
        <v>24656</v>
      </c>
      <c r="AF296" s="22">
        <v>0</v>
      </c>
      <c r="AG296" s="22">
        <v>168706</v>
      </c>
      <c r="AH296" s="22">
        <v>0</v>
      </c>
      <c r="AI296" s="22">
        <v>281400</v>
      </c>
      <c r="AJ296" s="22">
        <v>634174</v>
      </c>
      <c r="AK296" s="22">
        <v>0</v>
      </c>
      <c r="AL296" s="22">
        <v>634174</v>
      </c>
    </row>
    <row r="297" spans="1:38" x14ac:dyDescent="0.35">
      <c r="A297" s="22" t="s">
        <v>114</v>
      </c>
      <c r="B297" s="22" t="s">
        <v>670</v>
      </c>
      <c r="C297" s="22" t="s">
        <v>707</v>
      </c>
      <c r="D297" s="22" t="s">
        <v>708</v>
      </c>
      <c r="E297" s="22">
        <v>1045988</v>
      </c>
      <c r="F297" s="22">
        <v>0</v>
      </c>
      <c r="G297" s="22">
        <v>0</v>
      </c>
      <c r="H297" s="22">
        <v>585453</v>
      </c>
      <c r="I297" s="22">
        <v>0</v>
      </c>
      <c r="J297" s="22">
        <v>0</v>
      </c>
      <c r="K297" s="22">
        <v>0</v>
      </c>
      <c r="L297" s="22">
        <v>0</v>
      </c>
      <c r="M297" s="22">
        <v>1631441</v>
      </c>
      <c r="N297" s="22">
        <v>0</v>
      </c>
      <c r="O297" s="22">
        <v>955290</v>
      </c>
      <c r="P297" s="22">
        <v>17771</v>
      </c>
      <c r="Q297" s="22">
        <v>369313</v>
      </c>
      <c r="R297" s="22">
        <v>347766</v>
      </c>
      <c r="S297" s="22">
        <v>0</v>
      </c>
      <c r="T297" s="22">
        <v>3321581</v>
      </c>
      <c r="U297" s="22">
        <v>762168</v>
      </c>
      <c r="V297" s="22">
        <v>0</v>
      </c>
      <c r="W297" s="22">
        <v>0</v>
      </c>
      <c r="X297" s="22">
        <v>151423</v>
      </c>
      <c r="Y297" s="22">
        <v>0</v>
      </c>
      <c r="Z297" s="22">
        <v>0</v>
      </c>
      <c r="AA297" s="22">
        <v>0</v>
      </c>
      <c r="AB297" s="22">
        <v>0</v>
      </c>
      <c r="AC297" s="22">
        <v>913591</v>
      </c>
      <c r="AD297" s="22">
        <v>51838</v>
      </c>
      <c r="AE297" s="22">
        <v>8007</v>
      </c>
      <c r="AF297" s="22">
        <v>0</v>
      </c>
      <c r="AG297" s="22">
        <v>97886</v>
      </c>
      <c r="AH297" s="22">
        <v>0</v>
      </c>
      <c r="AI297" s="22">
        <v>1071322</v>
      </c>
      <c r="AJ297" s="22">
        <v>2250259</v>
      </c>
      <c r="AK297" s="22">
        <v>70812</v>
      </c>
      <c r="AL297" s="22">
        <v>2179447</v>
      </c>
    </row>
    <row r="298" spans="1:38" x14ac:dyDescent="0.35">
      <c r="A298" s="22" t="s">
        <v>114</v>
      </c>
      <c r="B298" s="22" t="s">
        <v>670</v>
      </c>
      <c r="C298" s="22" t="s">
        <v>709</v>
      </c>
      <c r="D298" s="22" t="s">
        <v>710</v>
      </c>
      <c r="E298" s="22">
        <v>325894</v>
      </c>
      <c r="F298" s="22">
        <v>0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325894</v>
      </c>
      <c r="N298" s="22">
        <v>106191</v>
      </c>
      <c r="O298" s="22">
        <v>193736</v>
      </c>
      <c r="P298" s="22">
        <v>58402</v>
      </c>
      <c r="Q298" s="22">
        <v>354259</v>
      </c>
      <c r="R298" s="22">
        <v>171553</v>
      </c>
      <c r="S298" s="22">
        <v>0</v>
      </c>
      <c r="T298" s="22">
        <v>1210035</v>
      </c>
      <c r="U298" s="22">
        <v>235181</v>
      </c>
      <c r="V298" s="22">
        <v>0</v>
      </c>
      <c r="W298" s="22"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235181</v>
      </c>
      <c r="AD298" s="22">
        <v>27529</v>
      </c>
      <c r="AE298" s="22">
        <v>43687</v>
      </c>
      <c r="AF298" s="22">
        <v>0</v>
      </c>
      <c r="AG298" s="22">
        <v>37028</v>
      </c>
      <c r="AH298" s="22">
        <v>0</v>
      </c>
      <c r="AI298" s="22">
        <v>343425</v>
      </c>
      <c r="AJ298" s="22">
        <v>866610</v>
      </c>
      <c r="AK298" s="22">
        <v>0</v>
      </c>
      <c r="AL298" s="22">
        <v>866610</v>
      </c>
    </row>
    <row r="299" spans="1:38" x14ac:dyDescent="0.35">
      <c r="A299" s="22" t="s">
        <v>114</v>
      </c>
      <c r="B299" s="22" t="s">
        <v>670</v>
      </c>
      <c r="C299" s="22" t="s">
        <v>711</v>
      </c>
      <c r="D299" s="22" t="s">
        <v>712</v>
      </c>
      <c r="E299" s="22">
        <v>712752</v>
      </c>
      <c r="F299" s="22">
        <v>0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712752</v>
      </c>
      <c r="N299" s="22">
        <v>0</v>
      </c>
      <c r="O299" s="22">
        <v>89627</v>
      </c>
      <c r="P299" s="22">
        <v>10062</v>
      </c>
      <c r="Q299" s="22">
        <v>245645</v>
      </c>
      <c r="R299" s="22">
        <v>182601</v>
      </c>
      <c r="S299" s="22">
        <v>0</v>
      </c>
      <c r="T299" s="22">
        <v>1240687</v>
      </c>
      <c r="U299" s="22">
        <v>155716</v>
      </c>
      <c r="V299" s="22">
        <v>0</v>
      </c>
      <c r="W299" s="22"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155716</v>
      </c>
      <c r="AD299" s="22">
        <v>2689</v>
      </c>
      <c r="AE299" s="22">
        <v>10062</v>
      </c>
      <c r="AF299" s="22">
        <v>0</v>
      </c>
      <c r="AG299" s="22">
        <v>69706</v>
      </c>
      <c r="AH299" s="22">
        <v>0</v>
      </c>
      <c r="AI299" s="22">
        <v>238173</v>
      </c>
      <c r="AJ299" s="22">
        <v>1002514</v>
      </c>
      <c r="AK299" s="22">
        <v>0</v>
      </c>
      <c r="AL299" s="22">
        <v>1002514</v>
      </c>
    </row>
    <row r="300" spans="1:38" x14ac:dyDescent="0.35">
      <c r="A300" s="22" t="s">
        <v>114</v>
      </c>
      <c r="B300" s="22" t="s">
        <v>670</v>
      </c>
      <c r="C300" s="22" t="s">
        <v>713</v>
      </c>
      <c r="D300" s="22" t="s">
        <v>714</v>
      </c>
      <c r="E300" s="22">
        <v>853878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853878</v>
      </c>
      <c r="N300" s="22">
        <v>0</v>
      </c>
      <c r="O300" s="22">
        <v>11675</v>
      </c>
      <c r="P300" s="22">
        <v>15061</v>
      </c>
      <c r="Q300" s="22">
        <v>201596</v>
      </c>
      <c r="R300" s="22">
        <v>0</v>
      </c>
      <c r="S300" s="22">
        <v>0</v>
      </c>
      <c r="T300" s="22">
        <v>1082210</v>
      </c>
      <c r="U300" s="22">
        <v>382408</v>
      </c>
      <c r="V300" s="22">
        <v>0</v>
      </c>
      <c r="W300" s="22"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382408</v>
      </c>
      <c r="AD300" s="22">
        <v>6381</v>
      </c>
      <c r="AE300" s="22">
        <v>12521</v>
      </c>
      <c r="AF300" s="22">
        <v>0</v>
      </c>
      <c r="AG300" s="22">
        <v>0</v>
      </c>
      <c r="AH300" s="22">
        <v>0</v>
      </c>
      <c r="AI300" s="22">
        <v>401310</v>
      </c>
      <c r="AJ300" s="22">
        <v>680900</v>
      </c>
      <c r="AK300" s="22">
        <v>0</v>
      </c>
      <c r="AL300" s="22">
        <v>680900</v>
      </c>
    </row>
    <row r="301" spans="1:38" x14ac:dyDescent="0.35">
      <c r="A301" s="22" t="s">
        <v>114</v>
      </c>
      <c r="B301" s="22" t="s">
        <v>670</v>
      </c>
      <c r="C301" s="22" t="s">
        <v>715</v>
      </c>
      <c r="D301" s="22" t="s">
        <v>716</v>
      </c>
      <c r="E301" s="22">
        <v>1013523</v>
      </c>
      <c r="F301" s="22">
        <v>0</v>
      </c>
      <c r="G301" s="22">
        <v>0</v>
      </c>
      <c r="H301" s="22">
        <v>3135303</v>
      </c>
      <c r="I301" s="22">
        <v>0</v>
      </c>
      <c r="J301" s="22">
        <v>0</v>
      </c>
      <c r="K301" s="22">
        <v>0</v>
      </c>
      <c r="L301" s="22">
        <v>0</v>
      </c>
      <c r="M301" s="22">
        <v>4148826</v>
      </c>
      <c r="N301" s="22">
        <v>0</v>
      </c>
      <c r="O301" s="22">
        <v>794649</v>
      </c>
      <c r="P301" s="22">
        <v>519517</v>
      </c>
      <c r="Q301" s="22">
        <v>2834811</v>
      </c>
      <c r="R301" s="22">
        <v>91897</v>
      </c>
      <c r="S301" s="22">
        <v>12500</v>
      </c>
      <c r="T301" s="22">
        <v>8402200</v>
      </c>
      <c r="U301" s="22">
        <v>494110</v>
      </c>
      <c r="V301" s="22">
        <v>0</v>
      </c>
      <c r="W301" s="22">
        <v>0</v>
      </c>
      <c r="X301" s="22">
        <v>83382</v>
      </c>
      <c r="Y301" s="22">
        <v>0</v>
      </c>
      <c r="Z301" s="22">
        <v>0</v>
      </c>
      <c r="AA301" s="22">
        <v>0</v>
      </c>
      <c r="AB301" s="22">
        <v>0</v>
      </c>
      <c r="AC301" s="22">
        <v>577492</v>
      </c>
      <c r="AD301" s="22">
        <v>598357</v>
      </c>
      <c r="AE301" s="22">
        <v>381694</v>
      </c>
      <c r="AF301" s="22">
        <v>0</v>
      </c>
      <c r="AG301" s="22">
        <v>41054</v>
      </c>
      <c r="AH301" s="22">
        <v>12500</v>
      </c>
      <c r="AI301" s="22">
        <v>1611097</v>
      </c>
      <c r="AJ301" s="22">
        <v>6791103</v>
      </c>
      <c r="AK301" s="22">
        <v>0</v>
      </c>
      <c r="AL301" s="22">
        <v>6791103</v>
      </c>
    </row>
    <row r="302" spans="1:38" x14ac:dyDescent="0.35">
      <c r="A302" s="22" t="s">
        <v>114</v>
      </c>
      <c r="B302" s="22" t="s">
        <v>670</v>
      </c>
      <c r="C302" s="22" t="s">
        <v>717</v>
      </c>
      <c r="D302" s="22" t="s">
        <v>718</v>
      </c>
      <c r="E302" s="22">
        <v>773210</v>
      </c>
      <c r="F302" s="22">
        <v>0</v>
      </c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773210</v>
      </c>
      <c r="N302" s="22">
        <v>0</v>
      </c>
      <c r="O302" s="22">
        <v>9581</v>
      </c>
      <c r="P302" s="22">
        <v>62892</v>
      </c>
      <c r="Q302" s="22">
        <v>1118100</v>
      </c>
      <c r="R302" s="22">
        <v>70651</v>
      </c>
      <c r="S302" s="22">
        <v>0</v>
      </c>
      <c r="T302" s="22">
        <v>2034434</v>
      </c>
      <c r="U302" s="22">
        <v>421955</v>
      </c>
      <c r="V302" s="22">
        <v>0</v>
      </c>
      <c r="W302" s="22"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421955</v>
      </c>
      <c r="AD302" s="22">
        <v>6362</v>
      </c>
      <c r="AE302" s="22">
        <v>31743</v>
      </c>
      <c r="AF302" s="22">
        <v>0</v>
      </c>
      <c r="AG302" s="22">
        <v>2573</v>
      </c>
      <c r="AH302" s="22">
        <v>0</v>
      </c>
      <c r="AI302" s="22">
        <v>462633</v>
      </c>
      <c r="AJ302" s="22">
        <v>1571801</v>
      </c>
      <c r="AK302" s="22">
        <v>0</v>
      </c>
      <c r="AL302" s="22">
        <v>1571801</v>
      </c>
    </row>
    <row r="303" spans="1:38" x14ac:dyDescent="0.35">
      <c r="A303" s="22" t="s">
        <v>114</v>
      </c>
      <c r="B303" s="22" t="s">
        <v>670</v>
      </c>
      <c r="C303" s="22" t="s">
        <v>719</v>
      </c>
      <c r="D303" s="22" t="s">
        <v>720</v>
      </c>
      <c r="E303" s="22">
        <v>417773</v>
      </c>
      <c r="F303" s="22">
        <v>0</v>
      </c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v>417773</v>
      </c>
      <c r="N303" s="22">
        <v>88051</v>
      </c>
      <c r="O303" s="22">
        <v>25023</v>
      </c>
      <c r="P303" s="22">
        <v>168003</v>
      </c>
      <c r="Q303" s="22">
        <v>326157</v>
      </c>
      <c r="R303" s="22">
        <v>28419</v>
      </c>
      <c r="S303" s="22">
        <v>19492</v>
      </c>
      <c r="T303" s="22">
        <v>1072918</v>
      </c>
      <c r="U303" s="22">
        <v>80803</v>
      </c>
      <c r="V303" s="22">
        <v>0</v>
      </c>
      <c r="W303" s="22"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80803</v>
      </c>
      <c r="AD303" s="22">
        <v>12620</v>
      </c>
      <c r="AE303" s="22">
        <v>50317</v>
      </c>
      <c r="AF303" s="22">
        <v>0</v>
      </c>
      <c r="AG303" s="22">
        <v>5433</v>
      </c>
      <c r="AH303" s="22">
        <v>15594</v>
      </c>
      <c r="AI303" s="22">
        <v>164767</v>
      </c>
      <c r="AJ303" s="22">
        <v>908151</v>
      </c>
      <c r="AK303" s="22">
        <v>0</v>
      </c>
      <c r="AL303" s="22">
        <v>908151</v>
      </c>
    </row>
    <row r="304" spans="1:38" x14ac:dyDescent="0.35">
      <c r="A304" s="22" t="s">
        <v>114</v>
      </c>
      <c r="B304" s="22" t="s">
        <v>670</v>
      </c>
      <c r="C304" s="22" t="s">
        <v>721</v>
      </c>
      <c r="D304" s="22" t="s">
        <v>722</v>
      </c>
      <c r="E304" s="22">
        <v>1534156</v>
      </c>
      <c r="F304" s="22">
        <v>0</v>
      </c>
      <c r="G304" s="22">
        <v>0</v>
      </c>
      <c r="H304" s="22">
        <v>2277964</v>
      </c>
      <c r="I304" s="22">
        <v>0</v>
      </c>
      <c r="J304" s="22">
        <v>0</v>
      </c>
      <c r="K304" s="22">
        <v>0</v>
      </c>
      <c r="L304" s="22">
        <v>0</v>
      </c>
      <c r="M304" s="22">
        <v>3812120</v>
      </c>
      <c r="N304" s="22">
        <v>0</v>
      </c>
      <c r="O304" s="22">
        <v>95912</v>
      </c>
      <c r="P304" s="22">
        <v>60931</v>
      </c>
      <c r="Q304" s="22">
        <v>0</v>
      </c>
      <c r="R304" s="22">
        <v>577261</v>
      </c>
      <c r="S304" s="22">
        <v>52427</v>
      </c>
      <c r="T304" s="22">
        <v>4598651</v>
      </c>
      <c r="U304" s="22">
        <v>1315147</v>
      </c>
      <c r="V304" s="22">
        <v>0</v>
      </c>
      <c r="W304" s="22">
        <v>0</v>
      </c>
      <c r="X304" s="22">
        <v>420401</v>
      </c>
      <c r="Y304" s="22">
        <v>0</v>
      </c>
      <c r="Z304" s="22">
        <v>0</v>
      </c>
      <c r="AA304" s="22">
        <v>0</v>
      </c>
      <c r="AB304" s="22">
        <v>0</v>
      </c>
      <c r="AC304" s="22">
        <v>1735548</v>
      </c>
      <c r="AD304" s="22">
        <v>30494</v>
      </c>
      <c r="AE304" s="22">
        <v>48916</v>
      </c>
      <c r="AF304" s="22">
        <v>0</v>
      </c>
      <c r="AG304" s="22">
        <v>253563</v>
      </c>
      <c r="AH304" s="22">
        <v>24021</v>
      </c>
      <c r="AI304" s="22">
        <v>2092542</v>
      </c>
      <c r="AJ304" s="22">
        <v>2506109</v>
      </c>
      <c r="AK304" s="22">
        <v>-283248</v>
      </c>
      <c r="AL304" s="22">
        <v>2789357</v>
      </c>
    </row>
    <row r="305" spans="1:38" x14ac:dyDescent="0.35">
      <c r="A305" s="22" t="s">
        <v>114</v>
      </c>
      <c r="B305" s="22" t="s">
        <v>670</v>
      </c>
      <c r="C305" s="22" t="s">
        <v>723</v>
      </c>
      <c r="D305" s="22" t="s">
        <v>724</v>
      </c>
      <c r="E305" s="22">
        <v>419270</v>
      </c>
      <c r="F305" s="22">
        <v>0</v>
      </c>
      <c r="G305" s="22">
        <v>0</v>
      </c>
      <c r="H305" s="22">
        <v>2238135</v>
      </c>
      <c r="I305" s="22">
        <v>0</v>
      </c>
      <c r="J305" s="22">
        <v>0</v>
      </c>
      <c r="K305" s="22">
        <v>0</v>
      </c>
      <c r="L305" s="22">
        <v>0</v>
      </c>
      <c r="M305" s="22">
        <v>2657405</v>
      </c>
      <c r="N305" s="22">
        <v>1338</v>
      </c>
      <c r="O305" s="22">
        <v>0</v>
      </c>
      <c r="P305" s="22">
        <v>20972</v>
      </c>
      <c r="Q305" s="22">
        <v>1984472</v>
      </c>
      <c r="R305" s="22">
        <v>127830</v>
      </c>
      <c r="S305" s="22">
        <v>0</v>
      </c>
      <c r="T305" s="22">
        <v>4792017</v>
      </c>
      <c r="U305" s="22">
        <v>319388</v>
      </c>
      <c r="V305" s="22">
        <v>0</v>
      </c>
      <c r="W305" s="22">
        <v>0</v>
      </c>
      <c r="X305" s="22">
        <v>151318</v>
      </c>
      <c r="Y305" s="22">
        <v>0</v>
      </c>
      <c r="Z305" s="22">
        <v>0</v>
      </c>
      <c r="AA305" s="22">
        <v>0</v>
      </c>
      <c r="AB305" s="22">
        <v>0</v>
      </c>
      <c r="AC305" s="22">
        <v>470706</v>
      </c>
      <c r="AD305" s="22">
        <v>0</v>
      </c>
      <c r="AE305" s="22">
        <v>17953</v>
      </c>
      <c r="AF305" s="22">
        <v>0</v>
      </c>
      <c r="AG305" s="22">
        <v>41310</v>
      </c>
      <c r="AH305" s="22">
        <v>0</v>
      </c>
      <c r="AI305" s="22">
        <v>529969</v>
      </c>
      <c r="AJ305" s="22">
        <v>4262048</v>
      </c>
      <c r="AK305" s="22">
        <v>0</v>
      </c>
      <c r="AL305" s="22">
        <v>4262048</v>
      </c>
    </row>
    <row r="306" spans="1:38" x14ac:dyDescent="0.35">
      <c r="A306" s="22" t="s">
        <v>114</v>
      </c>
      <c r="B306" s="22" t="s">
        <v>670</v>
      </c>
      <c r="C306" s="22" t="s">
        <v>725</v>
      </c>
      <c r="D306" s="22" t="s">
        <v>726</v>
      </c>
      <c r="E306" s="22">
        <v>1830629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v>1830629</v>
      </c>
      <c r="N306" s="22">
        <v>0</v>
      </c>
      <c r="O306" s="22">
        <v>428143</v>
      </c>
      <c r="P306" s="22">
        <v>128558</v>
      </c>
      <c r="Q306" s="22">
        <v>1602278</v>
      </c>
      <c r="R306" s="22">
        <v>196540</v>
      </c>
      <c r="S306" s="22">
        <v>0</v>
      </c>
      <c r="T306" s="22">
        <v>4186148</v>
      </c>
      <c r="U306" s="22">
        <v>687506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687506</v>
      </c>
      <c r="AD306" s="22">
        <v>149021</v>
      </c>
      <c r="AE306" s="22">
        <v>72904</v>
      </c>
      <c r="AF306" s="22">
        <v>0</v>
      </c>
      <c r="AG306" s="22">
        <v>162918</v>
      </c>
      <c r="AH306" s="22">
        <v>0</v>
      </c>
      <c r="AI306" s="22">
        <v>1072349</v>
      </c>
      <c r="AJ306" s="22">
        <v>3113799</v>
      </c>
      <c r="AK306" s="22">
        <v>0</v>
      </c>
      <c r="AL306" s="22">
        <v>3113799</v>
      </c>
    </row>
    <row r="307" spans="1:38" x14ac:dyDescent="0.35">
      <c r="A307" s="22" t="s">
        <v>114</v>
      </c>
      <c r="B307" s="22" t="s">
        <v>670</v>
      </c>
      <c r="C307" s="22" t="s">
        <v>727</v>
      </c>
      <c r="D307" s="22" t="s">
        <v>728</v>
      </c>
      <c r="E307" s="22">
        <v>1518824</v>
      </c>
      <c r="F307" s="22">
        <v>0</v>
      </c>
      <c r="G307" s="22">
        <v>0</v>
      </c>
      <c r="H307" s="22"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v>1518824</v>
      </c>
      <c r="N307" s="22">
        <v>0</v>
      </c>
      <c r="O307" s="22">
        <v>111219</v>
      </c>
      <c r="P307" s="22">
        <v>46888</v>
      </c>
      <c r="Q307" s="22">
        <v>0</v>
      </c>
      <c r="R307" s="22">
        <v>138225</v>
      </c>
      <c r="S307" s="22">
        <v>0</v>
      </c>
      <c r="T307" s="22">
        <v>1815156</v>
      </c>
      <c r="U307" s="22">
        <v>994125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994125</v>
      </c>
      <c r="AD307" s="22">
        <v>45299</v>
      </c>
      <c r="AE307" s="22">
        <v>36470</v>
      </c>
      <c r="AF307" s="22">
        <v>0</v>
      </c>
      <c r="AG307" s="22">
        <v>38724</v>
      </c>
      <c r="AH307" s="22">
        <v>0</v>
      </c>
      <c r="AI307" s="22">
        <v>1114618</v>
      </c>
      <c r="AJ307" s="22">
        <v>700538</v>
      </c>
      <c r="AK307" s="22">
        <v>0</v>
      </c>
      <c r="AL307" s="22">
        <v>700538</v>
      </c>
    </row>
    <row r="308" spans="1:38" x14ac:dyDescent="0.35">
      <c r="A308" s="22" t="s">
        <v>114</v>
      </c>
      <c r="B308" s="22" t="s">
        <v>670</v>
      </c>
      <c r="C308" s="22" t="s">
        <v>729</v>
      </c>
      <c r="D308" s="22" t="s">
        <v>730</v>
      </c>
      <c r="E308" s="22">
        <v>250022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250022</v>
      </c>
      <c r="N308" s="22">
        <v>0</v>
      </c>
      <c r="O308" s="22">
        <v>0</v>
      </c>
      <c r="P308" s="22">
        <v>19695</v>
      </c>
      <c r="Q308" s="22">
        <v>42586</v>
      </c>
      <c r="R308" s="22">
        <v>0</v>
      </c>
      <c r="S308" s="22">
        <v>0</v>
      </c>
      <c r="T308" s="22">
        <v>312303</v>
      </c>
      <c r="U308" s="22">
        <v>200064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200064</v>
      </c>
      <c r="AD308" s="22">
        <v>0</v>
      </c>
      <c r="AE308" s="22">
        <v>11799</v>
      </c>
      <c r="AF308" s="22">
        <v>0</v>
      </c>
      <c r="AG308" s="22">
        <v>0</v>
      </c>
      <c r="AH308" s="22">
        <v>0</v>
      </c>
      <c r="AI308" s="22">
        <v>211863</v>
      </c>
      <c r="AJ308" s="22">
        <v>100440</v>
      </c>
      <c r="AK308" s="22">
        <v>0</v>
      </c>
      <c r="AL308" s="22">
        <v>100440</v>
      </c>
    </row>
    <row r="309" spans="1:38" x14ac:dyDescent="0.35">
      <c r="A309" s="22" t="s">
        <v>114</v>
      </c>
      <c r="B309" s="22" t="s">
        <v>670</v>
      </c>
      <c r="C309" s="22" t="s">
        <v>731</v>
      </c>
      <c r="D309" s="22" t="s">
        <v>732</v>
      </c>
      <c r="E309" s="22">
        <v>1046234</v>
      </c>
      <c r="F309" s="22">
        <v>0</v>
      </c>
      <c r="G309" s="22">
        <v>0</v>
      </c>
      <c r="H309" s="22">
        <v>3486442</v>
      </c>
      <c r="I309" s="22">
        <v>0</v>
      </c>
      <c r="J309" s="22">
        <v>0</v>
      </c>
      <c r="K309" s="22">
        <v>0</v>
      </c>
      <c r="L309" s="22">
        <v>0</v>
      </c>
      <c r="M309" s="22">
        <v>4532676</v>
      </c>
      <c r="N309" s="22">
        <v>0</v>
      </c>
      <c r="O309" s="22">
        <v>7295</v>
      </c>
      <c r="P309" s="22">
        <v>21987</v>
      </c>
      <c r="Q309" s="22">
        <v>6858174</v>
      </c>
      <c r="R309" s="22">
        <v>67728</v>
      </c>
      <c r="S309" s="22">
        <v>0</v>
      </c>
      <c r="T309" s="22">
        <v>11487860</v>
      </c>
      <c r="U309" s="22">
        <v>899281</v>
      </c>
      <c r="V309" s="22">
        <v>0</v>
      </c>
      <c r="W309" s="22">
        <v>0</v>
      </c>
      <c r="X309" s="22">
        <v>55169</v>
      </c>
      <c r="Y309" s="22">
        <v>0</v>
      </c>
      <c r="Z309" s="22">
        <v>0</v>
      </c>
      <c r="AA309" s="22">
        <v>0</v>
      </c>
      <c r="AB309" s="22">
        <v>0</v>
      </c>
      <c r="AC309" s="22">
        <v>954450</v>
      </c>
      <c r="AD309" s="22">
        <v>3270</v>
      </c>
      <c r="AE309" s="22">
        <v>17157</v>
      </c>
      <c r="AF309" s="22">
        <v>0</v>
      </c>
      <c r="AG309" s="22">
        <v>41058</v>
      </c>
      <c r="AH309" s="22">
        <v>0</v>
      </c>
      <c r="AI309" s="22">
        <v>1015935</v>
      </c>
      <c r="AJ309" s="22">
        <v>10471925</v>
      </c>
      <c r="AK309" s="22">
        <v>0</v>
      </c>
      <c r="AL309" s="22">
        <v>10471925</v>
      </c>
    </row>
    <row r="310" spans="1:38" x14ac:dyDescent="0.35">
      <c r="A310" s="22" t="s">
        <v>114</v>
      </c>
      <c r="B310" s="22" t="s">
        <v>670</v>
      </c>
      <c r="C310" s="22" t="s">
        <v>733</v>
      </c>
      <c r="D310" s="22" t="s">
        <v>734</v>
      </c>
      <c r="E310" s="22">
        <v>320043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v>320043</v>
      </c>
      <c r="N310" s="22">
        <v>0</v>
      </c>
      <c r="O310" s="22">
        <v>161051</v>
      </c>
      <c r="P310" s="22">
        <v>74108</v>
      </c>
      <c r="Q310" s="22">
        <v>25442</v>
      </c>
      <c r="R310" s="22">
        <v>1111779</v>
      </c>
      <c r="S310" s="22">
        <v>72177</v>
      </c>
      <c r="T310" s="22">
        <v>1764600</v>
      </c>
      <c r="U310" s="22">
        <v>189988</v>
      </c>
      <c r="V310" s="22">
        <v>0</v>
      </c>
      <c r="W310" s="22">
        <v>0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189988</v>
      </c>
      <c r="AD310" s="22">
        <v>74428</v>
      </c>
      <c r="AE310" s="22">
        <v>61519</v>
      </c>
      <c r="AF310" s="22">
        <v>0</v>
      </c>
      <c r="AG310" s="22">
        <v>213253</v>
      </c>
      <c r="AH310" s="22">
        <v>39393</v>
      </c>
      <c r="AI310" s="22">
        <v>578581</v>
      </c>
      <c r="AJ310" s="22">
        <v>1186019</v>
      </c>
      <c r="AK310" s="22">
        <v>0</v>
      </c>
      <c r="AL310" s="22">
        <v>1186019</v>
      </c>
    </row>
    <row r="311" spans="1:38" x14ac:dyDescent="0.35">
      <c r="A311" s="22" t="s">
        <v>114</v>
      </c>
      <c r="B311" s="22" t="s">
        <v>670</v>
      </c>
      <c r="C311" s="22" t="s">
        <v>735</v>
      </c>
      <c r="D311" s="22" t="s">
        <v>736</v>
      </c>
      <c r="E311" s="22">
        <v>1309771</v>
      </c>
      <c r="F311" s="22">
        <v>0</v>
      </c>
      <c r="G311" s="22">
        <v>0</v>
      </c>
      <c r="H311" s="22">
        <v>791527</v>
      </c>
      <c r="I311" s="22">
        <v>0</v>
      </c>
      <c r="J311" s="22">
        <v>0</v>
      </c>
      <c r="K311" s="22">
        <v>0</v>
      </c>
      <c r="L311" s="22">
        <v>0</v>
      </c>
      <c r="M311" s="22">
        <v>2101298</v>
      </c>
      <c r="N311" s="22">
        <v>0</v>
      </c>
      <c r="O311" s="22">
        <v>423452</v>
      </c>
      <c r="P311" s="22">
        <v>129372</v>
      </c>
      <c r="Q311" s="22">
        <v>2094041</v>
      </c>
      <c r="R311" s="22">
        <v>104735</v>
      </c>
      <c r="S311" s="22">
        <v>60082</v>
      </c>
      <c r="T311" s="22">
        <v>4912980</v>
      </c>
      <c r="U311" s="22">
        <v>1235707</v>
      </c>
      <c r="V311" s="22">
        <v>0</v>
      </c>
      <c r="W311" s="22">
        <v>0</v>
      </c>
      <c r="X311" s="22">
        <v>37814</v>
      </c>
      <c r="Y311" s="22">
        <v>0</v>
      </c>
      <c r="Z311" s="22">
        <v>0</v>
      </c>
      <c r="AA311" s="22">
        <v>0</v>
      </c>
      <c r="AB311" s="22">
        <v>0</v>
      </c>
      <c r="AC311" s="22">
        <v>1273521</v>
      </c>
      <c r="AD311" s="22">
        <v>192188</v>
      </c>
      <c r="AE311" s="22">
        <v>88649</v>
      </c>
      <c r="AF311" s="22">
        <v>0</v>
      </c>
      <c r="AG311" s="22">
        <v>69545</v>
      </c>
      <c r="AH311" s="22">
        <v>12805</v>
      </c>
      <c r="AI311" s="22">
        <v>1636708</v>
      </c>
      <c r="AJ311" s="22">
        <v>3276272</v>
      </c>
      <c r="AK311" s="22">
        <v>0</v>
      </c>
      <c r="AL311" s="22">
        <v>3276272</v>
      </c>
    </row>
    <row r="312" spans="1:38" x14ac:dyDescent="0.35">
      <c r="A312" s="22" t="s">
        <v>114</v>
      </c>
      <c r="B312" s="22" t="s">
        <v>670</v>
      </c>
      <c r="C312" s="22" t="s">
        <v>737</v>
      </c>
      <c r="D312" s="22" t="s">
        <v>738</v>
      </c>
      <c r="E312" s="22">
        <v>1916115</v>
      </c>
      <c r="F312" s="22">
        <v>0</v>
      </c>
      <c r="G312" s="22">
        <v>0</v>
      </c>
      <c r="H312" s="22">
        <v>240422</v>
      </c>
      <c r="I312" s="22">
        <v>0</v>
      </c>
      <c r="J312" s="22">
        <v>0</v>
      </c>
      <c r="K312" s="22">
        <v>0</v>
      </c>
      <c r="L312" s="22">
        <v>0</v>
      </c>
      <c r="M312" s="22">
        <v>2156537</v>
      </c>
      <c r="N312" s="22">
        <v>0</v>
      </c>
      <c r="O312" s="22">
        <v>642545</v>
      </c>
      <c r="P312" s="22">
        <v>439648</v>
      </c>
      <c r="Q312" s="22">
        <v>222015</v>
      </c>
      <c r="R312" s="22">
        <v>74448</v>
      </c>
      <c r="S312" s="22">
        <v>55281</v>
      </c>
      <c r="T312" s="22">
        <v>3590474</v>
      </c>
      <c r="U312" s="22">
        <v>1168296</v>
      </c>
      <c r="V312" s="22">
        <v>0</v>
      </c>
      <c r="W312" s="22">
        <v>0</v>
      </c>
      <c r="X312" s="22">
        <v>157433</v>
      </c>
      <c r="Y312" s="22">
        <v>0</v>
      </c>
      <c r="Z312" s="22">
        <v>0</v>
      </c>
      <c r="AA312" s="22">
        <v>0</v>
      </c>
      <c r="AB312" s="22">
        <v>0</v>
      </c>
      <c r="AC312" s="22">
        <v>1325729</v>
      </c>
      <c r="AD312" s="22">
        <v>275477</v>
      </c>
      <c r="AE312" s="22">
        <v>280285</v>
      </c>
      <c r="AF312" s="22">
        <v>0</v>
      </c>
      <c r="AG312" s="22">
        <v>61642</v>
      </c>
      <c r="AH312" s="22">
        <v>33951</v>
      </c>
      <c r="AI312" s="22">
        <v>1977084</v>
      </c>
      <c r="AJ312" s="22">
        <v>1613390</v>
      </c>
      <c r="AK312" s="22">
        <v>0</v>
      </c>
      <c r="AL312" s="22">
        <v>1613390</v>
      </c>
    </row>
    <row r="313" spans="1:38" x14ac:dyDescent="0.35">
      <c r="A313" s="22" t="s">
        <v>114</v>
      </c>
      <c r="B313" s="22" t="s">
        <v>670</v>
      </c>
      <c r="C313" s="22" t="s">
        <v>739</v>
      </c>
      <c r="D313" s="22" t="s">
        <v>740</v>
      </c>
      <c r="E313" s="22">
        <v>1938046</v>
      </c>
      <c r="F313" s="22">
        <v>0</v>
      </c>
      <c r="G313" s="22">
        <v>0</v>
      </c>
      <c r="H313" s="22"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v>1938046</v>
      </c>
      <c r="N313" s="22">
        <v>0</v>
      </c>
      <c r="O313" s="22">
        <v>1872265</v>
      </c>
      <c r="P313" s="22">
        <v>362987</v>
      </c>
      <c r="Q313" s="22">
        <v>253330</v>
      </c>
      <c r="R313" s="22">
        <v>103254</v>
      </c>
      <c r="S313" s="22">
        <v>142086</v>
      </c>
      <c r="T313" s="22">
        <v>4671968</v>
      </c>
      <c r="U313" s="22">
        <v>810621</v>
      </c>
      <c r="V313" s="22">
        <v>0</v>
      </c>
      <c r="W313" s="22"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810621</v>
      </c>
      <c r="AD313" s="22">
        <v>474916</v>
      </c>
      <c r="AE313" s="22">
        <v>262432</v>
      </c>
      <c r="AF313" s="22">
        <v>0</v>
      </c>
      <c r="AG313" s="22">
        <v>67486</v>
      </c>
      <c r="AH313" s="22">
        <v>106220</v>
      </c>
      <c r="AI313" s="22">
        <v>1721675</v>
      </c>
      <c r="AJ313" s="22">
        <v>2950293</v>
      </c>
      <c r="AK313" s="22">
        <v>800001</v>
      </c>
      <c r="AL313" s="22">
        <v>2150292</v>
      </c>
    </row>
    <row r="314" spans="1:38" x14ac:dyDescent="0.35">
      <c r="A314" s="22" t="s">
        <v>114</v>
      </c>
      <c r="B314" s="22" t="s">
        <v>670</v>
      </c>
      <c r="C314" s="22" t="s">
        <v>741</v>
      </c>
      <c r="D314" s="22" t="s">
        <v>742</v>
      </c>
      <c r="E314" s="22">
        <v>1732916</v>
      </c>
      <c r="F314" s="22">
        <v>0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v>1732916</v>
      </c>
      <c r="N314" s="22">
        <v>0</v>
      </c>
      <c r="O314" s="22">
        <v>8500</v>
      </c>
      <c r="P314" s="22">
        <v>39368</v>
      </c>
      <c r="Q314" s="22">
        <v>1025380</v>
      </c>
      <c r="R314" s="22">
        <v>287816</v>
      </c>
      <c r="S314" s="22">
        <v>0</v>
      </c>
      <c r="T314" s="22">
        <v>3093980</v>
      </c>
      <c r="U314" s="22">
        <v>652502</v>
      </c>
      <c r="V314" s="22">
        <v>0</v>
      </c>
      <c r="W314" s="22"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652502</v>
      </c>
      <c r="AD314" s="22">
        <v>7310</v>
      </c>
      <c r="AE314" s="22">
        <v>25802</v>
      </c>
      <c r="AF314" s="22">
        <v>0</v>
      </c>
      <c r="AG314" s="22">
        <v>46091</v>
      </c>
      <c r="AH314" s="22">
        <v>0</v>
      </c>
      <c r="AI314" s="22">
        <v>731705</v>
      </c>
      <c r="AJ314" s="22">
        <v>2362275</v>
      </c>
      <c r="AK314" s="22">
        <v>0</v>
      </c>
      <c r="AL314" s="22">
        <v>2362275</v>
      </c>
    </row>
    <row r="315" spans="1:38" x14ac:dyDescent="0.35">
      <c r="A315" s="22" t="s">
        <v>114</v>
      </c>
      <c r="B315" s="22" t="s">
        <v>670</v>
      </c>
      <c r="C315" s="22" t="s">
        <v>743</v>
      </c>
      <c r="D315" s="22" t="s">
        <v>744</v>
      </c>
      <c r="E315" s="22">
        <v>1426157</v>
      </c>
      <c r="F315" s="22">
        <v>0</v>
      </c>
      <c r="G315" s="22">
        <v>32056</v>
      </c>
      <c r="H315" s="22">
        <v>0</v>
      </c>
      <c r="I315" s="22">
        <v>260036</v>
      </c>
      <c r="J315" s="22">
        <v>0</v>
      </c>
      <c r="K315" s="22">
        <v>0</v>
      </c>
      <c r="L315" s="22">
        <v>0</v>
      </c>
      <c r="M315" s="22">
        <v>1718249</v>
      </c>
      <c r="N315" s="22">
        <v>1651</v>
      </c>
      <c r="O315" s="22">
        <v>62403</v>
      </c>
      <c r="P315" s="22">
        <v>102891</v>
      </c>
      <c r="Q315" s="22">
        <v>627323</v>
      </c>
      <c r="R315" s="22">
        <v>99964</v>
      </c>
      <c r="S315" s="22">
        <v>68895</v>
      </c>
      <c r="T315" s="22">
        <v>2681376</v>
      </c>
      <c r="U315" s="22">
        <v>721661</v>
      </c>
      <c r="V315" s="22">
        <v>0</v>
      </c>
      <c r="W315" s="22">
        <v>13733</v>
      </c>
      <c r="X315" s="22">
        <v>0</v>
      </c>
      <c r="Y315" s="22">
        <v>24399</v>
      </c>
      <c r="Z315" s="22">
        <v>0</v>
      </c>
      <c r="AA315" s="22">
        <v>0</v>
      </c>
      <c r="AB315" s="22">
        <v>0</v>
      </c>
      <c r="AC315" s="22">
        <v>759793</v>
      </c>
      <c r="AD315" s="22">
        <v>50316</v>
      </c>
      <c r="AE315" s="22">
        <v>87001</v>
      </c>
      <c r="AF315" s="22">
        <v>0</v>
      </c>
      <c r="AG315" s="22">
        <v>74123</v>
      </c>
      <c r="AH315" s="22">
        <v>10336</v>
      </c>
      <c r="AI315" s="22">
        <v>981569</v>
      </c>
      <c r="AJ315" s="22">
        <v>1699807</v>
      </c>
      <c r="AK315" s="22">
        <v>0</v>
      </c>
      <c r="AL315" s="22">
        <v>1699807</v>
      </c>
    </row>
    <row r="316" spans="1:38" x14ac:dyDescent="0.35">
      <c r="A316" s="22" t="s">
        <v>114</v>
      </c>
      <c r="B316" s="22" t="s">
        <v>670</v>
      </c>
      <c r="C316" s="22" t="s">
        <v>745</v>
      </c>
      <c r="D316" s="22" t="s">
        <v>746</v>
      </c>
      <c r="E316" s="22">
        <v>305849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v>305849</v>
      </c>
      <c r="N316" s="22">
        <v>0</v>
      </c>
      <c r="O316" s="22">
        <v>0</v>
      </c>
      <c r="P316" s="22">
        <v>20646</v>
      </c>
      <c r="Q316" s="22">
        <v>861810</v>
      </c>
      <c r="R316" s="22">
        <v>0</v>
      </c>
      <c r="S316" s="22">
        <v>0</v>
      </c>
      <c r="T316" s="22">
        <v>1188305</v>
      </c>
      <c r="U316" s="22">
        <v>23048</v>
      </c>
      <c r="V316" s="22">
        <v>0</v>
      </c>
      <c r="W316" s="22"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23048</v>
      </c>
      <c r="AD316" s="22">
        <v>0</v>
      </c>
      <c r="AE316" s="22">
        <v>2292</v>
      </c>
      <c r="AF316" s="22">
        <v>0</v>
      </c>
      <c r="AG316" s="22">
        <v>0</v>
      </c>
      <c r="AH316" s="22">
        <v>0</v>
      </c>
      <c r="AI316" s="22">
        <v>25340</v>
      </c>
      <c r="AJ316" s="22">
        <v>1162965</v>
      </c>
      <c r="AK316" s="22">
        <v>0</v>
      </c>
      <c r="AL316" s="22">
        <v>1162965</v>
      </c>
    </row>
    <row r="317" spans="1:38" x14ac:dyDescent="0.35">
      <c r="A317" s="22" t="s">
        <v>114</v>
      </c>
      <c r="B317" s="22" t="s">
        <v>670</v>
      </c>
      <c r="C317" s="22" t="s">
        <v>747</v>
      </c>
      <c r="D317" s="22" t="s">
        <v>748</v>
      </c>
      <c r="E317" s="22">
        <v>800231</v>
      </c>
      <c r="F317" s="22">
        <v>0</v>
      </c>
      <c r="G317" s="22">
        <v>71695</v>
      </c>
      <c r="H317" s="22">
        <v>0</v>
      </c>
      <c r="I317" s="22">
        <v>40224</v>
      </c>
      <c r="J317" s="22">
        <v>0</v>
      </c>
      <c r="K317" s="22">
        <v>0</v>
      </c>
      <c r="L317" s="22">
        <v>0</v>
      </c>
      <c r="M317" s="22">
        <v>912150</v>
      </c>
      <c r="N317" s="22">
        <v>4475</v>
      </c>
      <c r="O317" s="22">
        <v>10702</v>
      </c>
      <c r="P317" s="22">
        <v>33048</v>
      </c>
      <c r="Q317" s="22">
        <v>173251</v>
      </c>
      <c r="R317" s="22">
        <v>72283</v>
      </c>
      <c r="S317" s="22">
        <v>0</v>
      </c>
      <c r="T317" s="22">
        <v>1205909</v>
      </c>
      <c r="U317" s="22">
        <v>358104</v>
      </c>
      <c r="V317" s="22">
        <v>0</v>
      </c>
      <c r="W317" s="22">
        <v>10340</v>
      </c>
      <c r="X317" s="22">
        <v>0</v>
      </c>
      <c r="Y317" s="22">
        <v>8296</v>
      </c>
      <c r="Z317" s="22">
        <v>0</v>
      </c>
      <c r="AA317" s="22">
        <v>0</v>
      </c>
      <c r="AB317" s="22">
        <v>0</v>
      </c>
      <c r="AC317" s="22">
        <v>376740</v>
      </c>
      <c r="AD317" s="22">
        <v>4748</v>
      </c>
      <c r="AE317" s="22">
        <v>13636</v>
      </c>
      <c r="AF317" s="22">
        <v>0</v>
      </c>
      <c r="AG317" s="22">
        <v>63972</v>
      </c>
      <c r="AH317" s="22">
        <v>0</v>
      </c>
      <c r="AI317" s="22">
        <v>459096</v>
      </c>
      <c r="AJ317" s="22">
        <v>746813</v>
      </c>
      <c r="AK317" s="22">
        <v>0</v>
      </c>
      <c r="AL317" s="22">
        <v>746813</v>
      </c>
    </row>
    <row r="318" spans="1:38" x14ac:dyDescent="0.35">
      <c r="A318" s="22" t="s">
        <v>114</v>
      </c>
      <c r="B318" s="22" t="s">
        <v>670</v>
      </c>
      <c r="C318" s="22" t="s">
        <v>749</v>
      </c>
      <c r="D318" s="22" t="s">
        <v>750</v>
      </c>
      <c r="E318" s="22">
        <v>447366</v>
      </c>
      <c r="F318" s="22">
        <v>0</v>
      </c>
      <c r="G318" s="22">
        <v>0</v>
      </c>
      <c r="H318" s="22">
        <v>206796</v>
      </c>
      <c r="I318" s="22">
        <v>0</v>
      </c>
      <c r="J318" s="22">
        <v>0</v>
      </c>
      <c r="K318" s="22">
        <v>0</v>
      </c>
      <c r="L318" s="22">
        <v>0</v>
      </c>
      <c r="M318" s="22">
        <v>654162</v>
      </c>
      <c r="N318" s="22">
        <v>0</v>
      </c>
      <c r="O318" s="22">
        <v>95812</v>
      </c>
      <c r="P318" s="22">
        <v>21678</v>
      </c>
      <c r="Q318" s="22">
        <v>172100</v>
      </c>
      <c r="R318" s="22">
        <v>330354</v>
      </c>
      <c r="S318" s="22">
        <v>0</v>
      </c>
      <c r="T318" s="22">
        <v>1274106</v>
      </c>
      <c r="U318" s="22">
        <v>447366</v>
      </c>
      <c r="V318" s="22">
        <v>0</v>
      </c>
      <c r="W318" s="22">
        <v>0</v>
      </c>
      <c r="X318" s="22">
        <v>2160</v>
      </c>
      <c r="Y318" s="22">
        <v>0</v>
      </c>
      <c r="Z318" s="22">
        <v>0</v>
      </c>
      <c r="AA318" s="22">
        <v>0</v>
      </c>
      <c r="AB318" s="22">
        <v>0</v>
      </c>
      <c r="AC318" s="22">
        <v>449526</v>
      </c>
      <c r="AD318" s="22">
        <v>30464</v>
      </c>
      <c r="AE318" s="22">
        <v>11529</v>
      </c>
      <c r="AF318" s="22">
        <v>0</v>
      </c>
      <c r="AG318" s="22">
        <v>131717</v>
      </c>
      <c r="AH318" s="22">
        <v>0</v>
      </c>
      <c r="AI318" s="22">
        <v>623236</v>
      </c>
      <c r="AJ318" s="22">
        <v>650870</v>
      </c>
      <c r="AK318" s="22">
        <v>70812</v>
      </c>
      <c r="AL318" s="22">
        <v>580058</v>
      </c>
    </row>
    <row r="319" spans="1:38" x14ac:dyDescent="0.35">
      <c r="A319" s="22" t="s">
        <v>114</v>
      </c>
      <c r="B319" s="22" t="s">
        <v>670</v>
      </c>
      <c r="C319" s="22" t="s">
        <v>751</v>
      </c>
      <c r="D319" s="22" t="s">
        <v>752</v>
      </c>
      <c r="E319" s="22">
        <v>381088</v>
      </c>
      <c r="F319" s="22">
        <v>0</v>
      </c>
      <c r="G319" s="22">
        <v>0</v>
      </c>
      <c r="H319" s="22"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v>381088</v>
      </c>
      <c r="N319" s="22">
        <v>0</v>
      </c>
      <c r="O319" s="22">
        <v>750778</v>
      </c>
      <c r="P319" s="22">
        <v>122745</v>
      </c>
      <c r="Q319" s="22">
        <v>904200</v>
      </c>
      <c r="R319" s="22">
        <v>192994</v>
      </c>
      <c r="S319" s="22">
        <v>0</v>
      </c>
      <c r="T319" s="22">
        <v>2351805</v>
      </c>
      <c r="U319" s="22">
        <v>208517</v>
      </c>
      <c r="V319" s="22">
        <v>0</v>
      </c>
      <c r="W319" s="22"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208517</v>
      </c>
      <c r="AD319" s="22">
        <v>305061</v>
      </c>
      <c r="AE319" s="22">
        <v>62700</v>
      </c>
      <c r="AF319" s="22">
        <v>0</v>
      </c>
      <c r="AG319" s="22">
        <v>45137</v>
      </c>
      <c r="AH319" s="22">
        <v>0</v>
      </c>
      <c r="AI319" s="22">
        <v>621415</v>
      </c>
      <c r="AJ319" s="22">
        <v>1730390</v>
      </c>
      <c r="AK319" s="22">
        <v>0</v>
      </c>
      <c r="AL319" s="22">
        <v>1730390</v>
      </c>
    </row>
    <row r="320" spans="1:38" x14ac:dyDescent="0.35">
      <c r="A320" s="22" t="s">
        <v>114</v>
      </c>
      <c r="B320" s="22" t="s">
        <v>670</v>
      </c>
      <c r="C320" s="22" t="s">
        <v>753</v>
      </c>
      <c r="D320" s="22" t="s">
        <v>754</v>
      </c>
      <c r="E320" s="22">
        <v>1770530</v>
      </c>
      <c r="F320" s="22">
        <v>0</v>
      </c>
      <c r="G320" s="22">
        <v>108584</v>
      </c>
      <c r="H320" s="22">
        <v>0</v>
      </c>
      <c r="I320" s="22">
        <v>0</v>
      </c>
      <c r="J320" s="22">
        <v>0</v>
      </c>
      <c r="K320" s="22">
        <v>0</v>
      </c>
      <c r="L320" s="22">
        <v>0</v>
      </c>
      <c r="M320" s="22">
        <v>1879114</v>
      </c>
      <c r="N320" s="22">
        <v>0</v>
      </c>
      <c r="O320" s="22">
        <v>53760</v>
      </c>
      <c r="P320" s="22">
        <v>83693</v>
      </c>
      <c r="Q320" s="22">
        <v>396025</v>
      </c>
      <c r="R320" s="22">
        <v>0</v>
      </c>
      <c r="S320" s="22">
        <v>18625</v>
      </c>
      <c r="T320" s="22">
        <v>2431217</v>
      </c>
      <c r="U320" s="22">
        <v>1115893</v>
      </c>
      <c r="V320" s="22">
        <v>0</v>
      </c>
      <c r="W320" s="22">
        <v>18820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1134713</v>
      </c>
      <c r="AD320" s="22">
        <v>33526</v>
      </c>
      <c r="AE320" s="22">
        <v>50624</v>
      </c>
      <c r="AF320" s="22">
        <v>0</v>
      </c>
      <c r="AG320" s="22">
        <v>0</v>
      </c>
      <c r="AH320" s="22">
        <v>18625</v>
      </c>
      <c r="AI320" s="22">
        <v>1237488</v>
      </c>
      <c r="AJ320" s="22">
        <v>1193729</v>
      </c>
      <c r="AK320" s="22">
        <v>0</v>
      </c>
      <c r="AL320" s="22">
        <v>1193729</v>
      </c>
    </row>
    <row r="321" spans="1:38" x14ac:dyDescent="0.35">
      <c r="A321" s="22" t="s">
        <v>114</v>
      </c>
      <c r="B321" s="22" t="s">
        <v>670</v>
      </c>
      <c r="C321" s="22" t="s">
        <v>755</v>
      </c>
      <c r="D321" s="22" t="s">
        <v>756</v>
      </c>
      <c r="E321" s="22">
        <v>977259</v>
      </c>
      <c r="F321" s="22">
        <v>0</v>
      </c>
      <c r="G321" s="22">
        <v>0</v>
      </c>
      <c r="H321" s="22"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v>977259</v>
      </c>
      <c r="N321" s="22">
        <v>0</v>
      </c>
      <c r="O321" s="22">
        <v>33275</v>
      </c>
      <c r="P321" s="22">
        <v>7428</v>
      </c>
      <c r="Q321" s="22">
        <v>334641</v>
      </c>
      <c r="R321" s="22">
        <v>50443</v>
      </c>
      <c r="S321" s="22">
        <v>0</v>
      </c>
      <c r="T321" s="22">
        <v>1403046</v>
      </c>
      <c r="U321" s="22">
        <v>484225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484225</v>
      </c>
      <c r="AD321" s="22">
        <v>9792</v>
      </c>
      <c r="AE321" s="22">
        <v>1857</v>
      </c>
      <c r="AF321" s="22">
        <v>0</v>
      </c>
      <c r="AG321" s="22">
        <v>23244</v>
      </c>
      <c r="AH321" s="22">
        <v>0</v>
      </c>
      <c r="AI321" s="22">
        <v>519118</v>
      </c>
      <c r="AJ321" s="22">
        <v>883928</v>
      </c>
      <c r="AK321" s="22">
        <v>0</v>
      </c>
      <c r="AL321" s="22">
        <v>883928</v>
      </c>
    </row>
    <row r="322" spans="1:38" x14ac:dyDescent="0.35">
      <c r="A322" s="22" t="s">
        <v>114</v>
      </c>
      <c r="B322" s="22" t="s">
        <v>670</v>
      </c>
      <c r="C322" s="22" t="s">
        <v>757</v>
      </c>
      <c r="D322" s="22" t="s">
        <v>758</v>
      </c>
      <c r="E322" s="22">
        <v>1409125</v>
      </c>
      <c r="F322" s="22">
        <v>0</v>
      </c>
      <c r="G322" s="22">
        <v>0</v>
      </c>
      <c r="H322" s="22">
        <v>0</v>
      </c>
      <c r="I322" s="22">
        <v>228317</v>
      </c>
      <c r="J322" s="22">
        <v>0</v>
      </c>
      <c r="K322" s="22">
        <v>0</v>
      </c>
      <c r="L322" s="22">
        <v>0</v>
      </c>
      <c r="M322" s="22">
        <v>1637442</v>
      </c>
      <c r="N322" s="22">
        <v>0</v>
      </c>
      <c r="O322" s="22">
        <v>33663</v>
      </c>
      <c r="P322" s="22">
        <v>12200</v>
      </c>
      <c r="Q322" s="22">
        <v>517004</v>
      </c>
      <c r="R322" s="22">
        <v>0</v>
      </c>
      <c r="S322" s="22">
        <v>0</v>
      </c>
      <c r="T322" s="22">
        <v>2200309</v>
      </c>
      <c r="U322" s="22">
        <v>1107391</v>
      </c>
      <c r="V322" s="22">
        <v>0</v>
      </c>
      <c r="W322" s="22">
        <v>0</v>
      </c>
      <c r="X322" s="22">
        <v>0</v>
      </c>
      <c r="Y322" s="22">
        <v>0</v>
      </c>
      <c r="Z322" s="22">
        <v>25224</v>
      </c>
      <c r="AA322" s="22">
        <v>0</v>
      </c>
      <c r="AB322" s="22">
        <v>0</v>
      </c>
      <c r="AC322" s="22">
        <v>1132615</v>
      </c>
      <c r="AD322" s="22">
        <v>32988</v>
      </c>
      <c r="AE322" s="22">
        <v>1525</v>
      </c>
      <c r="AF322" s="22">
        <v>0</v>
      </c>
      <c r="AG322" s="22">
        <v>0</v>
      </c>
      <c r="AH322" s="22">
        <v>0</v>
      </c>
      <c r="AI322" s="22">
        <v>1167128</v>
      </c>
      <c r="AJ322" s="22">
        <v>1033181</v>
      </c>
      <c r="AK322" s="22">
        <v>0</v>
      </c>
      <c r="AL322" s="22">
        <v>1033181</v>
      </c>
    </row>
    <row r="323" spans="1:38" x14ac:dyDescent="0.35">
      <c r="A323" s="22" t="s">
        <v>114</v>
      </c>
      <c r="B323" s="22" t="s">
        <v>670</v>
      </c>
      <c r="C323" s="22" t="s">
        <v>759</v>
      </c>
      <c r="D323" s="22" t="s">
        <v>760</v>
      </c>
      <c r="E323" s="22">
        <v>593799</v>
      </c>
      <c r="F323" s="22">
        <v>0</v>
      </c>
      <c r="G323" s="22">
        <v>0</v>
      </c>
      <c r="H323" s="22"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v>593799</v>
      </c>
      <c r="N323" s="22">
        <v>694383</v>
      </c>
      <c r="O323" s="22">
        <v>63420</v>
      </c>
      <c r="P323" s="22">
        <v>3549</v>
      </c>
      <c r="Q323" s="22">
        <v>625351</v>
      </c>
      <c r="R323" s="22">
        <v>178369</v>
      </c>
      <c r="S323" s="22">
        <v>0</v>
      </c>
      <c r="T323" s="22">
        <v>2158871</v>
      </c>
      <c r="U323" s="22">
        <v>373018</v>
      </c>
      <c r="V323" s="22">
        <v>0</v>
      </c>
      <c r="W323" s="22"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373018</v>
      </c>
      <c r="AD323" s="22">
        <v>11416</v>
      </c>
      <c r="AE323" s="22">
        <v>3549</v>
      </c>
      <c r="AF323" s="22">
        <v>0</v>
      </c>
      <c r="AG323" s="22">
        <v>55188</v>
      </c>
      <c r="AH323" s="22">
        <v>0</v>
      </c>
      <c r="AI323" s="22">
        <v>443171</v>
      </c>
      <c r="AJ323" s="22">
        <v>1715700</v>
      </c>
      <c r="AK323" s="22">
        <v>0</v>
      </c>
      <c r="AL323" s="22">
        <v>1715700</v>
      </c>
    </row>
    <row r="324" spans="1:38" x14ac:dyDescent="0.35">
      <c r="A324" s="22" t="s">
        <v>114</v>
      </c>
      <c r="B324" s="22" t="s">
        <v>670</v>
      </c>
      <c r="C324" s="22" t="s">
        <v>761</v>
      </c>
      <c r="D324" s="22" t="s">
        <v>762</v>
      </c>
      <c r="E324" s="22">
        <v>329156</v>
      </c>
      <c r="F324" s="22">
        <v>0</v>
      </c>
      <c r="G324" s="22">
        <v>55157</v>
      </c>
      <c r="H324" s="22">
        <v>0</v>
      </c>
      <c r="I324" s="22">
        <v>28325</v>
      </c>
      <c r="J324" s="22">
        <v>0</v>
      </c>
      <c r="K324" s="22">
        <v>0</v>
      </c>
      <c r="L324" s="22">
        <v>0</v>
      </c>
      <c r="M324" s="22">
        <v>412638</v>
      </c>
      <c r="N324" s="22">
        <v>0</v>
      </c>
      <c r="O324" s="22">
        <v>390735</v>
      </c>
      <c r="P324" s="22">
        <v>55296</v>
      </c>
      <c r="Q324" s="22">
        <v>158611</v>
      </c>
      <c r="R324" s="22">
        <v>22554</v>
      </c>
      <c r="S324" s="22">
        <v>0</v>
      </c>
      <c r="T324" s="22">
        <v>1039834</v>
      </c>
      <c r="U324" s="22">
        <v>126619</v>
      </c>
      <c r="V324" s="22">
        <v>0</v>
      </c>
      <c r="W324" s="22">
        <v>45964</v>
      </c>
      <c r="X324" s="22">
        <v>0</v>
      </c>
      <c r="Y324" s="22">
        <v>11329</v>
      </c>
      <c r="Z324" s="22">
        <v>0</v>
      </c>
      <c r="AA324" s="22">
        <v>0</v>
      </c>
      <c r="AB324" s="22">
        <v>0</v>
      </c>
      <c r="AC324" s="22">
        <v>183912</v>
      </c>
      <c r="AD324" s="22">
        <v>118096</v>
      </c>
      <c r="AE324" s="22">
        <v>29001</v>
      </c>
      <c r="AF324" s="22">
        <v>0</v>
      </c>
      <c r="AG324" s="22">
        <v>5770</v>
      </c>
      <c r="AH324" s="22">
        <v>0</v>
      </c>
      <c r="AI324" s="22">
        <v>336779</v>
      </c>
      <c r="AJ324" s="22">
        <v>703055</v>
      </c>
      <c r="AK324" s="22">
        <v>0</v>
      </c>
      <c r="AL324" s="22">
        <v>703055</v>
      </c>
    </row>
    <row r="325" spans="1:38" x14ac:dyDescent="0.35">
      <c r="A325" s="22" t="s">
        <v>114</v>
      </c>
      <c r="B325" s="22" t="s">
        <v>670</v>
      </c>
      <c r="C325" s="22" t="s">
        <v>763</v>
      </c>
      <c r="D325" s="22" t="s">
        <v>764</v>
      </c>
      <c r="E325" s="22">
        <v>562743</v>
      </c>
      <c r="F325" s="22">
        <v>0</v>
      </c>
      <c r="G325" s="22">
        <v>0</v>
      </c>
      <c r="H325" s="22"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v>562743</v>
      </c>
      <c r="N325" s="22">
        <v>0</v>
      </c>
      <c r="O325" s="22">
        <v>71185</v>
      </c>
      <c r="P325" s="22">
        <v>0</v>
      </c>
      <c r="Q325" s="22">
        <v>0</v>
      </c>
      <c r="R325" s="22">
        <v>0</v>
      </c>
      <c r="S325" s="22">
        <v>0</v>
      </c>
      <c r="T325" s="22">
        <v>633928</v>
      </c>
      <c r="U325" s="22">
        <v>332596</v>
      </c>
      <c r="V325" s="22">
        <v>0</v>
      </c>
      <c r="W325" s="22">
        <v>0</v>
      </c>
      <c r="X325" s="22"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332596</v>
      </c>
      <c r="AD325" s="22">
        <v>36337</v>
      </c>
      <c r="AE325" s="22">
        <v>0</v>
      </c>
      <c r="AF325" s="22">
        <v>0</v>
      </c>
      <c r="AG325" s="22">
        <v>0</v>
      </c>
      <c r="AH325" s="22">
        <v>0</v>
      </c>
      <c r="AI325" s="22">
        <v>368933</v>
      </c>
      <c r="AJ325" s="22">
        <v>264995</v>
      </c>
      <c r="AK325" s="22">
        <v>0</v>
      </c>
      <c r="AL325" s="22">
        <v>264995</v>
      </c>
    </row>
    <row r="326" spans="1:38" x14ac:dyDescent="0.35">
      <c r="A326" s="22" t="s">
        <v>114</v>
      </c>
      <c r="B326" s="22" t="s">
        <v>670</v>
      </c>
      <c r="C326" s="22" t="s">
        <v>765</v>
      </c>
      <c r="D326" s="22" t="s">
        <v>766</v>
      </c>
      <c r="E326" s="22">
        <v>2197161</v>
      </c>
      <c r="F326" s="22">
        <v>0</v>
      </c>
      <c r="G326" s="22">
        <v>382198</v>
      </c>
      <c r="H326" s="22">
        <v>430934</v>
      </c>
      <c r="I326" s="22">
        <v>0</v>
      </c>
      <c r="J326" s="22">
        <v>0</v>
      </c>
      <c r="K326" s="22">
        <v>0</v>
      </c>
      <c r="L326" s="22">
        <v>0</v>
      </c>
      <c r="M326" s="22">
        <v>3010293</v>
      </c>
      <c r="N326" s="22">
        <v>1000</v>
      </c>
      <c r="O326" s="22">
        <v>220947</v>
      </c>
      <c r="P326" s="22">
        <v>55966</v>
      </c>
      <c r="Q326" s="22">
        <v>1030271</v>
      </c>
      <c r="R326" s="22">
        <v>101757</v>
      </c>
      <c r="S326" s="22">
        <v>0</v>
      </c>
      <c r="T326" s="22">
        <v>4420234</v>
      </c>
      <c r="U326" s="22">
        <v>1743030</v>
      </c>
      <c r="V326" s="22">
        <v>0</v>
      </c>
      <c r="W326" s="22">
        <v>203888</v>
      </c>
      <c r="X326" s="22">
        <v>5522</v>
      </c>
      <c r="Y326" s="22">
        <v>0</v>
      </c>
      <c r="Z326" s="22">
        <v>0</v>
      </c>
      <c r="AA326" s="22">
        <v>0</v>
      </c>
      <c r="AB326" s="22">
        <v>0</v>
      </c>
      <c r="AC326" s="22">
        <v>1952440</v>
      </c>
      <c r="AD326" s="22">
        <v>58969</v>
      </c>
      <c r="AE326" s="22">
        <v>55022</v>
      </c>
      <c r="AF326" s="22">
        <v>0</v>
      </c>
      <c r="AG326" s="22">
        <v>50123</v>
      </c>
      <c r="AH326" s="22">
        <v>0</v>
      </c>
      <c r="AI326" s="22">
        <v>2116554</v>
      </c>
      <c r="AJ326" s="22">
        <v>2303680</v>
      </c>
      <c r="AK326" s="22">
        <v>0</v>
      </c>
      <c r="AL326" s="22">
        <v>2303680</v>
      </c>
    </row>
    <row r="327" spans="1:38" x14ac:dyDescent="0.35">
      <c r="A327" s="22" t="s">
        <v>114</v>
      </c>
      <c r="B327" s="22" t="s">
        <v>670</v>
      </c>
      <c r="C327" s="22" t="s">
        <v>767</v>
      </c>
      <c r="D327" s="22" t="s">
        <v>768</v>
      </c>
      <c r="E327" s="22">
        <v>835621</v>
      </c>
      <c r="F327" s="22">
        <v>0</v>
      </c>
      <c r="G327" s="22">
        <v>0</v>
      </c>
      <c r="H327" s="22"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v>835621</v>
      </c>
      <c r="N327" s="22">
        <v>95772</v>
      </c>
      <c r="O327" s="22">
        <v>99809</v>
      </c>
      <c r="P327" s="22">
        <v>108011</v>
      </c>
      <c r="Q327" s="22">
        <v>162000</v>
      </c>
      <c r="R327" s="22">
        <v>60083</v>
      </c>
      <c r="S327" s="22">
        <v>32196</v>
      </c>
      <c r="T327" s="22">
        <v>1393492</v>
      </c>
      <c r="U327" s="22">
        <v>359908</v>
      </c>
      <c r="V327" s="22">
        <v>0</v>
      </c>
      <c r="W327" s="22"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359908</v>
      </c>
      <c r="AD327" s="22">
        <v>16487</v>
      </c>
      <c r="AE327" s="22">
        <v>68578</v>
      </c>
      <c r="AF327" s="22">
        <v>0</v>
      </c>
      <c r="AG327" s="22">
        <v>43767</v>
      </c>
      <c r="AH327" s="22">
        <v>15303</v>
      </c>
      <c r="AI327" s="22">
        <v>504043</v>
      </c>
      <c r="AJ327" s="22">
        <v>889449</v>
      </c>
      <c r="AK327" s="22">
        <v>13857</v>
      </c>
      <c r="AL327" s="22">
        <v>875592</v>
      </c>
    </row>
    <row r="328" spans="1:38" x14ac:dyDescent="0.35">
      <c r="A328" s="22" t="s">
        <v>114</v>
      </c>
      <c r="B328" s="22" t="s">
        <v>670</v>
      </c>
      <c r="C328" s="22" t="s">
        <v>769</v>
      </c>
      <c r="D328" s="22" t="s">
        <v>770</v>
      </c>
      <c r="E328" s="22">
        <v>308894</v>
      </c>
      <c r="F328" s="22">
        <v>0</v>
      </c>
      <c r="G328" s="22">
        <v>58715</v>
      </c>
      <c r="H328" s="22">
        <v>0</v>
      </c>
      <c r="I328" s="22">
        <v>230303</v>
      </c>
      <c r="J328" s="22">
        <v>0</v>
      </c>
      <c r="K328" s="22">
        <v>0</v>
      </c>
      <c r="L328" s="22">
        <v>0</v>
      </c>
      <c r="M328" s="22">
        <v>597912</v>
      </c>
      <c r="N328" s="22">
        <v>0</v>
      </c>
      <c r="O328" s="22">
        <v>462629</v>
      </c>
      <c r="P328" s="22">
        <v>129970</v>
      </c>
      <c r="Q328" s="22">
        <v>20300</v>
      </c>
      <c r="R328" s="22">
        <v>140877</v>
      </c>
      <c r="S328" s="22">
        <v>27615</v>
      </c>
      <c r="T328" s="22">
        <v>1379303</v>
      </c>
      <c r="U328" s="22">
        <v>174138</v>
      </c>
      <c r="V328" s="22">
        <v>0</v>
      </c>
      <c r="W328" s="22">
        <v>4404</v>
      </c>
      <c r="X328" s="22">
        <v>0</v>
      </c>
      <c r="Y328" s="22">
        <v>43872</v>
      </c>
      <c r="Z328" s="22">
        <v>0</v>
      </c>
      <c r="AA328" s="22">
        <v>0</v>
      </c>
      <c r="AB328" s="22">
        <v>0</v>
      </c>
      <c r="AC328" s="22">
        <v>222414</v>
      </c>
      <c r="AD328" s="22">
        <v>79110</v>
      </c>
      <c r="AE328" s="22">
        <v>83262</v>
      </c>
      <c r="AF328" s="22">
        <v>0</v>
      </c>
      <c r="AG328" s="22">
        <v>93761</v>
      </c>
      <c r="AH328" s="22">
        <v>13807</v>
      </c>
      <c r="AI328" s="22">
        <v>492354</v>
      </c>
      <c r="AJ328" s="22">
        <v>886949</v>
      </c>
      <c r="AK328" s="22">
        <v>0</v>
      </c>
      <c r="AL328" s="22">
        <v>886949</v>
      </c>
    </row>
    <row r="329" spans="1:38" x14ac:dyDescent="0.35">
      <c r="A329" s="22" t="s">
        <v>114</v>
      </c>
      <c r="B329" s="22" t="s">
        <v>670</v>
      </c>
      <c r="C329" s="22" t="s">
        <v>771</v>
      </c>
      <c r="D329" s="22" t="s">
        <v>772</v>
      </c>
      <c r="E329" s="22">
        <v>179735</v>
      </c>
      <c r="F329" s="22">
        <v>0</v>
      </c>
      <c r="G329" s="22">
        <v>0</v>
      </c>
      <c r="H329" s="22">
        <v>0</v>
      </c>
      <c r="I329" s="22">
        <v>172185</v>
      </c>
      <c r="J329" s="22">
        <v>0</v>
      </c>
      <c r="K329" s="22">
        <v>0</v>
      </c>
      <c r="L329" s="22">
        <v>0</v>
      </c>
      <c r="M329" s="22">
        <v>351920</v>
      </c>
      <c r="N329" s="22">
        <v>5300</v>
      </c>
      <c r="O329" s="22">
        <v>137261</v>
      </c>
      <c r="P329" s="22">
        <v>39701</v>
      </c>
      <c r="Q329" s="22">
        <v>272094</v>
      </c>
      <c r="R329" s="22">
        <v>65850</v>
      </c>
      <c r="S329" s="22">
        <v>11000</v>
      </c>
      <c r="T329" s="22">
        <v>883126</v>
      </c>
      <c r="U329" s="22">
        <v>137594</v>
      </c>
      <c r="V329" s="22">
        <v>0</v>
      </c>
      <c r="W329" s="22">
        <v>0</v>
      </c>
      <c r="X329" s="22">
        <v>54556</v>
      </c>
      <c r="Y329" s="22">
        <v>0</v>
      </c>
      <c r="Z329" s="22">
        <v>0</v>
      </c>
      <c r="AA329" s="22">
        <v>0</v>
      </c>
      <c r="AB329" s="22">
        <v>0</v>
      </c>
      <c r="AC329" s="22">
        <v>192150</v>
      </c>
      <c r="AD329" s="22">
        <v>46169</v>
      </c>
      <c r="AE329" s="22">
        <v>33585</v>
      </c>
      <c r="AF329" s="22">
        <v>0</v>
      </c>
      <c r="AG329" s="22">
        <v>52895</v>
      </c>
      <c r="AH329" s="22">
        <v>8195</v>
      </c>
      <c r="AI329" s="22">
        <v>332994</v>
      </c>
      <c r="AJ329" s="22">
        <v>550132</v>
      </c>
      <c r="AK329" s="22">
        <v>0</v>
      </c>
      <c r="AL329" s="22">
        <v>550132</v>
      </c>
    </row>
    <row r="330" spans="1:38" x14ac:dyDescent="0.35">
      <c r="A330" s="22" t="s">
        <v>114</v>
      </c>
      <c r="B330" s="22" t="s">
        <v>773</v>
      </c>
      <c r="C330" s="22" t="s">
        <v>774</v>
      </c>
      <c r="D330" s="22" t="s">
        <v>775</v>
      </c>
      <c r="E330" s="22">
        <v>0</v>
      </c>
      <c r="F330" s="22">
        <v>0</v>
      </c>
      <c r="G330" s="22">
        <v>0</v>
      </c>
      <c r="H330" s="22">
        <v>0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>
        <v>105000</v>
      </c>
      <c r="Q330" s="22">
        <v>0</v>
      </c>
      <c r="R330" s="22">
        <v>0</v>
      </c>
      <c r="S330" s="22">
        <v>0</v>
      </c>
      <c r="T330" s="22">
        <v>105000</v>
      </c>
      <c r="U330" s="22">
        <v>0</v>
      </c>
      <c r="V330" s="22">
        <v>0</v>
      </c>
      <c r="W330" s="22">
        <v>0</v>
      </c>
      <c r="X330" s="22">
        <v>0</v>
      </c>
      <c r="Y330" s="22">
        <v>0</v>
      </c>
      <c r="Z330" s="22">
        <v>0</v>
      </c>
      <c r="AA330" s="22">
        <v>0</v>
      </c>
      <c r="AB330" s="22">
        <v>0</v>
      </c>
      <c r="AC330" s="22">
        <v>0</v>
      </c>
      <c r="AD330" s="22">
        <v>0</v>
      </c>
      <c r="AE330" s="22">
        <v>105000</v>
      </c>
      <c r="AF330" s="22">
        <v>0</v>
      </c>
      <c r="AG330" s="22">
        <v>0</v>
      </c>
      <c r="AH330" s="22">
        <v>0</v>
      </c>
      <c r="AI330" s="22">
        <v>105000</v>
      </c>
      <c r="AJ330" s="22">
        <v>0</v>
      </c>
      <c r="AK330" s="22">
        <v>0</v>
      </c>
      <c r="AL330" s="22">
        <v>0</v>
      </c>
    </row>
    <row r="331" spans="1:38" x14ac:dyDescent="0.35">
      <c r="A331" s="22" t="s">
        <v>114</v>
      </c>
      <c r="B331" s="22" t="s">
        <v>773</v>
      </c>
      <c r="C331" s="22" t="s">
        <v>776</v>
      </c>
      <c r="D331" s="22" t="s">
        <v>777</v>
      </c>
      <c r="E331" s="22">
        <v>0</v>
      </c>
      <c r="F331" s="22">
        <v>0</v>
      </c>
      <c r="G331" s="22">
        <v>0</v>
      </c>
      <c r="H331" s="22">
        <v>0</v>
      </c>
      <c r="I331" s="22">
        <v>0</v>
      </c>
      <c r="J331" s="22">
        <v>0</v>
      </c>
      <c r="K331" s="22">
        <v>0</v>
      </c>
      <c r="L331" s="22">
        <v>0</v>
      </c>
      <c r="M331" s="22">
        <v>0</v>
      </c>
      <c r="N331" s="22">
        <v>1350789</v>
      </c>
      <c r="O331" s="22">
        <v>4653124</v>
      </c>
      <c r="P331" s="22">
        <v>11873</v>
      </c>
      <c r="Q331" s="22">
        <v>0</v>
      </c>
      <c r="R331" s="22">
        <v>388316</v>
      </c>
      <c r="S331" s="22">
        <v>0</v>
      </c>
      <c r="T331" s="22">
        <v>6404102</v>
      </c>
      <c r="U331" s="22">
        <v>0</v>
      </c>
      <c r="V331" s="22">
        <v>0</v>
      </c>
      <c r="W331" s="22">
        <v>0</v>
      </c>
      <c r="X331" s="22"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1689617</v>
      </c>
      <c r="AE331" s="22">
        <v>11873</v>
      </c>
      <c r="AF331" s="22">
        <v>0</v>
      </c>
      <c r="AG331" s="22">
        <v>153732</v>
      </c>
      <c r="AH331" s="22">
        <v>0</v>
      </c>
      <c r="AI331" s="22">
        <v>1855222</v>
      </c>
      <c r="AJ331" s="22">
        <v>4548880</v>
      </c>
      <c r="AK331" s="22">
        <v>0</v>
      </c>
      <c r="AL331" s="22">
        <v>4548880</v>
      </c>
    </row>
    <row r="332" spans="1:38" x14ac:dyDescent="0.35">
      <c r="A332" s="22" t="s">
        <v>114</v>
      </c>
      <c r="B332" s="22" t="s">
        <v>773</v>
      </c>
      <c r="C332" s="22" t="s">
        <v>778</v>
      </c>
      <c r="D332" s="22" t="s">
        <v>779</v>
      </c>
      <c r="E332" s="22">
        <v>0</v>
      </c>
      <c r="F332" s="22">
        <v>0</v>
      </c>
      <c r="G332" s="22">
        <v>0</v>
      </c>
      <c r="H332" s="22"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v>0</v>
      </c>
      <c r="V332" s="22">
        <v>0</v>
      </c>
      <c r="W332" s="22">
        <v>0</v>
      </c>
      <c r="X332" s="22"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  <c r="AH332" s="22">
        <v>0</v>
      </c>
      <c r="AI332" s="22">
        <v>0</v>
      </c>
      <c r="AJ332" s="22">
        <v>0</v>
      </c>
      <c r="AK332" s="22">
        <v>0</v>
      </c>
      <c r="AL332" s="22">
        <v>0</v>
      </c>
    </row>
    <row r="333" spans="1:38" x14ac:dyDescent="0.35">
      <c r="A333" s="22" t="s">
        <v>114</v>
      </c>
      <c r="B333" s="22" t="s">
        <v>773</v>
      </c>
      <c r="C333" s="22" t="s">
        <v>780</v>
      </c>
      <c r="D333" s="22" t="s">
        <v>781</v>
      </c>
      <c r="E333" s="22">
        <v>0</v>
      </c>
      <c r="F333" s="22">
        <v>0</v>
      </c>
      <c r="G333" s="22">
        <v>0</v>
      </c>
      <c r="H333" s="22">
        <v>0</v>
      </c>
      <c r="I333" s="22">
        <v>0</v>
      </c>
      <c r="J333" s="22">
        <v>0</v>
      </c>
      <c r="K333" s="22">
        <v>0</v>
      </c>
      <c r="L333" s="22">
        <v>0</v>
      </c>
      <c r="M333" s="22"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v>0</v>
      </c>
      <c r="U333" s="22">
        <v>0</v>
      </c>
      <c r="V333" s="22">
        <v>0</v>
      </c>
      <c r="W333" s="22">
        <v>0</v>
      </c>
      <c r="X333" s="22"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  <c r="AH333" s="22">
        <v>0</v>
      </c>
      <c r="AI333" s="22">
        <v>0</v>
      </c>
      <c r="AJ333" s="22">
        <v>0</v>
      </c>
      <c r="AK333" s="22">
        <v>0</v>
      </c>
      <c r="AL333" s="22">
        <v>0</v>
      </c>
    </row>
    <row r="334" spans="1:38" x14ac:dyDescent="0.35">
      <c r="A334" s="22" t="s">
        <v>114</v>
      </c>
      <c r="B334" s="22" t="s">
        <v>773</v>
      </c>
      <c r="C334" s="22" t="s">
        <v>782</v>
      </c>
      <c r="D334" s="22" t="s">
        <v>783</v>
      </c>
      <c r="E334" s="22">
        <v>0</v>
      </c>
      <c r="F334" s="22">
        <v>0</v>
      </c>
      <c r="G334" s="22">
        <v>0</v>
      </c>
      <c r="H334" s="22"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v>0</v>
      </c>
      <c r="X334" s="22">
        <v>0</v>
      </c>
      <c r="Y334" s="22">
        <v>0</v>
      </c>
      <c r="Z334" s="22">
        <v>0</v>
      </c>
      <c r="AA334" s="22">
        <v>0</v>
      </c>
      <c r="AB334" s="22">
        <v>0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  <c r="AH334" s="22">
        <v>0</v>
      </c>
      <c r="AI334" s="22">
        <v>0</v>
      </c>
      <c r="AJ334" s="22">
        <v>0</v>
      </c>
      <c r="AK334" s="22">
        <v>0</v>
      </c>
      <c r="AL334" s="22">
        <v>0</v>
      </c>
    </row>
    <row r="335" spans="1:38" x14ac:dyDescent="0.35">
      <c r="A335" s="22" t="s">
        <v>114</v>
      </c>
      <c r="B335" s="22" t="s">
        <v>773</v>
      </c>
      <c r="C335" s="22" t="s">
        <v>784</v>
      </c>
      <c r="D335" s="22" t="s">
        <v>785</v>
      </c>
      <c r="E335" s="22">
        <v>0</v>
      </c>
      <c r="F335" s="22">
        <v>0</v>
      </c>
      <c r="G335" s="22">
        <v>0</v>
      </c>
      <c r="H335" s="22"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v>0</v>
      </c>
      <c r="X335" s="22">
        <v>0</v>
      </c>
      <c r="Y335" s="22">
        <v>0</v>
      </c>
      <c r="Z335" s="22">
        <v>0</v>
      </c>
      <c r="AA335" s="22">
        <v>0</v>
      </c>
      <c r="AB335" s="22">
        <v>0</v>
      </c>
      <c r="AC335" s="22">
        <v>0</v>
      </c>
      <c r="AD335" s="22">
        <v>0</v>
      </c>
      <c r="AE335" s="22">
        <v>0</v>
      </c>
      <c r="AF335" s="22">
        <v>0</v>
      </c>
      <c r="AG335" s="22">
        <v>0</v>
      </c>
      <c r="AH335" s="22">
        <v>0</v>
      </c>
      <c r="AI335" s="22">
        <v>0</v>
      </c>
      <c r="AJ335" s="22">
        <v>0</v>
      </c>
      <c r="AK335" s="22">
        <v>0</v>
      </c>
      <c r="AL335" s="22">
        <v>0</v>
      </c>
    </row>
    <row r="336" spans="1:38" x14ac:dyDescent="0.35">
      <c r="A336" s="22" t="s">
        <v>114</v>
      </c>
      <c r="B336" s="22" t="s">
        <v>773</v>
      </c>
      <c r="C336" s="22" t="s">
        <v>786</v>
      </c>
      <c r="D336" s="22" t="s">
        <v>787</v>
      </c>
      <c r="E336" s="22">
        <v>0</v>
      </c>
      <c r="F336" s="22">
        <v>0</v>
      </c>
      <c r="G336" s="22">
        <v>0</v>
      </c>
      <c r="H336" s="22"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v>0</v>
      </c>
      <c r="V336" s="22">
        <v>0</v>
      </c>
      <c r="W336" s="22">
        <v>0</v>
      </c>
      <c r="X336" s="22"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  <c r="AH336" s="22">
        <v>0</v>
      </c>
      <c r="AI336" s="22">
        <v>0</v>
      </c>
      <c r="AJ336" s="22">
        <v>0</v>
      </c>
      <c r="AK336" s="22">
        <v>0</v>
      </c>
      <c r="AL336" s="22">
        <v>0</v>
      </c>
    </row>
    <row r="337" spans="1:38" x14ac:dyDescent="0.35">
      <c r="A337" s="22" t="s">
        <v>114</v>
      </c>
      <c r="B337" s="22" t="s">
        <v>773</v>
      </c>
      <c r="C337" s="22" t="s">
        <v>788</v>
      </c>
      <c r="D337" s="22" t="s">
        <v>789</v>
      </c>
      <c r="E337" s="22">
        <v>0</v>
      </c>
      <c r="F337" s="22">
        <v>0</v>
      </c>
      <c r="G337" s="22">
        <v>235969</v>
      </c>
      <c r="H337" s="22">
        <v>474639</v>
      </c>
      <c r="I337" s="22">
        <v>0</v>
      </c>
      <c r="J337" s="22">
        <v>0</v>
      </c>
      <c r="K337" s="22">
        <v>22661</v>
      </c>
      <c r="L337" s="22">
        <v>0</v>
      </c>
      <c r="M337" s="22">
        <v>733269</v>
      </c>
      <c r="N337" s="22">
        <v>0</v>
      </c>
      <c r="O337" s="22">
        <v>48946</v>
      </c>
      <c r="P337" s="22">
        <v>489494</v>
      </c>
      <c r="Q337" s="22">
        <v>0</v>
      </c>
      <c r="R337" s="22">
        <v>128502</v>
      </c>
      <c r="S337" s="22">
        <v>1966655</v>
      </c>
      <c r="T337" s="22">
        <v>3366866</v>
      </c>
      <c r="U337" s="22">
        <v>0</v>
      </c>
      <c r="V337" s="22">
        <v>0</v>
      </c>
      <c r="W337" s="22">
        <v>133941</v>
      </c>
      <c r="X337" s="22">
        <v>238424</v>
      </c>
      <c r="Y337" s="22">
        <v>0</v>
      </c>
      <c r="Z337" s="22">
        <v>0</v>
      </c>
      <c r="AA337" s="22">
        <v>22661</v>
      </c>
      <c r="AB337" s="22">
        <v>0</v>
      </c>
      <c r="AC337" s="22">
        <v>395026</v>
      </c>
      <c r="AD337" s="22">
        <v>30591</v>
      </c>
      <c r="AE337" s="22">
        <v>343969</v>
      </c>
      <c r="AF337" s="22">
        <v>0</v>
      </c>
      <c r="AG337" s="22">
        <v>50980</v>
      </c>
      <c r="AH337" s="22">
        <v>983840</v>
      </c>
      <c r="AI337" s="22">
        <v>1804406</v>
      </c>
      <c r="AJ337" s="22">
        <v>1562460</v>
      </c>
      <c r="AK337" s="22">
        <v>0</v>
      </c>
      <c r="AL337" s="22">
        <v>1562460</v>
      </c>
    </row>
    <row r="338" spans="1:38" x14ac:dyDescent="0.35">
      <c r="A338" s="22" t="s">
        <v>114</v>
      </c>
      <c r="B338" s="22" t="s">
        <v>790</v>
      </c>
      <c r="C338" s="22" t="s">
        <v>791</v>
      </c>
      <c r="D338" s="22" t="s">
        <v>792</v>
      </c>
      <c r="E338" s="22">
        <v>234990768</v>
      </c>
      <c r="F338" s="22">
        <v>0</v>
      </c>
      <c r="G338" s="22">
        <v>3121124</v>
      </c>
      <c r="H338" s="22">
        <v>5902</v>
      </c>
      <c r="I338" s="22">
        <v>0</v>
      </c>
      <c r="J338" s="22">
        <v>0</v>
      </c>
      <c r="K338" s="22">
        <v>0</v>
      </c>
      <c r="L338" s="22">
        <v>0</v>
      </c>
      <c r="M338" s="22">
        <v>238117794</v>
      </c>
      <c r="N338" s="22">
        <v>0</v>
      </c>
      <c r="O338" s="22">
        <v>30638931</v>
      </c>
      <c r="P338" s="22">
        <v>55630395</v>
      </c>
      <c r="Q338" s="22">
        <v>1318520</v>
      </c>
      <c r="R338" s="22">
        <v>0</v>
      </c>
      <c r="S338" s="22">
        <v>23642352</v>
      </c>
      <c r="T338" s="22">
        <v>349347992</v>
      </c>
      <c r="U338" s="22">
        <v>59103804</v>
      </c>
      <c r="V338" s="22">
        <v>0</v>
      </c>
      <c r="W338" s="22">
        <v>771593</v>
      </c>
      <c r="X338" s="22">
        <v>5902</v>
      </c>
      <c r="Y338" s="22">
        <v>0</v>
      </c>
      <c r="Z338" s="22">
        <v>0</v>
      </c>
      <c r="AA338" s="22">
        <v>0</v>
      </c>
      <c r="AB338" s="22">
        <v>0</v>
      </c>
      <c r="AC338" s="22">
        <v>59881299</v>
      </c>
      <c r="AD338" s="22">
        <v>10668187</v>
      </c>
      <c r="AE338" s="22">
        <v>23518538</v>
      </c>
      <c r="AF338" s="22">
        <v>194533</v>
      </c>
      <c r="AG338" s="22">
        <v>0</v>
      </c>
      <c r="AH338" s="22">
        <v>18167246</v>
      </c>
      <c r="AI338" s="22">
        <v>112429803</v>
      </c>
      <c r="AJ338" s="22">
        <v>236918189</v>
      </c>
      <c r="AK338" s="22">
        <v>0</v>
      </c>
      <c r="AL338" s="22">
        <v>236918189</v>
      </c>
    </row>
    <row r="339" spans="1:38" x14ac:dyDescent="0.35">
      <c r="A339" s="22"/>
      <c r="B339" s="22"/>
      <c r="C339" s="22"/>
      <c r="D339" s="22" t="s">
        <v>793</v>
      </c>
      <c r="E339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C28F68-2003-4634-9440-F10060A1C0FE}">
  <dimension ref="A1:I339"/>
  <sheetViews>
    <sheetView zoomScale="90" zoomScaleNormal="90" workbookViewId="0"/>
  </sheetViews>
  <sheetFormatPr defaultRowHeight="14.5" x14ac:dyDescent="0.35"/>
  <cols>
    <col min="2" max="2" width="23.7265625" customWidth="1"/>
    <col min="4" max="4" width="37.7265625" customWidth="1"/>
    <col min="5" max="9" width="15.7265625" customWidth="1"/>
  </cols>
  <sheetData>
    <row r="1" spans="1:9" ht="24" customHeight="1" x14ac:dyDescent="0.4">
      <c r="A1" s="4" t="str">
        <f>HYPERLINK("#'Index'!A1", "&lt;&lt; Index")</f>
        <v>&lt;&lt; Index</v>
      </c>
      <c r="B1" s="20" t="s">
        <v>1179</v>
      </c>
      <c r="D1" s="20" t="s">
        <v>1180</v>
      </c>
    </row>
    <row r="2" spans="1:9" ht="64" customHeight="1" x14ac:dyDescent="0.3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1181</v>
      </c>
      <c r="F2" s="21" t="s">
        <v>1182</v>
      </c>
      <c r="G2" s="21" t="s">
        <v>1183</v>
      </c>
      <c r="H2" s="21" t="s">
        <v>57</v>
      </c>
      <c r="I2" s="21" t="s">
        <v>1184</v>
      </c>
    </row>
    <row r="3" spans="1:9" x14ac:dyDescent="0.35">
      <c r="A3" s="21"/>
      <c r="B3" s="21"/>
      <c r="C3" s="21"/>
      <c r="D3" s="21" t="s">
        <v>80</v>
      </c>
      <c r="E3" s="21" t="s">
        <v>1185</v>
      </c>
      <c r="F3" s="21" t="s">
        <v>1186</v>
      </c>
      <c r="G3" s="21" t="s">
        <v>1187</v>
      </c>
      <c r="H3" s="21" t="s">
        <v>1188</v>
      </c>
      <c r="I3" s="21" t="s">
        <v>1189</v>
      </c>
    </row>
    <row r="4" spans="1:9" x14ac:dyDescent="0.35">
      <c r="A4" s="22" t="s">
        <v>114</v>
      </c>
      <c r="B4" s="22" t="s">
        <v>115</v>
      </c>
      <c r="C4" s="22" t="s">
        <v>116</v>
      </c>
      <c r="D4" s="22" t="s">
        <v>117</v>
      </c>
      <c r="E4" s="22">
        <v>0</v>
      </c>
      <c r="F4" s="22">
        <v>0</v>
      </c>
      <c r="G4" s="22">
        <v>0</v>
      </c>
      <c r="H4" s="22">
        <v>0</v>
      </c>
      <c r="I4" s="22">
        <v>0</v>
      </c>
    </row>
    <row r="5" spans="1:9" x14ac:dyDescent="0.35">
      <c r="A5" s="22" t="s">
        <v>114</v>
      </c>
      <c r="B5" s="22" t="s">
        <v>115</v>
      </c>
      <c r="C5" s="22" t="s">
        <v>118</v>
      </c>
      <c r="D5" s="22" t="s">
        <v>119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</row>
    <row r="6" spans="1:9" x14ac:dyDescent="0.35">
      <c r="A6" s="22" t="s">
        <v>114</v>
      </c>
      <c r="B6" s="22" t="s">
        <v>115</v>
      </c>
      <c r="C6" s="22" t="s">
        <v>120</v>
      </c>
      <c r="D6" s="22" t="s">
        <v>121</v>
      </c>
      <c r="E6" s="22">
        <v>0</v>
      </c>
      <c r="F6" s="22">
        <v>0</v>
      </c>
      <c r="G6" s="22">
        <v>0</v>
      </c>
      <c r="H6" s="22">
        <v>501805</v>
      </c>
      <c r="I6" s="22">
        <v>501805</v>
      </c>
    </row>
    <row r="7" spans="1:9" x14ac:dyDescent="0.35">
      <c r="A7" s="22" t="s">
        <v>114</v>
      </c>
      <c r="B7" s="22" t="s">
        <v>115</v>
      </c>
      <c r="C7" s="22" t="s">
        <v>122</v>
      </c>
      <c r="D7" s="22" t="s">
        <v>123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</row>
    <row r="8" spans="1:9" x14ac:dyDescent="0.35">
      <c r="A8" s="22" t="s">
        <v>114</v>
      </c>
      <c r="B8" s="22" t="s">
        <v>115</v>
      </c>
      <c r="C8" s="22" t="s">
        <v>124</v>
      </c>
      <c r="D8" s="22" t="s">
        <v>125</v>
      </c>
      <c r="E8" s="22">
        <v>3985276</v>
      </c>
      <c r="F8" s="22">
        <v>1840968</v>
      </c>
      <c r="G8" s="22">
        <v>0</v>
      </c>
      <c r="H8" s="22">
        <v>0</v>
      </c>
      <c r="I8" s="22">
        <v>5826244</v>
      </c>
    </row>
    <row r="9" spans="1:9" x14ac:dyDescent="0.35">
      <c r="A9" s="22" t="s">
        <v>114</v>
      </c>
      <c r="B9" s="22" t="s">
        <v>115</v>
      </c>
      <c r="C9" s="22" t="s">
        <v>126</v>
      </c>
      <c r="D9" s="22" t="s">
        <v>127</v>
      </c>
      <c r="E9" s="22">
        <v>5969415</v>
      </c>
      <c r="F9" s="22">
        <v>0</v>
      </c>
      <c r="G9" s="22">
        <v>0</v>
      </c>
      <c r="H9" s="22">
        <v>1849726</v>
      </c>
      <c r="I9" s="22">
        <v>7819141</v>
      </c>
    </row>
    <row r="10" spans="1:9" x14ac:dyDescent="0.35">
      <c r="A10" s="22" t="s">
        <v>114</v>
      </c>
      <c r="B10" s="22" t="s">
        <v>115</v>
      </c>
      <c r="C10" s="22" t="s">
        <v>128</v>
      </c>
      <c r="D10" s="22" t="s">
        <v>129</v>
      </c>
      <c r="E10" s="22">
        <v>0</v>
      </c>
      <c r="F10" s="22">
        <v>0</v>
      </c>
      <c r="G10" s="22">
        <v>0</v>
      </c>
      <c r="H10" s="22">
        <v>0</v>
      </c>
      <c r="I10" s="22">
        <v>0</v>
      </c>
    </row>
    <row r="11" spans="1:9" x14ac:dyDescent="0.35">
      <c r="A11" s="22" t="s">
        <v>114</v>
      </c>
      <c r="B11" s="22" t="s">
        <v>115</v>
      </c>
      <c r="C11" s="22" t="s">
        <v>130</v>
      </c>
      <c r="D11" s="22" t="s">
        <v>131</v>
      </c>
      <c r="E11" s="22">
        <v>0</v>
      </c>
      <c r="F11" s="22">
        <v>0</v>
      </c>
      <c r="G11" s="22">
        <v>0</v>
      </c>
      <c r="H11" s="22">
        <v>0</v>
      </c>
      <c r="I11" s="22">
        <v>0</v>
      </c>
    </row>
    <row r="12" spans="1:9" x14ac:dyDescent="0.35">
      <c r="A12" s="22" t="s">
        <v>114</v>
      </c>
      <c r="B12" s="22" t="s">
        <v>115</v>
      </c>
      <c r="C12" s="22" t="s">
        <v>132</v>
      </c>
      <c r="D12" s="22" t="s">
        <v>133</v>
      </c>
      <c r="E12" s="22">
        <v>0</v>
      </c>
      <c r="F12" s="22">
        <v>0</v>
      </c>
      <c r="G12" s="22">
        <v>0</v>
      </c>
      <c r="H12" s="22">
        <v>0</v>
      </c>
      <c r="I12" s="22">
        <v>0</v>
      </c>
    </row>
    <row r="13" spans="1:9" x14ac:dyDescent="0.35">
      <c r="A13" s="22" t="s">
        <v>114</v>
      </c>
      <c r="B13" s="22" t="s">
        <v>115</v>
      </c>
      <c r="C13" s="22" t="s">
        <v>134</v>
      </c>
      <c r="D13" s="22" t="s">
        <v>135</v>
      </c>
      <c r="E13" s="22">
        <v>0</v>
      </c>
      <c r="F13" s="22">
        <v>0</v>
      </c>
      <c r="G13" s="22">
        <v>0</v>
      </c>
      <c r="H13" s="22">
        <v>0</v>
      </c>
      <c r="I13" s="22">
        <v>0</v>
      </c>
    </row>
    <row r="14" spans="1:9" x14ac:dyDescent="0.35">
      <c r="A14" s="22" t="s">
        <v>114</v>
      </c>
      <c r="B14" s="22" t="s">
        <v>115</v>
      </c>
      <c r="C14" s="22" t="s">
        <v>136</v>
      </c>
      <c r="D14" s="22" t="s">
        <v>137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</row>
    <row r="15" spans="1:9" x14ac:dyDescent="0.35">
      <c r="A15" s="22" t="s">
        <v>114</v>
      </c>
      <c r="B15" s="22" t="s">
        <v>115</v>
      </c>
      <c r="C15" s="22" t="s">
        <v>138</v>
      </c>
      <c r="D15" s="22" t="s">
        <v>139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</row>
    <row r="16" spans="1:9" x14ac:dyDescent="0.35">
      <c r="A16" s="22" t="s">
        <v>114</v>
      </c>
      <c r="B16" s="22" t="s">
        <v>115</v>
      </c>
      <c r="C16" s="22" t="s">
        <v>140</v>
      </c>
      <c r="D16" s="22" t="s">
        <v>141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</row>
    <row r="17" spans="1:9" x14ac:dyDescent="0.35">
      <c r="A17" s="22" t="s">
        <v>114</v>
      </c>
      <c r="B17" s="22" t="s">
        <v>115</v>
      </c>
      <c r="C17" s="22" t="s">
        <v>142</v>
      </c>
      <c r="D17" s="22" t="s">
        <v>143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</row>
    <row r="18" spans="1:9" x14ac:dyDescent="0.35">
      <c r="A18" s="22" t="s">
        <v>114</v>
      </c>
      <c r="B18" s="22" t="s">
        <v>115</v>
      </c>
      <c r="C18" s="22" t="s">
        <v>144</v>
      </c>
      <c r="D18" s="22" t="s">
        <v>145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</row>
    <row r="19" spans="1:9" x14ac:dyDescent="0.35">
      <c r="A19" s="22" t="s">
        <v>114</v>
      </c>
      <c r="B19" s="22" t="s">
        <v>115</v>
      </c>
      <c r="C19" s="22" t="s">
        <v>146</v>
      </c>
      <c r="D19" s="22" t="s">
        <v>147</v>
      </c>
      <c r="E19" s="22">
        <v>9200014</v>
      </c>
      <c r="F19" s="22">
        <v>0</v>
      </c>
      <c r="G19" s="22">
        <v>0</v>
      </c>
      <c r="H19" s="22">
        <v>11536560</v>
      </c>
      <c r="I19" s="22">
        <v>20736574</v>
      </c>
    </row>
    <row r="20" spans="1:9" x14ac:dyDescent="0.35">
      <c r="A20" s="22" t="s">
        <v>114</v>
      </c>
      <c r="B20" s="22" t="s">
        <v>115</v>
      </c>
      <c r="C20" s="22" t="s">
        <v>148</v>
      </c>
      <c r="D20" s="22" t="s">
        <v>149</v>
      </c>
      <c r="E20" s="22">
        <v>0</v>
      </c>
      <c r="F20" s="22">
        <v>0</v>
      </c>
      <c r="G20" s="22">
        <v>0</v>
      </c>
      <c r="H20" s="22">
        <v>451909</v>
      </c>
      <c r="I20" s="22">
        <v>451909</v>
      </c>
    </row>
    <row r="21" spans="1:9" x14ac:dyDescent="0.35">
      <c r="A21" s="22" t="s">
        <v>114</v>
      </c>
      <c r="B21" s="22" t="s">
        <v>115</v>
      </c>
      <c r="C21" s="22" t="s">
        <v>150</v>
      </c>
      <c r="D21" s="22" t="s">
        <v>151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</row>
    <row r="22" spans="1:9" x14ac:dyDescent="0.35">
      <c r="A22" s="22" t="s">
        <v>114</v>
      </c>
      <c r="B22" s="22" t="s">
        <v>115</v>
      </c>
      <c r="C22" s="22" t="s">
        <v>152</v>
      </c>
      <c r="D22" s="22" t="s">
        <v>153</v>
      </c>
      <c r="E22" s="22">
        <v>0</v>
      </c>
      <c r="F22" s="22">
        <v>0</v>
      </c>
      <c r="G22" s="22">
        <v>0</v>
      </c>
      <c r="H22" s="22">
        <v>0</v>
      </c>
      <c r="I22" s="22">
        <v>0</v>
      </c>
    </row>
    <row r="23" spans="1:9" x14ac:dyDescent="0.35">
      <c r="A23" s="22" t="s">
        <v>114</v>
      </c>
      <c r="B23" s="22" t="s">
        <v>154</v>
      </c>
      <c r="C23" s="22" t="s">
        <v>155</v>
      </c>
      <c r="D23" s="22" t="s">
        <v>156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</row>
    <row r="24" spans="1:9" x14ac:dyDescent="0.35">
      <c r="A24" s="22" t="s">
        <v>114</v>
      </c>
      <c r="B24" s="22" t="s">
        <v>154</v>
      </c>
      <c r="C24" s="22" t="s">
        <v>157</v>
      </c>
      <c r="D24" s="22" t="s">
        <v>158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</row>
    <row r="25" spans="1:9" x14ac:dyDescent="0.35">
      <c r="A25" s="22" t="s">
        <v>114</v>
      </c>
      <c r="B25" s="22" t="s">
        <v>154</v>
      </c>
      <c r="C25" s="22" t="s">
        <v>159</v>
      </c>
      <c r="D25" s="22" t="s">
        <v>160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</row>
    <row r="26" spans="1:9" x14ac:dyDescent="0.35">
      <c r="A26" s="22" t="s">
        <v>114</v>
      </c>
      <c r="B26" s="22" t="s">
        <v>154</v>
      </c>
      <c r="C26" s="22" t="s">
        <v>161</v>
      </c>
      <c r="D26" s="22" t="s">
        <v>162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</row>
    <row r="27" spans="1:9" x14ac:dyDescent="0.35">
      <c r="A27" s="22" t="s">
        <v>114</v>
      </c>
      <c r="B27" s="22" t="s">
        <v>154</v>
      </c>
      <c r="C27" s="22" t="s">
        <v>163</v>
      </c>
      <c r="D27" s="22" t="s">
        <v>164</v>
      </c>
      <c r="E27" s="22">
        <v>0</v>
      </c>
      <c r="F27" s="22">
        <v>0</v>
      </c>
      <c r="G27" s="22">
        <v>0</v>
      </c>
      <c r="H27" s="22">
        <v>419440</v>
      </c>
      <c r="I27" s="22">
        <v>419440</v>
      </c>
    </row>
    <row r="28" spans="1:9" x14ac:dyDescent="0.35">
      <c r="A28" s="22" t="s">
        <v>114</v>
      </c>
      <c r="B28" s="22" t="s">
        <v>154</v>
      </c>
      <c r="C28" s="22" t="s">
        <v>165</v>
      </c>
      <c r="D28" s="22" t="s">
        <v>166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</row>
    <row r="29" spans="1:9" x14ac:dyDescent="0.35">
      <c r="A29" s="22" t="s">
        <v>114</v>
      </c>
      <c r="B29" s="22" t="s">
        <v>167</v>
      </c>
      <c r="C29" s="22" t="s">
        <v>168</v>
      </c>
      <c r="D29" s="22" t="s">
        <v>169</v>
      </c>
      <c r="E29" s="22">
        <v>0</v>
      </c>
      <c r="F29" s="22">
        <v>312837</v>
      </c>
      <c r="G29" s="22">
        <v>0</v>
      </c>
      <c r="H29" s="22">
        <v>0</v>
      </c>
      <c r="I29" s="22">
        <v>312837</v>
      </c>
    </row>
    <row r="30" spans="1:9" x14ac:dyDescent="0.35">
      <c r="A30" s="22" t="s">
        <v>114</v>
      </c>
      <c r="B30" s="22" t="s">
        <v>167</v>
      </c>
      <c r="C30" s="22" t="s">
        <v>170</v>
      </c>
      <c r="D30" s="22" t="s">
        <v>171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</row>
    <row r="31" spans="1:9" x14ac:dyDescent="0.35">
      <c r="A31" s="22" t="s">
        <v>114</v>
      </c>
      <c r="B31" s="22" t="s">
        <v>167</v>
      </c>
      <c r="C31" s="22" t="s">
        <v>172</v>
      </c>
      <c r="D31" s="22" t="s">
        <v>173</v>
      </c>
      <c r="E31" s="22">
        <v>4342351</v>
      </c>
      <c r="F31" s="22">
        <v>0</v>
      </c>
      <c r="G31" s="22">
        <v>0</v>
      </c>
      <c r="H31" s="22">
        <v>0</v>
      </c>
      <c r="I31" s="22">
        <v>4342351</v>
      </c>
    </row>
    <row r="32" spans="1:9" x14ac:dyDescent="0.35">
      <c r="A32" s="22" t="s">
        <v>114</v>
      </c>
      <c r="B32" s="22" t="s">
        <v>167</v>
      </c>
      <c r="C32" s="22" t="s">
        <v>174</v>
      </c>
      <c r="D32" s="22" t="s">
        <v>175</v>
      </c>
      <c r="E32" s="22">
        <v>0</v>
      </c>
      <c r="F32" s="22">
        <v>0</v>
      </c>
      <c r="G32" s="22">
        <v>0</v>
      </c>
      <c r="H32" s="22">
        <v>2874182</v>
      </c>
      <c r="I32" s="22">
        <v>2874182</v>
      </c>
    </row>
    <row r="33" spans="1:9" x14ac:dyDescent="0.35">
      <c r="A33" s="22" t="s">
        <v>114</v>
      </c>
      <c r="B33" s="22" t="s">
        <v>167</v>
      </c>
      <c r="C33" s="22" t="s">
        <v>176</v>
      </c>
      <c r="D33" s="22" t="s">
        <v>177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</row>
    <row r="34" spans="1:9" x14ac:dyDescent="0.35">
      <c r="A34" s="22" t="s">
        <v>114</v>
      </c>
      <c r="B34" s="22" t="s">
        <v>167</v>
      </c>
      <c r="C34" s="22" t="s">
        <v>178</v>
      </c>
      <c r="D34" s="22" t="s">
        <v>179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</row>
    <row r="35" spans="1:9" x14ac:dyDescent="0.35">
      <c r="A35" s="22" t="s">
        <v>114</v>
      </c>
      <c r="B35" s="22" t="s">
        <v>167</v>
      </c>
      <c r="C35" s="22" t="s">
        <v>180</v>
      </c>
      <c r="D35" s="22" t="s">
        <v>181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</row>
    <row r="36" spans="1:9" x14ac:dyDescent="0.35">
      <c r="A36" s="22" t="s">
        <v>114</v>
      </c>
      <c r="B36" s="22" t="s">
        <v>167</v>
      </c>
      <c r="C36" s="22" t="s">
        <v>182</v>
      </c>
      <c r="D36" s="22" t="s">
        <v>183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</row>
    <row r="37" spans="1:9" x14ac:dyDescent="0.35">
      <c r="A37" s="22" t="s">
        <v>114</v>
      </c>
      <c r="B37" s="22" t="s">
        <v>167</v>
      </c>
      <c r="C37" s="22" t="s">
        <v>184</v>
      </c>
      <c r="D37" s="22" t="s">
        <v>185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</row>
    <row r="38" spans="1:9" x14ac:dyDescent="0.35">
      <c r="A38" s="22" t="s">
        <v>114</v>
      </c>
      <c r="B38" s="22" t="s">
        <v>167</v>
      </c>
      <c r="C38" s="22" t="s">
        <v>186</v>
      </c>
      <c r="D38" s="22" t="s">
        <v>187</v>
      </c>
      <c r="E38" s="22">
        <v>0</v>
      </c>
      <c r="F38" s="22">
        <v>0</v>
      </c>
      <c r="G38" s="22">
        <v>0</v>
      </c>
      <c r="H38" s="22">
        <v>3872625</v>
      </c>
      <c r="I38" s="22">
        <v>3872625</v>
      </c>
    </row>
    <row r="39" spans="1:9" x14ac:dyDescent="0.35">
      <c r="A39" s="22" t="s">
        <v>114</v>
      </c>
      <c r="B39" s="22" t="s">
        <v>167</v>
      </c>
      <c r="C39" s="22" t="s">
        <v>188</v>
      </c>
      <c r="D39" s="22" t="s">
        <v>189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</row>
    <row r="40" spans="1:9" x14ac:dyDescent="0.35">
      <c r="A40" s="22" t="s">
        <v>114</v>
      </c>
      <c r="B40" s="22" t="s">
        <v>167</v>
      </c>
      <c r="C40" s="22" t="s">
        <v>190</v>
      </c>
      <c r="D40" s="22" t="s">
        <v>191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</row>
    <row r="41" spans="1:9" x14ac:dyDescent="0.35">
      <c r="A41" s="22" t="s">
        <v>114</v>
      </c>
      <c r="B41" s="22" t="s">
        <v>167</v>
      </c>
      <c r="C41" s="22" t="s">
        <v>192</v>
      </c>
      <c r="D41" s="22" t="s">
        <v>193</v>
      </c>
      <c r="E41" s="22">
        <v>1859161</v>
      </c>
      <c r="F41" s="22">
        <v>0</v>
      </c>
      <c r="G41" s="22">
        <v>0</v>
      </c>
      <c r="H41" s="22">
        <v>0</v>
      </c>
      <c r="I41" s="22">
        <v>1859161</v>
      </c>
    </row>
    <row r="42" spans="1:9" x14ac:dyDescent="0.35">
      <c r="A42" s="22" t="s">
        <v>114</v>
      </c>
      <c r="B42" s="22" t="s">
        <v>167</v>
      </c>
      <c r="C42" s="22" t="s">
        <v>194</v>
      </c>
      <c r="D42" s="22" t="s">
        <v>195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</row>
    <row r="43" spans="1:9" x14ac:dyDescent="0.35">
      <c r="A43" s="22" t="s">
        <v>114</v>
      </c>
      <c r="B43" s="22" t="s">
        <v>167</v>
      </c>
      <c r="C43" s="22" t="s">
        <v>196</v>
      </c>
      <c r="D43" s="22" t="s">
        <v>197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</row>
    <row r="44" spans="1:9" x14ac:dyDescent="0.35">
      <c r="A44" s="22" t="s">
        <v>114</v>
      </c>
      <c r="B44" s="22" t="s">
        <v>167</v>
      </c>
      <c r="C44" s="22" t="s">
        <v>198</v>
      </c>
      <c r="D44" s="22" t="s">
        <v>199</v>
      </c>
      <c r="E44" s="22">
        <v>1651113</v>
      </c>
      <c r="F44" s="22">
        <v>0</v>
      </c>
      <c r="G44" s="22">
        <v>0</v>
      </c>
      <c r="H44" s="22">
        <v>0</v>
      </c>
      <c r="I44" s="22">
        <v>1651113</v>
      </c>
    </row>
    <row r="45" spans="1:9" x14ac:dyDescent="0.35">
      <c r="A45" s="22" t="s">
        <v>114</v>
      </c>
      <c r="B45" s="22" t="s">
        <v>167</v>
      </c>
      <c r="C45" s="22" t="s">
        <v>200</v>
      </c>
      <c r="D45" s="22" t="s">
        <v>201</v>
      </c>
      <c r="E45" s="22">
        <v>4014098</v>
      </c>
      <c r="F45" s="22">
        <v>0</v>
      </c>
      <c r="G45" s="22">
        <v>0</v>
      </c>
      <c r="H45" s="22">
        <v>0</v>
      </c>
      <c r="I45" s="22">
        <v>4014098</v>
      </c>
    </row>
    <row r="46" spans="1:9" x14ac:dyDescent="0.35">
      <c r="A46" s="22" t="s">
        <v>114</v>
      </c>
      <c r="B46" s="22" t="s">
        <v>167</v>
      </c>
      <c r="C46" s="22" t="s">
        <v>202</v>
      </c>
      <c r="D46" s="22" t="s">
        <v>203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</row>
    <row r="47" spans="1:9" x14ac:dyDescent="0.35">
      <c r="A47" s="22" t="s">
        <v>114</v>
      </c>
      <c r="B47" s="22" t="s">
        <v>167</v>
      </c>
      <c r="C47" s="22" t="s">
        <v>204</v>
      </c>
      <c r="D47" s="22" t="s">
        <v>205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</row>
    <row r="48" spans="1:9" x14ac:dyDescent="0.35">
      <c r="A48" s="22" t="s">
        <v>114</v>
      </c>
      <c r="B48" s="22" t="s">
        <v>167</v>
      </c>
      <c r="C48" s="22" t="s">
        <v>206</v>
      </c>
      <c r="D48" s="22" t="s">
        <v>207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</row>
    <row r="49" spans="1:9" x14ac:dyDescent="0.35">
      <c r="A49" s="22" t="s">
        <v>114</v>
      </c>
      <c r="B49" s="22" t="s">
        <v>167</v>
      </c>
      <c r="C49" s="22" t="s">
        <v>208</v>
      </c>
      <c r="D49" s="22" t="s">
        <v>209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</row>
    <row r="50" spans="1:9" x14ac:dyDescent="0.35">
      <c r="A50" s="22" t="s">
        <v>114</v>
      </c>
      <c r="B50" s="22" t="s">
        <v>167</v>
      </c>
      <c r="C50" s="22" t="s">
        <v>210</v>
      </c>
      <c r="D50" s="22" t="s">
        <v>211</v>
      </c>
      <c r="E50" s="22">
        <v>2805651</v>
      </c>
      <c r="F50" s="22">
        <v>0</v>
      </c>
      <c r="G50" s="22">
        <v>0</v>
      </c>
      <c r="H50" s="22">
        <v>0</v>
      </c>
      <c r="I50" s="22">
        <v>2805651</v>
      </c>
    </row>
    <row r="51" spans="1:9" x14ac:dyDescent="0.35">
      <c r="A51" s="22" t="s">
        <v>114</v>
      </c>
      <c r="B51" s="22" t="s">
        <v>167</v>
      </c>
      <c r="C51" s="22" t="s">
        <v>212</v>
      </c>
      <c r="D51" s="22" t="s">
        <v>213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</row>
    <row r="52" spans="1:9" x14ac:dyDescent="0.35">
      <c r="A52" s="22" t="s">
        <v>114</v>
      </c>
      <c r="B52" s="22" t="s">
        <v>167</v>
      </c>
      <c r="C52" s="22" t="s">
        <v>214</v>
      </c>
      <c r="D52" s="22" t="s">
        <v>215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</row>
    <row r="53" spans="1:9" x14ac:dyDescent="0.35">
      <c r="A53" s="22" t="s">
        <v>114</v>
      </c>
      <c r="B53" s="22" t="s">
        <v>167</v>
      </c>
      <c r="C53" s="22" t="s">
        <v>216</v>
      </c>
      <c r="D53" s="22" t="s">
        <v>217</v>
      </c>
      <c r="E53" s="22">
        <v>5474463</v>
      </c>
      <c r="F53" s="22">
        <v>0</v>
      </c>
      <c r="G53" s="22">
        <v>0</v>
      </c>
      <c r="H53" s="22">
        <v>4910071</v>
      </c>
      <c r="I53" s="22">
        <v>10384534</v>
      </c>
    </row>
    <row r="54" spans="1:9" x14ac:dyDescent="0.35">
      <c r="A54" s="22" t="s">
        <v>114</v>
      </c>
      <c r="B54" s="22" t="s">
        <v>167</v>
      </c>
      <c r="C54" s="22" t="s">
        <v>218</v>
      </c>
      <c r="D54" s="22" t="s">
        <v>219</v>
      </c>
      <c r="E54" s="22">
        <v>0</v>
      </c>
      <c r="F54" s="22">
        <v>0</v>
      </c>
      <c r="G54" s="22">
        <v>0</v>
      </c>
      <c r="H54" s="22">
        <v>3342997</v>
      </c>
      <c r="I54" s="22">
        <v>3342997</v>
      </c>
    </row>
    <row r="55" spans="1:9" x14ac:dyDescent="0.35">
      <c r="A55" s="22" t="s">
        <v>114</v>
      </c>
      <c r="B55" s="22" t="s">
        <v>167</v>
      </c>
      <c r="C55" s="22" t="s">
        <v>220</v>
      </c>
      <c r="D55" s="22" t="s">
        <v>221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</row>
    <row r="56" spans="1:9" x14ac:dyDescent="0.35">
      <c r="A56" s="22" t="s">
        <v>114</v>
      </c>
      <c r="B56" s="22" t="s">
        <v>167</v>
      </c>
      <c r="C56" s="22" t="s">
        <v>222</v>
      </c>
      <c r="D56" s="22" t="s">
        <v>223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</row>
    <row r="57" spans="1:9" x14ac:dyDescent="0.35">
      <c r="A57" s="22" t="s">
        <v>114</v>
      </c>
      <c r="B57" s="22" t="s">
        <v>167</v>
      </c>
      <c r="C57" s="22" t="s">
        <v>224</v>
      </c>
      <c r="D57" s="22" t="s">
        <v>225</v>
      </c>
      <c r="E57" s="22">
        <v>5632207</v>
      </c>
      <c r="F57" s="22">
        <v>0</v>
      </c>
      <c r="G57" s="22">
        <v>0</v>
      </c>
      <c r="H57" s="22">
        <v>0</v>
      </c>
      <c r="I57" s="22">
        <v>5632207</v>
      </c>
    </row>
    <row r="58" spans="1:9" x14ac:dyDescent="0.35">
      <c r="A58" s="22" t="s">
        <v>114</v>
      </c>
      <c r="B58" s="22" t="s">
        <v>167</v>
      </c>
      <c r="C58" s="22" t="s">
        <v>226</v>
      </c>
      <c r="D58" s="22" t="s">
        <v>227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</row>
    <row r="59" spans="1:9" x14ac:dyDescent="0.35">
      <c r="A59" s="22" t="s">
        <v>114</v>
      </c>
      <c r="B59" s="22" t="s">
        <v>167</v>
      </c>
      <c r="C59" s="22" t="s">
        <v>228</v>
      </c>
      <c r="D59" s="22" t="s">
        <v>229</v>
      </c>
      <c r="E59" s="22">
        <v>0</v>
      </c>
      <c r="F59" s="22">
        <v>0</v>
      </c>
      <c r="G59" s="22">
        <v>0</v>
      </c>
      <c r="H59" s="22">
        <v>0</v>
      </c>
      <c r="I59" s="22">
        <v>0</v>
      </c>
    </row>
    <row r="60" spans="1:9" x14ac:dyDescent="0.35">
      <c r="A60" s="22" t="s">
        <v>114</v>
      </c>
      <c r="B60" s="22" t="s">
        <v>167</v>
      </c>
      <c r="C60" s="22" t="s">
        <v>230</v>
      </c>
      <c r="D60" s="22" t="s">
        <v>231</v>
      </c>
      <c r="E60" s="22">
        <v>512050</v>
      </c>
      <c r="F60" s="22">
        <v>0</v>
      </c>
      <c r="G60" s="22">
        <v>0</v>
      </c>
      <c r="H60" s="22">
        <v>1150000</v>
      </c>
      <c r="I60" s="22">
        <v>1662050</v>
      </c>
    </row>
    <row r="61" spans="1:9" x14ac:dyDescent="0.35">
      <c r="A61" s="22" t="s">
        <v>114</v>
      </c>
      <c r="B61" s="22" t="s">
        <v>167</v>
      </c>
      <c r="C61" s="22" t="s">
        <v>232</v>
      </c>
      <c r="D61" s="22" t="s">
        <v>233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</row>
    <row r="62" spans="1:9" x14ac:dyDescent="0.35">
      <c r="A62" s="22" t="s">
        <v>114</v>
      </c>
      <c r="B62" s="22" t="s">
        <v>167</v>
      </c>
      <c r="C62" s="22" t="s">
        <v>234</v>
      </c>
      <c r="D62" s="22" t="s">
        <v>235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</row>
    <row r="63" spans="1:9" x14ac:dyDescent="0.35">
      <c r="A63" s="22" t="s">
        <v>114</v>
      </c>
      <c r="B63" s="22" t="s">
        <v>167</v>
      </c>
      <c r="C63" s="22" t="s">
        <v>236</v>
      </c>
      <c r="D63" s="22" t="s">
        <v>237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</row>
    <row r="64" spans="1:9" x14ac:dyDescent="0.35">
      <c r="A64" s="22" t="s">
        <v>114</v>
      </c>
      <c r="B64" s="22" t="s">
        <v>167</v>
      </c>
      <c r="C64" s="22" t="s">
        <v>238</v>
      </c>
      <c r="D64" s="22" t="s">
        <v>239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</row>
    <row r="65" spans="1:9" x14ac:dyDescent="0.35">
      <c r="A65" s="22" t="s">
        <v>114</v>
      </c>
      <c r="B65" s="22" t="s">
        <v>167</v>
      </c>
      <c r="C65" s="22" t="s">
        <v>240</v>
      </c>
      <c r="D65" s="22" t="s">
        <v>241</v>
      </c>
      <c r="E65" s="22">
        <v>1808971</v>
      </c>
      <c r="F65" s="22">
        <v>0</v>
      </c>
      <c r="G65" s="22">
        <v>0</v>
      </c>
      <c r="H65" s="22">
        <v>0</v>
      </c>
      <c r="I65" s="22">
        <v>1808971</v>
      </c>
    </row>
    <row r="66" spans="1:9" x14ac:dyDescent="0.35">
      <c r="A66" s="22" t="s">
        <v>114</v>
      </c>
      <c r="B66" s="22" t="s">
        <v>167</v>
      </c>
      <c r="C66" s="22" t="s">
        <v>242</v>
      </c>
      <c r="D66" s="22" t="s">
        <v>243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</row>
    <row r="67" spans="1:9" x14ac:dyDescent="0.35">
      <c r="A67" s="22" t="s">
        <v>114</v>
      </c>
      <c r="B67" s="22" t="s">
        <v>167</v>
      </c>
      <c r="C67" s="22" t="s">
        <v>244</v>
      </c>
      <c r="D67" s="22" t="s">
        <v>245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</row>
    <row r="68" spans="1:9" x14ac:dyDescent="0.35">
      <c r="A68" s="22" t="s">
        <v>114</v>
      </c>
      <c r="B68" s="22" t="s">
        <v>167</v>
      </c>
      <c r="C68" s="22" t="s">
        <v>246</v>
      </c>
      <c r="D68" s="22" t="s">
        <v>247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</row>
    <row r="69" spans="1:9" x14ac:dyDescent="0.35">
      <c r="A69" s="22" t="s">
        <v>114</v>
      </c>
      <c r="B69" s="22" t="s">
        <v>167</v>
      </c>
      <c r="C69" s="22" t="s">
        <v>248</v>
      </c>
      <c r="D69" s="22" t="s">
        <v>249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</row>
    <row r="70" spans="1:9" x14ac:dyDescent="0.35">
      <c r="A70" s="22" t="s">
        <v>114</v>
      </c>
      <c r="B70" s="22" t="s">
        <v>167</v>
      </c>
      <c r="C70" s="22" t="s">
        <v>250</v>
      </c>
      <c r="D70" s="22" t="s">
        <v>251</v>
      </c>
      <c r="E70" s="22">
        <v>111067</v>
      </c>
      <c r="F70" s="22">
        <v>419020</v>
      </c>
      <c r="G70" s="22">
        <v>0</v>
      </c>
      <c r="H70" s="22">
        <v>0</v>
      </c>
      <c r="I70" s="22">
        <v>530087</v>
      </c>
    </row>
    <row r="71" spans="1:9" x14ac:dyDescent="0.35">
      <c r="A71" s="22" t="s">
        <v>114</v>
      </c>
      <c r="B71" s="22" t="s">
        <v>167</v>
      </c>
      <c r="C71" s="22" t="s">
        <v>252</v>
      </c>
      <c r="D71" s="22" t="s">
        <v>253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</row>
    <row r="72" spans="1:9" x14ac:dyDescent="0.35">
      <c r="A72" s="22" t="s">
        <v>114</v>
      </c>
      <c r="B72" s="22" t="s">
        <v>167</v>
      </c>
      <c r="C72" s="22" t="s">
        <v>254</v>
      </c>
      <c r="D72" s="22" t="s">
        <v>255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</row>
    <row r="73" spans="1:9" x14ac:dyDescent="0.35">
      <c r="A73" s="22" t="s">
        <v>114</v>
      </c>
      <c r="B73" s="22" t="s">
        <v>167</v>
      </c>
      <c r="C73" s="22" t="s">
        <v>256</v>
      </c>
      <c r="D73" s="22" t="s">
        <v>257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</row>
    <row r="74" spans="1:9" x14ac:dyDescent="0.35">
      <c r="A74" s="22" t="s">
        <v>114</v>
      </c>
      <c r="B74" s="22" t="s">
        <v>167</v>
      </c>
      <c r="C74" s="22" t="s">
        <v>258</v>
      </c>
      <c r="D74" s="22" t="s">
        <v>259</v>
      </c>
      <c r="E74" s="22">
        <v>260250</v>
      </c>
      <c r="F74" s="22">
        <v>0</v>
      </c>
      <c r="G74" s="22">
        <v>0</v>
      </c>
      <c r="H74" s="22">
        <v>0</v>
      </c>
      <c r="I74" s="22">
        <v>260250</v>
      </c>
    </row>
    <row r="75" spans="1:9" x14ac:dyDescent="0.35">
      <c r="A75" s="22" t="s">
        <v>114</v>
      </c>
      <c r="B75" s="22" t="s">
        <v>167</v>
      </c>
      <c r="C75" s="22" t="s">
        <v>260</v>
      </c>
      <c r="D75" s="22" t="s">
        <v>261</v>
      </c>
      <c r="E75" s="22">
        <v>218091</v>
      </c>
      <c r="F75" s="22">
        <v>0</v>
      </c>
      <c r="G75" s="22">
        <v>0</v>
      </c>
      <c r="H75" s="22">
        <v>1218354</v>
      </c>
      <c r="I75" s="22">
        <v>1436445</v>
      </c>
    </row>
    <row r="76" spans="1:9" x14ac:dyDescent="0.35">
      <c r="A76" s="22" t="s">
        <v>114</v>
      </c>
      <c r="B76" s="22" t="s">
        <v>167</v>
      </c>
      <c r="C76" s="22" t="s">
        <v>262</v>
      </c>
      <c r="D76" s="22" t="s">
        <v>263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</row>
    <row r="77" spans="1:9" x14ac:dyDescent="0.35">
      <c r="A77" s="22" t="s">
        <v>114</v>
      </c>
      <c r="B77" s="22" t="s">
        <v>167</v>
      </c>
      <c r="C77" s="22" t="s">
        <v>264</v>
      </c>
      <c r="D77" s="22" t="s">
        <v>265</v>
      </c>
      <c r="E77" s="22">
        <v>2984555</v>
      </c>
      <c r="F77" s="22">
        <v>0</v>
      </c>
      <c r="G77" s="22">
        <v>0</v>
      </c>
      <c r="H77" s="22">
        <v>80868</v>
      </c>
      <c r="I77" s="22">
        <v>3065423</v>
      </c>
    </row>
    <row r="78" spans="1:9" x14ac:dyDescent="0.35">
      <c r="A78" s="22" t="s">
        <v>114</v>
      </c>
      <c r="B78" s="22" t="s">
        <v>167</v>
      </c>
      <c r="C78" s="22" t="s">
        <v>266</v>
      </c>
      <c r="D78" s="22" t="s">
        <v>267</v>
      </c>
      <c r="E78" s="22">
        <v>3118346</v>
      </c>
      <c r="F78" s="22">
        <v>3172116</v>
      </c>
      <c r="G78" s="22">
        <v>479121</v>
      </c>
      <c r="H78" s="22">
        <v>0</v>
      </c>
      <c r="I78" s="22">
        <v>6769583</v>
      </c>
    </row>
    <row r="79" spans="1:9" x14ac:dyDescent="0.35">
      <c r="A79" s="22" t="s">
        <v>114</v>
      </c>
      <c r="B79" s="22" t="s">
        <v>167</v>
      </c>
      <c r="C79" s="22" t="s">
        <v>268</v>
      </c>
      <c r="D79" s="22" t="s">
        <v>269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</row>
    <row r="80" spans="1:9" x14ac:dyDescent="0.35">
      <c r="A80" s="22" t="s">
        <v>114</v>
      </c>
      <c r="B80" s="22" t="s">
        <v>167</v>
      </c>
      <c r="C80" s="22" t="s">
        <v>270</v>
      </c>
      <c r="D80" s="22" t="s">
        <v>271</v>
      </c>
      <c r="E80" s="22">
        <v>0</v>
      </c>
      <c r="F80" s="22">
        <v>0</v>
      </c>
      <c r="G80" s="22">
        <v>0</v>
      </c>
      <c r="H80" s="22">
        <v>302251</v>
      </c>
      <c r="I80" s="22">
        <v>302251</v>
      </c>
    </row>
    <row r="81" spans="1:9" x14ac:dyDescent="0.35">
      <c r="A81" s="22" t="s">
        <v>114</v>
      </c>
      <c r="B81" s="22" t="s">
        <v>167</v>
      </c>
      <c r="C81" s="22" t="s">
        <v>272</v>
      </c>
      <c r="D81" s="22" t="s">
        <v>273</v>
      </c>
      <c r="E81" s="22">
        <v>0</v>
      </c>
      <c r="F81" s="22">
        <v>0</v>
      </c>
      <c r="G81" s="22">
        <v>0</v>
      </c>
      <c r="H81" s="22">
        <v>337946</v>
      </c>
      <c r="I81" s="22">
        <v>337946</v>
      </c>
    </row>
    <row r="82" spans="1:9" x14ac:dyDescent="0.35">
      <c r="A82" s="22" t="s">
        <v>114</v>
      </c>
      <c r="B82" s="22" t="s">
        <v>167</v>
      </c>
      <c r="C82" s="22" t="s">
        <v>274</v>
      </c>
      <c r="D82" s="22" t="s">
        <v>275</v>
      </c>
      <c r="E82" s="22">
        <v>0</v>
      </c>
      <c r="F82" s="22">
        <v>1888236</v>
      </c>
      <c r="G82" s="22">
        <v>0</v>
      </c>
      <c r="H82" s="22">
        <v>984926</v>
      </c>
      <c r="I82" s="22">
        <v>2873162</v>
      </c>
    </row>
    <row r="83" spans="1:9" x14ac:dyDescent="0.35">
      <c r="A83" s="22" t="s">
        <v>114</v>
      </c>
      <c r="B83" s="22" t="s">
        <v>167</v>
      </c>
      <c r="C83" s="22" t="s">
        <v>276</v>
      </c>
      <c r="D83" s="22" t="s">
        <v>277</v>
      </c>
      <c r="E83" s="22">
        <v>1510192</v>
      </c>
      <c r="F83" s="22">
        <v>0</v>
      </c>
      <c r="G83" s="22">
        <v>0</v>
      </c>
      <c r="H83" s="22">
        <v>0</v>
      </c>
      <c r="I83" s="22">
        <v>1510192</v>
      </c>
    </row>
    <row r="84" spans="1:9" x14ac:dyDescent="0.35">
      <c r="A84" s="22" t="s">
        <v>114</v>
      </c>
      <c r="B84" s="22" t="s">
        <v>167</v>
      </c>
      <c r="C84" s="22" t="s">
        <v>278</v>
      </c>
      <c r="D84" s="22" t="s">
        <v>279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</row>
    <row r="85" spans="1:9" x14ac:dyDescent="0.35">
      <c r="A85" s="22" t="s">
        <v>114</v>
      </c>
      <c r="B85" s="22" t="s">
        <v>167</v>
      </c>
      <c r="C85" s="22" t="s">
        <v>280</v>
      </c>
      <c r="D85" s="22" t="s">
        <v>281</v>
      </c>
      <c r="E85" s="22">
        <v>0</v>
      </c>
      <c r="F85" s="22">
        <v>0</v>
      </c>
      <c r="G85" s="22">
        <v>0</v>
      </c>
      <c r="H85" s="22">
        <v>0</v>
      </c>
      <c r="I85" s="22">
        <v>0</v>
      </c>
    </row>
    <row r="86" spans="1:9" x14ac:dyDescent="0.35">
      <c r="A86" s="22" t="s">
        <v>114</v>
      </c>
      <c r="B86" s="22" t="s">
        <v>167</v>
      </c>
      <c r="C86" s="22" t="s">
        <v>282</v>
      </c>
      <c r="D86" s="22" t="s">
        <v>283</v>
      </c>
      <c r="E86" s="22">
        <v>0</v>
      </c>
      <c r="F86" s="22">
        <v>0</v>
      </c>
      <c r="G86" s="22">
        <v>0</v>
      </c>
      <c r="H86" s="22">
        <v>5799873</v>
      </c>
      <c r="I86" s="22">
        <v>5799873</v>
      </c>
    </row>
    <row r="87" spans="1:9" x14ac:dyDescent="0.35">
      <c r="A87" s="22" t="s">
        <v>114</v>
      </c>
      <c r="B87" s="22" t="s">
        <v>167</v>
      </c>
      <c r="C87" s="22" t="s">
        <v>284</v>
      </c>
      <c r="D87" s="22" t="s">
        <v>285</v>
      </c>
      <c r="E87" s="22">
        <v>0</v>
      </c>
      <c r="F87" s="22">
        <v>0</v>
      </c>
      <c r="G87" s="22">
        <v>0</v>
      </c>
      <c r="H87" s="22">
        <v>6067048</v>
      </c>
      <c r="I87" s="22">
        <v>6067048</v>
      </c>
    </row>
    <row r="88" spans="1:9" x14ac:dyDescent="0.35">
      <c r="A88" s="22" t="s">
        <v>114</v>
      </c>
      <c r="B88" s="22" t="s">
        <v>167</v>
      </c>
      <c r="C88" s="22" t="s">
        <v>286</v>
      </c>
      <c r="D88" s="22" t="s">
        <v>287</v>
      </c>
      <c r="E88" s="22">
        <v>0</v>
      </c>
      <c r="F88" s="22">
        <v>0</v>
      </c>
      <c r="G88" s="22">
        <v>0</v>
      </c>
      <c r="H88" s="22">
        <v>3715090</v>
      </c>
      <c r="I88" s="22">
        <v>3715090</v>
      </c>
    </row>
    <row r="89" spans="1:9" x14ac:dyDescent="0.35">
      <c r="A89" s="22" t="s">
        <v>114</v>
      </c>
      <c r="B89" s="22" t="s">
        <v>167</v>
      </c>
      <c r="C89" s="22" t="s">
        <v>288</v>
      </c>
      <c r="D89" s="22" t="s">
        <v>289</v>
      </c>
      <c r="E89" s="22">
        <v>0</v>
      </c>
      <c r="F89" s="22">
        <v>0</v>
      </c>
      <c r="G89" s="22">
        <v>0</v>
      </c>
      <c r="H89" s="22">
        <v>0</v>
      </c>
      <c r="I89" s="22">
        <v>0</v>
      </c>
    </row>
    <row r="90" spans="1:9" x14ac:dyDescent="0.35">
      <c r="A90" s="22" t="s">
        <v>114</v>
      </c>
      <c r="B90" s="22" t="s">
        <v>167</v>
      </c>
      <c r="C90" s="22" t="s">
        <v>290</v>
      </c>
      <c r="D90" s="22" t="s">
        <v>291</v>
      </c>
      <c r="E90" s="22">
        <v>2039323</v>
      </c>
      <c r="F90" s="22">
        <v>0</v>
      </c>
      <c r="G90" s="22">
        <v>0</v>
      </c>
      <c r="H90" s="22">
        <v>0</v>
      </c>
      <c r="I90" s="22">
        <v>2039323</v>
      </c>
    </row>
    <row r="91" spans="1:9" x14ac:dyDescent="0.35">
      <c r="A91" s="22" t="s">
        <v>114</v>
      </c>
      <c r="B91" s="22" t="s">
        <v>167</v>
      </c>
      <c r="C91" s="22" t="s">
        <v>292</v>
      </c>
      <c r="D91" s="22" t="s">
        <v>293</v>
      </c>
      <c r="E91" s="22">
        <v>0</v>
      </c>
      <c r="F91" s="22">
        <v>0</v>
      </c>
      <c r="G91" s="22">
        <v>0</v>
      </c>
      <c r="H91" s="22">
        <v>0</v>
      </c>
      <c r="I91" s="22">
        <v>0</v>
      </c>
    </row>
    <row r="92" spans="1:9" x14ac:dyDescent="0.35">
      <c r="A92" s="22" t="s">
        <v>114</v>
      </c>
      <c r="B92" s="22" t="s">
        <v>294</v>
      </c>
      <c r="C92" s="22" t="s">
        <v>295</v>
      </c>
      <c r="D92" s="22" t="s">
        <v>296</v>
      </c>
      <c r="E92" s="22">
        <v>0</v>
      </c>
      <c r="F92" s="22">
        <v>0</v>
      </c>
      <c r="G92" s="22">
        <v>0</v>
      </c>
      <c r="H92" s="22">
        <v>0</v>
      </c>
      <c r="I92" s="22">
        <v>0</v>
      </c>
    </row>
    <row r="93" spans="1:9" x14ac:dyDescent="0.35">
      <c r="A93" s="22" t="s">
        <v>114</v>
      </c>
      <c r="B93" s="22" t="s">
        <v>294</v>
      </c>
      <c r="C93" s="22" t="s">
        <v>297</v>
      </c>
      <c r="D93" s="22" t="s">
        <v>298</v>
      </c>
      <c r="E93" s="22">
        <v>0</v>
      </c>
      <c r="F93" s="22">
        <v>0</v>
      </c>
      <c r="G93" s="22">
        <v>0</v>
      </c>
      <c r="H93" s="22">
        <v>0</v>
      </c>
      <c r="I93" s="22">
        <v>0</v>
      </c>
    </row>
    <row r="94" spans="1:9" x14ac:dyDescent="0.35">
      <c r="A94" s="22" t="s">
        <v>114</v>
      </c>
      <c r="B94" s="22" t="s">
        <v>294</v>
      </c>
      <c r="C94" s="22" t="s">
        <v>299</v>
      </c>
      <c r="D94" s="22" t="s">
        <v>300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</row>
    <row r="95" spans="1:9" x14ac:dyDescent="0.35">
      <c r="A95" s="22" t="s">
        <v>114</v>
      </c>
      <c r="B95" s="22" t="s">
        <v>294</v>
      </c>
      <c r="C95" s="22" t="s">
        <v>301</v>
      </c>
      <c r="D95" s="22" t="s">
        <v>302</v>
      </c>
      <c r="E95" s="22">
        <v>0</v>
      </c>
      <c r="F95" s="22">
        <v>0</v>
      </c>
      <c r="G95" s="22">
        <v>0</v>
      </c>
      <c r="H95" s="22">
        <v>0</v>
      </c>
      <c r="I95" s="22">
        <v>0</v>
      </c>
    </row>
    <row r="96" spans="1:9" x14ac:dyDescent="0.35">
      <c r="A96" s="22" t="s">
        <v>114</v>
      </c>
      <c r="B96" s="22" t="s">
        <v>294</v>
      </c>
      <c r="C96" s="22" t="s">
        <v>303</v>
      </c>
      <c r="D96" s="22" t="s">
        <v>304</v>
      </c>
      <c r="E96" s="22">
        <v>0</v>
      </c>
      <c r="F96" s="22">
        <v>0</v>
      </c>
      <c r="G96" s="22">
        <v>0</v>
      </c>
      <c r="H96" s="22">
        <v>0</v>
      </c>
      <c r="I96" s="22">
        <v>0</v>
      </c>
    </row>
    <row r="97" spans="1:9" x14ac:dyDescent="0.35">
      <c r="A97" s="22" t="s">
        <v>114</v>
      </c>
      <c r="B97" s="22" t="s">
        <v>294</v>
      </c>
      <c r="C97" s="22" t="s">
        <v>305</v>
      </c>
      <c r="D97" s="22" t="s">
        <v>306</v>
      </c>
      <c r="E97" s="22">
        <v>0</v>
      </c>
      <c r="F97" s="22">
        <v>0</v>
      </c>
      <c r="G97" s="22">
        <v>0</v>
      </c>
      <c r="H97" s="22">
        <v>0</v>
      </c>
      <c r="I97" s="22">
        <v>0</v>
      </c>
    </row>
    <row r="98" spans="1:9" x14ac:dyDescent="0.35">
      <c r="A98" s="22" t="s">
        <v>114</v>
      </c>
      <c r="B98" s="22" t="s">
        <v>294</v>
      </c>
      <c r="C98" s="22" t="s">
        <v>307</v>
      </c>
      <c r="D98" s="22" t="s">
        <v>308</v>
      </c>
      <c r="E98" s="22">
        <v>0</v>
      </c>
      <c r="F98" s="22">
        <v>0</v>
      </c>
      <c r="G98" s="22">
        <v>0</v>
      </c>
      <c r="H98" s="22">
        <v>418980</v>
      </c>
      <c r="I98" s="22">
        <v>418980</v>
      </c>
    </row>
    <row r="99" spans="1:9" x14ac:dyDescent="0.35">
      <c r="A99" s="22" t="s">
        <v>114</v>
      </c>
      <c r="B99" s="22" t="s">
        <v>294</v>
      </c>
      <c r="C99" s="22" t="s">
        <v>309</v>
      </c>
      <c r="D99" s="22" t="s">
        <v>310</v>
      </c>
      <c r="E99" s="22">
        <v>0</v>
      </c>
      <c r="F99" s="22">
        <v>0</v>
      </c>
      <c r="G99" s="22">
        <v>0</v>
      </c>
      <c r="H99" s="22">
        <v>0</v>
      </c>
      <c r="I99" s="22">
        <v>0</v>
      </c>
    </row>
    <row r="100" spans="1:9" x14ac:dyDescent="0.35">
      <c r="A100" s="22" t="s">
        <v>114</v>
      </c>
      <c r="B100" s="22" t="s">
        <v>294</v>
      </c>
      <c r="C100" s="22" t="s">
        <v>311</v>
      </c>
      <c r="D100" s="22" t="s">
        <v>312</v>
      </c>
      <c r="E100" s="22">
        <v>0</v>
      </c>
      <c r="F100" s="22">
        <v>0</v>
      </c>
      <c r="G100" s="22">
        <v>0</v>
      </c>
      <c r="H100" s="22">
        <v>0</v>
      </c>
      <c r="I100" s="22">
        <v>0</v>
      </c>
    </row>
    <row r="101" spans="1:9" x14ac:dyDescent="0.35">
      <c r="A101" s="22" t="s">
        <v>114</v>
      </c>
      <c r="B101" s="22" t="s">
        <v>294</v>
      </c>
      <c r="C101" s="22" t="s">
        <v>313</v>
      </c>
      <c r="D101" s="22" t="s">
        <v>314</v>
      </c>
      <c r="E101" s="22">
        <v>0</v>
      </c>
      <c r="F101" s="22">
        <v>0</v>
      </c>
      <c r="G101" s="22">
        <v>0</v>
      </c>
      <c r="H101" s="22">
        <v>0</v>
      </c>
      <c r="I101" s="22">
        <v>0</v>
      </c>
    </row>
    <row r="102" spans="1:9" x14ac:dyDescent="0.35">
      <c r="A102" s="22" t="s">
        <v>114</v>
      </c>
      <c r="B102" s="22" t="s">
        <v>294</v>
      </c>
      <c r="C102" s="22" t="s">
        <v>315</v>
      </c>
      <c r="D102" s="22" t="s">
        <v>316</v>
      </c>
      <c r="E102" s="22">
        <v>0</v>
      </c>
      <c r="F102" s="22">
        <v>0</v>
      </c>
      <c r="G102" s="22">
        <v>0</v>
      </c>
      <c r="H102" s="22">
        <v>0</v>
      </c>
      <c r="I102" s="22">
        <v>0</v>
      </c>
    </row>
    <row r="103" spans="1:9" x14ac:dyDescent="0.35">
      <c r="A103" s="22" t="s">
        <v>114</v>
      </c>
      <c r="B103" s="22" t="s">
        <v>294</v>
      </c>
      <c r="C103" s="22" t="s">
        <v>317</v>
      </c>
      <c r="D103" s="22" t="s">
        <v>318</v>
      </c>
      <c r="E103" s="22">
        <v>0</v>
      </c>
      <c r="F103" s="22">
        <v>0</v>
      </c>
      <c r="G103" s="22">
        <v>0</v>
      </c>
      <c r="H103" s="22">
        <v>0</v>
      </c>
      <c r="I103" s="22">
        <v>0</v>
      </c>
    </row>
    <row r="104" spans="1:9" x14ac:dyDescent="0.35">
      <c r="A104" s="22" t="s">
        <v>114</v>
      </c>
      <c r="B104" s="22" t="s">
        <v>294</v>
      </c>
      <c r="C104" s="22" t="s">
        <v>319</v>
      </c>
      <c r="D104" s="22" t="s">
        <v>320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</row>
    <row r="105" spans="1:9" x14ac:dyDescent="0.35">
      <c r="A105" s="22" t="s">
        <v>114</v>
      </c>
      <c r="B105" s="22" t="s">
        <v>294</v>
      </c>
      <c r="C105" s="22" t="s">
        <v>321</v>
      </c>
      <c r="D105" s="22" t="s">
        <v>322</v>
      </c>
      <c r="E105" s="22">
        <v>0</v>
      </c>
      <c r="F105" s="22">
        <v>0</v>
      </c>
      <c r="G105" s="22">
        <v>0</v>
      </c>
      <c r="H105" s="22">
        <v>0</v>
      </c>
      <c r="I105" s="22">
        <v>0</v>
      </c>
    </row>
    <row r="106" spans="1:9" x14ac:dyDescent="0.35">
      <c r="A106" s="22" t="s">
        <v>114</v>
      </c>
      <c r="B106" s="22" t="s">
        <v>294</v>
      </c>
      <c r="C106" s="22" t="s">
        <v>323</v>
      </c>
      <c r="D106" s="22" t="s">
        <v>324</v>
      </c>
      <c r="E106" s="22">
        <v>0</v>
      </c>
      <c r="F106" s="22">
        <v>0</v>
      </c>
      <c r="G106" s="22">
        <v>0</v>
      </c>
      <c r="H106" s="22">
        <v>0</v>
      </c>
      <c r="I106" s="22">
        <v>0</v>
      </c>
    </row>
    <row r="107" spans="1:9" x14ac:dyDescent="0.35">
      <c r="A107" s="22" t="s">
        <v>114</v>
      </c>
      <c r="B107" s="22" t="s">
        <v>294</v>
      </c>
      <c r="C107" s="22" t="s">
        <v>325</v>
      </c>
      <c r="D107" s="22" t="s">
        <v>326</v>
      </c>
      <c r="E107" s="22">
        <v>0</v>
      </c>
      <c r="F107" s="22">
        <v>0</v>
      </c>
      <c r="G107" s="22">
        <v>0</v>
      </c>
      <c r="H107" s="22">
        <v>0</v>
      </c>
      <c r="I107" s="22">
        <v>0</v>
      </c>
    </row>
    <row r="108" spans="1:9" x14ac:dyDescent="0.35">
      <c r="A108" s="22" t="s">
        <v>114</v>
      </c>
      <c r="B108" s="22" t="s">
        <v>294</v>
      </c>
      <c r="C108" s="22" t="s">
        <v>327</v>
      </c>
      <c r="D108" s="22" t="s">
        <v>328</v>
      </c>
      <c r="E108" s="22">
        <v>0</v>
      </c>
      <c r="F108" s="22">
        <v>0</v>
      </c>
      <c r="G108" s="22">
        <v>0</v>
      </c>
      <c r="H108" s="22">
        <v>0</v>
      </c>
      <c r="I108" s="22">
        <v>0</v>
      </c>
    </row>
    <row r="109" spans="1:9" x14ac:dyDescent="0.35">
      <c r="A109" s="22" t="s">
        <v>114</v>
      </c>
      <c r="B109" s="22" t="s">
        <v>294</v>
      </c>
      <c r="C109" s="22" t="s">
        <v>329</v>
      </c>
      <c r="D109" s="22" t="s">
        <v>330</v>
      </c>
      <c r="E109" s="22">
        <v>0</v>
      </c>
      <c r="F109" s="22">
        <v>0</v>
      </c>
      <c r="G109" s="22">
        <v>0</v>
      </c>
      <c r="H109" s="22">
        <v>0</v>
      </c>
      <c r="I109" s="22">
        <v>0</v>
      </c>
    </row>
    <row r="110" spans="1:9" x14ac:dyDescent="0.35">
      <c r="A110" s="22" t="s">
        <v>114</v>
      </c>
      <c r="B110" s="22" t="s">
        <v>294</v>
      </c>
      <c r="C110" s="22" t="s">
        <v>331</v>
      </c>
      <c r="D110" s="22" t="s">
        <v>332</v>
      </c>
      <c r="E110" s="22">
        <v>0</v>
      </c>
      <c r="F110" s="22">
        <v>0</v>
      </c>
      <c r="G110" s="22">
        <v>0</v>
      </c>
      <c r="H110" s="22">
        <v>0</v>
      </c>
      <c r="I110" s="22">
        <v>0</v>
      </c>
    </row>
    <row r="111" spans="1:9" x14ac:dyDescent="0.35">
      <c r="A111" s="22" t="s">
        <v>114</v>
      </c>
      <c r="B111" s="22" t="s">
        <v>294</v>
      </c>
      <c r="C111" s="22" t="s">
        <v>333</v>
      </c>
      <c r="D111" s="22" t="s">
        <v>334</v>
      </c>
      <c r="E111" s="22">
        <v>0</v>
      </c>
      <c r="F111" s="22">
        <v>0</v>
      </c>
      <c r="G111" s="22">
        <v>0</v>
      </c>
      <c r="H111" s="22">
        <v>0</v>
      </c>
      <c r="I111" s="22">
        <v>0</v>
      </c>
    </row>
    <row r="112" spans="1:9" x14ac:dyDescent="0.35">
      <c r="A112" s="22" t="s">
        <v>114</v>
      </c>
      <c r="B112" s="22" t="s">
        <v>294</v>
      </c>
      <c r="C112" s="22" t="s">
        <v>335</v>
      </c>
      <c r="D112" s="22" t="s">
        <v>336</v>
      </c>
      <c r="E112" s="22">
        <v>0</v>
      </c>
      <c r="F112" s="22">
        <v>0</v>
      </c>
      <c r="G112" s="22">
        <v>0</v>
      </c>
      <c r="H112" s="22">
        <v>0</v>
      </c>
      <c r="I112" s="22">
        <v>0</v>
      </c>
    </row>
    <row r="113" spans="1:9" x14ac:dyDescent="0.35">
      <c r="A113" s="22" t="s">
        <v>114</v>
      </c>
      <c r="B113" s="22" t="s">
        <v>294</v>
      </c>
      <c r="C113" s="22" t="s">
        <v>337</v>
      </c>
      <c r="D113" s="22" t="s">
        <v>338</v>
      </c>
      <c r="E113" s="22">
        <v>933873</v>
      </c>
      <c r="F113" s="22">
        <v>0</v>
      </c>
      <c r="G113" s="22">
        <v>0</v>
      </c>
      <c r="H113" s="22">
        <v>0</v>
      </c>
      <c r="I113" s="22">
        <v>933873</v>
      </c>
    </row>
    <row r="114" spans="1:9" x14ac:dyDescent="0.35">
      <c r="A114" s="22" t="s">
        <v>114</v>
      </c>
      <c r="B114" s="22" t="s">
        <v>294</v>
      </c>
      <c r="C114" s="22" t="s">
        <v>339</v>
      </c>
      <c r="D114" s="22" t="s">
        <v>340</v>
      </c>
      <c r="E114" s="22">
        <v>0</v>
      </c>
      <c r="F114" s="22">
        <v>0</v>
      </c>
      <c r="G114" s="22">
        <v>0</v>
      </c>
      <c r="H114" s="22">
        <v>0</v>
      </c>
      <c r="I114" s="22">
        <v>0</v>
      </c>
    </row>
    <row r="115" spans="1:9" x14ac:dyDescent="0.35">
      <c r="A115" s="22" t="s">
        <v>114</v>
      </c>
      <c r="B115" s="22" t="s">
        <v>294</v>
      </c>
      <c r="C115" s="22" t="s">
        <v>341</v>
      </c>
      <c r="D115" s="22" t="s">
        <v>342</v>
      </c>
      <c r="E115" s="22">
        <v>0</v>
      </c>
      <c r="F115" s="22">
        <v>0</v>
      </c>
      <c r="G115" s="22">
        <v>0</v>
      </c>
      <c r="H115" s="22">
        <v>0</v>
      </c>
      <c r="I115" s="22">
        <v>0</v>
      </c>
    </row>
    <row r="116" spans="1:9" x14ac:dyDescent="0.35">
      <c r="A116" s="22" t="s">
        <v>114</v>
      </c>
      <c r="B116" s="22" t="s">
        <v>294</v>
      </c>
      <c r="C116" s="22" t="s">
        <v>343</v>
      </c>
      <c r="D116" s="22" t="s">
        <v>344</v>
      </c>
      <c r="E116" s="22">
        <v>0</v>
      </c>
      <c r="F116" s="22">
        <v>0</v>
      </c>
      <c r="G116" s="22">
        <v>0</v>
      </c>
      <c r="H116" s="22">
        <v>0</v>
      </c>
      <c r="I116" s="22">
        <v>0</v>
      </c>
    </row>
    <row r="117" spans="1:9" x14ac:dyDescent="0.35">
      <c r="A117" s="22" t="s">
        <v>114</v>
      </c>
      <c r="B117" s="22" t="s">
        <v>294</v>
      </c>
      <c r="C117" s="22" t="s">
        <v>345</v>
      </c>
      <c r="D117" s="22" t="s">
        <v>346</v>
      </c>
      <c r="E117" s="22">
        <v>0</v>
      </c>
      <c r="F117" s="22">
        <v>0</v>
      </c>
      <c r="G117" s="22">
        <v>0</v>
      </c>
      <c r="H117" s="22">
        <v>0</v>
      </c>
      <c r="I117" s="22">
        <v>0</v>
      </c>
    </row>
    <row r="118" spans="1:9" x14ac:dyDescent="0.35">
      <c r="A118" s="22" t="s">
        <v>114</v>
      </c>
      <c r="B118" s="22" t="s">
        <v>294</v>
      </c>
      <c r="C118" s="22" t="s">
        <v>347</v>
      </c>
      <c r="D118" s="22" t="s">
        <v>348</v>
      </c>
      <c r="E118" s="22">
        <v>0</v>
      </c>
      <c r="F118" s="22">
        <v>0</v>
      </c>
      <c r="G118" s="22">
        <v>0</v>
      </c>
      <c r="H118" s="22">
        <v>0</v>
      </c>
      <c r="I118" s="22">
        <v>0</v>
      </c>
    </row>
    <row r="119" spans="1:9" x14ac:dyDescent="0.35">
      <c r="A119" s="22" t="s">
        <v>114</v>
      </c>
      <c r="B119" s="22" t="s">
        <v>294</v>
      </c>
      <c r="C119" s="22" t="s">
        <v>349</v>
      </c>
      <c r="D119" s="22" t="s">
        <v>350</v>
      </c>
      <c r="E119" s="22">
        <v>0</v>
      </c>
      <c r="F119" s="22">
        <v>0</v>
      </c>
      <c r="G119" s="22">
        <v>0</v>
      </c>
      <c r="H119" s="22">
        <v>0</v>
      </c>
      <c r="I119" s="22">
        <v>0</v>
      </c>
    </row>
    <row r="120" spans="1:9" x14ac:dyDescent="0.35">
      <c r="A120" s="22" t="s">
        <v>114</v>
      </c>
      <c r="B120" s="22" t="s">
        <v>294</v>
      </c>
      <c r="C120" s="22" t="s">
        <v>351</v>
      </c>
      <c r="D120" s="22" t="s">
        <v>352</v>
      </c>
      <c r="E120" s="22">
        <v>0</v>
      </c>
      <c r="F120" s="22">
        <v>0</v>
      </c>
      <c r="G120" s="22">
        <v>0</v>
      </c>
      <c r="H120" s="22">
        <v>0</v>
      </c>
      <c r="I120" s="22">
        <v>0</v>
      </c>
    </row>
    <row r="121" spans="1:9" x14ac:dyDescent="0.35">
      <c r="A121" s="22" t="s">
        <v>114</v>
      </c>
      <c r="B121" s="22" t="s">
        <v>294</v>
      </c>
      <c r="C121" s="22" t="s">
        <v>353</v>
      </c>
      <c r="D121" s="22" t="s">
        <v>354</v>
      </c>
      <c r="E121" s="22">
        <v>0</v>
      </c>
      <c r="F121" s="22">
        <v>0</v>
      </c>
      <c r="G121" s="22">
        <v>0</v>
      </c>
      <c r="H121" s="22">
        <v>0</v>
      </c>
      <c r="I121" s="22">
        <v>0</v>
      </c>
    </row>
    <row r="122" spans="1:9" x14ac:dyDescent="0.35">
      <c r="A122" s="22" t="s">
        <v>114</v>
      </c>
      <c r="B122" s="22" t="s">
        <v>294</v>
      </c>
      <c r="C122" s="22" t="s">
        <v>355</v>
      </c>
      <c r="D122" s="22" t="s">
        <v>356</v>
      </c>
      <c r="E122" s="22">
        <v>48164</v>
      </c>
      <c r="F122" s="22">
        <v>0</v>
      </c>
      <c r="G122" s="22">
        <v>0</v>
      </c>
      <c r="H122" s="22">
        <v>0</v>
      </c>
      <c r="I122" s="22">
        <v>48164</v>
      </c>
    </row>
    <row r="123" spans="1:9" x14ac:dyDescent="0.35">
      <c r="A123" s="22" t="s">
        <v>114</v>
      </c>
      <c r="B123" s="22" t="s">
        <v>294</v>
      </c>
      <c r="C123" s="22" t="s">
        <v>357</v>
      </c>
      <c r="D123" s="22" t="s">
        <v>358</v>
      </c>
      <c r="E123" s="22">
        <v>0</v>
      </c>
      <c r="F123" s="22">
        <v>0</v>
      </c>
      <c r="G123" s="22">
        <v>0</v>
      </c>
      <c r="H123" s="22">
        <v>0</v>
      </c>
      <c r="I123" s="22">
        <v>0</v>
      </c>
    </row>
    <row r="124" spans="1:9" x14ac:dyDescent="0.35">
      <c r="A124" s="22" t="s">
        <v>114</v>
      </c>
      <c r="B124" s="22" t="s">
        <v>294</v>
      </c>
      <c r="C124" s="22" t="s">
        <v>359</v>
      </c>
      <c r="D124" s="22" t="s">
        <v>360</v>
      </c>
      <c r="E124" s="22">
        <v>0</v>
      </c>
      <c r="F124" s="22">
        <v>0</v>
      </c>
      <c r="G124" s="22">
        <v>0</v>
      </c>
      <c r="H124" s="22">
        <v>0</v>
      </c>
      <c r="I124" s="22">
        <v>0</v>
      </c>
    </row>
    <row r="125" spans="1:9" x14ac:dyDescent="0.35">
      <c r="A125" s="22" t="s">
        <v>114</v>
      </c>
      <c r="B125" s="22" t="s">
        <v>294</v>
      </c>
      <c r="C125" s="22" t="s">
        <v>361</v>
      </c>
      <c r="D125" s="22" t="s">
        <v>362</v>
      </c>
      <c r="E125" s="22">
        <v>0</v>
      </c>
      <c r="F125" s="22">
        <v>0</v>
      </c>
      <c r="G125" s="22">
        <v>0</v>
      </c>
      <c r="H125" s="22">
        <v>0</v>
      </c>
      <c r="I125" s="22">
        <v>0</v>
      </c>
    </row>
    <row r="126" spans="1:9" x14ac:dyDescent="0.35">
      <c r="A126" s="22" t="s">
        <v>114</v>
      </c>
      <c r="B126" s="22" t="s">
        <v>294</v>
      </c>
      <c r="C126" s="22" t="s">
        <v>363</v>
      </c>
      <c r="D126" s="22" t="s">
        <v>364</v>
      </c>
      <c r="E126" s="22">
        <v>0</v>
      </c>
      <c r="F126" s="22">
        <v>0</v>
      </c>
      <c r="G126" s="22">
        <v>0</v>
      </c>
      <c r="H126" s="22">
        <v>0</v>
      </c>
      <c r="I126" s="22">
        <v>0</v>
      </c>
    </row>
    <row r="127" spans="1:9" x14ac:dyDescent="0.35">
      <c r="A127" s="22" t="s">
        <v>114</v>
      </c>
      <c r="B127" s="22" t="s">
        <v>294</v>
      </c>
      <c r="C127" s="22" t="s">
        <v>365</v>
      </c>
      <c r="D127" s="22" t="s">
        <v>366</v>
      </c>
      <c r="E127" s="22">
        <v>1151598</v>
      </c>
      <c r="F127" s="22">
        <v>0</v>
      </c>
      <c r="G127" s="22">
        <v>0</v>
      </c>
      <c r="H127" s="22">
        <v>0</v>
      </c>
      <c r="I127" s="22">
        <v>1151598</v>
      </c>
    </row>
    <row r="128" spans="1:9" x14ac:dyDescent="0.35">
      <c r="A128" s="22" t="s">
        <v>114</v>
      </c>
      <c r="B128" s="22" t="s">
        <v>294</v>
      </c>
      <c r="C128" s="22" t="s">
        <v>367</v>
      </c>
      <c r="D128" s="22" t="s">
        <v>368</v>
      </c>
      <c r="E128" s="22">
        <v>0</v>
      </c>
      <c r="F128" s="22">
        <v>0</v>
      </c>
      <c r="G128" s="22">
        <v>0</v>
      </c>
      <c r="H128" s="22">
        <v>0</v>
      </c>
      <c r="I128" s="22">
        <v>0</v>
      </c>
    </row>
    <row r="129" spans="1:9" x14ac:dyDescent="0.35">
      <c r="A129" s="22" t="s">
        <v>114</v>
      </c>
      <c r="B129" s="22" t="s">
        <v>294</v>
      </c>
      <c r="C129" s="22" t="s">
        <v>369</v>
      </c>
      <c r="D129" s="22" t="s">
        <v>370</v>
      </c>
      <c r="E129" s="22">
        <v>0</v>
      </c>
      <c r="F129" s="22">
        <v>0</v>
      </c>
      <c r="G129" s="22">
        <v>0</v>
      </c>
      <c r="H129" s="22">
        <v>0</v>
      </c>
      <c r="I129" s="22">
        <v>0</v>
      </c>
    </row>
    <row r="130" spans="1:9" x14ac:dyDescent="0.35">
      <c r="A130" s="22" t="s">
        <v>114</v>
      </c>
      <c r="B130" s="22" t="s">
        <v>294</v>
      </c>
      <c r="C130" s="22" t="s">
        <v>371</v>
      </c>
      <c r="D130" s="22" t="s">
        <v>372</v>
      </c>
      <c r="E130" s="22">
        <v>0</v>
      </c>
      <c r="F130" s="22">
        <v>0</v>
      </c>
      <c r="G130" s="22">
        <v>0</v>
      </c>
      <c r="H130" s="22">
        <v>0</v>
      </c>
      <c r="I130" s="22">
        <v>0</v>
      </c>
    </row>
    <row r="131" spans="1:9" x14ac:dyDescent="0.35">
      <c r="A131" s="22" t="s">
        <v>114</v>
      </c>
      <c r="B131" s="22" t="s">
        <v>294</v>
      </c>
      <c r="C131" s="22" t="s">
        <v>373</v>
      </c>
      <c r="D131" s="22" t="s">
        <v>374</v>
      </c>
      <c r="E131" s="22">
        <v>0</v>
      </c>
      <c r="F131" s="22">
        <v>0</v>
      </c>
      <c r="G131" s="22">
        <v>0</v>
      </c>
      <c r="H131" s="22">
        <v>0</v>
      </c>
      <c r="I131" s="22">
        <v>0</v>
      </c>
    </row>
    <row r="132" spans="1:9" x14ac:dyDescent="0.35">
      <c r="A132" s="22" t="s">
        <v>114</v>
      </c>
      <c r="B132" s="22" t="s">
        <v>294</v>
      </c>
      <c r="C132" s="22" t="s">
        <v>375</v>
      </c>
      <c r="D132" s="22" t="s">
        <v>376</v>
      </c>
      <c r="E132" s="22">
        <v>0</v>
      </c>
      <c r="F132" s="22">
        <v>0</v>
      </c>
      <c r="G132" s="22">
        <v>0</v>
      </c>
      <c r="H132" s="22">
        <v>0</v>
      </c>
      <c r="I132" s="22">
        <v>0</v>
      </c>
    </row>
    <row r="133" spans="1:9" x14ac:dyDescent="0.35">
      <c r="A133" s="22" t="s">
        <v>114</v>
      </c>
      <c r="B133" s="22" t="s">
        <v>294</v>
      </c>
      <c r="C133" s="22" t="s">
        <v>377</v>
      </c>
      <c r="D133" s="22" t="s">
        <v>378</v>
      </c>
      <c r="E133" s="22">
        <v>0</v>
      </c>
      <c r="F133" s="22">
        <v>0</v>
      </c>
      <c r="G133" s="22">
        <v>0</v>
      </c>
      <c r="H133" s="22">
        <v>0</v>
      </c>
      <c r="I133" s="22">
        <v>0</v>
      </c>
    </row>
    <row r="134" spans="1:9" x14ac:dyDescent="0.35">
      <c r="A134" s="22" t="s">
        <v>114</v>
      </c>
      <c r="B134" s="22" t="s">
        <v>294</v>
      </c>
      <c r="C134" s="22" t="s">
        <v>379</v>
      </c>
      <c r="D134" s="22" t="s">
        <v>380</v>
      </c>
      <c r="E134" s="22">
        <v>0</v>
      </c>
      <c r="F134" s="22">
        <v>0</v>
      </c>
      <c r="G134" s="22">
        <v>0</v>
      </c>
      <c r="H134" s="22">
        <v>0</v>
      </c>
      <c r="I134" s="22">
        <v>0</v>
      </c>
    </row>
    <row r="135" spans="1:9" x14ac:dyDescent="0.35">
      <c r="A135" s="22" t="s">
        <v>114</v>
      </c>
      <c r="B135" s="22" t="s">
        <v>294</v>
      </c>
      <c r="C135" s="22" t="s">
        <v>381</v>
      </c>
      <c r="D135" s="22" t="s">
        <v>382</v>
      </c>
      <c r="E135" s="22">
        <v>0</v>
      </c>
      <c r="F135" s="22">
        <v>0</v>
      </c>
      <c r="G135" s="22">
        <v>0</v>
      </c>
      <c r="H135" s="22">
        <v>0</v>
      </c>
      <c r="I135" s="22">
        <v>0</v>
      </c>
    </row>
    <row r="136" spans="1:9" x14ac:dyDescent="0.35">
      <c r="A136" s="22" t="s">
        <v>114</v>
      </c>
      <c r="B136" s="22" t="s">
        <v>294</v>
      </c>
      <c r="C136" s="22" t="s">
        <v>383</v>
      </c>
      <c r="D136" s="22" t="s">
        <v>384</v>
      </c>
      <c r="E136" s="22">
        <v>0</v>
      </c>
      <c r="F136" s="22">
        <v>0</v>
      </c>
      <c r="G136" s="22">
        <v>0</v>
      </c>
      <c r="H136" s="22">
        <v>1266875</v>
      </c>
      <c r="I136" s="22">
        <v>1266875</v>
      </c>
    </row>
    <row r="137" spans="1:9" x14ac:dyDescent="0.35">
      <c r="A137" s="22" t="s">
        <v>114</v>
      </c>
      <c r="B137" s="22" t="s">
        <v>294</v>
      </c>
      <c r="C137" s="22" t="s">
        <v>385</v>
      </c>
      <c r="D137" s="22" t="s">
        <v>386</v>
      </c>
      <c r="E137" s="22">
        <v>0</v>
      </c>
      <c r="F137" s="22">
        <v>0</v>
      </c>
      <c r="G137" s="22">
        <v>0</v>
      </c>
      <c r="H137" s="22">
        <v>0</v>
      </c>
      <c r="I137" s="22">
        <v>0</v>
      </c>
    </row>
    <row r="138" spans="1:9" x14ac:dyDescent="0.35">
      <c r="A138" s="22" t="s">
        <v>114</v>
      </c>
      <c r="B138" s="22" t="s">
        <v>294</v>
      </c>
      <c r="C138" s="22" t="s">
        <v>387</v>
      </c>
      <c r="D138" s="22" t="s">
        <v>388</v>
      </c>
      <c r="E138" s="22">
        <v>0</v>
      </c>
      <c r="F138" s="22">
        <v>0</v>
      </c>
      <c r="G138" s="22">
        <v>0</v>
      </c>
      <c r="H138" s="22">
        <v>0</v>
      </c>
      <c r="I138" s="22">
        <v>0</v>
      </c>
    </row>
    <row r="139" spans="1:9" x14ac:dyDescent="0.35">
      <c r="A139" s="22" t="s">
        <v>114</v>
      </c>
      <c r="B139" s="22" t="s">
        <v>294</v>
      </c>
      <c r="C139" s="22" t="s">
        <v>389</v>
      </c>
      <c r="D139" s="22" t="s">
        <v>390</v>
      </c>
      <c r="E139" s="22">
        <v>306545</v>
      </c>
      <c r="F139" s="22">
        <v>77136</v>
      </c>
      <c r="G139" s="22">
        <v>0</v>
      </c>
      <c r="H139" s="22">
        <v>0</v>
      </c>
      <c r="I139" s="22">
        <v>383681</v>
      </c>
    </row>
    <row r="140" spans="1:9" x14ac:dyDescent="0.35">
      <c r="A140" s="22" t="s">
        <v>114</v>
      </c>
      <c r="B140" s="22" t="s">
        <v>294</v>
      </c>
      <c r="C140" s="22" t="s">
        <v>391</v>
      </c>
      <c r="D140" s="22" t="s">
        <v>392</v>
      </c>
      <c r="E140" s="22">
        <v>0</v>
      </c>
      <c r="F140" s="22">
        <v>0</v>
      </c>
      <c r="G140" s="22">
        <v>0</v>
      </c>
      <c r="H140" s="22">
        <v>0</v>
      </c>
      <c r="I140" s="22">
        <v>0</v>
      </c>
    </row>
    <row r="141" spans="1:9" x14ac:dyDescent="0.35">
      <c r="A141" s="22" t="s">
        <v>114</v>
      </c>
      <c r="B141" s="22" t="s">
        <v>294</v>
      </c>
      <c r="C141" s="22" t="s">
        <v>393</v>
      </c>
      <c r="D141" s="22" t="s">
        <v>394</v>
      </c>
      <c r="E141" s="22">
        <v>0</v>
      </c>
      <c r="F141" s="22">
        <v>0</v>
      </c>
      <c r="G141" s="22">
        <v>0</v>
      </c>
      <c r="H141" s="22">
        <v>0</v>
      </c>
      <c r="I141" s="22">
        <v>0</v>
      </c>
    </row>
    <row r="142" spans="1:9" x14ac:dyDescent="0.35">
      <c r="A142" s="22" t="s">
        <v>114</v>
      </c>
      <c r="B142" s="22" t="s">
        <v>294</v>
      </c>
      <c r="C142" s="22" t="s">
        <v>395</v>
      </c>
      <c r="D142" s="22" t="s">
        <v>396</v>
      </c>
      <c r="E142" s="22">
        <v>0</v>
      </c>
      <c r="F142" s="22">
        <v>0</v>
      </c>
      <c r="G142" s="22">
        <v>0</v>
      </c>
      <c r="H142" s="22">
        <v>0</v>
      </c>
      <c r="I142" s="22">
        <v>0</v>
      </c>
    </row>
    <row r="143" spans="1:9" x14ac:dyDescent="0.35">
      <c r="A143" s="22" t="s">
        <v>114</v>
      </c>
      <c r="B143" s="22" t="s">
        <v>294</v>
      </c>
      <c r="C143" s="22" t="s">
        <v>397</v>
      </c>
      <c r="D143" s="22" t="s">
        <v>398</v>
      </c>
      <c r="E143" s="22">
        <v>0</v>
      </c>
      <c r="F143" s="22">
        <v>0</v>
      </c>
      <c r="G143" s="22">
        <v>0</v>
      </c>
      <c r="H143" s="22">
        <v>0</v>
      </c>
      <c r="I143" s="22">
        <v>0</v>
      </c>
    </row>
    <row r="144" spans="1:9" x14ac:dyDescent="0.35">
      <c r="A144" s="22" t="s">
        <v>114</v>
      </c>
      <c r="B144" s="22" t="s">
        <v>294</v>
      </c>
      <c r="C144" s="22" t="s">
        <v>399</v>
      </c>
      <c r="D144" s="22" t="s">
        <v>400</v>
      </c>
      <c r="E144" s="22">
        <v>0</v>
      </c>
      <c r="F144" s="22">
        <v>0</v>
      </c>
      <c r="G144" s="22">
        <v>0</v>
      </c>
      <c r="H144" s="22">
        <v>0</v>
      </c>
      <c r="I144" s="22">
        <v>0</v>
      </c>
    </row>
    <row r="145" spans="1:9" x14ac:dyDescent="0.35">
      <c r="A145" s="22" t="s">
        <v>114</v>
      </c>
      <c r="B145" s="22" t="s">
        <v>294</v>
      </c>
      <c r="C145" s="22" t="s">
        <v>401</v>
      </c>
      <c r="D145" s="22" t="s">
        <v>402</v>
      </c>
      <c r="E145" s="22">
        <v>0</v>
      </c>
      <c r="F145" s="22">
        <v>177199</v>
      </c>
      <c r="G145" s="22">
        <v>0</v>
      </c>
      <c r="H145" s="22">
        <v>0</v>
      </c>
      <c r="I145" s="22">
        <v>177199</v>
      </c>
    </row>
    <row r="146" spans="1:9" x14ac:dyDescent="0.35">
      <c r="A146" s="22" t="s">
        <v>114</v>
      </c>
      <c r="B146" s="22" t="s">
        <v>294</v>
      </c>
      <c r="C146" s="22" t="s">
        <v>403</v>
      </c>
      <c r="D146" s="22" t="s">
        <v>404</v>
      </c>
      <c r="E146" s="22">
        <v>0</v>
      </c>
      <c r="F146" s="22">
        <v>0</v>
      </c>
      <c r="G146" s="22">
        <v>0</v>
      </c>
      <c r="H146" s="22">
        <v>0</v>
      </c>
      <c r="I146" s="22">
        <v>0</v>
      </c>
    </row>
    <row r="147" spans="1:9" x14ac:dyDescent="0.35">
      <c r="A147" s="22" t="s">
        <v>114</v>
      </c>
      <c r="B147" s="22" t="s">
        <v>294</v>
      </c>
      <c r="C147" s="22" t="s">
        <v>405</v>
      </c>
      <c r="D147" s="22" t="s">
        <v>406</v>
      </c>
      <c r="E147" s="22">
        <v>0</v>
      </c>
      <c r="F147" s="22">
        <v>0</v>
      </c>
      <c r="G147" s="22">
        <v>0</v>
      </c>
      <c r="H147" s="22">
        <v>0</v>
      </c>
      <c r="I147" s="22">
        <v>0</v>
      </c>
    </row>
    <row r="148" spans="1:9" x14ac:dyDescent="0.35">
      <c r="A148" s="22" t="s">
        <v>114</v>
      </c>
      <c r="B148" s="22" t="s">
        <v>294</v>
      </c>
      <c r="C148" s="22" t="s">
        <v>407</v>
      </c>
      <c r="D148" s="22" t="s">
        <v>408</v>
      </c>
      <c r="E148" s="22">
        <v>0</v>
      </c>
      <c r="F148" s="22">
        <v>0</v>
      </c>
      <c r="G148" s="22">
        <v>0</v>
      </c>
      <c r="H148" s="22">
        <v>0</v>
      </c>
      <c r="I148" s="22">
        <v>0</v>
      </c>
    </row>
    <row r="149" spans="1:9" x14ac:dyDescent="0.35">
      <c r="A149" s="22" t="s">
        <v>114</v>
      </c>
      <c r="B149" s="22" t="s">
        <v>294</v>
      </c>
      <c r="C149" s="22" t="s">
        <v>409</v>
      </c>
      <c r="D149" s="22" t="s">
        <v>410</v>
      </c>
      <c r="E149" s="22">
        <v>0</v>
      </c>
      <c r="F149" s="22">
        <v>0</v>
      </c>
      <c r="G149" s="22">
        <v>0</v>
      </c>
      <c r="H149" s="22">
        <v>0</v>
      </c>
      <c r="I149" s="22">
        <v>0</v>
      </c>
    </row>
    <row r="150" spans="1:9" x14ac:dyDescent="0.35">
      <c r="A150" s="22" t="s">
        <v>114</v>
      </c>
      <c r="B150" s="22" t="s">
        <v>294</v>
      </c>
      <c r="C150" s="22" t="s">
        <v>411</v>
      </c>
      <c r="D150" s="22" t="s">
        <v>412</v>
      </c>
      <c r="E150" s="22">
        <v>0</v>
      </c>
      <c r="F150" s="22">
        <v>0</v>
      </c>
      <c r="G150" s="22">
        <v>0</v>
      </c>
      <c r="H150" s="22">
        <v>717861</v>
      </c>
      <c r="I150" s="22">
        <v>717861</v>
      </c>
    </row>
    <row r="151" spans="1:9" x14ac:dyDescent="0.35">
      <c r="A151" s="22" t="s">
        <v>114</v>
      </c>
      <c r="B151" s="22" t="s">
        <v>294</v>
      </c>
      <c r="C151" s="22" t="s">
        <v>413</v>
      </c>
      <c r="D151" s="22" t="s">
        <v>414</v>
      </c>
      <c r="E151" s="22">
        <v>0</v>
      </c>
      <c r="F151" s="22">
        <v>0</v>
      </c>
      <c r="G151" s="22">
        <v>0</v>
      </c>
      <c r="H151" s="22">
        <v>0</v>
      </c>
      <c r="I151" s="22">
        <v>0</v>
      </c>
    </row>
    <row r="152" spans="1:9" x14ac:dyDescent="0.35">
      <c r="A152" s="22" t="s">
        <v>114</v>
      </c>
      <c r="B152" s="22" t="s">
        <v>294</v>
      </c>
      <c r="C152" s="22" t="s">
        <v>415</v>
      </c>
      <c r="D152" s="22" t="s">
        <v>416</v>
      </c>
      <c r="E152" s="22">
        <v>0</v>
      </c>
      <c r="F152" s="22">
        <v>0</v>
      </c>
      <c r="G152" s="22">
        <v>0</v>
      </c>
      <c r="H152" s="22">
        <v>0</v>
      </c>
      <c r="I152" s="22">
        <v>0</v>
      </c>
    </row>
    <row r="153" spans="1:9" x14ac:dyDescent="0.35">
      <c r="A153" s="22" t="s">
        <v>114</v>
      </c>
      <c r="B153" s="22" t="s">
        <v>294</v>
      </c>
      <c r="C153" s="22" t="s">
        <v>417</v>
      </c>
      <c r="D153" s="22" t="s">
        <v>418</v>
      </c>
      <c r="E153" s="22">
        <v>4748596</v>
      </c>
      <c r="F153" s="22">
        <v>0</v>
      </c>
      <c r="G153" s="22">
        <v>0</v>
      </c>
      <c r="H153" s="22">
        <v>0</v>
      </c>
      <c r="I153" s="22">
        <v>4748596</v>
      </c>
    </row>
    <row r="154" spans="1:9" x14ac:dyDescent="0.35">
      <c r="A154" s="22" t="s">
        <v>114</v>
      </c>
      <c r="B154" s="22" t="s">
        <v>294</v>
      </c>
      <c r="C154" s="22" t="s">
        <v>419</v>
      </c>
      <c r="D154" s="22" t="s">
        <v>420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</row>
    <row r="155" spans="1:9" x14ac:dyDescent="0.35">
      <c r="A155" s="22" t="s">
        <v>114</v>
      </c>
      <c r="B155" s="22" t="s">
        <v>294</v>
      </c>
      <c r="C155" s="22" t="s">
        <v>421</v>
      </c>
      <c r="D155" s="22" t="s">
        <v>422</v>
      </c>
      <c r="E155" s="22">
        <v>49561</v>
      </c>
      <c r="F155" s="22">
        <v>0</v>
      </c>
      <c r="G155" s="22">
        <v>0</v>
      </c>
      <c r="H155" s="22">
        <v>0</v>
      </c>
      <c r="I155" s="22">
        <v>49561</v>
      </c>
    </row>
    <row r="156" spans="1:9" x14ac:dyDescent="0.35">
      <c r="A156" s="22" t="s">
        <v>114</v>
      </c>
      <c r="B156" s="22" t="s">
        <v>294</v>
      </c>
      <c r="C156" s="22" t="s">
        <v>423</v>
      </c>
      <c r="D156" s="22" t="s">
        <v>424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</row>
    <row r="157" spans="1:9" x14ac:dyDescent="0.35">
      <c r="A157" s="22" t="s">
        <v>114</v>
      </c>
      <c r="B157" s="22" t="s">
        <v>294</v>
      </c>
      <c r="C157" s="22" t="s">
        <v>425</v>
      </c>
      <c r="D157" s="22" t="s">
        <v>426</v>
      </c>
      <c r="E157" s="22">
        <v>0</v>
      </c>
      <c r="F157" s="22">
        <v>0</v>
      </c>
      <c r="G157" s="22">
        <v>0</v>
      </c>
      <c r="H157" s="22">
        <v>0</v>
      </c>
      <c r="I157" s="22">
        <v>0</v>
      </c>
    </row>
    <row r="158" spans="1:9" x14ac:dyDescent="0.35">
      <c r="A158" s="22" t="s">
        <v>114</v>
      </c>
      <c r="B158" s="22" t="s">
        <v>294</v>
      </c>
      <c r="C158" s="22" t="s">
        <v>427</v>
      </c>
      <c r="D158" s="22" t="s">
        <v>428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</row>
    <row r="159" spans="1:9" x14ac:dyDescent="0.35">
      <c r="A159" s="22" t="s">
        <v>114</v>
      </c>
      <c r="B159" s="22" t="s">
        <v>294</v>
      </c>
      <c r="C159" s="22" t="s">
        <v>429</v>
      </c>
      <c r="D159" s="22" t="s">
        <v>430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</row>
    <row r="160" spans="1:9" x14ac:dyDescent="0.35">
      <c r="A160" s="22" t="s">
        <v>114</v>
      </c>
      <c r="B160" s="22" t="s">
        <v>294</v>
      </c>
      <c r="C160" s="22" t="s">
        <v>431</v>
      </c>
      <c r="D160" s="22" t="s">
        <v>432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</row>
    <row r="161" spans="1:9" x14ac:dyDescent="0.35">
      <c r="A161" s="22" t="s">
        <v>114</v>
      </c>
      <c r="B161" s="22" t="s">
        <v>294</v>
      </c>
      <c r="C161" s="22" t="s">
        <v>433</v>
      </c>
      <c r="D161" s="22" t="s">
        <v>434</v>
      </c>
      <c r="E161" s="22">
        <v>0</v>
      </c>
      <c r="F161" s="22">
        <v>0</v>
      </c>
      <c r="G161" s="22">
        <v>0</v>
      </c>
      <c r="H161" s="22">
        <v>349396</v>
      </c>
      <c r="I161" s="22">
        <v>349396</v>
      </c>
    </row>
    <row r="162" spans="1:9" x14ac:dyDescent="0.35">
      <c r="A162" s="22" t="s">
        <v>114</v>
      </c>
      <c r="B162" s="22" t="s">
        <v>294</v>
      </c>
      <c r="C162" s="22" t="s">
        <v>435</v>
      </c>
      <c r="D162" s="22" t="s">
        <v>436</v>
      </c>
      <c r="E162" s="22">
        <v>0</v>
      </c>
      <c r="F162" s="22">
        <v>0</v>
      </c>
      <c r="G162" s="22">
        <v>0</v>
      </c>
      <c r="H162" s="22">
        <v>0</v>
      </c>
      <c r="I162" s="22">
        <v>0</v>
      </c>
    </row>
    <row r="163" spans="1:9" x14ac:dyDescent="0.35">
      <c r="A163" s="22" t="s">
        <v>114</v>
      </c>
      <c r="B163" s="22" t="s">
        <v>294</v>
      </c>
      <c r="C163" s="22" t="s">
        <v>437</v>
      </c>
      <c r="D163" s="22" t="s">
        <v>438</v>
      </c>
      <c r="E163" s="22">
        <v>0</v>
      </c>
      <c r="F163" s="22">
        <v>0</v>
      </c>
      <c r="G163" s="22">
        <v>0</v>
      </c>
      <c r="H163" s="22">
        <v>0</v>
      </c>
      <c r="I163" s="22">
        <v>0</v>
      </c>
    </row>
    <row r="164" spans="1:9" x14ac:dyDescent="0.35">
      <c r="A164" s="22" t="s">
        <v>114</v>
      </c>
      <c r="B164" s="22" t="s">
        <v>294</v>
      </c>
      <c r="C164" s="22" t="s">
        <v>439</v>
      </c>
      <c r="D164" s="22" t="s">
        <v>440</v>
      </c>
      <c r="E164" s="22">
        <v>0</v>
      </c>
      <c r="F164" s="22">
        <v>0</v>
      </c>
      <c r="G164" s="22">
        <v>0</v>
      </c>
      <c r="H164" s="22">
        <v>0</v>
      </c>
      <c r="I164" s="22">
        <v>0</v>
      </c>
    </row>
    <row r="165" spans="1:9" x14ac:dyDescent="0.35">
      <c r="A165" s="22" t="s">
        <v>114</v>
      </c>
      <c r="B165" s="22" t="s">
        <v>294</v>
      </c>
      <c r="C165" s="22" t="s">
        <v>441</v>
      </c>
      <c r="D165" s="22" t="s">
        <v>442</v>
      </c>
      <c r="E165" s="22">
        <v>0</v>
      </c>
      <c r="F165" s="22">
        <v>0</v>
      </c>
      <c r="G165" s="22">
        <v>0</v>
      </c>
      <c r="H165" s="22">
        <v>0</v>
      </c>
      <c r="I165" s="22">
        <v>0</v>
      </c>
    </row>
    <row r="166" spans="1:9" x14ac:dyDescent="0.35">
      <c r="A166" s="22" t="s">
        <v>114</v>
      </c>
      <c r="B166" s="22" t="s">
        <v>294</v>
      </c>
      <c r="C166" s="22" t="s">
        <v>443</v>
      </c>
      <c r="D166" s="22" t="s">
        <v>444</v>
      </c>
      <c r="E166" s="22">
        <v>0</v>
      </c>
      <c r="F166" s="22">
        <v>0</v>
      </c>
      <c r="G166" s="22">
        <v>0</v>
      </c>
      <c r="H166" s="22">
        <v>0</v>
      </c>
      <c r="I166" s="22">
        <v>0</v>
      </c>
    </row>
    <row r="167" spans="1:9" x14ac:dyDescent="0.35">
      <c r="A167" s="22" t="s">
        <v>114</v>
      </c>
      <c r="B167" s="22" t="s">
        <v>294</v>
      </c>
      <c r="C167" s="22" t="s">
        <v>445</v>
      </c>
      <c r="D167" s="22" t="s">
        <v>446</v>
      </c>
      <c r="E167" s="22">
        <v>0</v>
      </c>
      <c r="F167" s="22">
        <v>0</v>
      </c>
      <c r="G167" s="22">
        <v>0</v>
      </c>
      <c r="H167" s="22">
        <v>521726</v>
      </c>
      <c r="I167" s="22">
        <v>521726</v>
      </c>
    </row>
    <row r="168" spans="1:9" x14ac:dyDescent="0.35">
      <c r="A168" s="22" t="s">
        <v>114</v>
      </c>
      <c r="B168" s="22" t="s">
        <v>294</v>
      </c>
      <c r="C168" s="22" t="s">
        <v>447</v>
      </c>
      <c r="D168" s="22" t="s">
        <v>448</v>
      </c>
      <c r="E168" s="22">
        <v>0</v>
      </c>
      <c r="F168" s="22">
        <v>0</v>
      </c>
      <c r="G168" s="22">
        <v>0</v>
      </c>
      <c r="H168" s="22">
        <v>0</v>
      </c>
      <c r="I168" s="22">
        <v>0</v>
      </c>
    </row>
    <row r="169" spans="1:9" x14ac:dyDescent="0.35">
      <c r="A169" s="22" t="s">
        <v>114</v>
      </c>
      <c r="B169" s="22" t="s">
        <v>294</v>
      </c>
      <c r="C169" s="22" t="s">
        <v>449</v>
      </c>
      <c r="D169" s="22" t="s">
        <v>450</v>
      </c>
      <c r="E169" s="22">
        <v>0</v>
      </c>
      <c r="F169" s="22">
        <v>0</v>
      </c>
      <c r="G169" s="22">
        <v>0</v>
      </c>
      <c r="H169" s="22">
        <v>0</v>
      </c>
      <c r="I169" s="22">
        <v>0</v>
      </c>
    </row>
    <row r="170" spans="1:9" x14ac:dyDescent="0.35">
      <c r="A170" s="22" t="s">
        <v>114</v>
      </c>
      <c r="B170" s="22" t="s">
        <v>294</v>
      </c>
      <c r="C170" s="22" t="s">
        <v>451</v>
      </c>
      <c r="D170" s="22" t="s">
        <v>452</v>
      </c>
      <c r="E170" s="22">
        <v>0</v>
      </c>
      <c r="F170" s="22">
        <v>0</v>
      </c>
      <c r="G170" s="22">
        <v>0</v>
      </c>
      <c r="H170" s="22">
        <v>0</v>
      </c>
      <c r="I170" s="22">
        <v>0</v>
      </c>
    </row>
    <row r="171" spans="1:9" x14ac:dyDescent="0.35">
      <c r="A171" s="22" t="s">
        <v>114</v>
      </c>
      <c r="B171" s="22" t="s">
        <v>294</v>
      </c>
      <c r="C171" s="22" t="s">
        <v>453</v>
      </c>
      <c r="D171" s="22" t="s">
        <v>454</v>
      </c>
      <c r="E171" s="22">
        <v>0</v>
      </c>
      <c r="F171" s="22">
        <v>0</v>
      </c>
      <c r="G171" s="22">
        <v>0</v>
      </c>
      <c r="H171" s="22">
        <v>0</v>
      </c>
      <c r="I171" s="22">
        <v>0</v>
      </c>
    </row>
    <row r="172" spans="1:9" x14ac:dyDescent="0.35">
      <c r="A172" s="22" t="s">
        <v>114</v>
      </c>
      <c r="B172" s="22" t="s">
        <v>294</v>
      </c>
      <c r="C172" s="22" t="s">
        <v>455</v>
      </c>
      <c r="D172" s="22" t="s">
        <v>456</v>
      </c>
      <c r="E172" s="22">
        <v>409317</v>
      </c>
      <c r="F172" s="22">
        <v>193306</v>
      </c>
      <c r="G172" s="22">
        <v>0</v>
      </c>
      <c r="H172" s="22">
        <v>0</v>
      </c>
      <c r="I172" s="22">
        <v>602623</v>
      </c>
    </row>
    <row r="173" spans="1:9" x14ac:dyDescent="0.35">
      <c r="A173" s="22" t="s">
        <v>114</v>
      </c>
      <c r="B173" s="22" t="s">
        <v>294</v>
      </c>
      <c r="C173" s="22" t="s">
        <v>457</v>
      </c>
      <c r="D173" s="22" t="s">
        <v>458</v>
      </c>
      <c r="E173" s="22">
        <v>0</v>
      </c>
      <c r="F173" s="22">
        <v>0</v>
      </c>
      <c r="G173" s="22">
        <v>0</v>
      </c>
      <c r="H173" s="22">
        <v>366634</v>
      </c>
      <c r="I173" s="22">
        <v>366634</v>
      </c>
    </row>
    <row r="174" spans="1:9" x14ac:dyDescent="0.35">
      <c r="A174" s="22" t="s">
        <v>114</v>
      </c>
      <c r="B174" s="22" t="s">
        <v>294</v>
      </c>
      <c r="C174" s="22" t="s">
        <v>459</v>
      </c>
      <c r="D174" s="22" t="s">
        <v>460</v>
      </c>
      <c r="E174" s="22">
        <v>0</v>
      </c>
      <c r="F174" s="22">
        <v>0</v>
      </c>
      <c r="G174" s="22">
        <v>0</v>
      </c>
      <c r="H174" s="22">
        <v>0</v>
      </c>
      <c r="I174" s="22">
        <v>0</v>
      </c>
    </row>
    <row r="175" spans="1:9" x14ac:dyDescent="0.35">
      <c r="A175" s="22" t="s">
        <v>114</v>
      </c>
      <c r="B175" s="22" t="s">
        <v>294</v>
      </c>
      <c r="C175" s="22" t="s">
        <v>461</v>
      </c>
      <c r="D175" s="22" t="s">
        <v>462</v>
      </c>
      <c r="E175" s="22">
        <v>0</v>
      </c>
      <c r="F175" s="22">
        <v>0</v>
      </c>
      <c r="G175" s="22">
        <v>0</v>
      </c>
      <c r="H175" s="22">
        <v>0</v>
      </c>
      <c r="I175" s="22">
        <v>0</v>
      </c>
    </row>
    <row r="176" spans="1:9" x14ac:dyDescent="0.35">
      <c r="A176" s="22" t="s">
        <v>114</v>
      </c>
      <c r="B176" s="22" t="s">
        <v>294</v>
      </c>
      <c r="C176" s="22" t="s">
        <v>463</v>
      </c>
      <c r="D176" s="22" t="s">
        <v>464</v>
      </c>
      <c r="E176" s="22">
        <v>0</v>
      </c>
      <c r="F176" s="22">
        <v>0</v>
      </c>
      <c r="G176" s="22">
        <v>0</v>
      </c>
      <c r="H176" s="22">
        <v>0</v>
      </c>
      <c r="I176" s="22">
        <v>0</v>
      </c>
    </row>
    <row r="177" spans="1:9" x14ac:dyDescent="0.35">
      <c r="A177" s="22" t="s">
        <v>114</v>
      </c>
      <c r="B177" s="22" t="s">
        <v>294</v>
      </c>
      <c r="C177" s="22" t="s">
        <v>465</v>
      </c>
      <c r="D177" s="22" t="s">
        <v>466</v>
      </c>
      <c r="E177" s="22">
        <v>3000000</v>
      </c>
      <c r="F177" s="22">
        <v>0</v>
      </c>
      <c r="G177" s="22">
        <v>202170</v>
      </c>
      <c r="H177" s="22">
        <v>0</v>
      </c>
      <c r="I177" s="22">
        <v>3202170</v>
      </c>
    </row>
    <row r="178" spans="1:9" x14ac:dyDescent="0.35">
      <c r="A178" s="22" t="s">
        <v>114</v>
      </c>
      <c r="B178" s="22" t="s">
        <v>294</v>
      </c>
      <c r="C178" s="22" t="s">
        <v>467</v>
      </c>
      <c r="D178" s="22" t="s">
        <v>468</v>
      </c>
      <c r="E178" s="22">
        <v>0</v>
      </c>
      <c r="F178" s="22">
        <v>0</v>
      </c>
      <c r="G178" s="22">
        <v>0</v>
      </c>
      <c r="H178" s="22">
        <v>0</v>
      </c>
      <c r="I178" s="22">
        <v>0</v>
      </c>
    </row>
    <row r="179" spans="1:9" x14ac:dyDescent="0.35">
      <c r="A179" s="22" t="s">
        <v>114</v>
      </c>
      <c r="B179" s="22" t="s">
        <v>294</v>
      </c>
      <c r="C179" s="22" t="s">
        <v>469</v>
      </c>
      <c r="D179" s="22" t="s">
        <v>470</v>
      </c>
      <c r="E179" s="22">
        <v>0</v>
      </c>
      <c r="F179" s="22">
        <v>0</v>
      </c>
      <c r="G179" s="22">
        <v>0</v>
      </c>
      <c r="H179" s="22">
        <v>0</v>
      </c>
      <c r="I179" s="22">
        <v>0</v>
      </c>
    </row>
    <row r="180" spans="1:9" x14ac:dyDescent="0.35">
      <c r="A180" s="22" t="s">
        <v>114</v>
      </c>
      <c r="B180" s="22" t="s">
        <v>294</v>
      </c>
      <c r="C180" s="22" t="s">
        <v>471</v>
      </c>
      <c r="D180" s="22" t="s">
        <v>472</v>
      </c>
      <c r="E180" s="22">
        <v>0</v>
      </c>
      <c r="F180" s="22">
        <v>0</v>
      </c>
      <c r="G180" s="22">
        <v>0</v>
      </c>
      <c r="H180" s="22">
        <v>0</v>
      </c>
      <c r="I180" s="22">
        <v>0</v>
      </c>
    </row>
    <row r="181" spans="1:9" x14ac:dyDescent="0.35">
      <c r="A181" s="22" t="s">
        <v>114</v>
      </c>
      <c r="B181" s="22" t="s">
        <v>294</v>
      </c>
      <c r="C181" s="22" t="s">
        <v>473</v>
      </c>
      <c r="D181" s="22" t="s">
        <v>474</v>
      </c>
      <c r="E181" s="22">
        <v>3574678</v>
      </c>
      <c r="F181" s="22">
        <v>0</v>
      </c>
      <c r="G181" s="22">
        <v>0</v>
      </c>
      <c r="H181" s="22">
        <v>351614</v>
      </c>
      <c r="I181" s="22">
        <v>3926292</v>
      </c>
    </row>
    <row r="182" spans="1:9" x14ac:dyDescent="0.35">
      <c r="A182" s="22" t="s">
        <v>114</v>
      </c>
      <c r="B182" s="22" t="s">
        <v>294</v>
      </c>
      <c r="C182" s="22" t="s">
        <v>475</v>
      </c>
      <c r="D182" s="22" t="s">
        <v>476</v>
      </c>
      <c r="E182" s="22">
        <v>0</v>
      </c>
      <c r="F182" s="22">
        <v>0</v>
      </c>
      <c r="G182" s="22">
        <v>0</v>
      </c>
      <c r="H182" s="22">
        <v>0</v>
      </c>
      <c r="I182" s="22">
        <v>0</v>
      </c>
    </row>
    <row r="183" spans="1:9" x14ac:dyDescent="0.35">
      <c r="A183" s="22" t="s">
        <v>114</v>
      </c>
      <c r="B183" s="22" t="s">
        <v>294</v>
      </c>
      <c r="C183" s="22" t="s">
        <v>477</v>
      </c>
      <c r="D183" s="22" t="s">
        <v>478</v>
      </c>
      <c r="E183" s="22">
        <v>0</v>
      </c>
      <c r="F183" s="22">
        <v>0</v>
      </c>
      <c r="G183" s="22">
        <v>0</v>
      </c>
      <c r="H183" s="22">
        <v>0</v>
      </c>
      <c r="I183" s="22">
        <v>0</v>
      </c>
    </row>
    <row r="184" spans="1:9" x14ac:dyDescent="0.35">
      <c r="A184" s="22" t="s">
        <v>114</v>
      </c>
      <c r="B184" s="22" t="s">
        <v>294</v>
      </c>
      <c r="C184" s="22" t="s">
        <v>479</v>
      </c>
      <c r="D184" s="22" t="s">
        <v>480</v>
      </c>
      <c r="E184" s="22">
        <v>0</v>
      </c>
      <c r="F184" s="22">
        <v>0</v>
      </c>
      <c r="G184" s="22">
        <v>0</v>
      </c>
      <c r="H184" s="22">
        <v>0</v>
      </c>
      <c r="I184" s="22">
        <v>0</v>
      </c>
    </row>
    <row r="185" spans="1:9" x14ac:dyDescent="0.35">
      <c r="A185" s="22" t="s">
        <v>114</v>
      </c>
      <c r="B185" s="22" t="s">
        <v>294</v>
      </c>
      <c r="C185" s="22" t="s">
        <v>481</v>
      </c>
      <c r="D185" s="22" t="s">
        <v>482</v>
      </c>
      <c r="E185" s="22">
        <v>505370</v>
      </c>
      <c r="F185" s="22">
        <v>0</v>
      </c>
      <c r="G185" s="22">
        <v>0</v>
      </c>
      <c r="H185" s="22">
        <v>0</v>
      </c>
      <c r="I185" s="22">
        <v>505370</v>
      </c>
    </row>
    <row r="186" spans="1:9" x14ac:dyDescent="0.35">
      <c r="A186" s="22" t="s">
        <v>114</v>
      </c>
      <c r="B186" s="22" t="s">
        <v>294</v>
      </c>
      <c r="C186" s="22" t="s">
        <v>483</v>
      </c>
      <c r="D186" s="22" t="s">
        <v>484</v>
      </c>
      <c r="E186" s="22">
        <v>0</v>
      </c>
      <c r="F186" s="22">
        <v>0</v>
      </c>
      <c r="G186" s="22">
        <v>0</v>
      </c>
      <c r="H186" s="22">
        <v>0</v>
      </c>
      <c r="I186" s="22">
        <v>0</v>
      </c>
    </row>
    <row r="187" spans="1:9" x14ac:dyDescent="0.35">
      <c r="A187" s="22" t="s">
        <v>114</v>
      </c>
      <c r="B187" s="22" t="s">
        <v>294</v>
      </c>
      <c r="C187" s="22" t="s">
        <v>485</v>
      </c>
      <c r="D187" s="22" t="s">
        <v>486</v>
      </c>
      <c r="E187" s="22">
        <v>0</v>
      </c>
      <c r="F187" s="22">
        <v>324001</v>
      </c>
      <c r="G187" s="22">
        <v>0</v>
      </c>
      <c r="H187" s="22">
        <v>0</v>
      </c>
      <c r="I187" s="22">
        <v>324001</v>
      </c>
    </row>
    <row r="188" spans="1:9" x14ac:dyDescent="0.35">
      <c r="A188" s="22" t="s">
        <v>114</v>
      </c>
      <c r="B188" s="22" t="s">
        <v>294</v>
      </c>
      <c r="C188" s="22" t="s">
        <v>487</v>
      </c>
      <c r="D188" s="22" t="s">
        <v>488</v>
      </c>
      <c r="E188" s="22">
        <v>0</v>
      </c>
      <c r="F188" s="22">
        <v>711402</v>
      </c>
      <c r="G188" s="22">
        <v>0</v>
      </c>
      <c r="H188" s="22">
        <v>0</v>
      </c>
      <c r="I188" s="22">
        <v>711402</v>
      </c>
    </row>
    <row r="189" spans="1:9" x14ac:dyDescent="0.35">
      <c r="A189" s="22" t="s">
        <v>114</v>
      </c>
      <c r="B189" s="22" t="s">
        <v>294</v>
      </c>
      <c r="C189" s="22" t="s">
        <v>489</v>
      </c>
      <c r="D189" s="22" t="s">
        <v>490</v>
      </c>
      <c r="E189" s="22">
        <v>0</v>
      </c>
      <c r="F189" s="22">
        <v>0</v>
      </c>
      <c r="G189" s="22">
        <v>0</v>
      </c>
      <c r="H189" s="22">
        <v>0</v>
      </c>
      <c r="I189" s="22">
        <v>0</v>
      </c>
    </row>
    <row r="190" spans="1:9" x14ac:dyDescent="0.35">
      <c r="A190" s="22" t="s">
        <v>114</v>
      </c>
      <c r="B190" s="22" t="s">
        <v>294</v>
      </c>
      <c r="C190" s="22" t="s">
        <v>491</v>
      </c>
      <c r="D190" s="22" t="s">
        <v>492</v>
      </c>
      <c r="E190" s="22">
        <v>0</v>
      </c>
      <c r="F190" s="22">
        <v>0</v>
      </c>
      <c r="G190" s="22">
        <v>0</v>
      </c>
      <c r="H190" s="22">
        <v>0</v>
      </c>
      <c r="I190" s="22">
        <v>0</v>
      </c>
    </row>
    <row r="191" spans="1:9" x14ac:dyDescent="0.35">
      <c r="A191" s="22" t="s">
        <v>114</v>
      </c>
      <c r="B191" s="22" t="s">
        <v>294</v>
      </c>
      <c r="C191" s="22" t="s">
        <v>493</v>
      </c>
      <c r="D191" s="22" t="s">
        <v>494</v>
      </c>
      <c r="E191" s="22">
        <v>1774006</v>
      </c>
      <c r="F191" s="22">
        <v>0</v>
      </c>
      <c r="G191" s="22">
        <v>1192407</v>
      </c>
      <c r="H191" s="22">
        <v>0</v>
      </c>
      <c r="I191" s="22">
        <v>2966413</v>
      </c>
    </row>
    <row r="192" spans="1:9" x14ac:dyDescent="0.35">
      <c r="A192" s="22" t="s">
        <v>114</v>
      </c>
      <c r="B192" s="22" t="s">
        <v>294</v>
      </c>
      <c r="C192" s="22" t="s">
        <v>495</v>
      </c>
      <c r="D192" s="22" t="s">
        <v>496</v>
      </c>
      <c r="E192" s="22">
        <v>0</v>
      </c>
      <c r="F192" s="22">
        <v>0</v>
      </c>
      <c r="G192" s="22">
        <v>0</v>
      </c>
      <c r="H192" s="22">
        <v>0</v>
      </c>
      <c r="I192" s="22">
        <v>0</v>
      </c>
    </row>
    <row r="193" spans="1:9" x14ac:dyDescent="0.35">
      <c r="A193" s="22" t="s">
        <v>114</v>
      </c>
      <c r="B193" s="22" t="s">
        <v>294</v>
      </c>
      <c r="C193" s="22" t="s">
        <v>497</v>
      </c>
      <c r="D193" s="22" t="s">
        <v>498</v>
      </c>
      <c r="E193" s="22">
        <v>0</v>
      </c>
      <c r="F193" s="22">
        <v>0</v>
      </c>
      <c r="G193" s="22">
        <v>0</v>
      </c>
      <c r="H193" s="22">
        <v>0</v>
      </c>
      <c r="I193" s="22">
        <v>0</v>
      </c>
    </row>
    <row r="194" spans="1:9" x14ac:dyDescent="0.35">
      <c r="A194" s="22" t="s">
        <v>114</v>
      </c>
      <c r="B194" s="22" t="s">
        <v>294</v>
      </c>
      <c r="C194" s="22" t="s">
        <v>499</v>
      </c>
      <c r="D194" s="22" t="s">
        <v>500</v>
      </c>
      <c r="E194" s="22">
        <v>0</v>
      </c>
      <c r="F194" s="22">
        <v>0</v>
      </c>
      <c r="G194" s="22">
        <v>0</v>
      </c>
      <c r="H194" s="22">
        <v>0</v>
      </c>
      <c r="I194" s="22">
        <v>0</v>
      </c>
    </row>
    <row r="195" spans="1:9" x14ac:dyDescent="0.35">
      <c r="A195" s="22" t="s">
        <v>114</v>
      </c>
      <c r="B195" s="22" t="s">
        <v>294</v>
      </c>
      <c r="C195" s="22" t="s">
        <v>501</v>
      </c>
      <c r="D195" s="22" t="s">
        <v>502</v>
      </c>
      <c r="E195" s="22">
        <v>0</v>
      </c>
      <c r="F195" s="22">
        <v>0</v>
      </c>
      <c r="G195" s="22">
        <v>0</v>
      </c>
      <c r="H195" s="22">
        <v>0</v>
      </c>
      <c r="I195" s="22">
        <v>0</v>
      </c>
    </row>
    <row r="196" spans="1:9" x14ac:dyDescent="0.35">
      <c r="A196" s="22" t="s">
        <v>114</v>
      </c>
      <c r="B196" s="22" t="s">
        <v>294</v>
      </c>
      <c r="C196" s="22" t="s">
        <v>503</v>
      </c>
      <c r="D196" s="22" t="s">
        <v>504</v>
      </c>
      <c r="E196" s="22">
        <v>0</v>
      </c>
      <c r="F196" s="22">
        <v>0</v>
      </c>
      <c r="G196" s="22">
        <v>0</v>
      </c>
      <c r="H196" s="22">
        <v>0</v>
      </c>
      <c r="I196" s="22">
        <v>0</v>
      </c>
    </row>
    <row r="197" spans="1:9" x14ac:dyDescent="0.35">
      <c r="A197" s="22" t="s">
        <v>114</v>
      </c>
      <c r="B197" s="22" t="s">
        <v>294</v>
      </c>
      <c r="C197" s="22" t="s">
        <v>505</v>
      </c>
      <c r="D197" s="22" t="s">
        <v>506</v>
      </c>
      <c r="E197" s="22">
        <v>1625458</v>
      </c>
      <c r="F197" s="22">
        <v>2150975</v>
      </c>
      <c r="G197" s="22">
        <v>0</v>
      </c>
      <c r="H197" s="22">
        <v>0</v>
      </c>
      <c r="I197" s="22">
        <v>3776433</v>
      </c>
    </row>
    <row r="198" spans="1:9" x14ac:dyDescent="0.35">
      <c r="A198" s="22" t="s">
        <v>114</v>
      </c>
      <c r="B198" s="22" t="s">
        <v>507</v>
      </c>
      <c r="C198" s="22" t="s">
        <v>508</v>
      </c>
      <c r="D198" s="22" t="s">
        <v>509</v>
      </c>
      <c r="E198" s="22">
        <v>0</v>
      </c>
      <c r="F198" s="22">
        <v>0</v>
      </c>
      <c r="G198" s="22">
        <v>0</v>
      </c>
      <c r="H198" s="22">
        <v>0</v>
      </c>
      <c r="I198" s="22">
        <v>0</v>
      </c>
    </row>
    <row r="199" spans="1:9" x14ac:dyDescent="0.35">
      <c r="A199" s="22" t="s">
        <v>114</v>
      </c>
      <c r="B199" s="22" t="s">
        <v>507</v>
      </c>
      <c r="C199" s="22" t="s">
        <v>510</v>
      </c>
      <c r="D199" s="22" t="s">
        <v>511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</row>
    <row r="200" spans="1:9" x14ac:dyDescent="0.35">
      <c r="A200" s="22" t="s">
        <v>114</v>
      </c>
      <c r="B200" s="22" t="s">
        <v>507</v>
      </c>
      <c r="C200" s="22" t="s">
        <v>512</v>
      </c>
      <c r="D200" s="22" t="s">
        <v>513</v>
      </c>
      <c r="E200" s="22">
        <v>0</v>
      </c>
      <c r="F200" s="22">
        <v>0</v>
      </c>
      <c r="G200" s="22">
        <v>0</v>
      </c>
      <c r="H200" s="22">
        <v>0</v>
      </c>
      <c r="I200" s="22">
        <v>0</v>
      </c>
    </row>
    <row r="201" spans="1:9" x14ac:dyDescent="0.35">
      <c r="A201" s="22" t="s">
        <v>114</v>
      </c>
      <c r="B201" s="22" t="s">
        <v>507</v>
      </c>
      <c r="C201" s="22" t="s">
        <v>514</v>
      </c>
      <c r="D201" s="22" t="s">
        <v>515</v>
      </c>
      <c r="E201" s="22">
        <v>212500</v>
      </c>
      <c r="F201" s="22">
        <v>0</v>
      </c>
      <c r="G201" s="22">
        <v>0</v>
      </c>
      <c r="H201" s="22">
        <v>0</v>
      </c>
      <c r="I201" s="22">
        <v>212500</v>
      </c>
    </row>
    <row r="202" spans="1:9" x14ac:dyDescent="0.35">
      <c r="A202" s="22" t="s">
        <v>114</v>
      </c>
      <c r="B202" s="22" t="s">
        <v>507</v>
      </c>
      <c r="C202" s="22" t="s">
        <v>516</v>
      </c>
      <c r="D202" s="22" t="s">
        <v>517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</row>
    <row r="203" spans="1:9" x14ac:dyDescent="0.35">
      <c r="A203" s="22" t="s">
        <v>114</v>
      </c>
      <c r="B203" s="22" t="s">
        <v>507</v>
      </c>
      <c r="C203" s="22" t="s">
        <v>518</v>
      </c>
      <c r="D203" s="22" t="s">
        <v>519</v>
      </c>
      <c r="E203" s="22">
        <v>0</v>
      </c>
      <c r="F203" s="22">
        <v>0</v>
      </c>
      <c r="G203" s="22">
        <v>0</v>
      </c>
      <c r="H203" s="22">
        <v>0</v>
      </c>
      <c r="I203" s="22">
        <v>0</v>
      </c>
    </row>
    <row r="204" spans="1:9" x14ac:dyDescent="0.35">
      <c r="A204" s="22" t="s">
        <v>114</v>
      </c>
      <c r="B204" s="22" t="s">
        <v>507</v>
      </c>
      <c r="C204" s="22" t="s">
        <v>520</v>
      </c>
      <c r="D204" s="22" t="s">
        <v>521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</row>
    <row r="205" spans="1:9" x14ac:dyDescent="0.35">
      <c r="A205" s="22" t="s">
        <v>114</v>
      </c>
      <c r="B205" s="22" t="s">
        <v>507</v>
      </c>
      <c r="C205" s="22" t="s">
        <v>522</v>
      </c>
      <c r="D205" s="22" t="s">
        <v>523</v>
      </c>
      <c r="E205" s="22">
        <v>0</v>
      </c>
      <c r="F205" s="22">
        <v>0</v>
      </c>
      <c r="G205" s="22">
        <v>0</v>
      </c>
      <c r="H205" s="22">
        <v>0</v>
      </c>
      <c r="I205" s="22">
        <v>0</v>
      </c>
    </row>
    <row r="206" spans="1:9" x14ac:dyDescent="0.35">
      <c r="A206" s="22" t="s">
        <v>114</v>
      </c>
      <c r="B206" s="22" t="s">
        <v>507</v>
      </c>
      <c r="C206" s="22" t="s">
        <v>524</v>
      </c>
      <c r="D206" s="22" t="s">
        <v>525</v>
      </c>
      <c r="E206" s="22">
        <v>0</v>
      </c>
      <c r="F206" s="22">
        <v>0</v>
      </c>
      <c r="G206" s="22">
        <v>148958</v>
      </c>
      <c r="H206" s="22">
        <v>0</v>
      </c>
      <c r="I206" s="22">
        <v>148958</v>
      </c>
    </row>
    <row r="207" spans="1:9" x14ac:dyDescent="0.35">
      <c r="A207" s="22" t="s">
        <v>114</v>
      </c>
      <c r="B207" s="22" t="s">
        <v>507</v>
      </c>
      <c r="C207" s="22" t="s">
        <v>526</v>
      </c>
      <c r="D207" s="22" t="s">
        <v>527</v>
      </c>
      <c r="E207" s="22">
        <v>282584</v>
      </c>
      <c r="F207" s="22">
        <v>0</v>
      </c>
      <c r="G207" s="22">
        <v>0</v>
      </c>
      <c r="H207" s="22">
        <v>0</v>
      </c>
      <c r="I207" s="22">
        <v>282584</v>
      </c>
    </row>
    <row r="208" spans="1:9" x14ac:dyDescent="0.35">
      <c r="A208" s="22" t="s">
        <v>114</v>
      </c>
      <c r="B208" s="22" t="s">
        <v>507</v>
      </c>
      <c r="C208" s="22" t="s">
        <v>528</v>
      </c>
      <c r="D208" s="22" t="s">
        <v>529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</row>
    <row r="209" spans="1:9" x14ac:dyDescent="0.35">
      <c r="A209" s="22" t="s">
        <v>114</v>
      </c>
      <c r="B209" s="22" t="s">
        <v>507</v>
      </c>
      <c r="C209" s="22" t="s">
        <v>530</v>
      </c>
      <c r="D209" s="22" t="s">
        <v>531</v>
      </c>
      <c r="E209" s="22">
        <v>0</v>
      </c>
      <c r="F209" s="22">
        <v>0</v>
      </c>
      <c r="G209" s="22">
        <v>0</v>
      </c>
      <c r="H209" s="22">
        <v>94635</v>
      </c>
      <c r="I209" s="22">
        <v>94635</v>
      </c>
    </row>
    <row r="210" spans="1:9" x14ac:dyDescent="0.35">
      <c r="A210" s="22" t="s">
        <v>114</v>
      </c>
      <c r="B210" s="22" t="s">
        <v>507</v>
      </c>
      <c r="C210" s="22" t="s">
        <v>532</v>
      </c>
      <c r="D210" s="22" t="s">
        <v>533</v>
      </c>
      <c r="E210" s="22">
        <v>0</v>
      </c>
      <c r="F210" s="22">
        <v>0</v>
      </c>
      <c r="G210" s="22">
        <v>0</v>
      </c>
      <c r="H210" s="22">
        <v>0</v>
      </c>
      <c r="I210" s="22">
        <v>0</v>
      </c>
    </row>
    <row r="211" spans="1:9" x14ac:dyDescent="0.35">
      <c r="A211" s="22" t="s">
        <v>114</v>
      </c>
      <c r="B211" s="22" t="s">
        <v>507</v>
      </c>
      <c r="C211" s="22" t="s">
        <v>534</v>
      </c>
      <c r="D211" s="22" t="s">
        <v>535</v>
      </c>
      <c r="E211" s="22">
        <v>0</v>
      </c>
      <c r="F211" s="22">
        <v>0</v>
      </c>
      <c r="G211" s="22">
        <v>0</v>
      </c>
      <c r="H211" s="22">
        <v>0</v>
      </c>
      <c r="I211" s="22">
        <v>0</v>
      </c>
    </row>
    <row r="212" spans="1:9" x14ac:dyDescent="0.35">
      <c r="A212" s="22" t="s">
        <v>114</v>
      </c>
      <c r="B212" s="22" t="s">
        <v>507</v>
      </c>
      <c r="C212" s="22" t="s">
        <v>536</v>
      </c>
      <c r="D212" s="22" t="s">
        <v>537</v>
      </c>
      <c r="E212" s="22">
        <v>0</v>
      </c>
      <c r="F212" s="22">
        <v>0</v>
      </c>
      <c r="G212" s="22">
        <v>0</v>
      </c>
      <c r="H212" s="22">
        <v>0</v>
      </c>
      <c r="I212" s="22">
        <v>0</v>
      </c>
    </row>
    <row r="213" spans="1:9" x14ac:dyDescent="0.35">
      <c r="A213" s="22" t="s">
        <v>114</v>
      </c>
      <c r="B213" s="22" t="s">
        <v>507</v>
      </c>
      <c r="C213" s="22" t="s">
        <v>538</v>
      </c>
      <c r="D213" s="22" t="s">
        <v>539</v>
      </c>
      <c r="E213" s="22">
        <v>0</v>
      </c>
      <c r="F213" s="22">
        <v>27506</v>
      </c>
      <c r="G213" s="22">
        <v>0</v>
      </c>
      <c r="H213" s="22">
        <v>0</v>
      </c>
      <c r="I213" s="22">
        <v>27506</v>
      </c>
    </row>
    <row r="214" spans="1:9" x14ac:dyDescent="0.35">
      <c r="A214" s="22" t="s">
        <v>114</v>
      </c>
      <c r="B214" s="22" t="s">
        <v>507</v>
      </c>
      <c r="C214" s="22" t="s">
        <v>540</v>
      </c>
      <c r="D214" s="22" t="s">
        <v>541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</row>
    <row r="215" spans="1:9" x14ac:dyDescent="0.35">
      <c r="A215" s="22" t="s">
        <v>114</v>
      </c>
      <c r="B215" s="22" t="s">
        <v>507</v>
      </c>
      <c r="C215" s="22" t="s">
        <v>542</v>
      </c>
      <c r="D215" s="22" t="s">
        <v>543</v>
      </c>
      <c r="E215" s="22">
        <v>0</v>
      </c>
      <c r="F215" s="22">
        <v>0</v>
      </c>
      <c r="G215" s="22">
        <v>0</v>
      </c>
      <c r="H215" s="22">
        <v>0</v>
      </c>
      <c r="I215" s="22">
        <v>0</v>
      </c>
    </row>
    <row r="216" spans="1:9" x14ac:dyDescent="0.35">
      <c r="A216" s="22" t="s">
        <v>114</v>
      </c>
      <c r="B216" s="22" t="s">
        <v>507</v>
      </c>
      <c r="C216" s="22" t="s">
        <v>544</v>
      </c>
      <c r="D216" s="22" t="s">
        <v>545</v>
      </c>
      <c r="E216" s="22">
        <v>0</v>
      </c>
      <c r="F216" s="22">
        <v>0</v>
      </c>
      <c r="G216" s="22">
        <v>0</v>
      </c>
      <c r="H216" s="22">
        <v>0</v>
      </c>
      <c r="I216" s="22">
        <v>0</v>
      </c>
    </row>
    <row r="217" spans="1:9" x14ac:dyDescent="0.35">
      <c r="A217" s="22" t="s">
        <v>114</v>
      </c>
      <c r="B217" s="22" t="s">
        <v>507</v>
      </c>
      <c r="C217" s="22" t="s">
        <v>546</v>
      </c>
      <c r="D217" s="22" t="s">
        <v>547</v>
      </c>
      <c r="E217" s="22">
        <v>0</v>
      </c>
      <c r="F217" s="22">
        <v>0</v>
      </c>
      <c r="G217" s="22">
        <v>0</v>
      </c>
      <c r="H217" s="22">
        <v>0</v>
      </c>
      <c r="I217" s="22">
        <v>0</v>
      </c>
    </row>
    <row r="218" spans="1:9" x14ac:dyDescent="0.35">
      <c r="A218" s="22" t="s">
        <v>114</v>
      </c>
      <c r="B218" s="22" t="s">
        <v>507</v>
      </c>
      <c r="C218" s="22" t="s">
        <v>548</v>
      </c>
      <c r="D218" s="22" t="s">
        <v>549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</row>
    <row r="219" spans="1:9" x14ac:dyDescent="0.35">
      <c r="A219" s="22" t="s">
        <v>114</v>
      </c>
      <c r="B219" s="22" t="s">
        <v>507</v>
      </c>
      <c r="C219" s="22" t="s">
        <v>550</v>
      </c>
      <c r="D219" s="22" t="s">
        <v>551</v>
      </c>
      <c r="E219" s="22">
        <v>0</v>
      </c>
      <c r="F219" s="22">
        <v>0</v>
      </c>
      <c r="G219" s="22">
        <v>0</v>
      </c>
      <c r="H219" s="22">
        <v>0</v>
      </c>
      <c r="I219" s="22">
        <v>0</v>
      </c>
    </row>
    <row r="220" spans="1:9" x14ac:dyDescent="0.35">
      <c r="A220" s="22" t="s">
        <v>114</v>
      </c>
      <c r="B220" s="22" t="s">
        <v>507</v>
      </c>
      <c r="C220" s="22" t="s">
        <v>552</v>
      </c>
      <c r="D220" s="22" t="s">
        <v>553</v>
      </c>
      <c r="E220" s="22">
        <v>0</v>
      </c>
      <c r="F220" s="22">
        <v>0</v>
      </c>
      <c r="G220" s="22">
        <v>0</v>
      </c>
      <c r="H220" s="22">
        <v>0</v>
      </c>
      <c r="I220" s="22">
        <v>0</v>
      </c>
    </row>
    <row r="221" spans="1:9" x14ac:dyDescent="0.35">
      <c r="A221" s="22" t="s">
        <v>114</v>
      </c>
      <c r="B221" s="22" t="s">
        <v>507</v>
      </c>
      <c r="C221" s="22" t="s">
        <v>554</v>
      </c>
      <c r="D221" s="22" t="s">
        <v>555</v>
      </c>
      <c r="E221" s="22">
        <v>0</v>
      </c>
      <c r="F221" s="22">
        <v>0</v>
      </c>
      <c r="G221" s="22">
        <v>268743</v>
      </c>
      <c r="H221" s="22">
        <v>0</v>
      </c>
      <c r="I221" s="22">
        <v>268743</v>
      </c>
    </row>
    <row r="222" spans="1:9" x14ac:dyDescent="0.35">
      <c r="A222" s="22" t="s">
        <v>114</v>
      </c>
      <c r="B222" s="22" t="s">
        <v>507</v>
      </c>
      <c r="C222" s="22" t="s">
        <v>556</v>
      </c>
      <c r="D222" s="22" t="s">
        <v>557</v>
      </c>
      <c r="E222" s="22">
        <v>0</v>
      </c>
      <c r="F222" s="22">
        <v>0</v>
      </c>
      <c r="G222" s="22">
        <v>0</v>
      </c>
      <c r="H222" s="22">
        <v>0</v>
      </c>
      <c r="I222" s="22">
        <v>0</v>
      </c>
    </row>
    <row r="223" spans="1:9" x14ac:dyDescent="0.35">
      <c r="A223" s="22" t="s">
        <v>114</v>
      </c>
      <c r="B223" s="22" t="s">
        <v>507</v>
      </c>
      <c r="C223" s="22" t="s">
        <v>558</v>
      </c>
      <c r="D223" s="22" t="s">
        <v>559</v>
      </c>
      <c r="E223" s="22">
        <v>0</v>
      </c>
      <c r="F223" s="22">
        <v>0</v>
      </c>
      <c r="G223" s="22">
        <v>0</v>
      </c>
      <c r="H223" s="22">
        <v>0</v>
      </c>
      <c r="I223" s="22">
        <v>0</v>
      </c>
    </row>
    <row r="224" spans="1:9" x14ac:dyDescent="0.35">
      <c r="A224" s="22" t="s">
        <v>114</v>
      </c>
      <c r="B224" s="22" t="s">
        <v>507</v>
      </c>
      <c r="C224" s="22" t="s">
        <v>560</v>
      </c>
      <c r="D224" s="22" t="s">
        <v>561</v>
      </c>
      <c r="E224" s="22">
        <v>0</v>
      </c>
      <c r="F224" s="22">
        <v>0</v>
      </c>
      <c r="G224" s="22">
        <v>0</v>
      </c>
      <c r="H224" s="22">
        <v>0</v>
      </c>
      <c r="I224" s="22">
        <v>0</v>
      </c>
    </row>
    <row r="225" spans="1:9" x14ac:dyDescent="0.35">
      <c r="A225" s="22" t="s">
        <v>114</v>
      </c>
      <c r="B225" s="22" t="s">
        <v>507</v>
      </c>
      <c r="C225" s="22" t="s">
        <v>562</v>
      </c>
      <c r="D225" s="22" t="s">
        <v>563</v>
      </c>
      <c r="E225" s="22">
        <v>0</v>
      </c>
      <c r="F225" s="22">
        <v>0</v>
      </c>
      <c r="G225" s="22">
        <v>0</v>
      </c>
      <c r="H225" s="22">
        <v>0</v>
      </c>
      <c r="I225" s="22">
        <v>0</v>
      </c>
    </row>
    <row r="226" spans="1:9" x14ac:dyDescent="0.35">
      <c r="A226" s="22" t="s">
        <v>114</v>
      </c>
      <c r="B226" s="22" t="s">
        <v>507</v>
      </c>
      <c r="C226" s="22" t="s">
        <v>564</v>
      </c>
      <c r="D226" s="22" t="s">
        <v>565</v>
      </c>
      <c r="E226" s="22">
        <v>0</v>
      </c>
      <c r="F226" s="22">
        <v>0</v>
      </c>
      <c r="G226" s="22">
        <v>0</v>
      </c>
      <c r="H226" s="22">
        <v>0</v>
      </c>
      <c r="I226" s="22">
        <v>0</v>
      </c>
    </row>
    <row r="227" spans="1:9" x14ac:dyDescent="0.35">
      <c r="A227" s="22" t="s">
        <v>114</v>
      </c>
      <c r="B227" s="22" t="s">
        <v>507</v>
      </c>
      <c r="C227" s="22" t="s">
        <v>566</v>
      </c>
      <c r="D227" s="22" t="s">
        <v>567</v>
      </c>
      <c r="E227" s="22">
        <v>0</v>
      </c>
      <c r="F227" s="22">
        <v>0</v>
      </c>
      <c r="G227" s="22">
        <v>0</v>
      </c>
      <c r="H227" s="22">
        <v>0</v>
      </c>
      <c r="I227" s="22">
        <v>0</v>
      </c>
    </row>
    <row r="228" spans="1:9" x14ac:dyDescent="0.35">
      <c r="A228" s="22" t="s">
        <v>114</v>
      </c>
      <c r="B228" s="22" t="s">
        <v>507</v>
      </c>
      <c r="C228" s="22" t="s">
        <v>568</v>
      </c>
      <c r="D228" s="22" t="s">
        <v>569</v>
      </c>
      <c r="E228" s="22">
        <v>282580</v>
      </c>
      <c r="F228" s="22">
        <v>0</v>
      </c>
      <c r="G228" s="22">
        <v>0</v>
      </c>
      <c r="H228" s="22">
        <v>0</v>
      </c>
      <c r="I228" s="22">
        <v>282580</v>
      </c>
    </row>
    <row r="229" spans="1:9" x14ac:dyDescent="0.35">
      <c r="A229" s="22" t="s">
        <v>114</v>
      </c>
      <c r="B229" s="22" t="s">
        <v>507</v>
      </c>
      <c r="C229" s="22" t="s">
        <v>570</v>
      </c>
      <c r="D229" s="22" t="s">
        <v>571</v>
      </c>
      <c r="E229" s="22">
        <v>0</v>
      </c>
      <c r="F229" s="22">
        <v>0</v>
      </c>
      <c r="G229" s="22">
        <v>0</v>
      </c>
      <c r="H229" s="22">
        <v>0</v>
      </c>
      <c r="I229" s="22">
        <v>0</v>
      </c>
    </row>
    <row r="230" spans="1:9" x14ac:dyDescent="0.35">
      <c r="A230" s="22" t="s">
        <v>114</v>
      </c>
      <c r="B230" s="22" t="s">
        <v>507</v>
      </c>
      <c r="C230" s="22" t="s">
        <v>572</v>
      </c>
      <c r="D230" s="22" t="s">
        <v>573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</row>
    <row r="231" spans="1:9" x14ac:dyDescent="0.35">
      <c r="A231" s="22" t="s">
        <v>114</v>
      </c>
      <c r="B231" s="22" t="s">
        <v>507</v>
      </c>
      <c r="C231" s="22" t="s">
        <v>574</v>
      </c>
      <c r="D231" s="22" t="s">
        <v>575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</row>
    <row r="232" spans="1:9" x14ac:dyDescent="0.35">
      <c r="A232" s="22" t="s">
        <v>114</v>
      </c>
      <c r="B232" s="22" t="s">
        <v>507</v>
      </c>
      <c r="C232" s="22" t="s">
        <v>576</v>
      </c>
      <c r="D232" s="22" t="s">
        <v>577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</row>
    <row r="233" spans="1:9" x14ac:dyDescent="0.35">
      <c r="A233" s="22" t="s">
        <v>114</v>
      </c>
      <c r="B233" s="22" t="s">
        <v>507</v>
      </c>
      <c r="C233" s="22" t="s">
        <v>578</v>
      </c>
      <c r="D233" s="22" t="s">
        <v>579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</row>
    <row r="234" spans="1:9" x14ac:dyDescent="0.35">
      <c r="A234" s="22" t="s">
        <v>114</v>
      </c>
      <c r="B234" s="22" t="s">
        <v>507</v>
      </c>
      <c r="C234" s="22" t="s">
        <v>580</v>
      </c>
      <c r="D234" s="22" t="s">
        <v>581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</row>
    <row r="235" spans="1:9" x14ac:dyDescent="0.35">
      <c r="A235" s="22" t="s">
        <v>114</v>
      </c>
      <c r="B235" s="22" t="s">
        <v>507</v>
      </c>
      <c r="C235" s="22" t="s">
        <v>582</v>
      </c>
      <c r="D235" s="22" t="s">
        <v>583</v>
      </c>
      <c r="E235" s="22">
        <v>0</v>
      </c>
      <c r="F235" s="22">
        <v>0</v>
      </c>
      <c r="G235" s="22">
        <v>0</v>
      </c>
      <c r="H235" s="22">
        <v>0</v>
      </c>
      <c r="I235" s="22">
        <v>0</v>
      </c>
    </row>
    <row r="236" spans="1:9" x14ac:dyDescent="0.35">
      <c r="A236" s="22" t="s">
        <v>114</v>
      </c>
      <c r="B236" s="22" t="s">
        <v>507</v>
      </c>
      <c r="C236" s="22" t="s">
        <v>584</v>
      </c>
      <c r="D236" s="22" t="s">
        <v>585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</row>
    <row r="237" spans="1:9" x14ac:dyDescent="0.35">
      <c r="A237" s="22" t="s">
        <v>114</v>
      </c>
      <c r="B237" s="22" t="s">
        <v>507</v>
      </c>
      <c r="C237" s="22" t="s">
        <v>586</v>
      </c>
      <c r="D237" s="22" t="s">
        <v>587</v>
      </c>
      <c r="E237" s="22">
        <v>0</v>
      </c>
      <c r="F237" s="22">
        <v>0</v>
      </c>
      <c r="G237" s="22">
        <v>0</v>
      </c>
      <c r="H237" s="22">
        <v>0</v>
      </c>
      <c r="I237" s="22">
        <v>0</v>
      </c>
    </row>
    <row r="238" spans="1:9" x14ac:dyDescent="0.35">
      <c r="A238" s="22" t="s">
        <v>114</v>
      </c>
      <c r="B238" s="22" t="s">
        <v>507</v>
      </c>
      <c r="C238" s="22" t="s">
        <v>588</v>
      </c>
      <c r="D238" s="22" t="s">
        <v>589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</row>
    <row r="239" spans="1:9" x14ac:dyDescent="0.35">
      <c r="A239" s="22" t="s">
        <v>114</v>
      </c>
      <c r="B239" s="22" t="s">
        <v>507</v>
      </c>
      <c r="C239" s="22" t="s">
        <v>590</v>
      </c>
      <c r="D239" s="22" t="s">
        <v>591</v>
      </c>
      <c r="E239" s="22">
        <v>0</v>
      </c>
      <c r="F239" s="22">
        <v>0</v>
      </c>
      <c r="G239" s="22">
        <v>0</v>
      </c>
      <c r="H239" s="22">
        <v>0</v>
      </c>
      <c r="I239" s="22">
        <v>0</v>
      </c>
    </row>
    <row r="240" spans="1:9" x14ac:dyDescent="0.35">
      <c r="A240" s="22" t="s">
        <v>114</v>
      </c>
      <c r="B240" s="22" t="s">
        <v>507</v>
      </c>
      <c r="C240" s="22" t="s">
        <v>592</v>
      </c>
      <c r="D240" s="22" t="s">
        <v>593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</row>
    <row r="241" spans="1:9" x14ac:dyDescent="0.35">
      <c r="A241" s="22" t="s">
        <v>114</v>
      </c>
      <c r="B241" s="22" t="s">
        <v>507</v>
      </c>
      <c r="C241" s="22" t="s">
        <v>594</v>
      </c>
      <c r="D241" s="22" t="s">
        <v>595</v>
      </c>
      <c r="E241" s="22">
        <v>0</v>
      </c>
      <c r="F241" s="22">
        <v>0</v>
      </c>
      <c r="G241" s="22">
        <v>0</v>
      </c>
      <c r="H241" s="22">
        <v>0</v>
      </c>
      <c r="I241" s="22">
        <v>0</v>
      </c>
    </row>
    <row r="242" spans="1:9" x14ac:dyDescent="0.35">
      <c r="A242" s="22" t="s">
        <v>114</v>
      </c>
      <c r="B242" s="22" t="s">
        <v>507</v>
      </c>
      <c r="C242" s="22" t="s">
        <v>596</v>
      </c>
      <c r="D242" s="22" t="s">
        <v>597</v>
      </c>
      <c r="E242" s="22">
        <v>0</v>
      </c>
      <c r="F242" s="22">
        <v>0</v>
      </c>
      <c r="G242" s="22">
        <v>0</v>
      </c>
      <c r="H242" s="22">
        <v>0</v>
      </c>
      <c r="I242" s="22">
        <v>0</v>
      </c>
    </row>
    <row r="243" spans="1:9" x14ac:dyDescent="0.35">
      <c r="A243" s="22" t="s">
        <v>114</v>
      </c>
      <c r="B243" s="22" t="s">
        <v>507</v>
      </c>
      <c r="C243" s="22" t="s">
        <v>598</v>
      </c>
      <c r="D243" s="22" t="s">
        <v>599</v>
      </c>
      <c r="E243" s="22">
        <v>0</v>
      </c>
      <c r="F243" s="22">
        <v>0</v>
      </c>
      <c r="G243" s="22">
        <v>0</v>
      </c>
      <c r="H243" s="22">
        <v>0</v>
      </c>
      <c r="I243" s="22">
        <v>0</v>
      </c>
    </row>
    <row r="244" spans="1:9" x14ac:dyDescent="0.35">
      <c r="A244" s="22" t="s">
        <v>114</v>
      </c>
      <c r="B244" s="22" t="s">
        <v>507</v>
      </c>
      <c r="C244" s="22" t="s">
        <v>600</v>
      </c>
      <c r="D244" s="22" t="s">
        <v>601</v>
      </c>
      <c r="E244" s="22">
        <v>0</v>
      </c>
      <c r="F244" s="22">
        <v>0</v>
      </c>
      <c r="G244" s="22">
        <v>0</v>
      </c>
      <c r="H244" s="22">
        <v>0</v>
      </c>
      <c r="I244" s="22">
        <v>0</v>
      </c>
    </row>
    <row r="245" spans="1:9" x14ac:dyDescent="0.35">
      <c r="A245" s="22" t="s">
        <v>114</v>
      </c>
      <c r="B245" s="22" t="s">
        <v>507</v>
      </c>
      <c r="C245" s="22" t="s">
        <v>602</v>
      </c>
      <c r="D245" s="22" t="s">
        <v>603</v>
      </c>
      <c r="E245" s="22">
        <v>0</v>
      </c>
      <c r="F245" s="22">
        <v>0</v>
      </c>
      <c r="G245" s="22">
        <v>0</v>
      </c>
      <c r="H245" s="22">
        <v>0</v>
      </c>
      <c r="I245" s="22">
        <v>0</v>
      </c>
    </row>
    <row r="246" spans="1:9" x14ac:dyDescent="0.35">
      <c r="A246" s="22" t="s">
        <v>114</v>
      </c>
      <c r="B246" s="22" t="s">
        <v>507</v>
      </c>
      <c r="C246" s="22" t="s">
        <v>604</v>
      </c>
      <c r="D246" s="22" t="s">
        <v>605</v>
      </c>
      <c r="E246" s="22">
        <v>4322</v>
      </c>
      <c r="F246" s="22">
        <v>0</v>
      </c>
      <c r="G246" s="22">
        <v>0</v>
      </c>
      <c r="H246" s="22">
        <v>0</v>
      </c>
      <c r="I246" s="22">
        <v>4322</v>
      </c>
    </row>
    <row r="247" spans="1:9" x14ac:dyDescent="0.35">
      <c r="A247" s="22" t="s">
        <v>114</v>
      </c>
      <c r="B247" s="22" t="s">
        <v>507</v>
      </c>
      <c r="C247" s="22" t="s">
        <v>606</v>
      </c>
      <c r="D247" s="22" t="s">
        <v>607</v>
      </c>
      <c r="E247" s="22">
        <v>0</v>
      </c>
      <c r="F247" s="22">
        <v>0</v>
      </c>
      <c r="G247" s="22">
        <v>0</v>
      </c>
      <c r="H247" s="22">
        <v>0</v>
      </c>
      <c r="I247" s="22">
        <v>0</v>
      </c>
    </row>
    <row r="248" spans="1:9" x14ac:dyDescent="0.35">
      <c r="A248" s="22" t="s">
        <v>114</v>
      </c>
      <c r="B248" s="22" t="s">
        <v>507</v>
      </c>
      <c r="C248" s="22" t="s">
        <v>608</v>
      </c>
      <c r="D248" s="22" t="s">
        <v>609</v>
      </c>
      <c r="E248" s="22">
        <v>0</v>
      </c>
      <c r="F248" s="22">
        <v>0</v>
      </c>
      <c r="G248" s="22">
        <v>0</v>
      </c>
      <c r="H248" s="22">
        <v>0</v>
      </c>
      <c r="I248" s="22">
        <v>0</v>
      </c>
    </row>
    <row r="249" spans="1:9" x14ac:dyDescent="0.35">
      <c r="A249" s="22" t="s">
        <v>114</v>
      </c>
      <c r="B249" s="22" t="s">
        <v>507</v>
      </c>
      <c r="C249" s="22" t="s">
        <v>610</v>
      </c>
      <c r="D249" s="22" t="s">
        <v>611</v>
      </c>
      <c r="E249" s="22">
        <v>0</v>
      </c>
      <c r="F249" s="22">
        <v>0</v>
      </c>
      <c r="G249" s="22">
        <v>0</v>
      </c>
      <c r="H249" s="22">
        <v>0</v>
      </c>
      <c r="I249" s="22">
        <v>0</v>
      </c>
    </row>
    <row r="250" spans="1:9" x14ac:dyDescent="0.35">
      <c r="A250" s="22" t="s">
        <v>114</v>
      </c>
      <c r="B250" s="22" t="s">
        <v>507</v>
      </c>
      <c r="C250" s="22" t="s">
        <v>612</v>
      </c>
      <c r="D250" s="22" t="s">
        <v>613</v>
      </c>
      <c r="E250" s="22">
        <v>0</v>
      </c>
      <c r="F250" s="22">
        <v>0</v>
      </c>
      <c r="G250" s="22">
        <v>0</v>
      </c>
      <c r="H250" s="22">
        <v>0</v>
      </c>
      <c r="I250" s="22">
        <v>0</v>
      </c>
    </row>
    <row r="251" spans="1:9" x14ac:dyDescent="0.35">
      <c r="A251" s="22" t="s">
        <v>114</v>
      </c>
      <c r="B251" s="22" t="s">
        <v>507</v>
      </c>
      <c r="C251" s="22" t="s">
        <v>614</v>
      </c>
      <c r="D251" s="22" t="s">
        <v>615</v>
      </c>
      <c r="E251" s="22">
        <v>0</v>
      </c>
      <c r="F251" s="22">
        <v>0</v>
      </c>
      <c r="G251" s="22">
        <v>0</v>
      </c>
      <c r="H251" s="22">
        <v>0</v>
      </c>
      <c r="I251" s="22">
        <v>0</v>
      </c>
    </row>
    <row r="252" spans="1:9" x14ac:dyDescent="0.35">
      <c r="A252" s="22" t="s">
        <v>114</v>
      </c>
      <c r="B252" s="22" t="s">
        <v>507</v>
      </c>
      <c r="C252" s="22" t="s">
        <v>616</v>
      </c>
      <c r="D252" s="22" t="s">
        <v>617</v>
      </c>
      <c r="E252" s="22">
        <v>0</v>
      </c>
      <c r="F252" s="22">
        <v>0</v>
      </c>
      <c r="G252" s="22">
        <v>0</v>
      </c>
      <c r="H252" s="22">
        <v>0</v>
      </c>
      <c r="I252" s="22">
        <v>0</v>
      </c>
    </row>
    <row r="253" spans="1:9" x14ac:dyDescent="0.35">
      <c r="A253" s="22" t="s">
        <v>114</v>
      </c>
      <c r="B253" s="22" t="s">
        <v>507</v>
      </c>
      <c r="C253" s="22" t="s">
        <v>618</v>
      </c>
      <c r="D253" s="22" t="s">
        <v>619</v>
      </c>
      <c r="E253" s="22">
        <v>0</v>
      </c>
      <c r="F253" s="22">
        <v>0</v>
      </c>
      <c r="G253" s="22">
        <v>0</v>
      </c>
      <c r="H253" s="22">
        <v>235761</v>
      </c>
      <c r="I253" s="22">
        <v>235761</v>
      </c>
    </row>
    <row r="254" spans="1:9" x14ac:dyDescent="0.35">
      <c r="A254" s="22" t="s">
        <v>114</v>
      </c>
      <c r="B254" s="22" t="s">
        <v>507</v>
      </c>
      <c r="C254" s="22" t="s">
        <v>620</v>
      </c>
      <c r="D254" s="22" t="s">
        <v>621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</row>
    <row r="255" spans="1:9" x14ac:dyDescent="0.35">
      <c r="A255" s="22" t="s">
        <v>114</v>
      </c>
      <c r="B255" s="22" t="s">
        <v>507</v>
      </c>
      <c r="C255" s="22" t="s">
        <v>622</v>
      </c>
      <c r="D255" s="22" t="s">
        <v>623</v>
      </c>
      <c r="E255" s="22">
        <v>0</v>
      </c>
      <c r="F255" s="22">
        <v>0</v>
      </c>
      <c r="G255" s="22">
        <v>0</v>
      </c>
      <c r="H255" s="22">
        <v>0</v>
      </c>
      <c r="I255" s="22">
        <v>0</v>
      </c>
    </row>
    <row r="256" spans="1:9" x14ac:dyDescent="0.35">
      <c r="A256" s="22" t="s">
        <v>114</v>
      </c>
      <c r="B256" s="22" t="s">
        <v>507</v>
      </c>
      <c r="C256" s="22" t="s">
        <v>624</v>
      </c>
      <c r="D256" s="22" t="s">
        <v>625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</row>
    <row r="257" spans="1:9" x14ac:dyDescent="0.35">
      <c r="A257" s="22" t="s">
        <v>114</v>
      </c>
      <c r="B257" s="22" t="s">
        <v>507</v>
      </c>
      <c r="C257" s="22" t="s">
        <v>626</v>
      </c>
      <c r="D257" s="22" t="s">
        <v>627</v>
      </c>
      <c r="E257" s="22">
        <v>0</v>
      </c>
      <c r="F257" s="22">
        <v>0</v>
      </c>
      <c r="G257" s="22">
        <v>0</v>
      </c>
      <c r="H257" s="22">
        <v>0</v>
      </c>
      <c r="I257" s="22">
        <v>0</v>
      </c>
    </row>
    <row r="258" spans="1:9" x14ac:dyDescent="0.35">
      <c r="A258" s="22" t="s">
        <v>114</v>
      </c>
      <c r="B258" s="22" t="s">
        <v>507</v>
      </c>
      <c r="C258" s="22" t="s">
        <v>628</v>
      </c>
      <c r="D258" s="22" t="s">
        <v>629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</row>
    <row r="259" spans="1:9" x14ac:dyDescent="0.35">
      <c r="A259" s="22" t="s">
        <v>114</v>
      </c>
      <c r="B259" s="22" t="s">
        <v>507</v>
      </c>
      <c r="C259" s="22" t="s">
        <v>630</v>
      </c>
      <c r="D259" s="22" t="s">
        <v>631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</row>
    <row r="260" spans="1:9" x14ac:dyDescent="0.35">
      <c r="A260" s="22" t="s">
        <v>114</v>
      </c>
      <c r="B260" s="22" t="s">
        <v>507</v>
      </c>
      <c r="C260" s="22" t="s">
        <v>632</v>
      </c>
      <c r="D260" s="22" t="s">
        <v>633</v>
      </c>
      <c r="E260" s="22">
        <v>0</v>
      </c>
      <c r="F260" s="22">
        <v>0</v>
      </c>
      <c r="G260" s="22">
        <v>0</v>
      </c>
      <c r="H260" s="22">
        <v>5316</v>
      </c>
      <c r="I260" s="22">
        <v>5316</v>
      </c>
    </row>
    <row r="261" spans="1:9" x14ac:dyDescent="0.35">
      <c r="A261" s="22" t="s">
        <v>114</v>
      </c>
      <c r="B261" s="22" t="s">
        <v>507</v>
      </c>
      <c r="C261" s="22" t="s">
        <v>634</v>
      </c>
      <c r="D261" s="22" t="s">
        <v>635</v>
      </c>
      <c r="E261" s="22">
        <v>0</v>
      </c>
      <c r="F261" s="22">
        <v>204653</v>
      </c>
      <c r="G261" s="22">
        <v>0</v>
      </c>
      <c r="H261" s="22">
        <v>0</v>
      </c>
      <c r="I261" s="22">
        <v>204653</v>
      </c>
    </row>
    <row r="262" spans="1:9" x14ac:dyDescent="0.35">
      <c r="A262" s="22" t="s">
        <v>114</v>
      </c>
      <c r="B262" s="22" t="s">
        <v>507</v>
      </c>
      <c r="C262" s="22" t="s">
        <v>636</v>
      </c>
      <c r="D262" s="22" t="s">
        <v>637</v>
      </c>
      <c r="E262" s="22">
        <v>0</v>
      </c>
      <c r="F262" s="22">
        <v>0</v>
      </c>
      <c r="G262" s="22">
        <v>0</v>
      </c>
      <c r="H262" s="22">
        <v>0</v>
      </c>
      <c r="I262" s="22">
        <v>0</v>
      </c>
    </row>
    <row r="263" spans="1:9" x14ac:dyDescent="0.35">
      <c r="A263" s="22" t="s">
        <v>114</v>
      </c>
      <c r="B263" s="22" t="s">
        <v>507</v>
      </c>
      <c r="C263" s="22" t="s">
        <v>638</v>
      </c>
      <c r="D263" s="22" t="s">
        <v>639</v>
      </c>
      <c r="E263" s="22">
        <v>0</v>
      </c>
      <c r="F263" s="22">
        <v>0</v>
      </c>
      <c r="G263" s="22">
        <v>0</v>
      </c>
      <c r="H263" s="22">
        <v>0</v>
      </c>
      <c r="I263" s="22">
        <v>0</v>
      </c>
    </row>
    <row r="264" spans="1:9" x14ac:dyDescent="0.35">
      <c r="A264" s="22" t="s">
        <v>114</v>
      </c>
      <c r="B264" s="22" t="s">
        <v>507</v>
      </c>
      <c r="C264" s="22" t="s">
        <v>640</v>
      </c>
      <c r="D264" s="22" t="s">
        <v>641</v>
      </c>
      <c r="E264" s="22">
        <v>0</v>
      </c>
      <c r="F264" s="22">
        <v>0</v>
      </c>
      <c r="G264" s="22">
        <v>0</v>
      </c>
      <c r="H264" s="22">
        <v>0</v>
      </c>
      <c r="I264" s="22">
        <v>0</v>
      </c>
    </row>
    <row r="265" spans="1:9" x14ac:dyDescent="0.35">
      <c r="A265" s="22" t="s">
        <v>114</v>
      </c>
      <c r="B265" s="22" t="s">
        <v>507</v>
      </c>
      <c r="C265" s="22" t="s">
        <v>642</v>
      </c>
      <c r="D265" s="22" t="s">
        <v>643</v>
      </c>
      <c r="E265" s="22">
        <v>0</v>
      </c>
      <c r="F265" s="22">
        <v>0</v>
      </c>
      <c r="G265" s="22">
        <v>0</v>
      </c>
      <c r="H265" s="22">
        <v>0</v>
      </c>
      <c r="I265" s="22">
        <v>0</v>
      </c>
    </row>
    <row r="266" spans="1:9" x14ac:dyDescent="0.35">
      <c r="A266" s="22" t="s">
        <v>114</v>
      </c>
      <c r="B266" s="22" t="s">
        <v>507</v>
      </c>
      <c r="C266" s="22" t="s">
        <v>644</v>
      </c>
      <c r="D266" s="22" t="s">
        <v>645</v>
      </c>
      <c r="E266" s="22">
        <v>0</v>
      </c>
      <c r="F266" s="22">
        <v>0</v>
      </c>
      <c r="G266" s="22">
        <v>0</v>
      </c>
      <c r="H266" s="22">
        <v>0</v>
      </c>
      <c r="I266" s="22">
        <v>0</v>
      </c>
    </row>
    <row r="267" spans="1:9" x14ac:dyDescent="0.35">
      <c r="A267" s="22" t="s">
        <v>114</v>
      </c>
      <c r="B267" s="22" t="s">
        <v>507</v>
      </c>
      <c r="C267" s="22" t="s">
        <v>646</v>
      </c>
      <c r="D267" s="22" t="s">
        <v>647</v>
      </c>
      <c r="E267" s="22">
        <v>0</v>
      </c>
      <c r="F267" s="22">
        <v>0</v>
      </c>
      <c r="G267" s="22">
        <v>0</v>
      </c>
      <c r="H267" s="22">
        <v>0</v>
      </c>
      <c r="I267" s="22">
        <v>0</v>
      </c>
    </row>
    <row r="268" spans="1:9" x14ac:dyDescent="0.35">
      <c r="A268" s="22" t="s">
        <v>114</v>
      </c>
      <c r="B268" s="22" t="s">
        <v>507</v>
      </c>
      <c r="C268" s="22" t="s">
        <v>648</v>
      </c>
      <c r="D268" s="22" t="s">
        <v>649</v>
      </c>
      <c r="E268" s="22">
        <v>0</v>
      </c>
      <c r="F268" s="22">
        <v>0</v>
      </c>
      <c r="G268" s="22">
        <v>0</v>
      </c>
      <c r="H268" s="22">
        <v>0</v>
      </c>
      <c r="I268" s="22">
        <v>0</v>
      </c>
    </row>
    <row r="269" spans="1:9" x14ac:dyDescent="0.35">
      <c r="A269" s="22" t="s">
        <v>114</v>
      </c>
      <c r="B269" s="22" t="s">
        <v>507</v>
      </c>
      <c r="C269" s="22" t="s">
        <v>650</v>
      </c>
      <c r="D269" s="22" t="s">
        <v>651</v>
      </c>
      <c r="E269" s="22">
        <v>0</v>
      </c>
      <c r="F269" s="22">
        <v>0</v>
      </c>
      <c r="G269" s="22">
        <v>0</v>
      </c>
      <c r="H269" s="22">
        <v>0</v>
      </c>
      <c r="I269" s="22">
        <v>0</v>
      </c>
    </row>
    <row r="270" spans="1:9" x14ac:dyDescent="0.35">
      <c r="A270" s="22" t="s">
        <v>114</v>
      </c>
      <c r="B270" s="22" t="s">
        <v>507</v>
      </c>
      <c r="C270" s="22" t="s">
        <v>652</v>
      </c>
      <c r="D270" s="22" t="s">
        <v>653</v>
      </c>
      <c r="E270" s="22">
        <v>0</v>
      </c>
      <c r="F270" s="22">
        <v>0</v>
      </c>
      <c r="G270" s="22">
        <v>0</v>
      </c>
      <c r="H270" s="22">
        <v>0</v>
      </c>
      <c r="I270" s="22">
        <v>0</v>
      </c>
    </row>
    <row r="271" spans="1:9" x14ac:dyDescent="0.35">
      <c r="A271" s="22" t="s">
        <v>114</v>
      </c>
      <c r="B271" s="22" t="s">
        <v>507</v>
      </c>
      <c r="C271" s="22" t="s">
        <v>654</v>
      </c>
      <c r="D271" s="22" t="s">
        <v>655</v>
      </c>
      <c r="E271" s="22">
        <v>0</v>
      </c>
      <c r="F271" s="22">
        <v>0</v>
      </c>
      <c r="G271" s="22">
        <v>0</v>
      </c>
      <c r="H271" s="22">
        <v>0</v>
      </c>
      <c r="I271" s="22">
        <v>0</v>
      </c>
    </row>
    <row r="272" spans="1:9" x14ac:dyDescent="0.35">
      <c r="A272" s="22" t="s">
        <v>114</v>
      </c>
      <c r="B272" s="22" t="s">
        <v>507</v>
      </c>
      <c r="C272" s="22" t="s">
        <v>656</v>
      </c>
      <c r="D272" s="22" t="s">
        <v>657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</row>
    <row r="273" spans="1:9" x14ac:dyDescent="0.35">
      <c r="A273" s="22" t="s">
        <v>114</v>
      </c>
      <c r="B273" s="22" t="s">
        <v>507</v>
      </c>
      <c r="C273" s="22" t="s">
        <v>658</v>
      </c>
      <c r="D273" s="22" t="s">
        <v>659</v>
      </c>
      <c r="E273" s="22">
        <v>0</v>
      </c>
      <c r="F273" s="22">
        <v>0</v>
      </c>
      <c r="G273" s="22">
        <v>0</v>
      </c>
      <c r="H273" s="22">
        <v>0</v>
      </c>
      <c r="I273" s="22">
        <v>0</v>
      </c>
    </row>
    <row r="274" spans="1:9" x14ac:dyDescent="0.35">
      <c r="A274" s="22" t="s">
        <v>114</v>
      </c>
      <c r="B274" s="22" t="s">
        <v>507</v>
      </c>
      <c r="C274" s="22" t="s">
        <v>660</v>
      </c>
      <c r="D274" s="22" t="s">
        <v>661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</row>
    <row r="275" spans="1:9" x14ac:dyDescent="0.35">
      <c r="A275" s="22" t="s">
        <v>114</v>
      </c>
      <c r="B275" s="22" t="s">
        <v>507</v>
      </c>
      <c r="C275" s="22" t="s">
        <v>662</v>
      </c>
      <c r="D275" s="22" t="s">
        <v>663</v>
      </c>
      <c r="E275" s="22">
        <v>0</v>
      </c>
      <c r="F275" s="22">
        <v>0</v>
      </c>
      <c r="G275" s="22">
        <v>0</v>
      </c>
      <c r="H275" s="22">
        <v>0</v>
      </c>
      <c r="I275" s="22">
        <v>0</v>
      </c>
    </row>
    <row r="276" spans="1:9" x14ac:dyDescent="0.35">
      <c r="A276" s="22" t="s">
        <v>114</v>
      </c>
      <c r="B276" s="22" t="s">
        <v>507</v>
      </c>
      <c r="C276" s="22" t="s">
        <v>664</v>
      </c>
      <c r="D276" s="22" t="s">
        <v>665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</row>
    <row r="277" spans="1:9" x14ac:dyDescent="0.35">
      <c r="A277" s="22" t="s">
        <v>114</v>
      </c>
      <c r="B277" s="22" t="s">
        <v>507</v>
      </c>
      <c r="C277" s="22" t="s">
        <v>666</v>
      </c>
      <c r="D277" s="22" t="s">
        <v>667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</row>
    <row r="278" spans="1:9" x14ac:dyDescent="0.35">
      <c r="A278" s="22" t="s">
        <v>114</v>
      </c>
      <c r="B278" s="22" t="s">
        <v>507</v>
      </c>
      <c r="C278" s="22" t="s">
        <v>668</v>
      </c>
      <c r="D278" s="22" t="s">
        <v>669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</row>
    <row r="279" spans="1:9" x14ac:dyDescent="0.35">
      <c r="A279" s="22" t="s">
        <v>114</v>
      </c>
      <c r="B279" s="22" t="s">
        <v>670</v>
      </c>
      <c r="C279" s="22" t="s">
        <v>671</v>
      </c>
      <c r="D279" s="22" t="s">
        <v>672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</row>
    <row r="280" spans="1:9" x14ac:dyDescent="0.35">
      <c r="A280" s="22" t="s">
        <v>114</v>
      </c>
      <c r="B280" s="22" t="s">
        <v>670</v>
      </c>
      <c r="C280" s="22" t="s">
        <v>673</v>
      </c>
      <c r="D280" s="22" t="s">
        <v>674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</row>
    <row r="281" spans="1:9" x14ac:dyDescent="0.35">
      <c r="A281" s="22" t="s">
        <v>114</v>
      </c>
      <c r="B281" s="22" t="s">
        <v>670</v>
      </c>
      <c r="C281" s="22" t="s">
        <v>675</v>
      </c>
      <c r="D281" s="22" t="s">
        <v>676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</row>
    <row r="282" spans="1:9" x14ac:dyDescent="0.35">
      <c r="A282" s="22" t="s">
        <v>114</v>
      </c>
      <c r="B282" s="22" t="s">
        <v>670</v>
      </c>
      <c r="C282" s="22" t="s">
        <v>677</v>
      </c>
      <c r="D282" s="22" t="s">
        <v>678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</row>
    <row r="283" spans="1:9" x14ac:dyDescent="0.35">
      <c r="A283" s="22" t="s">
        <v>114</v>
      </c>
      <c r="B283" s="22" t="s">
        <v>670</v>
      </c>
      <c r="C283" s="22" t="s">
        <v>679</v>
      </c>
      <c r="D283" s="22" t="s">
        <v>680</v>
      </c>
      <c r="E283" s="22">
        <v>0</v>
      </c>
      <c r="F283" s="22">
        <v>0</v>
      </c>
      <c r="G283" s="22">
        <v>0</v>
      </c>
      <c r="H283" s="22">
        <v>0</v>
      </c>
      <c r="I283" s="22">
        <v>0</v>
      </c>
    </row>
    <row r="284" spans="1:9" x14ac:dyDescent="0.35">
      <c r="A284" s="22" t="s">
        <v>114</v>
      </c>
      <c r="B284" s="22" t="s">
        <v>670</v>
      </c>
      <c r="C284" s="22" t="s">
        <v>681</v>
      </c>
      <c r="D284" s="22" t="s">
        <v>682</v>
      </c>
      <c r="E284" s="22">
        <v>0</v>
      </c>
      <c r="F284" s="22">
        <v>0</v>
      </c>
      <c r="G284" s="22">
        <v>0</v>
      </c>
      <c r="H284" s="22">
        <v>0</v>
      </c>
      <c r="I284" s="22">
        <v>0</v>
      </c>
    </row>
    <row r="285" spans="1:9" x14ac:dyDescent="0.35">
      <c r="A285" s="22" t="s">
        <v>114</v>
      </c>
      <c r="B285" s="22" t="s">
        <v>670</v>
      </c>
      <c r="C285" s="22" t="s">
        <v>683</v>
      </c>
      <c r="D285" s="22" t="s">
        <v>684</v>
      </c>
      <c r="E285" s="22">
        <v>0</v>
      </c>
      <c r="F285" s="22">
        <v>0</v>
      </c>
      <c r="G285" s="22">
        <v>0</v>
      </c>
      <c r="H285" s="22">
        <v>0</v>
      </c>
      <c r="I285" s="22">
        <v>0</v>
      </c>
    </row>
    <row r="286" spans="1:9" x14ac:dyDescent="0.35">
      <c r="A286" s="22" t="s">
        <v>114</v>
      </c>
      <c r="B286" s="22" t="s">
        <v>670</v>
      </c>
      <c r="C286" s="22" t="s">
        <v>685</v>
      </c>
      <c r="D286" s="22" t="s">
        <v>686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</row>
    <row r="287" spans="1:9" x14ac:dyDescent="0.35">
      <c r="A287" s="22" t="s">
        <v>114</v>
      </c>
      <c r="B287" s="22" t="s">
        <v>670</v>
      </c>
      <c r="C287" s="22" t="s">
        <v>687</v>
      </c>
      <c r="D287" s="22" t="s">
        <v>688</v>
      </c>
      <c r="E287" s="22">
        <v>0</v>
      </c>
      <c r="F287" s="22">
        <v>0</v>
      </c>
      <c r="G287" s="22">
        <v>0</v>
      </c>
      <c r="H287" s="22">
        <v>0</v>
      </c>
      <c r="I287" s="22">
        <v>0</v>
      </c>
    </row>
    <row r="288" spans="1:9" x14ac:dyDescent="0.35">
      <c r="A288" s="22" t="s">
        <v>114</v>
      </c>
      <c r="B288" s="22" t="s">
        <v>670</v>
      </c>
      <c r="C288" s="22" t="s">
        <v>689</v>
      </c>
      <c r="D288" s="22" t="s">
        <v>690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</row>
    <row r="289" spans="1:9" x14ac:dyDescent="0.35">
      <c r="A289" s="22" t="s">
        <v>114</v>
      </c>
      <c r="B289" s="22" t="s">
        <v>670</v>
      </c>
      <c r="C289" s="22" t="s">
        <v>691</v>
      </c>
      <c r="D289" s="22" t="s">
        <v>692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</row>
    <row r="290" spans="1:9" x14ac:dyDescent="0.35">
      <c r="A290" s="22" t="s">
        <v>114</v>
      </c>
      <c r="B290" s="22" t="s">
        <v>670</v>
      </c>
      <c r="C290" s="22" t="s">
        <v>693</v>
      </c>
      <c r="D290" s="22" t="s">
        <v>694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</row>
    <row r="291" spans="1:9" x14ac:dyDescent="0.35">
      <c r="A291" s="22" t="s">
        <v>114</v>
      </c>
      <c r="B291" s="22" t="s">
        <v>670</v>
      </c>
      <c r="C291" s="22" t="s">
        <v>695</v>
      </c>
      <c r="D291" s="22" t="s">
        <v>696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</row>
    <row r="292" spans="1:9" x14ac:dyDescent="0.35">
      <c r="A292" s="22" t="s">
        <v>114</v>
      </c>
      <c r="B292" s="22" t="s">
        <v>670</v>
      </c>
      <c r="C292" s="22" t="s">
        <v>697</v>
      </c>
      <c r="D292" s="22" t="s">
        <v>698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</row>
    <row r="293" spans="1:9" x14ac:dyDescent="0.35">
      <c r="A293" s="22" t="s">
        <v>114</v>
      </c>
      <c r="B293" s="22" t="s">
        <v>670</v>
      </c>
      <c r="C293" s="22" t="s">
        <v>699</v>
      </c>
      <c r="D293" s="22" t="s">
        <v>700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</row>
    <row r="294" spans="1:9" x14ac:dyDescent="0.35">
      <c r="A294" s="22" t="s">
        <v>114</v>
      </c>
      <c r="B294" s="22" t="s">
        <v>670</v>
      </c>
      <c r="C294" s="22" t="s">
        <v>701</v>
      </c>
      <c r="D294" s="22" t="s">
        <v>702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</row>
    <row r="295" spans="1:9" x14ac:dyDescent="0.35">
      <c r="A295" s="22" t="s">
        <v>114</v>
      </c>
      <c r="B295" s="22" t="s">
        <v>670</v>
      </c>
      <c r="C295" s="22" t="s">
        <v>703</v>
      </c>
      <c r="D295" s="22" t="s">
        <v>704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</row>
    <row r="296" spans="1:9" x14ac:dyDescent="0.35">
      <c r="A296" s="22" t="s">
        <v>114</v>
      </c>
      <c r="B296" s="22" t="s">
        <v>670</v>
      </c>
      <c r="C296" s="22" t="s">
        <v>705</v>
      </c>
      <c r="D296" s="22" t="s">
        <v>706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</row>
    <row r="297" spans="1:9" x14ac:dyDescent="0.35">
      <c r="A297" s="22" t="s">
        <v>114</v>
      </c>
      <c r="B297" s="22" t="s">
        <v>670</v>
      </c>
      <c r="C297" s="22" t="s">
        <v>707</v>
      </c>
      <c r="D297" s="22" t="s">
        <v>708</v>
      </c>
      <c r="E297" s="22">
        <v>0</v>
      </c>
      <c r="F297" s="22">
        <v>0</v>
      </c>
      <c r="G297" s="22">
        <v>0</v>
      </c>
      <c r="H297" s="22">
        <v>0</v>
      </c>
      <c r="I297" s="22">
        <v>0</v>
      </c>
    </row>
    <row r="298" spans="1:9" x14ac:dyDescent="0.35">
      <c r="A298" s="22" t="s">
        <v>114</v>
      </c>
      <c r="B298" s="22" t="s">
        <v>670</v>
      </c>
      <c r="C298" s="22" t="s">
        <v>709</v>
      </c>
      <c r="D298" s="22" t="s">
        <v>710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</row>
    <row r="299" spans="1:9" x14ac:dyDescent="0.35">
      <c r="A299" s="22" t="s">
        <v>114</v>
      </c>
      <c r="B299" s="22" t="s">
        <v>670</v>
      </c>
      <c r="C299" s="22" t="s">
        <v>711</v>
      </c>
      <c r="D299" s="22" t="s">
        <v>712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</row>
    <row r="300" spans="1:9" x14ac:dyDescent="0.35">
      <c r="A300" s="22" t="s">
        <v>114</v>
      </c>
      <c r="B300" s="22" t="s">
        <v>670</v>
      </c>
      <c r="C300" s="22" t="s">
        <v>713</v>
      </c>
      <c r="D300" s="22" t="s">
        <v>714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</row>
    <row r="301" spans="1:9" x14ac:dyDescent="0.35">
      <c r="A301" s="22" t="s">
        <v>114</v>
      </c>
      <c r="B301" s="22" t="s">
        <v>670</v>
      </c>
      <c r="C301" s="22" t="s">
        <v>715</v>
      </c>
      <c r="D301" s="22" t="s">
        <v>716</v>
      </c>
      <c r="E301" s="22">
        <v>0</v>
      </c>
      <c r="F301" s="22">
        <v>0</v>
      </c>
      <c r="G301" s="22">
        <v>0</v>
      </c>
      <c r="H301" s="22">
        <v>0</v>
      </c>
      <c r="I301" s="22">
        <v>0</v>
      </c>
    </row>
    <row r="302" spans="1:9" x14ac:dyDescent="0.35">
      <c r="A302" s="22" t="s">
        <v>114</v>
      </c>
      <c r="B302" s="22" t="s">
        <v>670</v>
      </c>
      <c r="C302" s="22" t="s">
        <v>717</v>
      </c>
      <c r="D302" s="22" t="s">
        <v>718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</row>
    <row r="303" spans="1:9" x14ac:dyDescent="0.35">
      <c r="A303" s="22" t="s">
        <v>114</v>
      </c>
      <c r="B303" s="22" t="s">
        <v>670</v>
      </c>
      <c r="C303" s="22" t="s">
        <v>719</v>
      </c>
      <c r="D303" s="22" t="s">
        <v>720</v>
      </c>
      <c r="E303" s="22">
        <v>0</v>
      </c>
      <c r="F303" s="22">
        <v>0</v>
      </c>
      <c r="G303" s="22">
        <v>0</v>
      </c>
      <c r="H303" s="22">
        <v>0</v>
      </c>
      <c r="I303" s="22">
        <v>0</v>
      </c>
    </row>
    <row r="304" spans="1:9" x14ac:dyDescent="0.35">
      <c r="A304" s="22" t="s">
        <v>114</v>
      </c>
      <c r="B304" s="22" t="s">
        <v>670</v>
      </c>
      <c r="C304" s="22" t="s">
        <v>721</v>
      </c>
      <c r="D304" s="22" t="s">
        <v>722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</row>
    <row r="305" spans="1:9" x14ac:dyDescent="0.35">
      <c r="A305" s="22" t="s">
        <v>114</v>
      </c>
      <c r="B305" s="22" t="s">
        <v>670</v>
      </c>
      <c r="C305" s="22" t="s">
        <v>723</v>
      </c>
      <c r="D305" s="22" t="s">
        <v>724</v>
      </c>
      <c r="E305" s="22">
        <v>0</v>
      </c>
      <c r="F305" s="22">
        <v>0</v>
      </c>
      <c r="G305" s="22">
        <v>0</v>
      </c>
      <c r="H305" s="22">
        <v>0</v>
      </c>
      <c r="I305" s="22">
        <v>0</v>
      </c>
    </row>
    <row r="306" spans="1:9" x14ac:dyDescent="0.35">
      <c r="A306" s="22" t="s">
        <v>114</v>
      </c>
      <c r="B306" s="22" t="s">
        <v>670</v>
      </c>
      <c r="C306" s="22" t="s">
        <v>725</v>
      </c>
      <c r="D306" s="22" t="s">
        <v>726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</row>
    <row r="307" spans="1:9" x14ac:dyDescent="0.35">
      <c r="A307" s="22" t="s">
        <v>114</v>
      </c>
      <c r="B307" s="22" t="s">
        <v>670</v>
      </c>
      <c r="C307" s="22" t="s">
        <v>727</v>
      </c>
      <c r="D307" s="22" t="s">
        <v>728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</row>
    <row r="308" spans="1:9" x14ac:dyDescent="0.35">
      <c r="A308" s="22" t="s">
        <v>114</v>
      </c>
      <c r="B308" s="22" t="s">
        <v>670</v>
      </c>
      <c r="C308" s="22" t="s">
        <v>729</v>
      </c>
      <c r="D308" s="22" t="s">
        <v>730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</row>
    <row r="309" spans="1:9" x14ac:dyDescent="0.35">
      <c r="A309" s="22" t="s">
        <v>114</v>
      </c>
      <c r="B309" s="22" t="s">
        <v>670</v>
      </c>
      <c r="C309" s="22" t="s">
        <v>731</v>
      </c>
      <c r="D309" s="22" t="s">
        <v>732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</row>
    <row r="310" spans="1:9" x14ac:dyDescent="0.35">
      <c r="A310" s="22" t="s">
        <v>114</v>
      </c>
      <c r="B310" s="22" t="s">
        <v>670</v>
      </c>
      <c r="C310" s="22" t="s">
        <v>733</v>
      </c>
      <c r="D310" s="22" t="s">
        <v>734</v>
      </c>
      <c r="E310" s="22">
        <v>106716</v>
      </c>
      <c r="F310" s="22">
        <v>0</v>
      </c>
      <c r="G310" s="22">
        <v>0</v>
      </c>
      <c r="H310" s="22">
        <v>0</v>
      </c>
      <c r="I310" s="22">
        <v>106716</v>
      </c>
    </row>
    <row r="311" spans="1:9" x14ac:dyDescent="0.35">
      <c r="A311" s="22" t="s">
        <v>114</v>
      </c>
      <c r="B311" s="22" t="s">
        <v>670</v>
      </c>
      <c r="C311" s="22" t="s">
        <v>735</v>
      </c>
      <c r="D311" s="22" t="s">
        <v>736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</row>
    <row r="312" spans="1:9" x14ac:dyDescent="0.35">
      <c r="A312" s="22" t="s">
        <v>114</v>
      </c>
      <c r="B312" s="22" t="s">
        <v>670</v>
      </c>
      <c r="C312" s="22" t="s">
        <v>737</v>
      </c>
      <c r="D312" s="22" t="s">
        <v>738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</row>
    <row r="313" spans="1:9" x14ac:dyDescent="0.35">
      <c r="A313" s="22" t="s">
        <v>114</v>
      </c>
      <c r="B313" s="22" t="s">
        <v>670</v>
      </c>
      <c r="C313" s="22" t="s">
        <v>739</v>
      </c>
      <c r="D313" s="22" t="s">
        <v>740</v>
      </c>
      <c r="E313" s="22">
        <v>0</v>
      </c>
      <c r="F313" s="22">
        <v>0</v>
      </c>
      <c r="G313" s="22">
        <v>0</v>
      </c>
      <c r="H313" s="22">
        <v>0</v>
      </c>
      <c r="I313" s="22">
        <v>0</v>
      </c>
    </row>
    <row r="314" spans="1:9" x14ac:dyDescent="0.35">
      <c r="A314" s="22" t="s">
        <v>114</v>
      </c>
      <c r="B314" s="22" t="s">
        <v>670</v>
      </c>
      <c r="C314" s="22" t="s">
        <v>741</v>
      </c>
      <c r="D314" s="22" t="s">
        <v>742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</row>
    <row r="315" spans="1:9" x14ac:dyDescent="0.35">
      <c r="A315" s="22" t="s">
        <v>114</v>
      </c>
      <c r="B315" s="22" t="s">
        <v>670</v>
      </c>
      <c r="C315" s="22" t="s">
        <v>743</v>
      </c>
      <c r="D315" s="22" t="s">
        <v>744</v>
      </c>
      <c r="E315" s="22">
        <v>0</v>
      </c>
      <c r="F315" s="22">
        <v>0</v>
      </c>
      <c r="G315" s="22">
        <v>0</v>
      </c>
      <c r="H315" s="22">
        <v>0</v>
      </c>
      <c r="I315" s="22">
        <v>0</v>
      </c>
    </row>
    <row r="316" spans="1:9" x14ac:dyDescent="0.35">
      <c r="A316" s="22" t="s">
        <v>114</v>
      </c>
      <c r="B316" s="22" t="s">
        <v>670</v>
      </c>
      <c r="C316" s="22" t="s">
        <v>745</v>
      </c>
      <c r="D316" s="22" t="s">
        <v>746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</row>
    <row r="317" spans="1:9" x14ac:dyDescent="0.35">
      <c r="A317" s="22" t="s">
        <v>114</v>
      </c>
      <c r="B317" s="22" t="s">
        <v>670</v>
      </c>
      <c r="C317" s="22" t="s">
        <v>747</v>
      </c>
      <c r="D317" s="22" t="s">
        <v>748</v>
      </c>
      <c r="E317" s="22">
        <v>0</v>
      </c>
      <c r="F317" s="22">
        <v>0</v>
      </c>
      <c r="G317" s="22">
        <v>0</v>
      </c>
      <c r="H317" s="22">
        <v>0</v>
      </c>
      <c r="I317" s="22">
        <v>0</v>
      </c>
    </row>
    <row r="318" spans="1:9" x14ac:dyDescent="0.35">
      <c r="A318" s="22" t="s">
        <v>114</v>
      </c>
      <c r="B318" s="22" t="s">
        <v>670</v>
      </c>
      <c r="C318" s="22" t="s">
        <v>749</v>
      </c>
      <c r="D318" s="22" t="s">
        <v>750</v>
      </c>
      <c r="E318" s="22">
        <v>0</v>
      </c>
      <c r="F318" s="22">
        <v>0</v>
      </c>
      <c r="G318" s="22">
        <v>0</v>
      </c>
      <c r="H318" s="22">
        <v>0</v>
      </c>
      <c r="I318" s="22">
        <v>0</v>
      </c>
    </row>
    <row r="319" spans="1:9" x14ac:dyDescent="0.35">
      <c r="A319" s="22" t="s">
        <v>114</v>
      </c>
      <c r="B319" s="22" t="s">
        <v>670</v>
      </c>
      <c r="C319" s="22" t="s">
        <v>751</v>
      </c>
      <c r="D319" s="22" t="s">
        <v>752</v>
      </c>
      <c r="E319" s="22">
        <v>0</v>
      </c>
      <c r="F319" s="22">
        <v>0</v>
      </c>
      <c r="G319" s="22">
        <v>0</v>
      </c>
      <c r="H319" s="22">
        <v>0</v>
      </c>
      <c r="I319" s="22">
        <v>0</v>
      </c>
    </row>
    <row r="320" spans="1:9" x14ac:dyDescent="0.35">
      <c r="A320" s="22" t="s">
        <v>114</v>
      </c>
      <c r="B320" s="22" t="s">
        <v>670</v>
      </c>
      <c r="C320" s="22" t="s">
        <v>753</v>
      </c>
      <c r="D320" s="22" t="s">
        <v>754</v>
      </c>
      <c r="E320" s="22">
        <v>0</v>
      </c>
      <c r="F320" s="22">
        <v>0</v>
      </c>
      <c r="G320" s="22">
        <v>0</v>
      </c>
      <c r="H320" s="22">
        <v>0</v>
      </c>
      <c r="I320" s="22">
        <v>0</v>
      </c>
    </row>
    <row r="321" spans="1:9" x14ac:dyDescent="0.35">
      <c r="A321" s="22" t="s">
        <v>114</v>
      </c>
      <c r="B321" s="22" t="s">
        <v>670</v>
      </c>
      <c r="C321" s="22" t="s">
        <v>755</v>
      </c>
      <c r="D321" s="22" t="s">
        <v>756</v>
      </c>
      <c r="E321" s="22">
        <v>0</v>
      </c>
      <c r="F321" s="22">
        <v>0</v>
      </c>
      <c r="G321" s="22">
        <v>0</v>
      </c>
      <c r="H321" s="22">
        <v>0</v>
      </c>
      <c r="I321" s="22">
        <v>0</v>
      </c>
    </row>
    <row r="322" spans="1:9" x14ac:dyDescent="0.35">
      <c r="A322" s="22" t="s">
        <v>114</v>
      </c>
      <c r="B322" s="22" t="s">
        <v>670</v>
      </c>
      <c r="C322" s="22" t="s">
        <v>757</v>
      </c>
      <c r="D322" s="22" t="s">
        <v>758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</row>
    <row r="323" spans="1:9" x14ac:dyDescent="0.35">
      <c r="A323" s="22" t="s">
        <v>114</v>
      </c>
      <c r="B323" s="22" t="s">
        <v>670</v>
      </c>
      <c r="C323" s="22" t="s">
        <v>759</v>
      </c>
      <c r="D323" s="22" t="s">
        <v>760</v>
      </c>
      <c r="E323" s="22">
        <v>0</v>
      </c>
      <c r="F323" s="22">
        <v>0</v>
      </c>
      <c r="G323" s="22">
        <v>0</v>
      </c>
      <c r="H323" s="22">
        <v>0</v>
      </c>
      <c r="I323" s="22">
        <v>0</v>
      </c>
    </row>
    <row r="324" spans="1:9" x14ac:dyDescent="0.35">
      <c r="A324" s="22" t="s">
        <v>114</v>
      </c>
      <c r="B324" s="22" t="s">
        <v>670</v>
      </c>
      <c r="C324" s="22" t="s">
        <v>761</v>
      </c>
      <c r="D324" s="22" t="s">
        <v>762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</row>
    <row r="325" spans="1:9" x14ac:dyDescent="0.35">
      <c r="A325" s="22" t="s">
        <v>114</v>
      </c>
      <c r="B325" s="22" t="s">
        <v>670</v>
      </c>
      <c r="C325" s="22" t="s">
        <v>763</v>
      </c>
      <c r="D325" s="22" t="s">
        <v>764</v>
      </c>
      <c r="E325" s="22">
        <v>0</v>
      </c>
      <c r="F325" s="22">
        <v>0</v>
      </c>
      <c r="G325" s="22">
        <v>0</v>
      </c>
      <c r="H325" s="22">
        <v>0</v>
      </c>
      <c r="I325" s="22">
        <v>0</v>
      </c>
    </row>
    <row r="326" spans="1:9" x14ac:dyDescent="0.35">
      <c r="A326" s="22" t="s">
        <v>114</v>
      </c>
      <c r="B326" s="22" t="s">
        <v>670</v>
      </c>
      <c r="C326" s="22" t="s">
        <v>765</v>
      </c>
      <c r="D326" s="22" t="s">
        <v>766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</row>
    <row r="327" spans="1:9" x14ac:dyDescent="0.35">
      <c r="A327" s="22" t="s">
        <v>114</v>
      </c>
      <c r="B327" s="22" t="s">
        <v>670</v>
      </c>
      <c r="C327" s="22" t="s">
        <v>767</v>
      </c>
      <c r="D327" s="22" t="s">
        <v>768</v>
      </c>
      <c r="E327" s="22">
        <v>0</v>
      </c>
      <c r="F327" s="22">
        <v>0</v>
      </c>
      <c r="G327" s="22">
        <v>0</v>
      </c>
      <c r="H327" s="22">
        <v>0</v>
      </c>
      <c r="I327" s="22">
        <v>0</v>
      </c>
    </row>
    <row r="328" spans="1:9" x14ac:dyDescent="0.35">
      <c r="A328" s="22" t="s">
        <v>114</v>
      </c>
      <c r="B328" s="22" t="s">
        <v>670</v>
      </c>
      <c r="C328" s="22" t="s">
        <v>769</v>
      </c>
      <c r="D328" s="22" t="s">
        <v>770</v>
      </c>
      <c r="E328" s="22">
        <v>0</v>
      </c>
      <c r="F328" s="22">
        <v>0</v>
      </c>
      <c r="G328" s="22">
        <v>66415</v>
      </c>
      <c r="H328" s="22">
        <v>0</v>
      </c>
      <c r="I328" s="22">
        <v>66415</v>
      </c>
    </row>
    <row r="329" spans="1:9" x14ac:dyDescent="0.35">
      <c r="A329" s="22" t="s">
        <v>114</v>
      </c>
      <c r="B329" s="22" t="s">
        <v>670</v>
      </c>
      <c r="C329" s="22" t="s">
        <v>771</v>
      </c>
      <c r="D329" s="22" t="s">
        <v>772</v>
      </c>
      <c r="E329" s="22">
        <v>0</v>
      </c>
      <c r="F329" s="22">
        <v>0</v>
      </c>
      <c r="G329" s="22">
        <v>0</v>
      </c>
      <c r="H329" s="22">
        <v>0</v>
      </c>
      <c r="I329" s="22">
        <v>0</v>
      </c>
    </row>
    <row r="330" spans="1:9" x14ac:dyDescent="0.35">
      <c r="A330" s="22" t="s">
        <v>114</v>
      </c>
      <c r="B330" s="22" t="s">
        <v>773</v>
      </c>
      <c r="C330" s="22" t="s">
        <v>774</v>
      </c>
      <c r="D330" s="22" t="s">
        <v>775</v>
      </c>
      <c r="E330" s="22">
        <v>0</v>
      </c>
      <c r="F330" s="22">
        <v>0</v>
      </c>
      <c r="G330" s="22">
        <v>0</v>
      </c>
      <c r="H330" s="22">
        <v>0</v>
      </c>
      <c r="I330" s="22">
        <v>0</v>
      </c>
    </row>
    <row r="331" spans="1:9" x14ac:dyDescent="0.35">
      <c r="A331" s="22" t="s">
        <v>114</v>
      </c>
      <c r="B331" s="22" t="s">
        <v>773</v>
      </c>
      <c r="C331" s="22" t="s">
        <v>776</v>
      </c>
      <c r="D331" s="22" t="s">
        <v>777</v>
      </c>
      <c r="E331" s="22">
        <v>0</v>
      </c>
      <c r="F331" s="22">
        <v>0</v>
      </c>
      <c r="G331" s="22">
        <v>0</v>
      </c>
      <c r="H331" s="22">
        <v>0</v>
      </c>
      <c r="I331" s="22">
        <v>0</v>
      </c>
    </row>
    <row r="332" spans="1:9" x14ac:dyDescent="0.35">
      <c r="A332" s="22" t="s">
        <v>114</v>
      </c>
      <c r="B332" s="22" t="s">
        <v>773</v>
      </c>
      <c r="C332" s="22" t="s">
        <v>778</v>
      </c>
      <c r="D332" s="22" t="s">
        <v>779</v>
      </c>
      <c r="E332" s="22">
        <v>0</v>
      </c>
      <c r="F332" s="22">
        <v>0</v>
      </c>
      <c r="G332" s="22">
        <v>0</v>
      </c>
      <c r="H332" s="22">
        <v>0</v>
      </c>
      <c r="I332" s="22">
        <v>0</v>
      </c>
    </row>
    <row r="333" spans="1:9" x14ac:dyDescent="0.35">
      <c r="A333" s="22" t="s">
        <v>114</v>
      </c>
      <c r="B333" s="22" t="s">
        <v>773</v>
      </c>
      <c r="C333" s="22" t="s">
        <v>780</v>
      </c>
      <c r="D333" s="22" t="s">
        <v>781</v>
      </c>
      <c r="E333" s="22">
        <v>0</v>
      </c>
      <c r="F333" s="22">
        <v>0</v>
      </c>
      <c r="G333" s="22">
        <v>0</v>
      </c>
      <c r="H333" s="22">
        <v>0</v>
      </c>
      <c r="I333" s="22">
        <v>0</v>
      </c>
    </row>
    <row r="334" spans="1:9" x14ac:dyDescent="0.35">
      <c r="A334" s="22" t="s">
        <v>114</v>
      </c>
      <c r="B334" s="22" t="s">
        <v>773</v>
      </c>
      <c r="C334" s="22" t="s">
        <v>782</v>
      </c>
      <c r="D334" s="22" t="s">
        <v>783</v>
      </c>
      <c r="E334" s="22">
        <v>0</v>
      </c>
      <c r="F334" s="22">
        <v>0</v>
      </c>
      <c r="G334" s="22">
        <v>0</v>
      </c>
      <c r="H334" s="22">
        <v>0</v>
      </c>
      <c r="I334" s="22">
        <v>0</v>
      </c>
    </row>
    <row r="335" spans="1:9" x14ac:dyDescent="0.35">
      <c r="A335" s="22" t="s">
        <v>114</v>
      </c>
      <c r="B335" s="22" t="s">
        <v>773</v>
      </c>
      <c r="C335" s="22" t="s">
        <v>784</v>
      </c>
      <c r="D335" s="22" t="s">
        <v>785</v>
      </c>
      <c r="E335" s="22">
        <v>0</v>
      </c>
      <c r="F335" s="22">
        <v>0</v>
      </c>
      <c r="G335" s="22">
        <v>0</v>
      </c>
      <c r="H335" s="22">
        <v>0</v>
      </c>
      <c r="I335" s="22">
        <v>0</v>
      </c>
    </row>
    <row r="336" spans="1:9" x14ac:dyDescent="0.35">
      <c r="A336" s="22" t="s">
        <v>114</v>
      </c>
      <c r="B336" s="22" t="s">
        <v>773</v>
      </c>
      <c r="C336" s="22" t="s">
        <v>786</v>
      </c>
      <c r="D336" s="22" t="s">
        <v>787</v>
      </c>
      <c r="E336" s="22">
        <v>0</v>
      </c>
      <c r="F336" s="22">
        <v>0</v>
      </c>
      <c r="G336" s="22">
        <v>0</v>
      </c>
      <c r="H336" s="22">
        <v>0</v>
      </c>
      <c r="I336" s="22">
        <v>0</v>
      </c>
    </row>
    <row r="337" spans="1:9" x14ac:dyDescent="0.35">
      <c r="A337" s="22" t="s">
        <v>114</v>
      </c>
      <c r="B337" s="22" t="s">
        <v>773</v>
      </c>
      <c r="C337" s="22" t="s">
        <v>788</v>
      </c>
      <c r="D337" s="22" t="s">
        <v>789</v>
      </c>
      <c r="E337" s="22">
        <v>0</v>
      </c>
      <c r="F337" s="22">
        <v>0</v>
      </c>
      <c r="G337" s="22">
        <v>0</v>
      </c>
      <c r="H337" s="22">
        <v>0</v>
      </c>
      <c r="I337" s="22">
        <v>0</v>
      </c>
    </row>
    <row r="338" spans="1:9" x14ac:dyDescent="0.35">
      <c r="A338" s="22" t="s">
        <v>114</v>
      </c>
      <c r="B338" s="22" t="s">
        <v>790</v>
      </c>
      <c r="C338" s="22" t="s">
        <v>791</v>
      </c>
      <c r="D338" s="22" t="s">
        <v>792</v>
      </c>
      <c r="E338" s="22">
        <v>0</v>
      </c>
      <c r="F338" s="22">
        <v>0</v>
      </c>
      <c r="G338" s="22">
        <v>0</v>
      </c>
      <c r="H338" s="22">
        <v>159608</v>
      </c>
      <c r="I338" s="22">
        <v>159608</v>
      </c>
    </row>
    <row r="339" spans="1:9" x14ac:dyDescent="0.35">
      <c r="A339" s="22"/>
      <c r="B339" s="22"/>
      <c r="C339" s="22"/>
      <c r="D339" s="22" t="s">
        <v>793</v>
      </c>
      <c r="E339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80F76-7FE1-4F62-914F-2881628351BB}">
  <dimension ref="A1:I339"/>
  <sheetViews>
    <sheetView zoomScale="90" zoomScaleNormal="90" workbookViewId="0"/>
  </sheetViews>
  <sheetFormatPr defaultRowHeight="14.5" x14ac:dyDescent="0.35"/>
  <cols>
    <col min="2" max="2" width="23.7265625" customWidth="1"/>
    <col min="4" max="4" width="37.7265625" customWidth="1"/>
    <col min="5" max="9" width="15.7265625" customWidth="1"/>
  </cols>
  <sheetData>
    <row r="1" spans="1:9" ht="24" customHeight="1" x14ac:dyDescent="0.4">
      <c r="A1" s="4" t="str">
        <f>HYPERLINK("#'Index'!A1", "&lt;&lt; Index")</f>
        <v>&lt;&lt; Index</v>
      </c>
      <c r="B1" s="20" t="s">
        <v>1179</v>
      </c>
      <c r="D1" s="20" t="s">
        <v>1190</v>
      </c>
    </row>
    <row r="2" spans="1:9" ht="64" customHeight="1" x14ac:dyDescent="0.3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1181</v>
      </c>
      <c r="F2" s="21" t="s">
        <v>1182</v>
      </c>
      <c r="G2" s="21" t="s">
        <v>1183</v>
      </c>
      <c r="H2" s="21" t="s">
        <v>57</v>
      </c>
      <c r="I2" s="21" t="s">
        <v>1184</v>
      </c>
    </row>
    <row r="3" spans="1:9" x14ac:dyDescent="0.35">
      <c r="A3" s="21"/>
      <c r="B3" s="21"/>
      <c r="C3" s="21"/>
      <c r="D3" s="21" t="s">
        <v>80</v>
      </c>
      <c r="E3" s="21" t="s">
        <v>1185</v>
      </c>
      <c r="F3" s="21" t="s">
        <v>1186</v>
      </c>
      <c r="G3" s="21" t="s">
        <v>1187</v>
      </c>
      <c r="H3" s="21" t="s">
        <v>1188</v>
      </c>
      <c r="I3" s="21" t="s">
        <v>1189</v>
      </c>
    </row>
    <row r="4" spans="1:9" x14ac:dyDescent="0.35">
      <c r="A4" s="22" t="s">
        <v>114</v>
      </c>
      <c r="B4" s="22" t="s">
        <v>115</v>
      </c>
      <c r="C4" s="22" t="s">
        <v>116</v>
      </c>
      <c r="D4" s="22" t="s">
        <v>117</v>
      </c>
      <c r="E4" s="22">
        <v>21943017</v>
      </c>
      <c r="F4" s="22">
        <v>31953547</v>
      </c>
      <c r="G4" s="22">
        <v>0</v>
      </c>
      <c r="H4" s="22">
        <v>1913934</v>
      </c>
      <c r="I4" s="22">
        <v>55810498</v>
      </c>
    </row>
    <row r="5" spans="1:9" x14ac:dyDescent="0.35">
      <c r="A5" s="22" t="s">
        <v>114</v>
      </c>
      <c r="B5" s="22" t="s">
        <v>115</v>
      </c>
      <c r="C5" s="22" t="s">
        <v>118</v>
      </c>
      <c r="D5" s="22" t="s">
        <v>119</v>
      </c>
      <c r="E5" s="22">
        <v>33809865</v>
      </c>
      <c r="F5" s="22">
        <v>0</v>
      </c>
      <c r="G5" s="22">
        <v>1441563</v>
      </c>
      <c r="H5" s="22">
        <v>0</v>
      </c>
      <c r="I5" s="22">
        <v>35251428</v>
      </c>
    </row>
    <row r="6" spans="1:9" x14ac:dyDescent="0.35">
      <c r="A6" s="22" t="s">
        <v>114</v>
      </c>
      <c r="B6" s="22" t="s">
        <v>115</v>
      </c>
      <c r="C6" s="22" t="s">
        <v>120</v>
      </c>
      <c r="D6" s="22" t="s">
        <v>121</v>
      </c>
      <c r="E6" s="22">
        <v>1055605</v>
      </c>
      <c r="F6" s="22">
        <v>0</v>
      </c>
      <c r="G6" s="22">
        <v>2121373</v>
      </c>
      <c r="H6" s="22">
        <v>1074086</v>
      </c>
      <c r="I6" s="22">
        <v>4251064</v>
      </c>
    </row>
    <row r="7" spans="1:9" x14ac:dyDescent="0.35">
      <c r="A7" s="22" t="s">
        <v>114</v>
      </c>
      <c r="B7" s="22" t="s">
        <v>115</v>
      </c>
      <c r="C7" s="22" t="s">
        <v>122</v>
      </c>
      <c r="D7" s="22" t="s">
        <v>123</v>
      </c>
      <c r="E7" s="22">
        <v>401122000</v>
      </c>
      <c r="F7" s="22">
        <v>276145000</v>
      </c>
      <c r="G7" s="22">
        <v>1894613000</v>
      </c>
      <c r="H7" s="22">
        <v>273264000</v>
      </c>
      <c r="I7" s="22">
        <v>2845144000</v>
      </c>
    </row>
    <row r="8" spans="1:9" x14ac:dyDescent="0.35">
      <c r="A8" s="22" t="s">
        <v>114</v>
      </c>
      <c r="B8" s="22" t="s">
        <v>115</v>
      </c>
      <c r="C8" s="22" t="s">
        <v>124</v>
      </c>
      <c r="D8" s="22" t="s">
        <v>125</v>
      </c>
      <c r="E8" s="22">
        <v>6557857</v>
      </c>
      <c r="F8" s="22">
        <v>0</v>
      </c>
      <c r="G8" s="22">
        <v>1354392</v>
      </c>
      <c r="H8" s="22">
        <v>0</v>
      </c>
      <c r="I8" s="22">
        <v>7912249</v>
      </c>
    </row>
    <row r="9" spans="1:9" x14ac:dyDescent="0.35">
      <c r="A9" s="22" t="s">
        <v>114</v>
      </c>
      <c r="B9" s="22" t="s">
        <v>115</v>
      </c>
      <c r="C9" s="22" t="s">
        <v>126</v>
      </c>
      <c r="D9" s="22" t="s">
        <v>127</v>
      </c>
      <c r="E9" s="22">
        <v>5611000</v>
      </c>
      <c r="F9" s="22">
        <v>0</v>
      </c>
      <c r="G9" s="22">
        <v>0</v>
      </c>
      <c r="H9" s="22">
        <v>0</v>
      </c>
      <c r="I9" s="22">
        <v>5611000</v>
      </c>
    </row>
    <row r="10" spans="1:9" x14ac:dyDescent="0.35">
      <c r="A10" s="22" t="s">
        <v>114</v>
      </c>
      <c r="B10" s="22" t="s">
        <v>115</v>
      </c>
      <c r="C10" s="22" t="s">
        <v>128</v>
      </c>
      <c r="D10" s="22" t="s">
        <v>129</v>
      </c>
      <c r="E10" s="22">
        <v>48303662</v>
      </c>
      <c r="F10" s="22">
        <v>0</v>
      </c>
      <c r="G10" s="22">
        <v>0</v>
      </c>
      <c r="H10" s="22">
        <v>0</v>
      </c>
      <c r="I10" s="22">
        <v>48303662</v>
      </c>
    </row>
    <row r="11" spans="1:9" x14ac:dyDescent="0.35">
      <c r="A11" s="22" t="s">
        <v>114</v>
      </c>
      <c r="B11" s="22" t="s">
        <v>115</v>
      </c>
      <c r="C11" s="22" t="s">
        <v>130</v>
      </c>
      <c r="D11" s="22" t="s">
        <v>131</v>
      </c>
      <c r="E11" s="22">
        <v>2950875000</v>
      </c>
      <c r="F11" s="22">
        <v>125588000</v>
      </c>
      <c r="G11" s="22">
        <v>220066000</v>
      </c>
      <c r="H11" s="22">
        <v>110616000</v>
      </c>
      <c r="I11" s="22">
        <v>3407145000</v>
      </c>
    </row>
    <row r="12" spans="1:9" x14ac:dyDescent="0.35">
      <c r="A12" s="22" t="s">
        <v>114</v>
      </c>
      <c r="B12" s="22" t="s">
        <v>115</v>
      </c>
      <c r="C12" s="22" t="s">
        <v>132</v>
      </c>
      <c r="D12" s="22" t="s">
        <v>133</v>
      </c>
      <c r="E12" s="22">
        <v>27405000</v>
      </c>
      <c r="F12" s="22">
        <v>0</v>
      </c>
      <c r="G12" s="22">
        <v>4321000</v>
      </c>
      <c r="H12" s="22">
        <v>0</v>
      </c>
      <c r="I12" s="22">
        <v>31726000</v>
      </c>
    </row>
    <row r="13" spans="1:9" x14ac:dyDescent="0.35">
      <c r="A13" s="22" t="s">
        <v>114</v>
      </c>
      <c r="B13" s="22" t="s">
        <v>115</v>
      </c>
      <c r="C13" s="22" t="s">
        <v>134</v>
      </c>
      <c r="D13" s="22" t="s">
        <v>135</v>
      </c>
      <c r="E13" s="22">
        <v>123081945</v>
      </c>
      <c r="F13" s="22">
        <v>0</v>
      </c>
      <c r="G13" s="22">
        <v>0</v>
      </c>
      <c r="H13" s="22">
        <v>1593087</v>
      </c>
      <c r="I13" s="22">
        <v>124675032</v>
      </c>
    </row>
    <row r="14" spans="1:9" x14ac:dyDescent="0.35">
      <c r="A14" s="22" t="s">
        <v>114</v>
      </c>
      <c r="B14" s="22" t="s">
        <v>115</v>
      </c>
      <c r="C14" s="22" t="s">
        <v>136</v>
      </c>
      <c r="D14" s="22" t="s">
        <v>137</v>
      </c>
      <c r="E14" s="22">
        <v>24455663</v>
      </c>
      <c r="F14" s="22">
        <v>0</v>
      </c>
      <c r="G14" s="22">
        <v>0</v>
      </c>
      <c r="H14" s="22">
        <v>0</v>
      </c>
      <c r="I14" s="22">
        <v>24455663</v>
      </c>
    </row>
    <row r="15" spans="1:9" x14ac:dyDescent="0.35">
      <c r="A15" s="22" t="s">
        <v>114</v>
      </c>
      <c r="B15" s="22" t="s">
        <v>115</v>
      </c>
      <c r="C15" s="22" t="s">
        <v>138</v>
      </c>
      <c r="D15" s="22" t="s">
        <v>139</v>
      </c>
      <c r="E15" s="22">
        <v>58479423</v>
      </c>
      <c r="F15" s="22">
        <v>0</v>
      </c>
      <c r="G15" s="22">
        <v>0</v>
      </c>
      <c r="H15" s="22">
        <v>8300103</v>
      </c>
      <c r="I15" s="22">
        <v>66779526</v>
      </c>
    </row>
    <row r="16" spans="1:9" x14ac:dyDescent="0.35">
      <c r="A16" s="22" t="s">
        <v>114</v>
      </c>
      <c r="B16" s="22" t="s">
        <v>115</v>
      </c>
      <c r="C16" s="22" t="s">
        <v>140</v>
      </c>
      <c r="D16" s="22" t="s">
        <v>141</v>
      </c>
      <c r="E16" s="22">
        <v>54261000</v>
      </c>
      <c r="F16" s="22">
        <v>0</v>
      </c>
      <c r="G16" s="22">
        <v>97320000</v>
      </c>
      <c r="H16" s="22">
        <v>72814000</v>
      </c>
      <c r="I16" s="22">
        <v>224395000</v>
      </c>
    </row>
    <row r="17" spans="1:9" x14ac:dyDescent="0.35">
      <c r="A17" s="22" t="s">
        <v>114</v>
      </c>
      <c r="B17" s="22" t="s">
        <v>115</v>
      </c>
      <c r="C17" s="22" t="s">
        <v>142</v>
      </c>
      <c r="D17" s="22" t="s">
        <v>143</v>
      </c>
      <c r="E17" s="22">
        <v>25263370</v>
      </c>
      <c r="F17" s="22">
        <v>0</v>
      </c>
      <c r="G17" s="22">
        <v>6811312</v>
      </c>
      <c r="H17" s="22">
        <v>0</v>
      </c>
      <c r="I17" s="22">
        <v>32074682</v>
      </c>
    </row>
    <row r="18" spans="1:9" x14ac:dyDescent="0.35">
      <c r="A18" s="22" t="s">
        <v>114</v>
      </c>
      <c r="B18" s="22" t="s">
        <v>115</v>
      </c>
      <c r="C18" s="22" t="s">
        <v>144</v>
      </c>
      <c r="D18" s="22" t="s">
        <v>145</v>
      </c>
      <c r="E18" s="22">
        <v>36928000</v>
      </c>
      <c r="F18" s="22">
        <v>0</v>
      </c>
      <c r="G18" s="22">
        <v>339144000</v>
      </c>
      <c r="H18" s="22">
        <v>0</v>
      </c>
      <c r="I18" s="22">
        <v>376072000</v>
      </c>
    </row>
    <row r="19" spans="1:9" x14ac:dyDescent="0.35">
      <c r="A19" s="22" t="s">
        <v>114</v>
      </c>
      <c r="B19" s="22" t="s">
        <v>115</v>
      </c>
      <c r="C19" s="22" t="s">
        <v>146</v>
      </c>
      <c r="D19" s="22" t="s">
        <v>147</v>
      </c>
      <c r="E19" s="22">
        <v>143862709</v>
      </c>
      <c r="F19" s="22">
        <v>23386743</v>
      </c>
      <c r="G19" s="22">
        <v>74842373</v>
      </c>
      <c r="H19" s="22">
        <v>15320837</v>
      </c>
      <c r="I19" s="22">
        <v>257412662</v>
      </c>
    </row>
    <row r="20" spans="1:9" x14ac:dyDescent="0.35">
      <c r="A20" s="22" t="s">
        <v>114</v>
      </c>
      <c r="B20" s="22" t="s">
        <v>115</v>
      </c>
      <c r="C20" s="22" t="s">
        <v>148</v>
      </c>
      <c r="D20" s="22" t="s">
        <v>149</v>
      </c>
      <c r="E20" s="22">
        <v>17756071</v>
      </c>
      <c r="F20" s="22">
        <v>13085278</v>
      </c>
      <c r="G20" s="22">
        <v>2160000</v>
      </c>
      <c r="H20" s="22">
        <v>8260000</v>
      </c>
      <c r="I20" s="22">
        <v>41261349</v>
      </c>
    </row>
    <row r="21" spans="1:9" x14ac:dyDescent="0.35">
      <c r="A21" s="22" t="s">
        <v>114</v>
      </c>
      <c r="B21" s="22" t="s">
        <v>115</v>
      </c>
      <c r="C21" s="22" t="s">
        <v>150</v>
      </c>
      <c r="D21" s="22" t="s">
        <v>151</v>
      </c>
      <c r="E21" s="22">
        <v>46331265</v>
      </c>
      <c r="F21" s="22">
        <v>0</v>
      </c>
      <c r="G21" s="22">
        <v>0</v>
      </c>
      <c r="H21" s="22">
        <v>0</v>
      </c>
      <c r="I21" s="22">
        <v>46331265</v>
      </c>
    </row>
    <row r="22" spans="1:9" x14ac:dyDescent="0.35">
      <c r="A22" s="22" t="s">
        <v>114</v>
      </c>
      <c r="B22" s="22" t="s">
        <v>115</v>
      </c>
      <c r="C22" s="22" t="s">
        <v>152</v>
      </c>
      <c r="D22" s="22" t="s">
        <v>153</v>
      </c>
      <c r="E22" s="22">
        <v>14703296</v>
      </c>
      <c r="F22" s="22">
        <v>128778</v>
      </c>
      <c r="G22" s="22">
        <v>0</v>
      </c>
      <c r="H22" s="22">
        <v>7371435</v>
      </c>
      <c r="I22" s="22">
        <v>22203509</v>
      </c>
    </row>
    <row r="23" spans="1:9" x14ac:dyDescent="0.35">
      <c r="A23" s="22" t="s">
        <v>114</v>
      </c>
      <c r="B23" s="22" t="s">
        <v>154</v>
      </c>
      <c r="C23" s="22" t="s">
        <v>155</v>
      </c>
      <c r="D23" s="22" t="s">
        <v>156</v>
      </c>
      <c r="E23" s="22">
        <v>0</v>
      </c>
      <c r="F23" s="22">
        <v>0</v>
      </c>
      <c r="G23" s="22">
        <v>0</v>
      </c>
      <c r="H23" s="22">
        <v>6350284</v>
      </c>
      <c r="I23" s="22">
        <v>6350284</v>
      </c>
    </row>
    <row r="24" spans="1:9" x14ac:dyDescent="0.35">
      <c r="A24" s="22" t="s">
        <v>114</v>
      </c>
      <c r="B24" s="22" t="s">
        <v>154</v>
      </c>
      <c r="C24" s="22" t="s">
        <v>157</v>
      </c>
      <c r="D24" s="22" t="s">
        <v>158</v>
      </c>
      <c r="E24" s="22">
        <v>6581402</v>
      </c>
      <c r="F24" s="22">
        <v>0</v>
      </c>
      <c r="G24" s="22">
        <v>0</v>
      </c>
      <c r="H24" s="22">
        <v>0</v>
      </c>
      <c r="I24" s="22">
        <v>6581402</v>
      </c>
    </row>
    <row r="25" spans="1:9" x14ac:dyDescent="0.35">
      <c r="A25" s="22" t="s">
        <v>114</v>
      </c>
      <c r="B25" s="22" t="s">
        <v>154</v>
      </c>
      <c r="C25" s="22" t="s">
        <v>159</v>
      </c>
      <c r="D25" s="22" t="s">
        <v>160</v>
      </c>
      <c r="E25" s="22">
        <v>796361</v>
      </c>
      <c r="F25" s="22">
        <v>0</v>
      </c>
      <c r="G25" s="22">
        <v>0</v>
      </c>
      <c r="H25" s="22">
        <v>0</v>
      </c>
      <c r="I25" s="22">
        <v>796361</v>
      </c>
    </row>
    <row r="26" spans="1:9" x14ac:dyDescent="0.35">
      <c r="A26" s="22" t="s">
        <v>114</v>
      </c>
      <c r="B26" s="22" t="s">
        <v>154</v>
      </c>
      <c r="C26" s="22" t="s">
        <v>161</v>
      </c>
      <c r="D26" s="22" t="s">
        <v>162</v>
      </c>
      <c r="E26" s="22">
        <v>12981874</v>
      </c>
      <c r="F26" s="22">
        <v>0</v>
      </c>
      <c r="G26" s="22">
        <v>0</v>
      </c>
      <c r="H26" s="22">
        <v>0</v>
      </c>
      <c r="I26" s="22">
        <v>12981874</v>
      </c>
    </row>
    <row r="27" spans="1:9" x14ac:dyDescent="0.35">
      <c r="A27" s="22" t="s">
        <v>114</v>
      </c>
      <c r="B27" s="22" t="s">
        <v>154</v>
      </c>
      <c r="C27" s="22" t="s">
        <v>163</v>
      </c>
      <c r="D27" s="22" t="s">
        <v>164</v>
      </c>
      <c r="E27" s="22">
        <v>59302176</v>
      </c>
      <c r="F27" s="22">
        <v>17597011</v>
      </c>
      <c r="G27" s="22">
        <v>46746952</v>
      </c>
      <c r="H27" s="22">
        <v>26503464</v>
      </c>
      <c r="I27" s="22">
        <v>150149603</v>
      </c>
    </row>
    <row r="28" spans="1:9" x14ac:dyDescent="0.35">
      <c r="A28" s="22" t="s">
        <v>114</v>
      </c>
      <c r="B28" s="22" t="s">
        <v>154</v>
      </c>
      <c r="C28" s="22" t="s">
        <v>165</v>
      </c>
      <c r="D28" s="22" t="s">
        <v>166</v>
      </c>
      <c r="E28" s="22">
        <v>0</v>
      </c>
      <c r="F28" s="22">
        <v>0</v>
      </c>
      <c r="G28" s="22">
        <v>0</v>
      </c>
      <c r="H28" s="22">
        <v>72529244</v>
      </c>
      <c r="I28" s="22">
        <v>72529244</v>
      </c>
    </row>
    <row r="29" spans="1:9" x14ac:dyDescent="0.35">
      <c r="A29" s="22" t="s">
        <v>114</v>
      </c>
      <c r="B29" s="22" t="s">
        <v>167</v>
      </c>
      <c r="C29" s="22" t="s">
        <v>168</v>
      </c>
      <c r="D29" s="22" t="s">
        <v>169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</row>
    <row r="30" spans="1:9" x14ac:dyDescent="0.35">
      <c r="A30" s="22" t="s">
        <v>114</v>
      </c>
      <c r="B30" s="22" t="s">
        <v>167</v>
      </c>
      <c r="C30" s="22" t="s">
        <v>170</v>
      </c>
      <c r="D30" s="22" t="s">
        <v>171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</row>
    <row r="31" spans="1:9" x14ac:dyDescent="0.35">
      <c r="A31" s="22" t="s">
        <v>114</v>
      </c>
      <c r="B31" s="22" t="s">
        <v>167</v>
      </c>
      <c r="C31" s="22" t="s">
        <v>172</v>
      </c>
      <c r="D31" s="22" t="s">
        <v>173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</row>
    <row r="32" spans="1:9" x14ac:dyDescent="0.35">
      <c r="A32" s="22" t="s">
        <v>114</v>
      </c>
      <c r="B32" s="22" t="s">
        <v>167</v>
      </c>
      <c r="C32" s="22" t="s">
        <v>174</v>
      </c>
      <c r="D32" s="22" t="s">
        <v>175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</row>
    <row r="33" spans="1:9" x14ac:dyDescent="0.35">
      <c r="A33" s="22" t="s">
        <v>114</v>
      </c>
      <c r="B33" s="22" t="s">
        <v>167</v>
      </c>
      <c r="C33" s="22" t="s">
        <v>176</v>
      </c>
      <c r="D33" s="22" t="s">
        <v>177</v>
      </c>
      <c r="E33" s="22">
        <v>1893331</v>
      </c>
      <c r="F33" s="22">
        <v>92223</v>
      </c>
      <c r="G33" s="22">
        <v>0</v>
      </c>
      <c r="H33" s="22">
        <v>0</v>
      </c>
      <c r="I33" s="22">
        <v>1985554</v>
      </c>
    </row>
    <row r="34" spans="1:9" x14ac:dyDescent="0.35">
      <c r="A34" s="22" t="s">
        <v>114</v>
      </c>
      <c r="B34" s="22" t="s">
        <v>167</v>
      </c>
      <c r="C34" s="22" t="s">
        <v>178</v>
      </c>
      <c r="D34" s="22" t="s">
        <v>179</v>
      </c>
      <c r="E34" s="22">
        <v>986162</v>
      </c>
      <c r="F34" s="22">
        <v>0</v>
      </c>
      <c r="G34" s="22">
        <v>0</v>
      </c>
      <c r="H34" s="22">
        <v>0</v>
      </c>
      <c r="I34" s="22">
        <v>986162</v>
      </c>
    </row>
    <row r="35" spans="1:9" x14ac:dyDescent="0.35">
      <c r="A35" s="22" t="s">
        <v>114</v>
      </c>
      <c r="B35" s="22" t="s">
        <v>167</v>
      </c>
      <c r="C35" s="22" t="s">
        <v>180</v>
      </c>
      <c r="D35" s="22" t="s">
        <v>181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</row>
    <row r="36" spans="1:9" x14ac:dyDescent="0.35">
      <c r="A36" s="22" t="s">
        <v>114</v>
      </c>
      <c r="B36" s="22" t="s">
        <v>167</v>
      </c>
      <c r="C36" s="22" t="s">
        <v>182</v>
      </c>
      <c r="D36" s="22" t="s">
        <v>183</v>
      </c>
      <c r="E36" s="22">
        <v>11588291</v>
      </c>
      <c r="F36" s="22">
        <v>420189</v>
      </c>
      <c r="G36" s="22">
        <v>0</v>
      </c>
      <c r="H36" s="22">
        <v>0</v>
      </c>
      <c r="I36" s="22">
        <v>12008480</v>
      </c>
    </row>
    <row r="37" spans="1:9" x14ac:dyDescent="0.35">
      <c r="A37" s="22" t="s">
        <v>114</v>
      </c>
      <c r="B37" s="22" t="s">
        <v>167</v>
      </c>
      <c r="C37" s="22" t="s">
        <v>184</v>
      </c>
      <c r="D37" s="22" t="s">
        <v>185</v>
      </c>
      <c r="E37" s="22">
        <v>10252815</v>
      </c>
      <c r="F37" s="22">
        <v>14582</v>
      </c>
      <c r="G37" s="22">
        <v>0</v>
      </c>
      <c r="H37" s="22">
        <v>214478</v>
      </c>
      <c r="I37" s="22">
        <v>10481875</v>
      </c>
    </row>
    <row r="38" spans="1:9" x14ac:dyDescent="0.35">
      <c r="A38" s="22" t="s">
        <v>114</v>
      </c>
      <c r="B38" s="22" t="s">
        <v>167</v>
      </c>
      <c r="C38" s="22" t="s">
        <v>186</v>
      </c>
      <c r="D38" s="22" t="s">
        <v>187</v>
      </c>
      <c r="E38" s="22">
        <v>8838726</v>
      </c>
      <c r="F38" s="22">
        <v>0</v>
      </c>
      <c r="G38" s="22">
        <v>0</v>
      </c>
      <c r="H38" s="22">
        <v>0</v>
      </c>
      <c r="I38" s="22">
        <v>8838726</v>
      </c>
    </row>
    <row r="39" spans="1:9" x14ac:dyDescent="0.35">
      <c r="A39" s="22" t="s">
        <v>114</v>
      </c>
      <c r="B39" s="22" t="s">
        <v>167</v>
      </c>
      <c r="C39" s="22" t="s">
        <v>188</v>
      </c>
      <c r="D39" s="22" t="s">
        <v>189</v>
      </c>
      <c r="E39" s="22">
        <v>1434981</v>
      </c>
      <c r="F39" s="22">
        <v>0</v>
      </c>
      <c r="G39" s="22">
        <v>0</v>
      </c>
      <c r="H39" s="22">
        <v>0</v>
      </c>
      <c r="I39" s="22">
        <v>1434981</v>
      </c>
    </row>
    <row r="40" spans="1:9" x14ac:dyDescent="0.35">
      <c r="A40" s="22" t="s">
        <v>114</v>
      </c>
      <c r="B40" s="22" t="s">
        <v>167</v>
      </c>
      <c r="C40" s="22" t="s">
        <v>190</v>
      </c>
      <c r="D40" s="22" t="s">
        <v>191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</row>
    <row r="41" spans="1:9" x14ac:dyDescent="0.35">
      <c r="A41" s="22" t="s">
        <v>114</v>
      </c>
      <c r="B41" s="22" t="s">
        <v>167</v>
      </c>
      <c r="C41" s="22" t="s">
        <v>192</v>
      </c>
      <c r="D41" s="22" t="s">
        <v>193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</row>
    <row r="42" spans="1:9" x14ac:dyDescent="0.35">
      <c r="A42" s="22" t="s">
        <v>114</v>
      </c>
      <c r="B42" s="22" t="s">
        <v>167</v>
      </c>
      <c r="C42" s="22" t="s">
        <v>194</v>
      </c>
      <c r="D42" s="22" t="s">
        <v>195</v>
      </c>
      <c r="E42" s="22">
        <v>7793085</v>
      </c>
      <c r="F42" s="22">
        <v>0</v>
      </c>
      <c r="G42" s="22">
        <v>0</v>
      </c>
      <c r="H42" s="22">
        <v>0</v>
      </c>
      <c r="I42" s="22">
        <v>7793085</v>
      </c>
    </row>
    <row r="43" spans="1:9" x14ac:dyDescent="0.35">
      <c r="A43" s="22" t="s">
        <v>114</v>
      </c>
      <c r="B43" s="22" t="s">
        <v>167</v>
      </c>
      <c r="C43" s="22" t="s">
        <v>196</v>
      </c>
      <c r="D43" s="22" t="s">
        <v>197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</row>
    <row r="44" spans="1:9" x14ac:dyDescent="0.35">
      <c r="A44" s="22" t="s">
        <v>114</v>
      </c>
      <c r="B44" s="22" t="s">
        <v>167</v>
      </c>
      <c r="C44" s="22" t="s">
        <v>198</v>
      </c>
      <c r="D44" s="22" t="s">
        <v>199</v>
      </c>
      <c r="E44" s="22">
        <v>126969</v>
      </c>
      <c r="F44" s="22">
        <v>0</v>
      </c>
      <c r="G44" s="22">
        <v>0</v>
      </c>
      <c r="H44" s="22">
        <v>0</v>
      </c>
      <c r="I44" s="22">
        <v>126969</v>
      </c>
    </row>
    <row r="45" spans="1:9" x14ac:dyDescent="0.35">
      <c r="A45" s="22" t="s">
        <v>114</v>
      </c>
      <c r="B45" s="22" t="s">
        <v>167</v>
      </c>
      <c r="C45" s="22" t="s">
        <v>200</v>
      </c>
      <c r="D45" s="22" t="s">
        <v>201</v>
      </c>
      <c r="E45" s="22">
        <v>7683763</v>
      </c>
      <c r="F45" s="22">
        <v>0</v>
      </c>
      <c r="G45" s="22">
        <v>0</v>
      </c>
      <c r="H45" s="22">
        <v>0</v>
      </c>
      <c r="I45" s="22">
        <v>7683763</v>
      </c>
    </row>
    <row r="46" spans="1:9" x14ac:dyDescent="0.35">
      <c r="A46" s="22" t="s">
        <v>114</v>
      </c>
      <c r="B46" s="22" t="s">
        <v>167</v>
      </c>
      <c r="C46" s="22" t="s">
        <v>202</v>
      </c>
      <c r="D46" s="22" t="s">
        <v>203</v>
      </c>
      <c r="E46" s="22">
        <v>0</v>
      </c>
      <c r="F46" s="22">
        <v>49782</v>
      </c>
      <c r="G46" s="22">
        <v>0</v>
      </c>
      <c r="H46" s="22">
        <v>0</v>
      </c>
      <c r="I46" s="22">
        <v>49782</v>
      </c>
    </row>
    <row r="47" spans="1:9" x14ac:dyDescent="0.35">
      <c r="A47" s="22" t="s">
        <v>114</v>
      </c>
      <c r="B47" s="22" t="s">
        <v>167</v>
      </c>
      <c r="C47" s="22" t="s">
        <v>204</v>
      </c>
      <c r="D47" s="22" t="s">
        <v>205</v>
      </c>
      <c r="E47" s="22">
        <v>25872130</v>
      </c>
      <c r="F47" s="22">
        <v>5392574</v>
      </c>
      <c r="G47" s="22">
        <v>0</v>
      </c>
      <c r="H47" s="22">
        <v>16640240</v>
      </c>
      <c r="I47" s="22">
        <v>47904944</v>
      </c>
    </row>
    <row r="48" spans="1:9" x14ac:dyDescent="0.35">
      <c r="A48" s="22" t="s">
        <v>114</v>
      </c>
      <c r="B48" s="22" t="s">
        <v>167</v>
      </c>
      <c r="C48" s="22" t="s">
        <v>206</v>
      </c>
      <c r="D48" s="22" t="s">
        <v>207</v>
      </c>
      <c r="E48" s="22">
        <v>0</v>
      </c>
      <c r="F48" s="22">
        <v>0</v>
      </c>
      <c r="G48" s="22">
        <v>2844361</v>
      </c>
      <c r="H48" s="22">
        <v>0</v>
      </c>
      <c r="I48" s="22">
        <v>2844361</v>
      </c>
    </row>
    <row r="49" spans="1:9" x14ac:dyDescent="0.35">
      <c r="A49" s="22" t="s">
        <v>114</v>
      </c>
      <c r="B49" s="22" t="s">
        <v>167</v>
      </c>
      <c r="C49" s="22" t="s">
        <v>208</v>
      </c>
      <c r="D49" s="22" t="s">
        <v>209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</row>
    <row r="50" spans="1:9" x14ac:dyDescent="0.35">
      <c r="A50" s="22" t="s">
        <v>114</v>
      </c>
      <c r="B50" s="22" t="s">
        <v>167</v>
      </c>
      <c r="C50" s="22" t="s">
        <v>210</v>
      </c>
      <c r="D50" s="22" t="s">
        <v>211</v>
      </c>
      <c r="E50" s="22">
        <v>2281335</v>
      </c>
      <c r="F50" s="22">
        <v>91001</v>
      </c>
      <c r="G50" s="22">
        <v>0</v>
      </c>
      <c r="H50" s="22">
        <v>0</v>
      </c>
      <c r="I50" s="22">
        <v>2372336</v>
      </c>
    </row>
    <row r="51" spans="1:9" x14ac:dyDescent="0.35">
      <c r="A51" s="22" t="s">
        <v>114</v>
      </c>
      <c r="B51" s="22" t="s">
        <v>167</v>
      </c>
      <c r="C51" s="22" t="s">
        <v>212</v>
      </c>
      <c r="D51" s="22" t="s">
        <v>213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</row>
    <row r="52" spans="1:9" x14ac:dyDescent="0.35">
      <c r="A52" s="22" t="s">
        <v>114</v>
      </c>
      <c r="B52" s="22" t="s">
        <v>167</v>
      </c>
      <c r="C52" s="22" t="s">
        <v>214</v>
      </c>
      <c r="D52" s="22" t="s">
        <v>215</v>
      </c>
      <c r="E52" s="22">
        <v>5168938</v>
      </c>
      <c r="F52" s="22">
        <v>0</v>
      </c>
      <c r="G52" s="22">
        <v>0</v>
      </c>
      <c r="H52" s="22">
        <v>0</v>
      </c>
      <c r="I52" s="22">
        <v>5168938</v>
      </c>
    </row>
    <row r="53" spans="1:9" x14ac:dyDescent="0.35">
      <c r="A53" s="22" t="s">
        <v>114</v>
      </c>
      <c r="B53" s="22" t="s">
        <v>167</v>
      </c>
      <c r="C53" s="22" t="s">
        <v>216</v>
      </c>
      <c r="D53" s="22" t="s">
        <v>217</v>
      </c>
      <c r="E53" s="22">
        <v>10639704</v>
      </c>
      <c r="F53" s="22">
        <v>5821801</v>
      </c>
      <c r="G53" s="22">
        <v>53462</v>
      </c>
      <c r="H53" s="22">
        <v>16701928</v>
      </c>
      <c r="I53" s="22">
        <v>33216895</v>
      </c>
    </row>
    <row r="54" spans="1:9" x14ac:dyDescent="0.35">
      <c r="A54" s="22" t="s">
        <v>114</v>
      </c>
      <c r="B54" s="22" t="s">
        <v>167</v>
      </c>
      <c r="C54" s="22" t="s">
        <v>218</v>
      </c>
      <c r="D54" s="22" t="s">
        <v>219</v>
      </c>
      <c r="E54" s="22">
        <v>438056</v>
      </c>
      <c r="F54" s="22">
        <v>0</v>
      </c>
      <c r="G54" s="22">
        <v>0</v>
      </c>
      <c r="H54" s="22">
        <v>0</v>
      </c>
      <c r="I54" s="22">
        <v>438056</v>
      </c>
    </row>
    <row r="55" spans="1:9" x14ac:dyDescent="0.35">
      <c r="A55" s="22" t="s">
        <v>114</v>
      </c>
      <c r="B55" s="22" t="s">
        <v>167</v>
      </c>
      <c r="C55" s="22" t="s">
        <v>220</v>
      </c>
      <c r="D55" s="22" t="s">
        <v>221</v>
      </c>
      <c r="E55" s="22">
        <v>15955901</v>
      </c>
      <c r="F55" s="22">
        <v>0</v>
      </c>
      <c r="G55" s="22">
        <v>0</v>
      </c>
      <c r="H55" s="22">
        <v>0</v>
      </c>
      <c r="I55" s="22">
        <v>15955901</v>
      </c>
    </row>
    <row r="56" spans="1:9" x14ac:dyDescent="0.35">
      <c r="A56" s="22" t="s">
        <v>114</v>
      </c>
      <c r="B56" s="22" t="s">
        <v>167</v>
      </c>
      <c r="C56" s="22" t="s">
        <v>222</v>
      </c>
      <c r="D56" s="22" t="s">
        <v>223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</row>
    <row r="57" spans="1:9" x14ac:dyDescent="0.35">
      <c r="A57" s="22" t="s">
        <v>114</v>
      </c>
      <c r="B57" s="22" t="s">
        <v>167</v>
      </c>
      <c r="C57" s="22" t="s">
        <v>224</v>
      </c>
      <c r="D57" s="22" t="s">
        <v>225</v>
      </c>
      <c r="E57" s="22">
        <v>7884910</v>
      </c>
      <c r="F57" s="22">
        <v>0</v>
      </c>
      <c r="G57" s="22">
        <v>0</v>
      </c>
      <c r="H57" s="22">
        <v>0</v>
      </c>
      <c r="I57" s="22">
        <v>7884910</v>
      </c>
    </row>
    <row r="58" spans="1:9" x14ac:dyDescent="0.35">
      <c r="A58" s="22" t="s">
        <v>114</v>
      </c>
      <c r="B58" s="22" t="s">
        <v>167</v>
      </c>
      <c r="C58" s="22" t="s">
        <v>226</v>
      </c>
      <c r="D58" s="22" t="s">
        <v>227</v>
      </c>
      <c r="E58" s="22">
        <v>4777508</v>
      </c>
      <c r="F58" s="22">
        <v>1219195</v>
      </c>
      <c r="G58" s="22">
        <v>0</v>
      </c>
      <c r="H58" s="22">
        <v>0</v>
      </c>
      <c r="I58" s="22">
        <v>5996703</v>
      </c>
    </row>
    <row r="59" spans="1:9" x14ac:dyDescent="0.35">
      <c r="A59" s="22" t="s">
        <v>114</v>
      </c>
      <c r="B59" s="22" t="s">
        <v>167</v>
      </c>
      <c r="C59" s="22" t="s">
        <v>228</v>
      </c>
      <c r="D59" s="22" t="s">
        <v>229</v>
      </c>
      <c r="E59" s="22">
        <v>12205461</v>
      </c>
      <c r="F59" s="22">
        <v>0</v>
      </c>
      <c r="G59" s="22">
        <v>0</v>
      </c>
      <c r="H59" s="22">
        <v>0</v>
      </c>
      <c r="I59" s="22">
        <v>12205461</v>
      </c>
    </row>
    <row r="60" spans="1:9" x14ac:dyDescent="0.35">
      <c r="A60" s="22" t="s">
        <v>114</v>
      </c>
      <c r="B60" s="22" t="s">
        <v>167</v>
      </c>
      <c r="C60" s="22" t="s">
        <v>230</v>
      </c>
      <c r="D60" s="22" t="s">
        <v>231</v>
      </c>
      <c r="E60" s="22">
        <v>6002629</v>
      </c>
      <c r="F60" s="22">
        <v>0</v>
      </c>
      <c r="G60" s="22">
        <v>0</v>
      </c>
      <c r="H60" s="22">
        <v>0</v>
      </c>
      <c r="I60" s="22">
        <v>6002629</v>
      </c>
    </row>
    <row r="61" spans="1:9" x14ac:dyDescent="0.35">
      <c r="A61" s="22" t="s">
        <v>114</v>
      </c>
      <c r="B61" s="22" t="s">
        <v>167</v>
      </c>
      <c r="C61" s="22" t="s">
        <v>232</v>
      </c>
      <c r="D61" s="22" t="s">
        <v>233</v>
      </c>
      <c r="E61" s="22">
        <v>25204990</v>
      </c>
      <c r="F61" s="22">
        <v>0</v>
      </c>
      <c r="G61" s="22">
        <v>0</v>
      </c>
      <c r="H61" s="22">
        <v>0</v>
      </c>
      <c r="I61" s="22">
        <v>25204990</v>
      </c>
    </row>
    <row r="62" spans="1:9" x14ac:dyDescent="0.35">
      <c r="A62" s="22" t="s">
        <v>114</v>
      </c>
      <c r="B62" s="22" t="s">
        <v>167</v>
      </c>
      <c r="C62" s="22" t="s">
        <v>234</v>
      </c>
      <c r="D62" s="22" t="s">
        <v>235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</row>
    <row r="63" spans="1:9" x14ac:dyDescent="0.35">
      <c r="A63" s="22" t="s">
        <v>114</v>
      </c>
      <c r="B63" s="22" t="s">
        <v>167</v>
      </c>
      <c r="C63" s="22" t="s">
        <v>236</v>
      </c>
      <c r="D63" s="22" t="s">
        <v>237</v>
      </c>
      <c r="E63" s="22">
        <v>203782</v>
      </c>
      <c r="F63" s="22">
        <v>32374440</v>
      </c>
      <c r="G63" s="22">
        <v>463779</v>
      </c>
      <c r="H63" s="22">
        <v>0</v>
      </c>
      <c r="I63" s="22">
        <v>33042001</v>
      </c>
    </row>
    <row r="64" spans="1:9" x14ac:dyDescent="0.35">
      <c r="A64" s="22" t="s">
        <v>114</v>
      </c>
      <c r="B64" s="22" t="s">
        <v>167</v>
      </c>
      <c r="C64" s="22" t="s">
        <v>238</v>
      </c>
      <c r="D64" s="22" t="s">
        <v>239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</row>
    <row r="65" spans="1:9" x14ac:dyDescent="0.35">
      <c r="A65" s="22" t="s">
        <v>114</v>
      </c>
      <c r="B65" s="22" t="s">
        <v>167</v>
      </c>
      <c r="C65" s="22" t="s">
        <v>240</v>
      </c>
      <c r="D65" s="22" t="s">
        <v>241</v>
      </c>
      <c r="E65" s="22">
        <v>2007449</v>
      </c>
      <c r="F65" s="22">
        <v>0</v>
      </c>
      <c r="G65" s="22">
        <v>0</v>
      </c>
      <c r="H65" s="22">
        <v>0</v>
      </c>
      <c r="I65" s="22">
        <v>2007449</v>
      </c>
    </row>
    <row r="66" spans="1:9" x14ac:dyDescent="0.35">
      <c r="A66" s="22" t="s">
        <v>114</v>
      </c>
      <c r="B66" s="22" t="s">
        <v>167</v>
      </c>
      <c r="C66" s="22" t="s">
        <v>242</v>
      </c>
      <c r="D66" s="22" t="s">
        <v>243</v>
      </c>
      <c r="E66" s="22">
        <v>0</v>
      </c>
      <c r="F66" s="22">
        <v>0</v>
      </c>
      <c r="G66" s="22">
        <v>0</v>
      </c>
      <c r="H66" s="22">
        <v>1261774</v>
      </c>
      <c r="I66" s="22">
        <v>1261774</v>
      </c>
    </row>
    <row r="67" spans="1:9" x14ac:dyDescent="0.35">
      <c r="A67" s="22" t="s">
        <v>114</v>
      </c>
      <c r="B67" s="22" t="s">
        <v>167</v>
      </c>
      <c r="C67" s="22" t="s">
        <v>244</v>
      </c>
      <c r="D67" s="22" t="s">
        <v>245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</row>
    <row r="68" spans="1:9" x14ac:dyDescent="0.35">
      <c r="A68" s="22" t="s">
        <v>114</v>
      </c>
      <c r="B68" s="22" t="s">
        <v>167</v>
      </c>
      <c r="C68" s="22" t="s">
        <v>246</v>
      </c>
      <c r="D68" s="22" t="s">
        <v>247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</row>
    <row r="69" spans="1:9" x14ac:dyDescent="0.35">
      <c r="A69" s="22" t="s">
        <v>114</v>
      </c>
      <c r="B69" s="22" t="s">
        <v>167</v>
      </c>
      <c r="C69" s="22" t="s">
        <v>248</v>
      </c>
      <c r="D69" s="22" t="s">
        <v>249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</row>
    <row r="70" spans="1:9" x14ac:dyDescent="0.35">
      <c r="A70" s="22" t="s">
        <v>114</v>
      </c>
      <c r="B70" s="22" t="s">
        <v>167</v>
      </c>
      <c r="C70" s="22" t="s">
        <v>250</v>
      </c>
      <c r="D70" s="22" t="s">
        <v>251</v>
      </c>
      <c r="E70" s="22">
        <v>2368479</v>
      </c>
      <c r="F70" s="22">
        <v>44313040</v>
      </c>
      <c r="G70" s="22">
        <v>50009</v>
      </c>
      <c r="H70" s="22">
        <v>0</v>
      </c>
      <c r="I70" s="22">
        <v>46731528</v>
      </c>
    </row>
    <row r="71" spans="1:9" x14ac:dyDescent="0.35">
      <c r="A71" s="22" t="s">
        <v>114</v>
      </c>
      <c r="B71" s="22" t="s">
        <v>167</v>
      </c>
      <c r="C71" s="22" t="s">
        <v>252</v>
      </c>
      <c r="D71" s="22" t="s">
        <v>253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</row>
    <row r="72" spans="1:9" x14ac:dyDescent="0.35">
      <c r="A72" s="22" t="s">
        <v>114</v>
      </c>
      <c r="B72" s="22" t="s">
        <v>167</v>
      </c>
      <c r="C72" s="22" t="s">
        <v>254</v>
      </c>
      <c r="D72" s="22" t="s">
        <v>255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</row>
    <row r="73" spans="1:9" x14ac:dyDescent="0.35">
      <c r="A73" s="22" t="s">
        <v>114</v>
      </c>
      <c r="B73" s="22" t="s">
        <v>167</v>
      </c>
      <c r="C73" s="22" t="s">
        <v>256</v>
      </c>
      <c r="D73" s="22" t="s">
        <v>257</v>
      </c>
      <c r="E73" s="22">
        <v>1350877</v>
      </c>
      <c r="F73" s="22">
        <v>0</v>
      </c>
      <c r="G73" s="22">
        <v>0</v>
      </c>
      <c r="H73" s="22">
        <v>0</v>
      </c>
      <c r="I73" s="22">
        <v>1350877</v>
      </c>
    </row>
    <row r="74" spans="1:9" x14ac:dyDescent="0.35">
      <c r="A74" s="22" t="s">
        <v>114</v>
      </c>
      <c r="B74" s="22" t="s">
        <v>167</v>
      </c>
      <c r="C74" s="22" t="s">
        <v>258</v>
      </c>
      <c r="D74" s="22" t="s">
        <v>259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</row>
    <row r="75" spans="1:9" x14ac:dyDescent="0.35">
      <c r="A75" s="22" t="s">
        <v>114</v>
      </c>
      <c r="B75" s="22" t="s">
        <v>167</v>
      </c>
      <c r="C75" s="22" t="s">
        <v>260</v>
      </c>
      <c r="D75" s="22" t="s">
        <v>261</v>
      </c>
      <c r="E75" s="22">
        <v>7513330</v>
      </c>
      <c r="F75" s="22">
        <v>0</v>
      </c>
      <c r="G75" s="22">
        <v>0</v>
      </c>
      <c r="H75" s="22">
        <v>0</v>
      </c>
      <c r="I75" s="22">
        <v>7513330</v>
      </c>
    </row>
    <row r="76" spans="1:9" x14ac:dyDescent="0.35">
      <c r="A76" s="22" t="s">
        <v>114</v>
      </c>
      <c r="B76" s="22" t="s">
        <v>167</v>
      </c>
      <c r="C76" s="22" t="s">
        <v>262</v>
      </c>
      <c r="D76" s="22" t="s">
        <v>263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</row>
    <row r="77" spans="1:9" x14ac:dyDescent="0.35">
      <c r="A77" s="22" t="s">
        <v>114</v>
      </c>
      <c r="B77" s="22" t="s">
        <v>167</v>
      </c>
      <c r="C77" s="22" t="s">
        <v>264</v>
      </c>
      <c r="D77" s="22" t="s">
        <v>265</v>
      </c>
      <c r="E77" s="22">
        <v>1654761</v>
      </c>
      <c r="F77" s="22">
        <v>0</v>
      </c>
      <c r="G77" s="22">
        <v>0</v>
      </c>
      <c r="H77" s="22">
        <v>0</v>
      </c>
      <c r="I77" s="22">
        <v>1654761</v>
      </c>
    </row>
    <row r="78" spans="1:9" x14ac:dyDescent="0.35">
      <c r="A78" s="22" t="s">
        <v>114</v>
      </c>
      <c r="B78" s="22" t="s">
        <v>167</v>
      </c>
      <c r="C78" s="22" t="s">
        <v>266</v>
      </c>
      <c r="D78" s="22" t="s">
        <v>267</v>
      </c>
      <c r="E78" s="22">
        <v>14151504</v>
      </c>
      <c r="F78" s="22">
        <v>1797076</v>
      </c>
      <c r="G78" s="22">
        <v>11511529</v>
      </c>
      <c r="H78" s="22">
        <v>0</v>
      </c>
      <c r="I78" s="22">
        <v>27460109</v>
      </c>
    </row>
    <row r="79" spans="1:9" x14ac:dyDescent="0.35">
      <c r="A79" s="22" t="s">
        <v>114</v>
      </c>
      <c r="B79" s="22" t="s">
        <v>167</v>
      </c>
      <c r="C79" s="22" t="s">
        <v>268</v>
      </c>
      <c r="D79" s="22" t="s">
        <v>269</v>
      </c>
      <c r="E79" s="22">
        <v>1680214</v>
      </c>
      <c r="F79" s="22">
        <v>0</v>
      </c>
      <c r="G79" s="22">
        <v>0</v>
      </c>
      <c r="H79" s="22">
        <v>0</v>
      </c>
      <c r="I79" s="22">
        <v>1680214</v>
      </c>
    </row>
    <row r="80" spans="1:9" x14ac:dyDescent="0.35">
      <c r="A80" s="22" t="s">
        <v>114</v>
      </c>
      <c r="B80" s="22" t="s">
        <v>167</v>
      </c>
      <c r="C80" s="22" t="s">
        <v>270</v>
      </c>
      <c r="D80" s="22" t="s">
        <v>271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</row>
    <row r="81" spans="1:9" x14ac:dyDescent="0.35">
      <c r="A81" s="22" t="s">
        <v>114</v>
      </c>
      <c r="B81" s="22" t="s">
        <v>167</v>
      </c>
      <c r="C81" s="22" t="s">
        <v>272</v>
      </c>
      <c r="D81" s="22" t="s">
        <v>273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</row>
    <row r="82" spans="1:9" x14ac:dyDescent="0.35">
      <c r="A82" s="22" t="s">
        <v>114</v>
      </c>
      <c r="B82" s="22" t="s">
        <v>167</v>
      </c>
      <c r="C82" s="22" t="s">
        <v>274</v>
      </c>
      <c r="D82" s="22" t="s">
        <v>275</v>
      </c>
      <c r="E82" s="22">
        <v>9118261</v>
      </c>
      <c r="F82" s="22">
        <v>0</v>
      </c>
      <c r="G82" s="22">
        <v>0</v>
      </c>
      <c r="H82" s="22">
        <v>0</v>
      </c>
      <c r="I82" s="22">
        <v>9118261</v>
      </c>
    </row>
    <row r="83" spans="1:9" x14ac:dyDescent="0.35">
      <c r="A83" s="22" t="s">
        <v>114</v>
      </c>
      <c r="B83" s="22" t="s">
        <v>167</v>
      </c>
      <c r="C83" s="22" t="s">
        <v>276</v>
      </c>
      <c r="D83" s="22" t="s">
        <v>277</v>
      </c>
      <c r="E83" s="22">
        <v>1212</v>
      </c>
      <c r="F83" s="22">
        <v>0</v>
      </c>
      <c r="G83" s="22">
        <v>0</v>
      </c>
      <c r="H83" s="22">
        <v>0</v>
      </c>
      <c r="I83" s="22">
        <v>1212</v>
      </c>
    </row>
    <row r="84" spans="1:9" x14ac:dyDescent="0.35">
      <c r="A84" s="22" t="s">
        <v>114</v>
      </c>
      <c r="B84" s="22" t="s">
        <v>167</v>
      </c>
      <c r="C84" s="22" t="s">
        <v>278</v>
      </c>
      <c r="D84" s="22" t="s">
        <v>279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</row>
    <row r="85" spans="1:9" x14ac:dyDescent="0.35">
      <c r="A85" s="22" t="s">
        <v>114</v>
      </c>
      <c r="B85" s="22" t="s">
        <v>167</v>
      </c>
      <c r="C85" s="22" t="s">
        <v>280</v>
      </c>
      <c r="D85" s="22" t="s">
        <v>281</v>
      </c>
      <c r="E85" s="22">
        <v>0</v>
      </c>
      <c r="F85" s="22">
        <v>0</v>
      </c>
      <c r="G85" s="22">
        <v>0</v>
      </c>
      <c r="H85" s="22">
        <v>950000</v>
      </c>
      <c r="I85" s="22">
        <v>950000</v>
      </c>
    </row>
    <row r="86" spans="1:9" x14ac:dyDescent="0.35">
      <c r="A86" s="22" t="s">
        <v>114</v>
      </c>
      <c r="B86" s="22" t="s">
        <v>167</v>
      </c>
      <c r="C86" s="22" t="s">
        <v>282</v>
      </c>
      <c r="D86" s="22" t="s">
        <v>283</v>
      </c>
      <c r="E86" s="22">
        <v>1741066</v>
      </c>
      <c r="F86" s="22">
        <v>0</v>
      </c>
      <c r="G86" s="22">
        <v>0</v>
      </c>
      <c r="H86" s="22">
        <v>0</v>
      </c>
      <c r="I86" s="22">
        <v>1741066</v>
      </c>
    </row>
    <row r="87" spans="1:9" x14ac:dyDescent="0.35">
      <c r="A87" s="22" t="s">
        <v>114</v>
      </c>
      <c r="B87" s="22" t="s">
        <v>167</v>
      </c>
      <c r="C87" s="22" t="s">
        <v>284</v>
      </c>
      <c r="D87" s="22" t="s">
        <v>285</v>
      </c>
      <c r="E87" s="22">
        <v>1155884</v>
      </c>
      <c r="F87" s="22">
        <v>0</v>
      </c>
      <c r="G87" s="22">
        <v>0</v>
      </c>
      <c r="H87" s="22">
        <v>0</v>
      </c>
      <c r="I87" s="22">
        <v>1155884</v>
      </c>
    </row>
    <row r="88" spans="1:9" x14ac:dyDescent="0.35">
      <c r="A88" s="22" t="s">
        <v>114</v>
      </c>
      <c r="B88" s="22" t="s">
        <v>167</v>
      </c>
      <c r="C88" s="22" t="s">
        <v>286</v>
      </c>
      <c r="D88" s="22" t="s">
        <v>287</v>
      </c>
      <c r="E88" s="22">
        <v>0</v>
      </c>
      <c r="F88" s="22">
        <v>276526</v>
      </c>
      <c r="G88" s="22">
        <v>0</v>
      </c>
      <c r="H88" s="22">
        <v>0</v>
      </c>
      <c r="I88" s="22">
        <v>276526</v>
      </c>
    </row>
    <row r="89" spans="1:9" x14ac:dyDescent="0.35">
      <c r="A89" s="22" t="s">
        <v>114</v>
      </c>
      <c r="B89" s="22" t="s">
        <v>167</v>
      </c>
      <c r="C89" s="22" t="s">
        <v>288</v>
      </c>
      <c r="D89" s="22" t="s">
        <v>289</v>
      </c>
      <c r="E89" s="22">
        <v>0</v>
      </c>
      <c r="F89" s="22">
        <v>0</v>
      </c>
      <c r="G89" s="22">
        <v>0</v>
      </c>
      <c r="H89" s="22">
        <v>0</v>
      </c>
      <c r="I89" s="22">
        <v>0</v>
      </c>
    </row>
    <row r="90" spans="1:9" x14ac:dyDescent="0.35">
      <c r="A90" s="22" t="s">
        <v>114</v>
      </c>
      <c r="B90" s="22" t="s">
        <v>167</v>
      </c>
      <c r="C90" s="22" t="s">
        <v>290</v>
      </c>
      <c r="D90" s="22" t="s">
        <v>291</v>
      </c>
      <c r="E90" s="22">
        <v>6755161</v>
      </c>
      <c r="F90" s="22">
        <v>0</v>
      </c>
      <c r="G90" s="22">
        <v>0</v>
      </c>
      <c r="H90" s="22">
        <v>0</v>
      </c>
      <c r="I90" s="22">
        <v>6755161</v>
      </c>
    </row>
    <row r="91" spans="1:9" x14ac:dyDescent="0.35">
      <c r="A91" s="22" t="s">
        <v>114</v>
      </c>
      <c r="B91" s="22" t="s">
        <v>167</v>
      </c>
      <c r="C91" s="22" t="s">
        <v>292</v>
      </c>
      <c r="D91" s="22" t="s">
        <v>293</v>
      </c>
      <c r="E91" s="22">
        <v>1401829</v>
      </c>
      <c r="F91" s="22">
        <v>640935</v>
      </c>
      <c r="G91" s="22">
        <v>0</v>
      </c>
      <c r="H91" s="22">
        <v>0</v>
      </c>
      <c r="I91" s="22">
        <v>2042764</v>
      </c>
    </row>
    <row r="92" spans="1:9" x14ac:dyDescent="0.35">
      <c r="A92" s="22" t="s">
        <v>114</v>
      </c>
      <c r="B92" s="22" t="s">
        <v>294</v>
      </c>
      <c r="C92" s="22" t="s">
        <v>295</v>
      </c>
      <c r="D92" s="22" t="s">
        <v>296</v>
      </c>
      <c r="E92" s="22">
        <v>5514990</v>
      </c>
      <c r="F92" s="22">
        <v>0</v>
      </c>
      <c r="G92" s="22">
        <v>0</v>
      </c>
      <c r="H92" s="22">
        <v>0</v>
      </c>
      <c r="I92" s="22">
        <v>5514990</v>
      </c>
    </row>
    <row r="93" spans="1:9" x14ac:dyDescent="0.35">
      <c r="A93" s="22" t="s">
        <v>114</v>
      </c>
      <c r="B93" s="22" t="s">
        <v>294</v>
      </c>
      <c r="C93" s="22" t="s">
        <v>297</v>
      </c>
      <c r="D93" s="22" t="s">
        <v>298</v>
      </c>
      <c r="E93" s="22">
        <v>8880235</v>
      </c>
      <c r="F93" s="22">
        <v>0</v>
      </c>
      <c r="G93" s="22">
        <v>0</v>
      </c>
      <c r="H93" s="22">
        <v>25623869</v>
      </c>
      <c r="I93" s="22">
        <v>34504104</v>
      </c>
    </row>
    <row r="94" spans="1:9" x14ac:dyDescent="0.35">
      <c r="A94" s="22" t="s">
        <v>114</v>
      </c>
      <c r="B94" s="22" t="s">
        <v>294</v>
      </c>
      <c r="C94" s="22" t="s">
        <v>299</v>
      </c>
      <c r="D94" s="22" t="s">
        <v>300</v>
      </c>
      <c r="E94" s="22">
        <v>4362725</v>
      </c>
      <c r="F94" s="22">
        <v>0</v>
      </c>
      <c r="G94" s="22">
        <v>0</v>
      </c>
      <c r="H94" s="22">
        <v>0</v>
      </c>
      <c r="I94" s="22">
        <v>4362725</v>
      </c>
    </row>
    <row r="95" spans="1:9" x14ac:dyDescent="0.35">
      <c r="A95" s="22" t="s">
        <v>114</v>
      </c>
      <c r="B95" s="22" t="s">
        <v>294</v>
      </c>
      <c r="C95" s="22" t="s">
        <v>301</v>
      </c>
      <c r="D95" s="22" t="s">
        <v>302</v>
      </c>
      <c r="E95" s="22">
        <v>0</v>
      </c>
      <c r="F95" s="22">
        <v>0</v>
      </c>
      <c r="G95" s="22">
        <v>0</v>
      </c>
      <c r="H95" s="22">
        <v>0</v>
      </c>
      <c r="I95" s="22">
        <v>0</v>
      </c>
    </row>
    <row r="96" spans="1:9" x14ac:dyDescent="0.35">
      <c r="A96" s="22" t="s">
        <v>114</v>
      </c>
      <c r="B96" s="22" t="s">
        <v>294</v>
      </c>
      <c r="C96" s="22" t="s">
        <v>303</v>
      </c>
      <c r="D96" s="22" t="s">
        <v>304</v>
      </c>
      <c r="E96" s="22">
        <v>415380</v>
      </c>
      <c r="F96" s="22">
        <v>0</v>
      </c>
      <c r="G96" s="22">
        <v>0</v>
      </c>
      <c r="H96" s="22">
        <v>0</v>
      </c>
      <c r="I96" s="22">
        <v>415380</v>
      </c>
    </row>
    <row r="97" spans="1:9" x14ac:dyDescent="0.35">
      <c r="A97" s="22" t="s">
        <v>114</v>
      </c>
      <c r="B97" s="22" t="s">
        <v>294</v>
      </c>
      <c r="C97" s="22" t="s">
        <v>305</v>
      </c>
      <c r="D97" s="22" t="s">
        <v>306</v>
      </c>
      <c r="E97" s="22">
        <v>5666621</v>
      </c>
      <c r="F97" s="22">
        <v>0</v>
      </c>
      <c r="G97" s="22">
        <v>0</v>
      </c>
      <c r="H97" s="22">
        <v>0</v>
      </c>
      <c r="I97" s="22">
        <v>5666621</v>
      </c>
    </row>
    <row r="98" spans="1:9" x14ac:dyDescent="0.35">
      <c r="A98" s="22" t="s">
        <v>114</v>
      </c>
      <c r="B98" s="22" t="s">
        <v>294</v>
      </c>
      <c r="C98" s="22" t="s">
        <v>307</v>
      </c>
      <c r="D98" s="22" t="s">
        <v>308</v>
      </c>
      <c r="E98" s="22">
        <v>0</v>
      </c>
      <c r="F98" s="22">
        <v>0</v>
      </c>
      <c r="G98" s="22">
        <v>0</v>
      </c>
      <c r="H98" s="22">
        <v>534479</v>
      </c>
      <c r="I98" s="22">
        <v>534479</v>
      </c>
    </row>
    <row r="99" spans="1:9" x14ac:dyDescent="0.35">
      <c r="A99" s="22" t="s">
        <v>114</v>
      </c>
      <c r="B99" s="22" t="s">
        <v>294</v>
      </c>
      <c r="C99" s="22" t="s">
        <v>309</v>
      </c>
      <c r="D99" s="22" t="s">
        <v>310</v>
      </c>
      <c r="E99" s="22">
        <v>311115</v>
      </c>
      <c r="F99" s="22">
        <v>0</v>
      </c>
      <c r="G99" s="22">
        <v>300222</v>
      </c>
      <c r="H99" s="22">
        <v>0</v>
      </c>
      <c r="I99" s="22">
        <v>611337</v>
      </c>
    </row>
    <row r="100" spans="1:9" x14ac:dyDescent="0.35">
      <c r="A100" s="22" t="s">
        <v>114</v>
      </c>
      <c r="B100" s="22" t="s">
        <v>294</v>
      </c>
      <c r="C100" s="22" t="s">
        <v>311</v>
      </c>
      <c r="D100" s="22" t="s">
        <v>312</v>
      </c>
      <c r="E100" s="22">
        <v>13811067</v>
      </c>
      <c r="F100" s="22">
        <v>0</v>
      </c>
      <c r="G100" s="22">
        <v>0</v>
      </c>
      <c r="H100" s="22">
        <v>0</v>
      </c>
      <c r="I100" s="22">
        <v>13811067</v>
      </c>
    </row>
    <row r="101" spans="1:9" x14ac:dyDescent="0.35">
      <c r="A101" s="22" t="s">
        <v>114</v>
      </c>
      <c r="B101" s="22" t="s">
        <v>294</v>
      </c>
      <c r="C101" s="22" t="s">
        <v>313</v>
      </c>
      <c r="D101" s="22" t="s">
        <v>314</v>
      </c>
      <c r="E101" s="22">
        <v>1742584</v>
      </c>
      <c r="F101" s="22">
        <v>0</v>
      </c>
      <c r="G101" s="22">
        <v>0</v>
      </c>
      <c r="H101" s="22">
        <v>0</v>
      </c>
      <c r="I101" s="22">
        <v>1742584</v>
      </c>
    </row>
    <row r="102" spans="1:9" x14ac:dyDescent="0.35">
      <c r="A102" s="22" t="s">
        <v>114</v>
      </c>
      <c r="B102" s="22" t="s">
        <v>294</v>
      </c>
      <c r="C102" s="22" t="s">
        <v>315</v>
      </c>
      <c r="D102" s="22" t="s">
        <v>316</v>
      </c>
      <c r="E102" s="22">
        <v>15125339</v>
      </c>
      <c r="F102" s="22">
        <v>0</v>
      </c>
      <c r="G102" s="22">
        <v>0</v>
      </c>
      <c r="H102" s="22">
        <v>0</v>
      </c>
      <c r="I102" s="22">
        <v>15125339</v>
      </c>
    </row>
    <row r="103" spans="1:9" x14ac:dyDescent="0.35">
      <c r="A103" s="22" t="s">
        <v>114</v>
      </c>
      <c r="B103" s="22" t="s">
        <v>294</v>
      </c>
      <c r="C103" s="22" t="s">
        <v>317</v>
      </c>
      <c r="D103" s="22" t="s">
        <v>318</v>
      </c>
      <c r="E103" s="22">
        <v>1667851</v>
      </c>
      <c r="F103" s="22">
        <v>0</v>
      </c>
      <c r="G103" s="22">
        <v>782004</v>
      </c>
      <c r="H103" s="22">
        <v>0</v>
      </c>
      <c r="I103" s="22">
        <v>2449855</v>
      </c>
    </row>
    <row r="104" spans="1:9" x14ac:dyDescent="0.35">
      <c r="A104" s="22" t="s">
        <v>114</v>
      </c>
      <c r="B104" s="22" t="s">
        <v>294</v>
      </c>
      <c r="C104" s="22" t="s">
        <v>319</v>
      </c>
      <c r="D104" s="22" t="s">
        <v>320</v>
      </c>
      <c r="E104" s="22">
        <v>507496</v>
      </c>
      <c r="F104" s="22">
        <v>0</v>
      </c>
      <c r="G104" s="22">
        <v>0</v>
      </c>
      <c r="H104" s="22">
        <v>0</v>
      </c>
      <c r="I104" s="22">
        <v>507496</v>
      </c>
    </row>
    <row r="105" spans="1:9" x14ac:dyDescent="0.35">
      <c r="A105" s="22" t="s">
        <v>114</v>
      </c>
      <c r="B105" s="22" t="s">
        <v>294</v>
      </c>
      <c r="C105" s="22" t="s">
        <v>321</v>
      </c>
      <c r="D105" s="22" t="s">
        <v>322</v>
      </c>
      <c r="E105" s="22">
        <v>1389337</v>
      </c>
      <c r="F105" s="22">
        <v>0</v>
      </c>
      <c r="G105" s="22">
        <v>0</v>
      </c>
      <c r="H105" s="22">
        <v>0</v>
      </c>
      <c r="I105" s="22">
        <v>1389337</v>
      </c>
    </row>
    <row r="106" spans="1:9" x14ac:dyDescent="0.35">
      <c r="A106" s="22" t="s">
        <v>114</v>
      </c>
      <c r="B106" s="22" t="s">
        <v>294</v>
      </c>
      <c r="C106" s="22" t="s">
        <v>323</v>
      </c>
      <c r="D106" s="22" t="s">
        <v>324</v>
      </c>
      <c r="E106" s="22">
        <v>4443985</v>
      </c>
      <c r="F106" s="22">
        <v>0</v>
      </c>
      <c r="G106" s="22">
        <v>0</v>
      </c>
      <c r="H106" s="22">
        <v>0</v>
      </c>
      <c r="I106" s="22">
        <v>4443985</v>
      </c>
    </row>
    <row r="107" spans="1:9" x14ac:dyDescent="0.35">
      <c r="A107" s="22" t="s">
        <v>114</v>
      </c>
      <c r="B107" s="22" t="s">
        <v>294</v>
      </c>
      <c r="C107" s="22" t="s">
        <v>325</v>
      </c>
      <c r="D107" s="22" t="s">
        <v>326</v>
      </c>
      <c r="E107" s="22">
        <v>21322533</v>
      </c>
      <c r="F107" s="22">
        <v>0</v>
      </c>
      <c r="G107" s="22">
        <v>19378173</v>
      </c>
      <c r="H107" s="22">
        <v>5480316</v>
      </c>
      <c r="I107" s="22">
        <v>46181022</v>
      </c>
    </row>
    <row r="108" spans="1:9" x14ac:dyDescent="0.35">
      <c r="A108" s="22" t="s">
        <v>114</v>
      </c>
      <c r="B108" s="22" t="s">
        <v>294</v>
      </c>
      <c r="C108" s="22" t="s">
        <v>327</v>
      </c>
      <c r="D108" s="22" t="s">
        <v>328</v>
      </c>
      <c r="E108" s="22">
        <v>170970</v>
      </c>
      <c r="F108" s="22">
        <v>0</v>
      </c>
      <c r="G108" s="22">
        <v>2757889</v>
      </c>
      <c r="H108" s="22">
        <v>0</v>
      </c>
      <c r="I108" s="22">
        <v>2928859</v>
      </c>
    </row>
    <row r="109" spans="1:9" x14ac:dyDescent="0.35">
      <c r="A109" s="22" t="s">
        <v>114</v>
      </c>
      <c r="B109" s="22" t="s">
        <v>294</v>
      </c>
      <c r="C109" s="22" t="s">
        <v>329</v>
      </c>
      <c r="D109" s="22" t="s">
        <v>330</v>
      </c>
      <c r="E109" s="22">
        <v>3498931</v>
      </c>
      <c r="F109" s="22">
        <v>0</v>
      </c>
      <c r="G109" s="22">
        <v>0</v>
      </c>
      <c r="H109" s="22">
        <v>0</v>
      </c>
      <c r="I109" s="22">
        <v>3498931</v>
      </c>
    </row>
    <row r="110" spans="1:9" x14ac:dyDescent="0.35">
      <c r="A110" s="22" t="s">
        <v>114</v>
      </c>
      <c r="B110" s="22" t="s">
        <v>294</v>
      </c>
      <c r="C110" s="22" t="s">
        <v>331</v>
      </c>
      <c r="D110" s="22" t="s">
        <v>332</v>
      </c>
      <c r="E110" s="22">
        <v>1384399</v>
      </c>
      <c r="F110" s="22">
        <v>0</v>
      </c>
      <c r="G110" s="22">
        <v>0</v>
      </c>
      <c r="H110" s="22">
        <v>0</v>
      </c>
      <c r="I110" s="22">
        <v>1384399</v>
      </c>
    </row>
    <row r="111" spans="1:9" x14ac:dyDescent="0.35">
      <c r="A111" s="22" t="s">
        <v>114</v>
      </c>
      <c r="B111" s="22" t="s">
        <v>294</v>
      </c>
      <c r="C111" s="22" t="s">
        <v>333</v>
      </c>
      <c r="D111" s="22" t="s">
        <v>334</v>
      </c>
      <c r="E111" s="22">
        <v>2876406</v>
      </c>
      <c r="F111" s="22">
        <v>0</v>
      </c>
      <c r="G111" s="22">
        <v>3259149</v>
      </c>
      <c r="H111" s="22">
        <v>0</v>
      </c>
      <c r="I111" s="22">
        <v>6135555</v>
      </c>
    </row>
    <row r="112" spans="1:9" x14ac:dyDescent="0.35">
      <c r="A112" s="22" t="s">
        <v>114</v>
      </c>
      <c r="B112" s="22" t="s">
        <v>294</v>
      </c>
      <c r="C112" s="22" t="s">
        <v>335</v>
      </c>
      <c r="D112" s="22" t="s">
        <v>336</v>
      </c>
      <c r="E112" s="22">
        <v>13705518</v>
      </c>
      <c r="F112" s="22">
        <v>0</v>
      </c>
      <c r="G112" s="22">
        <v>750044</v>
      </c>
      <c r="H112" s="22">
        <v>0</v>
      </c>
      <c r="I112" s="22">
        <v>14455562</v>
      </c>
    </row>
    <row r="113" spans="1:9" x14ac:dyDescent="0.35">
      <c r="A113" s="22" t="s">
        <v>114</v>
      </c>
      <c r="B113" s="22" t="s">
        <v>294</v>
      </c>
      <c r="C113" s="22" t="s">
        <v>337</v>
      </c>
      <c r="D113" s="22" t="s">
        <v>338</v>
      </c>
      <c r="E113" s="22">
        <v>2759725</v>
      </c>
      <c r="F113" s="22">
        <v>0</v>
      </c>
      <c r="G113" s="22">
        <v>102604</v>
      </c>
      <c r="H113" s="22">
        <v>0</v>
      </c>
      <c r="I113" s="22">
        <v>2862329</v>
      </c>
    </row>
    <row r="114" spans="1:9" x14ac:dyDescent="0.35">
      <c r="A114" s="22" t="s">
        <v>114</v>
      </c>
      <c r="B114" s="22" t="s">
        <v>294</v>
      </c>
      <c r="C114" s="22" t="s">
        <v>339</v>
      </c>
      <c r="D114" s="22" t="s">
        <v>340</v>
      </c>
      <c r="E114" s="22">
        <v>7503153</v>
      </c>
      <c r="F114" s="22">
        <v>6020288</v>
      </c>
      <c r="G114" s="22">
        <v>578802</v>
      </c>
      <c r="H114" s="22">
        <v>0</v>
      </c>
      <c r="I114" s="22">
        <v>14102243</v>
      </c>
    </row>
    <row r="115" spans="1:9" x14ac:dyDescent="0.35">
      <c r="A115" s="22" t="s">
        <v>114</v>
      </c>
      <c r="B115" s="22" t="s">
        <v>294</v>
      </c>
      <c r="C115" s="22" t="s">
        <v>341</v>
      </c>
      <c r="D115" s="22" t="s">
        <v>342</v>
      </c>
      <c r="E115" s="22">
        <v>0</v>
      </c>
      <c r="F115" s="22">
        <v>0</v>
      </c>
      <c r="G115" s="22">
        <v>0</v>
      </c>
      <c r="H115" s="22">
        <v>0</v>
      </c>
      <c r="I115" s="22">
        <v>0</v>
      </c>
    </row>
    <row r="116" spans="1:9" x14ac:dyDescent="0.35">
      <c r="A116" s="22" t="s">
        <v>114</v>
      </c>
      <c r="B116" s="22" t="s">
        <v>294</v>
      </c>
      <c r="C116" s="22" t="s">
        <v>343</v>
      </c>
      <c r="D116" s="22" t="s">
        <v>344</v>
      </c>
      <c r="E116" s="22">
        <v>8468914</v>
      </c>
      <c r="F116" s="22">
        <v>0</v>
      </c>
      <c r="G116" s="22">
        <v>0</v>
      </c>
      <c r="H116" s="22">
        <v>0</v>
      </c>
      <c r="I116" s="22">
        <v>8468914</v>
      </c>
    </row>
    <row r="117" spans="1:9" x14ac:dyDescent="0.35">
      <c r="A117" s="22" t="s">
        <v>114</v>
      </c>
      <c r="B117" s="22" t="s">
        <v>294</v>
      </c>
      <c r="C117" s="22" t="s">
        <v>345</v>
      </c>
      <c r="D117" s="22" t="s">
        <v>346</v>
      </c>
      <c r="E117" s="22">
        <v>219064</v>
      </c>
      <c r="F117" s="22">
        <v>0</v>
      </c>
      <c r="G117" s="22">
        <v>883274</v>
      </c>
      <c r="H117" s="22">
        <v>0</v>
      </c>
      <c r="I117" s="22">
        <v>1102338</v>
      </c>
    </row>
    <row r="118" spans="1:9" x14ac:dyDescent="0.35">
      <c r="A118" s="22" t="s">
        <v>114</v>
      </c>
      <c r="B118" s="22" t="s">
        <v>294</v>
      </c>
      <c r="C118" s="22" t="s">
        <v>347</v>
      </c>
      <c r="D118" s="22" t="s">
        <v>348</v>
      </c>
      <c r="E118" s="22">
        <v>1565490</v>
      </c>
      <c r="F118" s="22">
        <v>0</v>
      </c>
      <c r="G118" s="22">
        <v>14039762</v>
      </c>
      <c r="H118" s="22">
        <v>0</v>
      </c>
      <c r="I118" s="22">
        <v>15605252</v>
      </c>
    </row>
    <row r="119" spans="1:9" x14ac:dyDescent="0.35">
      <c r="A119" s="22" t="s">
        <v>114</v>
      </c>
      <c r="B119" s="22" t="s">
        <v>294</v>
      </c>
      <c r="C119" s="22" t="s">
        <v>349</v>
      </c>
      <c r="D119" s="22" t="s">
        <v>350</v>
      </c>
      <c r="E119" s="22">
        <v>2581983</v>
      </c>
      <c r="F119" s="22">
        <v>0</v>
      </c>
      <c r="G119" s="22">
        <v>0</v>
      </c>
      <c r="H119" s="22">
        <v>1208475</v>
      </c>
      <c r="I119" s="22">
        <v>3790458</v>
      </c>
    </row>
    <row r="120" spans="1:9" x14ac:dyDescent="0.35">
      <c r="A120" s="22" t="s">
        <v>114</v>
      </c>
      <c r="B120" s="22" t="s">
        <v>294</v>
      </c>
      <c r="C120" s="22" t="s">
        <v>351</v>
      </c>
      <c r="D120" s="22" t="s">
        <v>352</v>
      </c>
      <c r="E120" s="22">
        <v>10833356</v>
      </c>
      <c r="F120" s="22">
        <v>389560</v>
      </c>
      <c r="G120" s="22">
        <v>0</v>
      </c>
      <c r="H120" s="22">
        <v>0</v>
      </c>
      <c r="I120" s="22">
        <v>11222916</v>
      </c>
    </row>
    <row r="121" spans="1:9" x14ac:dyDescent="0.35">
      <c r="A121" s="22" t="s">
        <v>114</v>
      </c>
      <c r="B121" s="22" t="s">
        <v>294</v>
      </c>
      <c r="C121" s="22" t="s">
        <v>353</v>
      </c>
      <c r="D121" s="22" t="s">
        <v>354</v>
      </c>
      <c r="E121" s="22">
        <v>3474759</v>
      </c>
      <c r="F121" s="22">
        <v>1929313</v>
      </c>
      <c r="G121" s="22">
        <v>2397952</v>
      </c>
      <c r="H121" s="22">
        <v>20654</v>
      </c>
      <c r="I121" s="22">
        <v>7822678</v>
      </c>
    </row>
    <row r="122" spans="1:9" x14ac:dyDescent="0.35">
      <c r="A122" s="22" t="s">
        <v>114</v>
      </c>
      <c r="B122" s="22" t="s">
        <v>294</v>
      </c>
      <c r="C122" s="22" t="s">
        <v>355</v>
      </c>
      <c r="D122" s="22" t="s">
        <v>356</v>
      </c>
      <c r="E122" s="22">
        <v>869469</v>
      </c>
      <c r="F122" s="22">
        <v>0</v>
      </c>
      <c r="G122" s="22">
        <v>0</v>
      </c>
      <c r="H122" s="22">
        <v>0</v>
      </c>
      <c r="I122" s="22">
        <v>869469</v>
      </c>
    </row>
    <row r="123" spans="1:9" x14ac:dyDescent="0.35">
      <c r="A123" s="22" t="s">
        <v>114</v>
      </c>
      <c r="B123" s="22" t="s">
        <v>294</v>
      </c>
      <c r="C123" s="22" t="s">
        <v>357</v>
      </c>
      <c r="D123" s="22" t="s">
        <v>358</v>
      </c>
      <c r="E123" s="22">
        <v>910516</v>
      </c>
      <c r="F123" s="22">
        <v>5625557</v>
      </c>
      <c r="G123" s="22">
        <v>6110125</v>
      </c>
      <c r="H123" s="22">
        <v>0</v>
      </c>
      <c r="I123" s="22">
        <v>12646198</v>
      </c>
    </row>
    <row r="124" spans="1:9" x14ac:dyDescent="0.35">
      <c r="A124" s="22" t="s">
        <v>114</v>
      </c>
      <c r="B124" s="22" t="s">
        <v>294</v>
      </c>
      <c r="C124" s="22" t="s">
        <v>359</v>
      </c>
      <c r="D124" s="22" t="s">
        <v>360</v>
      </c>
      <c r="E124" s="22">
        <v>0</v>
      </c>
      <c r="F124" s="22">
        <v>0</v>
      </c>
      <c r="G124" s="22">
        <v>0</v>
      </c>
      <c r="H124" s="22">
        <v>1673665</v>
      </c>
      <c r="I124" s="22">
        <v>1673665</v>
      </c>
    </row>
    <row r="125" spans="1:9" x14ac:dyDescent="0.35">
      <c r="A125" s="22" t="s">
        <v>114</v>
      </c>
      <c r="B125" s="22" t="s">
        <v>294</v>
      </c>
      <c r="C125" s="22" t="s">
        <v>361</v>
      </c>
      <c r="D125" s="22" t="s">
        <v>362</v>
      </c>
      <c r="E125" s="22">
        <v>782107</v>
      </c>
      <c r="F125" s="22">
        <v>803402</v>
      </c>
      <c r="G125" s="22">
        <v>0</v>
      </c>
      <c r="H125" s="22">
        <v>114847</v>
      </c>
      <c r="I125" s="22">
        <v>1700356</v>
      </c>
    </row>
    <row r="126" spans="1:9" x14ac:dyDescent="0.35">
      <c r="A126" s="22" t="s">
        <v>114</v>
      </c>
      <c r="B126" s="22" t="s">
        <v>294</v>
      </c>
      <c r="C126" s="22" t="s">
        <v>363</v>
      </c>
      <c r="D126" s="22" t="s">
        <v>364</v>
      </c>
      <c r="E126" s="22">
        <v>190451</v>
      </c>
      <c r="F126" s="22">
        <v>0</v>
      </c>
      <c r="G126" s="22">
        <v>0</v>
      </c>
      <c r="H126" s="22">
        <v>0</v>
      </c>
      <c r="I126" s="22">
        <v>190451</v>
      </c>
    </row>
    <row r="127" spans="1:9" x14ac:dyDescent="0.35">
      <c r="A127" s="22" t="s">
        <v>114</v>
      </c>
      <c r="B127" s="22" t="s">
        <v>294</v>
      </c>
      <c r="C127" s="22" t="s">
        <v>365</v>
      </c>
      <c r="D127" s="22" t="s">
        <v>366</v>
      </c>
      <c r="E127" s="22">
        <v>891407</v>
      </c>
      <c r="F127" s="22">
        <v>0</v>
      </c>
      <c r="G127" s="22">
        <v>2274735</v>
      </c>
      <c r="H127" s="22">
        <v>0</v>
      </c>
      <c r="I127" s="22">
        <v>3166142</v>
      </c>
    </row>
    <row r="128" spans="1:9" x14ac:dyDescent="0.35">
      <c r="A128" s="22" t="s">
        <v>114</v>
      </c>
      <c r="B128" s="22" t="s">
        <v>294</v>
      </c>
      <c r="C128" s="22" t="s">
        <v>367</v>
      </c>
      <c r="D128" s="22" t="s">
        <v>368</v>
      </c>
      <c r="E128" s="22">
        <v>14355385</v>
      </c>
      <c r="F128" s="22">
        <v>157532</v>
      </c>
      <c r="G128" s="22">
        <v>0</v>
      </c>
      <c r="H128" s="22">
        <v>0</v>
      </c>
      <c r="I128" s="22">
        <v>14512917</v>
      </c>
    </row>
    <row r="129" spans="1:9" x14ac:dyDescent="0.35">
      <c r="A129" s="22" t="s">
        <v>114</v>
      </c>
      <c r="B129" s="22" t="s">
        <v>294</v>
      </c>
      <c r="C129" s="22" t="s">
        <v>369</v>
      </c>
      <c r="D129" s="22" t="s">
        <v>370</v>
      </c>
      <c r="E129" s="22">
        <v>3815238</v>
      </c>
      <c r="F129" s="22">
        <v>0</v>
      </c>
      <c r="G129" s="22">
        <v>1653731</v>
      </c>
      <c r="H129" s="22">
        <v>0</v>
      </c>
      <c r="I129" s="22">
        <v>5468969</v>
      </c>
    </row>
    <row r="130" spans="1:9" x14ac:dyDescent="0.35">
      <c r="A130" s="22" t="s">
        <v>114</v>
      </c>
      <c r="B130" s="22" t="s">
        <v>294</v>
      </c>
      <c r="C130" s="22" t="s">
        <v>371</v>
      </c>
      <c r="D130" s="22" t="s">
        <v>372</v>
      </c>
      <c r="E130" s="22">
        <v>0</v>
      </c>
      <c r="F130" s="22">
        <v>0</v>
      </c>
      <c r="G130" s="22">
        <v>0</v>
      </c>
      <c r="H130" s="22">
        <v>471732</v>
      </c>
      <c r="I130" s="22">
        <v>471732</v>
      </c>
    </row>
    <row r="131" spans="1:9" x14ac:dyDescent="0.35">
      <c r="A131" s="22" t="s">
        <v>114</v>
      </c>
      <c r="B131" s="22" t="s">
        <v>294</v>
      </c>
      <c r="C131" s="22" t="s">
        <v>373</v>
      </c>
      <c r="D131" s="22" t="s">
        <v>374</v>
      </c>
      <c r="E131" s="22">
        <v>0</v>
      </c>
      <c r="F131" s="22">
        <v>0</v>
      </c>
      <c r="G131" s="22">
        <v>0</v>
      </c>
      <c r="H131" s="22">
        <v>283954</v>
      </c>
      <c r="I131" s="22">
        <v>283954</v>
      </c>
    </row>
    <row r="132" spans="1:9" x14ac:dyDescent="0.35">
      <c r="A132" s="22" t="s">
        <v>114</v>
      </c>
      <c r="B132" s="22" t="s">
        <v>294</v>
      </c>
      <c r="C132" s="22" t="s">
        <v>375</v>
      </c>
      <c r="D132" s="22" t="s">
        <v>376</v>
      </c>
      <c r="E132" s="22">
        <v>0</v>
      </c>
      <c r="F132" s="22">
        <v>0</v>
      </c>
      <c r="G132" s="22">
        <v>0</v>
      </c>
      <c r="H132" s="22">
        <v>54602</v>
      </c>
      <c r="I132" s="22">
        <v>54602</v>
      </c>
    </row>
    <row r="133" spans="1:9" x14ac:dyDescent="0.35">
      <c r="A133" s="22" t="s">
        <v>114</v>
      </c>
      <c r="B133" s="22" t="s">
        <v>294</v>
      </c>
      <c r="C133" s="22" t="s">
        <v>377</v>
      </c>
      <c r="D133" s="22" t="s">
        <v>378</v>
      </c>
      <c r="E133" s="22">
        <v>771739</v>
      </c>
      <c r="F133" s="22">
        <v>0</v>
      </c>
      <c r="G133" s="22">
        <v>1707907</v>
      </c>
      <c r="H133" s="22">
        <v>0</v>
      </c>
      <c r="I133" s="22">
        <v>2479646</v>
      </c>
    </row>
    <row r="134" spans="1:9" x14ac:dyDescent="0.35">
      <c r="A134" s="22" t="s">
        <v>114</v>
      </c>
      <c r="B134" s="22" t="s">
        <v>294</v>
      </c>
      <c r="C134" s="22" t="s">
        <v>379</v>
      </c>
      <c r="D134" s="22" t="s">
        <v>380</v>
      </c>
      <c r="E134" s="22">
        <v>1770786</v>
      </c>
      <c r="F134" s="22">
        <v>437529</v>
      </c>
      <c r="G134" s="22">
        <v>112913</v>
      </c>
      <c r="H134" s="22">
        <v>77915</v>
      </c>
      <c r="I134" s="22">
        <v>2399143</v>
      </c>
    </row>
    <row r="135" spans="1:9" x14ac:dyDescent="0.35">
      <c r="A135" s="22" t="s">
        <v>114</v>
      </c>
      <c r="B135" s="22" t="s">
        <v>294</v>
      </c>
      <c r="C135" s="22" t="s">
        <v>381</v>
      </c>
      <c r="D135" s="22" t="s">
        <v>382</v>
      </c>
      <c r="E135" s="22">
        <v>6161263</v>
      </c>
      <c r="F135" s="22">
        <v>0</v>
      </c>
      <c r="G135" s="22">
        <v>0</v>
      </c>
      <c r="H135" s="22">
        <v>1404002</v>
      </c>
      <c r="I135" s="22">
        <v>7565265</v>
      </c>
    </row>
    <row r="136" spans="1:9" x14ac:dyDescent="0.35">
      <c r="A136" s="22" t="s">
        <v>114</v>
      </c>
      <c r="B136" s="22" t="s">
        <v>294</v>
      </c>
      <c r="C136" s="22" t="s">
        <v>383</v>
      </c>
      <c r="D136" s="22" t="s">
        <v>384</v>
      </c>
      <c r="E136" s="22">
        <v>3227352</v>
      </c>
      <c r="F136" s="22">
        <v>0</v>
      </c>
      <c r="G136" s="22">
        <v>0</v>
      </c>
      <c r="H136" s="22">
        <v>0</v>
      </c>
      <c r="I136" s="22">
        <v>3227352</v>
      </c>
    </row>
    <row r="137" spans="1:9" x14ac:dyDescent="0.35">
      <c r="A137" s="22" t="s">
        <v>114</v>
      </c>
      <c r="B137" s="22" t="s">
        <v>294</v>
      </c>
      <c r="C137" s="22" t="s">
        <v>385</v>
      </c>
      <c r="D137" s="22" t="s">
        <v>386</v>
      </c>
      <c r="E137" s="22">
        <v>0</v>
      </c>
      <c r="F137" s="22">
        <v>0</v>
      </c>
      <c r="G137" s="22">
        <v>0</v>
      </c>
      <c r="H137" s="22">
        <v>0</v>
      </c>
      <c r="I137" s="22">
        <v>0</v>
      </c>
    </row>
    <row r="138" spans="1:9" x14ac:dyDescent="0.35">
      <c r="A138" s="22" t="s">
        <v>114</v>
      </c>
      <c r="B138" s="22" t="s">
        <v>294</v>
      </c>
      <c r="C138" s="22" t="s">
        <v>387</v>
      </c>
      <c r="D138" s="22" t="s">
        <v>388</v>
      </c>
      <c r="E138" s="22">
        <v>229397</v>
      </c>
      <c r="F138" s="22">
        <v>0</v>
      </c>
      <c r="G138" s="22">
        <v>384385</v>
      </c>
      <c r="H138" s="22">
        <v>0</v>
      </c>
      <c r="I138" s="22">
        <v>613782</v>
      </c>
    </row>
    <row r="139" spans="1:9" x14ac:dyDescent="0.35">
      <c r="A139" s="22" t="s">
        <v>114</v>
      </c>
      <c r="B139" s="22" t="s">
        <v>294</v>
      </c>
      <c r="C139" s="22" t="s">
        <v>389</v>
      </c>
      <c r="D139" s="22" t="s">
        <v>390</v>
      </c>
      <c r="E139" s="22">
        <v>520786</v>
      </c>
      <c r="F139" s="22">
        <v>0</v>
      </c>
      <c r="G139" s="22">
        <v>0</v>
      </c>
      <c r="H139" s="22">
        <v>0</v>
      </c>
      <c r="I139" s="22">
        <v>520786</v>
      </c>
    </row>
    <row r="140" spans="1:9" x14ac:dyDescent="0.35">
      <c r="A140" s="22" t="s">
        <v>114</v>
      </c>
      <c r="B140" s="22" t="s">
        <v>294</v>
      </c>
      <c r="C140" s="22" t="s">
        <v>391</v>
      </c>
      <c r="D140" s="22" t="s">
        <v>392</v>
      </c>
      <c r="E140" s="22">
        <v>1143022</v>
      </c>
      <c r="F140" s="22">
        <v>0</v>
      </c>
      <c r="G140" s="22">
        <v>0</v>
      </c>
      <c r="H140" s="22">
        <v>0</v>
      </c>
      <c r="I140" s="22">
        <v>1143022</v>
      </c>
    </row>
    <row r="141" spans="1:9" x14ac:dyDescent="0.35">
      <c r="A141" s="22" t="s">
        <v>114</v>
      </c>
      <c r="B141" s="22" t="s">
        <v>294</v>
      </c>
      <c r="C141" s="22" t="s">
        <v>393</v>
      </c>
      <c r="D141" s="22" t="s">
        <v>394</v>
      </c>
      <c r="E141" s="22">
        <v>0</v>
      </c>
      <c r="F141" s="22">
        <v>0</v>
      </c>
      <c r="G141" s="22">
        <v>0</v>
      </c>
      <c r="H141" s="22">
        <v>0</v>
      </c>
      <c r="I141" s="22">
        <v>0</v>
      </c>
    </row>
    <row r="142" spans="1:9" x14ac:dyDescent="0.35">
      <c r="A142" s="22" t="s">
        <v>114</v>
      </c>
      <c r="B142" s="22" t="s">
        <v>294</v>
      </c>
      <c r="C142" s="22" t="s">
        <v>395</v>
      </c>
      <c r="D142" s="22" t="s">
        <v>396</v>
      </c>
      <c r="E142" s="22">
        <v>1523570</v>
      </c>
      <c r="F142" s="22">
        <v>0</v>
      </c>
      <c r="G142" s="22">
        <v>0</v>
      </c>
      <c r="H142" s="22">
        <v>0</v>
      </c>
      <c r="I142" s="22">
        <v>1523570</v>
      </c>
    </row>
    <row r="143" spans="1:9" x14ac:dyDescent="0.35">
      <c r="A143" s="22" t="s">
        <v>114</v>
      </c>
      <c r="B143" s="22" t="s">
        <v>294</v>
      </c>
      <c r="C143" s="22" t="s">
        <v>397</v>
      </c>
      <c r="D143" s="22" t="s">
        <v>398</v>
      </c>
      <c r="E143" s="22">
        <v>49875</v>
      </c>
      <c r="F143" s="22">
        <v>0</v>
      </c>
      <c r="G143" s="22">
        <v>1283669</v>
      </c>
      <c r="H143" s="22">
        <v>217815</v>
      </c>
      <c r="I143" s="22">
        <v>1551359</v>
      </c>
    </row>
    <row r="144" spans="1:9" x14ac:dyDescent="0.35">
      <c r="A144" s="22" t="s">
        <v>114</v>
      </c>
      <c r="B144" s="22" t="s">
        <v>294</v>
      </c>
      <c r="C144" s="22" t="s">
        <v>399</v>
      </c>
      <c r="D144" s="22" t="s">
        <v>400</v>
      </c>
      <c r="E144" s="22">
        <v>2125417</v>
      </c>
      <c r="F144" s="22">
        <v>889487</v>
      </c>
      <c r="G144" s="22">
        <v>0</v>
      </c>
      <c r="H144" s="22">
        <v>0</v>
      </c>
      <c r="I144" s="22">
        <v>3014904</v>
      </c>
    </row>
    <row r="145" spans="1:9" x14ac:dyDescent="0.35">
      <c r="A145" s="22" t="s">
        <v>114</v>
      </c>
      <c r="B145" s="22" t="s">
        <v>294</v>
      </c>
      <c r="C145" s="22" t="s">
        <v>401</v>
      </c>
      <c r="D145" s="22" t="s">
        <v>402</v>
      </c>
      <c r="E145" s="22">
        <v>0</v>
      </c>
      <c r="F145" s="22">
        <v>0</v>
      </c>
      <c r="G145" s="22">
        <v>0</v>
      </c>
      <c r="H145" s="22">
        <v>0</v>
      </c>
      <c r="I145" s="22">
        <v>0</v>
      </c>
    </row>
    <row r="146" spans="1:9" x14ac:dyDescent="0.35">
      <c r="A146" s="22" t="s">
        <v>114</v>
      </c>
      <c r="B146" s="22" t="s">
        <v>294</v>
      </c>
      <c r="C146" s="22" t="s">
        <v>403</v>
      </c>
      <c r="D146" s="22" t="s">
        <v>404</v>
      </c>
      <c r="E146" s="22">
        <v>0</v>
      </c>
      <c r="F146" s="22">
        <v>0</v>
      </c>
      <c r="G146" s="22">
        <v>0</v>
      </c>
      <c r="H146" s="22">
        <v>0</v>
      </c>
      <c r="I146" s="22">
        <v>0</v>
      </c>
    </row>
    <row r="147" spans="1:9" x14ac:dyDescent="0.35">
      <c r="A147" s="22" t="s">
        <v>114</v>
      </c>
      <c r="B147" s="22" t="s">
        <v>294</v>
      </c>
      <c r="C147" s="22" t="s">
        <v>405</v>
      </c>
      <c r="D147" s="22" t="s">
        <v>406</v>
      </c>
      <c r="E147" s="22">
        <v>0</v>
      </c>
      <c r="F147" s="22">
        <v>0</v>
      </c>
      <c r="G147" s="22">
        <v>401986</v>
      </c>
      <c r="H147" s="22">
        <v>0</v>
      </c>
      <c r="I147" s="22">
        <v>401986</v>
      </c>
    </row>
    <row r="148" spans="1:9" x14ac:dyDescent="0.35">
      <c r="A148" s="22" t="s">
        <v>114</v>
      </c>
      <c r="B148" s="22" t="s">
        <v>294</v>
      </c>
      <c r="C148" s="22" t="s">
        <v>407</v>
      </c>
      <c r="D148" s="22" t="s">
        <v>408</v>
      </c>
      <c r="E148" s="22">
        <v>20354442</v>
      </c>
      <c r="F148" s="22">
        <v>0</v>
      </c>
      <c r="G148" s="22">
        <v>0</v>
      </c>
      <c r="H148" s="22">
        <v>0</v>
      </c>
      <c r="I148" s="22">
        <v>20354442</v>
      </c>
    </row>
    <row r="149" spans="1:9" x14ac:dyDescent="0.35">
      <c r="A149" s="22" t="s">
        <v>114</v>
      </c>
      <c r="B149" s="22" t="s">
        <v>294</v>
      </c>
      <c r="C149" s="22" t="s">
        <v>409</v>
      </c>
      <c r="D149" s="22" t="s">
        <v>410</v>
      </c>
      <c r="E149" s="22">
        <v>1114632</v>
      </c>
      <c r="F149" s="22">
        <v>309927</v>
      </c>
      <c r="G149" s="22">
        <v>18833</v>
      </c>
      <c r="H149" s="22">
        <v>0</v>
      </c>
      <c r="I149" s="22">
        <v>1443392</v>
      </c>
    </row>
    <row r="150" spans="1:9" x14ac:dyDescent="0.35">
      <c r="A150" s="22" t="s">
        <v>114</v>
      </c>
      <c r="B150" s="22" t="s">
        <v>294</v>
      </c>
      <c r="C150" s="22" t="s">
        <v>411</v>
      </c>
      <c r="D150" s="22" t="s">
        <v>412</v>
      </c>
      <c r="E150" s="22">
        <v>0</v>
      </c>
      <c r="F150" s="22">
        <v>0</v>
      </c>
      <c r="G150" s="22">
        <v>0</v>
      </c>
      <c r="H150" s="22">
        <v>85275</v>
      </c>
      <c r="I150" s="22">
        <v>85275</v>
      </c>
    </row>
    <row r="151" spans="1:9" x14ac:dyDescent="0.35">
      <c r="A151" s="22" t="s">
        <v>114</v>
      </c>
      <c r="B151" s="22" t="s">
        <v>294</v>
      </c>
      <c r="C151" s="22" t="s">
        <v>413</v>
      </c>
      <c r="D151" s="22" t="s">
        <v>414</v>
      </c>
      <c r="E151" s="22">
        <v>205649</v>
      </c>
      <c r="F151" s="22">
        <v>0</v>
      </c>
      <c r="G151" s="22">
        <v>0</v>
      </c>
      <c r="H151" s="22">
        <v>0</v>
      </c>
      <c r="I151" s="22">
        <v>205649</v>
      </c>
    </row>
    <row r="152" spans="1:9" x14ac:dyDescent="0.35">
      <c r="A152" s="22" t="s">
        <v>114</v>
      </c>
      <c r="B152" s="22" t="s">
        <v>294</v>
      </c>
      <c r="C152" s="22" t="s">
        <v>415</v>
      </c>
      <c r="D152" s="22" t="s">
        <v>416</v>
      </c>
      <c r="E152" s="22">
        <v>6852795</v>
      </c>
      <c r="F152" s="22">
        <v>10675230</v>
      </c>
      <c r="G152" s="22">
        <v>916090</v>
      </c>
      <c r="H152" s="22">
        <v>0</v>
      </c>
      <c r="I152" s="22">
        <v>18444115</v>
      </c>
    </row>
    <row r="153" spans="1:9" x14ac:dyDescent="0.35">
      <c r="A153" s="22" t="s">
        <v>114</v>
      </c>
      <c r="B153" s="22" t="s">
        <v>294</v>
      </c>
      <c r="C153" s="22" t="s">
        <v>417</v>
      </c>
      <c r="D153" s="22" t="s">
        <v>418</v>
      </c>
      <c r="E153" s="22">
        <v>9774376</v>
      </c>
      <c r="F153" s="22">
        <v>0</v>
      </c>
      <c r="G153" s="22">
        <v>7305027</v>
      </c>
      <c r="H153" s="22">
        <v>10108805</v>
      </c>
      <c r="I153" s="22">
        <v>27188208</v>
      </c>
    </row>
    <row r="154" spans="1:9" x14ac:dyDescent="0.35">
      <c r="A154" s="22" t="s">
        <v>114</v>
      </c>
      <c r="B154" s="22" t="s">
        <v>294</v>
      </c>
      <c r="C154" s="22" t="s">
        <v>419</v>
      </c>
      <c r="D154" s="22" t="s">
        <v>420</v>
      </c>
      <c r="E154" s="22">
        <v>1483350</v>
      </c>
      <c r="F154" s="22">
        <v>0</v>
      </c>
      <c r="G154" s="22">
        <v>0</v>
      </c>
      <c r="H154" s="22">
        <v>0</v>
      </c>
      <c r="I154" s="22">
        <v>1483350</v>
      </c>
    </row>
    <row r="155" spans="1:9" x14ac:dyDescent="0.35">
      <c r="A155" s="22" t="s">
        <v>114</v>
      </c>
      <c r="B155" s="22" t="s">
        <v>294</v>
      </c>
      <c r="C155" s="22" t="s">
        <v>421</v>
      </c>
      <c r="D155" s="22" t="s">
        <v>422</v>
      </c>
      <c r="E155" s="22">
        <v>4251325</v>
      </c>
      <c r="F155" s="22">
        <v>0</v>
      </c>
      <c r="G155" s="22">
        <v>0</v>
      </c>
      <c r="H155" s="22">
        <v>0</v>
      </c>
      <c r="I155" s="22">
        <v>4251325</v>
      </c>
    </row>
    <row r="156" spans="1:9" x14ac:dyDescent="0.35">
      <c r="A156" s="22" t="s">
        <v>114</v>
      </c>
      <c r="B156" s="22" t="s">
        <v>294</v>
      </c>
      <c r="C156" s="22" t="s">
        <v>423</v>
      </c>
      <c r="D156" s="22" t="s">
        <v>424</v>
      </c>
      <c r="E156" s="22">
        <v>16256034</v>
      </c>
      <c r="F156" s="22">
        <v>960505</v>
      </c>
      <c r="G156" s="22">
        <v>5637828</v>
      </c>
      <c r="H156" s="22">
        <v>399060</v>
      </c>
      <c r="I156" s="22">
        <v>23253427</v>
      </c>
    </row>
    <row r="157" spans="1:9" x14ac:dyDescent="0.35">
      <c r="A157" s="22" t="s">
        <v>114</v>
      </c>
      <c r="B157" s="22" t="s">
        <v>294</v>
      </c>
      <c r="C157" s="22" t="s">
        <v>425</v>
      </c>
      <c r="D157" s="22" t="s">
        <v>426</v>
      </c>
      <c r="E157" s="22">
        <v>2753087</v>
      </c>
      <c r="F157" s="22">
        <v>0</v>
      </c>
      <c r="G157" s="22">
        <v>0</v>
      </c>
      <c r="H157" s="22">
        <v>388732</v>
      </c>
      <c r="I157" s="22">
        <v>3141819</v>
      </c>
    </row>
    <row r="158" spans="1:9" x14ac:dyDescent="0.35">
      <c r="A158" s="22" t="s">
        <v>114</v>
      </c>
      <c r="B158" s="22" t="s">
        <v>294</v>
      </c>
      <c r="C158" s="22" t="s">
        <v>427</v>
      </c>
      <c r="D158" s="22" t="s">
        <v>428</v>
      </c>
      <c r="E158" s="22">
        <v>1072236</v>
      </c>
      <c r="F158" s="22">
        <v>0</v>
      </c>
      <c r="G158" s="22">
        <v>0</v>
      </c>
      <c r="H158" s="22">
        <v>0</v>
      </c>
      <c r="I158" s="22">
        <v>1072236</v>
      </c>
    </row>
    <row r="159" spans="1:9" x14ac:dyDescent="0.35">
      <c r="A159" s="22" t="s">
        <v>114</v>
      </c>
      <c r="B159" s="22" t="s">
        <v>294</v>
      </c>
      <c r="C159" s="22" t="s">
        <v>429</v>
      </c>
      <c r="D159" s="22" t="s">
        <v>430</v>
      </c>
      <c r="E159" s="22">
        <v>972875</v>
      </c>
      <c r="F159" s="22">
        <v>0</v>
      </c>
      <c r="G159" s="22">
        <v>0</v>
      </c>
      <c r="H159" s="22">
        <v>2917160</v>
      </c>
      <c r="I159" s="22">
        <v>3890035</v>
      </c>
    </row>
    <row r="160" spans="1:9" x14ac:dyDescent="0.35">
      <c r="A160" s="22" t="s">
        <v>114</v>
      </c>
      <c r="B160" s="22" t="s">
        <v>294</v>
      </c>
      <c r="C160" s="22" t="s">
        <v>431</v>
      </c>
      <c r="D160" s="22" t="s">
        <v>432</v>
      </c>
      <c r="E160" s="22">
        <v>14265547</v>
      </c>
      <c r="F160" s="22">
        <v>0</v>
      </c>
      <c r="G160" s="22">
        <v>346839</v>
      </c>
      <c r="H160" s="22">
        <v>0</v>
      </c>
      <c r="I160" s="22">
        <v>14612386</v>
      </c>
    </row>
    <row r="161" spans="1:9" x14ac:dyDescent="0.35">
      <c r="A161" s="22" t="s">
        <v>114</v>
      </c>
      <c r="B161" s="22" t="s">
        <v>294</v>
      </c>
      <c r="C161" s="22" t="s">
        <v>433</v>
      </c>
      <c r="D161" s="22" t="s">
        <v>434</v>
      </c>
      <c r="E161" s="22">
        <v>0</v>
      </c>
      <c r="F161" s="22">
        <v>0</v>
      </c>
      <c r="G161" s="22">
        <v>0</v>
      </c>
      <c r="H161" s="22">
        <v>570066</v>
      </c>
      <c r="I161" s="22">
        <v>570066</v>
      </c>
    </row>
    <row r="162" spans="1:9" x14ac:dyDescent="0.35">
      <c r="A162" s="22" t="s">
        <v>114</v>
      </c>
      <c r="B162" s="22" t="s">
        <v>294</v>
      </c>
      <c r="C162" s="22" t="s">
        <v>435</v>
      </c>
      <c r="D162" s="22" t="s">
        <v>436</v>
      </c>
      <c r="E162" s="22">
        <v>0</v>
      </c>
      <c r="F162" s="22">
        <v>0</v>
      </c>
      <c r="G162" s="22">
        <v>983083</v>
      </c>
      <c r="H162" s="22">
        <v>0</v>
      </c>
      <c r="I162" s="22">
        <v>983083</v>
      </c>
    </row>
    <row r="163" spans="1:9" x14ac:dyDescent="0.35">
      <c r="A163" s="22" t="s">
        <v>114</v>
      </c>
      <c r="B163" s="22" t="s">
        <v>294</v>
      </c>
      <c r="C163" s="22" t="s">
        <v>437</v>
      </c>
      <c r="D163" s="22" t="s">
        <v>438</v>
      </c>
      <c r="E163" s="22">
        <v>9013565</v>
      </c>
      <c r="F163" s="22">
        <v>0</v>
      </c>
      <c r="G163" s="22">
        <v>0</v>
      </c>
      <c r="H163" s="22">
        <v>0</v>
      </c>
      <c r="I163" s="22">
        <v>9013565</v>
      </c>
    </row>
    <row r="164" spans="1:9" x14ac:dyDescent="0.35">
      <c r="A164" s="22" t="s">
        <v>114</v>
      </c>
      <c r="B164" s="22" t="s">
        <v>294</v>
      </c>
      <c r="C164" s="22" t="s">
        <v>439</v>
      </c>
      <c r="D164" s="22" t="s">
        <v>440</v>
      </c>
      <c r="E164" s="22">
        <v>2481496</v>
      </c>
      <c r="F164" s="22">
        <v>0</v>
      </c>
      <c r="G164" s="22">
        <v>2961146</v>
      </c>
      <c r="H164" s="22">
        <v>0</v>
      </c>
      <c r="I164" s="22">
        <v>5442642</v>
      </c>
    </row>
    <row r="165" spans="1:9" x14ac:dyDescent="0.35">
      <c r="A165" s="22" t="s">
        <v>114</v>
      </c>
      <c r="B165" s="22" t="s">
        <v>294</v>
      </c>
      <c r="C165" s="22" t="s">
        <v>441</v>
      </c>
      <c r="D165" s="22" t="s">
        <v>442</v>
      </c>
      <c r="E165" s="22">
        <v>4671662</v>
      </c>
      <c r="F165" s="22">
        <v>0</v>
      </c>
      <c r="G165" s="22">
        <v>0</v>
      </c>
      <c r="H165" s="22">
        <v>0</v>
      </c>
      <c r="I165" s="22">
        <v>4671662</v>
      </c>
    </row>
    <row r="166" spans="1:9" x14ac:dyDescent="0.35">
      <c r="A166" s="22" t="s">
        <v>114</v>
      </c>
      <c r="B166" s="22" t="s">
        <v>294</v>
      </c>
      <c r="C166" s="22" t="s">
        <v>443</v>
      </c>
      <c r="D166" s="22" t="s">
        <v>444</v>
      </c>
      <c r="E166" s="22">
        <v>1229737</v>
      </c>
      <c r="F166" s="22">
        <v>180484</v>
      </c>
      <c r="G166" s="22">
        <v>0</v>
      </c>
      <c r="H166" s="22">
        <v>0</v>
      </c>
      <c r="I166" s="22">
        <v>1410221</v>
      </c>
    </row>
    <row r="167" spans="1:9" x14ac:dyDescent="0.35">
      <c r="A167" s="22" t="s">
        <v>114</v>
      </c>
      <c r="B167" s="22" t="s">
        <v>294</v>
      </c>
      <c r="C167" s="22" t="s">
        <v>445</v>
      </c>
      <c r="D167" s="22" t="s">
        <v>446</v>
      </c>
      <c r="E167" s="22">
        <v>3220892</v>
      </c>
      <c r="F167" s="22">
        <v>0</v>
      </c>
      <c r="G167" s="22">
        <v>0</v>
      </c>
      <c r="H167" s="22">
        <v>2476545</v>
      </c>
      <c r="I167" s="22">
        <v>5697437</v>
      </c>
    </row>
    <row r="168" spans="1:9" x14ac:dyDescent="0.35">
      <c r="A168" s="22" t="s">
        <v>114</v>
      </c>
      <c r="B168" s="22" t="s">
        <v>294</v>
      </c>
      <c r="C168" s="22" t="s">
        <v>447</v>
      </c>
      <c r="D168" s="22" t="s">
        <v>448</v>
      </c>
      <c r="E168" s="22">
        <v>1373366</v>
      </c>
      <c r="F168" s="22">
        <v>0</v>
      </c>
      <c r="G168" s="22">
        <v>0</v>
      </c>
      <c r="H168" s="22">
        <v>0</v>
      </c>
      <c r="I168" s="22">
        <v>1373366</v>
      </c>
    </row>
    <row r="169" spans="1:9" x14ac:dyDescent="0.35">
      <c r="A169" s="22" t="s">
        <v>114</v>
      </c>
      <c r="B169" s="22" t="s">
        <v>294</v>
      </c>
      <c r="C169" s="22" t="s">
        <v>449</v>
      </c>
      <c r="D169" s="22" t="s">
        <v>450</v>
      </c>
      <c r="E169" s="22">
        <v>1474412</v>
      </c>
      <c r="F169" s="22">
        <v>0</v>
      </c>
      <c r="G169" s="22">
        <v>0</v>
      </c>
      <c r="H169" s="22">
        <v>0</v>
      </c>
      <c r="I169" s="22">
        <v>1474412</v>
      </c>
    </row>
    <row r="170" spans="1:9" x14ac:dyDescent="0.35">
      <c r="A170" s="22" t="s">
        <v>114</v>
      </c>
      <c r="B170" s="22" t="s">
        <v>294</v>
      </c>
      <c r="C170" s="22" t="s">
        <v>451</v>
      </c>
      <c r="D170" s="22" t="s">
        <v>452</v>
      </c>
      <c r="E170" s="22">
        <v>5524065</v>
      </c>
      <c r="F170" s="22">
        <v>0</v>
      </c>
      <c r="G170" s="22">
        <v>8401836</v>
      </c>
      <c r="H170" s="22">
        <v>14616204</v>
      </c>
      <c r="I170" s="22">
        <v>28542105</v>
      </c>
    </row>
    <row r="171" spans="1:9" x14ac:dyDescent="0.35">
      <c r="A171" s="22" t="s">
        <v>114</v>
      </c>
      <c r="B171" s="22" t="s">
        <v>294</v>
      </c>
      <c r="C171" s="22" t="s">
        <v>453</v>
      </c>
      <c r="D171" s="22" t="s">
        <v>454</v>
      </c>
      <c r="E171" s="22">
        <v>97430</v>
      </c>
      <c r="F171" s="22">
        <v>290894</v>
      </c>
      <c r="G171" s="22">
        <v>0</v>
      </c>
      <c r="H171" s="22">
        <v>0</v>
      </c>
      <c r="I171" s="22">
        <v>388324</v>
      </c>
    </row>
    <row r="172" spans="1:9" x14ac:dyDescent="0.35">
      <c r="A172" s="22" t="s">
        <v>114</v>
      </c>
      <c r="B172" s="22" t="s">
        <v>294</v>
      </c>
      <c r="C172" s="22" t="s">
        <v>455</v>
      </c>
      <c r="D172" s="22" t="s">
        <v>456</v>
      </c>
      <c r="E172" s="22">
        <v>0</v>
      </c>
      <c r="F172" s="22">
        <v>0</v>
      </c>
      <c r="G172" s="22">
        <v>189261</v>
      </c>
      <c r="H172" s="22">
        <v>0</v>
      </c>
      <c r="I172" s="22">
        <v>189261</v>
      </c>
    </row>
    <row r="173" spans="1:9" x14ac:dyDescent="0.35">
      <c r="A173" s="22" t="s">
        <v>114</v>
      </c>
      <c r="B173" s="22" t="s">
        <v>294</v>
      </c>
      <c r="C173" s="22" t="s">
        <v>457</v>
      </c>
      <c r="D173" s="22" t="s">
        <v>458</v>
      </c>
      <c r="E173" s="22">
        <v>2907127</v>
      </c>
      <c r="F173" s="22">
        <v>0</v>
      </c>
      <c r="G173" s="22">
        <v>7106133</v>
      </c>
      <c r="H173" s="22">
        <v>0</v>
      </c>
      <c r="I173" s="22">
        <v>10013260</v>
      </c>
    </row>
    <row r="174" spans="1:9" x14ac:dyDescent="0.35">
      <c r="A174" s="22" t="s">
        <v>114</v>
      </c>
      <c r="B174" s="22" t="s">
        <v>294</v>
      </c>
      <c r="C174" s="22" t="s">
        <v>459</v>
      </c>
      <c r="D174" s="22" t="s">
        <v>460</v>
      </c>
      <c r="E174" s="22">
        <v>0</v>
      </c>
      <c r="F174" s="22">
        <v>0</v>
      </c>
      <c r="G174" s="22">
        <v>0</v>
      </c>
      <c r="H174" s="22">
        <v>153116</v>
      </c>
      <c r="I174" s="22">
        <v>153116</v>
      </c>
    </row>
    <row r="175" spans="1:9" x14ac:dyDescent="0.35">
      <c r="A175" s="22" t="s">
        <v>114</v>
      </c>
      <c r="B175" s="22" t="s">
        <v>294</v>
      </c>
      <c r="C175" s="22" t="s">
        <v>461</v>
      </c>
      <c r="D175" s="22" t="s">
        <v>462</v>
      </c>
      <c r="E175" s="22">
        <v>1176283</v>
      </c>
      <c r="F175" s="22">
        <v>1364476</v>
      </c>
      <c r="G175" s="22">
        <v>2463600</v>
      </c>
      <c r="H175" s="22">
        <v>0</v>
      </c>
      <c r="I175" s="22">
        <v>5004359</v>
      </c>
    </row>
    <row r="176" spans="1:9" x14ac:dyDescent="0.35">
      <c r="A176" s="22" t="s">
        <v>114</v>
      </c>
      <c r="B176" s="22" t="s">
        <v>294</v>
      </c>
      <c r="C176" s="22" t="s">
        <v>463</v>
      </c>
      <c r="D176" s="22" t="s">
        <v>464</v>
      </c>
      <c r="E176" s="22">
        <v>21316984</v>
      </c>
      <c r="F176" s="22">
        <v>4664</v>
      </c>
      <c r="G176" s="22">
        <v>0</v>
      </c>
      <c r="H176" s="22">
        <v>0</v>
      </c>
      <c r="I176" s="22">
        <v>21321648</v>
      </c>
    </row>
    <row r="177" spans="1:9" x14ac:dyDescent="0.35">
      <c r="A177" s="22" t="s">
        <v>114</v>
      </c>
      <c r="B177" s="22" t="s">
        <v>294</v>
      </c>
      <c r="C177" s="22" t="s">
        <v>465</v>
      </c>
      <c r="D177" s="22" t="s">
        <v>466</v>
      </c>
      <c r="E177" s="22">
        <v>13410598</v>
      </c>
      <c r="F177" s="22">
        <v>0</v>
      </c>
      <c r="G177" s="22">
        <v>7801239</v>
      </c>
      <c r="H177" s="22">
        <v>0</v>
      </c>
      <c r="I177" s="22">
        <v>21211837</v>
      </c>
    </row>
    <row r="178" spans="1:9" x14ac:dyDescent="0.35">
      <c r="A178" s="22" t="s">
        <v>114</v>
      </c>
      <c r="B178" s="22" t="s">
        <v>294</v>
      </c>
      <c r="C178" s="22" t="s">
        <v>467</v>
      </c>
      <c r="D178" s="22" t="s">
        <v>468</v>
      </c>
      <c r="E178" s="22">
        <v>4384280</v>
      </c>
      <c r="F178" s="22">
        <v>112243</v>
      </c>
      <c r="G178" s="22">
        <v>1340097</v>
      </c>
      <c r="H178" s="22">
        <v>0</v>
      </c>
      <c r="I178" s="22">
        <v>5836620</v>
      </c>
    </row>
    <row r="179" spans="1:9" x14ac:dyDescent="0.35">
      <c r="A179" s="22" t="s">
        <v>114</v>
      </c>
      <c r="B179" s="22" t="s">
        <v>294</v>
      </c>
      <c r="C179" s="22" t="s">
        <v>469</v>
      </c>
      <c r="D179" s="22" t="s">
        <v>470</v>
      </c>
      <c r="E179" s="22">
        <v>784544</v>
      </c>
      <c r="F179" s="22">
        <v>0</v>
      </c>
      <c r="G179" s="22">
        <v>0</v>
      </c>
      <c r="H179" s="22">
        <v>0</v>
      </c>
      <c r="I179" s="22">
        <v>784544</v>
      </c>
    </row>
    <row r="180" spans="1:9" x14ac:dyDescent="0.35">
      <c r="A180" s="22" t="s">
        <v>114</v>
      </c>
      <c r="B180" s="22" t="s">
        <v>294</v>
      </c>
      <c r="C180" s="22" t="s">
        <v>471</v>
      </c>
      <c r="D180" s="22" t="s">
        <v>472</v>
      </c>
      <c r="E180" s="22">
        <v>23143647</v>
      </c>
      <c r="F180" s="22">
        <v>0</v>
      </c>
      <c r="G180" s="22">
        <v>7190773</v>
      </c>
      <c r="H180" s="22">
        <v>0</v>
      </c>
      <c r="I180" s="22">
        <v>30334420</v>
      </c>
    </row>
    <row r="181" spans="1:9" x14ac:dyDescent="0.35">
      <c r="A181" s="22" t="s">
        <v>114</v>
      </c>
      <c r="B181" s="22" t="s">
        <v>294</v>
      </c>
      <c r="C181" s="22" t="s">
        <v>473</v>
      </c>
      <c r="D181" s="22" t="s">
        <v>474</v>
      </c>
      <c r="E181" s="22">
        <v>5386176</v>
      </c>
      <c r="F181" s="22">
        <v>0</v>
      </c>
      <c r="G181" s="22">
        <v>0</v>
      </c>
      <c r="H181" s="22">
        <v>0</v>
      </c>
      <c r="I181" s="22">
        <v>5386176</v>
      </c>
    </row>
    <row r="182" spans="1:9" x14ac:dyDescent="0.35">
      <c r="A182" s="22" t="s">
        <v>114</v>
      </c>
      <c r="B182" s="22" t="s">
        <v>294</v>
      </c>
      <c r="C182" s="22" t="s">
        <v>475</v>
      </c>
      <c r="D182" s="22" t="s">
        <v>476</v>
      </c>
      <c r="E182" s="22">
        <v>3086838</v>
      </c>
      <c r="F182" s="22">
        <v>0</v>
      </c>
      <c r="G182" s="22">
        <v>0</v>
      </c>
      <c r="H182" s="22">
        <v>0</v>
      </c>
      <c r="I182" s="22">
        <v>3086838</v>
      </c>
    </row>
    <row r="183" spans="1:9" x14ac:dyDescent="0.35">
      <c r="A183" s="22" t="s">
        <v>114</v>
      </c>
      <c r="B183" s="22" t="s">
        <v>294</v>
      </c>
      <c r="C183" s="22" t="s">
        <v>477</v>
      </c>
      <c r="D183" s="22" t="s">
        <v>478</v>
      </c>
      <c r="E183" s="22">
        <v>7287347</v>
      </c>
      <c r="F183" s="22">
        <v>0</v>
      </c>
      <c r="G183" s="22">
        <v>0</v>
      </c>
      <c r="H183" s="22">
        <v>0</v>
      </c>
      <c r="I183" s="22">
        <v>7287347</v>
      </c>
    </row>
    <row r="184" spans="1:9" x14ac:dyDescent="0.35">
      <c r="A184" s="22" t="s">
        <v>114</v>
      </c>
      <c r="B184" s="22" t="s">
        <v>294</v>
      </c>
      <c r="C184" s="22" t="s">
        <v>479</v>
      </c>
      <c r="D184" s="22" t="s">
        <v>480</v>
      </c>
      <c r="E184" s="22">
        <v>4750897</v>
      </c>
      <c r="F184" s="22">
        <v>270246</v>
      </c>
      <c r="G184" s="22">
        <v>0</v>
      </c>
      <c r="H184" s="22">
        <v>0</v>
      </c>
      <c r="I184" s="22">
        <v>5021143</v>
      </c>
    </row>
    <row r="185" spans="1:9" x14ac:dyDescent="0.35">
      <c r="A185" s="22" t="s">
        <v>114</v>
      </c>
      <c r="B185" s="22" t="s">
        <v>294</v>
      </c>
      <c r="C185" s="22" t="s">
        <v>481</v>
      </c>
      <c r="D185" s="22" t="s">
        <v>482</v>
      </c>
      <c r="E185" s="22">
        <v>246844</v>
      </c>
      <c r="F185" s="22">
        <v>0</v>
      </c>
      <c r="G185" s="22">
        <v>0</v>
      </c>
      <c r="H185" s="22">
        <v>0</v>
      </c>
      <c r="I185" s="22">
        <v>246844</v>
      </c>
    </row>
    <row r="186" spans="1:9" x14ac:dyDescent="0.35">
      <c r="A186" s="22" t="s">
        <v>114</v>
      </c>
      <c r="B186" s="22" t="s">
        <v>294</v>
      </c>
      <c r="C186" s="22" t="s">
        <v>483</v>
      </c>
      <c r="D186" s="22" t="s">
        <v>484</v>
      </c>
      <c r="E186" s="22">
        <v>1447438</v>
      </c>
      <c r="F186" s="22">
        <v>0</v>
      </c>
      <c r="G186" s="22">
        <v>0</v>
      </c>
      <c r="H186" s="22">
        <v>0</v>
      </c>
      <c r="I186" s="22">
        <v>1447438</v>
      </c>
    </row>
    <row r="187" spans="1:9" x14ac:dyDescent="0.35">
      <c r="A187" s="22" t="s">
        <v>114</v>
      </c>
      <c r="B187" s="22" t="s">
        <v>294</v>
      </c>
      <c r="C187" s="22" t="s">
        <v>485</v>
      </c>
      <c r="D187" s="22" t="s">
        <v>486</v>
      </c>
      <c r="E187" s="22">
        <v>3250971</v>
      </c>
      <c r="F187" s="22">
        <v>0</v>
      </c>
      <c r="G187" s="22">
        <v>0</v>
      </c>
      <c r="H187" s="22">
        <v>0</v>
      </c>
      <c r="I187" s="22">
        <v>3250971</v>
      </c>
    </row>
    <row r="188" spans="1:9" x14ac:dyDescent="0.35">
      <c r="A188" s="22" t="s">
        <v>114</v>
      </c>
      <c r="B188" s="22" t="s">
        <v>294</v>
      </c>
      <c r="C188" s="22" t="s">
        <v>487</v>
      </c>
      <c r="D188" s="22" t="s">
        <v>488</v>
      </c>
      <c r="E188" s="22">
        <v>36388</v>
      </c>
      <c r="F188" s="22">
        <v>0</v>
      </c>
      <c r="G188" s="22">
        <v>80361</v>
      </c>
      <c r="H188" s="22">
        <v>0</v>
      </c>
      <c r="I188" s="22">
        <v>116749</v>
      </c>
    </row>
    <row r="189" spans="1:9" x14ac:dyDescent="0.35">
      <c r="A189" s="22" t="s">
        <v>114</v>
      </c>
      <c r="B189" s="22" t="s">
        <v>294</v>
      </c>
      <c r="C189" s="22" t="s">
        <v>489</v>
      </c>
      <c r="D189" s="22" t="s">
        <v>490</v>
      </c>
      <c r="E189" s="22">
        <v>466875</v>
      </c>
      <c r="F189" s="22">
        <v>0</v>
      </c>
      <c r="G189" s="22">
        <v>0</v>
      </c>
      <c r="H189" s="22">
        <v>0</v>
      </c>
      <c r="I189" s="22">
        <v>466875</v>
      </c>
    </row>
    <row r="190" spans="1:9" x14ac:dyDescent="0.35">
      <c r="A190" s="22" t="s">
        <v>114</v>
      </c>
      <c r="B190" s="22" t="s">
        <v>294</v>
      </c>
      <c r="C190" s="22" t="s">
        <v>491</v>
      </c>
      <c r="D190" s="22" t="s">
        <v>492</v>
      </c>
      <c r="E190" s="22">
        <v>11075306</v>
      </c>
      <c r="F190" s="22">
        <v>0</v>
      </c>
      <c r="G190" s="22">
        <v>932245</v>
      </c>
      <c r="H190" s="22">
        <v>0</v>
      </c>
      <c r="I190" s="22">
        <v>12007551</v>
      </c>
    </row>
    <row r="191" spans="1:9" x14ac:dyDescent="0.35">
      <c r="A191" s="22" t="s">
        <v>114</v>
      </c>
      <c r="B191" s="22" t="s">
        <v>294</v>
      </c>
      <c r="C191" s="22" t="s">
        <v>493</v>
      </c>
      <c r="D191" s="22" t="s">
        <v>494</v>
      </c>
      <c r="E191" s="22">
        <v>2993025</v>
      </c>
      <c r="F191" s="22">
        <v>686840</v>
      </c>
      <c r="G191" s="22">
        <v>4854443</v>
      </c>
      <c r="H191" s="22">
        <v>0</v>
      </c>
      <c r="I191" s="22">
        <v>8534308</v>
      </c>
    </row>
    <row r="192" spans="1:9" x14ac:dyDescent="0.35">
      <c r="A192" s="22" t="s">
        <v>114</v>
      </c>
      <c r="B192" s="22" t="s">
        <v>294</v>
      </c>
      <c r="C192" s="22" t="s">
        <v>495</v>
      </c>
      <c r="D192" s="22" t="s">
        <v>496</v>
      </c>
      <c r="E192" s="22">
        <v>2148316</v>
      </c>
      <c r="F192" s="22">
        <v>0</v>
      </c>
      <c r="G192" s="22">
        <v>0</v>
      </c>
      <c r="H192" s="22">
        <v>0</v>
      </c>
      <c r="I192" s="22">
        <v>2148316</v>
      </c>
    </row>
    <row r="193" spans="1:9" x14ac:dyDescent="0.35">
      <c r="A193" s="22" t="s">
        <v>114</v>
      </c>
      <c r="B193" s="22" t="s">
        <v>294</v>
      </c>
      <c r="C193" s="22" t="s">
        <v>497</v>
      </c>
      <c r="D193" s="22" t="s">
        <v>498</v>
      </c>
      <c r="E193" s="22">
        <v>0</v>
      </c>
      <c r="F193" s="22">
        <v>0</v>
      </c>
      <c r="G193" s="22">
        <v>0</v>
      </c>
      <c r="H193" s="22">
        <v>2593590</v>
      </c>
      <c r="I193" s="22">
        <v>2593590</v>
      </c>
    </row>
    <row r="194" spans="1:9" x14ac:dyDescent="0.35">
      <c r="A194" s="22" t="s">
        <v>114</v>
      </c>
      <c r="B194" s="22" t="s">
        <v>294</v>
      </c>
      <c r="C194" s="22" t="s">
        <v>499</v>
      </c>
      <c r="D194" s="22" t="s">
        <v>500</v>
      </c>
      <c r="E194" s="22">
        <v>0</v>
      </c>
      <c r="F194" s="22">
        <v>0</v>
      </c>
      <c r="G194" s="22">
        <v>0</v>
      </c>
      <c r="H194" s="22">
        <v>3750000</v>
      </c>
      <c r="I194" s="22">
        <v>3750000</v>
      </c>
    </row>
    <row r="195" spans="1:9" x14ac:dyDescent="0.35">
      <c r="A195" s="22" t="s">
        <v>114</v>
      </c>
      <c r="B195" s="22" t="s">
        <v>294</v>
      </c>
      <c r="C195" s="22" t="s">
        <v>501</v>
      </c>
      <c r="D195" s="22" t="s">
        <v>502</v>
      </c>
      <c r="E195" s="22">
        <v>0</v>
      </c>
      <c r="F195" s="22">
        <v>0</v>
      </c>
      <c r="G195" s="22">
        <v>0</v>
      </c>
      <c r="H195" s="22">
        <v>892601</v>
      </c>
      <c r="I195" s="22">
        <v>892601</v>
      </c>
    </row>
    <row r="196" spans="1:9" x14ac:dyDescent="0.35">
      <c r="A196" s="22" t="s">
        <v>114</v>
      </c>
      <c r="B196" s="22" t="s">
        <v>294</v>
      </c>
      <c r="C196" s="22" t="s">
        <v>503</v>
      </c>
      <c r="D196" s="22" t="s">
        <v>504</v>
      </c>
      <c r="E196" s="22">
        <v>7054422</v>
      </c>
      <c r="F196" s="22">
        <v>0</v>
      </c>
      <c r="G196" s="22">
        <v>1581220</v>
      </c>
      <c r="H196" s="22">
        <v>0</v>
      </c>
      <c r="I196" s="22">
        <v>8635642</v>
      </c>
    </row>
    <row r="197" spans="1:9" x14ac:dyDescent="0.35">
      <c r="A197" s="22" t="s">
        <v>114</v>
      </c>
      <c r="B197" s="22" t="s">
        <v>294</v>
      </c>
      <c r="C197" s="22" t="s">
        <v>505</v>
      </c>
      <c r="D197" s="22" t="s">
        <v>506</v>
      </c>
      <c r="E197" s="22">
        <v>8718186</v>
      </c>
      <c r="F197" s="22">
        <v>0</v>
      </c>
      <c r="G197" s="22">
        <v>1520598</v>
      </c>
      <c r="H197" s="22">
        <v>0</v>
      </c>
      <c r="I197" s="22">
        <v>10238784</v>
      </c>
    </row>
    <row r="198" spans="1:9" x14ac:dyDescent="0.35">
      <c r="A198" s="22" t="s">
        <v>114</v>
      </c>
      <c r="B198" s="22" t="s">
        <v>507</v>
      </c>
      <c r="C198" s="22" t="s">
        <v>508</v>
      </c>
      <c r="D198" s="22" t="s">
        <v>509</v>
      </c>
      <c r="E198" s="22">
        <v>2024000</v>
      </c>
      <c r="F198" s="22">
        <v>0</v>
      </c>
      <c r="G198" s="22">
        <v>0</v>
      </c>
      <c r="H198" s="22">
        <v>0</v>
      </c>
      <c r="I198" s="22">
        <v>2024000</v>
      </c>
    </row>
    <row r="199" spans="1:9" x14ac:dyDescent="0.35">
      <c r="A199" s="22" t="s">
        <v>114</v>
      </c>
      <c r="B199" s="22" t="s">
        <v>507</v>
      </c>
      <c r="C199" s="22" t="s">
        <v>510</v>
      </c>
      <c r="D199" s="22" t="s">
        <v>511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</row>
    <row r="200" spans="1:9" x14ac:dyDescent="0.35">
      <c r="A200" s="22" t="s">
        <v>114</v>
      </c>
      <c r="B200" s="22" t="s">
        <v>507</v>
      </c>
      <c r="C200" s="22" t="s">
        <v>512</v>
      </c>
      <c r="D200" s="22" t="s">
        <v>513</v>
      </c>
      <c r="E200" s="22">
        <v>0</v>
      </c>
      <c r="F200" s="22">
        <v>0</v>
      </c>
      <c r="G200" s="22">
        <v>2860426</v>
      </c>
      <c r="H200" s="22">
        <v>0</v>
      </c>
      <c r="I200" s="22">
        <v>2860426</v>
      </c>
    </row>
    <row r="201" spans="1:9" x14ac:dyDescent="0.35">
      <c r="A201" s="22" t="s">
        <v>114</v>
      </c>
      <c r="B201" s="22" t="s">
        <v>507</v>
      </c>
      <c r="C201" s="22" t="s">
        <v>514</v>
      </c>
      <c r="D201" s="22" t="s">
        <v>515</v>
      </c>
      <c r="E201" s="22">
        <v>0</v>
      </c>
      <c r="F201" s="22">
        <v>0</v>
      </c>
      <c r="G201" s="22">
        <v>8373</v>
      </c>
      <c r="H201" s="22">
        <v>0</v>
      </c>
      <c r="I201" s="22">
        <v>8373</v>
      </c>
    </row>
    <row r="202" spans="1:9" x14ac:dyDescent="0.35">
      <c r="A202" s="22" t="s">
        <v>114</v>
      </c>
      <c r="B202" s="22" t="s">
        <v>507</v>
      </c>
      <c r="C202" s="22" t="s">
        <v>516</v>
      </c>
      <c r="D202" s="22" t="s">
        <v>517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</row>
    <row r="203" spans="1:9" x14ac:dyDescent="0.35">
      <c r="A203" s="22" t="s">
        <v>114</v>
      </c>
      <c r="B203" s="22" t="s">
        <v>507</v>
      </c>
      <c r="C203" s="22" t="s">
        <v>518</v>
      </c>
      <c r="D203" s="22" t="s">
        <v>519</v>
      </c>
      <c r="E203" s="22">
        <v>0</v>
      </c>
      <c r="F203" s="22">
        <v>0</v>
      </c>
      <c r="G203" s="22">
        <v>0</v>
      </c>
      <c r="H203" s="22">
        <v>0</v>
      </c>
      <c r="I203" s="22">
        <v>0</v>
      </c>
    </row>
    <row r="204" spans="1:9" x14ac:dyDescent="0.35">
      <c r="A204" s="22" t="s">
        <v>114</v>
      </c>
      <c r="B204" s="22" t="s">
        <v>507</v>
      </c>
      <c r="C204" s="22" t="s">
        <v>520</v>
      </c>
      <c r="D204" s="22" t="s">
        <v>521</v>
      </c>
      <c r="E204" s="22">
        <v>335994</v>
      </c>
      <c r="F204" s="22">
        <v>0</v>
      </c>
      <c r="G204" s="22">
        <v>0</v>
      </c>
      <c r="H204" s="22">
        <v>0</v>
      </c>
      <c r="I204" s="22">
        <v>335994</v>
      </c>
    </row>
    <row r="205" spans="1:9" x14ac:dyDescent="0.35">
      <c r="A205" s="22" t="s">
        <v>114</v>
      </c>
      <c r="B205" s="22" t="s">
        <v>507</v>
      </c>
      <c r="C205" s="22" t="s">
        <v>522</v>
      </c>
      <c r="D205" s="22" t="s">
        <v>523</v>
      </c>
      <c r="E205" s="22">
        <v>91878</v>
      </c>
      <c r="F205" s="22">
        <v>0</v>
      </c>
      <c r="G205" s="22">
        <v>0</v>
      </c>
      <c r="H205" s="22">
        <v>0</v>
      </c>
      <c r="I205" s="22">
        <v>91878</v>
      </c>
    </row>
    <row r="206" spans="1:9" x14ac:dyDescent="0.35">
      <c r="A206" s="22" t="s">
        <v>114</v>
      </c>
      <c r="B206" s="22" t="s">
        <v>507</v>
      </c>
      <c r="C206" s="22" t="s">
        <v>524</v>
      </c>
      <c r="D206" s="22" t="s">
        <v>525</v>
      </c>
      <c r="E206" s="22">
        <v>0</v>
      </c>
      <c r="F206" s="22">
        <v>0</v>
      </c>
      <c r="G206" s="22">
        <v>0</v>
      </c>
      <c r="H206" s="22">
        <v>0</v>
      </c>
      <c r="I206" s="22">
        <v>0</v>
      </c>
    </row>
    <row r="207" spans="1:9" x14ac:dyDescent="0.35">
      <c r="A207" s="22" t="s">
        <v>114</v>
      </c>
      <c r="B207" s="22" t="s">
        <v>507</v>
      </c>
      <c r="C207" s="22" t="s">
        <v>526</v>
      </c>
      <c r="D207" s="22" t="s">
        <v>527</v>
      </c>
      <c r="E207" s="22">
        <v>1063133</v>
      </c>
      <c r="F207" s="22">
        <v>0</v>
      </c>
      <c r="G207" s="22">
        <v>0</v>
      </c>
      <c r="H207" s="22">
        <v>0</v>
      </c>
      <c r="I207" s="22">
        <v>1063133</v>
      </c>
    </row>
    <row r="208" spans="1:9" x14ac:dyDescent="0.35">
      <c r="A208" s="22" t="s">
        <v>114</v>
      </c>
      <c r="B208" s="22" t="s">
        <v>507</v>
      </c>
      <c r="C208" s="22" t="s">
        <v>528</v>
      </c>
      <c r="D208" s="22" t="s">
        <v>529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</row>
    <row r="209" spans="1:9" x14ac:dyDescent="0.35">
      <c r="A209" s="22" t="s">
        <v>114</v>
      </c>
      <c r="B209" s="22" t="s">
        <v>507</v>
      </c>
      <c r="C209" s="22" t="s">
        <v>530</v>
      </c>
      <c r="D209" s="22" t="s">
        <v>531</v>
      </c>
      <c r="E209" s="22">
        <v>0</v>
      </c>
      <c r="F209" s="22">
        <v>0</v>
      </c>
      <c r="G209" s="22">
        <v>0</v>
      </c>
      <c r="H209" s="22">
        <v>0</v>
      </c>
      <c r="I209" s="22">
        <v>0</v>
      </c>
    </row>
    <row r="210" spans="1:9" x14ac:dyDescent="0.35">
      <c r="A210" s="22" t="s">
        <v>114</v>
      </c>
      <c r="B210" s="22" t="s">
        <v>507</v>
      </c>
      <c r="C210" s="22" t="s">
        <v>532</v>
      </c>
      <c r="D210" s="22" t="s">
        <v>533</v>
      </c>
      <c r="E210" s="22">
        <v>0</v>
      </c>
      <c r="F210" s="22">
        <v>0</v>
      </c>
      <c r="G210" s="22">
        <v>0</v>
      </c>
      <c r="H210" s="22">
        <v>0</v>
      </c>
      <c r="I210" s="22">
        <v>0</v>
      </c>
    </row>
    <row r="211" spans="1:9" x14ac:dyDescent="0.35">
      <c r="A211" s="22" t="s">
        <v>114</v>
      </c>
      <c r="B211" s="22" t="s">
        <v>507</v>
      </c>
      <c r="C211" s="22" t="s">
        <v>534</v>
      </c>
      <c r="D211" s="22" t="s">
        <v>535</v>
      </c>
      <c r="E211" s="22">
        <v>3076608</v>
      </c>
      <c r="F211" s="22">
        <v>0</v>
      </c>
      <c r="G211" s="22">
        <v>0</v>
      </c>
      <c r="H211" s="22">
        <v>0</v>
      </c>
      <c r="I211" s="22">
        <v>3076608</v>
      </c>
    </row>
    <row r="212" spans="1:9" x14ac:dyDescent="0.35">
      <c r="A212" s="22" t="s">
        <v>114</v>
      </c>
      <c r="B212" s="22" t="s">
        <v>507</v>
      </c>
      <c r="C212" s="22" t="s">
        <v>536</v>
      </c>
      <c r="D212" s="22" t="s">
        <v>537</v>
      </c>
      <c r="E212" s="22">
        <v>0</v>
      </c>
      <c r="F212" s="22">
        <v>0</v>
      </c>
      <c r="G212" s="22">
        <v>0</v>
      </c>
      <c r="H212" s="22">
        <v>0</v>
      </c>
      <c r="I212" s="22">
        <v>0</v>
      </c>
    </row>
    <row r="213" spans="1:9" x14ac:dyDescent="0.35">
      <c r="A213" s="22" t="s">
        <v>114</v>
      </c>
      <c r="B213" s="22" t="s">
        <v>507</v>
      </c>
      <c r="C213" s="22" t="s">
        <v>538</v>
      </c>
      <c r="D213" s="22" t="s">
        <v>539</v>
      </c>
      <c r="E213" s="22">
        <v>0</v>
      </c>
      <c r="F213" s="22">
        <v>199063</v>
      </c>
      <c r="G213" s="22">
        <v>0</v>
      </c>
      <c r="H213" s="22">
        <v>108086</v>
      </c>
      <c r="I213" s="22">
        <v>307149</v>
      </c>
    </row>
    <row r="214" spans="1:9" x14ac:dyDescent="0.35">
      <c r="A214" s="22" t="s">
        <v>114</v>
      </c>
      <c r="B214" s="22" t="s">
        <v>507</v>
      </c>
      <c r="C214" s="22" t="s">
        <v>540</v>
      </c>
      <c r="D214" s="22" t="s">
        <v>541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</row>
    <row r="215" spans="1:9" x14ac:dyDescent="0.35">
      <c r="A215" s="22" t="s">
        <v>114</v>
      </c>
      <c r="B215" s="22" t="s">
        <v>507</v>
      </c>
      <c r="C215" s="22" t="s">
        <v>542</v>
      </c>
      <c r="D215" s="22" t="s">
        <v>543</v>
      </c>
      <c r="E215" s="22">
        <v>229130</v>
      </c>
      <c r="F215" s="22">
        <v>0</v>
      </c>
      <c r="G215" s="22">
        <v>0</v>
      </c>
      <c r="H215" s="22">
        <v>0</v>
      </c>
      <c r="I215" s="22">
        <v>229130</v>
      </c>
    </row>
    <row r="216" spans="1:9" x14ac:dyDescent="0.35">
      <c r="A216" s="22" t="s">
        <v>114</v>
      </c>
      <c r="B216" s="22" t="s">
        <v>507</v>
      </c>
      <c r="C216" s="22" t="s">
        <v>544</v>
      </c>
      <c r="D216" s="22" t="s">
        <v>545</v>
      </c>
      <c r="E216" s="22">
        <v>0</v>
      </c>
      <c r="F216" s="22">
        <v>0</v>
      </c>
      <c r="G216" s="22">
        <v>0</v>
      </c>
      <c r="H216" s="22">
        <v>0</v>
      </c>
      <c r="I216" s="22">
        <v>0</v>
      </c>
    </row>
    <row r="217" spans="1:9" x14ac:dyDescent="0.35">
      <c r="A217" s="22" t="s">
        <v>114</v>
      </c>
      <c r="B217" s="22" t="s">
        <v>507</v>
      </c>
      <c r="C217" s="22" t="s">
        <v>546</v>
      </c>
      <c r="D217" s="22" t="s">
        <v>547</v>
      </c>
      <c r="E217" s="22">
        <v>5326</v>
      </c>
      <c r="F217" s="22">
        <v>0</v>
      </c>
      <c r="G217" s="22">
        <v>0</v>
      </c>
      <c r="H217" s="22">
        <v>0</v>
      </c>
      <c r="I217" s="22">
        <v>5326</v>
      </c>
    </row>
    <row r="218" spans="1:9" x14ac:dyDescent="0.35">
      <c r="A218" s="22" t="s">
        <v>114</v>
      </c>
      <c r="B218" s="22" t="s">
        <v>507</v>
      </c>
      <c r="C218" s="22" t="s">
        <v>548</v>
      </c>
      <c r="D218" s="22" t="s">
        <v>549</v>
      </c>
      <c r="E218" s="22">
        <v>431310</v>
      </c>
      <c r="F218" s="22">
        <v>0</v>
      </c>
      <c r="G218" s="22">
        <v>0</v>
      </c>
      <c r="H218" s="22">
        <v>0</v>
      </c>
      <c r="I218" s="22">
        <v>431310</v>
      </c>
    </row>
    <row r="219" spans="1:9" x14ac:dyDescent="0.35">
      <c r="A219" s="22" t="s">
        <v>114</v>
      </c>
      <c r="B219" s="22" t="s">
        <v>507</v>
      </c>
      <c r="C219" s="22" t="s">
        <v>550</v>
      </c>
      <c r="D219" s="22" t="s">
        <v>551</v>
      </c>
      <c r="E219" s="22">
        <v>34144</v>
      </c>
      <c r="F219" s="22">
        <v>0</v>
      </c>
      <c r="G219" s="22">
        <v>0</v>
      </c>
      <c r="H219" s="22">
        <v>0</v>
      </c>
      <c r="I219" s="22">
        <v>34144</v>
      </c>
    </row>
    <row r="220" spans="1:9" x14ac:dyDescent="0.35">
      <c r="A220" s="22" t="s">
        <v>114</v>
      </c>
      <c r="B220" s="22" t="s">
        <v>507</v>
      </c>
      <c r="C220" s="22" t="s">
        <v>552</v>
      </c>
      <c r="D220" s="22" t="s">
        <v>553</v>
      </c>
      <c r="E220" s="22">
        <v>0</v>
      </c>
      <c r="F220" s="22">
        <v>0</v>
      </c>
      <c r="G220" s="22">
        <v>0</v>
      </c>
      <c r="H220" s="22">
        <v>0</v>
      </c>
      <c r="I220" s="22">
        <v>0</v>
      </c>
    </row>
    <row r="221" spans="1:9" x14ac:dyDescent="0.35">
      <c r="A221" s="22" t="s">
        <v>114</v>
      </c>
      <c r="B221" s="22" t="s">
        <v>507</v>
      </c>
      <c r="C221" s="22" t="s">
        <v>554</v>
      </c>
      <c r="D221" s="22" t="s">
        <v>555</v>
      </c>
      <c r="E221" s="22">
        <v>3296294</v>
      </c>
      <c r="F221" s="22">
        <v>0</v>
      </c>
      <c r="G221" s="22">
        <v>0</v>
      </c>
      <c r="H221" s="22">
        <v>255000</v>
      </c>
      <c r="I221" s="22">
        <v>3551294</v>
      </c>
    </row>
    <row r="222" spans="1:9" x14ac:dyDescent="0.35">
      <c r="A222" s="22" t="s">
        <v>114</v>
      </c>
      <c r="B222" s="22" t="s">
        <v>507</v>
      </c>
      <c r="C222" s="22" t="s">
        <v>556</v>
      </c>
      <c r="D222" s="22" t="s">
        <v>557</v>
      </c>
      <c r="E222" s="22">
        <v>0</v>
      </c>
      <c r="F222" s="22">
        <v>0</v>
      </c>
      <c r="G222" s="22">
        <v>0</v>
      </c>
      <c r="H222" s="22">
        <v>0</v>
      </c>
      <c r="I222" s="22">
        <v>0</v>
      </c>
    </row>
    <row r="223" spans="1:9" x14ac:dyDescent="0.35">
      <c r="A223" s="22" t="s">
        <v>114</v>
      </c>
      <c r="B223" s="22" t="s">
        <v>507</v>
      </c>
      <c r="C223" s="22" t="s">
        <v>558</v>
      </c>
      <c r="D223" s="22" t="s">
        <v>559</v>
      </c>
      <c r="E223" s="22">
        <v>0</v>
      </c>
      <c r="F223" s="22">
        <v>0</v>
      </c>
      <c r="G223" s="22">
        <v>0</v>
      </c>
      <c r="H223" s="22">
        <v>0</v>
      </c>
      <c r="I223" s="22">
        <v>0</v>
      </c>
    </row>
    <row r="224" spans="1:9" x14ac:dyDescent="0.35">
      <c r="A224" s="22" t="s">
        <v>114</v>
      </c>
      <c r="B224" s="22" t="s">
        <v>507</v>
      </c>
      <c r="C224" s="22" t="s">
        <v>560</v>
      </c>
      <c r="D224" s="22" t="s">
        <v>561</v>
      </c>
      <c r="E224" s="22">
        <v>472611</v>
      </c>
      <c r="F224" s="22">
        <v>0</v>
      </c>
      <c r="G224" s="22">
        <v>0</v>
      </c>
      <c r="H224" s="22">
        <v>0</v>
      </c>
      <c r="I224" s="22">
        <v>472611</v>
      </c>
    </row>
    <row r="225" spans="1:9" x14ac:dyDescent="0.35">
      <c r="A225" s="22" t="s">
        <v>114</v>
      </c>
      <c r="B225" s="22" t="s">
        <v>507</v>
      </c>
      <c r="C225" s="22" t="s">
        <v>562</v>
      </c>
      <c r="D225" s="22" t="s">
        <v>563</v>
      </c>
      <c r="E225" s="22">
        <v>0</v>
      </c>
      <c r="F225" s="22">
        <v>0</v>
      </c>
      <c r="G225" s="22">
        <v>0</v>
      </c>
      <c r="H225" s="22">
        <v>0</v>
      </c>
      <c r="I225" s="22">
        <v>0</v>
      </c>
    </row>
    <row r="226" spans="1:9" x14ac:dyDescent="0.35">
      <c r="A226" s="22" t="s">
        <v>114</v>
      </c>
      <c r="B226" s="22" t="s">
        <v>507</v>
      </c>
      <c r="C226" s="22" t="s">
        <v>564</v>
      </c>
      <c r="D226" s="22" t="s">
        <v>565</v>
      </c>
      <c r="E226" s="22">
        <v>0</v>
      </c>
      <c r="F226" s="22">
        <v>0</v>
      </c>
      <c r="G226" s="22">
        <v>0</v>
      </c>
      <c r="H226" s="22">
        <v>795000</v>
      </c>
      <c r="I226" s="22">
        <v>795000</v>
      </c>
    </row>
    <row r="227" spans="1:9" x14ac:dyDescent="0.35">
      <c r="A227" s="22" t="s">
        <v>114</v>
      </c>
      <c r="B227" s="22" t="s">
        <v>507</v>
      </c>
      <c r="C227" s="22" t="s">
        <v>566</v>
      </c>
      <c r="D227" s="22" t="s">
        <v>567</v>
      </c>
      <c r="E227" s="22">
        <v>0</v>
      </c>
      <c r="F227" s="22">
        <v>0</v>
      </c>
      <c r="G227" s="22">
        <v>0</v>
      </c>
      <c r="H227" s="22">
        <v>0</v>
      </c>
      <c r="I227" s="22">
        <v>0</v>
      </c>
    </row>
    <row r="228" spans="1:9" x14ac:dyDescent="0.35">
      <c r="A228" s="22" t="s">
        <v>114</v>
      </c>
      <c r="B228" s="22" t="s">
        <v>507</v>
      </c>
      <c r="C228" s="22" t="s">
        <v>568</v>
      </c>
      <c r="D228" s="22" t="s">
        <v>569</v>
      </c>
      <c r="E228" s="22">
        <v>0</v>
      </c>
      <c r="F228" s="22">
        <v>0</v>
      </c>
      <c r="G228" s="22">
        <v>0</v>
      </c>
      <c r="H228" s="22">
        <v>0</v>
      </c>
      <c r="I228" s="22">
        <v>0</v>
      </c>
    </row>
    <row r="229" spans="1:9" x14ac:dyDescent="0.35">
      <c r="A229" s="22" t="s">
        <v>114</v>
      </c>
      <c r="B229" s="22" t="s">
        <v>507</v>
      </c>
      <c r="C229" s="22" t="s">
        <v>570</v>
      </c>
      <c r="D229" s="22" t="s">
        <v>571</v>
      </c>
      <c r="E229" s="22">
        <v>0</v>
      </c>
      <c r="F229" s="22">
        <v>0</v>
      </c>
      <c r="G229" s="22">
        <v>0</v>
      </c>
      <c r="H229" s="22">
        <v>0</v>
      </c>
      <c r="I229" s="22">
        <v>0</v>
      </c>
    </row>
    <row r="230" spans="1:9" x14ac:dyDescent="0.35">
      <c r="A230" s="22" t="s">
        <v>114</v>
      </c>
      <c r="B230" s="22" t="s">
        <v>507</v>
      </c>
      <c r="C230" s="22" t="s">
        <v>572</v>
      </c>
      <c r="D230" s="22" t="s">
        <v>573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</row>
    <row r="231" spans="1:9" x14ac:dyDescent="0.35">
      <c r="A231" s="22" t="s">
        <v>114</v>
      </c>
      <c r="B231" s="22" t="s">
        <v>507</v>
      </c>
      <c r="C231" s="22" t="s">
        <v>574</v>
      </c>
      <c r="D231" s="22" t="s">
        <v>575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</row>
    <row r="232" spans="1:9" x14ac:dyDescent="0.35">
      <c r="A232" s="22" t="s">
        <v>114</v>
      </c>
      <c r="B232" s="22" t="s">
        <v>507</v>
      </c>
      <c r="C232" s="22" t="s">
        <v>576</v>
      </c>
      <c r="D232" s="22" t="s">
        <v>577</v>
      </c>
      <c r="E232" s="22">
        <v>0</v>
      </c>
      <c r="F232" s="22">
        <v>0</v>
      </c>
      <c r="G232" s="22">
        <v>0</v>
      </c>
      <c r="H232" s="22">
        <v>50000</v>
      </c>
      <c r="I232" s="22">
        <v>50000</v>
      </c>
    </row>
    <row r="233" spans="1:9" x14ac:dyDescent="0.35">
      <c r="A233" s="22" t="s">
        <v>114</v>
      </c>
      <c r="B233" s="22" t="s">
        <v>507</v>
      </c>
      <c r="C233" s="22" t="s">
        <v>578</v>
      </c>
      <c r="D233" s="22" t="s">
        <v>579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</row>
    <row r="234" spans="1:9" x14ac:dyDescent="0.35">
      <c r="A234" s="22" t="s">
        <v>114</v>
      </c>
      <c r="B234" s="22" t="s">
        <v>507</v>
      </c>
      <c r="C234" s="22" t="s">
        <v>580</v>
      </c>
      <c r="D234" s="22" t="s">
        <v>581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</row>
    <row r="235" spans="1:9" x14ac:dyDescent="0.35">
      <c r="A235" s="22" t="s">
        <v>114</v>
      </c>
      <c r="B235" s="22" t="s">
        <v>507</v>
      </c>
      <c r="C235" s="22" t="s">
        <v>582</v>
      </c>
      <c r="D235" s="22" t="s">
        <v>583</v>
      </c>
      <c r="E235" s="22">
        <v>675601</v>
      </c>
      <c r="F235" s="22">
        <v>0</v>
      </c>
      <c r="G235" s="22">
        <v>0</v>
      </c>
      <c r="H235" s="22">
        <v>0</v>
      </c>
      <c r="I235" s="22">
        <v>675601</v>
      </c>
    </row>
    <row r="236" spans="1:9" x14ac:dyDescent="0.35">
      <c r="A236" s="22" t="s">
        <v>114</v>
      </c>
      <c r="B236" s="22" t="s">
        <v>507</v>
      </c>
      <c r="C236" s="22" t="s">
        <v>584</v>
      </c>
      <c r="D236" s="22" t="s">
        <v>585</v>
      </c>
      <c r="E236" s="22">
        <v>814631</v>
      </c>
      <c r="F236" s="22">
        <v>0</v>
      </c>
      <c r="G236" s="22">
        <v>248292</v>
      </c>
      <c r="H236" s="22">
        <v>0</v>
      </c>
      <c r="I236" s="22">
        <v>1062923</v>
      </c>
    </row>
    <row r="237" spans="1:9" x14ac:dyDescent="0.35">
      <c r="A237" s="22" t="s">
        <v>114</v>
      </c>
      <c r="B237" s="22" t="s">
        <v>507</v>
      </c>
      <c r="C237" s="22" t="s">
        <v>586</v>
      </c>
      <c r="D237" s="22" t="s">
        <v>587</v>
      </c>
      <c r="E237" s="22">
        <v>23118</v>
      </c>
      <c r="F237" s="22">
        <v>0</v>
      </c>
      <c r="G237" s="22">
        <v>79611</v>
      </c>
      <c r="H237" s="22">
        <v>199308</v>
      </c>
      <c r="I237" s="22">
        <v>302037</v>
      </c>
    </row>
    <row r="238" spans="1:9" x14ac:dyDescent="0.35">
      <c r="A238" s="22" t="s">
        <v>114</v>
      </c>
      <c r="B238" s="22" t="s">
        <v>507</v>
      </c>
      <c r="C238" s="22" t="s">
        <v>588</v>
      </c>
      <c r="D238" s="22" t="s">
        <v>589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</row>
    <row r="239" spans="1:9" x14ac:dyDescent="0.35">
      <c r="A239" s="22" t="s">
        <v>114</v>
      </c>
      <c r="B239" s="22" t="s">
        <v>507</v>
      </c>
      <c r="C239" s="22" t="s">
        <v>590</v>
      </c>
      <c r="D239" s="22" t="s">
        <v>591</v>
      </c>
      <c r="E239" s="22">
        <v>0</v>
      </c>
      <c r="F239" s="22">
        <v>0</v>
      </c>
      <c r="G239" s="22">
        <v>0</v>
      </c>
      <c r="H239" s="22">
        <v>0</v>
      </c>
      <c r="I239" s="22">
        <v>0</v>
      </c>
    </row>
    <row r="240" spans="1:9" x14ac:dyDescent="0.35">
      <c r="A240" s="22" t="s">
        <v>114</v>
      </c>
      <c r="B240" s="22" t="s">
        <v>507</v>
      </c>
      <c r="C240" s="22" t="s">
        <v>592</v>
      </c>
      <c r="D240" s="22" t="s">
        <v>593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</row>
    <row r="241" spans="1:9" x14ac:dyDescent="0.35">
      <c r="A241" s="22" t="s">
        <v>114</v>
      </c>
      <c r="B241" s="22" t="s">
        <v>507</v>
      </c>
      <c r="C241" s="22" t="s">
        <v>594</v>
      </c>
      <c r="D241" s="22" t="s">
        <v>595</v>
      </c>
      <c r="E241" s="22">
        <v>0</v>
      </c>
      <c r="F241" s="22">
        <v>399065</v>
      </c>
      <c r="G241" s="22">
        <v>310875</v>
      </c>
      <c r="H241" s="22">
        <v>0</v>
      </c>
      <c r="I241" s="22">
        <v>709940</v>
      </c>
    </row>
    <row r="242" spans="1:9" x14ac:dyDescent="0.35">
      <c r="A242" s="22" t="s">
        <v>114</v>
      </c>
      <c r="B242" s="22" t="s">
        <v>507</v>
      </c>
      <c r="C242" s="22" t="s">
        <v>596</v>
      </c>
      <c r="D242" s="22" t="s">
        <v>597</v>
      </c>
      <c r="E242" s="22">
        <v>0</v>
      </c>
      <c r="F242" s="22">
        <v>0</v>
      </c>
      <c r="G242" s="22">
        <v>0</v>
      </c>
      <c r="H242" s="22">
        <v>0</v>
      </c>
      <c r="I242" s="22">
        <v>0</v>
      </c>
    </row>
    <row r="243" spans="1:9" x14ac:dyDescent="0.35">
      <c r="A243" s="22" t="s">
        <v>114</v>
      </c>
      <c r="B243" s="22" t="s">
        <v>507</v>
      </c>
      <c r="C243" s="22" t="s">
        <v>598</v>
      </c>
      <c r="D243" s="22" t="s">
        <v>599</v>
      </c>
      <c r="E243" s="22">
        <v>0</v>
      </c>
      <c r="F243" s="22">
        <v>0</v>
      </c>
      <c r="G243" s="22">
        <v>0</v>
      </c>
      <c r="H243" s="22">
        <v>0</v>
      </c>
      <c r="I243" s="22">
        <v>0</v>
      </c>
    </row>
    <row r="244" spans="1:9" x14ac:dyDescent="0.35">
      <c r="A244" s="22" t="s">
        <v>114</v>
      </c>
      <c r="B244" s="22" t="s">
        <v>507</v>
      </c>
      <c r="C244" s="22" t="s">
        <v>600</v>
      </c>
      <c r="D244" s="22" t="s">
        <v>601</v>
      </c>
      <c r="E244" s="22">
        <v>0</v>
      </c>
      <c r="F244" s="22">
        <v>387857</v>
      </c>
      <c r="G244" s="22">
        <v>0</v>
      </c>
      <c r="H244" s="22">
        <v>0</v>
      </c>
      <c r="I244" s="22">
        <v>387857</v>
      </c>
    </row>
    <row r="245" spans="1:9" x14ac:dyDescent="0.35">
      <c r="A245" s="22" t="s">
        <v>114</v>
      </c>
      <c r="B245" s="22" t="s">
        <v>507</v>
      </c>
      <c r="C245" s="22" t="s">
        <v>602</v>
      </c>
      <c r="D245" s="22" t="s">
        <v>603</v>
      </c>
      <c r="E245" s="22">
        <v>319869</v>
      </c>
      <c r="F245" s="22">
        <v>0</v>
      </c>
      <c r="G245" s="22">
        <v>0</v>
      </c>
      <c r="H245" s="22">
        <v>0</v>
      </c>
      <c r="I245" s="22">
        <v>319869</v>
      </c>
    </row>
    <row r="246" spans="1:9" x14ac:dyDescent="0.35">
      <c r="A246" s="22" t="s">
        <v>114</v>
      </c>
      <c r="B246" s="22" t="s">
        <v>507</v>
      </c>
      <c r="C246" s="22" t="s">
        <v>604</v>
      </c>
      <c r="D246" s="22" t="s">
        <v>605</v>
      </c>
      <c r="E246" s="22">
        <v>0</v>
      </c>
      <c r="F246" s="22">
        <v>0</v>
      </c>
      <c r="G246" s="22">
        <v>0</v>
      </c>
      <c r="H246" s="22">
        <v>0</v>
      </c>
      <c r="I246" s="22">
        <v>0</v>
      </c>
    </row>
    <row r="247" spans="1:9" x14ac:dyDescent="0.35">
      <c r="A247" s="22" t="s">
        <v>114</v>
      </c>
      <c r="B247" s="22" t="s">
        <v>507</v>
      </c>
      <c r="C247" s="22" t="s">
        <v>606</v>
      </c>
      <c r="D247" s="22" t="s">
        <v>607</v>
      </c>
      <c r="E247" s="22">
        <v>25034</v>
      </c>
      <c r="F247" s="22">
        <v>0</v>
      </c>
      <c r="G247" s="22">
        <v>0</v>
      </c>
      <c r="H247" s="22">
        <v>0</v>
      </c>
      <c r="I247" s="22">
        <v>25034</v>
      </c>
    </row>
    <row r="248" spans="1:9" x14ac:dyDescent="0.35">
      <c r="A248" s="22" t="s">
        <v>114</v>
      </c>
      <c r="B248" s="22" t="s">
        <v>507</v>
      </c>
      <c r="C248" s="22" t="s">
        <v>608</v>
      </c>
      <c r="D248" s="22" t="s">
        <v>609</v>
      </c>
      <c r="E248" s="22">
        <v>1189686</v>
      </c>
      <c r="F248" s="22">
        <v>0</v>
      </c>
      <c r="G248" s="22">
        <v>0</v>
      </c>
      <c r="H248" s="22">
        <v>0</v>
      </c>
      <c r="I248" s="22">
        <v>1189686</v>
      </c>
    </row>
    <row r="249" spans="1:9" x14ac:dyDescent="0.35">
      <c r="A249" s="22" t="s">
        <v>114</v>
      </c>
      <c r="B249" s="22" t="s">
        <v>507</v>
      </c>
      <c r="C249" s="22" t="s">
        <v>610</v>
      </c>
      <c r="D249" s="22" t="s">
        <v>611</v>
      </c>
      <c r="E249" s="22">
        <v>0</v>
      </c>
      <c r="F249" s="22">
        <v>0</v>
      </c>
      <c r="G249" s="22">
        <v>0</v>
      </c>
      <c r="H249" s="22">
        <v>0</v>
      </c>
      <c r="I249" s="22">
        <v>0</v>
      </c>
    </row>
    <row r="250" spans="1:9" x14ac:dyDescent="0.35">
      <c r="A250" s="22" t="s">
        <v>114</v>
      </c>
      <c r="B250" s="22" t="s">
        <v>507</v>
      </c>
      <c r="C250" s="22" t="s">
        <v>612</v>
      </c>
      <c r="D250" s="22" t="s">
        <v>613</v>
      </c>
      <c r="E250" s="22">
        <v>0</v>
      </c>
      <c r="F250" s="22">
        <v>0</v>
      </c>
      <c r="G250" s="22">
        <v>0</v>
      </c>
      <c r="H250" s="22">
        <v>0</v>
      </c>
      <c r="I250" s="22">
        <v>0</v>
      </c>
    </row>
    <row r="251" spans="1:9" x14ac:dyDescent="0.35">
      <c r="A251" s="22" t="s">
        <v>114</v>
      </c>
      <c r="B251" s="22" t="s">
        <v>507</v>
      </c>
      <c r="C251" s="22" t="s">
        <v>614</v>
      </c>
      <c r="D251" s="22" t="s">
        <v>615</v>
      </c>
      <c r="E251" s="22">
        <v>0</v>
      </c>
      <c r="F251" s="22">
        <v>0</v>
      </c>
      <c r="G251" s="22">
        <v>0</v>
      </c>
      <c r="H251" s="22">
        <v>0</v>
      </c>
      <c r="I251" s="22">
        <v>0</v>
      </c>
    </row>
    <row r="252" spans="1:9" x14ac:dyDescent="0.35">
      <c r="A252" s="22" t="s">
        <v>114</v>
      </c>
      <c r="B252" s="22" t="s">
        <v>507</v>
      </c>
      <c r="C252" s="22" t="s">
        <v>616</v>
      </c>
      <c r="D252" s="22" t="s">
        <v>617</v>
      </c>
      <c r="E252" s="22">
        <v>409442</v>
      </c>
      <c r="F252" s="22">
        <v>0</v>
      </c>
      <c r="G252" s="22">
        <v>0</v>
      </c>
      <c r="H252" s="22">
        <v>0</v>
      </c>
      <c r="I252" s="22">
        <v>409442</v>
      </c>
    </row>
    <row r="253" spans="1:9" x14ac:dyDescent="0.35">
      <c r="A253" s="22" t="s">
        <v>114</v>
      </c>
      <c r="B253" s="22" t="s">
        <v>507</v>
      </c>
      <c r="C253" s="22" t="s">
        <v>618</v>
      </c>
      <c r="D253" s="22" t="s">
        <v>619</v>
      </c>
      <c r="E253" s="22">
        <v>0</v>
      </c>
      <c r="F253" s="22">
        <v>0</v>
      </c>
      <c r="G253" s="22">
        <v>0</v>
      </c>
      <c r="H253" s="22">
        <v>0</v>
      </c>
      <c r="I253" s="22">
        <v>0</v>
      </c>
    </row>
    <row r="254" spans="1:9" x14ac:dyDescent="0.35">
      <c r="A254" s="22" t="s">
        <v>114</v>
      </c>
      <c r="B254" s="22" t="s">
        <v>507</v>
      </c>
      <c r="C254" s="22" t="s">
        <v>620</v>
      </c>
      <c r="D254" s="22" t="s">
        <v>621</v>
      </c>
      <c r="E254" s="22">
        <v>548272</v>
      </c>
      <c r="F254" s="22">
        <v>0</v>
      </c>
      <c r="G254" s="22">
        <v>0</v>
      </c>
      <c r="H254" s="22">
        <v>0</v>
      </c>
      <c r="I254" s="22">
        <v>548272</v>
      </c>
    </row>
    <row r="255" spans="1:9" x14ac:dyDescent="0.35">
      <c r="A255" s="22" t="s">
        <v>114</v>
      </c>
      <c r="B255" s="22" t="s">
        <v>507</v>
      </c>
      <c r="C255" s="22" t="s">
        <v>622</v>
      </c>
      <c r="D255" s="22" t="s">
        <v>623</v>
      </c>
      <c r="E255" s="22">
        <v>12934</v>
      </c>
      <c r="F255" s="22">
        <v>0</v>
      </c>
      <c r="G255" s="22">
        <v>0</v>
      </c>
      <c r="H255" s="22">
        <v>0</v>
      </c>
      <c r="I255" s="22">
        <v>12934</v>
      </c>
    </row>
    <row r="256" spans="1:9" x14ac:dyDescent="0.35">
      <c r="A256" s="22" t="s">
        <v>114</v>
      </c>
      <c r="B256" s="22" t="s">
        <v>507</v>
      </c>
      <c r="C256" s="22" t="s">
        <v>624</v>
      </c>
      <c r="D256" s="22" t="s">
        <v>625</v>
      </c>
      <c r="E256" s="22">
        <v>0</v>
      </c>
      <c r="F256" s="22">
        <v>0</v>
      </c>
      <c r="G256" s="22">
        <v>487232</v>
      </c>
      <c r="H256" s="22">
        <v>0</v>
      </c>
      <c r="I256" s="22">
        <v>487232</v>
      </c>
    </row>
    <row r="257" spans="1:9" x14ac:dyDescent="0.35">
      <c r="A257" s="22" t="s">
        <v>114</v>
      </c>
      <c r="B257" s="22" t="s">
        <v>507</v>
      </c>
      <c r="C257" s="22" t="s">
        <v>626</v>
      </c>
      <c r="D257" s="22" t="s">
        <v>627</v>
      </c>
      <c r="E257" s="22">
        <v>1174594</v>
      </c>
      <c r="F257" s="22">
        <v>0</v>
      </c>
      <c r="G257" s="22">
        <v>0</v>
      </c>
      <c r="H257" s="22">
        <v>0</v>
      </c>
      <c r="I257" s="22">
        <v>1174594</v>
      </c>
    </row>
    <row r="258" spans="1:9" x14ac:dyDescent="0.35">
      <c r="A258" s="22" t="s">
        <v>114</v>
      </c>
      <c r="B258" s="22" t="s">
        <v>507</v>
      </c>
      <c r="C258" s="22" t="s">
        <v>628</v>
      </c>
      <c r="D258" s="22" t="s">
        <v>629</v>
      </c>
      <c r="E258" s="22">
        <v>0</v>
      </c>
      <c r="F258" s="22">
        <v>0</v>
      </c>
      <c r="G258" s="22">
        <v>0</v>
      </c>
      <c r="H258" s="22">
        <v>132131</v>
      </c>
      <c r="I258" s="22">
        <v>132131</v>
      </c>
    </row>
    <row r="259" spans="1:9" x14ac:dyDescent="0.35">
      <c r="A259" s="22" t="s">
        <v>114</v>
      </c>
      <c r="B259" s="22" t="s">
        <v>507</v>
      </c>
      <c r="C259" s="22" t="s">
        <v>630</v>
      </c>
      <c r="D259" s="22" t="s">
        <v>631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</row>
    <row r="260" spans="1:9" x14ac:dyDescent="0.35">
      <c r="A260" s="22" t="s">
        <v>114</v>
      </c>
      <c r="B260" s="22" t="s">
        <v>507</v>
      </c>
      <c r="C260" s="22" t="s">
        <v>632</v>
      </c>
      <c r="D260" s="22" t="s">
        <v>633</v>
      </c>
      <c r="E260" s="22">
        <v>0</v>
      </c>
      <c r="F260" s="22">
        <v>0</v>
      </c>
      <c r="G260" s="22">
        <v>0</v>
      </c>
      <c r="H260" s="22">
        <v>126227</v>
      </c>
      <c r="I260" s="22">
        <v>126227</v>
      </c>
    </row>
    <row r="261" spans="1:9" x14ac:dyDescent="0.35">
      <c r="A261" s="22" t="s">
        <v>114</v>
      </c>
      <c r="B261" s="22" t="s">
        <v>507</v>
      </c>
      <c r="C261" s="22" t="s">
        <v>634</v>
      </c>
      <c r="D261" s="22" t="s">
        <v>635</v>
      </c>
      <c r="E261" s="22">
        <v>0</v>
      </c>
      <c r="F261" s="22">
        <v>27065</v>
      </c>
      <c r="G261" s="22">
        <v>0</v>
      </c>
      <c r="H261" s="22">
        <v>216456</v>
      </c>
      <c r="I261" s="22">
        <v>243521</v>
      </c>
    </row>
    <row r="262" spans="1:9" x14ac:dyDescent="0.35">
      <c r="A262" s="22" t="s">
        <v>114</v>
      </c>
      <c r="B262" s="22" t="s">
        <v>507</v>
      </c>
      <c r="C262" s="22" t="s">
        <v>636</v>
      </c>
      <c r="D262" s="22" t="s">
        <v>637</v>
      </c>
      <c r="E262" s="22">
        <v>1423656</v>
      </c>
      <c r="F262" s="22">
        <v>136599</v>
      </c>
      <c r="G262" s="22">
        <v>0</v>
      </c>
      <c r="H262" s="22">
        <v>0</v>
      </c>
      <c r="I262" s="22">
        <v>1560255</v>
      </c>
    </row>
    <row r="263" spans="1:9" x14ac:dyDescent="0.35">
      <c r="A263" s="22" t="s">
        <v>114</v>
      </c>
      <c r="B263" s="22" t="s">
        <v>507</v>
      </c>
      <c r="C263" s="22" t="s">
        <v>638</v>
      </c>
      <c r="D263" s="22" t="s">
        <v>639</v>
      </c>
      <c r="E263" s="22">
        <v>0</v>
      </c>
      <c r="F263" s="22">
        <v>0</v>
      </c>
      <c r="G263" s="22">
        <v>0</v>
      </c>
      <c r="H263" s="22">
        <v>0</v>
      </c>
      <c r="I263" s="22">
        <v>0</v>
      </c>
    </row>
    <row r="264" spans="1:9" x14ac:dyDescent="0.35">
      <c r="A264" s="22" t="s">
        <v>114</v>
      </c>
      <c r="B264" s="22" t="s">
        <v>507</v>
      </c>
      <c r="C264" s="22" t="s">
        <v>640</v>
      </c>
      <c r="D264" s="22" t="s">
        <v>641</v>
      </c>
      <c r="E264" s="22">
        <v>511949</v>
      </c>
      <c r="F264" s="22">
        <v>0</v>
      </c>
      <c r="G264" s="22">
        <v>9129</v>
      </c>
      <c r="H264" s="22">
        <v>0</v>
      </c>
      <c r="I264" s="22">
        <v>521078</v>
      </c>
    </row>
    <row r="265" spans="1:9" x14ac:dyDescent="0.35">
      <c r="A265" s="22" t="s">
        <v>114</v>
      </c>
      <c r="B265" s="22" t="s">
        <v>507</v>
      </c>
      <c r="C265" s="22" t="s">
        <v>642</v>
      </c>
      <c r="D265" s="22" t="s">
        <v>643</v>
      </c>
      <c r="E265" s="22">
        <v>0</v>
      </c>
      <c r="F265" s="22">
        <v>0</v>
      </c>
      <c r="G265" s="22">
        <v>0</v>
      </c>
      <c r="H265" s="22">
        <v>0</v>
      </c>
      <c r="I265" s="22">
        <v>0</v>
      </c>
    </row>
    <row r="266" spans="1:9" x14ac:dyDescent="0.35">
      <c r="A266" s="22" t="s">
        <v>114</v>
      </c>
      <c r="B266" s="22" t="s">
        <v>507</v>
      </c>
      <c r="C266" s="22" t="s">
        <v>644</v>
      </c>
      <c r="D266" s="22" t="s">
        <v>645</v>
      </c>
      <c r="E266" s="22">
        <v>43670</v>
      </c>
      <c r="F266" s="22">
        <v>0</v>
      </c>
      <c r="G266" s="22">
        <v>0</v>
      </c>
      <c r="H266" s="22">
        <v>0</v>
      </c>
      <c r="I266" s="22">
        <v>43670</v>
      </c>
    </row>
    <row r="267" spans="1:9" x14ac:dyDescent="0.35">
      <c r="A267" s="22" t="s">
        <v>114</v>
      </c>
      <c r="B267" s="22" t="s">
        <v>507</v>
      </c>
      <c r="C267" s="22" t="s">
        <v>646</v>
      </c>
      <c r="D267" s="22" t="s">
        <v>647</v>
      </c>
      <c r="E267" s="22">
        <v>0</v>
      </c>
      <c r="F267" s="22">
        <v>1243278</v>
      </c>
      <c r="G267" s="22">
        <v>0</v>
      </c>
      <c r="H267" s="22">
        <v>15959</v>
      </c>
      <c r="I267" s="22">
        <v>1259237</v>
      </c>
    </row>
    <row r="268" spans="1:9" x14ac:dyDescent="0.35">
      <c r="A268" s="22" t="s">
        <v>114</v>
      </c>
      <c r="B268" s="22" t="s">
        <v>507</v>
      </c>
      <c r="C268" s="22" t="s">
        <v>648</v>
      </c>
      <c r="D268" s="22" t="s">
        <v>649</v>
      </c>
      <c r="E268" s="22">
        <v>206413</v>
      </c>
      <c r="F268" s="22">
        <v>0</v>
      </c>
      <c r="G268" s="22">
        <v>0</v>
      </c>
      <c r="H268" s="22">
        <v>0</v>
      </c>
      <c r="I268" s="22">
        <v>206413</v>
      </c>
    </row>
    <row r="269" spans="1:9" x14ac:dyDescent="0.35">
      <c r="A269" s="22" t="s">
        <v>114</v>
      </c>
      <c r="B269" s="22" t="s">
        <v>507</v>
      </c>
      <c r="C269" s="22" t="s">
        <v>650</v>
      </c>
      <c r="D269" s="22" t="s">
        <v>651</v>
      </c>
      <c r="E269" s="22">
        <v>0</v>
      </c>
      <c r="F269" s="22">
        <v>0</v>
      </c>
      <c r="G269" s="22">
        <v>0</v>
      </c>
      <c r="H269" s="22">
        <v>0</v>
      </c>
      <c r="I269" s="22">
        <v>0</v>
      </c>
    </row>
    <row r="270" spans="1:9" x14ac:dyDescent="0.35">
      <c r="A270" s="22" t="s">
        <v>114</v>
      </c>
      <c r="B270" s="22" t="s">
        <v>507</v>
      </c>
      <c r="C270" s="22" t="s">
        <v>652</v>
      </c>
      <c r="D270" s="22" t="s">
        <v>653</v>
      </c>
      <c r="E270" s="22">
        <v>544861</v>
      </c>
      <c r="F270" s="22">
        <v>0</v>
      </c>
      <c r="G270" s="22">
        <v>0</v>
      </c>
      <c r="H270" s="22">
        <v>0</v>
      </c>
      <c r="I270" s="22">
        <v>544861</v>
      </c>
    </row>
    <row r="271" spans="1:9" x14ac:dyDescent="0.35">
      <c r="A271" s="22" t="s">
        <v>114</v>
      </c>
      <c r="B271" s="22" t="s">
        <v>507</v>
      </c>
      <c r="C271" s="22" t="s">
        <v>654</v>
      </c>
      <c r="D271" s="22" t="s">
        <v>655</v>
      </c>
      <c r="E271" s="22">
        <v>985984</v>
      </c>
      <c r="F271" s="22">
        <v>0</v>
      </c>
      <c r="G271" s="22">
        <v>0</v>
      </c>
      <c r="H271" s="22">
        <v>0</v>
      </c>
      <c r="I271" s="22">
        <v>985984</v>
      </c>
    </row>
    <row r="272" spans="1:9" x14ac:dyDescent="0.35">
      <c r="A272" s="22" t="s">
        <v>114</v>
      </c>
      <c r="B272" s="22" t="s">
        <v>507</v>
      </c>
      <c r="C272" s="22" t="s">
        <v>656</v>
      </c>
      <c r="D272" s="22" t="s">
        <v>657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</row>
    <row r="273" spans="1:9" x14ac:dyDescent="0.35">
      <c r="A273" s="22" t="s">
        <v>114</v>
      </c>
      <c r="B273" s="22" t="s">
        <v>507</v>
      </c>
      <c r="C273" s="22" t="s">
        <v>658</v>
      </c>
      <c r="D273" s="22" t="s">
        <v>659</v>
      </c>
      <c r="E273" s="22">
        <v>87970</v>
      </c>
      <c r="F273" s="22">
        <v>0</v>
      </c>
      <c r="G273" s="22">
        <v>0</v>
      </c>
      <c r="H273" s="22">
        <v>0</v>
      </c>
      <c r="I273" s="22">
        <v>87970</v>
      </c>
    </row>
    <row r="274" spans="1:9" x14ac:dyDescent="0.35">
      <c r="A274" s="22" t="s">
        <v>114</v>
      </c>
      <c r="B274" s="22" t="s">
        <v>507</v>
      </c>
      <c r="C274" s="22" t="s">
        <v>660</v>
      </c>
      <c r="D274" s="22" t="s">
        <v>661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</row>
    <row r="275" spans="1:9" x14ac:dyDescent="0.35">
      <c r="A275" s="22" t="s">
        <v>114</v>
      </c>
      <c r="B275" s="22" t="s">
        <v>507</v>
      </c>
      <c r="C275" s="22" t="s">
        <v>662</v>
      </c>
      <c r="D275" s="22" t="s">
        <v>663</v>
      </c>
      <c r="E275" s="22">
        <v>0</v>
      </c>
      <c r="F275" s="22">
        <v>0</v>
      </c>
      <c r="G275" s="22">
        <v>0</v>
      </c>
      <c r="H275" s="22">
        <v>671456</v>
      </c>
      <c r="I275" s="22">
        <v>671456</v>
      </c>
    </row>
    <row r="276" spans="1:9" x14ac:dyDescent="0.35">
      <c r="A276" s="22" t="s">
        <v>114</v>
      </c>
      <c r="B276" s="22" t="s">
        <v>507</v>
      </c>
      <c r="C276" s="22" t="s">
        <v>664</v>
      </c>
      <c r="D276" s="22" t="s">
        <v>665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</row>
    <row r="277" spans="1:9" x14ac:dyDescent="0.35">
      <c r="A277" s="22" t="s">
        <v>114</v>
      </c>
      <c r="B277" s="22" t="s">
        <v>507</v>
      </c>
      <c r="C277" s="22" t="s">
        <v>666</v>
      </c>
      <c r="D277" s="22" t="s">
        <v>667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</row>
    <row r="278" spans="1:9" x14ac:dyDescent="0.35">
      <c r="A278" s="22" t="s">
        <v>114</v>
      </c>
      <c r="B278" s="22" t="s">
        <v>507</v>
      </c>
      <c r="C278" s="22" t="s">
        <v>668</v>
      </c>
      <c r="D278" s="22" t="s">
        <v>669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</row>
    <row r="279" spans="1:9" x14ac:dyDescent="0.35">
      <c r="A279" s="22" t="s">
        <v>114</v>
      </c>
      <c r="B279" s="22" t="s">
        <v>670</v>
      </c>
      <c r="C279" s="22" t="s">
        <v>671</v>
      </c>
      <c r="D279" s="22" t="s">
        <v>672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</row>
    <row r="280" spans="1:9" x14ac:dyDescent="0.35">
      <c r="A280" s="22" t="s">
        <v>114</v>
      </c>
      <c r="B280" s="22" t="s">
        <v>670</v>
      </c>
      <c r="C280" s="22" t="s">
        <v>673</v>
      </c>
      <c r="D280" s="22" t="s">
        <v>674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</row>
    <row r="281" spans="1:9" x14ac:dyDescent="0.35">
      <c r="A281" s="22" t="s">
        <v>114</v>
      </c>
      <c r="B281" s="22" t="s">
        <v>670</v>
      </c>
      <c r="C281" s="22" t="s">
        <v>675</v>
      </c>
      <c r="D281" s="22" t="s">
        <v>676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</row>
    <row r="282" spans="1:9" x14ac:dyDescent="0.35">
      <c r="A282" s="22" t="s">
        <v>114</v>
      </c>
      <c r="B282" s="22" t="s">
        <v>670</v>
      </c>
      <c r="C282" s="22" t="s">
        <v>677</v>
      </c>
      <c r="D282" s="22" t="s">
        <v>678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</row>
    <row r="283" spans="1:9" x14ac:dyDescent="0.35">
      <c r="A283" s="22" t="s">
        <v>114</v>
      </c>
      <c r="B283" s="22" t="s">
        <v>670</v>
      </c>
      <c r="C283" s="22" t="s">
        <v>679</v>
      </c>
      <c r="D283" s="22" t="s">
        <v>680</v>
      </c>
      <c r="E283" s="22">
        <v>0</v>
      </c>
      <c r="F283" s="22">
        <v>0</v>
      </c>
      <c r="G283" s="22">
        <v>0</v>
      </c>
      <c r="H283" s="22">
        <v>0</v>
      </c>
      <c r="I283" s="22">
        <v>0</v>
      </c>
    </row>
    <row r="284" spans="1:9" x14ac:dyDescent="0.35">
      <c r="A284" s="22" t="s">
        <v>114</v>
      </c>
      <c r="B284" s="22" t="s">
        <v>670</v>
      </c>
      <c r="C284" s="22" t="s">
        <v>681</v>
      </c>
      <c r="D284" s="22" t="s">
        <v>682</v>
      </c>
      <c r="E284" s="22">
        <v>0</v>
      </c>
      <c r="F284" s="22">
        <v>0</v>
      </c>
      <c r="G284" s="22">
        <v>0</v>
      </c>
      <c r="H284" s="22">
        <v>0</v>
      </c>
      <c r="I284" s="22">
        <v>0</v>
      </c>
    </row>
    <row r="285" spans="1:9" x14ac:dyDescent="0.35">
      <c r="A285" s="22" t="s">
        <v>114</v>
      </c>
      <c r="B285" s="22" t="s">
        <v>670</v>
      </c>
      <c r="C285" s="22" t="s">
        <v>683</v>
      </c>
      <c r="D285" s="22" t="s">
        <v>684</v>
      </c>
      <c r="E285" s="22">
        <v>0</v>
      </c>
      <c r="F285" s="22">
        <v>0</v>
      </c>
      <c r="G285" s="22">
        <v>0</v>
      </c>
      <c r="H285" s="22">
        <v>0</v>
      </c>
      <c r="I285" s="22">
        <v>0</v>
      </c>
    </row>
    <row r="286" spans="1:9" x14ac:dyDescent="0.35">
      <c r="A286" s="22" t="s">
        <v>114</v>
      </c>
      <c r="B286" s="22" t="s">
        <v>670</v>
      </c>
      <c r="C286" s="22" t="s">
        <v>685</v>
      </c>
      <c r="D286" s="22" t="s">
        <v>686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</row>
    <row r="287" spans="1:9" x14ac:dyDescent="0.35">
      <c r="A287" s="22" t="s">
        <v>114</v>
      </c>
      <c r="B287" s="22" t="s">
        <v>670</v>
      </c>
      <c r="C287" s="22" t="s">
        <v>687</v>
      </c>
      <c r="D287" s="22" t="s">
        <v>688</v>
      </c>
      <c r="E287" s="22">
        <v>0</v>
      </c>
      <c r="F287" s="22">
        <v>0</v>
      </c>
      <c r="G287" s="22">
        <v>0</v>
      </c>
      <c r="H287" s="22">
        <v>0</v>
      </c>
      <c r="I287" s="22">
        <v>0</v>
      </c>
    </row>
    <row r="288" spans="1:9" x14ac:dyDescent="0.35">
      <c r="A288" s="22" t="s">
        <v>114</v>
      </c>
      <c r="B288" s="22" t="s">
        <v>670</v>
      </c>
      <c r="C288" s="22" t="s">
        <v>689</v>
      </c>
      <c r="D288" s="22" t="s">
        <v>690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</row>
    <row r="289" spans="1:9" x14ac:dyDescent="0.35">
      <c r="A289" s="22" t="s">
        <v>114</v>
      </c>
      <c r="B289" s="22" t="s">
        <v>670</v>
      </c>
      <c r="C289" s="22" t="s">
        <v>691</v>
      </c>
      <c r="D289" s="22" t="s">
        <v>692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</row>
    <row r="290" spans="1:9" x14ac:dyDescent="0.35">
      <c r="A290" s="22" t="s">
        <v>114</v>
      </c>
      <c r="B290" s="22" t="s">
        <v>670</v>
      </c>
      <c r="C290" s="22" t="s">
        <v>693</v>
      </c>
      <c r="D290" s="22" t="s">
        <v>694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</row>
    <row r="291" spans="1:9" x14ac:dyDescent="0.35">
      <c r="A291" s="22" t="s">
        <v>114</v>
      </c>
      <c r="B291" s="22" t="s">
        <v>670</v>
      </c>
      <c r="C291" s="22" t="s">
        <v>695</v>
      </c>
      <c r="D291" s="22" t="s">
        <v>696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</row>
    <row r="292" spans="1:9" x14ac:dyDescent="0.35">
      <c r="A292" s="22" t="s">
        <v>114</v>
      </c>
      <c r="B292" s="22" t="s">
        <v>670</v>
      </c>
      <c r="C292" s="22" t="s">
        <v>697</v>
      </c>
      <c r="D292" s="22" t="s">
        <v>698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</row>
    <row r="293" spans="1:9" x14ac:dyDescent="0.35">
      <c r="A293" s="22" t="s">
        <v>114</v>
      </c>
      <c r="B293" s="22" t="s">
        <v>670</v>
      </c>
      <c r="C293" s="22" t="s">
        <v>699</v>
      </c>
      <c r="D293" s="22" t="s">
        <v>700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</row>
    <row r="294" spans="1:9" x14ac:dyDescent="0.35">
      <c r="A294" s="22" t="s">
        <v>114</v>
      </c>
      <c r="B294" s="22" t="s">
        <v>670</v>
      </c>
      <c r="C294" s="22" t="s">
        <v>701</v>
      </c>
      <c r="D294" s="22" t="s">
        <v>702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</row>
    <row r="295" spans="1:9" x14ac:dyDescent="0.35">
      <c r="A295" s="22" t="s">
        <v>114</v>
      </c>
      <c r="B295" s="22" t="s">
        <v>670</v>
      </c>
      <c r="C295" s="22" t="s">
        <v>703</v>
      </c>
      <c r="D295" s="22" t="s">
        <v>704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</row>
    <row r="296" spans="1:9" x14ac:dyDescent="0.35">
      <c r="A296" s="22" t="s">
        <v>114</v>
      </c>
      <c r="B296" s="22" t="s">
        <v>670</v>
      </c>
      <c r="C296" s="22" t="s">
        <v>705</v>
      </c>
      <c r="D296" s="22" t="s">
        <v>706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</row>
    <row r="297" spans="1:9" x14ac:dyDescent="0.35">
      <c r="A297" s="22" t="s">
        <v>114</v>
      </c>
      <c r="B297" s="22" t="s">
        <v>670</v>
      </c>
      <c r="C297" s="22" t="s">
        <v>707</v>
      </c>
      <c r="D297" s="22" t="s">
        <v>708</v>
      </c>
      <c r="E297" s="22">
        <v>0</v>
      </c>
      <c r="F297" s="22">
        <v>0</v>
      </c>
      <c r="G297" s="22">
        <v>0</v>
      </c>
      <c r="H297" s="22">
        <v>0</v>
      </c>
      <c r="I297" s="22">
        <v>0</v>
      </c>
    </row>
    <row r="298" spans="1:9" x14ac:dyDescent="0.35">
      <c r="A298" s="22" t="s">
        <v>114</v>
      </c>
      <c r="B298" s="22" t="s">
        <v>670</v>
      </c>
      <c r="C298" s="22" t="s">
        <v>709</v>
      </c>
      <c r="D298" s="22" t="s">
        <v>710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</row>
    <row r="299" spans="1:9" x14ac:dyDescent="0.35">
      <c r="A299" s="22" t="s">
        <v>114</v>
      </c>
      <c r="B299" s="22" t="s">
        <v>670</v>
      </c>
      <c r="C299" s="22" t="s">
        <v>711</v>
      </c>
      <c r="D299" s="22" t="s">
        <v>712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</row>
    <row r="300" spans="1:9" x14ac:dyDescent="0.35">
      <c r="A300" s="22" t="s">
        <v>114</v>
      </c>
      <c r="B300" s="22" t="s">
        <v>670</v>
      </c>
      <c r="C300" s="22" t="s">
        <v>713</v>
      </c>
      <c r="D300" s="22" t="s">
        <v>714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</row>
    <row r="301" spans="1:9" x14ac:dyDescent="0.35">
      <c r="A301" s="22" t="s">
        <v>114</v>
      </c>
      <c r="B301" s="22" t="s">
        <v>670</v>
      </c>
      <c r="C301" s="22" t="s">
        <v>715</v>
      </c>
      <c r="D301" s="22" t="s">
        <v>716</v>
      </c>
      <c r="E301" s="22">
        <v>0</v>
      </c>
      <c r="F301" s="22">
        <v>0</v>
      </c>
      <c r="G301" s="22">
        <v>0</v>
      </c>
      <c r="H301" s="22">
        <v>0</v>
      </c>
      <c r="I301" s="22">
        <v>0</v>
      </c>
    </row>
    <row r="302" spans="1:9" x14ac:dyDescent="0.35">
      <c r="A302" s="22" t="s">
        <v>114</v>
      </c>
      <c r="B302" s="22" t="s">
        <v>670</v>
      </c>
      <c r="C302" s="22" t="s">
        <v>717</v>
      </c>
      <c r="D302" s="22" t="s">
        <v>718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</row>
    <row r="303" spans="1:9" x14ac:dyDescent="0.35">
      <c r="A303" s="22" t="s">
        <v>114</v>
      </c>
      <c r="B303" s="22" t="s">
        <v>670</v>
      </c>
      <c r="C303" s="22" t="s">
        <v>719</v>
      </c>
      <c r="D303" s="22" t="s">
        <v>720</v>
      </c>
      <c r="E303" s="22">
        <v>0</v>
      </c>
      <c r="F303" s="22">
        <v>0</v>
      </c>
      <c r="G303" s="22">
        <v>0</v>
      </c>
      <c r="H303" s="22">
        <v>0</v>
      </c>
      <c r="I303" s="22">
        <v>0</v>
      </c>
    </row>
    <row r="304" spans="1:9" x14ac:dyDescent="0.35">
      <c r="A304" s="22" t="s">
        <v>114</v>
      </c>
      <c r="B304" s="22" t="s">
        <v>670</v>
      </c>
      <c r="C304" s="22" t="s">
        <v>721</v>
      </c>
      <c r="D304" s="22" t="s">
        <v>722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</row>
    <row r="305" spans="1:9" x14ac:dyDescent="0.35">
      <c r="A305" s="22" t="s">
        <v>114</v>
      </c>
      <c r="B305" s="22" t="s">
        <v>670</v>
      </c>
      <c r="C305" s="22" t="s">
        <v>723</v>
      </c>
      <c r="D305" s="22" t="s">
        <v>724</v>
      </c>
      <c r="E305" s="22">
        <v>0</v>
      </c>
      <c r="F305" s="22">
        <v>0</v>
      </c>
      <c r="G305" s="22">
        <v>0</v>
      </c>
      <c r="H305" s="22">
        <v>0</v>
      </c>
      <c r="I305" s="22">
        <v>0</v>
      </c>
    </row>
    <row r="306" spans="1:9" x14ac:dyDescent="0.35">
      <c r="A306" s="22" t="s">
        <v>114</v>
      </c>
      <c r="B306" s="22" t="s">
        <v>670</v>
      </c>
      <c r="C306" s="22" t="s">
        <v>725</v>
      </c>
      <c r="D306" s="22" t="s">
        <v>726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</row>
    <row r="307" spans="1:9" x14ac:dyDescent="0.35">
      <c r="A307" s="22" t="s">
        <v>114</v>
      </c>
      <c r="B307" s="22" t="s">
        <v>670</v>
      </c>
      <c r="C307" s="22" t="s">
        <v>727</v>
      </c>
      <c r="D307" s="22" t="s">
        <v>728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</row>
    <row r="308" spans="1:9" x14ac:dyDescent="0.35">
      <c r="A308" s="22" t="s">
        <v>114</v>
      </c>
      <c r="B308" s="22" t="s">
        <v>670</v>
      </c>
      <c r="C308" s="22" t="s">
        <v>729</v>
      </c>
      <c r="D308" s="22" t="s">
        <v>730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</row>
    <row r="309" spans="1:9" x14ac:dyDescent="0.35">
      <c r="A309" s="22" t="s">
        <v>114</v>
      </c>
      <c r="B309" s="22" t="s">
        <v>670</v>
      </c>
      <c r="C309" s="22" t="s">
        <v>731</v>
      </c>
      <c r="D309" s="22" t="s">
        <v>732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</row>
    <row r="310" spans="1:9" x14ac:dyDescent="0.35">
      <c r="A310" s="22" t="s">
        <v>114</v>
      </c>
      <c r="B310" s="22" t="s">
        <v>670</v>
      </c>
      <c r="C310" s="22" t="s">
        <v>733</v>
      </c>
      <c r="D310" s="22" t="s">
        <v>734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</row>
    <row r="311" spans="1:9" x14ac:dyDescent="0.35">
      <c r="A311" s="22" t="s">
        <v>114</v>
      </c>
      <c r="B311" s="22" t="s">
        <v>670</v>
      </c>
      <c r="C311" s="22" t="s">
        <v>735</v>
      </c>
      <c r="D311" s="22" t="s">
        <v>736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</row>
    <row r="312" spans="1:9" x14ac:dyDescent="0.35">
      <c r="A312" s="22" t="s">
        <v>114</v>
      </c>
      <c r="B312" s="22" t="s">
        <v>670</v>
      </c>
      <c r="C312" s="22" t="s">
        <v>737</v>
      </c>
      <c r="D312" s="22" t="s">
        <v>738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</row>
    <row r="313" spans="1:9" x14ac:dyDescent="0.35">
      <c r="A313" s="22" t="s">
        <v>114</v>
      </c>
      <c r="B313" s="22" t="s">
        <v>670</v>
      </c>
      <c r="C313" s="22" t="s">
        <v>739</v>
      </c>
      <c r="D313" s="22" t="s">
        <v>740</v>
      </c>
      <c r="E313" s="22">
        <v>800000</v>
      </c>
      <c r="F313" s="22">
        <v>0</v>
      </c>
      <c r="G313" s="22">
        <v>0</v>
      </c>
      <c r="H313" s="22">
        <v>0</v>
      </c>
      <c r="I313" s="22">
        <v>800000</v>
      </c>
    </row>
    <row r="314" spans="1:9" x14ac:dyDescent="0.35">
      <c r="A314" s="22" t="s">
        <v>114</v>
      </c>
      <c r="B314" s="22" t="s">
        <v>670</v>
      </c>
      <c r="C314" s="22" t="s">
        <v>741</v>
      </c>
      <c r="D314" s="22" t="s">
        <v>742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</row>
    <row r="315" spans="1:9" x14ac:dyDescent="0.35">
      <c r="A315" s="22" t="s">
        <v>114</v>
      </c>
      <c r="B315" s="22" t="s">
        <v>670</v>
      </c>
      <c r="C315" s="22" t="s">
        <v>743</v>
      </c>
      <c r="D315" s="22" t="s">
        <v>744</v>
      </c>
      <c r="E315" s="22">
        <v>0</v>
      </c>
      <c r="F315" s="22">
        <v>0</v>
      </c>
      <c r="G315" s="22">
        <v>0</v>
      </c>
      <c r="H315" s="22">
        <v>0</v>
      </c>
      <c r="I315" s="22">
        <v>0</v>
      </c>
    </row>
    <row r="316" spans="1:9" x14ac:dyDescent="0.35">
      <c r="A316" s="22" t="s">
        <v>114</v>
      </c>
      <c r="B316" s="22" t="s">
        <v>670</v>
      </c>
      <c r="C316" s="22" t="s">
        <v>745</v>
      </c>
      <c r="D316" s="22" t="s">
        <v>746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</row>
    <row r="317" spans="1:9" x14ac:dyDescent="0.35">
      <c r="A317" s="22" t="s">
        <v>114</v>
      </c>
      <c r="B317" s="22" t="s">
        <v>670</v>
      </c>
      <c r="C317" s="22" t="s">
        <v>747</v>
      </c>
      <c r="D317" s="22" t="s">
        <v>748</v>
      </c>
      <c r="E317" s="22">
        <v>0</v>
      </c>
      <c r="F317" s="22">
        <v>0</v>
      </c>
      <c r="G317" s="22">
        <v>0</v>
      </c>
      <c r="H317" s="22">
        <v>0</v>
      </c>
      <c r="I317" s="22">
        <v>0</v>
      </c>
    </row>
    <row r="318" spans="1:9" x14ac:dyDescent="0.35">
      <c r="A318" s="22" t="s">
        <v>114</v>
      </c>
      <c r="B318" s="22" t="s">
        <v>670</v>
      </c>
      <c r="C318" s="22" t="s">
        <v>749</v>
      </c>
      <c r="D318" s="22" t="s">
        <v>750</v>
      </c>
      <c r="E318" s="22">
        <v>0</v>
      </c>
      <c r="F318" s="22">
        <v>0</v>
      </c>
      <c r="G318" s="22">
        <v>0</v>
      </c>
      <c r="H318" s="22">
        <v>0</v>
      </c>
      <c r="I318" s="22">
        <v>0</v>
      </c>
    </row>
    <row r="319" spans="1:9" x14ac:dyDescent="0.35">
      <c r="A319" s="22" t="s">
        <v>114</v>
      </c>
      <c r="B319" s="22" t="s">
        <v>670</v>
      </c>
      <c r="C319" s="22" t="s">
        <v>751</v>
      </c>
      <c r="D319" s="22" t="s">
        <v>752</v>
      </c>
      <c r="E319" s="22">
        <v>0</v>
      </c>
      <c r="F319" s="22">
        <v>0</v>
      </c>
      <c r="G319" s="22">
        <v>0</v>
      </c>
      <c r="H319" s="22">
        <v>0</v>
      </c>
      <c r="I319" s="22">
        <v>0</v>
      </c>
    </row>
    <row r="320" spans="1:9" x14ac:dyDescent="0.35">
      <c r="A320" s="22" t="s">
        <v>114</v>
      </c>
      <c r="B320" s="22" t="s">
        <v>670</v>
      </c>
      <c r="C320" s="22" t="s">
        <v>753</v>
      </c>
      <c r="D320" s="22" t="s">
        <v>754</v>
      </c>
      <c r="E320" s="22">
        <v>0</v>
      </c>
      <c r="F320" s="22">
        <v>0</v>
      </c>
      <c r="G320" s="22">
        <v>0</v>
      </c>
      <c r="H320" s="22">
        <v>0</v>
      </c>
      <c r="I320" s="22">
        <v>0</v>
      </c>
    </row>
    <row r="321" spans="1:9" x14ac:dyDescent="0.35">
      <c r="A321" s="22" t="s">
        <v>114</v>
      </c>
      <c r="B321" s="22" t="s">
        <v>670</v>
      </c>
      <c r="C321" s="22" t="s">
        <v>755</v>
      </c>
      <c r="D321" s="22" t="s">
        <v>756</v>
      </c>
      <c r="E321" s="22">
        <v>0</v>
      </c>
      <c r="F321" s="22">
        <v>0</v>
      </c>
      <c r="G321" s="22">
        <v>0</v>
      </c>
      <c r="H321" s="22">
        <v>0</v>
      </c>
      <c r="I321" s="22">
        <v>0</v>
      </c>
    </row>
    <row r="322" spans="1:9" x14ac:dyDescent="0.35">
      <c r="A322" s="22" t="s">
        <v>114</v>
      </c>
      <c r="B322" s="22" t="s">
        <v>670</v>
      </c>
      <c r="C322" s="22" t="s">
        <v>757</v>
      </c>
      <c r="D322" s="22" t="s">
        <v>758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</row>
    <row r="323" spans="1:9" x14ac:dyDescent="0.35">
      <c r="A323" s="22" t="s">
        <v>114</v>
      </c>
      <c r="B323" s="22" t="s">
        <v>670</v>
      </c>
      <c r="C323" s="22" t="s">
        <v>759</v>
      </c>
      <c r="D323" s="22" t="s">
        <v>760</v>
      </c>
      <c r="E323" s="22">
        <v>0</v>
      </c>
      <c r="F323" s="22">
        <v>0</v>
      </c>
      <c r="G323" s="22">
        <v>0</v>
      </c>
      <c r="H323" s="22">
        <v>0</v>
      </c>
      <c r="I323" s="22">
        <v>0</v>
      </c>
    </row>
    <row r="324" spans="1:9" x14ac:dyDescent="0.35">
      <c r="A324" s="22" t="s">
        <v>114</v>
      </c>
      <c r="B324" s="22" t="s">
        <v>670</v>
      </c>
      <c r="C324" s="22" t="s">
        <v>761</v>
      </c>
      <c r="D324" s="22" t="s">
        <v>762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</row>
    <row r="325" spans="1:9" x14ac:dyDescent="0.35">
      <c r="A325" s="22" t="s">
        <v>114</v>
      </c>
      <c r="B325" s="22" t="s">
        <v>670</v>
      </c>
      <c r="C325" s="22" t="s">
        <v>763</v>
      </c>
      <c r="D325" s="22" t="s">
        <v>764</v>
      </c>
      <c r="E325" s="22">
        <v>0</v>
      </c>
      <c r="F325" s="22">
        <v>0</v>
      </c>
      <c r="G325" s="22">
        <v>0</v>
      </c>
      <c r="H325" s="22">
        <v>0</v>
      </c>
      <c r="I325" s="22">
        <v>0</v>
      </c>
    </row>
    <row r="326" spans="1:9" x14ac:dyDescent="0.35">
      <c r="A326" s="22" t="s">
        <v>114</v>
      </c>
      <c r="B326" s="22" t="s">
        <v>670</v>
      </c>
      <c r="C326" s="22" t="s">
        <v>765</v>
      </c>
      <c r="D326" s="22" t="s">
        <v>766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</row>
    <row r="327" spans="1:9" x14ac:dyDescent="0.35">
      <c r="A327" s="22" t="s">
        <v>114</v>
      </c>
      <c r="B327" s="22" t="s">
        <v>670</v>
      </c>
      <c r="C327" s="22" t="s">
        <v>767</v>
      </c>
      <c r="D327" s="22" t="s">
        <v>768</v>
      </c>
      <c r="E327" s="22">
        <v>13857</v>
      </c>
      <c r="F327" s="22">
        <v>0</v>
      </c>
      <c r="G327" s="22">
        <v>0</v>
      </c>
      <c r="H327" s="22">
        <v>0</v>
      </c>
      <c r="I327" s="22">
        <v>13857</v>
      </c>
    </row>
    <row r="328" spans="1:9" x14ac:dyDescent="0.35">
      <c r="A328" s="22" t="s">
        <v>114</v>
      </c>
      <c r="B328" s="22" t="s">
        <v>670</v>
      </c>
      <c r="C328" s="22" t="s">
        <v>769</v>
      </c>
      <c r="D328" s="22" t="s">
        <v>770</v>
      </c>
      <c r="E328" s="22">
        <v>0</v>
      </c>
      <c r="F328" s="22">
        <v>0</v>
      </c>
      <c r="G328" s="22">
        <v>0</v>
      </c>
      <c r="H328" s="22">
        <v>0</v>
      </c>
      <c r="I328" s="22">
        <v>0</v>
      </c>
    </row>
    <row r="329" spans="1:9" x14ac:dyDescent="0.35">
      <c r="A329" s="22" t="s">
        <v>114</v>
      </c>
      <c r="B329" s="22" t="s">
        <v>670</v>
      </c>
      <c r="C329" s="22" t="s">
        <v>771</v>
      </c>
      <c r="D329" s="22" t="s">
        <v>772</v>
      </c>
      <c r="E329" s="22">
        <v>0</v>
      </c>
      <c r="F329" s="22">
        <v>0</v>
      </c>
      <c r="G329" s="22">
        <v>0</v>
      </c>
      <c r="H329" s="22">
        <v>0</v>
      </c>
      <c r="I329" s="22">
        <v>0</v>
      </c>
    </row>
    <row r="330" spans="1:9" x14ac:dyDescent="0.35">
      <c r="A330" s="22" t="s">
        <v>114</v>
      </c>
      <c r="B330" s="22" t="s">
        <v>773</v>
      </c>
      <c r="C330" s="22" t="s">
        <v>774</v>
      </c>
      <c r="D330" s="22" t="s">
        <v>775</v>
      </c>
      <c r="E330" s="22">
        <v>0</v>
      </c>
      <c r="F330" s="22">
        <v>0</v>
      </c>
      <c r="G330" s="22">
        <v>0</v>
      </c>
      <c r="H330" s="22">
        <v>0</v>
      </c>
      <c r="I330" s="22">
        <v>0</v>
      </c>
    </row>
    <row r="331" spans="1:9" x14ac:dyDescent="0.35">
      <c r="A331" s="22" t="s">
        <v>114</v>
      </c>
      <c r="B331" s="22" t="s">
        <v>773</v>
      </c>
      <c r="C331" s="22" t="s">
        <v>776</v>
      </c>
      <c r="D331" s="22" t="s">
        <v>777</v>
      </c>
      <c r="E331" s="22">
        <v>0</v>
      </c>
      <c r="F331" s="22">
        <v>0</v>
      </c>
      <c r="G331" s="22">
        <v>0</v>
      </c>
      <c r="H331" s="22">
        <v>0</v>
      </c>
      <c r="I331" s="22">
        <v>0</v>
      </c>
    </row>
    <row r="332" spans="1:9" x14ac:dyDescent="0.35">
      <c r="A332" s="22" t="s">
        <v>114</v>
      </c>
      <c r="B332" s="22" t="s">
        <v>773</v>
      </c>
      <c r="C332" s="22" t="s">
        <v>778</v>
      </c>
      <c r="D332" s="22" t="s">
        <v>779</v>
      </c>
      <c r="E332" s="22">
        <v>0</v>
      </c>
      <c r="F332" s="22">
        <v>0</v>
      </c>
      <c r="G332" s="22">
        <v>0</v>
      </c>
      <c r="H332" s="22">
        <v>0</v>
      </c>
      <c r="I332" s="22">
        <v>0</v>
      </c>
    </row>
    <row r="333" spans="1:9" x14ac:dyDescent="0.35">
      <c r="A333" s="22" t="s">
        <v>114</v>
      </c>
      <c r="B333" s="22" t="s">
        <v>773</v>
      </c>
      <c r="C333" s="22" t="s">
        <v>780</v>
      </c>
      <c r="D333" s="22" t="s">
        <v>781</v>
      </c>
      <c r="E333" s="22">
        <v>0</v>
      </c>
      <c r="F333" s="22">
        <v>0</v>
      </c>
      <c r="G333" s="22">
        <v>0</v>
      </c>
      <c r="H333" s="22">
        <v>0</v>
      </c>
      <c r="I333" s="22">
        <v>0</v>
      </c>
    </row>
    <row r="334" spans="1:9" x14ac:dyDescent="0.35">
      <c r="A334" s="22" t="s">
        <v>114</v>
      </c>
      <c r="B334" s="22" t="s">
        <v>773</v>
      </c>
      <c r="C334" s="22" t="s">
        <v>782</v>
      </c>
      <c r="D334" s="22" t="s">
        <v>783</v>
      </c>
      <c r="E334" s="22">
        <v>0</v>
      </c>
      <c r="F334" s="22">
        <v>0</v>
      </c>
      <c r="G334" s="22">
        <v>0</v>
      </c>
      <c r="H334" s="22">
        <v>0</v>
      </c>
      <c r="I334" s="22">
        <v>0</v>
      </c>
    </row>
    <row r="335" spans="1:9" x14ac:dyDescent="0.35">
      <c r="A335" s="22" t="s">
        <v>114</v>
      </c>
      <c r="B335" s="22" t="s">
        <v>773</v>
      </c>
      <c r="C335" s="22" t="s">
        <v>784</v>
      </c>
      <c r="D335" s="22" t="s">
        <v>785</v>
      </c>
      <c r="E335" s="22">
        <v>0</v>
      </c>
      <c r="F335" s="22">
        <v>0</v>
      </c>
      <c r="G335" s="22">
        <v>0</v>
      </c>
      <c r="H335" s="22">
        <v>0</v>
      </c>
      <c r="I335" s="22">
        <v>0</v>
      </c>
    </row>
    <row r="336" spans="1:9" x14ac:dyDescent="0.35">
      <c r="A336" s="22" t="s">
        <v>114</v>
      </c>
      <c r="B336" s="22" t="s">
        <v>773</v>
      </c>
      <c r="C336" s="22" t="s">
        <v>786</v>
      </c>
      <c r="D336" s="22" t="s">
        <v>787</v>
      </c>
      <c r="E336" s="22">
        <v>0</v>
      </c>
      <c r="F336" s="22">
        <v>0</v>
      </c>
      <c r="G336" s="22">
        <v>0</v>
      </c>
      <c r="H336" s="22">
        <v>0</v>
      </c>
      <c r="I336" s="22">
        <v>0</v>
      </c>
    </row>
    <row r="337" spans="1:9" x14ac:dyDescent="0.35">
      <c r="A337" s="22" t="s">
        <v>114</v>
      </c>
      <c r="B337" s="22" t="s">
        <v>773</v>
      </c>
      <c r="C337" s="22" t="s">
        <v>788</v>
      </c>
      <c r="D337" s="22" t="s">
        <v>789</v>
      </c>
      <c r="E337" s="22">
        <v>0</v>
      </c>
      <c r="F337" s="22">
        <v>0</v>
      </c>
      <c r="G337" s="22">
        <v>0</v>
      </c>
      <c r="H337" s="22">
        <v>0</v>
      </c>
      <c r="I337" s="22">
        <v>0</v>
      </c>
    </row>
    <row r="338" spans="1:9" x14ac:dyDescent="0.35">
      <c r="A338" s="22" t="s">
        <v>114</v>
      </c>
      <c r="B338" s="22" t="s">
        <v>790</v>
      </c>
      <c r="C338" s="22" t="s">
        <v>791</v>
      </c>
      <c r="D338" s="22" t="s">
        <v>792</v>
      </c>
      <c r="E338" s="22">
        <v>0</v>
      </c>
      <c r="F338" s="22">
        <v>0</v>
      </c>
      <c r="G338" s="22">
        <v>0</v>
      </c>
      <c r="H338" s="22">
        <v>0</v>
      </c>
      <c r="I338" s="22">
        <v>0</v>
      </c>
    </row>
    <row r="339" spans="1:9" x14ac:dyDescent="0.35">
      <c r="A339" s="22"/>
      <c r="B339" s="22"/>
      <c r="C339" s="22"/>
      <c r="D339" s="22" t="s">
        <v>793</v>
      </c>
      <c r="E339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2E7AF-E3BA-43C7-8EE8-2A2E09E377EC}">
  <dimension ref="A1:I339"/>
  <sheetViews>
    <sheetView zoomScale="90" zoomScaleNormal="90" workbookViewId="0"/>
  </sheetViews>
  <sheetFormatPr defaultRowHeight="14.5" x14ac:dyDescent="0.35"/>
  <cols>
    <col min="2" max="2" width="23.7265625" customWidth="1"/>
    <col min="4" max="4" width="37.7265625" customWidth="1"/>
    <col min="5" max="9" width="15.7265625" customWidth="1"/>
  </cols>
  <sheetData>
    <row r="1" spans="1:9" ht="24" customHeight="1" x14ac:dyDescent="0.4">
      <c r="A1" s="4" t="str">
        <f>HYPERLINK("#'Index'!A1", "&lt;&lt; Index")</f>
        <v>&lt;&lt; Index</v>
      </c>
      <c r="B1" s="20" t="s">
        <v>1179</v>
      </c>
      <c r="D1" s="20" t="s">
        <v>1191</v>
      </c>
    </row>
    <row r="2" spans="1:9" ht="64" customHeight="1" x14ac:dyDescent="0.3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1181</v>
      </c>
      <c r="F2" s="21" t="s">
        <v>1182</v>
      </c>
      <c r="G2" s="21" t="s">
        <v>1183</v>
      </c>
      <c r="H2" s="21" t="s">
        <v>57</v>
      </c>
      <c r="I2" s="21" t="s">
        <v>1184</v>
      </c>
    </row>
    <row r="3" spans="1:9" x14ac:dyDescent="0.35">
      <c r="A3" s="21"/>
      <c r="B3" s="21"/>
      <c r="C3" s="21"/>
      <c r="D3" s="21" t="s">
        <v>80</v>
      </c>
      <c r="E3" s="21" t="s">
        <v>1185</v>
      </c>
      <c r="F3" s="21" t="s">
        <v>1186</v>
      </c>
      <c r="G3" s="21" t="s">
        <v>1187</v>
      </c>
      <c r="H3" s="21" t="s">
        <v>1188</v>
      </c>
      <c r="I3" s="21" t="s">
        <v>1189</v>
      </c>
    </row>
    <row r="4" spans="1:9" x14ac:dyDescent="0.35">
      <c r="A4" s="22" t="s">
        <v>114</v>
      </c>
      <c r="B4" s="22" t="s">
        <v>115</v>
      </c>
      <c r="C4" s="22" t="s">
        <v>116</v>
      </c>
      <c r="D4" s="22" t="s">
        <v>117</v>
      </c>
      <c r="E4" s="22">
        <v>21943017</v>
      </c>
      <c r="F4" s="22">
        <v>31953547</v>
      </c>
      <c r="G4" s="22">
        <v>0</v>
      </c>
      <c r="H4" s="22">
        <v>1913934</v>
      </c>
      <c r="I4" s="22">
        <v>55810498</v>
      </c>
    </row>
    <row r="5" spans="1:9" x14ac:dyDescent="0.35">
      <c r="A5" s="22" t="s">
        <v>114</v>
      </c>
      <c r="B5" s="22" t="s">
        <v>115</v>
      </c>
      <c r="C5" s="22" t="s">
        <v>118</v>
      </c>
      <c r="D5" s="22" t="s">
        <v>119</v>
      </c>
      <c r="E5" s="22">
        <v>33809865</v>
      </c>
      <c r="F5" s="22">
        <v>0</v>
      </c>
      <c r="G5" s="22">
        <v>1441563</v>
      </c>
      <c r="H5" s="22">
        <v>0</v>
      </c>
      <c r="I5" s="22">
        <v>35251428</v>
      </c>
    </row>
    <row r="6" spans="1:9" x14ac:dyDescent="0.35">
      <c r="A6" s="22" t="s">
        <v>114</v>
      </c>
      <c r="B6" s="22" t="s">
        <v>115</v>
      </c>
      <c r="C6" s="22" t="s">
        <v>120</v>
      </c>
      <c r="D6" s="22" t="s">
        <v>121</v>
      </c>
      <c r="E6" s="22">
        <v>1055605</v>
      </c>
      <c r="F6" s="22">
        <v>0</v>
      </c>
      <c r="G6" s="22">
        <v>2121373</v>
      </c>
      <c r="H6" s="22">
        <v>1575891</v>
      </c>
      <c r="I6" s="22">
        <v>4752869</v>
      </c>
    </row>
    <row r="7" spans="1:9" x14ac:dyDescent="0.35">
      <c r="A7" s="22" t="s">
        <v>114</v>
      </c>
      <c r="B7" s="22" t="s">
        <v>115</v>
      </c>
      <c r="C7" s="22" t="s">
        <v>122</v>
      </c>
      <c r="D7" s="22" t="s">
        <v>123</v>
      </c>
      <c r="E7" s="22">
        <v>401122000</v>
      </c>
      <c r="F7" s="22">
        <v>276145000</v>
      </c>
      <c r="G7" s="22">
        <v>1894613000</v>
      </c>
      <c r="H7" s="22">
        <v>273264000</v>
      </c>
      <c r="I7" s="22">
        <v>2845144000</v>
      </c>
    </row>
    <row r="8" spans="1:9" x14ac:dyDescent="0.35">
      <c r="A8" s="22" t="s">
        <v>114</v>
      </c>
      <c r="B8" s="22" t="s">
        <v>115</v>
      </c>
      <c r="C8" s="22" t="s">
        <v>124</v>
      </c>
      <c r="D8" s="22" t="s">
        <v>125</v>
      </c>
      <c r="E8" s="22">
        <v>10543133</v>
      </c>
      <c r="F8" s="22">
        <v>1840968</v>
      </c>
      <c r="G8" s="22">
        <v>1354392</v>
      </c>
      <c r="H8" s="22">
        <v>0</v>
      </c>
      <c r="I8" s="22">
        <v>13738493</v>
      </c>
    </row>
    <row r="9" spans="1:9" x14ac:dyDescent="0.35">
      <c r="A9" s="22" t="s">
        <v>114</v>
      </c>
      <c r="B9" s="22" t="s">
        <v>115</v>
      </c>
      <c r="C9" s="22" t="s">
        <v>126</v>
      </c>
      <c r="D9" s="22" t="s">
        <v>127</v>
      </c>
      <c r="E9" s="22">
        <v>11580415</v>
      </c>
      <c r="F9" s="22">
        <v>0</v>
      </c>
      <c r="G9" s="22">
        <v>0</v>
      </c>
      <c r="H9" s="22">
        <v>1849726</v>
      </c>
      <c r="I9" s="22">
        <v>13430141</v>
      </c>
    </row>
    <row r="10" spans="1:9" x14ac:dyDescent="0.35">
      <c r="A10" s="22" t="s">
        <v>114</v>
      </c>
      <c r="B10" s="22" t="s">
        <v>115</v>
      </c>
      <c r="C10" s="22" t="s">
        <v>128</v>
      </c>
      <c r="D10" s="22" t="s">
        <v>129</v>
      </c>
      <c r="E10" s="22">
        <v>48303662</v>
      </c>
      <c r="F10" s="22">
        <v>0</v>
      </c>
      <c r="G10" s="22">
        <v>0</v>
      </c>
      <c r="H10" s="22">
        <v>0</v>
      </c>
      <c r="I10" s="22">
        <v>48303662</v>
      </c>
    </row>
    <row r="11" spans="1:9" x14ac:dyDescent="0.35">
      <c r="A11" s="22" t="s">
        <v>114</v>
      </c>
      <c r="B11" s="22" t="s">
        <v>115</v>
      </c>
      <c r="C11" s="22" t="s">
        <v>130</v>
      </c>
      <c r="D11" s="22" t="s">
        <v>131</v>
      </c>
      <c r="E11" s="22">
        <v>2950875000</v>
      </c>
      <c r="F11" s="22">
        <v>125588000</v>
      </c>
      <c r="G11" s="22">
        <v>220066000</v>
      </c>
      <c r="H11" s="22">
        <v>110616000</v>
      </c>
      <c r="I11" s="22">
        <v>3407145000</v>
      </c>
    </row>
    <row r="12" spans="1:9" x14ac:dyDescent="0.35">
      <c r="A12" s="22" t="s">
        <v>114</v>
      </c>
      <c r="B12" s="22" t="s">
        <v>115</v>
      </c>
      <c r="C12" s="22" t="s">
        <v>132</v>
      </c>
      <c r="D12" s="22" t="s">
        <v>133</v>
      </c>
      <c r="E12" s="22">
        <v>27405000</v>
      </c>
      <c r="F12" s="22">
        <v>0</v>
      </c>
      <c r="G12" s="22">
        <v>4321000</v>
      </c>
      <c r="H12" s="22">
        <v>0</v>
      </c>
      <c r="I12" s="22">
        <v>31726000</v>
      </c>
    </row>
    <row r="13" spans="1:9" x14ac:dyDescent="0.35">
      <c r="A13" s="22" t="s">
        <v>114</v>
      </c>
      <c r="B13" s="22" t="s">
        <v>115</v>
      </c>
      <c r="C13" s="22" t="s">
        <v>134</v>
      </c>
      <c r="D13" s="22" t="s">
        <v>135</v>
      </c>
      <c r="E13" s="22">
        <v>123081945</v>
      </c>
      <c r="F13" s="22">
        <v>0</v>
      </c>
      <c r="G13" s="22">
        <v>0</v>
      </c>
      <c r="H13" s="22">
        <v>1593087</v>
      </c>
      <c r="I13" s="22">
        <v>124675032</v>
      </c>
    </row>
    <row r="14" spans="1:9" x14ac:dyDescent="0.35">
      <c r="A14" s="22" t="s">
        <v>114</v>
      </c>
      <c r="B14" s="22" t="s">
        <v>115</v>
      </c>
      <c r="C14" s="22" t="s">
        <v>136</v>
      </c>
      <c r="D14" s="22" t="s">
        <v>137</v>
      </c>
      <c r="E14" s="22">
        <v>24455663</v>
      </c>
      <c r="F14" s="22">
        <v>0</v>
      </c>
      <c r="G14" s="22">
        <v>0</v>
      </c>
      <c r="H14" s="22">
        <v>0</v>
      </c>
      <c r="I14" s="22">
        <v>24455663</v>
      </c>
    </row>
    <row r="15" spans="1:9" x14ac:dyDescent="0.35">
      <c r="A15" s="22" t="s">
        <v>114</v>
      </c>
      <c r="B15" s="22" t="s">
        <v>115</v>
      </c>
      <c r="C15" s="22" t="s">
        <v>138</v>
      </c>
      <c r="D15" s="22" t="s">
        <v>139</v>
      </c>
      <c r="E15" s="22">
        <v>58479423</v>
      </c>
      <c r="F15" s="22">
        <v>0</v>
      </c>
      <c r="G15" s="22">
        <v>0</v>
      </c>
      <c r="H15" s="22">
        <v>8300103</v>
      </c>
      <c r="I15" s="22">
        <v>66779526</v>
      </c>
    </row>
    <row r="16" spans="1:9" x14ac:dyDescent="0.35">
      <c r="A16" s="22" t="s">
        <v>114</v>
      </c>
      <c r="B16" s="22" t="s">
        <v>115</v>
      </c>
      <c r="C16" s="22" t="s">
        <v>140</v>
      </c>
      <c r="D16" s="22" t="s">
        <v>141</v>
      </c>
      <c r="E16" s="22">
        <v>54261000</v>
      </c>
      <c r="F16" s="22">
        <v>0</v>
      </c>
      <c r="G16" s="22">
        <v>97320000</v>
      </c>
      <c r="H16" s="22">
        <v>72814000</v>
      </c>
      <c r="I16" s="22">
        <v>224395000</v>
      </c>
    </row>
    <row r="17" spans="1:9" x14ac:dyDescent="0.35">
      <c r="A17" s="22" t="s">
        <v>114</v>
      </c>
      <c r="B17" s="22" t="s">
        <v>115</v>
      </c>
      <c r="C17" s="22" t="s">
        <v>142</v>
      </c>
      <c r="D17" s="22" t="s">
        <v>143</v>
      </c>
      <c r="E17" s="22">
        <v>25263370</v>
      </c>
      <c r="F17" s="22">
        <v>0</v>
      </c>
      <c r="G17" s="22">
        <v>6811312</v>
      </c>
      <c r="H17" s="22">
        <v>0</v>
      </c>
      <c r="I17" s="22">
        <v>32074682</v>
      </c>
    </row>
    <row r="18" spans="1:9" x14ac:dyDescent="0.35">
      <c r="A18" s="22" t="s">
        <v>114</v>
      </c>
      <c r="B18" s="22" t="s">
        <v>115</v>
      </c>
      <c r="C18" s="22" t="s">
        <v>144</v>
      </c>
      <c r="D18" s="22" t="s">
        <v>145</v>
      </c>
      <c r="E18" s="22">
        <v>36928000</v>
      </c>
      <c r="F18" s="22">
        <v>0</v>
      </c>
      <c r="G18" s="22">
        <v>339144000</v>
      </c>
      <c r="H18" s="22">
        <v>0</v>
      </c>
      <c r="I18" s="22">
        <v>376072000</v>
      </c>
    </row>
    <row r="19" spans="1:9" x14ac:dyDescent="0.35">
      <c r="A19" s="22" t="s">
        <v>114</v>
      </c>
      <c r="B19" s="22" t="s">
        <v>115</v>
      </c>
      <c r="C19" s="22" t="s">
        <v>146</v>
      </c>
      <c r="D19" s="22" t="s">
        <v>147</v>
      </c>
      <c r="E19" s="22">
        <v>153062723</v>
      </c>
      <c r="F19" s="22">
        <v>23386743</v>
      </c>
      <c r="G19" s="22">
        <v>74842373</v>
      </c>
      <c r="H19" s="22">
        <v>26857397</v>
      </c>
      <c r="I19" s="22">
        <v>278149236</v>
      </c>
    </row>
    <row r="20" spans="1:9" x14ac:dyDescent="0.35">
      <c r="A20" s="22" t="s">
        <v>114</v>
      </c>
      <c r="B20" s="22" t="s">
        <v>115</v>
      </c>
      <c r="C20" s="22" t="s">
        <v>148</v>
      </c>
      <c r="D20" s="22" t="s">
        <v>149</v>
      </c>
      <c r="E20" s="22">
        <v>17756071</v>
      </c>
      <c r="F20" s="22">
        <v>13085278</v>
      </c>
      <c r="G20" s="22">
        <v>2160000</v>
      </c>
      <c r="H20" s="22">
        <v>8711909</v>
      </c>
      <c r="I20" s="22">
        <v>41713258</v>
      </c>
    </row>
    <row r="21" spans="1:9" x14ac:dyDescent="0.35">
      <c r="A21" s="22" t="s">
        <v>114</v>
      </c>
      <c r="B21" s="22" t="s">
        <v>115</v>
      </c>
      <c r="C21" s="22" t="s">
        <v>150</v>
      </c>
      <c r="D21" s="22" t="s">
        <v>151</v>
      </c>
      <c r="E21" s="22">
        <v>46331265</v>
      </c>
      <c r="F21" s="22">
        <v>0</v>
      </c>
      <c r="G21" s="22">
        <v>0</v>
      </c>
      <c r="H21" s="22">
        <v>0</v>
      </c>
      <c r="I21" s="22">
        <v>46331265</v>
      </c>
    </row>
    <row r="22" spans="1:9" x14ac:dyDescent="0.35">
      <c r="A22" s="22" t="s">
        <v>114</v>
      </c>
      <c r="B22" s="22" t="s">
        <v>115</v>
      </c>
      <c r="C22" s="22" t="s">
        <v>152</v>
      </c>
      <c r="D22" s="22" t="s">
        <v>153</v>
      </c>
      <c r="E22" s="22">
        <v>14703296</v>
      </c>
      <c r="F22" s="22">
        <v>128778</v>
      </c>
      <c r="G22" s="22">
        <v>0</v>
      </c>
      <c r="H22" s="22">
        <v>7371435</v>
      </c>
      <c r="I22" s="22">
        <v>22203509</v>
      </c>
    </row>
    <row r="23" spans="1:9" x14ac:dyDescent="0.35">
      <c r="A23" s="22" t="s">
        <v>114</v>
      </c>
      <c r="B23" s="22" t="s">
        <v>154</v>
      </c>
      <c r="C23" s="22" t="s">
        <v>155</v>
      </c>
      <c r="D23" s="22" t="s">
        <v>156</v>
      </c>
      <c r="E23" s="22">
        <v>0</v>
      </c>
      <c r="F23" s="22">
        <v>0</v>
      </c>
      <c r="G23" s="22">
        <v>0</v>
      </c>
      <c r="H23" s="22">
        <v>6350284</v>
      </c>
      <c r="I23" s="22">
        <v>6350284</v>
      </c>
    </row>
    <row r="24" spans="1:9" x14ac:dyDescent="0.35">
      <c r="A24" s="22" t="s">
        <v>114</v>
      </c>
      <c r="B24" s="22" t="s">
        <v>154</v>
      </c>
      <c r="C24" s="22" t="s">
        <v>157</v>
      </c>
      <c r="D24" s="22" t="s">
        <v>158</v>
      </c>
      <c r="E24" s="22">
        <v>6581402</v>
      </c>
      <c r="F24" s="22">
        <v>0</v>
      </c>
      <c r="G24" s="22">
        <v>0</v>
      </c>
      <c r="H24" s="22">
        <v>0</v>
      </c>
      <c r="I24" s="22">
        <v>6581402</v>
      </c>
    </row>
    <row r="25" spans="1:9" x14ac:dyDescent="0.35">
      <c r="A25" s="22" t="s">
        <v>114</v>
      </c>
      <c r="B25" s="22" t="s">
        <v>154</v>
      </c>
      <c r="C25" s="22" t="s">
        <v>159</v>
      </c>
      <c r="D25" s="22" t="s">
        <v>160</v>
      </c>
      <c r="E25" s="22">
        <v>796361</v>
      </c>
      <c r="F25" s="22">
        <v>0</v>
      </c>
      <c r="G25" s="22">
        <v>0</v>
      </c>
      <c r="H25" s="22">
        <v>0</v>
      </c>
      <c r="I25" s="22">
        <v>796361</v>
      </c>
    </row>
    <row r="26" spans="1:9" x14ac:dyDescent="0.35">
      <c r="A26" s="22" t="s">
        <v>114</v>
      </c>
      <c r="B26" s="22" t="s">
        <v>154</v>
      </c>
      <c r="C26" s="22" t="s">
        <v>161</v>
      </c>
      <c r="D26" s="22" t="s">
        <v>162</v>
      </c>
      <c r="E26" s="22">
        <v>12981874</v>
      </c>
      <c r="F26" s="22">
        <v>0</v>
      </c>
      <c r="G26" s="22">
        <v>0</v>
      </c>
      <c r="H26" s="22">
        <v>0</v>
      </c>
      <c r="I26" s="22">
        <v>12981874</v>
      </c>
    </row>
    <row r="27" spans="1:9" x14ac:dyDescent="0.35">
      <c r="A27" s="22" t="s">
        <v>114</v>
      </c>
      <c r="B27" s="22" t="s">
        <v>154</v>
      </c>
      <c r="C27" s="22" t="s">
        <v>163</v>
      </c>
      <c r="D27" s="22" t="s">
        <v>164</v>
      </c>
      <c r="E27" s="22">
        <v>59302176</v>
      </c>
      <c r="F27" s="22">
        <v>17597011</v>
      </c>
      <c r="G27" s="22">
        <v>46746952</v>
      </c>
      <c r="H27" s="22">
        <v>26922904</v>
      </c>
      <c r="I27" s="22">
        <v>150569043</v>
      </c>
    </row>
    <row r="28" spans="1:9" x14ac:dyDescent="0.35">
      <c r="A28" s="22" t="s">
        <v>114</v>
      </c>
      <c r="B28" s="22" t="s">
        <v>154</v>
      </c>
      <c r="C28" s="22" t="s">
        <v>165</v>
      </c>
      <c r="D28" s="22" t="s">
        <v>166</v>
      </c>
      <c r="E28" s="22">
        <v>0</v>
      </c>
      <c r="F28" s="22">
        <v>0</v>
      </c>
      <c r="G28" s="22">
        <v>0</v>
      </c>
      <c r="H28" s="22">
        <v>72529244</v>
      </c>
      <c r="I28" s="22">
        <v>72529244</v>
      </c>
    </row>
    <row r="29" spans="1:9" x14ac:dyDescent="0.35">
      <c r="A29" s="22" t="s">
        <v>114</v>
      </c>
      <c r="B29" s="22" t="s">
        <v>167</v>
      </c>
      <c r="C29" s="22" t="s">
        <v>168</v>
      </c>
      <c r="D29" s="22" t="s">
        <v>169</v>
      </c>
      <c r="E29" s="22">
        <v>0</v>
      </c>
      <c r="F29" s="22">
        <v>312837</v>
      </c>
      <c r="G29" s="22">
        <v>0</v>
      </c>
      <c r="H29" s="22">
        <v>0</v>
      </c>
      <c r="I29" s="22">
        <v>312837</v>
      </c>
    </row>
    <row r="30" spans="1:9" x14ac:dyDescent="0.35">
      <c r="A30" s="22" t="s">
        <v>114</v>
      </c>
      <c r="B30" s="22" t="s">
        <v>167</v>
      </c>
      <c r="C30" s="22" t="s">
        <v>170</v>
      </c>
      <c r="D30" s="22" t="s">
        <v>171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</row>
    <row r="31" spans="1:9" x14ac:dyDescent="0.35">
      <c r="A31" s="22" t="s">
        <v>114</v>
      </c>
      <c r="B31" s="22" t="s">
        <v>167</v>
      </c>
      <c r="C31" s="22" t="s">
        <v>172</v>
      </c>
      <c r="D31" s="22" t="s">
        <v>173</v>
      </c>
      <c r="E31" s="22">
        <v>4342351</v>
      </c>
      <c r="F31" s="22">
        <v>0</v>
      </c>
      <c r="G31" s="22">
        <v>0</v>
      </c>
      <c r="H31" s="22">
        <v>0</v>
      </c>
      <c r="I31" s="22">
        <v>4342351</v>
      </c>
    </row>
    <row r="32" spans="1:9" x14ac:dyDescent="0.35">
      <c r="A32" s="22" t="s">
        <v>114</v>
      </c>
      <c r="B32" s="22" t="s">
        <v>167</v>
      </c>
      <c r="C32" s="22" t="s">
        <v>174</v>
      </c>
      <c r="D32" s="22" t="s">
        <v>175</v>
      </c>
      <c r="E32" s="22">
        <v>0</v>
      </c>
      <c r="F32" s="22">
        <v>0</v>
      </c>
      <c r="G32" s="22">
        <v>0</v>
      </c>
      <c r="H32" s="22">
        <v>2874182</v>
      </c>
      <c r="I32" s="22">
        <v>2874182</v>
      </c>
    </row>
    <row r="33" spans="1:9" x14ac:dyDescent="0.35">
      <c r="A33" s="22" t="s">
        <v>114</v>
      </c>
      <c r="B33" s="22" t="s">
        <v>167</v>
      </c>
      <c r="C33" s="22" t="s">
        <v>176</v>
      </c>
      <c r="D33" s="22" t="s">
        <v>177</v>
      </c>
      <c r="E33" s="22">
        <v>1893331</v>
      </c>
      <c r="F33" s="22">
        <v>92223</v>
      </c>
      <c r="G33" s="22">
        <v>0</v>
      </c>
      <c r="H33" s="22">
        <v>0</v>
      </c>
      <c r="I33" s="22">
        <v>1985554</v>
      </c>
    </row>
    <row r="34" spans="1:9" x14ac:dyDescent="0.35">
      <c r="A34" s="22" t="s">
        <v>114</v>
      </c>
      <c r="B34" s="22" t="s">
        <v>167</v>
      </c>
      <c r="C34" s="22" t="s">
        <v>178</v>
      </c>
      <c r="D34" s="22" t="s">
        <v>179</v>
      </c>
      <c r="E34" s="22">
        <v>986162</v>
      </c>
      <c r="F34" s="22">
        <v>0</v>
      </c>
      <c r="G34" s="22">
        <v>0</v>
      </c>
      <c r="H34" s="22">
        <v>0</v>
      </c>
      <c r="I34" s="22">
        <v>986162</v>
      </c>
    </row>
    <row r="35" spans="1:9" x14ac:dyDescent="0.35">
      <c r="A35" s="22" t="s">
        <v>114</v>
      </c>
      <c r="B35" s="22" t="s">
        <v>167</v>
      </c>
      <c r="C35" s="22" t="s">
        <v>180</v>
      </c>
      <c r="D35" s="22" t="s">
        <v>181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</row>
    <row r="36" spans="1:9" x14ac:dyDescent="0.35">
      <c r="A36" s="22" t="s">
        <v>114</v>
      </c>
      <c r="B36" s="22" t="s">
        <v>167</v>
      </c>
      <c r="C36" s="22" t="s">
        <v>182</v>
      </c>
      <c r="D36" s="22" t="s">
        <v>183</v>
      </c>
      <c r="E36" s="22">
        <v>11588291</v>
      </c>
      <c r="F36" s="22">
        <v>420189</v>
      </c>
      <c r="G36" s="22">
        <v>0</v>
      </c>
      <c r="H36" s="22">
        <v>0</v>
      </c>
      <c r="I36" s="22">
        <v>12008480</v>
      </c>
    </row>
    <row r="37" spans="1:9" x14ac:dyDescent="0.35">
      <c r="A37" s="22" t="s">
        <v>114</v>
      </c>
      <c r="B37" s="22" t="s">
        <v>167</v>
      </c>
      <c r="C37" s="22" t="s">
        <v>184</v>
      </c>
      <c r="D37" s="22" t="s">
        <v>185</v>
      </c>
      <c r="E37" s="22">
        <v>10252815</v>
      </c>
      <c r="F37" s="22">
        <v>14582</v>
      </c>
      <c r="G37" s="22">
        <v>0</v>
      </c>
      <c r="H37" s="22">
        <v>214478</v>
      </c>
      <c r="I37" s="22">
        <v>10481875</v>
      </c>
    </row>
    <row r="38" spans="1:9" x14ac:dyDescent="0.35">
      <c r="A38" s="22" t="s">
        <v>114</v>
      </c>
      <c r="B38" s="22" t="s">
        <v>167</v>
      </c>
      <c r="C38" s="22" t="s">
        <v>186</v>
      </c>
      <c r="D38" s="22" t="s">
        <v>187</v>
      </c>
      <c r="E38" s="22">
        <v>8838726</v>
      </c>
      <c r="F38" s="22">
        <v>0</v>
      </c>
      <c r="G38" s="22">
        <v>0</v>
      </c>
      <c r="H38" s="22">
        <v>3872625</v>
      </c>
      <c r="I38" s="22">
        <v>12711351</v>
      </c>
    </row>
    <row r="39" spans="1:9" x14ac:dyDescent="0.35">
      <c r="A39" s="22" t="s">
        <v>114</v>
      </c>
      <c r="B39" s="22" t="s">
        <v>167</v>
      </c>
      <c r="C39" s="22" t="s">
        <v>188</v>
      </c>
      <c r="D39" s="22" t="s">
        <v>189</v>
      </c>
      <c r="E39" s="22">
        <v>1434981</v>
      </c>
      <c r="F39" s="22">
        <v>0</v>
      </c>
      <c r="G39" s="22">
        <v>0</v>
      </c>
      <c r="H39" s="22">
        <v>0</v>
      </c>
      <c r="I39" s="22">
        <v>1434981</v>
      </c>
    </row>
    <row r="40" spans="1:9" x14ac:dyDescent="0.35">
      <c r="A40" s="22" t="s">
        <v>114</v>
      </c>
      <c r="B40" s="22" t="s">
        <v>167</v>
      </c>
      <c r="C40" s="22" t="s">
        <v>190</v>
      </c>
      <c r="D40" s="22" t="s">
        <v>191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</row>
    <row r="41" spans="1:9" x14ac:dyDescent="0.35">
      <c r="A41" s="22" t="s">
        <v>114</v>
      </c>
      <c r="B41" s="22" t="s">
        <v>167</v>
      </c>
      <c r="C41" s="22" t="s">
        <v>192</v>
      </c>
      <c r="D41" s="22" t="s">
        <v>193</v>
      </c>
      <c r="E41" s="22">
        <v>1859161</v>
      </c>
      <c r="F41" s="22">
        <v>0</v>
      </c>
      <c r="G41" s="22">
        <v>0</v>
      </c>
      <c r="H41" s="22">
        <v>0</v>
      </c>
      <c r="I41" s="22">
        <v>1859161</v>
      </c>
    </row>
    <row r="42" spans="1:9" x14ac:dyDescent="0.35">
      <c r="A42" s="22" t="s">
        <v>114</v>
      </c>
      <c r="B42" s="22" t="s">
        <v>167</v>
      </c>
      <c r="C42" s="22" t="s">
        <v>194</v>
      </c>
      <c r="D42" s="22" t="s">
        <v>195</v>
      </c>
      <c r="E42" s="22">
        <v>7793085</v>
      </c>
      <c r="F42" s="22">
        <v>0</v>
      </c>
      <c r="G42" s="22">
        <v>0</v>
      </c>
      <c r="H42" s="22">
        <v>0</v>
      </c>
      <c r="I42" s="22">
        <v>7793085</v>
      </c>
    </row>
    <row r="43" spans="1:9" x14ac:dyDescent="0.35">
      <c r="A43" s="22" t="s">
        <v>114</v>
      </c>
      <c r="B43" s="22" t="s">
        <v>167</v>
      </c>
      <c r="C43" s="22" t="s">
        <v>196</v>
      </c>
      <c r="D43" s="22" t="s">
        <v>197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</row>
    <row r="44" spans="1:9" x14ac:dyDescent="0.35">
      <c r="A44" s="22" t="s">
        <v>114</v>
      </c>
      <c r="B44" s="22" t="s">
        <v>167</v>
      </c>
      <c r="C44" s="22" t="s">
        <v>198</v>
      </c>
      <c r="D44" s="22" t="s">
        <v>199</v>
      </c>
      <c r="E44" s="22">
        <v>1778082</v>
      </c>
      <c r="F44" s="22">
        <v>0</v>
      </c>
      <c r="G44" s="22">
        <v>0</v>
      </c>
      <c r="H44" s="22">
        <v>0</v>
      </c>
      <c r="I44" s="22">
        <v>1778082</v>
      </c>
    </row>
    <row r="45" spans="1:9" x14ac:dyDescent="0.35">
      <c r="A45" s="22" t="s">
        <v>114</v>
      </c>
      <c r="B45" s="22" t="s">
        <v>167</v>
      </c>
      <c r="C45" s="22" t="s">
        <v>200</v>
      </c>
      <c r="D45" s="22" t="s">
        <v>201</v>
      </c>
      <c r="E45" s="22">
        <v>11697861</v>
      </c>
      <c r="F45" s="22">
        <v>0</v>
      </c>
      <c r="G45" s="22">
        <v>0</v>
      </c>
      <c r="H45" s="22">
        <v>0</v>
      </c>
      <c r="I45" s="22">
        <v>11697861</v>
      </c>
    </row>
    <row r="46" spans="1:9" x14ac:dyDescent="0.35">
      <c r="A46" s="22" t="s">
        <v>114</v>
      </c>
      <c r="B46" s="22" t="s">
        <v>167</v>
      </c>
      <c r="C46" s="22" t="s">
        <v>202</v>
      </c>
      <c r="D46" s="22" t="s">
        <v>203</v>
      </c>
      <c r="E46" s="22">
        <v>0</v>
      </c>
      <c r="F46" s="22">
        <v>49782</v>
      </c>
      <c r="G46" s="22">
        <v>0</v>
      </c>
      <c r="H46" s="22">
        <v>0</v>
      </c>
      <c r="I46" s="22">
        <v>49782</v>
      </c>
    </row>
    <row r="47" spans="1:9" x14ac:dyDescent="0.35">
      <c r="A47" s="22" t="s">
        <v>114</v>
      </c>
      <c r="B47" s="22" t="s">
        <v>167</v>
      </c>
      <c r="C47" s="22" t="s">
        <v>204</v>
      </c>
      <c r="D47" s="22" t="s">
        <v>205</v>
      </c>
      <c r="E47" s="22">
        <v>25872130</v>
      </c>
      <c r="F47" s="22">
        <v>5392574</v>
      </c>
      <c r="G47" s="22">
        <v>0</v>
      </c>
      <c r="H47" s="22">
        <v>16640240</v>
      </c>
      <c r="I47" s="22">
        <v>47904944</v>
      </c>
    </row>
    <row r="48" spans="1:9" x14ac:dyDescent="0.35">
      <c r="A48" s="22" t="s">
        <v>114</v>
      </c>
      <c r="B48" s="22" t="s">
        <v>167</v>
      </c>
      <c r="C48" s="22" t="s">
        <v>206</v>
      </c>
      <c r="D48" s="22" t="s">
        <v>207</v>
      </c>
      <c r="E48" s="22">
        <v>0</v>
      </c>
      <c r="F48" s="22">
        <v>0</v>
      </c>
      <c r="G48" s="22">
        <v>2844361</v>
      </c>
      <c r="H48" s="22">
        <v>0</v>
      </c>
      <c r="I48" s="22">
        <v>2844361</v>
      </c>
    </row>
    <row r="49" spans="1:9" x14ac:dyDescent="0.35">
      <c r="A49" s="22" t="s">
        <v>114</v>
      </c>
      <c r="B49" s="22" t="s">
        <v>167</v>
      </c>
      <c r="C49" s="22" t="s">
        <v>208</v>
      </c>
      <c r="D49" s="22" t="s">
        <v>209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</row>
    <row r="50" spans="1:9" x14ac:dyDescent="0.35">
      <c r="A50" s="22" t="s">
        <v>114</v>
      </c>
      <c r="B50" s="22" t="s">
        <v>167</v>
      </c>
      <c r="C50" s="22" t="s">
        <v>210</v>
      </c>
      <c r="D50" s="22" t="s">
        <v>211</v>
      </c>
      <c r="E50" s="22">
        <v>5086986</v>
      </c>
      <c r="F50" s="22">
        <v>91001</v>
      </c>
      <c r="G50" s="22">
        <v>0</v>
      </c>
      <c r="H50" s="22">
        <v>0</v>
      </c>
      <c r="I50" s="22">
        <v>5177987</v>
      </c>
    </row>
    <row r="51" spans="1:9" x14ac:dyDescent="0.35">
      <c r="A51" s="22" t="s">
        <v>114</v>
      </c>
      <c r="B51" s="22" t="s">
        <v>167</v>
      </c>
      <c r="C51" s="22" t="s">
        <v>212</v>
      </c>
      <c r="D51" s="22" t="s">
        <v>213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</row>
    <row r="52" spans="1:9" x14ac:dyDescent="0.35">
      <c r="A52" s="22" t="s">
        <v>114</v>
      </c>
      <c r="B52" s="22" t="s">
        <v>167</v>
      </c>
      <c r="C52" s="22" t="s">
        <v>214</v>
      </c>
      <c r="D52" s="22" t="s">
        <v>215</v>
      </c>
      <c r="E52" s="22">
        <v>5168938</v>
      </c>
      <c r="F52" s="22">
        <v>0</v>
      </c>
      <c r="G52" s="22">
        <v>0</v>
      </c>
      <c r="H52" s="22">
        <v>0</v>
      </c>
      <c r="I52" s="22">
        <v>5168938</v>
      </c>
    </row>
    <row r="53" spans="1:9" x14ac:dyDescent="0.35">
      <c r="A53" s="22" t="s">
        <v>114</v>
      </c>
      <c r="B53" s="22" t="s">
        <v>167</v>
      </c>
      <c r="C53" s="22" t="s">
        <v>216</v>
      </c>
      <c r="D53" s="22" t="s">
        <v>217</v>
      </c>
      <c r="E53" s="22">
        <v>16114167</v>
      </c>
      <c r="F53" s="22">
        <v>5821801</v>
      </c>
      <c r="G53" s="22">
        <v>53462</v>
      </c>
      <c r="H53" s="22">
        <v>21611999</v>
      </c>
      <c r="I53" s="22">
        <v>43601429</v>
      </c>
    </row>
    <row r="54" spans="1:9" x14ac:dyDescent="0.35">
      <c r="A54" s="22" t="s">
        <v>114</v>
      </c>
      <c r="B54" s="22" t="s">
        <v>167</v>
      </c>
      <c r="C54" s="22" t="s">
        <v>218</v>
      </c>
      <c r="D54" s="22" t="s">
        <v>219</v>
      </c>
      <c r="E54" s="22">
        <v>438056</v>
      </c>
      <c r="F54" s="22">
        <v>0</v>
      </c>
      <c r="G54" s="22">
        <v>0</v>
      </c>
      <c r="H54" s="22">
        <v>3342997</v>
      </c>
      <c r="I54" s="22">
        <v>3781053</v>
      </c>
    </row>
    <row r="55" spans="1:9" x14ac:dyDescent="0.35">
      <c r="A55" s="22" t="s">
        <v>114</v>
      </c>
      <c r="B55" s="22" t="s">
        <v>167</v>
      </c>
      <c r="C55" s="22" t="s">
        <v>220</v>
      </c>
      <c r="D55" s="22" t="s">
        <v>221</v>
      </c>
      <c r="E55" s="22">
        <v>15955901</v>
      </c>
      <c r="F55" s="22">
        <v>0</v>
      </c>
      <c r="G55" s="22">
        <v>0</v>
      </c>
      <c r="H55" s="22">
        <v>0</v>
      </c>
      <c r="I55" s="22">
        <v>15955901</v>
      </c>
    </row>
    <row r="56" spans="1:9" x14ac:dyDescent="0.35">
      <c r="A56" s="22" t="s">
        <v>114</v>
      </c>
      <c r="B56" s="22" t="s">
        <v>167</v>
      </c>
      <c r="C56" s="22" t="s">
        <v>222</v>
      </c>
      <c r="D56" s="22" t="s">
        <v>223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</row>
    <row r="57" spans="1:9" x14ac:dyDescent="0.35">
      <c r="A57" s="22" t="s">
        <v>114</v>
      </c>
      <c r="B57" s="22" t="s">
        <v>167</v>
      </c>
      <c r="C57" s="22" t="s">
        <v>224</v>
      </c>
      <c r="D57" s="22" t="s">
        <v>225</v>
      </c>
      <c r="E57" s="22">
        <v>13517117</v>
      </c>
      <c r="F57" s="22">
        <v>0</v>
      </c>
      <c r="G57" s="22">
        <v>0</v>
      </c>
      <c r="H57" s="22">
        <v>0</v>
      </c>
      <c r="I57" s="22">
        <v>13517117</v>
      </c>
    </row>
    <row r="58" spans="1:9" x14ac:dyDescent="0.35">
      <c r="A58" s="22" t="s">
        <v>114</v>
      </c>
      <c r="B58" s="22" t="s">
        <v>167</v>
      </c>
      <c r="C58" s="22" t="s">
        <v>226</v>
      </c>
      <c r="D58" s="22" t="s">
        <v>227</v>
      </c>
      <c r="E58" s="22">
        <v>4777508</v>
      </c>
      <c r="F58" s="22">
        <v>1219195</v>
      </c>
      <c r="G58" s="22">
        <v>0</v>
      </c>
      <c r="H58" s="22">
        <v>0</v>
      </c>
      <c r="I58" s="22">
        <v>5996703</v>
      </c>
    </row>
    <row r="59" spans="1:9" x14ac:dyDescent="0.35">
      <c r="A59" s="22" t="s">
        <v>114</v>
      </c>
      <c r="B59" s="22" t="s">
        <v>167</v>
      </c>
      <c r="C59" s="22" t="s">
        <v>228</v>
      </c>
      <c r="D59" s="22" t="s">
        <v>229</v>
      </c>
      <c r="E59" s="22">
        <v>12205461</v>
      </c>
      <c r="F59" s="22">
        <v>0</v>
      </c>
      <c r="G59" s="22">
        <v>0</v>
      </c>
      <c r="H59" s="22">
        <v>0</v>
      </c>
      <c r="I59" s="22">
        <v>12205461</v>
      </c>
    </row>
    <row r="60" spans="1:9" x14ac:dyDescent="0.35">
      <c r="A60" s="22" t="s">
        <v>114</v>
      </c>
      <c r="B60" s="22" t="s">
        <v>167</v>
      </c>
      <c r="C60" s="22" t="s">
        <v>230</v>
      </c>
      <c r="D60" s="22" t="s">
        <v>231</v>
      </c>
      <c r="E60" s="22">
        <v>6514679</v>
      </c>
      <c r="F60" s="22">
        <v>0</v>
      </c>
      <c r="G60" s="22">
        <v>0</v>
      </c>
      <c r="H60" s="22">
        <v>1150000</v>
      </c>
      <c r="I60" s="22">
        <v>7664679</v>
      </c>
    </row>
    <row r="61" spans="1:9" x14ac:dyDescent="0.35">
      <c r="A61" s="22" t="s">
        <v>114</v>
      </c>
      <c r="B61" s="22" t="s">
        <v>167</v>
      </c>
      <c r="C61" s="22" t="s">
        <v>232</v>
      </c>
      <c r="D61" s="22" t="s">
        <v>233</v>
      </c>
      <c r="E61" s="22">
        <v>25204990</v>
      </c>
      <c r="F61" s="22">
        <v>0</v>
      </c>
      <c r="G61" s="22">
        <v>0</v>
      </c>
      <c r="H61" s="22">
        <v>0</v>
      </c>
      <c r="I61" s="22">
        <v>25204990</v>
      </c>
    </row>
    <row r="62" spans="1:9" x14ac:dyDescent="0.35">
      <c r="A62" s="22" t="s">
        <v>114</v>
      </c>
      <c r="B62" s="22" t="s">
        <v>167</v>
      </c>
      <c r="C62" s="22" t="s">
        <v>234</v>
      </c>
      <c r="D62" s="22" t="s">
        <v>235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</row>
    <row r="63" spans="1:9" x14ac:dyDescent="0.35">
      <c r="A63" s="22" t="s">
        <v>114</v>
      </c>
      <c r="B63" s="22" t="s">
        <v>167</v>
      </c>
      <c r="C63" s="22" t="s">
        <v>236</v>
      </c>
      <c r="D63" s="22" t="s">
        <v>237</v>
      </c>
      <c r="E63" s="22">
        <v>203782</v>
      </c>
      <c r="F63" s="22">
        <v>32374440</v>
      </c>
      <c r="G63" s="22">
        <v>463779</v>
      </c>
      <c r="H63" s="22">
        <v>0</v>
      </c>
      <c r="I63" s="22">
        <v>33042001</v>
      </c>
    </row>
    <row r="64" spans="1:9" x14ac:dyDescent="0.35">
      <c r="A64" s="22" t="s">
        <v>114</v>
      </c>
      <c r="B64" s="22" t="s">
        <v>167</v>
      </c>
      <c r="C64" s="22" t="s">
        <v>238</v>
      </c>
      <c r="D64" s="22" t="s">
        <v>239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</row>
    <row r="65" spans="1:9" x14ac:dyDescent="0.35">
      <c r="A65" s="22" t="s">
        <v>114</v>
      </c>
      <c r="B65" s="22" t="s">
        <v>167</v>
      </c>
      <c r="C65" s="22" t="s">
        <v>240</v>
      </c>
      <c r="D65" s="22" t="s">
        <v>241</v>
      </c>
      <c r="E65" s="22">
        <v>3816420</v>
      </c>
      <c r="F65" s="22">
        <v>0</v>
      </c>
      <c r="G65" s="22">
        <v>0</v>
      </c>
      <c r="H65" s="22">
        <v>0</v>
      </c>
      <c r="I65" s="22">
        <v>3816420</v>
      </c>
    </row>
    <row r="66" spans="1:9" x14ac:dyDescent="0.35">
      <c r="A66" s="22" t="s">
        <v>114</v>
      </c>
      <c r="B66" s="22" t="s">
        <v>167</v>
      </c>
      <c r="C66" s="22" t="s">
        <v>242</v>
      </c>
      <c r="D66" s="22" t="s">
        <v>243</v>
      </c>
      <c r="E66" s="22">
        <v>0</v>
      </c>
      <c r="F66" s="22">
        <v>0</v>
      </c>
      <c r="G66" s="22">
        <v>0</v>
      </c>
      <c r="H66" s="22">
        <v>1261774</v>
      </c>
      <c r="I66" s="22">
        <v>1261774</v>
      </c>
    </row>
    <row r="67" spans="1:9" x14ac:dyDescent="0.35">
      <c r="A67" s="22" t="s">
        <v>114</v>
      </c>
      <c r="B67" s="22" t="s">
        <v>167</v>
      </c>
      <c r="C67" s="22" t="s">
        <v>244</v>
      </c>
      <c r="D67" s="22" t="s">
        <v>245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</row>
    <row r="68" spans="1:9" x14ac:dyDescent="0.35">
      <c r="A68" s="22" t="s">
        <v>114</v>
      </c>
      <c r="B68" s="22" t="s">
        <v>167</v>
      </c>
      <c r="C68" s="22" t="s">
        <v>246</v>
      </c>
      <c r="D68" s="22" t="s">
        <v>247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</row>
    <row r="69" spans="1:9" x14ac:dyDescent="0.35">
      <c r="A69" s="22" t="s">
        <v>114</v>
      </c>
      <c r="B69" s="22" t="s">
        <v>167</v>
      </c>
      <c r="C69" s="22" t="s">
        <v>248</v>
      </c>
      <c r="D69" s="22" t="s">
        <v>249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</row>
    <row r="70" spans="1:9" x14ac:dyDescent="0.35">
      <c r="A70" s="22" t="s">
        <v>114</v>
      </c>
      <c r="B70" s="22" t="s">
        <v>167</v>
      </c>
      <c r="C70" s="22" t="s">
        <v>250</v>
      </c>
      <c r="D70" s="22" t="s">
        <v>251</v>
      </c>
      <c r="E70" s="22">
        <v>2479546</v>
      </c>
      <c r="F70" s="22">
        <v>44732060</v>
      </c>
      <c r="G70" s="22">
        <v>50009</v>
      </c>
      <c r="H70" s="22">
        <v>0</v>
      </c>
      <c r="I70" s="22">
        <v>47261615</v>
      </c>
    </row>
    <row r="71" spans="1:9" x14ac:dyDescent="0.35">
      <c r="A71" s="22" t="s">
        <v>114</v>
      </c>
      <c r="B71" s="22" t="s">
        <v>167</v>
      </c>
      <c r="C71" s="22" t="s">
        <v>252</v>
      </c>
      <c r="D71" s="22" t="s">
        <v>253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</row>
    <row r="72" spans="1:9" x14ac:dyDescent="0.35">
      <c r="A72" s="22" t="s">
        <v>114</v>
      </c>
      <c r="B72" s="22" t="s">
        <v>167</v>
      </c>
      <c r="C72" s="22" t="s">
        <v>254</v>
      </c>
      <c r="D72" s="22" t="s">
        <v>255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</row>
    <row r="73" spans="1:9" x14ac:dyDescent="0.35">
      <c r="A73" s="22" t="s">
        <v>114</v>
      </c>
      <c r="B73" s="22" t="s">
        <v>167</v>
      </c>
      <c r="C73" s="22" t="s">
        <v>256</v>
      </c>
      <c r="D73" s="22" t="s">
        <v>257</v>
      </c>
      <c r="E73" s="22">
        <v>1350877</v>
      </c>
      <c r="F73" s="22">
        <v>0</v>
      </c>
      <c r="G73" s="22">
        <v>0</v>
      </c>
      <c r="H73" s="22">
        <v>0</v>
      </c>
      <c r="I73" s="22">
        <v>1350877</v>
      </c>
    </row>
    <row r="74" spans="1:9" x14ac:dyDescent="0.35">
      <c r="A74" s="22" t="s">
        <v>114</v>
      </c>
      <c r="B74" s="22" t="s">
        <v>167</v>
      </c>
      <c r="C74" s="22" t="s">
        <v>258</v>
      </c>
      <c r="D74" s="22" t="s">
        <v>259</v>
      </c>
      <c r="E74" s="22">
        <v>260250</v>
      </c>
      <c r="F74" s="22">
        <v>0</v>
      </c>
      <c r="G74" s="22">
        <v>0</v>
      </c>
      <c r="H74" s="22">
        <v>0</v>
      </c>
      <c r="I74" s="22">
        <v>260250</v>
      </c>
    </row>
    <row r="75" spans="1:9" x14ac:dyDescent="0.35">
      <c r="A75" s="22" t="s">
        <v>114</v>
      </c>
      <c r="B75" s="22" t="s">
        <v>167</v>
      </c>
      <c r="C75" s="22" t="s">
        <v>260</v>
      </c>
      <c r="D75" s="22" t="s">
        <v>261</v>
      </c>
      <c r="E75" s="22">
        <v>7731421</v>
      </c>
      <c r="F75" s="22">
        <v>0</v>
      </c>
      <c r="G75" s="22">
        <v>0</v>
      </c>
      <c r="H75" s="22">
        <v>1218354</v>
      </c>
      <c r="I75" s="22">
        <v>8949775</v>
      </c>
    </row>
    <row r="76" spans="1:9" x14ac:dyDescent="0.35">
      <c r="A76" s="22" t="s">
        <v>114</v>
      </c>
      <c r="B76" s="22" t="s">
        <v>167</v>
      </c>
      <c r="C76" s="22" t="s">
        <v>262</v>
      </c>
      <c r="D76" s="22" t="s">
        <v>263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</row>
    <row r="77" spans="1:9" x14ac:dyDescent="0.35">
      <c r="A77" s="22" t="s">
        <v>114</v>
      </c>
      <c r="B77" s="22" t="s">
        <v>167</v>
      </c>
      <c r="C77" s="22" t="s">
        <v>264</v>
      </c>
      <c r="D77" s="22" t="s">
        <v>265</v>
      </c>
      <c r="E77" s="22">
        <v>4639316</v>
      </c>
      <c r="F77" s="22">
        <v>0</v>
      </c>
      <c r="G77" s="22">
        <v>0</v>
      </c>
      <c r="H77" s="22">
        <v>80868</v>
      </c>
      <c r="I77" s="22">
        <v>4720184</v>
      </c>
    </row>
    <row r="78" spans="1:9" x14ac:dyDescent="0.35">
      <c r="A78" s="22" t="s">
        <v>114</v>
      </c>
      <c r="B78" s="22" t="s">
        <v>167</v>
      </c>
      <c r="C78" s="22" t="s">
        <v>266</v>
      </c>
      <c r="D78" s="22" t="s">
        <v>267</v>
      </c>
      <c r="E78" s="22">
        <v>17269850</v>
      </c>
      <c r="F78" s="22">
        <v>4969192</v>
      </c>
      <c r="G78" s="22">
        <v>11990650</v>
      </c>
      <c r="H78" s="22">
        <v>0</v>
      </c>
      <c r="I78" s="22">
        <v>34229692</v>
      </c>
    </row>
    <row r="79" spans="1:9" x14ac:dyDescent="0.35">
      <c r="A79" s="22" t="s">
        <v>114</v>
      </c>
      <c r="B79" s="22" t="s">
        <v>167</v>
      </c>
      <c r="C79" s="22" t="s">
        <v>268</v>
      </c>
      <c r="D79" s="22" t="s">
        <v>269</v>
      </c>
      <c r="E79" s="22">
        <v>1680214</v>
      </c>
      <c r="F79" s="22">
        <v>0</v>
      </c>
      <c r="G79" s="22">
        <v>0</v>
      </c>
      <c r="H79" s="22">
        <v>0</v>
      </c>
      <c r="I79" s="22">
        <v>1680214</v>
      </c>
    </row>
    <row r="80" spans="1:9" x14ac:dyDescent="0.35">
      <c r="A80" s="22" t="s">
        <v>114</v>
      </c>
      <c r="B80" s="22" t="s">
        <v>167</v>
      </c>
      <c r="C80" s="22" t="s">
        <v>270</v>
      </c>
      <c r="D80" s="22" t="s">
        <v>271</v>
      </c>
      <c r="E80" s="22">
        <v>0</v>
      </c>
      <c r="F80" s="22">
        <v>0</v>
      </c>
      <c r="G80" s="22">
        <v>0</v>
      </c>
      <c r="H80" s="22">
        <v>302251</v>
      </c>
      <c r="I80" s="22">
        <v>302251</v>
      </c>
    </row>
    <row r="81" spans="1:9" x14ac:dyDescent="0.35">
      <c r="A81" s="22" t="s">
        <v>114</v>
      </c>
      <c r="B81" s="22" t="s">
        <v>167</v>
      </c>
      <c r="C81" s="22" t="s">
        <v>272</v>
      </c>
      <c r="D81" s="22" t="s">
        <v>273</v>
      </c>
      <c r="E81" s="22">
        <v>0</v>
      </c>
      <c r="F81" s="22">
        <v>0</v>
      </c>
      <c r="G81" s="22">
        <v>0</v>
      </c>
      <c r="H81" s="22">
        <v>337946</v>
      </c>
      <c r="I81" s="22">
        <v>337946</v>
      </c>
    </row>
    <row r="82" spans="1:9" x14ac:dyDescent="0.35">
      <c r="A82" s="22" t="s">
        <v>114</v>
      </c>
      <c r="B82" s="22" t="s">
        <v>167</v>
      </c>
      <c r="C82" s="22" t="s">
        <v>274</v>
      </c>
      <c r="D82" s="22" t="s">
        <v>275</v>
      </c>
      <c r="E82" s="22">
        <v>9118261</v>
      </c>
      <c r="F82" s="22">
        <v>1888236</v>
      </c>
      <c r="G82" s="22">
        <v>0</v>
      </c>
      <c r="H82" s="22">
        <v>984926</v>
      </c>
      <c r="I82" s="22">
        <v>11991423</v>
      </c>
    </row>
    <row r="83" spans="1:9" x14ac:dyDescent="0.35">
      <c r="A83" s="22" t="s">
        <v>114</v>
      </c>
      <c r="B83" s="22" t="s">
        <v>167</v>
      </c>
      <c r="C83" s="22" t="s">
        <v>276</v>
      </c>
      <c r="D83" s="22" t="s">
        <v>277</v>
      </c>
      <c r="E83" s="22">
        <v>1511404</v>
      </c>
      <c r="F83" s="22">
        <v>0</v>
      </c>
      <c r="G83" s="22">
        <v>0</v>
      </c>
      <c r="H83" s="22">
        <v>0</v>
      </c>
      <c r="I83" s="22">
        <v>1511404</v>
      </c>
    </row>
    <row r="84" spans="1:9" x14ac:dyDescent="0.35">
      <c r="A84" s="22" t="s">
        <v>114</v>
      </c>
      <c r="B84" s="22" t="s">
        <v>167</v>
      </c>
      <c r="C84" s="22" t="s">
        <v>278</v>
      </c>
      <c r="D84" s="22" t="s">
        <v>279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</row>
    <row r="85" spans="1:9" x14ac:dyDescent="0.35">
      <c r="A85" s="22" t="s">
        <v>114</v>
      </c>
      <c r="B85" s="22" t="s">
        <v>167</v>
      </c>
      <c r="C85" s="22" t="s">
        <v>280</v>
      </c>
      <c r="D85" s="22" t="s">
        <v>281</v>
      </c>
      <c r="E85" s="22">
        <v>0</v>
      </c>
      <c r="F85" s="22">
        <v>0</v>
      </c>
      <c r="G85" s="22">
        <v>0</v>
      </c>
      <c r="H85" s="22">
        <v>950000</v>
      </c>
      <c r="I85" s="22">
        <v>950000</v>
      </c>
    </row>
    <row r="86" spans="1:9" x14ac:dyDescent="0.35">
      <c r="A86" s="22" t="s">
        <v>114</v>
      </c>
      <c r="B86" s="22" t="s">
        <v>167</v>
      </c>
      <c r="C86" s="22" t="s">
        <v>282</v>
      </c>
      <c r="D86" s="22" t="s">
        <v>283</v>
      </c>
      <c r="E86" s="22">
        <v>1741066</v>
      </c>
      <c r="F86" s="22">
        <v>0</v>
      </c>
      <c r="G86" s="22">
        <v>0</v>
      </c>
      <c r="H86" s="22">
        <v>5799873</v>
      </c>
      <c r="I86" s="22">
        <v>7540939</v>
      </c>
    </row>
    <row r="87" spans="1:9" x14ac:dyDescent="0.35">
      <c r="A87" s="22" t="s">
        <v>114</v>
      </c>
      <c r="B87" s="22" t="s">
        <v>167</v>
      </c>
      <c r="C87" s="22" t="s">
        <v>284</v>
      </c>
      <c r="D87" s="22" t="s">
        <v>285</v>
      </c>
      <c r="E87" s="22">
        <v>1155884</v>
      </c>
      <c r="F87" s="22">
        <v>0</v>
      </c>
      <c r="G87" s="22">
        <v>0</v>
      </c>
      <c r="H87" s="22">
        <v>6067048</v>
      </c>
      <c r="I87" s="22">
        <v>7222932</v>
      </c>
    </row>
    <row r="88" spans="1:9" x14ac:dyDescent="0.35">
      <c r="A88" s="22" t="s">
        <v>114</v>
      </c>
      <c r="B88" s="22" t="s">
        <v>167</v>
      </c>
      <c r="C88" s="22" t="s">
        <v>286</v>
      </c>
      <c r="D88" s="22" t="s">
        <v>287</v>
      </c>
      <c r="E88" s="22">
        <v>0</v>
      </c>
      <c r="F88" s="22">
        <v>276526</v>
      </c>
      <c r="G88" s="22">
        <v>0</v>
      </c>
      <c r="H88" s="22">
        <v>3715090</v>
      </c>
      <c r="I88" s="22">
        <v>3991616</v>
      </c>
    </row>
    <row r="89" spans="1:9" x14ac:dyDescent="0.35">
      <c r="A89" s="22" t="s">
        <v>114</v>
      </c>
      <c r="B89" s="22" t="s">
        <v>167</v>
      </c>
      <c r="C89" s="22" t="s">
        <v>288</v>
      </c>
      <c r="D89" s="22" t="s">
        <v>289</v>
      </c>
      <c r="E89" s="22">
        <v>0</v>
      </c>
      <c r="F89" s="22">
        <v>0</v>
      </c>
      <c r="G89" s="22">
        <v>0</v>
      </c>
      <c r="H89" s="22">
        <v>0</v>
      </c>
      <c r="I89" s="22">
        <v>0</v>
      </c>
    </row>
    <row r="90" spans="1:9" x14ac:dyDescent="0.35">
      <c r="A90" s="22" t="s">
        <v>114</v>
      </c>
      <c r="B90" s="22" t="s">
        <v>167</v>
      </c>
      <c r="C90" s="22" t="s">
        <v>290</v>
      </c>
      <c r="D90" s="22" t="s">
        <v>291</v>
      </c>
      <c r="E90" s="22">
        <v>8794484</v>
      </c>
      <c r="F90" s="22">
        <v>0</v>
      </c>
      <c r="G90" s="22">
        <v>0</v>
      </c>
      <c r="H90" s="22">
        <v>0</v>
      </c>
      <c r="I90" s="22">
        <v>8794484</v>
      </c>
    </row>
    <row r="91" spans="1:9" x14ac:dyDescent="0.35">
      <c r="A91" s="22" t="s">
        <v>114</v>
      </c>
      <c r="B91" s="22" t="s">
        <v>167</v>
      </c>
      <c r="C91" s="22" t="s">
        <v>292</v>
      </c>
      <c r="D91" s="22" t="s">
        <v>293</v>
      </c>
      <c r="E91" s="22">
        <v>1401829</v>
      </c>
      <c r="F91" s="22">
        <v>640935</v>
      </c>
      <c r="G91" s="22">
        <v>0</v>
      </c>
      <c r="H91" s="22">
        <v>0</v>
      </c>
      <c r="I91" s="22">
        <v>2042764</v>
      </c>
    </row>
    <row r="92" spans="1:9" x14ac:dyDescent="0.35">
      <c r="A92" s="22" t="s">
        <v>114</v>
      </c>
      <c r="B92" s="22" t="s">
        <v>294</v>
      </c>
      <c r="C92" s="22" t="s">
        <v>295</v>
      </c>
      <c r="D92" s="22" t="s">
        <v>296</v>
      </c>
      <c r="E92" s="22">
        <v>5514990</v>
      </c>
      <c r="F92" s="22">
        <v>0</v>
      </c>
      <c r="G92" s="22">
        <v>0</v>
      </c>
      <c r="H92" s="22">
        <v>0</v>
      </c>
      <c r="I92" s="22">
        <v>5514990</v>
      </c>
    </row>
    <row r="93" spans="1:9" x14ac:dyDescent="0.35">
      <c r="A93" s="22" t="s">
        <v>114</v>
      </c>
      <c r="B93" s="22" t="s">
        <v>294</v>
      </c>
      <c r="C93" s="22" t="s">
        <v>297</v>
      </c>
      <c r="D93" s="22" t="s">
        <v>298</v>
      </c>
      <c r="E93" s="22">
        <v>8880235</v>
      </c>
      <c r="F93" s="22">
        <v>0</v>
      </c>
      <c r="G93" s="22">
        <v>0</v>
      </c>
      <c r="H93" s="22">
        <v>25623869</v>
      </c>
      <c r="I93" s="22">
        <v>34504104</v>
      </c>
    </row>
    <row r="94" spans="1:9" x14ac:dyDescent="0.35">
      <c r="A94" s="22" t="s">
        <v>114</v>
      </c>
      <c r="B94" s="22" t="s">
        <v>294</v>
      </c>
      <c r="C94" s="22" t="s">
        <v>299</v>
      </c>
      <c r="D94" s="22" t="s">
        <v>300</v>
      </c>
      <c r="E94" s="22">
        <v>4362725</v>
      </c>
      <c r="F94" s="22">
        <v>0</v>
      </c>
      <c r="G94" s="22">
        <v>0</v>
      </c>
      <c r="H94" s="22">
        <v>0</v>
      </c>
      <c r="I94" s="22">
        <v>4362725</v>
      </c>
    </row>
    <row r="95" spans="1:9" x14ac:dyDescent="0.35">
      <c r="A95" s="22" t="s">
        <v>114</v>
      </c>
      <c r="B95" s="22" t="s">
        <v>294</v>
      </c>
      <c r="C95" s="22" t="s">
        <v>301</v>
      </c>
      <c r="D95" s="22" t="s">
        <v>302</v>
      </c>
      <c r="E95" s="22">
        <v>0</v>
      </c>
      <c r="F95" s="22">
        <v>0</v>
      </c>
      <c r="G95" s="22">
        <v>0</v>
      </c>
      <c r="H95" s="22">
        <v>0</v>
      </c>
      <c r="I95" s="22">
        <v>0</v>
      </c>
    </row>
    <row r="96" spans="1:9" x14ac:dyDescent="0.35">
      <c r="A96" s="22" t="s">
        <v>114</v>
      </c>
      <c r="B96" s="22" t="s">
        <v>294</v>
      </c>
      <c r="C96" s="22" t="s">
        <v>303</v>
      </c>
      <c r="D96" s="22" t="s">
        <v>304</v>
      </c>
      <c r="E96" s="22">
        <v>415380</v>
      </c>
      <c r="F96" s="22">
        <v>0</v>
      </c>
      <c r="G96" s="22">
        <v>0</v>
      </c>
      <c r="H96" s="22">
        <v>0</v>
      </c>
      <c r="I96" s="22">
        <v>415380</v>
      </c>
    </row>
    <row r="97" spans="1:9" x14ac:dyDescent="0.35">
      <c r="A97" s="22" t="s">
        <v>114</v>
      </c>
      <c r="B97" s="22" t="s">
        <v>294</v>
      </c>
      <c r="C97" s="22" t="s">
        <v>305</v>
      </c>
      <c r="D97" s="22" t="s">
        <v>306</v>
      </c>
      <c r="E97" s="22">
        <v>5666621</v>
      </c>
      <c r="F97" s="22">
        <v>0</v>
      </c>
      <c r="G97" s="22">
        <v>0</v>
      </c>
      <c r="H97" s="22">
        <v>0</v>
      </c>
      <c r="I97" s="22">
        <v>5666621</v>
      </c>
    </row>
    <row r="98" spans="1:9" x14ac:dyDescent="0.35">
      <c r="A98" s="22" t="s">
        <v>114</v>
      </c>
      <c r="B98" s="22" t="s">
        <v>294</v>
      </c>
      <c r="C98" s="22" t="s">
        <v>307</v>
      </c>
      <c r="D98" s="22" t="s">
        <v>308</v>
      </c>
      <c r="E98" s="22">
        <v>0</v>
      </c>
      <c r="F98" s="22">
        <v>0</v>
      </c>
      <c r="G98" s="22">
        <v>0</v>
      </c>
      <c r="H98" s="22">
        <v>953459</v>
      </c>
      <c r="I98" s="22">
        <v>953459</v>
      </c>
    </row>
    <row r="99" spans="1:9" x14ac:dyDescent="0.35">
      <c r="A99" s="22" t="s">
        <v>114</v>
      </c>
      <c r="B99" s="22" t="s">
        <v>294</v>
      </c>
      <c r="C99" s="22" t="s">
        <v>309</v>
      </c>
      <c r="D99" s="22" t="s">
        <v>310</v>
      </c>
      <c r="E99" s="22">
        <v>311115</v>
      </c>
      <c r="F99" s="22">
        <v>0</v>
      </c>
      <c r="G99" s="22">
        <v>300222</v>
      </c>
      <c r="H99" s="22">
        <v>0</v>
      </c>
      <c r="I99" s="22">
        <v>611337</v>
      </c>
    </row>
    <row r="100" spans="1:9" x14ac:dyDescent="0.35">
      <c r="A100" s="22" t="s">
        <v>114</v>
      </c>
      <c r="B100" s="22" t="s">
        <v>294</v>
      </c>
      <c r="C100" s="22" t="s">
        <v>311</v>
      </c>
      <c r="D100" s="22" t="s">
        <v>312</v>
      </c>
      <c r="E100" s="22">
        <v>13811067</v>
      </c>
      <c r="F100" s="22">
        <v>0</v>
      </c>
      <c r="G100" s="22">
        <v>0</v>
      </c>
      <c r="H100" s="22">
        <v>0</v>
      </c>
      <c r="I100" s="22">
        <v>13811067</v>
      </c>
    </row>
    <row r="101" spans="1:9" x14ac:dyDescent="0.35">
      <c r="A101" s="22" t="s">
        <v>114</v>
      </c>
      <c r="B101" s="22" t="s">
        <v>294</v>
      </c>
      <c r="C101" s="22" t="s">
        <v>313</v>
      </c>
      <c r="D101" s="22" t="s">
        <v>314</v>
      </c>
      <c r="E101" s="22">
        <v>1742584</v>
      </c>
      <c r="F101" s="22">
        <v>0</v>
      </c>
      <c r="G101" s="22">
        <v>0</v>
      </c>
      <c r="H101" s="22">
        <v>0</v>
      </c>
      <c r="I101" s="22">
        <v>1742584</v>
      </c>
    </row>
    <row r="102" spans="1:9" x14ac:dyDescent="0.35">
      <c r="A102" s="22" t="s">
        <v>114</v>
      </c>
      <c r="B102" s="22" t="s">
        <v>294</v>
      </c>
      <c r="C102" s="22" t="s">
        <v>315</v>
      </c>
      <c r="D102" s="22" t="s">
        <v>316</v>
      </c>
      <c r="E102" s="22">
        <v>15125339</v>
      </c>
      <c r="F102" s="22">
        <v>0</v>
      </c>
      <c r="G102" s="22">
        <v>0</v>
      </c>
      <c r="H102" s="22">
        <v>0</v>
      </c>
      <c r="I102" s="22">
        <v>15125339</v>
      </c>
    </row>
    <row r="103" spans="1:9" x14ac:dyDescent="0.35">
      <c r="A103" s="22" t="s">
        <v>114</v>
      </c>
      <c r="B103" s="22" t="s">
        <v>294</v>
      </c>
      <c r="C103" s="22" t="s">
        <v>317</v>
      </c>
      <c r="D103" s="22" t="s">
        <v>318</v>
      </c>
      <c r="E103" s="22">
        <v>1667851</v>
      </c>
      <c r="F103" s="22">
        <v>0</v>
      </c>
      <c r="G103" s="22">
        <v>782004</v>
      </c>
      <c r="H103" s="22">
        <v>0</v>
      </c>
      <c r="I103" s="22">
        <v>2449855</v>
      </c>
    </row>
    <row r="104" spans="1:9" x14ac:dyDescent="0.35">
      <c r="A104" s="22" t="s">
        <v>114</v>
      </c>
      <c r="B104" s="22" t="s">
        <v>294</v>
      </c>
      <c r="C104" s="22" t="s">
        <v>319</v>
      </c>
      <c r="D104" s="22" t="s">
        <v>320</v>
      </c>
      <c r="E104" s="22">
        <v>507496</v>
      </c>
      <c r="F104" s="22">
        <v>0</v>
      </c>
      <c r="G104" s="22">
        <v>0</v>
      </c>
      <c r="H104" s="22">
        <v>0</v>
      </c>
      <c r="I104" s="22">
        <v>507496</v>
      </c>
    </row>
    <row r="105" spans="1:9" x14ac:dyDescent="0.35">
      <c r="A105" s="22" t="s">
        <v>114</v>
      </c>
      <c r="B105" s="22" t="s">
        <v>294</v>
      </c>
      <c r="C105" s="22" t="s">
        <v>321</v>
      </c>
      <c r="D105" s="22" t="s">
        <v>322</v>
      </c>
      <c r="E105" s="22">
        <v>1389337</v>
      </c>
      <c r="F105" s="22">
        <v>0</v>
      </c>
      <c r="G105" s="22">
        <v>0</v>
      </c>
      <c r="H105" s="22">
        <v>0</v>
      </c>
      <c r="I105" s="22">
        <v>1389337</v>
      </c>
    </row>
    <row r="106" spans="1:9" x14ac:dyDescent="0.35">
      <c r="A106" s="22" t="s">
        <v>114</v>
      </c>
      <c r="B106" s="22" t="s">
        <v>294</v>
      </c>
      <c r="C106" s="22" t="s">
        <v>323</v>
      </c>
      <c r="D106" s="22" t="s">
        <v>324</v>
      </c>
      <c r="E106" s="22">
        <v>4443985</v>
      </c>
      <c r="F106" s="22">
        <v>0</v>
      </c>
      <c r="G106" s="22">
        <v>0</v>
      </c>
      <c r="H106" s="22">
        <v>0</v>
      </c>
      <c r="I106" s="22">
        <v>4443985</v>
      </c>
    </row>
    <row r="107" spans="1:9" x14ac:dyDescent="0.35">
      <c r="A107" s="22" t="s">
        <v>114</v>
      </c>
      <c r="B107" s="22" t="s">
        <v>294</v>
      </c>
      <c r="C107" s="22" t="s">
        <v>325</v>
      </c>
      <c r="D107" s="22" t="s">
        <v>326</v>
      </c>
      <c r="E107" s="22">
        <v>21322533</v>
      </c>
      <c r="F107" s="22">
        <v>0</v>
      </c>
      <c r="G107" s="22">
        <v>19378173</v>
      </c>
      <c r="H107" s="22">
        <v>5480316</v>
      </c>
      <c r="I107" s="22">
        <v>46181022</v>
      </c>
    </row>
    <row r="108" spans="1:9" x14ac:dyDescent="0.35">
      <c r="A108" s="22" t="s">
        <v>114</v>
      </c>
      <c r="B108" s="22" t="s">
        <v>294</v>
      </c>
      <c r="C108" s="22" t="s">
        <v>327</v>
      </c>
      <c r="D108" s="22" t="s">
        <v>328</v>
      </c>
      <c r="E108" s="22">
        <v>170970</v>
      </c>
      <c r="F108" s="22">
        <v>0</v>
      </c>
      <c r="G108" s="22">
        <v>2757889</v>
      </c>
      <c r="H108" s="22">
        <v>0</v>
      </c>
      <c r="I108" s="22">
        <v>2928859</v>
      </c>
    </row>
    <row r="109" spans="1:9" x14ac:dyDescent="0.35">
      <c r="A109" s="22" t="s">
        <v>114</v>
      </c>
      <c r="B109" s="22" t="s">
        <v>294</v>
      </c>
      <c r="C109" s="22" t="s">
        <v>329</v>
      </c>
      <c r="D109" s="22" t="s">
        <v>330</v>
      </c>
      <c r="E109" s="22">
        <v>3498931</v>
      </c>
      <c r="F109" s="22">
        <v>0</v>
      </c>
      <c r="G109" s="22">
        <v>0</v>
      </c>
      <c r="H109" s="22">
        <v>0</v>
      </c>
      <c r="I109" s="22">
        <v>3498931</v>
      </c>
    </row>
    <row r="110" spans="1:9" x14ac:dyDescent="0.35">
      <c r="A110" s="22" t="s">
        <v>114</v>
      </c>
      <c r="B110" s="22" t="s">
        <v>294</v>
      </c>
      <c r="C110" s="22" t="s">
        <v>331</v>
      </c>
      <c r="D110" s="22" t="s">
        <v>332</v>
      </c>
      <c r="E110" s="22">
        <v>1384399</v>
      </c>
      <c r="F110" s="22">
        <v>0</v>
      </c>
      <c r="G110" s="22">
        <v>0</v>
      </c>
      <c r="H110" s="22">
        <v>0</v>
      </c>
      <c r="I110" s="22">
        <v>1384399</v>
      </c>
    </row>
    <row r="111" spans="1:9" x14ac:dyDescent="0.35">
      <c r="A111" s="22" t="s">
        <v>114</v>
      </c>
      <c r="B111" s="22" t="s">
        <v>294</v>
      </c>
      <c r="C111" s="22" t="s">
        <v>333</v>
      </c>
      <c r="D111" s="22" t="s">
        <v>334</v>
      </c>
      <c r="E111" s="22">
        <v>2876406</v>
      </c>
      <c r="F111" s="22">
        <v>0</v>
      </c>
      <c r="G111" s="22">
        <v>3259149</v>
      </c>
      <c r="H111" s="22">
        <v>0</v>
      </c>
      <c r="I111" s="22">
        <v>6135555</v>
      </c>
    </row>
    <row r="112" spans="1:9" x14ac:dyDescent="0.35">
      <c r="A112" s="22" t="s">
        <v>114</v>
      </c>
      <c r="B112" s="22" t="s">
        <v>294</v>
      </c>
      <c r="C112" s="22" t="s">
        <v>335</v>
      </c>
      <c r="D112" s="22" t="s">
        <v>336</v>
      </c>
      <c r="E112" s="22">
        <v>13705518</v>
      </c>
      <c r="F112" s="22">
        <v>0</v>
      </c>
      <c r="G112" s="22">
        <v>750044</v>
      </c>
      <c r="H112" s="22">
        <v>0</v>
      </c>
      <c r="I112" s="22">
        <v>14455562</v>
      </c>
    </row>
    <row r="113" spans="1:9" x14ac:dyDescent="0.35">
      <c r="A113" s="22" t="s">
        <v>114</v>
      </c>
      <c r="B113" s="22" t="s">
        <v>294</v>
      </c>
      <c r="C113" s="22" t="s">
        <v>337</v>
      </c>
      <c r="D113" s="22" t="s">
        <v>338</v>
      </c>
      <c r="E113" s="22">
        <v>3693598</v>
      </c>
      <c r="F113" s="22">
        <v>0</v>
      </c>
      <c r="G113" s="22">
        <v>102604</v>
      </c>
      <c r="H113" s="22">
        <v>0</v>
      </c>
      <c r="I113" s="22">
        <v>3796202</v>
      </c>
    </row>
    <row r="114" spans="1:9" x14ac:dyDescent="0.35">
      <c r="A114" s="22" t="s">
        <v>114</v>
      </c>
      <c r="B114" s="22" t="s">
        <v>294</v>
      </c>
      <c r="C114" s="22" t="s">
        <v>339</v>
      </c>
      <c r="D114" s="22" t="s">
        <v>340</v>
      </c>
      <c r="E114" s="22">
        <v>7503153</v>
      </c>
      <c r="F114" s="22">
        <v>6020288</v>
      </c>
      <c r="G114" s="22">
        <v>578802</v>
      </c>
      <c r="H114" s="22">
        <v>0</v>
      </c>
      <c r="I114" s="22">
        <v>14102243</v>
      </c>
    </row>
    <row r="115" spans="1:9" x14ac:dyDescent="0.35">
      <c r="A115" s="22" t="s">
        <v>114</v>
      </c>
      <c r="B115" s="22" t="s">
        <v>294</v>
      </c>
      <c r="C115" s="22" t="s">
        <v>341</v>
      </c>
      <c r="D115" s="22" t="s">
        <v>342</v>
      </c>
      <c r="E115" s="22">
        <v>0</v>
      </c>
      <c r="F115" s="22">
        <v>0</v>
      </c>
      <c r="G115" s="22">
        <v>0</v>
      </c>
      <c r="H115" s="22">
        <v>0</v>
      </c>
      <c r="I115" s="22">
        <v>0</v>
      </c>
    </row>
    <row r="116" spans="1:9" x14ac:dyDescent="0.35">
      <c r="A116" s="22" t="s">
        <v>114</v>
      </c>
      <c r="B116" s="22" t="s">
        <v>294</v>
      </c>
      <c r="C116" s="22" t="s">
        <v>343</v>
      </c>
      <c r="D116" s="22" t="s">
        <v>344</v>
      </c>
      <c r="E116" s="22">
        <v>8468914</v>
      </c>
      <c r="F116" s="22">
        <v>0</v>
      </c>
      <c r="G116" s="22">
        <v>0</v>
      </c>
      <c r="H116" s="22">
        <v>0</v>
      </c>
      <c r="I116" s="22">
        <v>8468914</v>
      </c>
    </row>
    <row r="117" spans="1:9" x14ac:dyDescent="0.35">
      <c r="A117" s="22" t="s">
        <v>114</v>
      </c>
      <c r="B117" s="22" t="s">
        <v>294</v>
      </c>
      <c r="C117" s="22" t="s">
        <v>345</v>
      </c>
      <c r="D117" s="22" t="s">
        <v>346</v>
      </c>
      <c r="E117" s="22">
        <v>219064</v>
      </c>
      <c r="F117" s="22">
        <v>0</v>
      </c>
      <c r="G117" s="22">
        <v>883274</v>
      </c>
      <c r="H117" s="22">
        <v>0</v>
      </c>
      <c r="I117" s="22">
        <v>1102338</v>
      </c>
    </row>
    <row r="118" spans="1:9" x14ac:dyDescent="0.35">
      <c r="A118" s="22" t="s">
        <v>114</v>
      </c>
      <c r="B118" s="22" t="s">
        <v>294</v>
      </c>
      <c r="C118" s="22" t="s">
        <v>347</v>
      </c>
      <c r="D118" s="22" t="s">
        <v>348</v>
      </c>
      <c r="E118" s="22">
        <v>1565490</v>
      </c>
      <c r="F118" s="22">
        <v>0</v>
      </c>
      <c r="G118" s="22">
        <v>14039762</v>
      </c>
      <c r="H118" s="22">
        <v>0</v>
      </c>
      <c r="I118" s="22">
        <v>15605252</v>
      </c>
    </row>
    <row r="119" spans="1:9" x14ac:dyDescent="0.35">
      <c r="A119" s="22" t="s">
        <v>114</v>
      </c>
      <c r="B119" s="22" t="s">
        <v>294</v>
      </c>
      <c r="C119" s="22" t="s">
        <v>349</v>
      </c>
      <c r="D119" s="22" t="s">
        <v>350</v>
      </c>
      <c r="E119" s="22">
        <v>2581983</v>
      </c>
      <c r="F119" s="22">
        <v>0</v>
      </c>
      <c r="G119" s="22">
        <v>0</v>
      </c>
      <c r="H119" s="22">
        <v>1208475</v>
      </c>
      <c r="I119" s="22">
        <v>3790458</v>
      </c>
    </row>
    <row r="120" spans="1:9" x14ac:dyDescent="0.35">
      <c r="A120" s="22" t="s">
        <v>114</v>
      </c>
      <c r="B120" s="22" t="s">
        <v>294</v>
      </c>
      <c r="C120" s="22" t="s">
        <v>351</v>
      </c>
      <c r="D120" s="22" t="s">
        <v>352</v>
      </c>
      <c r="E120" s="22">
        <v>10833356</v>
      </c>
      <c r="F120" s="22">
        <v>389560</v>
      </c>
      <c r="G120" s="22">
        <v>0</v>
      </c>
      <c r="H120" s="22">
        <v>0</v>
      </c>
      <c r="I120" s="22">
        <v>11222916</v>
      </c>
    </row>
    <row r="121" spans="1:9" x14ac:dyDescent="0.35">
      <c r="A121" s="22" t="s">
        <v>114</v>
      </c>
      <c r="B121" s="22" t="s">
        <v>294</v>
      </c>
      <c r="C121" s="22" t="s">
        <v>353</v>
      </c>
      <c r="D121" s="22" t="s">
        <v>354</v>
      </c>
      <c r="E121" s="22">
        <v>3474759</v>
      </c>
      <c r="F121" s="22">
        <v>1929313</v>
      </c>
      <c r="G121" s="22">
        <v>2397952</v>
      </c>
      <c r="H121" s="22">
        <v>20654</v>
      </c>
      <c r="I121" s="22">
        <v>7822678</v>
      </c>
    </row>
    <row r="122" spans="1:9" x14ac:dyDescent="0.35">
      <c r="A122" s="22" t="s">
        <v>114</v>
      </c>
      <c r="B122" s="22" t="s">
        <v>294</v>
      </c>
      <c r="C122" s="22" t="s">
        <v>355</v>
      </c>
      <c r="D122" s="22" t="s">
        <v>356</v>
      </c>
      <c r="E122" s="22">
        <v>917633</v>
      </c>
      <c r="F122" s="22">
        <v>0</v>
      </c>
      <c r="G122" s="22">
        <v>0</v>
      </c>
      <c r="H122" s="22">
        <v>0</v>
      </c>
      <c r="I122" s="22">
        <v>917633</v>
      </c>
    </row>
    <row r="123" spans="1:9" x14ac:dyDescent="0.35">
      <c r="A123" s="22" t="s">
        <v>114</v>
      </c>
      <c r="B123" s="22" t="s">
        <v>294</v>
      </c>
      <c r="C123" s="22" t="s">
        <v>357</v>
      </c>
      <c r="D123" s="22" t="s">
        <v>358</v>
      </c>
      <c r="E123" s="22">
        <v>910516</v>
      </c>
      <c r="F123" s="22">
        <v>5625557</v>
      </c>
      <c r="G123" s="22">
        <v>6110125</v>
      </c>
      <c r="H123" s="22">
        <v>0</v>
      </c>
      <c r="I123" s="22">
        <v>12646198</v>
      </c>
    </row>
    <row r="124" spans="1:9" x14ac:dyDescent="0.35">
      <c r="A124" s="22" t="s">
        <v>114</v>
      </c>
      <c r="B124" s="22" t="s">
        <v>294</v>
      </c>
      <c r="C124" s="22" t="s">
        <v>359</v>
      </c>
      <c r="D124" s="22" t="s">
        <v>360</v>
      </c>
      <c r="E124" s="22">
        <v>0</v>
      </c>
      <c r="F124" s="22">
        <v>0</v>
      </c>
      <c r="G124" s="22">
        <v>0</v>
      </c>
      <c r="H124" s="22">
        <v>1673665</v>
      </c>
      <c r="I124" s="22">
        <v>1673665</v>
      </c>
    </row>
    <row r="125" spans="1:9" x14ac:dyDescent="0.35">
      <c r="A125" s="22" t="s">
        <v>114</v>
      </c>
      <c r="B125" s="22" t="s">
        <v>294</v>
      </c>
      <c r="C125" s="22" t="s">
        <v>361</v>
      </c>
      <c r="D125" s="22" t="s">
        <v>362</v>
      </c>
      <c r="E125" s="22">
        <v>782107</v>
      </c>
      <c r="F125" s="22">
        <v>803402</v>
      </c>
      <c r="G125" s="22">
        <v>0</v>
      </c>
      <c r="H125" s="22">
        <v>114847</v>
      </c>
      <c r="I125" s="22">
        <v>1700356</v>
      </c>
    </row>
    <row r="126" spans="1:9" x14ac:dyDescent="0.35">
      <c r="A126" s="22" t="s">
        <v>114</v>
      </c>
      <c r="B126" s="22" t="s">
        <v>294</v>
      </c>
      <c r="C126" s="22" t="s">
        <v>363</v>
      </c>
      <c r="D126" s="22" t="s">
        <v>364</v>
      </c>
      <c r="E126" s="22">
        <v>190451</v>
      </c>
      <c r="F126" s="22">
        <v>0</v>
      </c>
      <c r="G126" s="22">
        <v>0</v>
      </c>
      <c r="H126" s="22">
        <v>0</v>
      </c>
      <c r="I126" s="22">
        <v>190451</v>
      </c>
    </row>
    <row r="127" spans="1:9" x14ac:dyDescent="0.35">
      <c r="A127" s="22" t="s">
        <v>114</v>
      </c>
      <c r="B127" s="22" t="s">
        <v>294</v>
      </c>
      <c r="C127" s="22" t="s">
        <v>365</v>
      </c>
      <c r="D127" s="22" t="s">
        <v>366</v>
      </c>
      <c r="E127" s="22">
        <v>2043005</v>
      </c>
      <c r="F127" s="22">
        <v>0</v>
      </c>
      <c r="G127" s="22">
        <v>2274735</v>
      </c>
      <c r="H127" s="22">
        <v>0</v>
      </c>
      <c r="I127" s="22">
        <v>4317740</v>
      </c>
    </row>
    <row r="128" spans="1:9" x14ac:dyDescent="0.35">
      <c r="A128" s="22" t="s">
        <v>114</v>
      </c>
      <c r="B128" s="22" t="s">
        <v>294</v>
      </c>
      <c r="C128" s="22" t="s">
        <v>367</v>
      </c>
      <c r="D128" s="22" t="s">
        <v>368</v>
      </c>
      <c r="E128" s="22">
        <v>14355385</v>
      </c>
      <c r="F128" s="22">
        <v>157532</v>
      </c>
      <c r="G128" s="22">
        <v>0</v>
      </c>
      <c r="H128" s="22">
        <v>0</v>
      </c>
      <c r="I128" s="22">
        <v>14512917</v>
      </c>
    </row>
    <row r="129" spans="1:9" x14ac:dyDescent="0.35">
      <c r="A129" s="22" t="s">
        <v>114</v>
      </c>
      <c r="B129" s="22" t="s">
        <v>294</v>
      </c>
      <c r="C129" s="22" t="s">
        <v>369</v>
      </c>
      <c r="D129" s="22" t="s">
        <v>370</v>
      </c>
      <c r="E129" s="22">
        <v>3815238</v>
      </c>
      <c r="F129" s="22">
        <v>0</v>
      </c>
      <c r="G129" s="22">
        <v>1653731</v>
      </c>
      <c r="H129" s="22">
        <v>0</v>
      </c>
      <c r="I129" s="22">
        <v>5468969</v>
      </c>
    </row>
    <row r="130" spans="1:9" x14ac:dyDescent="0.35">
      <c r="A130" s="22" t="s">
        <v>114</v>
      </c>
      <c r="B130" s="22" t="s">
        <v>294</v>
      </c>
      <c r="C130" s="22" t="s">
        <v>371</v>
      </c>
      <c r="D130" s="22" t="s">
        <v>372</v>
      </c>
      <c r="E130" s="22">
        <v>0</v>
      </c>
      <c r="F130" s="22">
        <v>0</v>
      </c>
      <c r="G130" s="22">
        <v>0</v>
      </c>
      <c r="H130" s="22">
        <v>471732</v>
      </c>
      <c r="I130" s="22">
        <v>471732</v>
      </c>
    </row>
    <row r="131" spans="1:9" x14ac:dyDescent="0.35">
      <c r="A131" s="22" t="s">
        <v>114</v>
      </c>
      <c r="B131" s="22" t="s">
        <v>294</v>
      </c>
      <c r="C131" s="22" t="s">
        <v>373</v>
      </c>
      <c r="D131" s="22" t="s">
        <v>374</v>
      </c>
      <c r="E131" s="22">
        <v>0</v>
      </c>
      <c r="F131" s="22">
        <v>0</v>
      </c>
      <c r="G131" s="22">
        <v>0</v>
      </c>
      <c r="H131" s="22">
        <v>283954</v>
      </c>
      <c r="I131" s="22">
        <v>283954</v>
      </c>
    </row>
    <row r="132" spans="1:9" x14ac:dyDescent="0.35">
      <c r="A132" s="22" t="s">
        <v>114</v>
      </c>
      <c r="B132" s="22" t="s">
        <v>294</v>
      </c>
      <c r="C132" s="22" t="s">
        <v>375</v>
      </c>
      <c r="D132" s="22" t="s">
        <v>376</v>
      </c>
      <c r="E132" s="22">
        <v>0</v>
      </c>
      <c r="F132" s="22">
        <v>0</v>
      </c>
      <c r="G132" s="22">
        <v>0</v>
      </c>
      <c r="H132" s="22">
        <v>54602</v>
      </c>
      <c r="I132" s="22">
        <v>54602</v>
      </c>
    </row>
    <row r="133" spans="1:9" x14ac:dyDescent="0.35">
      <c r="A133" s="22" t="s">
        <v>114</v>
      </c>
      <c r="B133" s="22" t="s">
        <v>294</v>
      </c>
      <c r="C133" s="22" t="s">
        <v>377</v>
      </c>
      <c r="D133" s="22" t="s">
        <v>378</v>
      </c>
      <c r="E133" s="22">
        <v>771739</v>
      </c>
      <c r="F133" s="22">
        <v>0</v>
      </c>
      <c r="G133" s="22">
        <v>1707907</v>
      </c>
      <c r="H133" s="22">
        <v>0</v>
      </c>
      <c r="I133" s="22">
        <v>2479646</v>
      </c>
    </row>
    <row r="134" spans="1:9" x14ac:dyDescent="0.35">
      <c r="A134" s="22" t="s">
        <v>114</v>
      </c>
      <c r="B134" s="22" t="s">
        <v>294</v>
      </c>
      <c r="C134" s="22" t="s">
        <v>379</v>
      </c>
      <c r="D134" s="22" t="s">
        <v>380</v>
      </c>
      <c r="E134" s="22">
        <v>1770786</v>
      </c>
      <c r="F134" s="22">
        <v>437529</v>
      </c>
      <c r="G134" s="22">
        <v>112913</v>
      </c>
      <c r="H134" s="22">
        <v>77915</v>
      </c>
      <c r="I134" s="22">
        <v>2399143</v>
      </c>
    </row>
    <row r="135" spans="1:9" x14ac:dyDescent="0.35">
      <c r="A135" s="22" t="s">
        <v>114</v>
      </c>
      <c r="B135" s="22" t="s">
        <v>294</v>
      </c>
      <c r="C135" s="22" t="s">
        <v>381</v>
      </c>
      <c r="D135" s="22" t="s">
        <v>382</v>
      </c>
      <c r="E135" s="22">
        <v>6161263</v>
      </c>
      <c r="F135" s="22">
        <v>0</v>
      </c>
      <c r="G135" s="22">
        <v>0</v>
      </c>
      <c r="H135" s="22">
        <v>1404002</v>
      </c>
      <c r="I135" s="22">
        <v>7565265</v>
      </c>
    </row>
    <row r="136" spans="1:9" x14ac:dyDescent="0.35">
      <c r="A136" s="22" t="s">
        <v>114</v>
      </c>
      <c r="B136" s="22" t="s">
        <v>294</v>
      </c>
      <c r="C136" s="22" t="s">
        <v>383</v>
      </c>
      <c r="D136" s="22" t="s">
        <v>384</v>
      </c>
      <c r="E136" s="22">
        <v>3227352</v>
      </c>
      <c r="F136" s="22">
        <v>0</v>
      </c>
      <c r="G136" s="22">
        <v>0</v>
      </c>
      <c r="H136" s="22">
        <v>1266875</v>
      </c>
      <c r="I136" s="22">
        <v>4494227</v>
      </c>
    </row>
    <row r="137" spans="1:9" x14ac:dyDescent="0.35">
      <c r="A137" s="22" t="s">
        <v>114</v>
      </c>
      <c r="B137" s="22" t="s">
        <v>294</v>
      </c>
      <c r="C137" s="22" t="s">
        <v>385</v>
      </c>
      <c r="D137" s="22" t="s">
        <v>386</v>
      </c>
      <c r="E137" s="22">
        <v>0</v>
      </c>
      <c r="F137" s="22">
        <v>0</v>
      </c>
      <c r="G137" s="22">
        <v>0</v>
      </c>
      <c r="H137" s="22">
        <v>0</v>
      </c>
      <c r="I137" s="22">
        <v>0</v>
      </c>
    </row>
    <row r="138" spans="1:9" x14ac:dyDescent="0.35">
      <c r="A138" s="22" t="s">
        <v>114</v>
      </c>
      <c r="B138" s="22" t="s">
        <v>294</v>
      </c>
      <c r="C138" s="22" t="s">
        <v>387</v>
      </c>
      <c r="D138" s="22" t="s">
        <v>388</v>
      </c>
      <c r="E138" s="22">
        <v>229397</v>
      </c>
      <c r="F138" s="22">
        <v>0</v>
      </c>
      <c r="G138" s="22">
        <v>384385</v>
      </c>
      <c r="H138" s="22">
        <v>0</v>
      </c>
      <c r="I138" s="22">
        <v>613782</v>
      </c>
    </row>
    <row r="139" spans="1:9" x14ac:dyDescent="0.35">
      <c r="A139" s="22" t="s">
        <v>114</v>
      </c>
      <c r="B139" s="22" t="s">
        <v>294</v>
      </c>
      <c r="C139" s="22" t="s">
        <v>389</v>
      </c>
      <c r="D139" s="22" t="s">
        <v>390</v>
      </c>
      <c r="E139" s="22">
        <v>827331</v>
      </c>
      <c r="F139" s="22">
        <v>77136</v>
      </c>
      <c r="G139" s="22">
        <v>0</v>
      </c>
      <c r="H139" s="22">
        <v>0</v>
      </c>
      <c r="I139" s="22">
        <v>904467</v>
      </c>
    </row>
    <row r="140" spans="1:9" x14ac:dyDescent="0.35">
      <c r="A140" s="22" t="s">
        <v>114</v>
      </c>
      <c r="B140" s="22" t="s">
        <v>294</v>
      </c>
      <c r="C140" s="22" t="s">
        <v>391</v>
      </c>
      <c r="D140" s="22" t="s">
        <v>392</v>
      </c>
      <c r="E140" s="22">
        <v>1143022</v>
      </c>
      <c r="F140" s="22">
        <v>0</v>
      </c>
      <c r="G140" s="22">
        <v>0</v>
      </c>
      <c r="H140" s="22">
        <v>0</v>
      </c>
      <c r="I140" s="22">
        <v>1143022</v>
      </c>
    </row>
    <row r="141" spans="1:9" x14ac:dyDescent="0.35">
      <c r="A141" s="22" t="s">
        <v>114</v>
      </c>
      <c r="B141" s="22" t="s">
        <v>294</v>
      </c>
      <c r="C141" s="22" t="s">
        <v>393</v>
      </c>
      <c r="D141" s="22" t="s">
        <v>394</v>
      </c>
      <c r="E141" s="22">
        <v>0</v>
      </c>
      <c r="F141" s="22">
        <v>0</v>
      </c>
      <c r="G141" s="22">
        <v>0</v>
      </c>
      <c r="H141" s="22">
        <v>0</v>
      </c>
      <c r="I141" s="22">
        <v>0</v>
      </c>
    </row>
    <row r="142" spans="1:9" x14ac:dyDescent="0.35">
      <c r="A142" s="22" t="s">
        <v>114</v>
      </c>
      <c r="B142" s="22" t="s">
        <v>294</v>
      </c>
      <c r="C142" s="22" t="s">
        <v>395</v>
      </c>
      <c r="D142" s="22" t="s">
        <v>396</v>
      </c>
      <c r="E142" s="22">
        <v>1523570</v>
      </c>
      <c r="F142" s="22">
        <v>0</v>
      </c>
      <c r="G142" s="22">
        <v>0</v>
      </c>
      <c r="H142" s="22">
        <v>0</v>
      </c>
      <c r="I142" s="22">
        <v>1523570</v>
      </c>
    </row>
    <row r="143" spans="1:9" x14ac:dyDescent="0.35">
      <c r="A143" s="22" t="s">
        <v>114</v>
      </c>
      <c r="B143" s="22" t="s">
        <v>294</v>
      </c>
      <c r="C143" s="22" t="s">
        <v>397</v>
      </c>
      <c r="D143" s="22" t="s">
        <v>398</v>
      </c>
      <c r="E143" s="22">
        <v>49875</v>
      </c>
      <c r="F143" s="22">
        <v>0</v>
      </c>
      <c r="G143" s="22">
        <v>1283669</v>
      </c>
      <c r="H143" s="22">
        <v>217815</v>
      </c>
      <c r="I143" s="22">
        <v>1551359</v>
      </c>
    </row>
    <row r="144" spans="1:9" x14ac:dyDescent="0.35">
      <c r="A144" s="22" t="s">
        <v>114</v>
      </c>
      <c r="B144" s="22" t="s">
        <v>294</v>
      </c>
      <c r="C144" s="22" t="s">
        <v>399</v>
      </c>
      <c r="D144" s="22" t="s">
        <v>400</v>
      </c>
      <c r="E144" s="22">
        <v>2125417</v>
      </c>
      <c r="F144" s="22">
        <v>889487</v>
      </c>
      <c r="G144" s="22">
        <v>0</v>
      </c>
      <c r="H144" s="22">
        <v>0</v>
      </c>
      <c r="I144" s="22">
        <v>3014904</v>
      </c>
    </row>
    <row r="145" spans="1:9" x14ac:dyDescent="0.35">
      <c r="A145" s="22" t="s">
        <v>114</v>
      </c>
      <c r="B145" s="22" t="s">
        <v>294</v>
      </c>
      <c r="C145" s="22" t="s">
        <v>401</v>
      </c>
      <c r="D145" s="22" t="s">
        <v>402</v>
      </c>
      <c r="E145" s="22">
        <v>0</v>
      </c>
      <c r="F145" s="22">
        <v>177199</v>
      </c>
      <c r="G145" s="22">
        <v>0</v>
      </c>
      <c r="H145" s="22">
        <v>0</v>
      </c>
      <c r="I145" s="22">
        <v>177199</v>
      </c>
    </row>
    <row r="146" spans="1:9" x14ac:dyDescent="0.35">
      <c r="A146" s="22" t="s">
        <v>114</v>
      </c>
      <c r="B146" s="22" t="s">
        <v>294</v>
      </c>
      <c r="C146" s="22" t="s">
        <v>403</v>
      </c>
      <c r="D146" s="22" t="s">
        <v>404</v>
      </c>
      <c r="E146" s="22">
        <v>0</v>
      </c>
      <c r="F146" s="22">
        <v>0</v>
      </c>
      <c r="G146" s="22">
        <v>0</v>
      </c>
      <c r="H146" s="22">
        <v>0</v>
      </c>
      <c r="I146" s="22">
        <v>0</v>
      </c>
    </row>
    <row r="147" spans="1:9" x14ac:dyDescent="0.35">
      <c r="A147" s="22" t="s">
        <v>114</v>
      </c>
      <c r="B147" s="22" t="s">
        <v>294</v>
      </c>
      <c r="C147" s="22" t="s">
        <v>405</v>
      </c>
      <c r="D147" s="22" t="s">
        <v>406</v>
      </c>
      <c r="E147" s="22">
        <v>0</v>
      </c>
      <c r="F147" s="22">
        <v>0</v>
      </c>
      <c r="G147" s="22">
        <v>401986</v>
      </c>
      <c r="H147" s="22">
        <v>0</v>
      </c>
      <c r="I147" s="22">
        <v>401986</v>
      </c>
    </row>
    <row r="148" spans="1:9" x14ac:dyDescent="0.35">
      <c r="A148" s="22" t="s">
        <v>114</v>
      </c>
      <c r="B148" s="22" t="s">
        <v>294</v>
      </c>
      <c r="C148" s="22" t="s">
        <v>407</v>
      </c>
      <c r="D148" s="22" t="s">
        <v>408</v>
      </c>
      <c r="E148" s="22">
        <v>20354442</v>
      </c>
      <c r="F148" s="22">
        <v>0</v>
      </c>
      <c r="G148" s="22">
        <v>0</v>
      </c>
      <c r="H148" s="22">
        <v>0</v>
      </c>
      <c r="I148" s="22">
        <v>20354442</v>
      </c>
    </row>
    <row r="149" spans="1:9" x14ac:dyDescent="0.35">
      <c r="A149" s="22" t="s">
        <v>114</v>
      </c>
      <c r="B149" s="22" t="s">
        <v>294</v>
      </c>
      <c r="C149" s="22" t="s">
        <v>409</v>
      </c>
      <c r="D149" s="22" t="s">
        <v>410</v>
      </c>
      <c r="E149" s="22">
        <v>1114632</v>
      </c>
      <c r="F149" s="22">
        <v>309927</v>
      </c>
      <c r="G149" s="22">
        <v>18833</v>
      </c>
      <c r="H149" s="22">
        <v>0</v>
      </c>
      <c r="I149" s="22">
        <v>1443392</v>
      </c>
    </row>
    <row r="150" spans="1:9" x14ac:dyDescent="0.35">
      <c r="A150" s="22" t="s">
        <v>114</v>
      </c>
      <c r="B150" s="22" t="s">
        <v>294</v>
      </c>
      <c r="C150" s="22" t="s">
        <v>411</v>
      </c>
      <c r="D150" s="22" t="s">
        <v>412</v>
      </c>
      <c r="E150" s="22">
        <v>0</v>
      </c>
      <c r="F150" s="22">
        <v>0</v>
      </c>
      <c r="G150" s="22">
        <v>0</v>
      </c>
      <c r="H150" s="22">
        <v>803136</v>
      </c>
      <c r="I150" s="22">
        <v>803136</v>
      </c>
    </row>
    <row r="151" spans="1:9" x14ac:dyDescent="0.35">
      <c r="A151" s="22" t="s">
        <v>114</v>
      </c>
      <c r="B151" s="22" t="s">
        <v>294</v>
      </c>
      <c r="C151" s="22" t="s">
        <v>413</v>
      </c>
      <c r="D151" s="22" t="s">
        <v>414</v>
      </c>
      <c r="E151" s="22">
        <v>205649</v>
      </c>
      <c r="F151" s="22">
        <v>0</v>
      </c>
      <c r="G151" s="22">
        <v>0</v>
      </c>
      <c r="H151" s="22">
        <v>0</v>
      </c>
      <c r="I151" s="22">
        <v>205649</v>
      </c>
    </row>
    <row r="152" spans="1:9" x14ac:dyDescent="0.35">
      <c r="A152" s="22" t="s">
        <v>114</v>
      </c>
      <c r="B152" s="22" t="s">
        <v>294</v>
      </c>
      <c r="C152" s="22" t="s">
        <v>415</v>
      </c>
      <c r="D152" s="22" t="s">
        <v>416</v>
      </c>
      <c r="E152" s="22">
        <v>6852795</v>
      </c>
      <c r="F152" s="22">
        <v>10675230</v>
      </c>
      <c r="G152" s="22">
        <v>916090</v>
      </c>
      <c r="H152" s="22">
        <v>0</v>
      </c>
      <c r="I152" s="22">
        <v>18444115</v>
      </c>
    </row>
    <row r="153" spans="1:9" x14ac:dyDescent="0.35">
      <c r="A153" s="22" t="s">
        <v>114</v>
      </c>
      <c r="B153" s="22" t="s">
        <v>294</v>
      </c>
      <c r="C153" s="22" t="s">
        <v>417</v>
      </c>
      <c r="D153" s="22" t="s">
        <v>418</v>
      </c>
      <c r="E153" s="22">
        <v>14522972</v>
      </c>
      <c r="F153" s="22">
        <v>0</v>
      </c>
      <c r="G153" s="22">
        <v>7305027</v>
      </c>
      <c r="H153" s="22">
        <v>10108805</v>
      </c>
      <c r="I153" s="22">
        <v>31936804</v>
      </c>
    </row>
    <row r="154" spans="1:9" x14ac:dyDescent="0.35">
      <c r="A154" s="22" t="s">
        <v>114</v>
      </c>
      <c r="B154" s="22" t="s">
        <v>294</v>
      </c>
      <c r="C154" s="22" t="s">
        <v>419</v>
      </c>
      <c r="D154" s="22" t="s">
        <v>420</v>
      </c>
      <c r="E154" s="22">
        <v>1483350</v>
      </c>
      <c r="F154" s="22">
        <v>0</v>
      </c>
      <c r="G154" s="22">
        <v>0</v>
      </c>
      <c r="H154" s="22">
        <v>0</v>
      </c>
      <c r="I154" s="22">
        <v>1483350</v>
      </c>
    </row>
    <row r="155" spans="1:9" x14ac:dyDescent="0.35">
      <c r="A155" s="22" t="s">
        <v>114</v>
      </c>
      <c r="B155" s="22" t="s">
        <v>294</v>
      </c>
      <c r="C155" s="22" t="s">
        <v>421</v>
      </c>
      <c r="D155" s="22" t="s">
        <v>422</v>
      </c>
      <c r="E155" s="22">
        <v>4300886</v>
      </c>
      <c r="F155" s="22">
        <v>0</v>
      </c>
      <c r="G155" s="22">
        <v>0</v>
      </c>
      <c r="H155" s="22">
        <v>0</v>
      </c>
      <c r="I155" s="22">
        <v>4300886</v>
      </c>
    </row>
    <row r="156" spans="1:9" x14ac:dyDescent="0.35">
      <c r="A156" s="22" t="s">
        <v>114</v>
      </c>
      <c r="B156" s="22" t="s">
        <v>294</v>
      </c>
      <c r="C156" s="22" t="s">
        <v>423</v>
      </c>
      <c r="D156" s="22" t="s">
        <v>424</v>
      </c>
      <c r="E156" s="22">
        <v>16256034</v>
      </c>
      <c r="F156" s="22">
        <v>960505</v>
      </c>
      <c r="G156" s="22">
        <v>5637828</v>
      </c>
      <c r="H156" s="22">
        <v>399060</v>
      </c>
      <c r="I156" s="22">
        <v>23253427</v>
      </c>
    </row>
    <row r="157" spans="1:9" x14ac:dyDescent="0.35">
      <c r="A157" s="22" t="s">
        <v>114</v>
      </c>
      <c r="B157" s="22" t="s">
        <v>294</v>
      </c>
      <c r="C157" s="22" t="s">
        <v>425</v>
      </c>
      <c r="D157" s="22" t="s">
        <v>426</v>
      </c>
      <c r="E157" s="22">
        <v>2753087</v>
      </c>
      <c r="F157" s="22">
        <v>0</v>
      </c>
      <c r="G157" s="22">
        <v>0</v>
      </c>
      <c r="H157" s="22">
        <v>388732</v>
      </c>
      <c r="I157" s="22">
        <v>3141819</v>
      </c>
    </row>
    <row r="158" spans="1:9" x14ac:dyDescent="0.35">
      <c r="A158" s="22" t="s">
        <v>114</v>
      </c>
      <c r="B158" s="22" t="s">
        <v>294</v>
      </c>
      <c r="C158" s="22" t="s">
        <v>427</v>
      </c>
      <c r="D158" s="22" t="s">
        <v>428</v>
      </c>
      <c r="E158" s="22">
        <v>1072236</v>
      </c>
      <c r="F158" s="22">
        <v>0</v>
      </c>
      <c r="G158" s="22">
        <v>0</v>
      </c>
      <c r="H158" s="22">
        <v>0</v>
      </c>
      <c r="I158" s="22">
        <v>1072236</v>
      </c>
    </row>
    <row r="159" spans="1:9" x14ac:dyDescent="0.35">
      <c r="A159" s="22" t="s">
        <v>114</v>
      </c>
      <c r="B159" s="22" t="s">
        <v>294</v>
      </c>
      <c r="C159" s="22" t="s">
        <v>429</v>
      </c>
      <c r="D159" s="22" t="s">
        <v>430</v>
      </c>
      <c r="E159" s="22">
        <v>972875</v>
      </c>
      <c r="F159" s="22">
        <v>0</v>
      </c>
      <c r="G159" s="22">
        <v>0</v>
      </c>
      <c r="H159" s="22">
        <v>2917160</v>
      </c>
      <c r="I159" s="22">
        <v>3890035</v>
      </c>
    </row>
    <row r="160" spans="1:9" x14ac:dyDescent="0.35">
      <c r="A160" s="22" t="s">
        <v>114</v>
      </c>
      <c r="B160" s="22" t="s">
        <v>294</v>
      </c>
      <c r="C160" s="22" t="s">
        <v>431</v>
      </c>
      <c r="D160" s="22" t="s">
        <v>432</v>
      </c>
      <c r="E160" s="22">
        <v>14265547</v>
      </c>
      <c r="F160" s="22">
        <v>0</v>
      </c>
      <c r="G160" s="22">
        <v>346839</v>
      </c>
      <c r="H160" s="22">
        <v>0</v>
      </c>
      <c r="I160" s="22">
        <v>14612386</v>
      </c>
    </row>
    <row r="161" spans="1:9" x14ac:dyDescent="0.35">
      <c r="A161" s="22" t="s">
        <v>114</v>
      </c>
      <c r="B161" s="22" t="s">
        <v>294</v>
      </c>
      <c r="C161" s="22" t="s">
        <v>433</v>
      </c>
      <c r="D161" s="22" t="s">
        <v>434</v>
      </c>
      <c r="E161" s="22">
        <v>0</v>
      </c>
      <c r="F161" s="22">
        <v>0</v>
      </c>
      <c r="G161" s="22">
        <v>0</v>
      </c>
      <c r="H161" s="22">
        <v>919462</v>
      </c>
      <c r="I161" s="22">
        <v>919462</v>
      </c>
    </row>
    <row r="162" spans="1:9" x14ac:dyDescent="0.35">
      <c r="A162" s="22" t="s">
        <v>114</v>
      </c>
      <c r="B162" s="22" t="s">
        <v>294</v>
      </c>
      <c r="C162" s="22" t="s">
        <v>435</v>
      </c>
      <c r="D162" s="22" t="s">
        <v>436</v>
      </c>
      <c r="E162" s="22">
        <v>0</v>
      </c>
      <c r="F162" s="22">
        <v>0</v>
      </c>
      <c r="G162" s="22">
        <v>983083</v>
      </c>
      <c r="H162" s="22">
        <v>0</v>
      </c>
      <c r="I162" s="22">
        <v>983083</v>
      </c>
    </row>
    <row r="163" spans="1:9" x14ac:dyDescent="0.35">
      <c r="A163" s="22" t="s">
        <v>114</v>
      </c>
      <c r="B163" s="22" t="s">
        <v>294</v>
      </c>
      <c r="C163" s="22" t="s">
        <v>437</v>
      </c>
      <c r="D163" s="22" t="s">
        <v>438</v>
      </c>
      <c r="E163" s="22">
        <v>9013565</v>
      </c>
      <c r="F163" s="22">
        <v>0</v>
      </c>
      <c r="G163" s="22">
        <v>0</v>
      </c>
      <c r="H163" s="22">
        <v>0</v>
      </c>
      <c r="I163" s="22">
        <v>9013565</v>
      </c>
    </row>
    <row r="164" spans="1:9" x14ac:dyDescent="0.35">
      <c r="A164" s="22" t="s">
        <v>114</v>
      </c>
      <c r="B164" s="22" t="s">
        <v>294</v>
      </c>
      <c r="C164" s="22" t="s">
        <v>439</v>
      </c>
      <c r="D164" s="22" t="s">
        <v>440</v>
      </c>
      <c r="E164" s="22">
        <v>2481496</v>
      </c>
      <c r="F164" s="22">
        <v>0</v>
      </c>
      <c r="G164" s="22">
        <v>2961146</v>
      </c>
      <c r="H164" s="22">
        <v>0</v>
      </c>
      <c r="I164" s="22">
        <v>5442642</v>
      </c>
    </row>
    <row r="165" spans="1:9" x14ac:dyDescent="0.35">
      <c r="A165" s="22" t="s">
        <v>114</v>
      </c>
      <c r="B165" s="22" t="s">
        <v>294</v>
      </c>
      <c r="C165" s="22" t="s">
        <v>441</v>
      </c>
      <c r="D165" s="22" t="s">
        <v>442</v>
      </c>
      <c r="E165" s="22">
        <v>4671662</v>
      </c>
      <c r="F165" s="22">
        <v>0</v>
      </c>
      <c r="G165" s="22">
        <v>0</v>
      </c>
      <c r="H165" s="22">
        <v>0</v>
      </c>
      <c r="I165" s="22">
        <v>4671662</v>
      </c>
    </row>
    <row r="166" spans="1:9" x14ac:dyDescent="0.35">
      <c r="A166" s="22" t="s">
        <v>114</v>
      </c>
      <c r="B166" s="22" t="s">
        <v>294</v>
      </c>
      <c r="C166" s="22" t="s">
        <v>443</v>
      </c>
      <c r="D166" s="22" t="s">
        <v>444</v>
      </c>
      <c r="E166" s="22">
        <v>1229737</v>
      </c>
      <c r="F166" s="22">
        <v>180484</v>
      </c>
      <c r="G166" s="22">
        <v>0</v>
      </c>
      <c r="H166" s="22">
        <v>0</v>
      </c>
      <c r="I166" s="22">
        <v>1410221</v>
      </c>
    </row>
    <row r="167" spans="1:9" x14ac:dyDescent="0.35">
      <c r="A167" s="22" t="s">
        <v>114</v>
      </c>
      <c r="B167" s="22" t="s">
        <v>294</v>
      </c>
      <c r="C167" s="22" t="s">
        <v>445</v>
      </c>
      <c r="D167" s="22" t="s">
        <v>446</v>
      </c>
      <c r="E167" s="22">
        <v>3220892</v>
      </c>
      <c r="F167" s="22">
        <v>0</v>
      </c>
      <c r="G167" s="22">
        <v>0</v>
      </c>
      <c r="H167" s="22">
        <v>2998271</v>
      </c>
      <c r="I167" s="22">
        <v>6219163</v>
      </c>
    </row>
    <row r="168" spans="1:9" x14ac:dyDescent="0.35">
      <c r="A168" s="22" t="s">
        <v>114</v>
      </c>
      <c r="B168" s="22" t="s">
        <v>294</v>
      </c>
      <c r="C168" s="22" t="s">
        <v>447</v>
      </c>
      <c r="D168" s="22" t="s">
        <v>448</v>
      </c>
      <c r="E168" s="22">
        <v>1373366</v>
      </c>
      <c r="F168" s="22">
        <v>0</v>
      </c>
      <c r="G168" s="22">
        <v>0</v>
      </c>
      <c r="H168" s="22">
        <v>0</v>
      </c>
      <c r="I168" s="22">
        <v>1373366</v>
      </c>
    </row>
    <row r="169" spans="1:9" x14ac:dyDescent="0.35">
      <c r="A169" s="22" t="s">
        <v>114</v>
      </c>
      <c r="B169" s="22" t="s">
        <v>294</v>
      </c>
      <c r="C169" s="22" t="s">
        <v>449</v>
      </c>
      <c r="D169" s="22" t="s">
        <v>450</v>
      </c>
      <c r="E169" s="22">
        <v>1474412</v>
      </c>
      <c r="F169" s="22">
        <v>0</v>
      </c>
      <c r="G169" s="22">
        <v>0</v>
      </c>
      <c r="H169" s="22">
        <v>0</v>
      </c>
      <c r="I169" s="22">
        <v>1474412</v>
      </c>
    </row>
    <row r="170" spans="1:9" x14ac:dyDescent="0.35">
      <c r="A170" s="22" t="s">
        <v>114</v>
      </c>
      <c r="B170" s="22" t="s">
        <v>294</v>
      </c>
      <c r="C170" s="22" t="s">
        <v>451</v>
      </c>
      <c r="D170" s="22" t="s">
        <v>452</v>
      </c>
      <c r="E170" s="22">
        <v>5524065</v>
      </c>
      <c r="F170" s="22">
        <v>0</v>
      </c>
      <c r="G170" s="22">
        <v>8401836</v>
      </c>
      <c r="H170" s="22">
        <v>14616204</v>
      </c>
      <c r="I170" s="22">
        <v>28542105</v>
      </c>
    </row>
    <row r="171" spans="1:9" x14ac:dyDescent="0.35">
      <c r="A171" s="22" t="s">
        <v>114</v>
      </c>
      <c r="B171" s="22" t="s">
        <v>294</v>
      </c>
      <c r="C171" s="22" t="s">
        <v>453</v>
      </c>
      <c r="D171" s="22" t="s">
        <v>454</v>
      </c>
      <c r="E171" s="22">
        <v>97430</v>
      </c>
      <c r="F171" s="22">
        <v>290894</v>
      </c>
      <c r="G171" s="22">
        <v>0</v>
      </c>
      <c r="H171" s="22">
        <v>0</v>
      </c>
      <c r="I171" s="22">
        <v>388324</v>
      </c>
    </row>
    <row r="172" spans="1:9" x14ac:dyDescent="0.35">
      <c r="A172" s="22" t="s">
        <v>114</v>
      </c>
      <c r="B172" s="22" t="s">
        <v>294</v>
      </c>
      <c r="C172" s="22" t="s">
        <v>455</v>
      </c>
      <c r="D172" s="22" t="s">
        <v>456</v>
      </c>
      <c r="E172" s="22">
        <v>409317</v>
      </c>
      <c r="F172" s="22">
        <v>193306</v>
      </c>
      <c r="G172" s="22">
        <v>189261</v>
      </c>
      <c r="H172" s="22">
        <v>0</v>
      </c>
      <c r="I172" s="22">
        <v>791884</v>
      </c>
    </row>
    <row r="173" spans="1:9" x14ac:dyDescent="0.35">
      <c r="A173" s="22" t="s">
        <v>114</v>
      </c>
      <c r="B173" s="22" t="s">
        <v>294</v>
      </c>
      <c r="C173" s="22" t="s">
        <v>457</v>
      </c>
      <c r="D173" s="22" t="s">
        <v>458</v>
      </c>
      <c r="E173" s="22">
        <v>2907127</v>
      </c>
      <c r="F173" s="22">
        <v>0</v>
      </c>
      <c r="G173" s="22">
        <v>7106133</v>
      </c>
      <c r="H173" s="22">
        <v>366634</v>
      </c>
      <c r="I173" s="22">
        <v>10379894</v>
      </c>
    </row>
    <row r="174" spans="1:9" x14ac:dyDescent="0.35">
      <c r="A174" s="22" t="s">
        <v>114</v>
      </c>
      <c r="B174" s="22" t="s">
        <v>294</v>
      </c>
      <c r="C174" s="22" t="s">
        <v>459</v>
      </c>
      <c r="D174" s="22" t="s">
        <v>460</v>
      </c>
      <c r="E174" s="22">
        <v>0</v>
      </c>
      <c r="F174" s="22">
        <v>0</v>
      </c>
      <c r="G174" s="22">
        <v>0</v>
      </c>
      <c r="H174" s="22">
        <v>153116</v>
      </c>
      <c r="I174" s="22">
        <v>153116</v>
      </c>
    </row>
    <row r="175" spans="1:9" x14ac:dyDescent="0.35">
      <c r="A175" s="22" t="s">
        <v>114</v>
      </c>
      <c r="B175" s="22" t="s">
        <v>294</v>
      </c>
      <c r="C175" s="22" t="s">
        <v>461</v>
      </c>
      <c r="D175" s="22" t="s">
        <v>462</v>
      </c>
      <c r="E175" s="22">
        <v>1176283</v>
      </c>
      <c r="F175" s="22">
        <v>1364476</v>
      </c>
      <c r="G175" s="22">
        <v>2463600</v>
      </c>
      <c r="H175" s="22">
        <v>0</v>
      </c>
      <c r="I175" s="22">
        <v>5004359</v>
      </c>
    </row>
    <row r="176" spans="1:9" x14ac:dyDescent="0.35">
      <c r="A176" s="22" t="s">
        <v>114</v>
      </c>
      <c r="B176" s="22" t="s">
        <v>294</v>
      </c>
      <c r="C176" s="22" t="s">
        <v>463</v>
      </c>
      <c r="D176" s="22" t="s">
        <v>464</v>
      </c>
      <c r="E176" s="22">
        <v>21316984</v>
      </c>
      <c r="F176" s="22">
        <v>4664</v>
      </c>
      <c r="G176" s="22">
        <v>0</v>
      </c>
      <c r="H176" s="22">
        <v>0</v>
      </c>
      <c r="I176" s="22">
        <v>21321648</v>
      </c>
    </row>
    <row r="177" spans="1:9" x14ac:dyDescent="0.35">
      <c r="A177" s="22" t="s">
        <v>114</v>
      </c>
      <c r="B177" s="22" t="s">
        <v>294</v>
      </c>
      <c r="C177" s="22" t="s">
        <v>465</v>
      </c>
      <c r="D177" s="22" t="s">
        <v>466</v>
      </c>
      <c r="E177" s="22">
        <v>16410598</v>
      </c>
      <c r="F177" s="22">
        <v>0</v>
      </c>
      <c r="G177" s="22">
        <v>8003409</v>
      </c>
      <c r="H177" s="22">
        <v>0</v>
      </c>
      <c r="I177" s="22">
        <v>24414007</v>
      </c>
    </row>
    <row r="178" spans="1:9" x14ac:dyDescent="0.35">
      <c r="A178" s="22" t="s">
        <v>114</v>
      </c>
      <c r="B178" s="22" t="s">
        <v>294</v>
      </c>
      <c r="C178" s="22" t="s">
        <v>467</v>
      </c>
      <c r="D178" s="22" t="s">
        <v>468</v>
      </c>
      <c r="E178" s="22">
        <v>4384280</v>
      </c>
      <c r="F178" s="22">
        <v>112243</v>
      </c>
      <c r="G178" s="22">
        <v>1340097</v>
      </c>
      <c r="H178" s="22">
        <v>0</v>
      </c>
      <c r="I178" s="22">
        <v>5836620</v>
      </c>
    </row>
    <row r="179" spans="1:9" x14ac:dyDescent="0.35">
      <c r="A179" s="22" t="s">
        <v>114</v>
      </c>
      <c r="B179" s="22" t="s">
        <v>294</v>
      </c>
      <c r="C179" s="22" t="s">
        <v>469</v>
      </c>
      <c r="D179" s="22" t="s">
        <v>470</v>
      </c>
      <c r="E179" s="22">
        <v>784544</v>
      </c>
      <c r="F179" s="22">
        <v>0</v>
      </c>
      <c r="G179" s="22">
        <v>0</v>
      </c>
      <c r="H179" s="22">
        <v>0</v>
      </c>
      <c r="I179" s="22">
        <v>784544</v>
      </c>
    </row>
    <row r="180" spans="1:9" x14ac:dyDescent="0.35">
      <c r="A180" s="22" t="s">
        <v>114</v>
      </c>
      <c r="B180" s="22" t="s">
        <v>294</v>
      </c>
      <c r="C180" s="22" t="s">
        <v>471</v>
      </c>
      <c r="D180" s="22" t="s">
        <v>472</v>
      </c>
      <c r="E180" s="22">
        <v>23143647</v>
      </c>
      <c r="F180" s="22">
        <v>0</v>
      </c>
      <c r="G180" s="22">
        <v>7190773</v>
      </c>
      <c r="H180" s="22">
        <v>0</v>
      </c>
      <c r="I180" s="22">
        <v>30334420</v>
      </c>
    </row>
    <row r="181" spans="1:9" x14ac:dyDescent="0.35">
      <c r="A181" s="22" t="s">
        <v>114</v>
      </c>
      <c r="B181" s="22" t="s">
        <v>294</v>
      </c>
      <c r="C181" s="22" t="s">
        <v>473</v>
      </c>
      <c r="D181" s="22" t="s">
        <v>474</v>
      </c>
      <c r="E181" s="22">
        <v>8960854</v>
      </c>
      <c r="F181" s="22">
        <v>0</v>
      </c>
      <c r="G181" s="22">
        <v>0</v>
      </c>
      <c r="H181" s="22">
        <v>351614</v>
      </c>
      <c r="I181" s="22">
        <v>9312468</v>
      </c>
    </row>
    <row r="182" spans="1:9" x14ac:dyDescent="0.35">
      <c r="A182" s="22" t="s">
        <v>114</v>
      </c>
      <c r="B182" s="22" t="s">
        <v>294</v>
      </c>
      <c r="C182" s="22" t="s">
        <v>475</v>
      </c>
      <c r="D182" s="22" t="s">
        <v>476</v>
      </c>
      <c r="E182" s="22">
        <v>3086838</v>
      </c>
      <c r="F182" s="22">
        <v>0</v>
      </c>
      <c r="G182" s="22">
        <v>0</v>
      </c>
      <c r="H182" s="22">
        <v>0</v>
      </c>
      <c r="I182" s="22">
        <v>3086838</v>
      </c>
    </row>
    <row r="183" spans="1:9" x14ac:dyDescent="0.35">
      <c r="A183" s="22" t="s">
        <v>114</v>
      </c>
      <c r="B183" s="22" t="s">
        <v>294</v>
      </c>
      <c r="C183" s="22" t="s">
        <v>477</v>
      </c>
      <c r="D183" s="22" t="s">
        <v>478</v>
      </c>
      <c r="E183" s="22">
        <v>7287347</v>
      </c>
      <c r="F183" s="22">
        <v>0</v>
      </c>
      <c r="G183" s="22">
        <v>0</v>
      </c>
      <c r="H183" s="22">
        <v>0</v>
      </c>
      <c r="I183" s="22">
        <v>7287347</v>
      </c>
    </row>
    <row r="184" spans="1:9" x14ac:dyDescent="0.35">
      <c r="A184" s="22" t="s">
        <v>114</v>
      </c>
      <c r="B184" s="22" t="s">
        <v>294</v>
      </c>
      <c r="C184" s="22" t="s">
        <v>479</v>
      </c>
      <c r="D184" s="22" t="s">
        <v>480</v>
      </c>
      <c r="E184" s="22">
        <v>4750897</v>
      </c>
      <c r="F184" s="22">
        <v>270246</v>
      </c>
      <c r="G184" s="22">
        <v>0</v>
      </c>
      <c r="H184" s="22">
        <v>0</v>
      </c>
      <c r="I184" s="22">
        <v>5021143</v>
      </c>
    </row>
    <row r="185" spans="1:9" x14ac:dyDescent="0.35">
      <c r="A185" s="22" t="s">
        <v>114</v>
      </c>
      <c r="B185" s="22" t="s">
        <v>294</v>
      </c>
      <c r="C185" s="22" t="s">
        <v>481</v>
      </c>
      <c r="D185" s="22" t="s">
        <v>482</v>
      </c>
      <c r="E185" s="22">
        <v>752214</v>
      </c>
      <c r="F185" s="22">
        <v>0</v>
      </c>
      <c r="G185" s="22">
        <v>0</v>
      </c>
      <c r="H185" s="22">
        <v>0</v>
      </c>
      <c r="I185" s="22">
        <v>752214</v>
      </c>
    </row>
    <row r="186" spans="1:9" x14ac:dyDescent="0.35">
      <c r="A186" s="22" t="s">
        <v>114</v>
      </c>
      <c r="B186" s="22" t="s">
        <v>294</v>
      </c>
      <c r="C186" s="22" t="s">
        <v>483</v>
      </c>
      <c r="D186" s="22" t="s">
        <v>484</v>
      </c>
      <c r="E186" s="22">
        <v>1447438</v>
      </c>
      <c r="F186" s="22">
        <v>0</v>
      </c>
      <c r="G186" s="22">
        <v>0</v>
      </c>
      <c r="H186" s="22">
        <v>0</v>
      </c>
      <c r="I186" s="22">
        <v>1447438</v>
      </c>
    </row>
    <row r="187" spans="1:9" x14ac:dyDescent="0.35">
      <c r="A187" s="22" t="s">
        <v>114</v>
      </c>
      <c r="B187" s="22" t="s">
        <v>294</v>
      </c>
      <c r="C187" s="22" t="s">
        <v>485</v>
      </c>
      <c r="D187" s="22" t="s">
        <v>486</v>
      </c>
      <c r="E187" s="22">
        <v>3250971</v>
      </c>
      <c r="F187" s="22">
        <v>324001</v>
      </c>
      <c r="G187" s="22">
        <v>0</v>
      </c>
      <c r="H187" s="22">
        <v>0</v>
      </c>
      <c r="I187" s="22">
        <v>3574972</v>
      </c>
    </row>
    <row r="188" spans="1:9" x14ac:dyDescent="0.35">
      <c r="A188" s="22" t="s">
        <v>114</v>
      </c>
      <c r="B188" s="22" t="s">
        <v>294</v>
      </c>
      <c r="C188" s="22" t="s">
        <v>487</v>
      </c>
      <c r="D188" s="22" t="s">
        <v>488</v>
      </c>
      <c r="E188" s="22">
        <v>36388</v>
      </c>
      <c r="F188" s="22">
        <v>711402</v>
      </c>
      <c r="G188" s="22">
        <v>80361</v>
      </c>
      <c r="H188" s="22">
        <v>0</v>
      </c>
      <c r="I188" s="22">
        <v>828151</v>
      </c>
    </row>
    <row r="189" spans="1:9" x14ac:dyDescent="0.35">
      <c r="A189" s="22" t="s">
        <v>114</v>
      </c>
      <c r="B189" s="22" t="s">
        <v>294</v>
      </c>
      <c r="C189" s="22" t="s">
        <v>489</v>
      </c>
      <c r="D189" s="22" t="s">
        <v>490</v>
      </c>
      <c r="E189" s="22">
        <v>466875</v>
      </c>
      <c r="F189" s="22">
        <v>0</v>
      </c>
      <c r="G189" s="22">
        <v>0</v>
      </c>
      <c r="H189" s="22">
        <v>0</v>
      </c>
      <c r="I189" s="22">
        <v>466875</v>
      </c>
    </row>
    <row r="190" spans="1:9" x14ac:dyDescent="0.35">
      <c r="A190" s="22" t="s">
        <v>114</v>
      </c>
      <c r="B190" s="22" t="s">
        <v>294</v>
      </c>
      <c r="C190" s="22" t="s">
        <v>491</v>
      </c>
      <c r="D190" s="22" t="s">
        <v>492</v>
      </c>
      <c r="E190" s="22">
        <v>11075306</v>
      </c>
      <c r="F190" s="22">
        <v>0</v>
      </c>
      <c r="G190" s="22">
        <v>932245</v>
      </c>
      <c r="H190" s="22">
        <v>0</v>
      </c>
      <c r="I190" s="22">
        <v>12007551</v>
      </c>
    </row>
    <row r="191" spans="1:9" x14ac:dyDescent="0.35">
      <c r="A191" s="22" t="s">
        <v>114</v>
      </c>
      <c r="B191" s="22" t="s">
        <v>294</v>
      </c>
      <c r="C191" s="22" t="s">
        <v>493</v>
      </c>
      <c r="D191" s="22" t="s">
        <v>494</v>
      </c>
      <c r="E191" s="22">
        <v>4767031</v>
      </c>
      <c r="F191" s="22">
        <v>686840</v>
      </c>
      <c r="G191" s="22">
        <v>6046850</v>
      </c>
      <c r="H191" s="22">
        <v>0</v>
      </c>
      <c r="I191" s="22">
        <v>11500721</v>
      </c>
    </row>
    <row r="192" spans="1:9" x14ac:dyDescent="0.35">
      <c r="A192" s="22" t="s">
        <v>114</v>
      </c>
      <c r="B192" s="22" t="s">
        <v>294</v>
      </c>
      <c r="C192" s="22" t="s">
        <v>495</v>
      </c>
      <c r="D192" s="22" t="s">
        <v>496</v>
      </c>
      <c r="E192" s="22">
        <v>2148316</v>
      </c>
      <c r="F192" s="22">
        <v>0</v>
      </c>
      <c r="G192" s="22">
        <v>0</v>
      </c>
      <c r="H192" s="22">
        <v>0</v>
      </c>
      <c r="I192" s="22">
        <v>2148316</v>
      </c>
    </row>
    <row r="193" spans="1:9" x14ac:dyDescent="0.35">
      <c r="A193" s="22" t="s">
        <v>114</v>
      </c>
      <c r="B193" s="22" t="s">
        <v>294</v>
      </c>
      <c r="C193" s="22" t="s">
        <v>497</v>
      </c>
      <c r="D193" s="22" t="s">
        <v>498</v>
      </c>
      <c r="E193" s="22">
        <v>0</v>
      </c>
      <c r="F193" s="22">
        <v>0</v>
      </c>
      <c r="G193" s="22">
        <v>0</v>
      </c>
      <c r="H193" s="22">
        <v>2593590</v>
      </c>
      <c r="I193" s="22">
        <v>2593590</v>
      </c>
    </row>
    <row r="194" spans="1:9" x14ac:dyDescent="0.35">
      <c r="A194" s="22" t="s">
        <v>114</v>
      </c>
      <c r="B194" s="22" t="s">
        <v>294</v>
      </c>
      <c r="C194" s="22" t="s">
        <v>499</v>
      </c>
      <c r="D194" s="22" t="s">
        <v>500</v>
      </c>
      <c r="E194" s="22">
        <v>0</v>
      </c>
      <c r="F194" s="22">
        <v>0</v>
      </c>
      <c r="G194" s="22">
        <v>0</v>
      </c>
      <c r="H194" s="22">
        <v>3750000</v>
      </c>
      <c r="I194" s="22">
        <v>3750000</v>
      </c>
    </row>
    <row r="195" spans="1:9" x14ac:dyDescent="0.35">
      <c r="A195" s="22" t="s">
        <v>114</v>
      </c>
      <c r="B195" s="22" t="s">
        <v>294</v>
      </c>
      <c r="C195" s="22" t="s">
        <v>501</v>
      </c>
      <c r="D195" s="22" t="s">
        <v>502</v>
      </c>
      <c r="E195" s="22">
        <v>0</v>
      </c>
      <c r="F195" s="22">
        <v>0</v>
      </c>
      <c r="G195" s="22">
        <v>0</v>
      </c>
      <c r="H195" s="22">
        <v>892601</v>
      </c>
      <c r="I195" s="22">
        <v>892601</v>
      </c>
    </row>
    <row r="196" spans="1:9" x14ac:dyDescent="0.35">
      <c r="A196" s="22" t="s">
        <v>114</v>
      </c>
      <c r="B196" s="22" t="s">
        <v>294</v>
      </c>
      <c r="C196" s="22" t="s">
        <v>503</v>
      </c>
      <c r="D196" s="22" t="s">
        <v>504</v>
      </c>
      <c r="E196" s="22">
        <v>7054422</v>
      </c>
      <c r="F196" s="22">
        <v>0</v>
      </c>
      <c r="G196" s="22">
        <v>1581220</v>
      </c>
      <c r="H196" s="22">
        <v>0</v>
      </c>
      <c r="I196" s="22">
        <v>8635642</v>
      </c>
    </row>
    <row r="197" spans="1:9" x14ac:dyDescent="0.35">
      <c r="A197" s="22" t="s">
        <v>114</v>
      </c>
      <c r="B197" s="22" t="s">
        <v>294</v>
      </c>
      <c r="C197" s="22" t="s">
        <v>505</v>
      </c>
      <c r="D197" s="22" t="s">
        <v>506</v>
      </c>
      <c r="E197" s="22">
        <v>10343644</v>
      </c>
      <c r="F197" s="22">
        <v>2150975</v>
      </c>
      <c r="G197" s="22">
        <v>1520598</v>
      </c>
      <c r="H197" s="22">
        <v>0</v>
      </c>
      <c r="I197" s="22">
        <v>14015217</v>
      </c>
    </row>
    <row r="198" spans="1:9" x14ac:dyDescent="0.35">
      <c r="A198" s="22" t="s">
        <v>114</v>
      </c>
      <c r="B198" s="22" t="s">
        <v>507</v>
      </c>
      <c r="C198" s="22" t="s">
        <v>508</v>
      </c>
      <c r="D198" s="22" t="s">
        <v>509</v>
      </c>
      <c r="E198" s="22">
        <v>2024000</v>
      </c>
      <c r="F198" s="22">
        <v>0</v>
      </c>
      <c r="G198" s="22">
        <v>0</v>
      </c>
      <c r="H198" s="22">
        <v>0</v>
      </c>
      <c r="I198" s="22">
        <v>2024000</v>
      </c>
    </row>
    <row r="199" spans="1:9" x14ac:dyDescent="0.35">
      <c r="A199" s="22" t="s">
        <v>114</v>
      </c>
      <c r="B199" s="22" t="s">
        <v>507</v>
      </c>
      <c r="C199" s="22" t="s">
        <v>510</v>
      </c>
      <c r="D199" s="22" t="s">
        <v>511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</row>
    <row r="200" spans="1:9" x14ac:dyDescent="0.35">
      <c r="A200" s="22" t="s">
        <v>114</v>
      </c>
      <c r="B200" s="22" t="s">
        <v>507</v>
      </c>
      <c r="C200" s="22" t="s">
        <v>512</v>
      </c>
      <c r="D200" s="22" t="s">
        <v>513</v>
      </c>
      <c r="E200" s="22">
        <v>0</v>
      </c>
      <c r="F200" s="22">
        <v>0</v>
      </c>
      <c r="G200" s="22">
        <v>2860426</v>
      </c>
      <c r="H200" s="22">
        <v>0</v>
      </c>
      <c r="I200" s="22">
        <v>2860426</v>
      </c>
    </row>
    <row r="201" spans="1:9" x14ac:dyDescent="0.35">
      <c r="A201" s="22" t="s">
        <v>114</v>
      </c>
      <c r="B201" s="22" t="s">
        <v>507</v>
      </c>
      <c r="C201" s="22" t="s">
        <v>514</v>
      </c>
      <c r="D201" s="22" t="s">
        <v>515</v>
      </c>
      <c r="E201" s="22">
        <v>212500</v>
      </c>
      <c r="F201" s="22">
        <v>0</v>
      </c>
      <c r="G201" s="22">
        <v>8373</v>
      </c>
      <c r="H201" s="22">
        <v>0</v>
      </c>
      <c r="I201" s="22">
        <v>220873</v>
      </c>
    </row>
    <row r="202" spans="1:9" x14ac:dyDescent="0.35">
      <c r="A202" s="22" t="s">
        <v>114</v>
      </c>
      <c r="B202" s="22" t="s">
        <v>507</v>
      </c>
      <c r="C202" s="22" t="s">
        <v>516</v>
      </c>
      <c r="D202" s="22" t="s">
        <v>517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</row>
    <row r="203" spans="1:9" x14ac:dyDescent="0.35">
      <c r="A203" s="22" t="s">
        <v>114</v>
      </c>
      <c r="B203" s="22" t="s">
        <v>507</v>
      </c>
      <c r="C203" s="22" t="s">
        <v>518</v>
      </c>
      <c r="D203" s="22" t="s">
        <v>519</v>
      </c>
      <c r="E203" s="22">
        <v>0</v>
      </c>
      <c r="F203" s="22">
        <v>0</v>
      </c>
      <c r="G203" s="22">
        <v>0</v>
      </c>
      <c r="H203" s="22">
        <v>0</v>
      </c>
      <c r="I203" s="22">
        <v>0</v>
      </c>
    </row>
    <row r="204" spans="1:9" x14ac:dyDescent="0.35">
      <c r="A204" s="22" t="s">
        <v>114</v>
      </c>
      <c r="B204" s="22" t="s">
        <v>507</v>
      </c>
      <c r="C204" s="22" t="s">
        <v>520</v>
      </c>
      <c r="D204" s="22" t="s">
        <v>521</v>
      </c>
      <c r="E204" s="22">
        <v>335994</v>
      </c>
      <c r="F204" s="22">
        <v>0</v>
      </c>
      <c r="G204" s="22">
        <v>0</v>
      </c>
      <c r="H204" s="22">
        <v>0</v>
      </c>
      <c r="I204" s="22">
        <v>335994</v>
      </c>
    </row>
    <row r="205" spans="1:9" x14ac:dyDescent="0.35">
      <c r="A205" s="22" t="s">
        <v>114</v>
      </c>
      <c r="B205" s="22" t="s">
        <v>507</v>
      </c>
      <c r="C205" s="22" t="s">
        <v>522</v>
      </c>
      <c r="D205" s="22" t="s">
        <v>523</v>
      </c>
      <c r="E205" s="22">
        <v>91878</v>
      </c>
      <c r="F205" s="22">
        <v>0</v>
      </c>
      <c r="G205" s="22">
        <v>0</v>
      </c>
      <c r="H205" s="22">
        <v>0</v>
      </c>
      <c r="I205" s="22">
        <v>91878</v>
      </c>
    </row>
    <row r="206" spans="1:9" x14ac:dyDescent="0.35">
      <c r="A206" s="22" t="s">
        <v>114</v>
      </c>
      <c r="B206" s="22" t="s">
        <v>507</v>
      </c>
      <c r="C206" s="22" t="s">
        <v>524</v>
      </c>
      <c r="D206" s="22" t="s">
        <v>525</v>
      </c>
      <c r="E206" s="22">
        <v>0</v>
      </c>
      <c r="F206" s="22">
        <v>0</v>
      </c>
      <c r="G206" s="22">
        <v>148958</v>
      </c>
      <c r="H206" s="22">
        <v>0</v>
      </c>
      <c r="I206" s="22">
        <v>148958</v>
      </c>
    </row>
    <row r="207" spans="1:9" x14ac:dyDescent="0.35">
      <c r="A207" s="22" t="s">
        <v>114</v>
      </c>
      <c r="B207" s="22" t="s">
        <v>507</v>
      </c>
      <c r="C207" s="22" t="s">
        <v>526</v>
      </c>
      <c r="D207" s="22" t="s">
        <v>527</v>
      </c>
      <c r="E207" s="22">
        <v>1345717</v>
      </c>
      <c r="F207" s="22">
        <v>0</v>
      </c>
      <c r="G207" s="22">
        <v>0</v>
      </c>
      <c r="H207" s="22">
        <v>0</v>
      </c>
      <c r="I207" s="22">
        <v>1345717</v>
      </c>
    </row>
    <row r="208" spans="1:9" x14ac:dyDescent="0.35">
      <c r="A208" s="22" t="s">
        <v>114</v>
      </c>
      <c r="B208" s="22" t="s">
        <v>507</v>
      </c>
      <c r="C208" s="22" t="s">
        <v>528</v>
      </c>
      <c r="D208" s="22" t="s">
        <v>529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</row>
    <row r="209" spans="1:9" x14ac:dyDescent="0.35">
      <c r="A209" s="22" t="s">
        <v>114</v>
      </c>
      <c r="B209" s="22" t="s">
        <v>507</v>
      </c>
      <c r="C209" s="22" t="s">
        <v>530</v>
      </c>
      <c r="D209" s="22" t="s">
        <v>531</v>
      </c>
      <c r="E209" s="22">
        <v>0</v>
      </c>
      <c r="F209" s="22">
        <v>0</v>
      </c>
      <c r="G209" s="22">
        <v>0</v>
      </c>
      <c r="H209" s="22">
        <v>94635</v>
      </c>
      <c r="I209" s="22">
        <v>94635</v>
      </c>
    </row>
    <row r="210" spans="1:9" x14ac:dyDescent="0.35">
      <c r="A210" s="22" t="s">
        <v>114</v>
      </c>
      <c r="B210" s="22" t="s">
        <v>507</v>
      </c>
      <c r="C210" s="22" t="s">
        <v>532</v>
      </c>
      <c r="D210" s="22" t="s">
        <v>533</v>
      </c>
      <c r="E210" s="22">
        <v>0</v>
      </c>
      <c r="F210" s="22">
        <v>0</v>
      </c>
      <c r="G210" s="22">
        <v>0</v>
      </c>
      <c r="H210" s="22">
        <v>0</v>
      </c>
      <c r="I210" s="22">
        <v>0</v>
      </c>
    </row>
    <row r="211" spans="1:9" x14ac:dyDescent="0.35">
      <c r="A211" s="22" t="s">
        <v>114</v>
      </c>
      <c r="B211" s="22" t="s">
        <v>507</v>
      </c>
      <c r="C211" s="22" t="s">
        <v>534</v>
      </c>
      <c r="D211" s="22" t="s">
        <v>535</v>
      </c>
      <c r="E211" s="22">
        <v>3076608</v>
      </c>
      <c r="F211" s="22">
        <v>0</v>
      </c>
      <c r="G211" s="22">
        <v>0</v>
      </c>
      <c r="H211" s="22">
        <v>0</v>
      </c>
      <c r="I211" s="22">
        <v>3076608</v>
      </c>
    </row>
    <row r="212" spans="1:9" x14ac:dyDescent="0.35">
      <c r="A212" s="22" t="s">
        <v>114</v>
      </c>
      <c r="B212" s="22" t="s">
        <v>507</v>
      </c>
      <c r="C212" s="22" t="s">
        <v>536</v>
      </c>
      <c r="D212" s="22" t="s">
        <v>537</v>
      </c>
      <c r="E212" s="22">
        <v>0</v>
      </c>
      <c r="F212" s="22">
        <v>0</v>
      </c>
      <c r="G212" s="22">
        <v>0</v>
      </c>
      <c r="H212" s="22">
        <v>0</v>
      </c>
      <c r="I212" s="22">
        <v>0</v>
      </c>
    </row>
    <row r="213" spans="1:9" x14ac:dyDescent="0.35">
      <c r="A213" s="22" t="s">
        <v>114</v>
      </c>
      <c r="B213" s="22" t="s">
        <v>507</v>
      </c>
      <c r="C213" s="22" t="s">
        <v>538</v>
      </c>
      <c r="D213" s="22" t="s">
        <v>539</v>
      </c>
      <c r="E213" s="22">
        <v>0</v>
      </c>
      <c r="F213" s="22">
        <v>226569</v>
      </c>
      <c r="G213" s="22">
        <v>0</v>
      </c>
      <c r="H213" s="22">
        <v>108086</v>
      </c>
      <c r="I213" s="22">
        <v>334655</v>
      </c>
    </row>
    <row r="214" spans="1:9" x14ac:dyDescent="0.35">
      <c r="A214" s="22" t="s">
        <v>114</v>
      </c>
      <c r="B214" s="22" t="s">
        <v>507</v>
      </c>
      <c r="C214" s="22" t="s">
        <v>540</v>
      </c>
      <c r="D214" s="22" t="s">
        <v>541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</row>
    <row r="215" spans="1:9" x14ac:dyDescent="0.35">
      <c r="A215" s="22" t="s">
        <v>114</v>
      </c>
      <c r="B215" s="22" t="s">
        <v>507</v>
      </c>
      <c r="C215" s="22" t="s">
        <v>542</v>
      </c>
      <c r="D215" s="22" t="s">
        <v>543</v>
      </c>
      <c r="E215" s="22">
        <v>229130</v>
      </c>
      <c r="F215" s="22">
        <v>0</v>
      </c>
      <c r="G215" s="22">
        <v>0</v>
      </c>
      <c r="H215" s="22">
        <v>0</v>
      </c>
      <c r="I215" s="22">
        <v>229130</v>
      </c>
    </row>
    <row r="216" spans="1:9" x14ac:dyDescent="0.35">
      <c r="A216" s="22" t="s">
        <v>114</v>
      </c>
      <c r="B216" s="22" t="s">
        <v>507</v>
      </c>
      <c r="C216" s="22" t="s">
        <v>544</v>
      </c>
      <c r="D216" s="22" t="s">
        <v>545</v>
      </c>
      <c r="E216" s="22">
        <v>0</v>
      </c>
      <c r="F216" s="22">
        <v>0</v>
      </c>
      <c r="G216" s="22">
        <v>0</v>
      </c>
      <c r="H216" s="22">
        <v>0</v>
      </c>
      <c r="I216" s="22">
        <v>0</v>
      </c>
    </row>
    <row r="217" spans="1:9" x14ac:dyDescent="0.35">
      <c r="A217" s="22" t="s">
        <v>114</v>
      </c>
      <c r="B217" s="22" t="s">
        <v>507</v>
      </c>
      <c r="C217" s="22" t="s">
        <v>546</v>
      </c>
      <c r="D217" s="22" t="s">
        <v>547</v>
      </c>
      <c r="E217" s="22">
        <v>5326</v>
      </c>
      <c r="F217" s="22">
        <v>0</v>
      </c>
      <c r="G217" s="22">
        <v>0</v>
      </c>
      <c r="H217" s="22">
        <v>0</v>
      </c>
      <c r="I217" s="22">
        <v>5326</v>
      </c>
    </row>
    <row r="218" spans="1:9" x14ac:dyDescent="0.35">
      <c r="A218" s="22" t="s">
        <v>114</v>
      </c>
      <c r="B218" s="22" t="s">
        <v>507</v>
      </c>
      <c r="C218" s="22" t="s">
        <v>548</v>
      </c>
      <c r="D218" s="22" t="s">
        <v>549</v>
      </c>
      <c r="E218" s="22">
        <v>431310</v>
      </c>
      <c r="F218" s="22">
        <v>0</v>
      </c>
      <c r="G218" s="22">
        <v>0</v>
      </c>
      <c r="H218" s="22">
        <v>0</v>
      </c>
      <c r="I218" s="22">
        <v>431310</v>
      </c>
    </row>
    <row r="219" spans="1:9" x14ac:dyDescent="0.35">
      <c r="A219" s="22" t="s">
        <v>114</v>
      </c>
      <c r="B219" s="22" t="s">
        <v>507</v>
      </c>
      <c r="C219" s="22" t="s">
        <v>550</v>
      </c>
      <c r="D219" s="22" t="s">
        <v>551</v>
      </c>
      <c r="E219" s="22">
        <v>34144</v>
      </c>
      <c r="F219" s="22">
        <v>0</v>
      </c>
      <c r="G219" s="22">
        <v>0</v>
      </c>
      <c r="H219" s="22">
        <v>0</v>
      </c>
      <c r="I219" s="22">
        <v>34144</v>
      </c>
    </row>
    <row r="220" spans="1:9" x14ac:dyDescent="0.35">
      <c r="A220" s="22" t="s">
        <v>114</v>
      </c>
      <c r="B220" s="22" t="s">
        <v>507</v>
      </c>
      <c r="C220" s="22" t="s">
        <v>552</v>
      </c>
      <c r="D220" s="22" t="s">
        <v>553</v>
      </c>
      <c r="E220" s="22">
        <v>0</v>
      </c>
      <c r="F220" s="22">
        <v>0</v>
      </c>
      <c r="G220" s="22">
        <v>0</v>
      </c>
      <c r="H220" s="22">
        <v>0</v>
      </c>
      <c r="I220" s="22">
        <v>0</v>
      </c>
    </row>
    <row r="221" spans="1:9" x14ac:dyDescent="0.35">
      <c r="A221" s="22" t="s">
        <v>114</v>
      </c>
      <c r="B221" s="22" t="s">
        <v>507</v>
      </c>
      <c r="C221" s="22" t="s">
        <v>554</v>
      </c>
      <c r="D221" s="22" t="s">
        <v>555</v>
      </c>
      <c r="E221" s="22">
        <v>3296294</v>
      </c>
      <c r="F221" s="22">
        <v>0</v>
      </c>
      <c r="G221" s="22">
        <v>268743</v>
      </c>
      <c r="H221" s="22">
        <v>255000</v>
      </c>
      <c r="I221" s="22">
        <v>3820037</v>
      </c>
    </row>
    <row r="222" spans="1:9" x14ac:dyDescent="0.35">
      <c r="A222" s="22" t="s">
        <v>114</v>
      </c>
      <c r="B222" s="22" t="s">
        <v>507</v>
      </c>
      <c r="C222" s="22" t="s">
        <v>556</v>
      </c>
      <c r="D222" s="22" t="s">
        <v>557</v>
      </c>
      <c r="E222" s="22">
        <v>0</v>
      </c>
      <c r="F222" s="22">
        <v>0</v>
      </c>
      <c r="G222" s="22">
        <v>0</v>
      </c>
      <c r="H222" s="22">
        <v>0</v>
      </c>
      <c r="I222" s="22">
        <v>0</v>
      </c>
    </row>
    <row r="223" spans="1:9" x14ac:dyDescent="0.35">
      <c r="A223" s="22" t="s">
        <v>114</v>
      </c>
      <c r="B223" s="22" t="s">
        <v>507</v>
      </c>
      <c r="C223" s="22" t="s">
        <v>558</v>
      </c>
      <c r="D223" s="22" t="s">
        <v>559</v>
      </c>
      <c r="E223" s="22">
        <v>0</v>
      </c>
      <c r="F223" s="22">
        <v>0</v>
      </c>
      <c r="G223" s="22">
        <v>0</v>
      </c>
      <c r="H223" s="22">
        <v>0</v>
      </c>
      <c r="I223" s="22">
        <v>0</v>
      </c>
    </row>
    <row r="224" spans="1:9" x14ac:dyDescent="0.35">
      <c r="A224" s="22" t="s">
        <v>114</v>
      </c>
      <c r="B224" s="22" t="s">
        <v>507</v>
      </c>
      <c r="C224" s="22" t="s">
        <v>560</v>
      </c>
      <c r="D224" s="22" t="s">
        <v>561</v>
      </c>
      <c r="E224" s="22">
        <v>472611</v>
      </c>
      <c r="F224" s="22">
        <v>0</v>
      </c>
      <c r="G224" s="22">
        <v>0</v>
      </c>
      <c r="H224" s="22">
        <v>0</v>
      </c>
      <c r="I224" s="22">
        <v>472611</v>
      </c>
    </row>
    <row r="225" spans="1:9" x14ac:dyDescent="0.35">
      <c r="A225" s="22" t="s">
        <v>114</v>
      </c>
      <c r="B225" s="22" t="s">
        <v>507</v>
      </c>
      <c r="C225" s="22" t="s">
        <v>562</v>
      </c>
      <c r="D225" s="22" t="s">
        <v>563</v>
      </c>
      <c r="E225" s="22">
        <v>0</v>
      </c>
      <c r="F225" s="22">
        <v>0</v>
      </c>
      <c r="G225" s="22">
        <v>0</v>
      </c>
      <c r="H225" s="22">
        <v>0</v>
      </c>
      <c r="I225" s="22">
        <v>0</v>
      </c>
    </row>
    <row r="226" spans="1:9" x14ac:dyDescent="0.35">
      <c r="A226" s="22" t="s">
        <v>114</v>
      </c>
      <c r="B226" s="22" t="s">
        <v>507</v>
      </c>
      <c r="C226" s="22" t="s">
        <v>564</v>
      </c>
      <c r="D226" s="22" t="s">
        <v>565</v>
      </c>
      <c r="E226" s="22">
        <v>0</v>
      </c>
      <c r="F226" s="22">
        <v>0</v>
      </c>
      <c r="G226" s="22">
        <v>0</v>
      </c>
      <c r="H226" s="22">
        <v>795000</v>
      </c>
      <c r="I226" s="22">
        <v>795000</v>
      </c>
    </row>
    <row r="227" spans="1:9" x14ac:dyDescent="0.35">
      <c r="A227" s="22" t="s">
        <v>114</v>
      </c>
      <c r="B227" s="22" t="s">
        <v>507</v>
      </c>
      <c r="C227" s="22" t="s">
        <v>566</v>
      </c>
      <c r="D227" s="22" t="s">
        <v>567</v>
      </c>
      <c r="E227" s="22">
        <v>0</v>
      </c>
      <c r="F227" s="22">
        <v>0</v>
      </c>
      <c r="G227" s="22">
        <v>0</v>
      </c>
      <c r="H227" s="22">
        <v>0</v>
      </c>
      <c r="I227" s="22">
        <v>0</v>
      </c>
    </row>
    <row r="228" spans="1:9" x14ac:dyDescent="0.35">
      <c r="A228" s="22" t="s">
        <v>114</v>
      </c>
      <c r="B228" s="22" t="s">
        <v>507</v>
      </c>
      <c r="C228" s="22" t="s">
        <v>568</v>
      </c>
      <c r="D228" s="22" t="s">
        <v>569</v>
      </c>
      <c r="E228" s="22">
        <v>282580</v>
      </c>
      <c r="F228" s="22">
        <v>0</v>
      </c>
      <c r="G228" s="22">
        <v>0</v>
      </c>
      <c r="H228" s="22">
        <v>0</v>
      </c>
      <c r="I228" s="22">
        <v>282580</v>
      </c>
    </row>
    <row r="229" spans="1:9" x14ac:dyDescent="0.35">
      <c r="A229" s="22" t="s">
        <v>114</v>
      </c>
      <c r="B229" s="22" t="s">
        <v>507</v>
      </c>
      <c r="C229" s="22" t="s">
        <v>570</v>
      </c>
      <c r="D229" s="22" t="s">
        <v>571</v>
      </c>
      <c r="E229" s="22">
        <v>0</v>
      </c>
      <c r="F229" s="22">
        <v>0</v>
      </c>
      <c r="G229" s="22">
        <v>0</v>
      </c>
      <c r="H229" s="22">
        <v>0</v>
      </c>
      <c r="I229" s="22">
        <v>0</v>
      </c>
    </row>
    <row r="230" spans="1:9" x14ac:dyDescent="0.35">
      <c r="A230" s="22" t="s">
        <v>114</v>
      </c>
      <c r="B230" s="22" t="s">
        <v>507</v>
      </c>
      <c r="C230" s="22" t="s">
        <v>572</v>
      </c>
      <c r="D230" s="22" t="s">
        <v>573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</row>
    <row r="231" spans="1:9" x14ac:dyDescent="0.35">
      <c r="A231" s="22" t="s">
        <v>114</v>
      </c>
      <c r="B231" s="22" t="s">
        <v>507</v>
      </c>
      <c r="C231" s="22" t="s">
        <v>574</v>
      </c>
      <c r="D231" s="22" t="s">
        <v>575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</row>
    <row r="232" spans="1:9" x14ac:dyDescent="0.35">
      <c r="A232" s="22" t="s">
        <v>114</v>
      </c>
      <c r="B232" s="22" t="s">
        <v>507</v>
      </c>
      <c r="C232" s="22" t="s">
        <v>576</v>
      </c>
      <c r="D232" s="22" t="s">
        <v>577</v>
      </c>
      <c r="E232" s="22">
        <v>0</v>
      </c>
      <c r="F232" s="22">
        <v>0</v>
      </c>
      <c r="G232" s="22">
        <v>0</v>
      </c>
      <c r="H232" s="22">
        <v>50000</v>
      </c>
      <c r="I232" s="22">
        <v>50000</v>
      </c>
    </row>
    <row r="233" spans="1:9" x14ac:dyDescent="0.35">
      <c r="A233" s="22" t="s">
        <v>114</v>
      </c>
      <c r="B233" s="22" t="s">
        <v>507</v>
      </c>
      <c r="C233" s="22" t="s">
        <v>578</v>
      </c>
      <c r="D233" s="22" t="s">
        <v>579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</row>
    <row r="234" spans="1:9" x14ac:dyDescent="0.35">
      <c r="A234" s="22" t="s">
        <v>114</v>
      </c>
      <c r="B234" s="22" t="s">
        <v>507</v>
      </c>
      <c r="C234" s="22" t="s">
        <v>580</v>
      </c>
      <c r="D234" s="22" t="s">
        <v>581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</row>
    <row r="235" spans="1:9" x14ac:dyDescent="0.35">
      <c r="A235" s="22" t="s">
        <v>114</v>
      </c>
      <c r="B235" s="22" t="s">
        <v>507</v>
      </c>
      <c r="C235" s="22" t="s">
        <v>582</v>
      </c>
      <c r="D235" s="22" t="s">
        <v>583</v>
      </c>
      <c r="E235" s="22">
        <v>675601</v>
      </c>
      <c r="F235" s="22">
        <v>0</v>
      </c>
      <c r="G235" s="22">
        <v>0</v>
      </c>
      <c r="H235" s="22">
        <v>0</v>
      </c>
      <c r="I235" s="22">
        <v>675601</v>
      </c>
    </row>
    <row r="236" spans="1:9" x14ac:dyDescent="0.35">
      <c r="A236" s="22" t="s">
        <v>114</v>
      </c>
      <c r="B236" s="22" t="s">
        <v>507</v>
      </c>
      <c r="C236" s="22" t="s">
        <v>584</v>
      </c>
      <c r="D236" s="22" t="s">
        <v>585</v>
      </c>
      <c r="E236" s="22">
        <v>814631</v>
      </c>
      <c r="F236" s="22">
        <v>0</v>
      </c>
      <c r="G236" s="22">
        <v>248292</v>
      </c>
      <c r="H236" s="22">
        <v>0</v>
      </c>
      <c r="I236" s="22">
        <v>1062923</v>
      </c>
    </row>
    <row r="237" spans="1:9" x14ac:dyDescent="0.35">
      <c r="A237" s="22" t="s">
        <v>114</v>
      </c>
      <c r="B237" s="22" t="s">
        <v>507</v>
      </c>
      <c r="C237" s="22" t="s">
        <v>586</v>
      </c>
      <c r="D237" s="22" t="s">
        <v>587</v>
      </c>
      <c r="E237" s="22">
        <v>23118</v>
      </c>
      <c r="F237" s="22">
        <v>0</v>
      </c>
      <c r="G237" s="22">
        <v>79611</v>
      </c>
      <c r="H237" s="22">
        <v>199308</v>
      </c>
      <c r="I237" s="22">
        <v>302037</v>
      </c>
    </row>
    <row r="238" spans="1:9" x14ac:dyDescent="0.35">
      <c r="A238" s="22" t="s">
        <v>114</v>
      </c>
      <c r="B238" s="22" t="s">
        <v>507</v>
      </c>
      <c r="C238" s="22" t="s">
        <v>588</v>
      </c>
      <c r="D238" s="22" t="s">
        <v>589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</row>
    <row r="239" spans="1:9" x14ac:dyDescent="0.35">
      <c r="A239" s="22" t="s">
        <v>114</v>
      </c>
      <c r="B239" s="22" t="s">
        <v>507</v>
      </c>
      <c r="C239" s="22" t="s">
        <v>590</v>
      </c>
      <c r="D239" s="22" t="s">
        <v>591</v>
      </c>
      <c r="E239" s="22">
        <v>0</v>
      </c>
      <c r="F239" s="22">
        <v>0</v>
      </c>
      <c r="G239" s="22">
        <v>0</v>
      </c>
      <c r="H239" s="22">
        <v>0</v>
      </c>
      <c r="I239" s="22">
        <v>0</v>
      </c>
    </row>
    <row r="240" spans="1:9" x14ac:dyDescent="0.35">
      <c r="A240" s="22" t="s">
        <v>114</v>
      </c>
      <c r="B240" s="22" t="s">
        <v>507</v>
      </c>
      <c r="C240" s="22" t="s">
        <v>592</v>
      </c>
      <c r="D240" s="22" t="s">
        <v>593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</row>
    <row r="241" spans="1:9" x14ac:dyDescent="0.35">
      <c r="A241" s="22" t="s">
        <v>114</v>
      </c>
      <c r="B241" s="22" t="s">
        <v>507</v>
      </c>
      <c r="C241" s="22" t="s">
        <v>594</v>
      </c>
      <c r="D241" s="22" t="s">
        <v>595</v>
      </c>
      <c r="E241" s="22">
        <v>0</v>
      </c>
      <c r="F241" s="22">
        <v>399065</v>
      </c>
      <c r="G241" s="22">
        <v>310875</v>
      </c>
      <c r="H241" s="22">
        <v>0</v>
      </c>
      <c r="I241" s="22">
        <v>709940</v>
      </c>
    </row>
    <row r="242" spans="1:9" x14ac:dyDescent="0.35">
      <c r="A242" s="22" t="s">
        <v>114</v>
      </c>
      <c r="B242" s="22" t="s">
        <v>507</v>
      </c>
      <c r="C242" s="22" t="s">
        <v>596</v>
      </c>
      <c r="D242" s="22" t="s">
        <v>597</v>
      </c>
      <c r="E242" s="22">
        <v>0</v>
      </c>
      <c r="F242" s="22">
        <v>0</v>
      </c>
      <c r="G242" s="22">
        <v>0</v>
      </c>
      <c r="H242" s="22">
        <v>0</v>
      </c>
      <c r="I242" s="22">
        <v>0</v>
      </c>
    </row>
    <row r="243" spans="1:9" x14ac:dyDescent="0.35">
      <c r="A243" s="22" t="s">
        <v>114</v>
      </c>
      <c r="B243" s="22" t="s">
        <v>507</v>
      </c>
      <c r="C243" s="22" t="s">
        <v>598</v>
      </c>
      <c r="D243" s="22" t="s">
        <v>599</v>
      </c>
      <c r="E243" s="22">
        <v>0</v>
      </c>
      <c r="F243" s="22">
        <v>0</v>
      </c>
      <c r="G243" s="22">
        <v>0</v>
      </c>
      <c r="H243" s="22">
        <v>0</v>
      </c>
      <c r="I243" s="22">
        <v>0</v>
      </c>
    </row>
    <row r="244" spans="1:9" x14ac:dyDescent="0.35">
      <c r="A244" s="22" t="s">
        <v>114</v>
      </c>
      <c r="B244" s="22" t="s">
        <v>507</v>
      </c>
      <c r="C244" s="22" t="s">
        <v>600</v>
      </c>
      <c r="D244" s="22" t="s">
        <v>601</v>
      </c>
      <c r="E244" s="22">
        <v>0</v>
      </c>
      <c r="F244" s="22">
        <v>387857</v>
      </c>
      <c r="G244" s="22">
        <v>0</v>
      </c>
      <c r="H244" s="22">
        <v>0</v>
      </c>
      <c r="I244" s="22">
        <v>387857</v>
      </c>
    </row>
    <row r="245" spans="1:9" x14ac:dyDescent="0.35">
      <c r="A245" s="22" t="s">
        <v>114</v>
      </c>
      <c r="B245" s="22" t="s">
        <v>507</v>
      </c>
      <c r="C245" s="22" t="s">
        <v>602</v>
      </c>
      <c r="D245" s="22" t="s">
        <v>603</v>
      </c>
      <c r="E245" s="22">
        <v>319869</v>
      </c>
      <c r="F245" s="22">
        <v>0</v>
      </c>
      <c r="G245" s="22">
        <v>0</v>
      </c>
      <c r="H245" s="22">
        <v>0</v>
      </c>
      <c r="I245" s="22">
        <v>319869</v>
      </c>
    </row>
    <row r="246" spans="1:9" x14ac:dyDescent="0.35">
      <c r="A246" s="22" t="s">
        <v>114</v>
      </c>
      <c r="B246" s="22" t="s">
        <v>507</v>
      </c>
      <c r="C246" s="22" t="s">
        <v>604</v>
      </c>
      <c r="D246" s="22" t="s">
        <v>605</v>
      </c>
      <c r="E246" s="22">
        <v>4322</v>
      </c>
      <c r="F246" s="22">
        <v>0</v>
      </c>
      <c r="G246" s="22">
        <v>0</v>
      </c>
      <c r="H246" s="22">
        <v>0</v>
      </c>
      <c r="I246" s="22">
        <v>4322</v>
      </c>
    </row>
    <row r="247" spans="1:9" x14ac:dyDescent="0.35">
      <c r="A247" s="22" t="s">
        <v>114</v>
      </c>
      <c r="B247" s="22" t="s">
        <v>507</v>
      </c>
      <c r="C247" s="22" t="s">
        <v>606</v>
      </c>
      <c r="D247" s="22" t="s">
        <v>607</v>
      </c>
      <c r="E247" s="22">
        <v>25034</v>
      </c>
      <c r="F247" s="22">
        <v>0</v>
      </c>
      <c r="G247" s="22">
        <v>0</v>
      </c>
      <c r="H247" s="22">
        <v>0</v>
      </c>
      <c r="I247" s="22">
        <v>25034</v>
      </c>
    </row>
    <row r="248" spans="1:9" x14ac:dyDescent="0.35">
      <c r="A248" s="22" t="s">
        <v>114</v>
      </c>
      <c r="B248" s="22" t="s">
        <v>507</v>
      </c>
      <c r="C248" s="22" t="s">
        <v>608</v>
      </c>
      <c r="D248" s="22" t="s">
        <v>609</v>
      </c>
      <c r="E248" s="22">
        <v>1189686</v>
      </c>
      <c r="F248" s="22">
        <v>0</v>
      </c>
      <c r="G248" s="22">
        <v>0</v>
      </c>
      <c r="H248" s="22">
        <v>0</v>
      </c>
      <c r="I248" s="22">
        <v>1189686</v>
      </c>
    </row>
    <row r="249" spans="1:9" x14ac:dyDescent="0.35">
      <c r="A249" s="22" t="s">
        <v>114</v>
      </c>
      <c r="B249" s="22" t="s">
        <v>507</v>
      </c>
      <c r="C249" s="22" t="s">
        <v>610</v>
      </c>
      <c r="D249" s="22" t="s">
        <v>611</v>
      </c>
      <c r="E249" s="22">
        <v>0</v>
      </c>
      <c r="F249" s="22">
        <v>0</v>
      </c>
      <c r="G249" s="22">
        <v>0</v>
      </c>
      <c r="H249" s="22">
        <v>0</v>
      </c>
      <c r="I249" s="22">
        <v>0</v>
      </c>
    </row>
    <row r="250" spans="1:9" x14ac:dyDescent="0.35">
      <c r="A250" s="22" t="s">
        <v>114</v>
      </c>
      <c r="B250" s="22" t="s">
        <v>507</v>
      </c>
      <c r="C250" s="22" t="s">
        <v>612</v>
      </c>
      <c r="D250" s="22" t="s">
        <v>613</v>
      </c>
      <c r="E250" s="22">
        <v>0</v>
      </c>
      <c r="F250" s="22">
        <v>0</v>
      </c>
      <c r="G250" s="22">
        <v>0</v>
      </c>
      <c r="H250" s="22">
        <v>0</v>
      </c>
      <c r="I250" s="22">
        <v>0</v>
      </c>
    </row>
    <row r="251" spans="1:9" x14ac:dyDescent="0.35">
      <c r="A251" s="22" t="s">
        <v>114</v>
      </c>
      <c r="B251" s="22" t="s">
        <v>507</v>
      </c>
      <c r="C251" s="22" t="s">
        <v>614</v>
      </c>
      <c r="D251" s="22" t="s">
        <v>615</v>
      </c>
      <c r="E251" s="22">
        <v>0</v>
      </c>
      <c r="F251" s="22">
        <v>0</v>
      </c>
      <c r="G251" s="22">
        <v>0</v>
      </c>
      <c r="H251" s="22">
        <v>0</v>
      </c>
      <c r="I251" s="22">
        <v>0</v>
      </c>
    </row>
    <row r="252" spans="1:9" x14ac:dyDescent="0.35">
      <c r="A252" s="22" t="s">
        <v>114</v>
      </c>
      <c r="B252" s="22" t="s">
        <v>507</v>
      </c>
      <c r="C252" s="22" t="s">
        <v>616</v>
      </c>
      <c r="D252" s="22" t="s">
        <v>617</v>
      </c>
      <c r="E252" s="22">
        <v>409442</v>
      </c>
      <c r="F252" s="22">
        <v>0</v>
      </c>
      <c r="G252" s="22">
        <v>0</v>
      </c>
      <c r="H252" s="22">
        <v>0</v>
      </c>
      <c r="I252" s="22">
        <v>409442</v>
      </c>
    </row>
    <row r="253" spans="1:9" x14ac:dyDescent="0.35">
      <c r="A253" s="22" t="s">
        <v>114</v>
      </c>
      <c r="B253" s="22" t="s">
        <v>507</v>
      </c>
      <c r="C253" s="22" t="s">
        <v>618</v>
      </c>
      <c r="D253" s="22" t="s">
        <v>619</v>
      </c>
      <c r="E253" s="22">
        <v>0</v>
      </c>
      <c r="F253" s="22">
        <v>0</v>
      </c>
      <c r="G253" s="22">
        <v>0</v>
      </c>
      <c r="H253" s="22">
        <v>235761</v>
      </c>
      <c r="I253" s="22">
        <v>235761</v>
      </c>
    </row>
    <row r="254" spans="1:9" x14ac:dyDescent="0.35">
      <c r="A254" s="22" t="s">
        <v>114</v>
      </c>
      <c r="B254" s="22" t="s">
        <v>507</v>
      </c>
      <c r="C254" s="22" t="s">
        <v>620</v>
      </c>
      <c r="D254" s="22" t="s">
        <v>621</v>
      </c>
      <c r="E254" s="22">
        <v>548272</v>
      </c>
      <c r="F254" s="22">
        <v>0</v>
      </c>
      <c r="G254" s="22">
        <v>0</v>
      </c>
      <c r="H254" s="22">
        <v>0</v>
      </c>
      <c r="I254" s="22">
        <v>548272</v>
      </c>
    </row>
    <row r="255" spans="1:9" x14ac:dyDescent="0.35">
      <c r="A255" s="22" t="s">
        <v>114</v>
      </c>
      <c r="B255" s="22" t="s">
        <v>507</v>
      </c>
      <c r="C255" s="22" t="s">
        <v>622</v>
      </c>
      <c r="D255" s="22" t="s">
        <v>623</v>
      </c>
      <c r="E255" s="22">
        <v>12934</v>
      </c>
      <c r="F255" s="22">
        <v>0</v>
      </c>
      <c r="G255" s="22">
        <v>0</v>
      </c>
      <c r="H255" s="22">
        <v>0</v>
      </c>
      <c r="I255" s="22">
        <v>12934</v>
      </c>
    </row>
    <row r="256" spans="1:9" x14ac:dyDescent="0.35">
      <c r="A256" s="22" t="s">
        <v>114</v>
      </c>
      <c r="B256" s="22" t="s">
        <v>507</v>
      </c>
      <c r="C256" s="22" t="s">
        <v>624</v>
      </c>
      <c r="D256" s="22" t="s">
        <v>625</v>
      </c>
      <c r="E256" s="22">
        <v>0</v>
      </c>
      <c r="F256" s="22">
        <v>0</v>
      </c>
      <c r="G256" s="22">
        <v>487232</v>
      </c>
      <c r="H256" s="22">
        <v>0</v>
      </c>
      <c r="I256" s="22">
        <v>487232</v>
      </c>
    </row>
    <row r="257" spans="1:9" x14ac:dyDescent="0.35">
      <c r="A257" s="22" t="s">
        <v>114</v>
      </c>
      <c r="B257" s="22" t="s">
        <v>507</v>
      </c>
      <c r="C257" s="22" t="s">
        <v>626</v>
      </c>
      <c r="D257" s="22" t="s">
        <v>627</v>
      </c>
      <c r="E257" s="22">
        <v>1174594</v>
      </c>
      <c r="F257" s="22">
        <v>0</v>
      </c>
      <c r="G257" s="22">
        <v>0</v>
      </c>
      <c r="H257" s="22">
        <v>0</v>
      </c>
      <c r="I257" s="22">
        <v>1174594</v>
      </c>
    </row>
    <row r="258" spans="1:9" x14ac:dyDescent="0.35">
      <c r="A258" s="22" t="s">
        <v>114</v>
      </c>
      <c r="B258" s="22" t="s">
        <v>507</v>
      </c>
      <c r="C258" s="22" t="s">
        <v>628</v>
      </c>
      <c r="D258" s="22" t="s">
        <v>629</v>
      </c>
      <c r="E258" s="22">
        <v>0</v>
      </c>
      <c r="F258" s="22">
        <v>0</v>
      </c>
      <c r="G258" s="22">
        <v>0</v>
      </c>
      <c r="H258" s="22">
        <v>132131</v>
      </c>
      <c r="I258" s="22">
        <v>132131</v>
      </c>
    </row>
    <row r="259" spans="1:9" x14ac:dyDescent="0.35">
      <c r="A259" s="22" t="s">
        <v>114</v>
      </c>
      <c r="B259" s="22" t="s">
        <v>507</v>
      </c>
      <c r="C259" s="22" t="s">
        <v>630</v>
      </c>
      <c r="D259" s="22" t="s">
        <v>631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</row>
    <row r="260" spans="1:9" x14ac:dyDescent="0.35">
      <c r="A260" s="22" t="s">
        <v>114</v>
      </c>
      <c r="B260" s="22" t="s">
        <v>507</v>
      </c>
      <c r="C260" s="22" t="s">
        <v>632</v>
      </c>
      <c r="D260" s="22" t="s">
        <v>633</v>
      </c>
      <c r="E260" s="22">
        <v>0</v>
      </c>
      <c r="F260" s="22">
        <v>0</v>
      </c>
      <c r="G260" s="22">
        <v>0</v>
      </c>
      <c r="H260" s="22">
        <v>131543</v>
      </c>
      <c r="I260" s="22">
        <v>131543</v>
      </c>
    </row>
    <row r="261" spans="1:9" x14ac:dyDescent="0.35">
      <c r="A261" s="22" t="s">
        <v>114</v>
      </c>
      <c r="B261" s="22" t="s">
        <v>507</v>
      </c>
      <c r="C261" s="22" t="s">
        <v>634</v>
      </c>
      <c r="D261" s="22" t="s">
        <v>635</v>
      </c>
      <c r="E261" s="22">
        <v>0</v>
      </c>
      <c r="F261" s="22">
        <v>231718</v>
      </c>
      <c r="G261" s="22">
        <v>0</v>
      </c>
      <c r="H261" s="22">
        <v>216456</v>
      </c>
      <c r="I261" s="22">
        <v>448174</v>
      </c>
    </row>
    <row r="262" spans="1:9" x14ac:dyDescent="0.35">
      <c r="A262" s="22" t="s">
        <v>114</v>
      </c>
      <c r="B262" s="22" t="s">
        <v>507</v>
      </c>
      <c r="C262" s="22" t="s">
        <v>636</v>
      </c>
      <c r="D262" s="22" t="s">
        <v>637</v>
      </c>
      <c r="E262" s="22">
        <v>1423656</v>
      </c>
      <c r="F262" s="22">
        <v>136599</v>
      </c>
      <c r="G262" s="22">
        <v>0</v>
      </c>
      <c r="H262" s="22">
        <v>0</v>
      </c>
      <c r="I262" s="22">
        <v>1560255</v>
      </c>
    </row>
    <row r="263" spans="1:9" x14ac:dyDescent="0.35">
      <c r="A263" s="22" t="s">
        <v>114</v>
      </c>
      <c r="B263" s="22" t="s">
        <v>507</v>
      </c>
      <c r="C263" s="22" t="s">
        <v>638</v>
      </c>
      <c r="D263" s="22" t="s">
        <v>639</v>
      </c>
      <c r="E263" s="22">
        <v>0</v>
      </c>
      <c r="F263" s="22">
        <v>0</v>
      </c>
      <c r="G263" s="22">
        <v>0</v>
      </c>
      <c r="H263" s="22">
        <v>0</v>
      </c>
      <c r="I263" s="22">
        <v>0</v>
      </c>
    </row>
    <row r="264" spans="1:9" x14ac:dyDescent="0.35">
      <c r="A264" s="22" t="s">
        <v>114</v>
      </c>
      <c r="B264" s="22" t="s">
        <v>507</v>
      </c>
      <c r="C264" s="22" t="s">
        <v>640</v>
      </c>
      <c r="D264" s="22" t="s">
        <v>641</v>
      </c>
      <c r="E264" s="22">
        <v>511949</v>
      </c>
      <c r="F264" s="22">
        <v>0</v>
      </c>
      <c r="G264" s="22">
        <v>9129</v>
      </c>
      <c r="H264" s="22">
        <v>0</v>
      </c>
      <c r="I264" s="22">
        <v>521078</v>
      </c>
    </row>
    <row r="265" spans="1:9" x14ac:dyDescent="0.35">
      <c r="A265" s="22" t="s">
        <v>114</v>
      </c>
      <c r="B265" s="22" t="s">
        <v>507</v>
      </c>
      <c r="C265" s="22" t="s">
        <v>642</v>
      </c>
      <c r="D265" s="22" t="s">
        <v>643</v>
      </c>
      <c r="E265" s="22">
        <v>0</v>
      </c>
      <c r="F265" s="22">
        <v>0</v>
      </c>
      <c r="G265" s="22">
        <v>0</v>
      </c>
      <c r="H265" s="22">
        <v>0</v>
      </c>
      <c r="I265" s="22">
        <v>0</v>
      </c>
    </row>
    <row r="266" spans="1:9" x14ac:dyDescent="0.35">
      <c r="A266" s="22" t="s">
        <v>114</v>
      </c>
      <c r="B266" s="22" t="s">
        <v>507</v>
      </c>
      <c r="C266" s="22" t="s">
        <v>644</v>
      </c>
      <c r="D266" s="22" t="s">
        <v>645</v>
      </c>
      <c r="E266" s="22">
        <v>43670</v>
      </c>
      <c r="F266" s="22">
        <v>0</v>
      </c>
      <c r="G266" s="22">
        <v>0</v>
      </c>
      <c r="H266" s="22">
        <v>0</v>
      </c>
      <c r="I266" s="22">
        <v>43670</v>
      </c>
    </row>
    <row r="267" spans="1:9" x14ac:dyDescent="0.35">
      <c r="A267" s="22" t="s">
        <v>114</v>
      </c>
      <c r="B267" s="22" t="s">
        <v>507</v>
      </c>
      <c r="C267" s="22" t="s">
        <v>646</v>
      </c>
      <c r="D267" s="22" t="s">
        <v>647</v>
      </c>
      <c r="E267" s="22">
        <v>0</v>
      </c>
      <c r="F267" s="22">
        <v>1243278</v>
      </c>
      <c r="G267" s="22">
        <v>0</v>
      </c>
      <c r="H267" s="22">
        <v>15959</v>
      </c>
      <c r="I267" s="22">
        <v>1259237</v>
      </c>
    </row>
    <row r="268" spans="1:9" x14ac:dyDescent="0.35">
      <c r="A268" s="22" t="s">
        <v>114</v>
      </c>
      <c r="B268" s="22" t="s">
        <v>507</v>
      </c>
      <c r="C268" s="22" t="s">
        <v>648</v>
      </c>
      <c r="D268" s="22" t="s">
        <v>649</v>
      </c>
      <c r="E268" s="22">
        <v>206413</v>
      </c>
      <c r="F268" s="22">
        <v>0</v>
      </c>
      <c r="G268" s="22">
        <v>0</v>
      </c>
      <c r="H268" s="22">
        <v>0</v>
      </c>
      <c r="I268" s="22">
        <v>206413</v>
      </c>
    </row>
    <row r="269" spans="1:9" x14ac:dyDescent="0.35">
      <c r="A269" s="22" t="s">
        <v>114</v>
      </c>
      <c r="B269" s="22" t="s">
        <v>507</v>
      </c>
      <c r="C269" s="22" t="s">
        <v>650</v>
      </c>
      <c r="D269" s="22" t="s">
        <v>651</v>
      </c>
      <c r="E269" s="22">
        <v>0</v>
      </c>
      <c r="F269" s="22">
        <v>0</v>
      </c>
      <c r="G269" s="22">
        <v>0</v>
      </c>
      <c r="H269" s="22">
        <v>0</v>
      </c>
      <c r="I269" s="22">
        <v>0</v>
      </c>
    </row>
    <row r="270" spans="1:9" x14ac:dyDescent="0.35">
      <c r="A270" s="22" t="s">
        <v>114</v>
      </c>
      <c r="B270" s="22" t="s">
        <v>507</v>
      </c>
      <c r="C270" s="22" t="s">
        <v>652</v>
      </c>
      <c r="D270" s="22" t="s">
        <v>653</v>
      </c>
      <c r="E270" s="22">
        <v>544861</v>
      </c>
      <c r="F270" s="22">
        <v>0</v>
      </c>
      <c r="G270" s="22">
        <v>0</v>
      </c>
      <c r="H270" s="22">
        <v>0</v>
      </c>
      <c r="I270" s="22">
        <v>544861</v>
      </c>
    </row>
    <row r="271" spans="1:9" x14ac:dyDescent="0.35">
      <c r="A271" s="22" t="s">
        <v>114</v>
      </c>
      <c r="B271" s="22" t="s">
        <v>507</v>
      </c>
      <c r="C271" s="22" t="s">
        <v>654</v>
      </c>
      <c r="D271" s="22" t="s">
        <v>655</v>
      </c>
      <c r="E271" s="22">
        <v>985984</v>
      </c>
      <c r="F271" s="22">
        <v>0</v>
      </c>
      <c r="G271" s="22">
        <v>0</v>
      </c>
      <c r="H271" s="22">
        <v>0</v>
      </c>
      <c r="I271" s="22">
        <v>985984</v>
      </c>
    </row>
    <row r="272" spans="1:9" x14ac:dyDescent="0.35">
      <c r="A272" s="22" t="s">
        <v>114</v>
      </c>
      <c r="B272" s="22" t="s">
        <v>507</v>
      </c>
      <c r="C272" s="22" t="s">
        <v>656</v>
      </c>
      <c r="D272" s="22" t="s">
        <v>657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</row>
    <row r="273" spans="1:9" x14ac:dyDescent="0.35">
      <c r="A273" s="22" t="s">
        <v>114</v>
      </c>
      <c r="B273" s="22" t="s">
        <v>507</v>
      </c>
      <c r="C273" s="22" t="s">
        <v>658</v>
      </c>
      <c r="D273" s="22" t="s">
        <v>659</v>
      </c>
      <c r="E273" s="22">
        <v>87970</v>
      </c>
      <c r="F273" s="22">
        <v>0</v>
      </c>
      <c r="G273" s="22">
        <v>0</v>
      </c>
      <c r="H273" s="22">
        <v>0</v>
      </c>
      <c r="I273" s="22">
        <v>87970</v>
      </c>
    </row>
    <row r="274" spans="1:9" x14ac:dyDescent="0.35">
      <c r="A274" s="22" t="s">
        <v>114</v>
      </c>
      <c r="B274" s="22" t="s">
        <v>507</v>
      </c>
      <c r="C274" s="22" t="s">
        <v>660</v>
      </c>
      <c r="D274" s="22" t="s">
        <v>661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</row>
    <row r="275" spans="1:9" x14ac:dyDescent="0.35">
      <c r="A275" s="22" t="s">
        <v>114</v>
      </c>
      <c r="B275" s="22" t="s">
        <v>507</v>
      </c>
      <c r="C275" s="22" t="s">
        <v>662</v>
      </c>
      <c r="D275" s="22" t="s">
        <v>663</v>
      </c>
      <c r="E275" s="22">
        <v>0</v>
      </c>
      <c r="F275" s="22">
        <v>0</v>
      </c>
      <c r="G275" s="22">
        <v>0</v>
      </c>
      <c r="H275" s="22">
        <v>671456</v>
      </c>
      <c r="I275" s="22">
        <v>671456</v>
      </c>
    </row>
    <row r="276" spans="1:9" x14ac:dyDescent="0.35">
      <c r="A276" s="22" t="s">
        <v>114</v>
      </c>
      <c r="B276" s="22" t="s">
        <v>507</v>
      </c>
      <c r="C276" s="22" t="s">
        <v>664</v>
      </c>
      <c r="D276" s="22" t="s">
        <v>665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</row>
    <row r="277" spans="1:9" x14ac:dyDescent="0.35">
      <c r="A277" s="22" t="s">
        <v>114</v>
      </c>
      <c r="B277" s="22" t="s">
        <v>507</v>
      </c>
      <c r="C277" s="22" t="s">
        <v>666</v>
      </c>
      <c r="D277" s="22" t="s">
        <v>667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</row>
    <row r="278" spans="1:9" x14ac:dyDescent="0.35">
      <c r="A278" s="22" t="s">
        <v>114</v>
      </c>
      <c r="B278" s="22" t="s">
        <v>507</v>
      </c>
      <c r="C278" s="22" t="s">
        <v>668</v>
      </c>
      <c r="D278" s="22" t="s">
        <v>669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</row>
    <row r="279" spans="1:9" x14ac:dyDescent="0.35">
      <c r="A279" s="22" t="s">
        <v>114</v>
      </c>
      <c r="B279" s="22" t="s">
        <v>670</v>
      </c>
      <c r="C279" s="22" t="s">
        <v>671</v>
      </c>
      <c r="D279" s="22" t="s">
        <v>672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</row>
    <row r="280" spans="1:9" x14ac:dyDescent="0.35">
      <c r="A280" s="22" t="s">
        <v>114</v>
      </c>
      <c r="B280" s="22" t="s">
        <v>670</v>
      </c>
      <c r="C280" s="22" t="s">
        <v>673</v>
      </c>
      <c r="D280" s="22" t="s">
        <v>674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</row>
    <row r="281" spans="1:9" x14ac:dyDescent="0.35">
      <c r="A281" s="22" t="s">
        <v>114</v>
      </c>
      <c r="B281" s="22" t="s">
        <v>670</v>
      </c>
      <c r="C281" s="22" t="s">
        <v>675</v>
      </c>
      <c r="D281" s="22" t="s">
        <v>676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</row>
    <row r="282" spans="1:9" x14ac:dyDescent="0.35">
      <c r="A282" s="22" t="s">
        <v>114</v>
      </c>
      <c r="B282" s="22" t="s">
        <v>670</v>
      </c>
      <c r="C282" s="22" t="s">
        <v>677</v>
      </c>
      <c r="D282" s="22" t="s">
        <v>678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</row>
    <row r="283" spans="1:9" x14ac:dyDescent="0.35">
      <c r="A283" s="22" t="s">
        <v>114</v>
      </c>
      <c r="B283" s="22" t="s">
        <v>670</v>
      </c>
      <c r="C283" s="22" t="s">
        <v>679</v>
      </c>
      <c r="D283" s="22" t="s">
        <v>680</v>
      </c>
      <c r="E283" s="22">
        <v>0</v>
      </c>
      <c r="F283" s="22">
        <v>0</v>
      </c>
      <c r="G283" s="22">
        <v>0</v>
      </c>
      <c r="H283" s="22">
        <v>0</v>
      </c>
      <c r="I283" s="22">
        <v>0</v>
      </c>
    </row>
    <row r="284" spans="1:9" x14ac:dyDescent="0.35">
      <c r="A284" s="22" t="s">
        <v>114</v>
      </c>
      <c r="B284" s="22" t="s">
        <v>670</v>
      </c>
      <c r="C284" s="22" t="s">
        <v>681</v>
      </c>
      <c r="D284" s="22" t="s">
        <v>682</v>
      </c>
      <c r="E284" s="22">
        <v>0</v>
      </c>
      <c r="F284" s="22">
        <v>0</v>
      </c>
      <c r="G284" s="22">
        <v>0</v>
      </c>
      <c r="H284" s="22">
        <v>0</v>
      </c>
      <c r="I284" s="22">
        <v>0</v>
      </c>
    </row>
    <row r="285" spans="1:9" x14ac:dyDescent="0.35">
      <c r="A285" s="22" t="s">
        <v>114</v>
      </c>
      <c r="B285" s="22" t="s">
        <v>670</v>
      </c>
      <c r="C285" s="22" t="s">
        <v>683</v>
      </c>
      <c r="D285" s="22" t="s">
        <v>684</v>
      </c>
      <c r="E285" s="22">
        <v>0</v>
      </c>
      <c r="F285" s="22">
        <v>0</v>
      </c>
      <c r="G285" s="22">
        <v>0</v>
      </c>
      <c r="H285" s="22">
        <v>0</v>
      </c>
      <c r="I285" s="22">
        <v>0</v>
      </c>
    </row>
    <row r="286" spans="1:9" x14ac:dyDescent="0.35">
      <c r="A286" s="22" t="s">
        <v>114</v>
      </c>
      <c r="B286" s="22" t="s">
        <v>670</v>
      </c>
      <c r="C286" s="22" t="s">
        <v>685</v>
      </c>
      <c r="D286" s="22" t="s">
        <v>686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</row>
    <row r="287" spans="1:9" x14ac:dyDescent="0.35">
      <c r="A287" s="22" t="s">
        <v>114</v>
      </c>
      <c r="B287" s="22" t="s">
        <v>670</v>
      </c>
      <c r="C287" s="22" t="s">
        <v>687</v>
      </c>
      <c r="D287" s="22" t="s">
        <v>688</v>
      </c>
      <c r="E287" s="22">
        <v>0</v>
      </c>
      <c r="F287" s="22">
        <v>0</v>
      </c>
      <c r="G287" s="22">
        <v>0</v>
      </c>
      <c r="H287" s="22">
        <v>0</v>
      </c>
      <c r="I287" s="22">
        <v>0</v>
      </c>
    </row>
    <row r="288" spans="1:9" x14ac:dyDescent="0.35">
      <c r="A288" s="22" t="s">
        <v>114</v>
      </c>
      <c r="B288" s="22" t="s">
        <v>670</v>
      </c>
      <c r="C288" s="22" t="s">
        <v>689</v>
      </c>
      <c r="D288" s="22" t="s">
        <v>690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</row>
    <row r="289" spans="1:9" x14ac:dyDescent="0.35">
      <c r="A289" s="22" t="s">
        <v>114</v>
      </c>
      <c r="B289" s="22" t="s">
        <v>670</v>
      </c>
      <c r="C289" s="22" t="s">
        <v>691</v>
      </c>
      <c r="D289" s="22" t="s">
        <v>692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</row>
    <row r="290" spans="1:9" x14ac:dyDescent="0.35">
      <c r="A290" s="22" t="s">
        <v>114</v>
      </c>
      <c r="B290" s="22" t="s">
        <v>670</v>
      </c>
      <c r="C290" s="22" t="s">
        <v>693</v>
      </c>
      <c r="D290" s="22" t="s">
        <v>694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</row>
    <row r="291" spans="1:9" x14ac:dyDescent="0.35">
      <c r="A291" s="22" t="s">
        <v>114</v>
      </c>
      <c r="B291" s="22" t="s">
        <v>670</v>
      </c>
      <c r="C291" s="22" t="s">
        <v>695</v>
      </c>
      <c r="D291" s="22" t="s">
        <v>696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</row>
    <row r="292" spans="1:9" x14ac:dyDescent="0.35">
      <c r="A292" s="22" t="s">
        <v>114</v>
      </c>
      <c r="B292" s="22" t="s">
        <v>670</v>
      </c>
      <c r="C292" s="22" t="s">
        <v>697</v>
      </c>
      <c r="D292" s="22" t="s">
        <v>698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</row>
    <row r="293" spans="1:9" x14ac:dyDescent="0.35">
      <c r="A293" s="22" t="s">
        <v>114</v>
      </c>
      <c r="B293" s="22" t="s">
        <v>670</v>
      </c>
      <c r="C293" s="22" t="s">
        <v>699</v>
      </c>
      <c r="D293" s="22" t="s">
        <v>700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</row>
    <row r="294" spans="1:9" x14ac:dyDescent="0.35">
      <c r="A294" s="22" t="s">
        <v>114</v>
      </c>
      <c r="B294" s="22" t="s">
        <v>670</v>
      </c>
      <c r="C294" s="22" t="s">
        <v>701</v>
      </c>
      <c r="D294" s="22" t="s">
        <v>702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</row>
    <row r="295" spans="1:9" x14ac:dyDescent="0.35">
      <c r="A295" s="22" t="s">
        <v>114</v>
      </c>
      <c r="B295" s="22" t="s">
        <v>670</v>
      </c>
      <c r="C295" s="22" t="s">
        <v>703</v>
      </c>
      <c r="D295" s="22" t="s">
        <v>704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</row>
    <row r="296" spans="1:9" x14ac:dyDescent="0.35">
      <c r="A296" s="22" t="s">
        <v>114</v>
      </c>
      <c r="B296" s="22" t="s">
        <v>670</v>
      </c>
      <c r="C296" s="22" t="s">
        <v>705</v>
      </c>
      <c r="D296" s="22" t="s">
        <v>706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</row>
    <row r="297" spans="1:9" x14ac:dyDescent="0.35">
      <c r="A297" s="22" t="s">
        <v>114</v>
      </c>
      <c r="B297" s="22" t="s">
        <v>670</v>
      </c>
      <c r="C297" s="22" t="s">
        <v>707</v>
      </c>
      <c r="D297" s="22" t="s">
        <v>708</v>
      </c>
      <c r="E297" s="22">
        <v>0</v>
      </c>
      <c r="F297" s="22">
        <v>0</v>
      </c>
      <c r="G297" s="22">
        <v>0</v>
      </c>
      <c r="H297" s="22">
        <v>0</v>
      </c>
      <c r="I297" s="22">
        <v>0</v>
      </c>
    </row>
    <row r="298" spans="1:9" x14ac:dyDescent="0.35">
      <c r="A298" s="22" t="s">
        <v>114</v>
      </c>
      <c r="B298" s="22" t="s">
        <v>670</v>
      </c>
      <c r="C298" s="22" t="s">
        <v>709</v>
      </c>
      <c r="D298" s="22" t="s">
        <v>710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</row>
    <row r="299" spans="1:9" x14ac:dyDescent="0.35">
      <c r="A299" s="22" t="s">
        <v>114</v>
      </c>
      <c r="B299" s="22" t="s">
        <v>670</v>
      </c>
      <c r="C299" s="22" t="s">
        <v>711</v>
      </c>
      <c r="D299" s="22" t="s">
        <v>712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</row>
    <row r="300" spans="1:9" x14ac:dyDescent="0.35">
      <c r="A300" s="22" t="s">
        <v>114</v>
      </c>
      <c r="B300" s="22" t="s">
        <v>670</v>
      </c>
      <c r="C300" s="22" t="s">
        <v>713</v>
      </c>
      <c r="D300" s="22" t="s">
        <v>714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</row>
    <row r="301" spans="1:9" x14ac:dyDescent="0.35">
      <c r="A301" s="22" t="s">
        <v>114</v>
      </c>
      <c r="B301" s="22" t="s">
        <v>670</v>
      </c>
      <c r="C301" s="22" t="s">
        <v>715</v>
      </c>
      <c r="D301" s="22" t="s">
        <v>716</v>
      </c>
      <c r="E301" s="22">
        <v>0</v>
      </c>
      <c r="F301" s="22">
        <v>0</v>
      </c>
      <c r="G301" s="22">
        <v>0</v>
      </c>
      <c r="H301" s="22">
        <v>0</v>
      </c>
      <c r="I301" s="22">
        <v>0</v>
      </c>
    </row>
    <row r="302" spans="1:9" x14ac:dyDescent="0.35">
      <c r="A302" s="22" t="s">
        <v>114</v>
      </c>
      <c r="B302" s="22" t="s">
        <v>670</v>
      </c>
      <c r="C302" s="22" t="s">
        <v>717</v>
      </c>
      <c r="D302" s="22" t="s">
        <v>718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</row>
    <row r="303" spans="1:9" x14ac:dyDescent="0.35">
      <c r="A303" s="22" t="s">
        <v>114</v>
      </c>
      <c r="B303" s="22" t="s">
        <v>670</v>
      </c>
      <c r="C303" s="22" t="s">
        <v>719</v>
      </c>
      <c r="D303" s="22" t="s">
        <v>720</v>
      </c>
      <c r="E303" s="22">
        <v>0</v>
      </c>
      <c r="F303" s="22">
        <v>0</v>
      </c>
      <c r="G303" s="22">
        <v>0</v>
      </c>
      <c r="H303" s="22">
        <v>0</v>
      </c>
      <c r="I303" s="22">
        <v>0</v>
      </c>
    </row>
    <row r="304" spans="1:9" x14ac:dyDescent="0.35">
      <c r="A304" s="22" t="s">
        <v>114</v>
      </c>
      <c r="B304" s="22" t="s">
        <v>670</v>
      </c>
      <c r="C304" s="22" t="s">
        <v>721</v>
      </c>
      <c r="D304" s="22" t="s">
        <v>722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</row>
    <row r="305" spans="1:9" x14ac:dyDescent="0.35">
      <c r="A305" s="22" t="s">
        <v>114</v>
      </c>
      <c r="B305" s="22" t="s">
        <v>670</v>
      </c>
      <c r="C305" s="22" t="s">
        <v>723</v>
      </c>
      <c r="D305" s="22" t="s">
        <v>724</v>
      </c>
      <c r="E305" s="22">
        <v>0</v>
      </c>
      <c r="F305" s="22">
        <v>0</v>
      </c>
      <c r="G305" s="22">
        <v>0</v>
      </c>
      <c r="H305" s="22">
        <v>0</v>
      </c>
      <c r="I305" s="22">
        <v>0</v>
      </c>
    </row>
    <row r="306" spans="1:9" x14ac:dyDescent="0.35">
      <c r="A306" s="22" t="s">
        <v>114</v>
      </c>
      <c r="B306" s="22" t="s">
        <v>670</v>
      </c>
      <c r="C306" s="22" t="s">
        <v>725</v>
      </c>
      <c r="D306" s="22" t="s">
        <v>726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</row>
    <row r="307" spans="1:9" x14ac:dyDescent="0.35">
      <c r="A307" s="22" t="s">
        <v>114</v>
      </c>
      <c r="B307" s="22" t="s">
        <v>670</v>
      </c>
      <c r="C307" s="22" t="s">
        <v>727</v>
      </c>
      <c r="D307" s="22" t="s">
        <v>728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</row>
    <row r="308" spans="1:9" x14ac:dyDescent="0.35">
      <c r="A308" s="22" t="s">
        <v>114</v>
      </c>
      <c r="B308" s="22" t="s">
        <v>670</v>
      </c>
      <c r="C308" s="22" t="s">
        <v>729</v>
      </c>
      <c r="D308" s="22" t="s">
        <v>730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</row>
    <row r="309" spans="1:9" x14ac:dyDescent="0.35">
      <c r="A309" s="22" t="s">
        <v>114</v>
      </c>
      <c r="B309" s="22" t="s">
        <v>670</v>
      </c>
      <c r="C309" s="22" t="s">
        <v>731</v>
      </c>
      <c r="D309" s="22" t="s">
        <v>732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</row>
    <row r="310" spans="1:9" x14ac:dyDescent="0.35">
      <c r="A310" s="22" t="s">
        <v>114</v>
      </c>
      <c r="B310" s="22" t="s">
        <v>670</v>
      </c>
      <c r="C310" s="22" t="s">
        <v>733</v>
      </c>
      <c r="D310" s="22" t="s">
        <v>734</v>
      </c>
      <c r="E310" s="22">
        <v>106716</v>
      </c>
      <c r="F310" s="22">
        <v>0</v>
      </c>
      <c r="G310" s="22">
        <v>0</v>
      </c>
      <c r="H310" s="22">
        <v>0</v>
      </c>
      <c r="I310" s="22">
        <v>106716</v>
      </c>
    </row>
    <row r="311" spans="1:9" x14ac:dyDescent="0.35">
      <c r="A311" s="22" t="s">
        <v>114</v>
      </c>
      <c r="B311" s="22" t="s">
        <v>670</v>
      </c>
      <c r="C311" s="22" t="s">
        <v>735</v>
      </c>
      <c r="D311" s="22" t="s">
        <v>736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</row>
    <row r="312" spans="1:9" x14ac:dyDescent="0.35">
      <c r="A312" s="22" t="s">
        <v>114</v>
      </c>
      <c r="B312" s="22" t="s">
        <v>670</v>
      </c>
      <c r="C312" s="22" t="s">
        <v>737</v>
      </c>
      <c r="D312" s="22" t="s">
        <v>738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</row>
    <row r="313" spans="1:9" x14ac:dyDescent="0.35">
      <c r="A313" s="22" t="s">
        <v>114</v>
      </c>
      <c r="B313" s="22" t="s">
        <v>670</v>
      </c>
      <c r="C313" s="22" t="s">
        <v>739</v>
      </c>
      <c r="D313" s="22" t="s">
        <v>740</v>
      </c>
      <c r="E313" s="22">
        <v>800000</v>
      </c>
      <c r="F313" s="22">
        <v>0</v>
      </c>
      <c r="G313" s="22">
        <v>0</v>
      </c>
      <c r="H313" s="22">
        <v>0</v>
      </c>
      <c r="I313" s="22">
        <v>800000</v>
      </c>
    </row>
    <row r="314" spans="1:9" x14ac:dyDescent="0.35">
      <c r="A314" s="22" t="s">
        <v>114</v>
      </c>
      <c r="B314" s="22" t="s">
        <v>670</v>
      </c>
      <c r="C314" s="22" t="s">
        <v>741</v>
      </c>
      <c r="D314" s="22" t="s">
        <v>742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</row>
    <row r="315" spans="1:9" x14ac:dyDescent="0.35">
      <c r="A315" s="22" t="s">
        <v>114</v>
      </c>
      <c r="B315" s="22" t="s">
        <v>670</v>
      </c>
      <c r="C315" s="22" t="s">
        <v>743</v>
      </c>
      <c r="D315" s="22" t="s">
        <v>744</v>
      </c>
      <c r="E315" s="22">
        <v>0</v>
      </c>
      <c r="F315" s="22">
        <v>0</v>
      </c>
      <c r="G315" s="22">
        <v>0</v>
      </c>
      <c r="H315" s="22">
        <v>0</v>
      </c>
      <c r="I315" s="22">
        <v>0</v>
      </c>
    </row>
    <row r="316" spans="1:9" x14ac:dyDescent="0.35">
      <c r="A316" s="22" t="s">
        <v>114</v>
      </c>
      <c r="B316" s="22" t="s">
        <v>670</v>
      </c>
      <c r="C316" s="22" t="s">
        <v>745</v>
      </c>
      <c r="D316" s="22" t="s">
        <v>746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</row>
    <row r="317" spans="1:9" x14ac:dyDescent="0.35">
      <c r="A317" s="22" t="s">
        <v>114</v>
      </c>
      <c r="B317" s="22" t="s">
        <v>670</v>
      </c>
      <c r="C317" s="22" t="s">
        <v>747</v>
      </c>
      <c r="D317" s="22" t="s">
        <v>748</v>
      </c>
      <c r="E317" s="22">
        <v>0</v>
      </c>
      <c r="F317" s="22">
        <v>0</v>
      </c>
      <c r="G317" s="22">
        <v>0</v>
      </c>
      <c r="H317" s="22">
        <v>0</v>
      </c>
      <c r="I317" s="22">
        <v>0</v>
      </c>
    </row>
    <row r="318" spans="1:9" x14ac:dyDescent="0.35">
      <c r="A318" s="22" t="s">
        <v>114</v>
      </c>
      <c r="B318" s="22" t="s">
        <v>670</v>
      </c>
      <c r="C318" s="22" t="s">
        <v>749</v>
      </c>
      <c r="D318" s="22" t="s">
        <v>750</v>
      </c>
      <c r="E318" s="22">
        <v>0</v>
      </c>
      <c r="F318" s="22">
        <v>0</v>
      </c>
      <c r="G318" s="22">
        <v>0</v>
      </c>
      <c r="H318" s="22">
        <v>0</v>
      </c>
      <c r="I318" s="22">
        <v>0</v>
      </c>
    </row>
    <row r="319" spans="1:9" x14ac:dyDescent="0.35">
      <c r="A319" s="22" t="s">
        <v>114</v>
      </c>
      <c r="B319" s="22" t="s">
        <v>670</v>
      </c>
      <c r="C319" s="22" t="s">
        <v>751</v>
      </c>
      <c r="D319" s="22" t="s">
        <v>752</v>
      </c>
      <c r="E319" s="22">
        <v>0</v>
      </c>
      <c r="F319" s="22">
        <v>0</v>
      </c>
      <c r="G319" s="22">
        <v>0</v>
      </c>
      <c r="H319" s="22">
        <v>0</v>
      </c>
      <c r="I319" s="22">
        <v>0</v>
      </c>
    </row>
    <row r="320" spans="1:9" x14ac:dyDescent="0.35">
      <c r="A320" s="22" t="s">
        <v>114</v>
      </c>
      <c r="B320" s="22" t="s">
        <v>670</v>
      </c>
      <c r="C320" s="22" t="s">
        <v>753</v>
      </c>
      <c r="D320" s="22" t="s">
        <v>754</v>
      </c>
      <c r="E320" s="22">
        <v>0</v>
      </c>
      <c r="F320" s="22">
        <v>0</v>
      </c>
      <c r="G320" s="22">
        <v>0</v>
      </c>
      <c r="H320" s="22">
        <v>0</v>
      </c>
      <c r="I320" s="22">
        <v>0</v>
      </c>
    </row>
    <row r="321" spans="1:9" x14ac:dyDescent="0.35">
      <c r="A321" s="22" t="s">
        <v>114</v>
      </c>
      <c r="B321" s="22" t="s">
        <v>670</v>
      </c>
      <c r="C321" s="22" t="s">
        <v>755</v>
      </c>
      <c r="D321" s="22" t="s">
        <v>756</v>
      </c>
      <c r="E321" s="22">
        <v>0</v>
      </c>
      <c r="F321" s="22">
        <v>0</v>
      </c>
      <c r="G321" s="22">
        <v>0</v>
      </c>
      <c r="H321" s="22">
        <v>0</v>
      </c>
      <c r="I321" s="22">
        <v>0</v>
      </c>
    </row>
    <row r="322" spans="1:9" x14ac:dyDescent="0.35">
      <c r="A322" s="22" t="s">
        <v>114</v>
      </c>
      <c r="B322" s="22" t="s">
        <v>670</v>
      </c>
      <c r="C322" s="22" t="s">
        <v>757</v>
      </c>
      <c r="D322" s="22" t="s">
        <v>758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</row>
    <row r="323" spans="1:9" x14ac:dyDescent="0.35">
      <c r="A323" s="22" t="s">
        <v>114</v>
      </c>
      <c r="B323" s="22" t="s">
        <v>670</v>
      </c>
      <c r="C323" s="22" t="s">
        <v>759</v>
      </c>
      <c r="D323" s="22" t="s">
        <v>760</v>
      </c>
      <c r="E323" s="22">
        <v>0</v>
      </c>
      <c r="F323" s="22">
        <v>0</v>
      </c>
      <c r="G323" s="22">
        <v>0</v>
      </c>
      <c r="H323" s="22">
        <v>0</v>
      </c>
      <c r="I323" s="22">
        <v>0</v>
      </c>
    </row>
    <row r="324" spans="1:9" x14ac:dyDescent="0.35">
      <c r="A324" s="22" t="s">
        <v>114</v>
      </c>
      <c r="B324" s="22" t="s">
        <v>670</v>
      </c>
      <c r="C324" s="22" t="s">
        <v>761</v>
      </c>
      <c r="D324" s="22" t="s">
        <v>762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</row>
    <row r="325" spans="1:9" x14ac:dyDescent="0.35">
      <c r="A325" s="22" t="s">
        <v>114</v>
      </c>
      <c r="B325" s="22" t="s">
        <v>670</v>
      </c>
      <c r="C325" s="22" t="s">
        <v>763</v>
      </c>
      <c r="D325" s="22" t="s">
        <v>764</v>
      </c>
      <c r="E325" s="22">
        <v>0</v>
      </c>
      <c r="F325" s="22">
        <v>0</v>
      </c>
      <c r="G325" s="22">
        <v>0</v>
      </c>
      <c r="H325" s="22">
        <v>0</v>
      </c>
      <c r="I325" s="22">
        <v>0</v>
      </c>
    </row>
    <row r="326" spans="1:9" x14ac:dyDescent="0.35">
      <c r="A326" s="22" t="s">
        <v>114</v>
      </c>
      <c r="B326" s="22" t="s">
        <v>670</v>
      </c>
      <c r="C326" s="22" t="s">
        <v>765</v>
      </c>
      <c r="D326" s="22" t="s">
        <v>766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</row>
    <row r="327" spans="1:9" x14ac:dyDescent="0.35">
      <c r="A327" s="22" t="s">
        <v>114</v>
      </c>
      <c r="B327" s="22" t="s">
        <v>670</v>
      </c>
      <c r="C327" s="22" t="s">
        <v>767</v>
      </c>
      <c r="D327" s="22" t="s">
        <v>768</v>
      </c>
      <c r="E327" s="22">
        <v>13857</v>
      </c>
      <c r="F327" s="22">
        <v>0</v>
      </c>
      <c r="G327" s="22">
        <v>0</v>
      </c>
      <c r="H327" s="22">
        <v>0</v>
      </c>
      <c r="I327" s="22">
        <v>13857</v>
      </c>
    </row>
    <row r="328" spans="1:9" x14ac:dyDescent="0.35">
      <c r="A328" s="22" t="s">
        <v>114</v>
      </c>
      <c r="B328" s="22" t="s">
        <v>670</v>
      </c>
      <c r="C328" s="22" t="s">
        <v>769</v>
      </c>
      <c r="D328" s="22" t="s">
        <v>770</v>
      </c>
      <c r="E328" s="22">
        <v>0</v>
      </c>
      <c r="F328" s="22">
        <v>0</v>
      </c>
      <c r="G328" s="22">
        <v>66415</v>
      </c>
      <c r="H328" s="22">
        <v>0</v>
      </c>
      <c r="I328" s="22">
        <v>66415</v>
      </c>
    </row>
    <row r="329" spans="1:9" x14ac:dyDescent="0.35">
      <c r="A329" s="22" t="s">
        <v>114</v>
      </c>
      <c r="B329" s="22" t="s">
        <v>670</v>
      </c>
      <c r="C329" s="22" t="s">
        <v>771</v>
      </c>
      <c r="D329" s="22" t="s">
        <v>772</v>
      </c>
      <c r="E329" s="22">
        <v>0</v>
      </c>
      <c r="F329" s="22">
        <v>0</v>
      </c>
      <c r="G329" s="22">
        <v>0</v>
      </c>
      <c r="H329" s="22">
        <v>0</v>
      </c>
      <c r="I329" s="22">
        <v>0</v>
      </c>
    </row>
    <row r="330" spans="1:9" x14ac:dyDescent="0.35">
      <c r="A330" s="22" t="s">
        <v>114</v>
      </c>
      <c r="B330" s="22" t="s">
        <v>773</v>
      </c>
      <c r="C330" s="22" t="s">
        <v>774</v>
      </c>
      <c r="D330" s="22" t="s">
        <v>775</v>
      </c>
      <c r="E330" s="22">
        <v>0</v>
      </c>
      <c r="F330" s="22">
        <v>0</v>
      </c>
      <c r="G330" s="22">
        <v>0</v>
      </c>
      <c r="H330" s="22">
        <v>0</v>
      </c>
      <c r="I330" s="22">
        <v>0</v>
      </c>
    </row>
    <row r="331" spans="1:9" x14ac:dyDescent="0.35">
      <c r="A331" s="22" t="s">
        <v>114</v>
      </c>
      <c r="B331" s="22" t="s">
        <v>773</v>
      </c>
      <c r="C331" s="22" t="s">
        <v>776</v>
      </c>
      <c r="D331" s="22" t="s">
        <v>777</v>
      </c>
      <c r="E331" s="22">
        <v>0</v>
      </c>
      <c r="F331" s="22">
        <v>0</v>
      </c>
      <c r="G331" s="22">
        <v>0</v>
      </c>
      <c r="H331" s="22">
        <v>0</v>
      </c>
      <c r="I331" s="22">
        <v>0</v>
      </c>
    </row>
    <row r="332" spans="1:9" x14ac:dyDescent="0.35">
      <c r="A332" s="22" t="s">
        <v>114</v>
      </c>
      <c r="B332" s="22" t="s">
        <v>773</v>
      </c>
      <c r="C332" s="22" t="s">
        <v>778</v>
      </c>
      <c r="D332" s="22" t="s">
        <v>779</v>
      </c>
      <c r="E332" s="22">
        <v>0</v>
      </c>
      <c r="F332" s="22">
        <v>0</v>
      </c>
      <c r="G332" s="22">
        <v>0</v>
      </c>
      <c r="H332" s="22">
        <v>0</v>
      </c>
      <c r="I332" s="22">
        <v>0</v>
      </c>
    </row>
    <row r="333" spans="1:9" x14ac:dyDescent="0.35">
      <c r="A333" s="22" t="s">
        <v>114</v>
      </c>
      <c r="B333" s="22" t="s">
        <v>773</v>
      </c>
      <c r="C333" s="22" t="s">
        <v>780</v>
      </c>
      <c r="D333" s="22" t="s">
        <v>781</v>
      </c>
      <c r="E333" s="22">
        <v>0</v>
      </c>
      <c r="F333" s="22">
        <v>0</v>
      </c>
      <c r="G333" s="22">
        <v>0</v>
      </c>
      <c r="H333" s="22">
        <v>0</v>
      </c>
      <c r="I333" s="22">
        <v>0</v>
      </c>
    </row>
    <row r="334" spans="1:9" x14ac:dyDescent="0.35">
      <c r="A334" s="22" t="s">
        <v>114</v>
      </c>
      <c r="B334" s="22" t="s">
        <v>773</v>
      </c>
      <c r="C334" s="22" t="s">
        <v>782</v>
      </c>
      <c r="D334" s="22" t="s">
        <v>783</v>
      </c>
      <c r="E334" s="22">
        <v>0</v>
      </c>
      <c r="F334" s="22">
        <v>0</v>
      </c>
      <c r="G334" s="22">
        <v>0</v>
      </c>
      <c r="H334" s="22">
        <v>0</v>
      </c>
      <c r="I334" s="22">
        <v>0</v>
      </c>
    </row>
    <row r="335" spans="1:9" x14ac:dyDescent="0.35">
      <c r="A335" s="22" t="s">
        <v>114</v>
      </c>
      <c r="B335" s="22" t="s">
        <v>773</v>
      </c>
      <c r="C335" s="22" t="s">
        <v>784</v>
      </c>
      <c r="D335" s="22" t="s">
        <v>785</v>
      </c>
      <c r="E335" s="22">
        <v>0</v>
      </c>
      <c r="F335" s="22">
        <v>0</v>
      </c>
      <c r="G335" s="22">
        <v>0</v>
      </c>
      <c r="H335" s="22">
        <v>0</v>
      </c>
      <c r="I335" s="22">
        <v>0</v>
      </c>
    </row>
    <row r="336" spans="1:9" x14ac:dyDescent="0.35">
      <c r="A336" s="22" t="s">
        <v>114</v>
      </c>
      <c r="B336" s="22" t="s">
        <v>773</v>
      </c>
      <c r="C336" s="22" t="s">
        <v>786</v>
      </c>
      <c r="D336" s="22" t="s">
        <v>787</v>
      </c>
      <c r="E336" s="22">
        <v>0</v>
      </c>
      <c r="F336" s="22">
        <v>0</v>
      </c>
      <c r="G336" s="22">
        <v>0</v>
      </c>
      <c r="H336" s="22">
        <v>0</v>
      </c>
      <c r="I336" s="22">
        <v>0</v>
      </c>
    </row>
    <row r="337" spans="1:9" x14ac:dyDescent="0.35">
      <c r="A337" s="22" t="s">
        <v>114</v>
      </c>
      <c r="B337" s="22" t="s">
        <v>773</v>
      </c>
      <c r="C337" s="22" t="s">
        <v>788</v>
      </c>
      <c r="D337" s="22" t="s">
        <v>789</v>
      </c>
      <c r="E337" s="22">
        <v>0</v>
      </c>
      <c r="F337" s="22">
        <v>0</v>
      </c>
      <c r="G337" s="22">
        <v>0</v>
      </c>
      <c r="H337" s="22">
        <v>0</v>
      </c>
      <c r="I337" s="22">
        <v>0</v>
      </c>
    </row>
    <row r="338" spans="1:9" x14ac:dyDescent="0.35">
      <c r="A338" s="22" t="s">
        <v>114</v>
      </c>
      <c r="B338" s="22" t="s">
        <v>790</v>
      </c>
      <c r="C338" s="22" t="s">
        <v>791</v>
      </c>
      <c r="D338" s="22" t="s">
        <v>792</v>
      </c>
      <c r="E338" s="22">
        <v>0</v>
      </c>
      <c r="F338" s="22">
        <v>0</v>
      </c>
      <c r="G338" s="22">
        <v>0</v>
      </c>
      <c r="H338" s="22">
        <v>159608</v>
      </c>
      <c r="I338" s="22">
        <v>159608</v>
      </c>
    </row>
    <row r="339" spans="1:9" x14ac:dyDescent="0.35">
      <c r="A339" s="22"/>
      <c r="B339" s="22"/>
      <c r="C339" s="22"/>
      <c r="D339" s="22" t="s">
        <v>793</v>
      </c>
      <c r="E339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86C732-19BC-416E-BED6-447C3B11BA66}">
  <dimension ref="A1:I339"/>
  <sheetViews>
    <sheetView zoomScale="90" zoomScaleNormal="90" workbookViewId="0"/>
  </sheetViews>
  <sheetFormatPr defaultRowHeight="14.5" x14ac:dyDescent="0.35"/>
  <cols>
    <col min="2" max="2" width="23.7265625" customWidth="1"/>
    <col min="4" max="4" width="37.7265625" customWidth="1"/>
    <col min="5" max="9" width="15.7265625" customWidth="1"/>
  </cols>
  <sheetData>
    <row r="1" spans="1:9" ht="24" customHeight="1" x14ac:dyDescent="0.4">
      <c r="A1" s="4" t="str">
        <f>HYPERLINK("#'Index'!A1", "&lt;&lt; Index")</f>
        <v>&lt;&lt; Index</v>
      </c>
      <c r="B1" s="20" t="s">
        <v>1192</v>
      </c>
      <c r="D1" s="20" t="s">
        <v>1193</v>
      </c>
    </row>
    <row r="2" spans="1:9" ht="64" customHeight="1" x14ac:dyDescent="0.3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1194</v>
      </c>
      <c r="F2" s="21" t="s">
        <v>1195</v>
      </c>
      <c r="G2" s="21" t="s">
        <v>1196</v>
      </c>
      <c r="H2" s="21" t="s">
        <v>57</v>
      </c>
      <c r="I2" s="21" t="s">
        <v>1184</v>
      </c>
    </row>
    <row r="3" spans="1:9" x14ac:dyDescent="0.35">
      <c r="A3" s="21"/>
      <c r="B3" s="21"/>
      <c r="C3" s="21"/>
      <c r="D3" s="21" t="s">
        <v>80</v>
      </c>
      <c r="E3" s="21" t="s">
        <v>1197</v>
      </c>
      <c r="F3" s="21" t="s">
        <v>1198</v>
      </c>
      <c r="G3" s="21" t="s">
        <v>1199</v>
      </c>
      <c r="H3" s="21" t="s">
        <v>1200</v>
      </c>
      <c r="I3" s="21" t="s">
        <v>1201</v>
      </c>
    </row>
    <row r="4" spans="1:9" x14ac:dyDescent="0.35">
      <c r="A4" s="22" t="s">
        <v>114</v>
      </c>
      <c r="B4" s="22" t="s">
        <v>115</v>
      </c>
      <c r="C4" s="22" t="s">
        <v>116</v>
      </c>
      <c r="D4" s="22" t="s">
        <v>117</v>
      </c>
      <c r="E4" s="22">
        <v>0</v>
      </c>
      <c r="F4" s="22">
        <v>0</v>
      </c>
      <c r="G4" s="22">
        <v>0</v>
      </c>
      <c r="H4" s="22">
        <v>0</v>
      </c>
      <c r="I4" s="22">
        <v>0</v>
      </c>
    </row>
    <row r="5" spans="1:9" x14ac:dyDescent="0.35">
      <c r="A5" s="22" t="s">
        <v>114</v>
      </c>
      <c r="B5" s="22" t="s">
        <v>115</v>
      </c>
      <c r="C5" s="22" t="s">
        <v>118</v>
      </c>
      <c r="D5" s="22" t="s">
        <v>119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</row>
    <row r="6" spans="1:9" x14ac:dyDescent="0.35">
      <c r="A6" s="22" t="s">
        <v>114</v>
      </c>
      <c r="B6" s="22" t="s">
        <v>115</v>
      </c>
      <c r="C6" s="22" t="s">
        <v>120</v>
      </c>
      <c r="D6" s="22" t="s">
        <v>121</v>
      </c>
      <c r="E6" s="22">
        <v>0</v>
      </c>
      <c r="F6" s="22">
        <v>0</v>
      </c>
      <c r="G6" s="22">
        <v>0</v>
      </c>
      <c r="H6" s="22">
        <v>501805</v>
      </c>
      <c r="I6" s="22">
        <v>501805</v>
      </c>
    </row>
    <row r="7" spans="1:9" x14ac:dyDescent="0.35">
      <c r="A7" s="22" t="s">
        <v>114</v>
      </c>
      <c r="B7" s="22" t="s">
        <v>115</v>
      </c>
      <c r="C7" s="22" t="s">
        <v>122</v>
      </c>
      <c r="D7" s="22" t="s">
        <v>123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</row>
    <row r="8" spans="1:9" x14ac:dyDescent="0.35">
      <c r="A8" s="22" t="s">
        <v>114</v>
      </c>
      <c r="B8" s="22" t="s">
        <v>115</v>
      </c>
      <c r="C8" s="22" t="s">
        <v>124</v>
      </c>
      <c r="D8" s="22" t="s">
        <v>125</v>
      </c>
      <c r="E8" s="22">
        <v>5826244</v>
      </c>
      <c r="F8" s="22">
        <v>0</v>
      </c>
      <c r="G8" s="22">
        <v>0</v>
      </c>
      <c r="H8" s="22">
        <v>0</v>
      </c>
      <c r="I8" s="22">
        <v>5826244</v>
      </c>
    </row>
    <row r="9" spans="1:9" x14ac:dyDescent="0.35">
      <c r="A9" s="22" t="s">
        <v>114</v>
      </c>
      <c r="B9" s="22" t="s">
        <v>115</v>
      </c>
      <c r="C9" s="22" t="s">
        <v>126</v>
      </c>
      <c r="D9" s="22" t="s">
        <v>127</v>
      </c>
      <c r="E9" s="22">
        <v>2076673</v>
      </c>
      <c r="F9" s="22">
        <v>0</v>
      </c>
      <c r="G9" s="22">
        <v>0</v>
      </c>
      <c r="H9" s="22">
        <v>5742468</v>
      </c>
      <c r="I9" s="22">
        <v>7819141</v>
      </c>
    </row>
    <row r="10" spans="1:9" x14ac:dyDescent="0.35">
      <c r="A10" s="22" t="s">
        <v>114</v>
      </c>
      <c r="B10" s="22" t="s">
        <v>115</v>
      </c>
      <c r="C10" s="22" t="s">
        <v>128</v>
      </c>
      <c r="D10" s="22" t="s">
        <v>129</v>
      </c>
      <c r="E10" s="22">
        <v>0</v>
      </c>
      <c r="F10" s="22">
        <v>0</v>
      </c>
      <c r="G10" s="22">
        <v>0</v>
      </c>
      <c r="H10" s="22">
        <v>0</v>
      </c>
      <c r="I10" s="22">
        <v>0</v>
      </c>
    </row>
    <row r="11" spans="1:9" x14ac:dyDescent="0.35">
      <c r="A11" s="22" t="s">
        <v>114</v>
      </c>
      <c r="B11" s="22" t="s">
        <v>115</v>
      </c>
      <c r="C11" s="22" t="s">
        <v>130</v>
      </c>
      <c r="D11" s="22" t="s">
        <v>131</v>
      </c>
      <c r="E11" s="22">
        <v>0</v>
      </c>
      <c r="F11" s="22">
        <v>0</v>
      </c>
      <c r="G11" s="22">
        <v>0</v>
      </c>
      <c r="H11" s="22">
        <v>0</v>
      </c>
      <c r="I11" s="22">
        <v>0</v>
      </c>
    </row>
    <row r="12" spans="1:9" x14ac:dyDescent="0.35">
      <c r="A12" s="22" t="s">
        <v>114</v>
      </c>
      <c r="B12" s="22" t="s">
        <v>115</v>
      </c>
      <c r="C12" s="22" t="s">
        <v>132</v>
      </c>
      <c r="D12" s="22" t="s">
        <v>133</v>
      </c>
      <c r="E12" s="22">
        <v>0</v>
      </c>
      <c r="F12" s="22">
        <v>0</v>
      </c>
      <c r="G12" s="22">
        <v>0</v>
      </c>
      <c r="H12" s="22">
        <v>0</v>
      </c>
      <c r="I12" s="22">
        <v>0</v>
      </c>
    </row>
    <row r="13" spans="1:9" x14ac:dyDescent="0.35">
      <c r="A13" s="22" t="s">
        <v>114</v>
      </c>
      <c r="B13" s="22" t="s">
        <v>115</v>
      </c>
      <c r="C13" s="22" t="s">
        <v>134</v>
      </c>
      <c r="D13" s="22" t="s">
        <v>135</v>
      </c>
      <c r="E13" s="22">
        <v>0</v>
      </c>
      <c r="F13" s="22">
        <v>0</v>
      </c>
      <c r="G13" s="22">
        <v>0</v>
      </c>
      <c r="H13" s="22">
        <v>0</v>
      </c>
      <c r="I13" s="22">
        <v>0</v>
      </c>
    </row>
    <row r="14" spans="1:9" x14ac:dyDescent="0.35">
      <c r="A14" s="22" t="s">
        <v>114</v>
      </c>
      <c r="B14" s="22" t="s">
        <v>115</v>
      </c>
      <c r="C14" s="22" t="s">
        <v>136</v>
      </c>
      <c r="D14" s="22" t="s">
        <v>137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</row>
    <row r="15" spans="1:9" x14ac:dyDescent="0.35">
      <c r="A15" s="22" t="s">
        <v>114</v>
      </c>
      <c r="B15" s="22" t="s">
        <v>115</v>
      </c>
      <c r="C15" s="22" t="s">
        <v>138</v>
      </c>
      <c r="D15" s="22" t="s">
        <v>139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</row>
    <row r="16" spans="1:9" x14ac:dyDescent="0.35">
      <c r="A16" s="22" t="s">
        <v>114</v>
      </c>
      <c r="B16" s="22" t="s">
        <v>115</v>
      </c>
      <c r="C16" s="22" t="s">
        <v>140</v>
      </c>
      <c r="D16" s="22" t="s">
        <v>141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</row>
    <row r="17" spans="1:9" x14ac:dyDescent="0.35">
      <c r="A17" s="22" t="s">
        <v>114</v>
      </c>
      <c r="B17" s="22" t="s">
        <v>115</v>
      </c>
      <c r="C17" s="22" t="s">
        <v>142</v>
      </c>
      <c r="D17" s="22" t="s">
        <v>143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</row>
    <row r="18" spans="1:9" x14ac:dyDescent="0.35">
      <c r="A18" s="22" t="s">
        <v>114</v>
      </c>
      <c r="B18" s="22" t="s">
        <v>115</v>
      </c>
      <c r="C18" s="22" t="s">
        <v>144</v>
      </c>
      <c r="D18" s="22" t="s">
        <v>145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</row>
    <row r="19" spans="1:9" x14ac:dyDescent="0.35">
      <c r="A19" s="22" t="s">
        <v>114</v>
      </c>
      <c r="B19" s="22" t="s">
        <v>115</v>
      </c>
      <c r="C19" s="22" t="s">
        <v>146</v>
      </c>
      <c r="D19" s="22" t="s">
        <v>147</v>
      </c>
      <c r="E19" s="22">
        <v>20736574</v>
      </c>
      <c r="F19" s="22">
        <v>0</v>
      </c>
      <c r="G19" s="22">
        <v>0</v>
      </c>
      <c r="H19" s="22">
        <v>0</v>
      </c>
      <c r="I19" s="22">
        <v>20736574</v>
      </c>
    </row>
    <row r="20" spans="1:9" x14ac:dyDescent="0.35">
      <c r="A20" s="22" t="s">
        <v>114</v>
      </c>
      <c r="B20" s="22" t="s">
        <v>115</v>
      </c>
      <c r="C20" s="22" t="s">
        <v>148</v>
      </c>
      <c r="D20" s="22" t="s">
        <v>149</v>
      </c>
      <c r="E20" s="22">
        <v>0</v>
      </c>
      <c r="F20" s="22">
        <v>0</v>
      </c>
      <c r="G20" s="22">
        <v>0</v>
      </c>
      <c r="H20" s="22">
        <v>451909</v>
      </c>
      <c r="I20" s="22">
        <v>451909</v>
      </c>
    </row>
    <row r="21" spans="1:9" x14ac:dyDescent="0.35">
      <c r="A21" s="22" t="s">
        <v>114</v>
      </c>
      <c r="B21" s="22" t="s">
        <v>115</v>
      </c>
      <c r="C21" s="22" t="s">
        <v>150</v>
      </c>
      <c r="D21" s="22" t="s">
        <v>151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</row>
    <row r="22" spans="1:9" x14ac:dyDescent="0.35">
      <c r="A22" s="22" t="s">
        <v>114</v>
      </c>
      <c r="B22" s="22" t="s">
        <v>115</v>
      </c>
      <c r="C22" s="22" t="s">
        <v>152</v>
      </c>
      <c r="D22" s="22" t="s">
        <v>153</v>
      </c>
      <c r="E22" s="22">
        <v>0</v>
      </c>
      <c r="F22" s="22">
        <v>0</v>
      </c>
      <c r="G22" s="22">
        <v>0</v>
      </c>
      <c r="H22" s="22">
        <v>0</v>
      </c>
      <c r="I22" s="22">
        <v>0</v>
      </c>
    </row>
    <row r="23" spans="1:9" x14ac:dyDescent="0.35">
      <c r="A23" s="22" t="s">
        <v>114</v>
      </c>
      <c r="B23" s="22" t="s">
        <v>154</v>
      </c>
      <c r="C23" s="22" t="s">
        <v>155</v>
      </c>
      <c r="D23" s="22" t="s">
        <v>156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</row>
    <row r="24" spans="1:9" x14ac:dyDescent="0.35">
      <c r="A24" s="22" t="s">
        <v>114</v>
      </c>
      <c r="B24" s="22" t="s">
        <v>154</v>
      </c>
      <c r="C24" s="22" t="s">
        <v>157</v>
      </c>
      <c r="D24" s="22" t="s">
        <v>158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</row>
    <row r="25" spans="1:9" x14ac:dyDescent="0.35">
      <c r="A25" s="22" t="s">
        <v>114</v>
      </c>
      <c r="B25" s="22" t="s">
        <v>154</v>
      </c>
      <c r="C25" s="22" t="s">
        <v>159</v>
      </c>
      <c r="D25" s="22" t="s">
        <v>160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</row>
    <row r="26" spans="1:9" x14ac:dyDescent="0.35">
      <c r="A26" s="22" t="s">
        <v>114</v>
      </c>
      <c r="B26" s="22" t="s">
        <v>154</v>
      </c>
      <c r="C26" s="22" t="s">
        <v>161</v>
      </c>
      <c r="D26" s="22" t="s">
        <v>162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</row>
    <row r="27" spans="1:9" x14ac:dyDescent="0.35">
      <c r="A27" s="22" t="s">
        <v>114</v>
      </c>
      <c r="B27" s="22" t="s">
        <v>154</v>
      </c>
      <c r="C27" s="22" t="s">
        <v>163</v>
      </c>
      <c r="D27" s="22" t="s">
        <v>164</v>
      </c>
      <c r="E27" s="22">
        <v>419440</v>
      </c>
      <c r="F27" s="22">
        <v>0</v>
      </c>
      <c r="G27" s="22">
        <v>0</v>
      </c>
      <c r="H27" s="22">
        <v>0</v>
      </c>
      <c r="I27" s="22">
        <v>419440</v>
      </c>
    </row>
    <row r="28" spans="1:9" x14ac:dyDescent="0.35">
      <c r="A28" s="22" t="s">
        <v>114</v>
      </c>
      <c r="B28" s="22" t="s">
        <v>154</v>
      </c>
      <c r="C28" s="22" t="s">
        <v>165</v>
      </c>
      <c r="D28" s="22" t="s">
        <v>166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</row>
    <row r="29" spans="1:9" x14ac:dyDescent="0.35">
      <c r="A29" s="22" t="s">
        <v>114</v>
      </c>
      <c r="B29" s="22" t="s">
        <v>167</v>
      </c>
      <c r="C29" s="22" t="s">
        <v>168</v>
      </c>
      <c r="D29" s="22" t="s">
        <v>169</v>
      </c>
      <c r="E29" s="22">
        <v>312837</v>
      </c>
      <c r="F29" s="22">
        <v>0</v>
      </c>
      <c r="G29" s="22">
        <v>0</v>
      </c>
      <c r="H29" s="22">
        <v>0</v>
      </c>
      <c r="I29" s="22">
        <v>312837</v>
      </c>
    </row>
    <row r="30" spans="1:9" x14ac:dyDescent="0.35">
      <c r="A30" s="22" t="s">
        <v>114</v>
      </c>
      <c r="B30" s="22" t="s">
        <v>167</v>
      </c>
      <c r="C30" s="22" t="s">
        <v>170</v>
      </c>
      <c r="D30" s="22" t="s">
        <v>171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</row>
    <row r="31" spans="1:9" x14ac:dyDescent="0.35">
      <c r="A31" s="22" t="s">
        <v>114</v>
      </c>
      <c r="B31" s="22" t="s">
        <v>167</v>
      </c>
      <c r="C31" s="22" t="s">
        <v>172</v>
      </c>
      <c r="D31" s="22" t="s">
        <v>173</v>
      </c>
      <c r="E31" s="22">
        <v>4342351</v>
      </c>
      <c r="F31" s="22">
        <v>0</v>
      </c>
      <c r="G31" s="22">
        <v>0</v>
      </c>
      <c r="H31" s="22">
        <v>0</v>
      </c>
      <c r="I31" s="22">
        <v>4342351</v>
      </c>
    </row>
    <row r="32" spans="1:9" x14ac:dyDescent="0.35">
      <c r="A32" s="22" t="s">
        <v>114</v>
      </c>
      <c r="B32" s="22" t="s">
        <v>167</v>
      </c>
      <c r="C32" s="22" t="s">
        <v>174</v>
      </c>
      <c r="D32" s="22" t="s">
        <v>175</v>
      </c>
      <c r="E32" s="22">
        <v>2874182</v>
      </c>
      <c r="F32" s="22">
        <v>0</v>
      </c>
      <c r="G32" s="22">
        <v>0</v>
      </c>
      <c r="H32" s="22">
        <v>0</v>
      </c>
      <c r="I32" s="22">
        <v>2874182</v>
      </c>
    </row>
    <row r="33" spans="1:9" x14ac:dyDescent="0.35">
      <c r="A33" s="22" t="s">
        <v>114</v>
      </c>
      <c r="B33" s="22" t="s">
        <v>167</v>
      </c>
      <c r="C33" s="22" t="s">
        <v>176</v>
      </c>
      <c r="D33" s="22" t="s">
        <v>177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</row>
    <row r="34" spans="1:9" x14ac:dyDescent="0.35">
      <c r="A34" s="22" t="s">
        <v>114</v>
      </c>
      <c r="B34" s="22" t="s">
        <v>167</v>
      </c>
      <c r="C34" s="22" t="s">
        <v>178</v>
      </c>
      <c r="D34" s="22" t="s">
        <v>179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</row>
    <row r="35" spans="1:9" x14ac:dyDescent="0.35">
      <c r="A35" s="22" t="s">
        <v>114</v>
      </c>
      <c r="B35" s="22" t="s">
        <v>167</v>
      </c>
      <c r="C35" s="22" t="s">
        <v>180</v>
      </c>
      <c r="D35" s="22" t="s">
        <v>181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</row>
    <row r="36" spans="1:9" x14ac:dyDescent="0.35">
      <c r="A36" s="22" t="s">
        <v>114</v>
      </c>
      <c r="B36" s="22" t="s">
        <v>167</v>
      </c>
      <c r="C36" s="22" t="s">
        <v>182</v>
      </c>
      <c r="D36" s="22" t="s">
        <v>183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</row>
    <row r="37" spans="1:9" x14ac:dyDescent="0.35">
      <c r="A37" s="22" t="s">
        <v>114</v>
      </c>
      <c r="B37" s="22" t="s">
        <v>167</v>
      </c>
      <c r="C37" s="22" t="s">
        <v>184</v>
      </c>
      <c r="D37" s="22" t="s">
        <v>185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</row>
    <row r="38" spans="1:9" x14ac:dyDescent="0.35">
      <c r="A38" s="22" t="s">
        <v>114</v>
      </c>
      <c r="B38" s="22" t="s">
        <v>167</v>
      </c>
      <c r="C38" s="22" t="s">
        <v>186</v>
      </c>
      <c r="D38" s="22" t="s">
        <v>187</v>
      </c>
      <c r="E38" s="22">
        <v>3872625</v>
      </c>
      <c r="F38" s="22">
        <v>0</v>
      </c>
      <c r="G38" s="22">
        <v>0</v>
      </c>
      <c r="H38" s="22">
        <v>0</v>
      </c>
      <c r="I38" s="22">
        <v>3872625</v>
      </c>
    </row>
    <row r="39" spans="1:9" x14ac:dyDescent="0.35">
      <c r="A39" s="22" t="s">
        <v>114</v>
      </c>
      <c r="B39" s="22" t="s">
        <v>167</v>
      </c>
      <c r="C39" s="22" t="s">
        <v>188</v>
      </c>
      <c r="D39" s="22" t="s">
        <v>189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</row>
    <row r="40" spans="1:9" x14ac:dyDescent="0.35">
      <c r="A40" s="22" t="s">
        <v>114</v>
      </c>
      <c r="B40" s="22" t="s">
        <v>167</v>
      </c>
      <c r="C40" s="22" t="s">
        <v>190</v>
      </c>
      <c r="D40" s="22" t="s">
        <v>191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</row>
    <row r="41" spans="1:9" x14ac:dyDescent="0.35">
      <c r="A41" s="22" t="s">
        <v>114</v>
      </c>
      <c r="B41" s="22" t="s">
        <v>167</v>
      </c>
      <c r="C41" s="22" t="s">
        <v>192</v>
      </c>
      <c r="D41" s="22" t="s">
        <v>193</v>
      </c>
      <c r="E41" s="22">
        <v>1859161</v>
      </c>
      <c r="F41" s="22">
        <v>0</v>
      </c>
      <c r="G41" s="22">
        <v>0</v>
      </c>
      <c r="H41" s="22">
        <v>0</v>
      </c>
      <c r="I41" s="22">
        <v>1859161</v>
      </c>
    </row>
    <row r="42" spans="1:9" x14ac:dyDescent="0.35">
      <c r="A42" s="22" t="s">
        <v>114</v>
      </c>
      <c r="B42" s="22" t="s">
        <v>167</v>
      </c>
      <c r="C42" s="22" t="s">
        <v>194</v>
      </c>
      <c r="D42" s="22" t="s">
        <v>195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</row>
    <row r="43" spans="1:9" x14ac:dyDescent="0.35">
      <c r="A43" s="22" t="s">
        <v>114</v>
      </c>
      <c r="B43" s="22" t="s">
        <v>167</v>
      </c>
      <c r="C43" s="22" t="s">
        <v>196</v>
      </c>
      <c r="D43" s="22" t="s">
        <v>197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</row>
    <row r="44" spans="1:9" x14ac:dyDescent="0.35">
      <c r="A44" s="22" t="s">
        <v>114</v>
      </c>
      <c r="B44" s="22" t="s">
        <v>167</v>
      </c>
      <c r="C44" s="22" t="s">
        <v>198</v>
      </c>
      <c r="D44" s="22" t="s">
        <v>199</v>
      </c>
      <c r="E44" s="22">
        <v>1651113</v>
      </c>
      <c r="F44" s="22">
        <v>0</v>
      </c>
      <c r="G44" s="22">
        <v>0</v>
      </c>
      <c r="H44" s="22">
        <v>0</v>
      </c>
      <c r="I44" s="22">
        <v>1651113</v>
      </c>
    </row>
    <row r="45" spans="1:9" x14ac:dyDescent="0.35">
      <c r="A45" s="22" t="s">
        <v>114</v>
      </c>
      <c r="B45" s="22" t="s">
        <v>167</v>
      </c>
      <c r="C45" s="22" t="s">
        <v>200</v>
      </c>
      <c r="D45" s="22" t="s">
        <v>201</v>
      </c>
      <c r="E45" s="22">
        <v>4014098</v>
      </c>
      <c r="F45" s="22">
        <v>0</v>
      </c>
      <c r="G45" s="22">
        <v>0</v>
      </c>
      <c r="H45" s="22">
        <v>0</v>
      </c>
      <c r="I45" s="22">
        <v>4014098</v>
      </c>
    </row>
    <row r="46" spans="1:9" x14ac:dyDescent="0.35">
      <c r="A46" s="22" t="s">
        <v>114</v>
      </c>
      <c r="B46" s="22" t="s">
        <v>167</v>
      </c>
      <c r="C46" s="22" t="s">
        <v>202</v>
      </c>
      <c r="D46" s="22" t="s">
        <v>203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</row>
    <row r="47" spans="1:9" x14ac:dyDescent="0.35">
      <c r="A47" s="22" t="s">
        <v>114</v>
      </c>
      <c r="B47" s="22" t="s">
        <v>167</v>
      </c>
      <c r="C47" s="22" t="s">
        <v>204</v>
      </c>
      <c r="D47" s="22" t="s">
        <v>205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</row>
    <row r="48" spans="1:9" x14ac:dyDescent="0.35">
      <c r="A48" s="22" t="s">
        <v>114</v>
      </c>
      <c r="B48" s="22" t="s">
        <v>167</v>
      </c>
      <c r="C48" s="22" t="s">
        <v>206</v>
      </c>
      <c r="D48" s="22" t="s">
        <v>207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</row>
    <row r="49" spans="1:9" x14ac:dyDescent="0.35">
      <c r="A49" s="22" t="s">
        <v>114</v>
      </c>
      <c r="B49" s="22" t="s">
        <v>167</v>
      </c>
      <c r="C49" s="22" t="s">
        <v>208</v>
      </c>
      <c r="D49" s="22" t="s">
        <v>209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</row>
    <row r="50" spans="1:9" x14ac:dyDescent="0.35">
      <c r="A50" s="22" t="s">
        <v>114</v>
      </c>
      <c r="B50" s="22" t="s">
        <v>167</v>
      </c>
      <c r="C50" s="22" t="s">
        <v>210</v>
      </c>
      <c r="D50" s="22" t="s">
        <v>211</v>
      </c>
      <c r="E50" s="22">
        <v>2805651</v>
      </c>
      <c r="F50" s="22">
        <v>0</v>
      </c>
      <c r="G50" s="22">
        <v>0</v>
      </c>
      <c r="H50" s="22">
        <v>0</v>
      </c>
      <c r="I50" s="22">
        <v>2805651</v>
      </c>
    </row>
    <row r="51" spans="1:9" x14ac:dyDescent="0.35">
      <c r="A51" s="22" t="s">
        <v>114</v>
      </c>
      <c r="B51" s="22" t="s">
        <v>167</v>
      </c>
      <c r="C51" s="22" t="s">
        <v>212</v>
      </c>
      <c r="D51" s="22" t="s">
        <v>213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</row>
    <row r="52" spans="1:9" x14ac:dyDescent="0.35">
      <c r="A52" s="22" t="s">
        <v>114</v>
      </c>
      <c r="B52" s="22" t="s">
        <v>167</v>
      </c>
      <c r="C52" s="22" t="s">
        <v>214</v>
      </c>
      <c r="D52" s="22" t="s">
        <v>215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</row>
    <row r="53" spans="1:9" x14ac:dyDescent="0.35">
      <c r="A53" s="22" t="s">
        <v>114</v>
      </c>
      <c r="B53" s="22" t="s">
        <v>167</v>
      </c>
      <c r="C53" s="22" t="s">
        <v>216</v>
      </c>
      <c r="D53" s="22" t="s">
        <v>217</v>
      </c>
      <c r="E53" s="22">
        <v>10384534</v>
      </c>
      <c r="F53" s="22">
        <v>0</v>
      </c>
      <c r="G53" s="22">
        <v>0</v>
      </c>
      <c r="H53" s="22">
        <v>0</v>
      </c>
      <c r="I53" s="22">
        <v>10384534</v>
      </c>
    </row>
    <row r="54" spans="1:9" x14ac:dyDescent="0.35">
      <c r="A54" s="22" t="s">
        <v>114</v>
      </c>
      <c r="B54" s="22" t="s">
        <v>167</v>
      </c>
      <c r="C54" s="22" t="s">
        <v>218</v>
      </c>
      <c r="D54" s="22" t="s">
        <v>219</v>
      </c>
      <c r="E54" s="22">
        <v>3342997</v>
      </c>
      <c r="F54" s="22">
        <v>0</v>
      </c>
      <c r="G54" s="22">
        <v>0</v>
      </c>
      <c r="H54" s="22">
        <v>0</v>
      </c>
      <c r="I54" s="22">
        <v>3342997</v>
      </c>
    </row>
    <row r="55" spans="1:9" x14ac:dyDescent="0.35">
      <c r="A55" s="22" t="s">
        <v>114</v>
      </c>
      <c r="B55" s="22" t="s">
        <v>167</v>
      </c>
      <c r="C55" s="22" t="s">
        <v>220</v>
      </c>
      <c r="D55" s="22" t="s">
        <v>221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</row>
    <row r="56" spans="1:9" x14ac:dyDescent="0.35">
      <c r="A56" s="22" t="s">
        <v>114</v>
      </c>
      <c r="B56" s="22" t="s">
        <v>167</v>
      </c>
      <c r="C56" s="22" t="s">
        <v>222</v>
      </c>
      <c r="D56" s="22" t="s">
        <v>223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</row>
    <row r="57" spans="1:9" x14ac:dyDescent="0.35">
      <c r="A57" s="22" t="s">
        <v>114</v>
      </c>
      <c r="B57" s="22" t="s">
        <v>167</v>
      </c>
      <c r="C57" s="22" t="s">
        <v>224</v>
      </c>
      <c r="D57" s="22" t="s">
        <v>225</v>
      </c>
      <c r="E57" s="22">
        <v>5632207</v>
      </c>
      <c r="F57" s="22">
        <v>0</v>
      </c>
      <c r="G57" s="22">
        <v>0</v>
      </c>
      <c r="H57" s="22">
        <v>0</v>
      </c>
      <c r="I57" s="22">
        <v>5632207</v>
      </c>
    </row>
    <row r="58" spans="1:9" x14ac:dyDescent="0.35">
      <c r="A58" s="22" t="s">
        <v>114</v>
      </c>
      <c r="B58" s="22" t="s">
        <v>167</v>
      </c>
      <c r="C58" s="22" t="s">
        <v>226</v>
      </c>
      <c r="D58" s="22" t="s">
        <v>227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</row>
    <row r="59" spans="1:9" x14ac:dyDescent="0.35">
      <c r="A59" s="22" t="s">
        <v>114</v>
      </c>
      <c r="B59" s="22" t="s">
        <v>167</v>
      </c>
      <c r="C59" s="22" t="s">
        <v>228</v>
      </c>
      <c r="D59" s="22" t="s">
        <v>229</v>
      </c>
      <c r="E59" s="22">
        <v>0</v>
      </c>
      <c r="F59" s="22">
        <v>0</v>
      </c>
      <c r="G59" s="22">
        <v>0</v>
      </c>
      <c r="H59" s="22">
        <v>0</v>
      </c>
      <c r="I59" s="22">
        <v>0</v>
      </c>
    </row>
    <row r="60" spans="1:9" x14ac:dyDescent="0.35">
      <c r="A60" s="22" t="s">
        <v>114</v>
      </c>
      <c r="B60" s="22" t="s">
        <v>167</v>
      </c>
      <c r="C60" s="22" t="s">
        <v>230</v>
      </c>
      <c r="D60" s="22" t="s">
        <v>231</v>
      </c>
      <c r="E60" s="22">
        <v>512050</v>
      </c>
      <c r="F60" s="22">
        <v>0</v>
      </c>
      <c r="G60" s="22">
        <v>0</v>
      </c>
      <c r="H60" s="22">
        <v>1150000</v>
      </c>
      <c r="I60" s="22">
        <v>1662050</v>
      </c>
    </row>
    <row r="61" spans="1:9" x14ac:dyDescent="0.35">
      <c r="A61" s="22" t="s">
        <v>114</v>
      </c>
      <c r="B61" s="22" t="s">
        <v>167</v>
      </c>
      <c r="C61" s="22" t="s">
        <v>232</v>
      </c>
      <c r="D61" s="22" t="s">
        <v>233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</row>
    <row r="62" spans="1:9" x14ac:dyDescent="0.35">
      <c r="A62" s="22" t="s">
        <v>114</v>
      </c>
      <c r="B62" s="22" t="s">
        <v>167</v>
      </c>
      <c r="C62" s="22" t="s">
        <v>234</v>
      </c>
      <c r="D62" s="22" t="s">
        <v>235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</row>
    <row r="63" spans="1:9" x14ac:dyDescent="0.35">
      <c r="A63" s="22" t="s">
        <v>114</v>
      </c>
      <c r="B63" s="22" t="s">
        <v>167</v>
      </c>
      <c r="C63" s="22" t="s">
        <v>236</v>
      </c>
      <c r="D63" s="22" t="s">
        <v>237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</row>
    <row r="64" spans="1:9" x14ac:dyDescent="0.35">
      <c r="A64" s="22" t="s">
        <v>114</v>
      </c>
      <c r="B64" s="22" t="s">
        <v>167</v>
      </c>
      <c r="C64" s="22" t="s">
        <v>238</v>
      </c>
      <c r="D64" s="22" t="s">
        <v>239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</row>
    <row r="65" spans="1:9" x14ac:dyDescent="0.35">
      <c r="A65" s="22" t="s">
        <v>114</v>
      </c>
      <c r="B65" s="22" t="s">
        <v>167</v>
      </c>
      <c r="C65" s="22" t="s">
        <v>240</v>
      </c>
      <c r="D65" s="22" t="s">
        <v>241</v>
      </c>
      <c r="E65" s="22">
        <v>1808971</v>
      </c>
      <c r="F65" s="22">
        <v>0</v>
      </c>
      <c r="G65" s="22">
        <v>0</v>
      </c>
      <c r="H65" s="22">
        <v>0</v>
      </c>
      <c r="I65" s="22">
        <v>1808971</v>
      </c>
    </row>
    <row r="66" spans="1:9" x14ac:dyDescent="0.35">
      <c r="A66" s="22" t="s">
        <v>114</v>
      </c>
      <c r="B66" s="22" t="s">
        <v>167</v>
      </c>
      <c r="C66" s="22" t="s">
        <v>242</v>
      </c>
      <c r="D66" s="22" t="s">
        <v>243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</row>
    <row r="67" spans="1:9" x14ac:dyDescent="0.35">
      <c r="A67" s="22" t="s">
        <v>114</v>
      </c>
      <c r="B67" s="22" t="s">
        <v>167</v>
      </c>
      <c r="C67" s="22" t="s">
        <v>244</v>
      </c>
      <c r="D67" s="22" t="s">
        <v>245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</row>
    <row r="68" spans="1:9" x14ac:dyDescent="0.35">
      <c r="A68" s="22" t="s">
        <v>114</v>
      </c>
      <c r="B68" s="22" t="s">
        <v>167</v>
      </c>
      <c r="C68" s="22" t="s">
        <v>246</v>
      </c>
      <c r="D68" s="22" t="s">
        <v>247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</row>
    <row r="69" spans="1:9" x14ac:dyDescent="0.35">
      <c r="A69" s="22" t="s">
        <v>114</v>
      </c>
      <c r="B69" s="22" t="s">
        <v>167</v>
      </c>
      <c r="C69" s="22" t="s">
        <v>248</v>
      </c>
      <c r="D69" s="22" t="s">
        <v>249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</row>
    <row r="70" spans="1:9" x14ac:dyDescent="0.35">
      <c r="A70" s="22" t="s">
        <v>114</v>
      </c>
      <c r="B70" s="22" t="s">
        <v>167</v>
      </c>
      <c r="C70" s="22" t="s">
        <v>250</v>
      </c>
      <c r="D70" s="22" t="s">
        <v>251</v>
      </c>
      <c r="E70" s="22">
        <v>530087</v>
      </c>
      <c r="F70" s="22">
        <v>0</v>
      </c>
      <c r="G70" s="22">
        <v>0</v>
      </c>
      <c r="H70" s="22">
        <v>0</v>
      </c>
      <c r="I70" s="22">
        <v>530087</v>
      </c>
    </row>
    <row r="71" spans="1:9" x14ac:dyDescent="0.35">
      <c r="A71" s="22" t="s">
        <v>114</v>
      </c>
      <c r="B71" s="22" t="s">
        <v>167</v>
      </c>
      <c r="C71" s="22" t="s">
        <v>252</v>
      </c>
      <c r="D71" s="22" t="s">
        <v>253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</row>
    <row r="72" spans="1:9" x14ac:dyDescent="0.35">
      <c r="A72" s="22" t="s">
        <v>114</v>
      </c>
      <c r="B72" s="22" t="s">
        <v>167</v>
      </c>
      <c r="C72" s="22" t="s">
        <v>254</v>
      </c>
      <c r="D72" s="22" t="s">
        <v>255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</row>
    <row r="73" spans="1:9" x14ac:dyDescent="0.35">
      <c r="A73" s="22" t="s">
        <v>114</v>
      </c>
      <c r="B73" s="22" t="s">
        <v>167</v>
      </c>
      <c r="C73" s="22" t="s">
        <v>256</v>
      </c>
      <c r="D73" s="22" t="s">
        <v>257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</row>
    <row r="74" spans="1:9" x14ac:dyDescent="0.35">
      <c r="A74" s="22" t="s">
        <v>114</v>
      </c>
      <c r="B74" s="22" t="s">
        <v>167</v>
      </c>
      <c r="C74" s="22" t="s">
        <v>258</v>
      </c>
      <c r="D74" s="22" t="s">
        <v>259</v>
      </c>
      <c r="E74" s="22">
        <v>0</v>
      </c>
      <c r="F74" s="22">
        <v>0</v>
      </c>
      <c r="G74" s="22">
        <v>0</v>
      </c>
      <c r="H74" s="22">
        <v>260250</v>
      </c>
      <c r="I74" s="22">
        <v>260250</v>
      </c>
    </row>
    <row r="75" spans="1:9" x14ac:dyDescent="0.35">
      <c r="A75" s="22" t="s">
        <v>114</v>
      </c>
      <c r="B75" s="22" t="s">
        <v>167</v>
      </c>
      <c r="C75" s="22" t="s">
        <v>260</v>
      </c>
      <c r="D75" s="22" t="s">
        <v>261</v>
      </c>
      <c r="E75" s="22">
        <v>1436445</v>
      </c>
      <c r="F75" s="22">
        <v>0</v>
      </c>
      <c r="G75" s="22">
        <v>0</v>
      </c>
      <c r="H75" s="22">
        <v>0</v>
      </c>
      <c r="I75" s="22">
        <v>1436445</v>
      </c>
    </row>
    <row r="76" spans="1:9" x14ac:dyDescent="0.35">
      <c r="A76" s="22" t="s">
        <v>114</v>
      </c>
      <c r="B76" s="22" t="s">
        <v>167</v>
      </c>
      <c r="C76" s="22" t="s">
        <v>262</v>
      </c>
      <c r="D76" s="22" t="s">
        <v>263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</row>
    <row r="77" spans="1:9" x14ac:dyDescent="0.35">
      <c r="A77" s="22" t="s">
        <v>114</v>
      </c>
      <c r="B77" s="22" t="s">
        <v>167</v>
      </c>
      <c r="C77" s="22" t="s">
        <v>264</v>
      </c>
      <c r="D77" s="22" t="s">
        <v>265</v>
      </c>
      <c r="E77" s="22">
        <v>2911333</v>
      </c>
      <c r="F77" s="22">
        <v>0</v>
      </c>
      <c r="G77" s="22">
        <v>0</v>
      </c>
      <c r="H77" s="22">
        <v>154090</v>
      </c>
      <c r="I77" s="22">
        <v>3065423</v>
      </c>
    </row>
    <row r="78" spans="1:9" x14ac:dyDescent="0.35">
      <c r="A78" s="22" t="s">
        <v>114</v>
      </c>
      <c r="B78" s="22" t="s">
        <v>167</v>
      </c>
      <c r="C78" s="22" t="s">
        <v>266</v>
      </c>
      <c r="D78" s="22" t="s">
        <v>267</v>
      </c>
      <c r="E78" s="22">
        <v>6769583</v>
      </c>
      <c r="F78" s="22">
        <v>0</v>
      </c>
      <c r="G78" s="22">
        <v>0</v>
      </c>
      <c r="H78" s="22">
        <v>0</v>
      </c>
      <c r="I78" s="22">
        <v>6769583</v>
      </c>
    </row>
    <row r="79" spans="1:9" x14ac:dyDescent="0.35">
      <c r="A79" s="22" t="s">
        <v>114</v>
      </c>
      <c r="B79" s="22" t="s">
        <v>167</v>
      </c>
      <c r="C79" s="22" t="s">
        <v>268</v>
      </c>
      <c r="D79" s="22" t="s">
        <v>269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</row>
    <row r="80" spans="1:9" x14ac:dyDescent="0.35">
      <c r="A80" s="22" t="s">
        <v>114</v>
      </c>
      <c r="B80" s="22" t="s">
        <v>167</v>
      </c>
      <c r="C80" s="22" t="s">
        <v>270</v>
      </c>
      <c r="D80" s="22" t="s">
        <v>271</v>
      </c>
      <c r="E80" s="22">
        <v>302251</v>
      </c>
      <c r="F80" s="22">
        <v>0</v>
      </c>
      <c r="G80" s="22">
        <v>0</v>
      </c>
      <c r="H80" s="22">
        <v>0</v>
      </c>
      <c r="I80" s="22">
        <v>302251</v>
      </c>
    </row>
    <row r="81" spans="1:9" x14ac:dyDescent="0.35">
      <c r="A81" s="22" t="s">
        <v>114</v>
      </c>
      <c r="B81" s="22" t="s">
        <v>167</v>
      </c>
      <c r="C81" s="22" t="s">
        <v>272</v>
      </c>
      <c r="D81" s="22" t="s">
        <v>273</v>
      </c>
      <c r="E81" s="22">
        <v>337946</v>
      </c>
      <c r="F81" s="22">
        <v>0</v>
      </c>
      <c r="G81" s="22">
        <v>0</v>
      </c>
      <c r="H81" s="22">
        <v>0</v>
      </c>
      <c r="I81" s="22">
        <v>337946</v>
      </c>
    </row>
    <row r="82" spans="1:9" x14ac:dyDescent="0.35">
      <c r="A82" s="22" t="s">
        <v>114</v>
      </c>
      <c r="B82" s="22" t="s">
        <v>167</v>
      </c>
      <c r="C82" s="22" t="s">
        <v>274</v>
      </c>
      <c r="D82" s="22" t="s">
        <v>275</v>
      </c>
      <c r="E82" s="22">
        <v>2873162</v>
      </c>
      <c r="F82" s="22">
        <v>0</v>
      </c>
      <c r="G82" s="22">
        <v>0</v>
      </c>
      <c r="H82" s="22">
        <v>0</v>
      </c>
      <c r="I82" s="22">
        <v>2873162</v>
      </c>
    </row>
    <row r="83" spans="1:9" x14ac:dyDescent="0.35">
      <c r="A83" s="22" t="s">
        <v>114</v>
      </c>
      <c r="B83" s="22" t="s">
        <v>167</v>
      </c>
      <c r="C83" s="22" t="s">
        <v>276</v>
      </c>
      <c r="D83" s="22" t="s">
        <v>277</v>
      </c>
      <c r="E83" s="22">
        <v>1510192</v>
      </c>
      <c r="F83" s="22">
        <v>0</v>
      </c>
      <c r="G83" s="22">
        <v>0</v>
      </c>
      <c r="H83" s="22">
        <v>0</v>
      </c>
      <c r="I83" s="22">
        <v>1510192</v>
      </c>
    </row>
    <row r="84" spans="1:9" x14ac:dyDescent="0.35">
      <c r="A84" s="22" t="s">
        <v>114</v>
      </c>
      <c r="B84" s="22" t="s">
        <v>167</v>
      </c>
      <c r="C84" s="22" t="s">
        <v>278</v>
      </c>
      <c r="D84" s="22" t="s">
        <v>279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</row>
    <row r="85" spans="1:9" x14ac:dyDescent="0.35">
      <c r="A85" s="22" t="s">
        <v>114</v>
      </c>
      <c r="B85" s="22" t="s">
        <v>167</v>
      </c>
      <c r="C85" s="22" t="s">
        <v>280</v>
      </c>
      <c r="D85" s="22" t="s">
        <v>281</v>
      </c>
      <c r="E85" s="22">
        <v>0</v>
      </c>
      <c r="F85" s="22">
        <v>0</v>
      </c>
      <c r="G85" s="22">
        <v>0</v>
      </c>
      <c r="H85" s="22">
        <v>0</v>
      </c>
      <c r="I85" s="22">
        <v>0</v>
      </c>
    </row>
    <row r="86" spans="1:9" x14ac:dyDescent="0.35">
      <c r="A86" s="22" t="s">
        <v>114</v>
      </c>
      <c r="B86" s="22" t="s">
        <v>167</v>
      </c>
      <c r="C86" s="22" t="s">
        <v>282</v>
      </c>
      <c r="D86" s="22" t="s">
        <v>283</v>
      </c>
      <c r="E86" s="22">
        <v>5799873</v>
      </c>
      <c r="F86" s="22">
        <v>0</v>
      </c>
      <c r="G86" s="22">
        <v>0</v>
      </c>
      <c r="H86" s="22">
        <v>0</v>
      </c>
      <c r="I86" s="22">
        <v>5799873</v>
      </c>
    </row>
    <row r="87" spans="1:9" x14ac:dyDescent="0.35">
      <c r="A87" s="22" t="s">
        <v>114</v>
      </c>
      <c r="B87" s="22" t="s">
        <v>167</v>
      </c>
      <c r="C87" s="22" t="s">
        <v>284</v>
      </c>
      <c r="D87" s="22" t="s">
        <v>285</v>
      </c>
      <c r="E87" s="22">
        <v>6067048</v>
      </c>
      <c r="F87" s="22">
        <v>0</v>
      </c>
      <c r="G87" s="22">
        <v>0</v>
      </c>
      <c r="H87" s="22">
        <v>0</v>
      </c>
      <c r="I87" s="22">
        <v>6067048</v>
      </c>
    </row>
    <row r="88" spans="1:9" x14ac:dyDescent="0.35">
      <c r="A88" s="22" t="s">
        <v>114</v>
      </c>
      <c r="B88" s="22" t="s">
        <v>167</v>
      </c>
      <c r="C88" s="22" t="s">
        <v>286</v>
      </c>
      <c r="D88" s="22" t="s">
        <v>287</v>
      </c>
      <c r="E88" s="22">
        <v>3715090</v>
      </c>
      <c r="F88" s="22">
        <v>0</v>
      </c>
      <c r="G88" s="22">
        <v>0</v>
      </c>
      <c r="H88" s="22">
        <v>0</v>
      </c>
      <c r="I88" s="22">
        <v>3715090</v>
      </c>
    </row>
    <row r="89" spans="1:9" x14ac:dyDescent="0.35">
      <c r="A89" s="22" t="s">
        <v>114</v>
      </c>
      <c r="B89" s="22" t="s">
        <v>167</v>
      </c>
      <c r="C89" s="22" t="s">
        <v>288</v>
      </c>
      <c r="D89" s="22" t="s">
        <v>289</v>
      </c>
      <c r="E89" s="22">
        <v>0</v>
      </c>
      <c r="F89" s="22">
        <v>0</v>
      </c>
      <c r="G89" s="22">
        <v>0</v>
      </c>
      <c r="H89" s="22">
        <v>0</v>
      </c>
      <c r="I89" s="22">
        <v>0</v>
      </c>
    </row>
    <row r="90" spans="1:9" x14ac:dyDescent="0.35">
      <c r="A90" s="22" t="s">
        <v>114</v>
      </c>
      <c r="B90" s="22" t="s">
        <v>167</v>
      </c>
      <c r="C90" s="22" t="s">
        <v>290</v>
      </c>
      <c r="D90" s="22" t="s">
        <v>291</v>
      </c>
      <c r="E90" s="22">
        <v>2039323</v>
      </c>
      <c r="F90" s="22">
        <v>0</v>
      </c>
      <c r="G90" s="22">
        <v>0</v>
      </c>
      <c r="H90" s="22">
        <v>0</v>
      </c>
      <c r="I90" s="22">
        <v>2039323</v>
      </c>
    </row>
    <row r="91" spans="1:9" x14ac:dyDescent="0.35">
      <c r="A91" s="22" t="s">
        <v>114</v>
      </c>
      <c r="B91" s="22" t="s">
        <v>167</v>
      </c>
      <c r="C91" s="22" t="s">
        <v>292</v>
      </c>
      <c r="D91" s="22" t="s">
        <v>293</v>
      </c>
      <c r="E91" s="22">
        <v>0</v>
      </c>
      <c r="F91" s="22">
        <v>0</v>
      </c>
      <c r="G91" s="22">
        <v>0</v>
      </c>
      <c r="H91" s="22">
        <v>0</v>
      </c>
      <c r="I91" s="22">
        <v>0</v>
      </c>
    </row>
    <row r="92" spans="1:9" x14ac:dyDescent="0.35">
      <c r="A92" s="22" t="s">
        <v>114</v>
      </c>
      <c r="B92" s="22" t="s">
        <v>294</v>
      </c>
      <c r="C92" s="22" t="s">
        <v>295</v>
      </c>
      <c r="D92" s="22" t="s">
        <v>296</v>
      </c>
      <c r="E92" s="22">
        <v>0</v>
      </c>
      <c r="F92" s="22">
        <v>0</v>
      </c>
      <c r="G92" s="22">
        <v>0</v>
      </c>
      <c r="H92" s="22">
        <v>0</v>
      </c>
      <c r="I92" s="22">
        <v>0</v>
      </c>
    </row>
    <row r="93" spans="1:9" x14ac:dyDescent="0.35">
      <c r="A93" s="22" t="s">
        <v>114</v>
      </c>
      <c r="B93" s="22" t="s">
        <v>294</v>
      </c>
      <c r="C93" s="22" t="s">
        <v>297</v>
      </c>
      <c r="D93" s="22" t="s">
        <v>298</v>
      </c>
      <c r="E93" s="22">
        <v>0</v>
      </c>
      <c r="F93" s="22">
        <v>0</v>
      </c>
      <c r="G93" s="22">
        <v>0</v>
      </c>
      <c r="H93" s="22">
        <v>0</v>
      </c>
      <c r="I93" s="22">
        <v>0</v>
      </c>
    </row>
    <row r="94" spans="1:9" x14ac:dyDescent="0.35">
      <c r="A94" s="22" t="s">
        <v>114</v>
      </c>
      <c r="B94" s="22" t="s">
        <v>294</v>
      </c>
      <c r="C94" s="22" t="s">
        <v>299</v>
      </c>
      <c r="D94" s="22" t="s">
        <v>300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</row>
    <row r="95" spans="1:9" x14ac:dyDescent="0.35">
      <c r="A95" s="22" t="s">
        <v>114</v>
      </c>
      <c r="B95" s="22" t="s">
        <v>294</v>
      </c>
      <c r="C95" s="22" t="s">
        <v>301</v>
      </c>
      <c r="D95" s="22" t="s">
        <v>302</v>
      </c>
      <c r="E95" s="22">
        <v>0</v>
      </c>
      <c r="F95" s="22">
        <v>0</v>
      </c>
      <c r="G95" s="22">
        <v>0</v>
      </c>
      <c r="H95" s="22">
        <v>0</v>
      </c>
      <c r="I95" s="22">
        <v>0</v>
      </c>
    </row>
    <row r="96" spans="1:9" x14ac:dyDescent="0.35">
      <c r="A96" s="22" t="s">
        <v>114</v>
      </c>
      <c r="B96" s="22" t="s">
        <v>294</v>
      </c>
      <c r="C96" s="22" t="s">
        <v>303</v>
      </c>
      <c r="D96" s="22" t="s">
        <v>304</v>
      </c>
      <c r="E96" s="22">
        <v>0</v>
      </c>
      <c r="F96" s="22">
        <v>0</v>
      </c>
      <c r="G96" s="22">
        <v>0</v>
      </c>
      <c r="H96" s="22">
        <v>0</v>
      </c>
      <c r="I96" s="22">
        <v>0</v>
      </c>
    </row>
    <row r="97" spans="1:9" x14ac:dyDescent="0.35">
      <c r="A97" s="22" t="s">
        <v>114</v>
      </c>
      <c r="B97" s="22" t="s">
        <v>294</v>
      </c>
      <c r="C97" s="22" t="s">
        <v>305</v>
      </c>
      <c r="D97" s="22" t="s">
        <v>306</v>
      </c>
      <c r="E97" s="22">
        <v>0</v>
      </c>
      <c r="F97" s="22">
        <v>0</v>
      </c>
      <c r="G97" s="22">
        <v>0</v>
      </c>
      <c r="H97" s="22">
        <v>0</v>
      </c>
      <c r="I97" s="22">
        <v>0</v>
      </c>
    </row>
    <row r="98" spans="1:9" x14ac:dyDescent="0.35">
      <c r="A98" s="22" t="s">
        <v>114</v>
      </c>
      <c r="B98" s="22" t="s">
        <v>294</v>
      </c>
      <c r="C98" s="22" t="s">
        <v>307</v>
      </c>
      <c r="D98" s="22" t="s">
        <v>308</v>
      </c>
      <c r="E98" s="22">
        <v>0</v>
      </c>
      <c r="F98" s="22">
        <v>0</v>
      </c>
      <c r="G98" s="22">
        <v>0</v>
      </c>
      <c r="H98" s="22">
        <v>418980</v>
      </c>
      <c r="I98" s="22">
        <v>418980</v>
      </c>
    </row>
    <row r="99" spans="1:9" x14ac:dyDescent="0.35">
      <c r="A99" s="22" t="s">
        <v>114</v>
      </c>
      <c r="B99" s="22" t="s">
        <v>294</v>
      </c>
      <c r="C99" s="22" t="s">
        <v>309</v>
      </c>
      <c r="D99" s="22" t="s">
        <v>310</v>
      </c>
      <c r="E99" s="22">
        <v>0</v>
      </c>
      <c r="F99" s="22">
        <v>0</v>
      </c>
      <c r="G99" s="22">
        <v>0</v>
      </c>
      <c r="H99" s="22">
        <v>0</v>
      </c>
      <c r="I99" s="22">
        <v>0</v>
      </c>
    </row>
    <row r="100" spans="1:9" x14ac:dyDescent="0.35">
      <c r="A100" s="22" t="s">
        <v>114</v>
      </c>
      <c r="B100" s="22" t="s">
        <v>294</v>
      </c>
      <c r="C100" s="22" t="s">
        <v>311</v>
      </c>
      <c r="D100" s="22" t="s">
        <v>312</v>
      </c>
      <c r="E100" s="22">
        <v>0</v>
      </c>
      <c r="F100" s="22">
        <v>0</v>
      </c>
      <c r="G100" s="22">
        <v>0</v>
      </c>
      <c r="H100" s="22">
        <v>0</v>
      </c>
      <c r="I100" s="22">
        <v>0</v>
      </c>
    </row>
    <row r="101" spans="1:9" x14ac:dyDescent="0.35">
      <c r="A101" s="22" t="s">
        <v>114</v>
      </c>
      <c r="B101" s="22" t="s">
        <v>294</v>
      </c>
      <c r="C101" s="22" t="s">
        <v>313</v>
      </c>
      <c r="D101" s="22" t="s">
        <v>314</v>
      </c>
      <c r="E101" s="22">
        <v>0</v>
      </c>
      <c r="F101" s="22">
        <v>0</v>
      </c>
      <c r="G101" s="22">
        <v>0</v>
      </c>
      <c r="H101" s="22">
        <v>0</v>
      </c>
      <c r="I101" s="22">
        <v>0</v>
      </c>
    </row>
    <row r="102" spans="1:9" x14ac:dyDescent="0.35">
      <c r="A102" s="22" t="s">
        <v>114</v>
      </c>
      <c r="B102" s="22" t="s">
        <v>294</v>
      </c>
      <c r="C102" s="22" t="s">
        <v>315</v>
      </c>
      <c r="D102" s="22" t="s">
        <v>316</v>
      </c>
      <c r="E102" s="22">
        <v>0</v>
      </c>
      <c r="F102" s="22">
        <v>0</v>
      </c>
      <c r="G102" s="22">
        <v>0</v>
      </c>
      <c r="H102" s="22">
        <v>0</v>
      </c>
      <c r="I102" s="22">
        <v>0</v>
      </c>
    </row>
    <row r="103" spans="1:9" x14ac:dyDescent="0.35">
      <c r="A103" s="22" t="s">
        <v>114</v>
      </c>
      <c r="B103" s="22" t="s">
        <v>294</v>
      </c>
      <c r="C103" s="22" t="s">
        <v>317</v>
      </c>
      <c r="D103" s="22" t="s">
        <v>318</v>
      </c>
      <c r="E103" s="22">
        <v>0</v>
      </c>
      <c r="F103" s="22">
        <v>0</v>
      </c>
      <c r="G103" s="22">
        <v>0</v>
      </c>
      <c r="H103" s="22">
        <v>0</v>
      </c>
      <c r="I103" s="22">
        <v>0</v>
      </c>
    </row>
    <row r="104" spans="1:9" x14ac:dyDescent="0.35">
      <c r="A104" s="22" t="s">
        <v>114</v>
      </c>
      <c r="B104" s="22" t="s">
        <v>294</v>
      </c>
      <c r="C104" s="22" t="s">
        <v>319</v>
      </c>
      <c r="D104" s="22" t="s">
        <v>320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</row>
    <row r="105" spans="1:9" x14ac:dyDescent="0.35">
      <c r="A105" s="22" t="s">
        <v>114</v>
      </c>
      <c r="B105" s="22" t="s">
        <v>294</v>
      </c>
      <c r="C105" s="22" t="s">
        <v>321</v>
      </c>
      <c r="D105" s="22" t="s">
        <v>322</v>
      </c>
      <c r="E105" s="22">
        <v>0</v>
      </c>
      <c r="F105" s="22">
        <v>0</v>
      </c>
      <c r="G105" s="22">
        <v>0</v>
      </c>
      <c r="H105" s="22">
        <v>0</v>
      </c>
      <c r="I105" s="22">
        <v>0</v>
      </c>
    </row>
    <row r="106" spans="1:9" x14ac:dyDescent="0.35">
      <c r="A106" s="22" t="s">
        <v>114</v>
      </c>
      <c r="B106" s="22" t="s">
        <v>294</v>
      </c>
      <c r="C106" s="22" t="s">
        <v>323</v>
      </c>
      <c r="D106" s="22" t="s">
        <v>324</v>
      </c>
      <c r="E106" s="22">
        <v>0</v>
      </c>
      <c r="F106" s="22">
        <v>0</v>
      </c>
      <c r="G106" s="22">
        <v>0</v>
      </c>
      <c r="H106" s="22">
        <v>0</v>
      </c>
      <c r="I106" s="22">
        <v>0</v>
      </c>
    </row>
    <row r="107" spans="1:9" x14ac:dyDescent="0.35">
      <c r="A107" s="22" t="s">
        <v>114</v>
      </c>
      <c r="B107" s="22" t="s">
        <v>294</v>
      </c>
      <c r="C107" s="22" t="s">
        <v>325</v>
      </c>
      <c r="D107" s="22" t="s">
        <v>326</v>
      </c>
      <c r="E107" s="22">
        <v>0</v>
      </c>
      <c r="F107" s="22">
        <v>0</v>
      </c>
      <c r="G107" s="22">
        <v>0</v>
      </c>
      <c r="H107" s="22">
        <v>0</v>
      </c>
      <c r="I107" s="22">
        <v>0</v>
      </c>
    </row>
    <row r="108" spans="1:9" x14ac:dyDescent="0.35">
      <c r="A108" s="22" t="s">
        <v>114</v>
      </c>
      <c r="B108" s="22" t="s">
        <v>294</v>
      </c>
      <c r="C108" s="22" t="s">
        <v>327</v>
      </c>
      <c r="D108" s="22" t="s">
        <v>328</v>
      </c>
      <c r="E108" s="22">
        <v>0</v>
      </c>
      <c r="F108" s="22">
        <v>0</v>
      </c>
      <c r="G108" s="22">
        <v>0</v>
      </c>
      <c r="H108" s="22">
        <v>0</v>
      </c>
      <c r="I108" s="22">
        <v>0</v>
      </c>
    </row>
    <row r="109" spans="1:9" x14ac:dyDescent="0.35">
      <c r="A109" s="22" t="s">
        <v>114</v>
      </c>
      <c r="B109" s="22" t="s">
        <v>294</v>
      </c>
      <c r="C109" s="22" t="s">
        <v>329</v>
      </c>
      <c r="D109" s="22" t="s">
        <v>330</v>
      </c>
      <c r="E109" s="22">
        <v>0</v>
      </c>
      <c r="F109" s="22">
        <v>0</v>
      </c>
      <c r="G109" s="22">
        <v>0</v>
      </c>
      <c r="H109" s="22">
        <v>0</v>
      </c>
      <c r="I109" s="22">
        <v>0</v>
      </c>
    </row>
    <row r="110" spans="1:9" x14ac:dyDescent="0.35">
      <c r="A110" s="22" t="s">
        <v>114</v>
      </c>
      <c r="B110" s="22" t="s">
        <v>294</v>
      </c>
      <c r="C110" s="22" t="s">
        <v>331</v>
      </c>
      <c r="D110" s="22" t="s">
        <v>332</v>
      </c>
      <c r="E110" s="22">
        <v>0</v>
      </c>
      <c r="F110" s="22">
        <v>0</v>
      </c>
      <c r="G110" s="22">
        <v>0</v>
      </c>
      <c r="H110" s="22">
        <v>0</v>
      </c>
      <c r="I110" s="22">
        <v>0</v>
      </c>
    </row>
    <row r="111" spans="1:9" x14ac:dyDescent="0.35">
      <c r="A111" s="22" t="s">
        <v>114</v>
      </c>
      <c r="B111" s="22" t="s">
        <v>294</v>
      </c>
      <c r="C111" s="22" t="s">
        <v>333</v>
      </c>
      <c r="D111" s="22" t="s">
        <v>334</v>
      </c>
      <c r="E111" s="22">
        <v>0</v>
      </c>
      <c r="F111" s="22">
        <v>0</v>
      </c>
      <c r="G111" s="22">
        <v>0</v>
      </c>
      <c r="H111" s="22">
        <v>0</v>
      </c>
      <c r="I111" s="22">
        <v>0</v>
      </c>
    </row>
    <row r="112" spans="1:9" x14ac:dyDescent="0.35">
      <c r="A112" s="22" t="s">
        <v>114</v>
      </c>
      <c r="B112" s="22" t="s">
        <v>294</v>
      </c>
      <c r="C112" s="22" t="s">
        <v>335</v>
      </c>
      <c r="D112" s="22" t="s">
        <v>336</v>
      </c>
      <c r="E112" s="22">
        <v>0</v>
      </c>
      <c r="F112" s="22">
        <v>0</v>
      </c>
      <c r="G112" s="22">
        <v>0</v>
      </c>
      <c r="H112" s="22">
        <v>0</v>
      </c>
      <c r="I112" s="22">
        <v>0</v>
      </c>
    </row>
    <row r="113" spans="1:9" x14ac:dyDescent="0.35">
      <c r="A113" s="22" t="s">
        <v>114</v>
      </c>
      <c r="B113" s="22" t="s">
        <v>294</v>
      </c>
      <c r="C113" s="22" t="s">
        <v>337</v>
      </c>
      <c r="D113" s="22" t="s">
        <v>338</v>
      </c>
      <c r="E113" s="22">
        <v>933873</v>
      </c>
      <c r="F113" s="22">
        <v>0</v>
      </c>
      <c r="G113" s="22">
        <v>0</v>
      </c>
      <c r="H113" s="22">
        <v>0</v>
      </c>
      <c r="I113" s="22">
        <v>933873</v>
      </c>
    </row>
    <row r="114" spans="1:9" x14ac:dyDescent="0.35">
      <c r="A114" s="22" t="s">
        <v>114</v>
      </c>
      <c r="B114" s="22" t="s">
        <v>294</v>
      </c>
      <c r="C114" s="22" t="s">
        <v>339</v>
      </c>
      <c r="D114" s="22" t="s">
        <v>340</v>
      </c>
      <c r="E114" s="22">
        <v>0</v>
      </c>
      <c r="F114" s="22">
        <v>0</v>
      </c>
      <c r="G114" s="22">
        <v>0</v>
      </c>
      <c r="H114" s="22">
        <v>0</v>
      </c>
      <c r="I114" s="22">
        <v>0</v>
      </c>
    </row>
    <row r="115" spans="1:9" x14ac:dyDescent="0.35">
      <c r="A115" s="22" t="s">
        <v>114</v>
      </c>
      <c r="B115" s="22" t="s">
        <v>294</v>
      </c>
      <c r="C115" s="22" t="s">
        <v>341</v>
      </c>
      <c r="D115" s="22" t="s">
        <v>342</v>
      </c>
      <c r="E115" s="22">
        <v>0</v>
      </c>
      <c r="F115" s="22">
        <v>0</v>
      </c>
      <c r="G115" s="22">
        <v>0</v>
      </c>
      <c r="H115" s="22">
        <v>0</v>
      </c>
      <c r="I115" s="22">
        <v>0</v>
      </c>
    </row>
    <row r="116" spans="1:9" x14ac:dyDescent="0.35">
      <c r="A116" s="22" t="s">
        <v>114</v>
      </c>
      <c r="B116" s="22" t="s">
        <v>294</v>
      </c>
      <c r="C116" s="22" t="s">
        <v>343</v>
      </c>
      <c r="D116" s="22" t="s">
        <v>344</v>
      </c>
      <c r="E116" s="22">
        <v>0</v>
      </c>
      <c r="F116" s="22">
        <v>0</v>
      </c>
      <c r="G116" s="22">
        <v>0</v>
      </c>
      <c r="H116" s="22">
        <v>0</v>
      </c>
      <c r="I116" s="22">
        <v>0</v>
      </c>
    </row>
    <row r="117" spans="1:9" x14ac:dyDescent="0.35">
      <c r="A117" s="22" t="s">
        <v>114</v>
      </c>
      <c r="B117" s="22" t="s">
        <v>294</v>
      </c>
      <c r="C117" s="22" t="s">
        <v>345</v>
      </c>
      <c r="D117" s="22" t="s">
        <v>346</v>
      </c>
      <c r="E117" s="22">
        <v>0</v>
      </c>
      <c r="F117" s="22">
        <v>0</v>
      </c>
      <c r="G117" s="22">
        <v>0</v>
      </c>
      <c r="H117" s="22">
        <v>0</v>
      </c>
      <c r="I117" s="22">
        <v>0</v>
      </c>
    </row>
    <row r="118" spans="1:9" x14ac:dyDescent="0.35">
      <c r="A118" s="22" t="s">
        <v>114</v>
      </c>
      <c r="B118" s="22" t="s">
        <v>294</v>
      </c>
      <c r="C118" s="22" t="s">
        <v>347</v>
      </c>
      <c r="D118" s="22" t="s">
        <v>348</v>
      </c>
      <c r="E118" s="22">
        <v>0</v>
      </c>
      <c r="F118" s="22">
        <v>0</v>
      </c>
      <c r="G118" s="22">
        <v>0</v>
      </c>
      <c r="H118" s="22">
        <v>0</v>
      </c>
      <c r="I118" s="22">
        <v>0</v>
      </c>
    </row>
    <row r="119" spans="1:9" x14ac:dyDescent="0.35">
      <c r="A119" s="22" t="s">
        <v>114</v>
      </c>
      <c r="B119" s="22" t="s">
        <v>294</v>
      </c>
      <c r="C119" s="22" t="s">
        <v>349</v>
      </c>
      <c r="D119" s="22" t="s">
        <v>350</v>
      </c>
      <c r="E119" s="22">
        <v>0</v>
      </c>
      <c r="F119" s="22">
        <v>0</v>
      </c>
      <c r="G119" s="22">
        <v>0</v>
      </c>
      <c r="H119" s="22">
        <v>0</v>
      </c>
      <c r="I119" s="22">
        <v>0</v>
      </c>
    </row>
    <row r="120" spans="1:9" x14ac:dyDescent="0.35">
      <c r="A120" s="22" t="s">
        <v>114</v>
      </c>
      <c r="B120" s="22" t="s">
        <v>294</v>
      </c>
      <c r="C120" s="22" t="s">
        <v>351</v>
      </c>
      <c r="D120" s="22" t="s">
        <v>352</v>
      </c>
      <c r="E120" s="22">
        <v>0</v>
      </c>
      <c r="F120" s="22">
        <v>0</v>
      </c>
      <c r="G120" s="22">
        <v>0</v>
      </c>
      <c r="H120" s="22">
        <v>0</v>
      </c>
      <c r="I120" s="22">
        <v>0</v>
      </c>
    </row>
    <row r="121" spans="1:9" x14ac:dyDescent="0.35">
      <c r="A121" s="22" t="s">
        <v>114</v>
      </c>
      <c r="B121" s="22" t="s">
        <v>294</v>
      </c>
      <c r="C121" s="22" t="s">
        <v>353</v>
      </c>
      <c r="D121" s="22" t="s">
        <v>354</v>
      </c>
      <c r="E121" s="22">
        <v>0</v>
      </c>
      <c r="F121" s="22">
        <v>0</v>
      </c>
      <c r="G121" s="22">
        <v>0</v>
      </c>
      <c r="H121" s="22">
        <v>0</v>
      </c>
      <c r="I121" s="22">
        <v>0</v>
      </c>
    </row>
    <row r="122" spans="1:9" x14ac:dyDescent="0.35">
      <c r="A122" s="22" t="s">
        <v>114</v>
      </c>
      <c r="B122" s="22" t="s">
        <v>294</v>
      </c>
      <c r="C122" s="22" t="s">
        <v>355</v>
      </c>
      <c r="D122" s="22" t="s">
        <v>356</v>
      </c>
      <c r="E122" s="22">
        <v>0</v>
      </c>
      <c r="F122" s="22">
        <v>0</v>
      </c>
      <c r="G122" s="22">
        <v>0</v>
      </c>
      <c r="H122" s="22">
        <v>48164</v>
      </c>
      <c r="I122" s="22">
        <v>48164</v>
      </c>
    </row>
    <row r="123" spans="1:9" x14ac:dyDescent="0.35">
      <c r="A123" s="22" t="s">
        <v>114</v>
      </c>
      <c r="B123" s="22" t="s">
        <v>294</v>
      </c>
      <c r="C123" s="22" t="s">
        <v>357</v>
      </c>
      <c r="D123" s="22" t="s">
        <v>358</v>
      </c>
      <c r="E123" s="22">
        <v>0</v>
      </c>
      <c r="F123" s="22">
        <v>0</v>
      </c>
      <c r="G123" s="22">
        <v>0</v>
      </c>
      <c r="H123" s="22">
        <v>0</v>
      </c>
      <c r="I123" s="22">
        <v>0</v>
      </c>
    </row>
    <row r="124" spans="1:9" x14ac:dyDescent="0.35">
      <c r="A124" s="22" t="s">
        <v>114</v>
      </c>
      <c r="B124" s="22" t="s">
        <v>294</v>
      </c>
      <c r="C124" s="22" t="s">
        <v>359</v>
      </c>
      <c r="D124" s="22" t="s">
        <v>360</v>
      </c>
      <c r="E124" s="22">
        <v>0</v>
      </c>
      <c r="F124" s="22">
        <v>0</v>
      </c>
      <c r="G124" s="22">
        <v>0</v>
      </c>
      <c r="H124" s="22">
        <v>0</v>
      </c>
      <c r="I124" s="22">
        <v>0</v>
      </c>
    </row>
    <row r="125" spans="1:9" x14ac:dyDescent="0.35">
      <c r="A125" s="22" t="s">
        <v>114</v>
      </c>
      <c r="B125" s="22" t="s">
        <v>294</v>
      </c>
      <c r="C125" s="22" t="s">
        <v>361</v>
      </c>
      <c r="D125" s="22" t="s">
        <v>362</v>
      </c>
      <c r="E125" s="22">
        <v>0</v>
      </c>
      <c r="F125" s="22">
        <v>0</v>
      </c>
      <c r="G125" s="22">
        <v>0</v>
      </c>
      <c r="H125" s="22">
        <v>0</v>
      </c>
      <c r="I125" s="22">
        <v>0</v>
      </c>
    </row>
    <row r="126" spans="1:9" x14ac:dyDescent="0.35">
      <c r="A126" s="22" t="s">
        <v>114</v>
      </c>
      <c r="B126" s="22" t="s">
        <v>294</v>
      </c>
      <c r="C126" s="22" t="s">
        <v>363</v>
      </c>
      <c r="D126" s="22" t="s">
        <v>364</v>
      </c>
      <c r="E126" s="22">
        <v>0</v>
      </c>
      <c r="F126" s="22">
        <v>0</v>
      </c>
      <c r="G126" s="22">
        <v>0</v>
      </c>
      <c r="H126" s="22">
        <v>0</v>
      </c>
      <c r="I126" s="22">
        <v>0</v>
      </c>
    </row>
    <row r="127" spans="1:9" x14ac:dyDescent="0.35">
      <c r="A127" s="22" t="s">
        <v>114</v>
      </c>
      <c r="B127" s="22" t="s">
        <v>294</v>
      </c>
      <c r="C127" s="22" t="s">
        <v>365</v>
      </c>
      <c r="D127" s="22" t="s">
        <v>366</v>
      </c>
      <c r="E127" s="22">
        <v>1151598</v>
      </c>
      <c r="F127" s="22">
        <v>0</v>
      </c>
      <c r="G127" s="22">
        <v>0</v>
      </c>
      <c r="H127" s="22">
        <v>0</v>
      </c>
      <c r="I127" s="22">
        <v>1151598</v>
      </c>
    </row>
    <row r="128" spans="1:9" x14ac:dyDescent="0.35">
      <c r="A128" s="22" t="s">
        <v>114</v>
      </c>
      <c r="B128" s="22" t="s">
        <v>294</v>
      </c>
      <c r="C128" s="22" t="s">
        <v>367</v>
      </c>
      <c r="D128" s="22" t="s">
        <v>368</v>
      </c>
      <c r="E128" s="22">
        <v>0</v>
      </c>
      <c r="F128" s="22">
        <v>0</v>
      </c>
      <c r="G128" s="22">
        <v>0</v>
      </c>
      <c r="H128" s="22">
        <v>0</v>
      </c>
      <c r="I128" s="22">
        <v>0</v>
      </c>
    </row>
    <row r="129" spans="1:9" x14ac:dyDescent="0.35">
      <c r="A129" s="22" t="s">
        <v>114</v>
      </c>
      <c r="B129" s="22" t="s">
        <v>294</v>
      </c>
      <c r="C129" s="22" t="s">
        <v>369</v>
      </c>
      <c r="D129" s="22" t="s">
        <v>370</v>
      </c>
      <c r="E129" s="22">
        <v>0</v>
      </c>
      <c r="F129" s="22">
        <v>0</v>
      </c>
      <c r="G129" s="22">
        <v>0</v>
      </c>
      <c r="H129" s="22">
        <v>0</v>
      </c>
      <c r="I129" s="22">
        <v>0</v>
      </c>
    </row>
    <row r="130" spans="1:9" x14ac:dyDescent="0.35">
      <c r="A130" s="22" t="s">
        <v>114</v>
      </c>
      <c r="B130" s="22" t="s">
        <v>294</v>
      </c>
      <c r="C130" s="22" t="s">
        <v>371</v>
      </c>
      <c r="D130" s="22" t="s">
        <v>372</v>
      </c>
      <c r="E130" s="22">
        <v>0</v>
      </c>
      <c r="F130" s="22">
        <v>0</v>
      </c>
      <c r="G130" s="22">
        <v>0</v>
      </c>
      <c r="H130" s="22">
        <v>0</v>
      </c>
      <c r="I130" s="22">
        <v>0</v>
      </c>
    </row>
    <row r="131" spans="1:9" x14ac:dyDescent="0.35">
      <c r="A131" s="22" t="s">
        <v>114</v>
      </c>
      <c r="B131" s="22" t="s">
        <v>294</v>
      </c>
      <c r="C131" s="22" t="s">
        <v>373</v>
      </c>
      <c r="D131" s="22" t="s">
        <v>374</v>
      </c>
      <c r="E131" s="22">
        <v>0</v>
      </c>
      <c r="F131" s="22">
        <v>0</v>
      </c>
      <c r="G131" s="22">
        <v>0</v>
      </c>
      <c r="H131" s="22">
        <v>0</v>
      </c>
      <c r="I131" s="22">
        <v>0</v>
      </c>
    </row>
    <row r="132" spans="1:9" x14ac:dyDescent="0.35">
      <c r="A132" s="22" t="s">
        <v>114</v>
      </c>
      <c r="B132" s="22" t="s">
        <v>294</v>
      </c>
      <c r="C132" s="22" t="s">
        <v>375</v>
      </c>
      <c r="D132" s="22" t="s">
        <v>376</v>
      </c>
      <c r="E132" s="22">
        <v>0</v>
      </c>
      <c r="F132" s="22">
        <v>0</v>
      </c>
      <c r="G132" s="22">
        <v>0</v>
      </c>
      <c r="H132" s="22">
        <v>0</v>
      </c>
      <c r="I132" s="22">
        <v>0</v>
      </c>
    </row>
    <row r="133" spans="1:9" x14ac:dyDescent="0.35">
      <c r="A133" s="22" t="s">
        <v>114</v>
      </c>
      <c r="B133" s="22" t="s">
        <v>294</v>
      </c>
      <c r="C133" s="22" t="s">
        <v>377</v>
      </c>
      <c r="D133" s="22" t="s">
        <v>378</v>
      </c>
      <c r="E133" s="22">
        <v>0</v>
      </c>
      <c r="F133" s="22">
        <v>0</v>
      </c>
      <c r="G133" s="22">
        <v>0</v>
      </c>
      <c r="H133" s="22">
        <v>0</v>
      </c>
      <c r="I133" s="22">
        <v>0</v>
      </c>
    </row>
    <row r="134" spans="1:9" x14ac:dyDescent="0.35">
      <c r="A134" s="22" t="s">
        <v>114</v>
      </c>
      <c r="B134" s="22" t="s">
        <v>294</v>
      </c>
      <c r="C134" s="22" t="s">
        <v>379</v>
      </c>
      <c r="D134" s="22" t="s">
        <v>380</v>
      </c>
      <c r="E134" s="22">
        <v>0</v>
      </c>
      <c r="F134" s="22">
        <v>0</v>
      </c>
      <c r="G134" s="22">
        <v>0</v>
      </c>
      <c r="H134" s="22">
        <v>0</v>
      </c>
      <c r="I134" s="22">
        <v>0</v>
      </c>
    </row>
    <row r="135" spans="1:9" x14ac:dyDescent="0.35">
      <c r="A135" s="22" t="s">
        <v>114</v>
      </c>
      <c r="B135" s="22" t="s">
        <v>294</v>
      </c>
      <c r="C135" s="22" t="s">
        <v>381</v>
      </c>
      <c r="D135" s="22" t="s">
        <v>382</v>
      </c>
      <c r="E135" s="22">
        <v>0</v>
      </c>
      <c r="F135" s="22">
        <v>0</v>
      </c>
      <c r="G135" s="22">
        <v>0</v>
      </c>
      <c r="H135" s="22">
        <v>0</v>
      </c>
      <c r="I135" s="22">
        <v>0</v>
      </c>
    </row>
    <row r="136" spans="1:9" x14ac:dyDescent="0.35">
      <c r="A136" s="22" t="s">
        <v>114</v>
      </c>
      <c r="B136" s="22" t="s">
        <v>294</v>
      </c>
      <c r="C136" s="22" t="s">
        <v>383</v>
      </c>
      <c r="D136" s="22" t="s">
        <v>384</v>
      </c>
      <c r="E136" s="22">
        <v>0</v>
      </c>
      <c r="F136" s="22">
        <v>0</v>
      </c>
      <c r="G136" s="22">
        <v>0</v>
      </c>
      <c r="H136" s="22">
        <v>1266875</v>
      </c>
      <c r="I136" s="22">
        <v>1266875</v>
      </c>
    </row>
    <row r="137" spans="1:9" x14ac:dyDescent="0.35">
      <c r="A137" s="22" t="s">
        <v>114</v>
      </c>
      <c r="B137" s="22" t="s">
        <v>294</v>
      </c>
      <c r="C137" s="22" t="s">
        <v>385</v>
      </c>
      <c r="D137" s="22" t="s">
        <v>386</v>
      </c>
      <c r="E137" s="22">
        <v>0</v>
      </c>
      <c r="F137" s="22">
        <v>0</v>
      </c>
      <c r="G137" s="22">
        <v>0</v>
      </c>
      <c r="H137" s="22">
        <v>0</v>
      </c>
      <c r="I137" s="22">
        <v>0</v>
      </c>
    </row>
    <row r="138" spans="1:9" x14ac:dyDescent="0.35">
      <c r="A138" s="22" t="s">
        <v>114</v>
      </c>
      <c r="B138" s="22" t="s">
        <v>294</v>
      </c>
      <c r="C138" s="22" t="s">
        <v>387</v>
      </c>
      <c r="D138" s="22" t="s">
        <v>388</v>
      </c>
      <c r="E138" s="22">
        <v>0</v>
      </c>
      <c r="F138" s="22">
        <v>0</v>
      </c>
      <c r="G138" s="22">
        <v>0</v>
      </c>
      <c r="H138" s="22">
        <v>0</v>
      </c>
      <c r="I138" s="22">
        <v>0</v>
      </c>
    </row>
    <row r="139" spans="1:9" x14ac:dyDescent="0.35">
      <c r="A139" s="22" t="s">
        <v>114</v>
      </c>
      <c r="B139" s="22" t="s">
        <v>294</v>
      </c>
      <c r="C139" s="22" t="s">
        <v>389</v>
      </c>
      <c r="D139" s="22" t="s">
        <v>390</v>
      </c>
      <c r="E139" s="22">
        <v>313740</v>
      </c>
      <c r="F139" s="22">
        <v>0</v>
      </c>
      <c r="G139" s="22">
        <v>0</v>
      </c>
      <c r="H139" s="22">
        <v>69941</v>
      </c>
      <c r="I139" s="22">
        <v>383681</v>
      </c>
    </row>
    <row r="140" spans="1:9" x14ac:dyDescent="0.35">
      <c r="A140" s="22" t="s">
        <v>114</v>
      </c>
      <c r="B140" s="22" t="s">
        <v>294</v>
      </c>
      <c r="C140" s="22" t="s">
        <v>391</v>
      </c>
      <c r="D140" s="22" t="s">
        <v>392</v>
      </c>
      <c r="E140" s="22">
        <v>0</v>
      </c>
      <c r="F140" s="22">
        <v>0</v>
      </c>
      <c r="G140" s="22">
        <v>0</v>
      </c>
      <c r="H140" s="22">
        <v>0</v>
      </c>
      <c r="I140" s="22">
        <v>0</v>
      </c>
    </row>
    <row r="141" spans="1:9" x14ac:dyDescent="0.35">
      <c r="A141" s="22" t="s">
        <v>114</v>
      </c>
      <c r="B141" s="22" t="s">
        <v>294</v>
      </c>
      <c r="C141" s="22" t="s">
        <v>393</v>
      </c>
      <c r="D141" s="22" t="s">
        <v>394</v>
      </c>
      <c r="E141" s="22">
        <v>0</v>
      </c>
      <c r="F141" s="22">
        <v>0</v>
      </c>
      <c r="G141" s="22">
        <v>0</v>
      </c>
      <c r="H141" s="22">
        <v>0</v>
      </c>
      <c r="I141" s="22">
        <v>0</v>
      </c>
    </row>
    <row r="142" spans="1:9" x14ac:dyDescent="0.35">
      <c r="A142" s="22" t="s">
        <v>114</v>
      </c>
      <c r="B142" s="22" t="s">
        <v>294</v>
      </c>
      <c r="C142" s="22" t="s">
        <v>395</v>
      </c>
      <c r="D142" s="22" t="s">
        <v>396</v>
      </c>
      <c r="E142" s="22">
        <v>0</v>
      </c>
      <c r="F142" s="22">
        <v>0</v>
      </c>
      <c r="G142" s="22">
        <v>0</v>
      </c>
      <c r="H142" s="22">
        <v>0</v>
      </c>
      <c r="I142" s="22">
        <v>0</v>
      </c>
    </row>
    <row r="143" spans="1:9" x14ac:dyDescent="0.35">
      <c r="A143" s="22" t="s">
        <v>114</v>
      </c>
      <c r="B143" s="22" t="s">
        <v>294</v>
      </c>
      <c r="C143" s="22" t="s">
        <v>397</v>
      </c>
      <c r="D143" s="22" t="s">
        <v>398</v>
      </c>
      <c r="E143" s="22">
        <v>0</v>
      </c>
      <c r="F143" s="22">
        <v>0</v>
      </c>
      <c r="G143" s="22">
        <v>0</v>
      </c>
      <c r="H143" s="22">
        <v>0</v>
      </c>
      <c r="I143" s="22">
        <v>0</v>
      </c>
    </row>
    <row r="144" spans="1:9" x14ac:dyDescent="0.35">
      <c r="A144" s="22" t="s">
        <v>114</v>
      </c>
      <c r="B144" s="22" t="s">
        <v>294</v>
      </c>
      <c r="C144" s="22" t="s">
        <v>399</v>
      </c>
      <c r="D144" s="22" t="s">
        <v>400</v>
      </c>
      <c r="E144" s="22">
        <v>0</v>
      </c>
      <c r="F144" s="22">
        <v>0</v>
      </c>
      <c r="G144" s="22">
        <v>0</v>
      </c>
      <c r="H144" s="22">
        <v>0</v>
      </c>
      <c r="I144" s="22">
        <v>0</v>
      </c>
    </row>
    <row r="145" spans="1:9" x14ac:dyDescent="0.35">
      <c r="A145" s="22" t="s">
        <v>114</v>
      </c>
      <c r="B145" s="22" t="s">
        <v>294</v>
      </c>
      <c r="C145" s="22" t="s">
        <v>401</v>
      </c>
      <c r="D145" s="22" t="s">
        <v>402</v>
      </c>
      <c r="E145" s="22">
        <v>177199</v>
      </c>
      <c r="F145" s="22">
        <v>0</v>
      </c>
      <c r="G145" s="22">
        <v>0</v>
      </c>
      <c r="H145" s="22">
        <v>0</v>
      </c>
      <c r="I145" s="22">
        <v>177199</v>
      </c>
    </row>
    <row r="146" spans="1:9" x14ac:dyDescent="0.35">
      <c r="A146" s="22" t="s">
        <v>114</v>
      </c>
      <c r="B146" s="22" t="s">
        <v>294</v>
      </c>
      <c r="C146" s="22" t="s">
        <v>403</v>
      </c>
      <c r="D146" s="22" t="s">
        <v>404</v>
      </c>
      <c r="E146" s="22">
        <v>0</v>
      </c>
      <c r="F146" s="22">
        <v>0</v>
      </c>
      <c r="G146" s="22">
        <v>0</v>
      </c>
      <c r="H146" s="22">
        <v>0</v>
      </c>
      <c r="I146" s="22">
        <v>0</v>
      </c>
    </row>
    <row r="147" spans="1:9" x14ac:dyDescent="0.35">
      <c r="A147" s="22" t="s">
        <v>114</v>
      </c>
      <c r="B147" s="22" t="s">
        <v>294</v>
      </c>
      <c r="C147" s="22" t="s">
        <v>405</v>
      </c>
      <c r="D147" s="22" t="s">
        <v>406</v>
      </c>
      <c r="E147" s="22">
        <v>0</v>
      </c>
      <c r="F147" s="22">
        <v>0</v>
      </c>
      <c r="G147" s="22">
        <v>0</v>
      </c>
      <c r="H147" s="22">
        <v>0</v>
      </c>
      <c r="I147" s="22">
        <v>0</v>
      </c>
    </row>
    <row r="148" spans="1:9" x14ac:dyDescent="0.35">
      <c r="A148" s="22" t="s">
        <v>114</v>
      </c>
      <c r="B148" s="22" t="s">
        <v>294</v>
      </c>
      <c r="C148" s="22" t="s">
        <v>407</v>
      </c>
      <c r="D148" s="22" t="s">
        <v>408</v>
      </c>
      <c r="E148" s="22">
        <v>0</v>
      </c>
      <c r="F148" s="22">
        <v>0</v>
      </c>
      <c r="G148" s="22">
        <v>0</v>
      </c>
      <c r="H148" s="22">
        <v>0</v>
      </c>
      <c r="I148" s="22">
        <v>0</v>
      </c>
    </row>
    <row r="149" spans="1:9" x14ac:dyDescent="0.35">
      <c r="A149" s="22" t="s">
        <v>114</v>
      </c>
      <c r="B149" s="22" t="s">
        <v>294</v>
      </c>
      <c r="C149" s="22" t="s">
        <v>409</v>
      </c>
      <c r="D149" s="22" t="s">
        <v>410</v>
      </c>
      <c r="E149" s="22">
        <v>0</v>
      </c>
      <c r="F149" s="22">
        <v>0</v>
      </c>
      <c r="G149" s="22">
        <v>0</v>
      </c>
      <c r="H149" s="22">
        <v>0</v>
      </c>
      <c r="I149" s="22">
        <v>0</v>
      </c>
    </row>
    <row r="150" spans="1:9" x14ac:dyDescent="0.35">
      <c r="A150" s="22" t="s">
        <v>114</v>
      </c>
      <c r="B150" s="22" t="s">
        <v>294</v>
      </c>
      <c r="C150" s="22" t="s">
        <v>411</v>
      </c>
      <c r="D150" s="22" t="s">
        <v>412</v>
      </c>
      <c r="E150" s="22">
        <v>717861</v>
      </c>
      <c r="F150" s="22">
        <v>0</v>
      </c>
      <c r="G150" s="22">
        <v>0</v>
      </c>
      <c r="H150" s="22">
        <v>0</v>
      </c>
      <c r="I150" s="22">
        <v>717861</v>
      </c>
    </row>
    <row r="151" spans="1:9" x14ac:dyDescent="0.35">
      <c r="A151" s="22" t="s">
        <v>114</v>
      </c>
      <c r="B151" s="22" t="s">
        <v>294</v>
      </c>
      <c r="C151" s="22" t="s">
        <v>413</v>
      </c>
      <c r="D151" s="22" t="s">
        <v>414</v>
      </c>
      <c r="E151" s="22">
        <v>0</v>
      </c>
      <c r="F151" s="22">
        <v>0</v>
      </c>
      <c r="G151" s="22">
        <v>0</v>
      </c>
      <c r="H151" s="22">
        <v>0</v>
      </c>
      <c r="I151" s="22">
        <v>0</v>
      </c>
    </row>
    <row r="152" spans="1:9" x14ac:dyDescent="0.35">
      <c r="A152" s="22" t="s">
        <v>114</v>
      </c>
      <c r="B152" s="22" t="s">
        <v>294</v>
      </c>
      <c r="C152" s="22" t="s">
        <v>415</v>
      </c>
      <c r="D152" s="22" t="s">
        <v>416</v>
      </c>
      <c r="E152" s="22">
        <v>0</v>
      </c>
      <c r="F152" s="22">
        <v>0</v>
      </c>
      <c r="G152" s="22">
        <v>0</v>
      </c>
      <c r="H152" s="22">
        <v>0</v>
      </c>
      <c r="I152" s="22">
        <v>0</v>
      </c>
    </row>
    <row r="153" spans="1:9" x14ac:dyDescent="0.35">
      <c r="A153" s="22" t="s">
        <v>114</v>
      </c>
      <c r="B153" s="22" t="s">
        <v>294</v>
      </c>
      <c r="C153" s="22" t="s">
        <v>417</v>
      </c>
      <c r="D153" s="22" t="s">
        <v>418</v>
      </c>
      <c r="E153" s="22">
        <v>4748596</v>
      </c>
      <c r="F153" s="22">
        <v>0</v>
      </c>
      <c r="G153" s="22">
        <v>0</v>
      </c>
      <c r="H153" s="22">
        <v>0</v>
      </c>
      <c r="I153" s="22">
        <v>4748596</v>
      </c>
    </row>
    <row r="154" spans="1:9" x14ac:dyDescent="0.35">
      <c r="A154" s="22" t="s">
        <v>114</v>
      </c>
      <c r="B154" s="22" t="s">
        <v>294</v>
      </c>
      <c r="C154" s="22" t="s">
        <v>419</v>
      </c>
      <c r="D154" s="22" t="s">
        <v>420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</row>
    <row r="155" spans="1:9" x14ac:dyDescent="0.35">
      <c r="A155" s="22" t="s">
        <v>114</v>
      </c>
      <c r="B155" s="22" t="s">
        <v>294</v>
      </c>
      <c r="C155" s="22" t="s">
        <v>421</v>
      </c>
      <c r="D155" s="22" t="s">
        <v>422</v>
      </c>
      <c r="E155" s="22">
        <v>0</v>
      </c>
      <c r="F155" s="22">
        <v>0</v>
      </c>
      <c r="G155" s="22">
        <v>0</v>
      </c>
      <c r="H155" s="22">
        <v>49561</v>
      </c>
      <c r="I155" s="22">
        <v>49561</v>
      </c>
    </row>
    <row r="156" spans="1:9" x14ac:dyDescent="0.35">
      <c r="A156" s="22" t="s">
        <v>114</v>
      </c>
      <c r="B156" s="22" t="s">
        <v>294</v>
      </c>
      <c r="C156" s="22" t="s">
        <v>423</v>
      </c>
      <c r="D156" s="22" t="s">
        <v>424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</row>
    <row r="157" spans="1:9" x14ac:dyDescent="0.35">
      <c r="A157" s="22" t="s">
        <v>114</v>
      </c>
      <c r="B157" s="22" t="s">
        <v>294</v>
      </c>
      <c r="C157" s="22" t="s">
        <v>425</v>
      </c>
      <c r="D157" s="22" t="s">
        <v>426</v>
      </c>
      <c r="E157" s="22">
        <v>0</v>
      </c>
      <c r="F157" s="22">
        <v>0</v>
      </c>
      <c r="G157" s="22">
        <v>0</v>
      </c>
      <c r="H157" s="22">
        <v>0</v>
      </c>
      <c r="I157" s="22">
        <v>0</v>
      </c>
    </row>
    <row r="158" spans="1:9" x14ac:dyDescent="0.35">
      <c r="A158" s="22" t="s">
        <v>114</v>
      </c>
      <c r="B158" s="22" t="s">
        <v>294</v>
      </c>
      <c r="C158" s="22" t="s">
        <v>427</v>
      </c>
      <c r="D158" s="22" t="s">
        <v>428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</row>
    <row r="159" spans="1:9" x14ac:dyDescent="0.35">
      <c r="A159" s="22" t="s">
        <v>114</v>
      </c>
      <c r="B159" s="22" t="s">
        <v>294</v>
      </c>
      <c r="C159" s="22" t="s">
        <v>429</v>
      </c>
      <c r="D159" s="22" t="s">
        <v>430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</row>
    <row r="160" spans="1:9" x14ac:dyDescent="0.35">
      <c r="A160" s="22" t="s">
        <v>114</v>
      </c>
      <c r="B160" s="22" t="s">
        <v>294</v>
      </c>
      <c r="C160" s="22" t="s">
        <v>431</v>
      </c>
      <c r="D160" s="22" t="s">
        <v>432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</row>
    <row r="161" spans="1:9" x14ac:dyDescent="0.35">
      <c r="A161" s="22" t="s">
        <v>114</v>
      </c>
      <c r="B161" s="22" t="s">
        <v>294</v>
      </c>
      <c r="C161" s="22" t="s">
        <v>433</v>
      </c>
      <c r="D161" s="22" t="s">
        <v>434</v>
      </c>
      <c r="E161" s="22">
        <v>0</v>
      </c>
      <c r="F161" s="22">
        <v>0</v>
      </c>
      <c r="G161" s="22">
        <v>0</v>
      </c>
      <c r="H161" s="22">
        <v>349396</v>
      </c>
      <c r="I161" s="22">
        <v>349396</v>
      </c>
    </row>
    <row r="162" spans="1:9" x14ac:dyDescent="0.35">
      <c r="A162" s="22" t="s">
        <v>114</v>
      </c>
      <c r="B162" s="22" t="s">
        <v>294</v>
      </c>
      <c r="C162" s="22" t="s">
        <v>435</v>
      </c>
      <c r="D162" s="22" t="s">
        <v>436</v>
      </c>
      <c r="E162" s="22">
        <v>0</v>
      </c>
      <c r="F162" s="22">
        <v>0</v>
      </c>
      <c r="G162" s="22">
        <v>0</v>
      </c>
      <c r="H162" s="22">
        <v>0</v>
      </c>
      <c r="I162" s="22">
        <v>0</v>
      </c>
    </row>
    <row r="163" spans="1:9" x14ac:dyDescent="0.35">
      <c r="A163" s="22" t="s">
        <v>114</v>
      </c>
      <c r="B163" s="22" t="s">
        <v>294</v>
      </c>
      <c r="C163" s="22" t="s">
        <v>437</v>
      </c>
      <c r="D163" s="22" t="s">
        <v>438</v>
      </c>
      <c r="E163" s="22">
        <v>0</v>
      </c>
      <c r="F163" s="22">
        <v>0</v>
      </c>
      <c r="G163" s="22">
        <v>0</v>
      </c>
      <c r="H163" s="22">
        <v>0</v>
      </c>
      <c r="I163" s="22">
        <v>0</v>
      </c>
    </row>
    <row r="164" spans="1:9" x14ac:dyDescent="0.35">
      <c r="A164" s="22" t="s">
        <v>114</v>
      </c>
      <c r="B164" s="22" t="s">
        <v>294</v>
      </c>
      <c r="C164" s="22" t="s">
        <v>439</v>
      </c>
      <c r="D164" s="22" t="s">
        <v>440</v>
      </c>
      <c r="E164" s="22">
        <v>0</v>
      </c>
      <c r="F164" s="22">
        <v>0</v>
      </c>
      <c r="G164" s="22">
        <v>0</v>
      </c>
      <c r="H164" s="22">
        <v>0</v>
      </c>
      <c r="I164" s="22">
        <v>0</v>
      </c>
    </row>
    <row r="165" spans="1:9" x14ac:dyDescent="0.35">
      <c r="A165" s="22" t="s">
        <v>114</v>
      </c>
      <c r="B165" s="22" t="s">
        <v>294</v>
      </c>
      <c r="C165" s="22" t="s">
        <v>441</v>
      </c>
      <c r="D165" s="22" t="s">
        <v>442</v>
      </c>
      <c r="E165" s="22">
        <v>0</v>
      </c>
      <c r="F165" s="22">
        <v>0</v>
      </c>
      <c r="G165" s="22">
        <v>0</v>
      </c>
      <c r="H165" s="22">
        <v>0</v>
      </c>
      <c r="I165" s="22">
        <v>0</v>
      </c>
    </row>
    <row r="166" spans="1:9" x14ac:dyDescent="0.35">
      <c r="A166" s="22" t="s">
        <v>114</v>
      </c>
      <c r="B166" s="22" t="s">
        <v>294</v>
      </c>
      <c r="C166" s="22" t="s">
        <v>443</v>
      </c>
      <c r="D166" s="22" t="s">
        <v>444</v>
      </c>
      <c r="E166" s="22">
        <v>0</v>
      </c>
      <c r="F166" s="22">
        <v>0</v>
      </c>
      <c r="G166" s="22">
        <v>0</v>
      </c>
      <c r="H166" s="22">
        <v>0</v>
      </c>
      <c r="I166" s="22">
        <v>0</v>
      </c>
    </row>
    <row r="167" spans="1:9" x14ac:dyDescent="0.35">
      <c r="A167" s="22" t="s">
        <v>114</v>
      </c>
      <c r="B167" s="22" t="s">
        <v>294</v>
      </c>
      <c r="C167" s="22" t="s">
        <v>445</v>
      </c>
      <c r="D167" s="22" t="s">
        <v>446</v>
      </c>
      <c r="E167" s="22">
        <v>521726</v>
      </c>
      <c r="F167" s="22">
        <v>0</v>
      </c>
      <c r="G167" s="22">
        <v>0</v>
      </c>
      <c r="H167" s="22">
        <v>0</v>
      </c>
      <c r="I167" s="22">
        <v>521726</v>
      </c>
    </row>
    <row r="168" spans="1:9" x14ac:dyDescent="0.35">
      <c r="A168" s="22" t="s">
        <v>114</v>
      </c>
      <c r="B168" s="22" t="s">
        <v>294</v>
      </c>
      <c r="C168" s="22" t="s">
        <v>447</v>
      </c>
      <c r="D168" s="22" t="s">
        <v>448</v>
      </c>
      <c r="E168" s="22">
        <v>0</v>
      </c>
      <c r="F168" s="22">
        <v>0</v>
      </c>
      <c r="G168" s="22">
        <v>0</v>
      </c>
      <c r="H168" s="22">
        <v>0</v>
      </c>
      <c r="I168" s="22">
        <v>0</v>
      </c>
    </row>
    <row r="169" spans="1:9" x14ac:dyDescent="0.35">
      <c r="A169" s="22" t="s">
        <v>114</v>
      </c>
      <c r="B169" s="22" t="s">
        <v>294</v>
      </c>
      <c r="C169" s="22" t="s">
        <v>449</v>
      </c>
      <c r="D169" s="22" t="s">
        <v>450</v>
      </c>
      <c r="E169" s="22">
        <v>0</v>
      </c>
      <c r="F169" s="22">
        <v>0</v>
      </c>
      <c r="G169" s="22">
        <v>0</v>
      </c>
      <c r="H169" s="22">
        <v>0</v>
      </c>
      <c r="I169" s="22">
        <v>0</v>
      </c>
    </row>
    <row r="170" spans="1:9" x14ac:dyDescent="0.35">
      <c r="A170" s="22" t="s">
        <v>114</v>
      </c>
      <c r="B170" s="22" t="s">
        <v>294</v>
      </c>
      <c r="C170" s="22" t="s">
        <v>451</v>
      </c>
      <c r="D170" s="22" t="s">
        <v>452</v>
      </c>
      <c r="E170" s="22">
        <v>0</v>
      </c>
      <c r="F170" s="22">
        <v>0</v>
      </c>
      <c r="G170" s="22">
        <v>0</v>
      </c>
      <c r="H170" s="22">
        <v>0</v>
      </c>
      <c r="I170" s="22">
        <v>0</v>
      </c>
    </row>
    <row r="171" spans="1:9" x14ac:dyDescent="0.35">
      <c r="A171" s="22" t="s">
        <v>114</v>
      </c>
      <c r="B171" s="22" t="s">
        <v>294</v>
      </c>
      <c r="C171" s="22" t="s">
        <v>453</v>
      </c>
      <c r="D171" s="22" t="s">
        <v>454</v>
      </c>
      <c r="E171" s="22">
        <v>0</v>
      </c>
      <c r="F171" s="22">
        <v>0</v>
      </c>
      <c r="G171" s="22">
        <v>0</v>
      </c>
      <c r="H171" s="22">
        <v>0</v>
      </c>
      <c r="I171" s="22">
        <v>0</v>
      </c>
    </row>
    <row r="172" spans="1:9" x14ac:dyDescent="0.35">
      <c r="A172" s="22" t="s">
        <v>114</v>
      </c>
      <c r="B172" s="22" t="s">
        <v>294</v>
      </c>
      <c r="C172" s="22" t="s">
        <v>455</v>
      </c>
      <c r="D172" s="22" t="s">
        <v>456</v>
      </c>
      <c r="E172" s="22">
        <v>602623</v>
      </c>
      <c r="F172" s="22">
        <v>0</v>
      </c>
      <c r="G172" s="22">
        <v>0</v>
      </c>
      <c r="H172" s="22">
        <v>0</v>
      </c>
      <c r="I172" s="22">
        <v>602623</v>
      </c>
    </row>
    <row r="173" spans="1:9" x14ac:dyDescent="0.35">
      <c r="A173" s="22" t="s">
        <v>114</v>
      </c>
      <c r="B173" s="22" t="s">
        <v>294</v>
      </c>
      <c r="C173" s="22" t="s">
        <v>457</v>
      </c>
      <c r="D173" s="22" t="s">
        <v>458</v>
      </c>
      <c r="E173" s="22">
        <v>366634</v>
      </c>
      <c r="F173" s="22">
        <v>0</v>
      </c>
      <c r="G173" s="22">
        <v>0</v>
      </c>
      <c r="H173" s="22">
        <v>0</v>
      </c>
      <c r="I173" s="22">
        <v>366634</v>
      </c>
    </row>
    <row r="174" spans="1:9" x14ac:dyDescent="0.35">
      <c r="A174" s="22" t="s">
        <v>114</v>
      </c>
      <c r="B174" s="22" t="s">
        <v>294</v>
      </c>
      <c r="C174" s="22" t="s">
        <v>459</v>
      </c>
      <c r="D174" s="22" t="s">
        <v>460</v>
      </c>
      <c r="E174" s="22">
        <v>0</v>
      </c>
      <c r="F174" s="22">
        <v>0</v>
      </c>
      <c r="G174" s="22">
        <v>0</v>
      </c>
      <c r="H174" s="22">
        <v>0</v>
      </c>
      <c r="I174" s="22">
        <v>0</v>
      </c>
    </row>
    <row r="175" spans="1:9" x14ac:dyDescent="0.35">
      <c r="A175" s="22" t="s">
        <v>114</v>
      </c>
      <c r="B175" s="22" t="s">
        <v>294</v>
      </c>
      <c r="C175" s="22" t="s">
        <v>461</v>
      </c>
      <c r="D175" s="22" t="s">
        <v>462</v>
      </c>
      <c r="E175" s="22">
        <v>0</v>
      </c>
      <c r="F175" s="22">
        <v>0</v>
      </c>
      <c r="G175" s="22">
        <v>0</v>
      </c>
      <c r="H175" s="22">
        <v>0</v>
      </c>
      <c r="I175" s="22">
        <v>0</v>
      </c>
    </row>
    <row r="176" spans="1:9" x14ac:dyDescent="0.35">
      <c r="A176" s="22" t="s">
        <v>114</v>
      </c>
      <c r="B176" s="22" t="s">
        <v>294</v>
      </c>
      <c r="C176" s="22" t="s">
        <v>463</v>
      </c>
      <c r="D176" s="22" t="s">
        <v>464</v>
      </c>
      <c r="E176" s="22">
        <v>0</v>
      </c>
      <c r="F176" s="22">
        <v>0</v>
      </c>
      <c r="G176" s="22">
        <v>0</v>
      </c>
      <c r="H176" s="22">
        <v>0</v>
      </c>
      <c r="I176" s="22">
        <v>0</v>
      </c>
    </row>
    <row r="177" spans="1:9" x14ac:dyDescent="0.35">
      <c r="A177" s="22" t="s">
        <v>114</v>
      </c>
      <c r="B177" s="22" t="s">
        <v>294</v>
      </c>
      <c r="C177" s="22" t="s">
        <v>465</v>
      </c>
      <c r="D177" s="22" t="s">
        <v>466</v>
      </c>
      <c r="E177" s="22">
        <v>0</v>
      </c>
      <c r="F177" s="22">
        <v>0</v>
      </c>
      <c r="G177" s="22">
        <v>0</v>
      </c>
      <c r="H177" s="22">
        <v>3202170</v>
      </c>
      <c r="I177" s="22">
        <v>3202170</v>
      </c>
    </row>
    <row r="178" spans="1:9" x14ac:dyDescent="0.35">
      <c r="A178" s="22" t="s">
        <v>114</v>
      </c>
      <c r="B178" s="22" t="s">
        <v>294</v>
      </c>
      <c r="C178" s="22" t="s">
        <v>467</v>
      </c>
      <c r="D178" s="22" t="s">
        <v>468</v>
      </c>
      <c r="E178" s="22">
        <v>0</v>
      </c>
      <c r="F178" s="22">
        <v>0</v>
      </c>
      <c r="G178" s="22">
        <v>0</v>
      </c>
      <c r="H178" s="22">
        <v>0</v>
      </c>
      <c r="I178" s="22">
        <v>0</v>
      </c>
    </row>
    <row r="179" spans="1:9" x14ac:dyDescent="0.35">
      <c r="A179" s="22" t="s">
        <v>114</v>
      </c>
      <c r="B179" s="22" t="s">
        <v>294</v>
      </c>
      <c r="C179" s="22" t="s">
        <v>469</v>
      </c>
      <c r="D179" s="22" t="s">
        <v>470</v>
      </c>
      <c r="E179" s="22">
        <v>0</v>
      </c>
      <c r="F179" s="22">
        <v>0</v>
      </c>
      <c r="G179" s="22">
        <v>0</v>
      </c>
      <c r="H179" s="22">
        <v>0</v>
      </c>
      <c r="I179" s="22">
        <v>0</v>
      </c>
    </row>
    <row r="180" spans="1:9" x14ac:dyDescent="0.35">
      <c r="A180" s="22" t="s">
        <v>114</v>
      </c>
      <c r="B180" s="22" t="s">
        <v>294</v>
      </c>
      <c r="C180" s="22" t="s">
        <v>471</v>
      </c>
      <c r="D180" s="22" t="s">
        <v>472</v>
      </c>
      <c r="E180" s="22">
        <v>0</v>
      </c>
      <c r="F180" s="22">
        <v>0</v>
      </c>
      <c r="G180" s="22">
        <v>0</v>
      </c>
      <c r="H180" s="22">
        <v>0</v>
      </c>
      <c r="I180" s="22">
        <v>0</v>
      </c>
    </row>
    <row r="181" spans="1:9" x14ac:dyDescent="0.35">
      <c r="A181" s="22" t="s">
        <v>114</v>
      </c>
      <c r="B181" s="22" t="s">
        <v>294</v>
      </c>
      <c r="C181" s="22" t="s">
        <v>473</v>
      </c>
      <c r="D181" s="22" t="s">
        <v>474</v>
      </c>
      <c r="E181" s="22">
        <v>3926292</v>
      </c>
      <c r="F181" s="22">
        <v>0</v>
      </c>
      <c r="G181" s="22">
        <v>0</v>
      </c>
      <c r="H181" s="22">
        <v>0</v>
      </c>
      <c r="I181" s="22">
        <v>3926292</v>
      </c>
    </row>
    <row r="182" spans="1:9" x14ac:dyDescent="0.35">
      <c r="A182" s="22" t="s">
        <v>114</v>
      </c>
      <c r="B182" s="22" t="s">
        <v>294</v>
      </c>
      <c r="C182" s="22" t="s">
        <v>475</v>
      </c>
      <c r="D182" s="22" t="s">
        <v>476</v>
      </c>
      <c r="E182" s="22">
        <v>0</v>
      </c>
      <c r="F182" s="22">
        <v>0</v>
      </c>
      <c r="G182" s="22">
        <v>0</v>
      </c>
      <c r="H182" s="22">
        <v>0</v>
      </c>
      <c r="I182" s="22">
        <v>0</v>
      </c>
    </row>
    <row r="183" spans="1:9" x14ac:dyDescent="0.35">
      <c r="A183" s="22" t="s">
        <v>114</v>
      </c>
      <c r="B183" s="22" t="s">
        <v>294</v>
      </c>
      <c r="C183" s="22" t="s">
        <v>477</v>
      </c>
      <c r="D183" s="22" t="s">
        <v>478</v>
      </c>
      <c r="E183" s="22">
        <v>0</v>
      </c>
      <c r="F183" s="22">
        <v>0</v>
      </c>
      <c r="G183" s="22">
        <v>0</v>
      </c>
      <c r="H183" s="22">
        <v>0</v>
      </c>
      <c r="I183" s="22">
        <v>0</v>
      </c>
    </row>
    <row r="184" spans="1:9" x14ac:dyDescent="0.35">
      <c r="A184" s="22" t="s">
        <v>114</v>
      </c>
      <c r="B184" s="22" t="s">
        <v>294</v>
      </c>
      <c r="C184" s="22" t="s">
        <v>479</v>
      </c>
      <c r="D184" s="22" t="s">
        <v>480</v>
      </c>
      <c r="E184" s="22">
        <v>0</v>
      </c>
      <c r="F184" s="22">
        <v>0</v>
      </c>
      <c r="G184" s="22">
        <v>0</v>
      </c>
      <c r="H184" s="22">
        <v>0</v>
      </c>
      <c r="I184" s="22">
        <v>0</v>
      </c>
    </row>
    <row r="185" spans="1:9" x14ac:dyDescent="0.35">
      <c r="A185" s="22" t="s">
        <v>114</v>
      </c>
      <c r="B185" s="22" t="s">
        <v>294</v>
      </c>
      <c r="C185" s="22" t="s">
        <v>481</v>
      </c>
      <c r="D185" s="22" t="s">
        <v>482</v>
      </c>
      <c r="E185" s="22">
        <v>505370</v>
      </c>
      <c r="F185" s="22">
        <v>0</v>
      </c>
      <c r="G185" s="22">
        <v>0</v>
      </c>
      <c r="H185" s="22">
        <v>0</v>
      </c>
      <c r="I185" s="22">
        <v>505370</v>
      </c>
    </row>
    <row r="186" spans="1:9" x14ac:dyDescent="0.35">
      <c r="A186" s="22" t="s">
        <v>114</v>
      </c>
      <c r="B186" s="22" t="s">
        <v>294</v>
      </c>
      <c r="C186" s="22" t="s">
        <v>483</v>
      </c>
      <c r="D186" s="22" t="s">
        <v>484</v>
      </c>
      <c r="E186" s="22">
        <v>0</v>
      </c>
      <c r="F186" s="22">
        <v>0</v>
      </c>
      <c r="G186" s="22">
        <v>0</v>
      </c>
      <c r="H186" s="22">
        <v>0</v>
      </c>
      <c r="I186" s="22">
        <v>0</v>
      </c>
    </row>
    <row r="187" spans="1:9" x14ac:dyDescent="0.35">
      <c r="A187" s="22" t="s">
        <v>114</v>
      </c>
      <c r="B187" s="22" t="s">
        <v>294</v>
      </c>
      <c r="C187" s="22" t="s">
        <v>485</v>
      </c>
      <c r="D187" s="22" t="s">
        <v>486</v>
      </c>
      <c r="E187" s="22">
        <v>324001</v>
      </c>
      <c r="F187" s="22">
        <v>0</v>
      </c>
      <c r="G187" s="22">
        <v>0</v>
      </c>
      <c r="H187" s="22">
        <v>0</v>
      </c>
      <c r="I187" s="22">
        <v>324001</v>
      </c>
    </row>
    <row r="188" spans="1:9" x14ac:dyDescent="0.35">
      <c r="A188" s="22" t="s">
        <v>114</v>
      </c>
      <c r="B188" s="22" t="s">
        <v>294</v>
      </c>
      <c r="C188" s="22" t="s">
        <v>487</v>
      </c>
      <c r="D188" s="22" t="s">
        <v>488</v>
      </c>
      <c r="E188" s="22">
        <v>711402</v>
      </c>
      <c r="F188" s="22">
        <v>0</v>
      </c>
      <c r="G188" s="22">
        <v>0</v>
      </c>
      <c r="H188" s="22">
        <v>0</v>
      </c>
      <c r="I188" s="22">
        <v>711402</v>
      </c>
    </row>
    <row r="189" spans="1:9" x14ac:dyDescent="0.35">
      <c r="A189" s="22" t="s">
        <v>114</v>
      </c>
      <c r="B189" s="22" t="s">
        <v>294</v>
      </c>
      <c r="C189" s="22" t="s">
        <v>489</v>
      </c>
      <c r="D189" s="22" t="s">
        <v>490</v>
      </c>
      <c r="E189" s="22">
        <v>0</v>
      </c>
      <c r="F189" s="22">
        <v>0</v>
      </c>
      <c r="G189" s="22">
        <v>0</v>
      </c>
      <c r="H189" s="22">
        <v>0</v>
      </c>
      <c r="I189" s="22">
        <v>0</v>
      </c>
    </row>
    <row r="190" spans="1:9" x14ac:dyDescent="0.35">
      <c r="A190" s="22" t="s">
        <v>114</v>
      </c>
      <c r="B190" s="22" t="s">
        <v>294</v>
      </c>
      <c r="C190" s="22" t="s">
        <v>491</v>
      </c>
      <c r="D190" s="22" t="s">
        <v>492</v>
      </c>
      <c r="E190" s="22">
        <v>0</v>
      </c>
      <c r="F190" s="22">
        <v>0</v>
      </c>
      <c r="G190" s="22">
        <v>0</v>
      </c>
      <c r="H190" s="22">
        <v>0</v>
      </c>
      <c r="I190" s="22">
        <v>0</v>
      </c>
    </row>
    <row r="191" spans="1:9" x14ac:dyDescent="0.35">
      <c r="A191" s="22" t="s">
        <v>114</v>
      </c>
      <c r="B191" s="22" t="s">
        <v>294</v>
      </c>
      <c r="C191" s="22" t="s">
        <v>493</v>
      </c>
      <c r="D191" s="22" t="s">
        <v>494</v>
      </c>
      <c r="E191" s="22">
        <v>2966413</v>
      </c>
      <c r="F191" s="22">
        <v>0</v>
      </c>
      <c r="G191" s="22">
        <v>0</v>
      </c>
      <c r="H191" s="22">
        <v>0</v>
      </c>
      <c r="I191" s="22">
        <v>2966413</v>
      </c>
    </row>
    <row r="192" spans="1:9" x14ac:dyDescent="0.35">
      <c r="A192" s="22" t="s">
        <v>114</v>
      </c>
      <c r="B192" s="22" t="s">
        <v>294</v>
      </c>
      <c r="C192" s="22" t="s">
        <v>495</v>
      </c>
      <c r="D192" s="22" t="s">
        <v>496</v>
      </c>
      <c r="E192" s="22">
        <v>0</v>
      </c>
      <c r="F192" s="22">
        <v>0</v>
      </c>
      <c r="G192" s="22">
        <v>0</v>
      </c>
      <c r="H192" s="22">
        <v>0</v>
      </c>
      <c r="I192" s="22">
        <v>0</v>
      </c>
    </row>
    <row r="193" spans="1:9" x14ac:dyDescent="0.35">
      <c r="A193" s="22" t="s">
        <v>114</v>
      </c>
      <c r="B193" s="22" t="s">
        <v>294</v>
      </c>
      <c r="C193" s="22" t="s">
        <v>497</v>
      </c>
      <c r="D193" s="22" t="s">
        <v>498</v>
      </c>
      <c r="E193" s="22">
        <v>0</v>
      </c>
      <c r="F193" s="22">
        <v>0</v>
      </c>
      <c r="G193" s="22">
        <v>0</v>
      </c>
      <c r="H193" s="22">
        <v>0</v>
      </c>
      <c r="I193" s="22">
        <v>0</v>
      </c>
    </row>
    <row r="194" spans="1:9" x14ac:dyDescent="0.35">
      <c r="A194" s="22" t="s">
        <v>114</v>
      </c>
      <c r="B194" s="22" t="s">
        <v>294</v>
      </c>
      <c r="C194" s="22" t="s">
        <v>499</v>
      </c>
      <c r="D194" s="22" t="s">
        <v>500</v>
      </c>
      <c r="E194" s="22">
        <v>0</v>
      </c>
      <c r="F194" s="22">
        <v>0</v>
      </c>
      <c r="G194" s="22">
        <v>0</v>
      </c>
      <c r="H194" s="22">
        <v>0</v>
      </c>
      <c r="I194" s="22">
        <v>0</v>
      </c>
    </row>
    <row r="195" spans="1:9" x14ac:dyDescent="0.35">
      <c r="A195" s="22" t="s">
        <v>114</v>
      </c>
      <c r="B195" s="22" t="s">
        <v>294</v>
      </c>
      <c r="C195" s="22" t="s">
        <v>501</v>
      </c>
      <c r="D195" s="22" t="s">
        <v>502</v>
      </c>
      <c r="E195" s="22">
        <v>0</v>
      </c>
      <c r="F195" s="22">
        <v>0</v>
      </c>
      <c r="G195" s="22">
        <v>0</v>
      </c>
      <c r="H195" s="22">
        <v>0</v>
      </c>
      <c r="I195" s="22">
        <v>0</v>
      </c>
    </row>
    <row r="196" spans="1:9" x14ac:dyDescent="0.35">
      <c r="A196" s="22" t="s">
        <v>114</v>
      </c>
      <c r="B196" s="22" t="s">
        <v>294</v>
      </c>
      <c r="C196" s="22" t="s">
        <v>503</v>
      </c>
      <c r="D196" s="22" t="s">
        <v>504</v>
      </c>
      <c r="E196" s="22">
        <v>0</v>
      </c>
      <c r="F196" s="22">
        <v>0</v>
      </c>
      <c r="G196" s="22">
        <v>0</v>
      </c>
      <c r="H196" s="22">
        <v>0</v>
      </c>
      <c r="I196" s="22">
        <v>0</v>
      </c>
    </row>
    <row r="197" spans="1:9" x14ac:dyDescent="0.35">
      <c r="A197" s="22" t="s">
        <v>114</v>
      </c>
      <c r="B197" s="22" t="s">
        <v>294</v>
      </c>
      <c r="C197" s="22" t="s">
        <v>505</v>
      </c>
      <c r="D197" s="22" t="s">
        <v>506</v>
      </c>
      <c r="E197" s="22">
        <v>3776433</v>
      </c>
      <c r="F197" s="22">
        <v>0</v>
      </c>
      <c r="G197" s="22">
        <v>0</v>
      </c>
      <c r="H197" s="22">
        <v>0</v>
      </c>
      <c r="I197" s="22">
        <v>3776433</v>
      </c>
    </row>
    <row r="198" spans="1:9" x14ac:dyDescent="0.35">
      <c r="A198" s="22" t="s">
        <v>114</v>
      </c>
      <c r="B198" s="22" t="s">
        <v>507</v>
      </c>
      <c r="C198" s="22" t="s">
        <v>508</v>
      </c>
      <c r="D198" s="22" t="s">
        <v>509</v>
      </c>
      <c r="E198" s="22">
        <v>0</v>
      </c>
      <c r="F198" s="22">
        <v>0</v>
      </c>
      <c r="G198" s="22">
        <v>0</v>
      </c>
      <c r="H198" s="22">
        <v>0</v>
      </c>
      <c r="I198" s="22">
        <v>0</v>
      </c>
    </row>
    <row r="199" spans="1:9" x14ac:dyDescent="0.35">
      <c r="A199" s="22" t="s">
        <v>114</v>
      </c>
      <c r="B199" s="22" t="s">
        <v>507</v>
      </c>
      <c r="C199" s="22" t="s">
        <v>510</v>
      </c>
      <c r="D199" s="22" t="s">
        <v>511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</row>
    <row r="200" spans="1:9" x14ac:dyDescent="0.35">
      <c r="A200" s="22" t="s">
        <v>114</v>
      </c>
      <c r="B200" s="22" t="s">
        <v>507</v>
      </c>
      <c r="C200" s="22" t="s">
        <v>512</v>
      </c>
      <c r="D200" s="22" t="s">
        <v>513</v>
      </c>
      <c r="E200" s="22">
        <v>0</v>
      </c>
      <c r="F200" s="22">
        <v>0</v>
      </c>
      <c r="G200" s="22">
        <v>0</v>
      </c>
      <c r="H200" s="22">
        <v>0</v>
      </c>
      <c r="I200" s="22">
        <v>0</v>
      </c>
    </row>
    <row r="201" spans="1:9" x14ac:dyDescent="0.35">
      <c r="A201" s="22" t="s">
        <v>114</v>
      </c>
      <c r="B201" s="22" t="s">
        <v>507</v>
      </c>
      <c r="C201" s="22" t="s">
        <v>514</v>
      </c>
      <c r="D201" s="22" t="s">
        <v>515</v>
      </c>
      <c r="E201" s="22">
        <v>0</v>
      </c>
      <c r="F201" s="22">
        <v>0</v>
      </c>
      <c r="G201" s="22">
        <v>0</v>
      </c>
      <c r="H201" s="22">
        <v>212500</v>
      </c>
      <c r="I201" s="22">
        <v>212500</v>
      </c>
    </row>
    <row r="202" spans="1:9" x14ac:dyDescent="0.35">
      <c r="A202" s="22" t="s">
        <v>114</v>
      </c>
      <c r="B202" s="22" t="s">
        <v>507</v>
      </c>
      <c r="C202" s="22" t="s">
        <v>516</v>
      </c>
      <c r="D202" s="22" t="s">
        <v>517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</row>
    <row r="203" spans="1:9" x14ac:dyDescent="0.35">
      <c r="A203" s="22" t="s">
        <v>114</v>
      </c>
      <c r="B203" s="22" t="s">
        <v>507</v>
      </c>
      <c r="C203" s="22" t="s">
        <v>518</v>
      </c>
      <c r="D203" s="22" t="s">
        <v>519</v>
      </c>
      <c r="E203" s="22">
        <v>0</v>
      </c>
      <c r="F203" s="22">
        <v>0</v>
      </c>
      <c r="G203" s="22">
        <v>0</v>
      </c>
      <c r="H203" s="22">
        <v>0</v>
      </c>
      <c r="I203" s="22">
        <v>0</v>
      </c>
    </row>
    <row r="204" spans="1:9" x14ac:dyDescent="0.35">
      <c r="A204" s="22" t="s">
        <v>114</v>
      </c>
      <c r="B204" s="22" t="s">
        <v>507</v>
      </c>
      <c r="C204" s="22" t="s">
        <v>520</v>
      </c>
      <c r="D204" s="22" t="s">
        <v>521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</row>
    <row r="205" spans="1:9" x14ac:dyDescent="0.35">
      <c r="A205" s="22" t="s">
        <v>114</v>
      </c>
      <c r="B205" s="22" t="s">
        <v>507</v>
      </c>
      <c r="C205" s="22" t="s">
        <v>522</v>
      </c>
      <c r="D205" s="22" t="s">
        <v>523</v>
      </c>
      <c r="E205" s="22">
        <v>0</v>
      </c>
      <c r="F205" s="22">
        <v>0</v>
      </c>
      <c r="G205" s="22">
        <v>0</v>
      </c>
      <c r="H205" s="22">
        <v>0</v>
      </c>
      <c r="I205" s="22">
        <v>0</v>
      </c>
    </row>
    <row r="206" spans="1:9" x14ac:dyDescent="0.35">
      <c r="A206" s="22" t="s">
        <v>114</v>
      </c>
      <c r="B206" s="22" t="s">
        <v>507</v>
      </c>
      <c r="C206" s="22" t="s">
        <v>524</v>
      </c>
      <c r="D206" s="22" t="s">
        <v>525</v>
      </c>
      <c r="E206" s="22">
        <v>0</v>
      </c>
      <c r="F206" s="22">
        <v>0</v>
      </c>
      <c r="G206" s="22">
        <v>0</v>
      </c>
      <c r="H206" s="22">
        <v>148958</v>
      </c>
      <c r="I206" s="22">
        <v>148958</v>
      </c>
    </row>
    <row r="207" spans="1:9" x14ac:dyDescent="0.35">
      <c r="A207" s="22" t="s">
        <v>114</v>
      </c>
      <c r="B207" s="22" t="s">
        <v>507</v>
      </c>
      <c r="C207" s="22" t="s">
        <v>526</v>
      </c>
      <c r="D207" s="22" t="s">
        <v>527</v>
      </c>
      <c r="E207" s="22">
        <v>0</v>
      </c>
      <c r="F207" s="22">
        <v>0</v>
      </c>
      <c r="G207" s="22">
        <v>0</v>
      </c>
      <c r="H207" s="22">
        <v>282584</v>
      </c>
      <c r="I207" s="22">
        <v>282584</v>
      </c>
    </row>
    <row r="208" spans="1:9" x14ac:dyDescent="0.35">
      <c r="A208" s="22" t="s">
        <v>114</v>
      </c>
      <c r="B208" s="22" t="s">
        <v>507</v>
      </c>
      <c r="C208" s="22" t="s">
        <v>528</v>
      </c>
      <c r="D208" s="22" t="s">
        <v>529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</row>
    <row r="209" spans="1:9" x14ac:dyDescent="0.35">
      <c r="A209" s="22" t="s">
        <v>114</v>
      </c>
      <c r="B209" s="22" t="s">
        <v>507</v>
      </c>
      <c r="C209" s="22" t="s">
        <v>530</v>
      </c>
      <c r="D209" s="22" t="s">
        <v>531</v>
      </c>
      <c r="E209" s="22">
        <v>0</v>
      </c>
      <c r="F209" s="22">
        <v>0</v>
      </c>
      <c r="G209" s="22">
        <v>0</v>
      </c>
      <c r="H209" s="22">
        <v>94635</v>
      </c>
      <c r="I209" s="22">
        <v>94635</v>
      </c>
    </row>
    <row r="210" spans="1:9" x14ac:dyDescent="0.35">
      <c r="A210" s="22" t="s">
        <v>114</v>
      </c>
      <c r="B210" s="22" t="s">
        <v>507</v>
      </c>
      <c r="C210" s="22" t="s">
        <v>532</v>
      </c>
      <c r="D210" s="22" t="s">
        <v>533</v>
      </c>
      <c r="E210" s="22">
        <v>0</v>
      </c>
      <c r="F210" s="22">
        <v>0</v>
      </c>
      <c r="G210" s="22">
        <v>0</v>
      </c>
      <c r="H210" s="22">
        <v>0</v>
      </c>
      <c r="I210" s="22">
        <v>0</v>
      </c>
    </row>
    <row r="211" spans="1:9" x14ac:dyDescent="0.35">
      <c r="A211" s="22" t="s">
        <v>114</v>
      </c>
      <c r="B211" s="22" t="s">
        <v>507</v>
      </c>
      <c r="C211" s="22" t="s">
        <v>534</v>
      </c>
      <c r="D211" s="22" t="s">
        <v>535</v>
      </c>
      <c r="E211" s="22">
        <v>0</v>
      </c>
      <c r="F211" s="22">
        <v>0</v>
      </c>
      <c r="G211" s="22">
        <v>0</v>
      </c>
      <c r="H211" s="22">
        <v>0</v>
      </c>
      <c r="I211" s="22">
        <v>0</v>
      </c>
    </row>
    <row r="212" spans="1:9" x14ac:dyDescent="0.35">
      <c r="A212" s="22" t="s">
        <v>114</v>
      </c>
      <c r="B212" s="22" t="s">
        <v>507</v>
      </c>
      <c r="C212" s="22" t="s">
        <v>536</v>
      </c>
      <c r="D212" s="22" t="s">
        <v>537</v>
      </c>
      <c r="E212" s="22">
        <v>0</v>
      </c>
      <c r="F212" s="22">
        <v>0</v>
      </c>
      <c r="G212" s="22">
        <v>0</v>
      </c>
      <c r="H212" s="22">
        <v>0</v>
      </c>
      <c r="I212" s="22">
        <v>0</v>
      </c>
    </row>
    <row r="213" spans="1:9" x14ac:dyDescent="0.35">
      <c r="A213" s="22" t="s">
        <v>114</v>
      </c>
      <c r="B213" s="22" t="s">
        <v>507</v>
      </c>
      <c r="C213" s="22" t="s">
        <v>538</v>
      </c>
      <c r="D213" s="22" t="s">
        <v>539</v>
      </c>
      <c r="E213" s="22">
        <v>0</v>
      </c>
      <c r="F213" s="22">
        <v>0</v>
      </c>
      <c r="G213" s="22">
        <v>0</v>
      </c>
      <c r="H213" s="22">
        <v>27506</v>
      </c>
      <c r="I213" s="22">
        <v>27506</v>
      </c>
    </row>
    <row r="214" spans="1:9" x14ac:dyDescent="0.35">
      <c r="A214" s="22" t="s">
        <v>114</v>
      </c>
      <c r="B214" s="22" t="s">
        <v>507</v>
      </c>
      <c r="C214" s="22" t="s">
        <v>540</v>
      </c>
      <c r="D214" s="22" t="s">
        <v>541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</row>
    <row r="215" spans="1:9" x14ac:dyDescent="0.35">
      <c r="A215" s="22" t="s">
        <v>114</v>
      </c>
      <c r="B215" s="22" t="s">
        <v>507</v>
      </c>
      <c r="C215" s="22" t="s">
        <v>542</v>
      </c>
      <c r="D215" s="22" t="s">
        <v>543</v>
      </c>
      <c r="E215" s="22">
        <v>0</v>
      </c>
      <c r="F215" s="22">
        <v>0</v>
      </c>
      <c r="G215" s="22">
        <v>0</v>
      </c>
      <c r="H215" s="22">
        <v>0</v>
      </c>
      <c r="I215" s="22">
        <v>0</v>
      </c>
    </row>
    <row r="216" spans="1:9" x14ac:dyDescent="0.35">
      <c r="A216" s="22" t="s">
        <v>114</v>
      </c>
      <c r="B216" s="22" t="s">
        <v>507</v>
      </c>
      <c r="C216" s="22" t="s">
        <v>544</v>
      </c>
      <c r="D216" s="22" t="s">
        <v>545</v>
      </c>
      <c r="E216" s="22">
        <v>0</v>
      </c>
      <c r="F216" s="22">
        <v>0</v>
      </c>
      <c r="G216" s="22">
        <v>0</v>
      </c>
      <c r="H216" s="22">
        <v>0</v>
      </c>
      <c r="I216" s="22">
        <v>0</v>
      </c>
    </row>
    <row r="217" spans="1:9" x14ac:dyDescent="0.35">
      <c r="A217" s="22" t="s">
        <v>114</v>
      </c>
      <c r="B217" s="22" t="s">
        <v>507</v>
      </c>
      <c r="C217" s="22" t="s">
        <v>546</v>
      </c>
      <c r="D217" s="22" t="s">
        <v>547</v>
      </c>
      <c r="E217" s="22">
        <v>0</v>
      </c>
      <c r="F217" s="22">
        <v>0</v>
      </c>
      <c r="G217" s="22">
        <v>0</v>
      </c>
      <c r="H217" s="22">
        <v>0</v>
      </c>
      <c r="I217" s="22">
        <v>0</v>
      </c>
    </row>
    <row r="218" spans="1:9" x14ac:dyDescent="0.35">
      <c r="A218" s="22" t="s">
        <v>114</v>
      </c>
      <c r="B218" s="22" t="s">
        <v>507</v>
      </c>
      <c r="C218" s="22" t="s">
        <v>548</v>
      </c>
      <c r="D218" s="22" t="s">
        <v>549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</row>
    <row r="219" spans="1:9" x14ac:dyDescent="0.35">
      <c r="A219" s="22" t="s">
        <v>114</v>
      </c>
      <c r="B219" s="22" t="s">
        <v>507</v>
      </c>
      <c r="C219" s="22" t="s">
        <v>550</v>
      </c>
      <c r="D219" s="22" t="s">
        <v>551</v>
      </c>
      <c r="E219" s="22">
        <v>0</v>
      </c>
      <c r="F219" s="22">
        <v>0</v>
      </c>
      <c r="G219" s="22">
        <v>0</v>
      </c>
      <c r="H219" s="22">
        <v>0</v>
      </c>
      <c r="I219" s="22">
        <v>0</v>
      </c>
    </row>
    <row r="220" spans="1:9" x14ac:dyDescent="0.35">
      <c r="A220" s="22" t="s">
        <v>114</v>
      </c>
      <c r="B220" s="22" t="s">
        <v>507</v>
      </c>
      <c r="C220" s="22" t="s">
        <v>552</v>
      </c>
      <c r="D220" s="22" t="s">
        <v>553</v>
      </c>
      <c r="E220" s="22">
        <v>0</v>
      </c>
      <c r="F220" s="22">
        <v>0</v>
      </c>
      <c r="G220" s="22">
        <v>0</v>
      </c>
      <c r="H220" s="22">
        <v>0</v>
      </c>
      <c r="I220" s="22">
        <v>0</v>
      </c>
    </row>
    <row r="221" spans="1:9" x14ac:dyDescent="0.35">
      <c r="A221" s="22" t="s">
        <v>114</v>
      </c>
      <c r="B221" s="22" t="s">
        <v>507</v>
      </c>
      <c r="C221" s="22" t="s">
        <v>554</v>
      </c>
      <c r="D221" s="22" t="s">
        <v>555</v>
      </c>
      <c r="E221" s="22">
        <v>0</v>
      </c>
      <c r="F221" s="22">
        <v>0</v>
      </c>
      <c r="G221" s="22">
        <v>0</v>
      </c>
      <c r="H221" s="22">
        <v>268743</v>
      </c>
      <c r="I221" s="22">
        <v>268743</v>
      </c>
    </row>
    <row r="222" spans="1:9" x14ac:dyDescent="0.35">
      <c r="A222" s="22" t="s">
        <v>114</v>
      </c>
      <c r="B222" s="22" t="s">
        <v>507</v>
      </c>
      <c r="C222" s="22" t="s">
        <v>556</v>
      </c>
      <c r="D222" s="22" t="s">
        <v>557</v>
      </c>
      <c r="E222" s="22">
        <v>0</v>
      </c>
      <c r="F222" s="22">
        <v>0</v>
      </c>
      <c r="G222" s="22">
        <v>0</v>
      </c>
      <c r="H222" s="22">
        <v>0</v>
      </c>
      <c r="I222" s="22">
        <v>0</v>
      </c>
    </row>
    <row r="223" spans="1:9" x14ac:dyDescent="0.35">
      <c r="A223" s="22" t="s">
        <v>114</v>
      </c>
      <c r="B223" s="22" t="s">
        <v>507</v>
      </c>
      <c r="C223" s="22" t="s">
        <v>558</v>
      </c>
      <c r="D223" s="22" t="s">
        <v>559</v>
      </c>
      <c r="E223" s="22">
        <v>0</v>
      </c>
      <c r="F223" s="22">
        <v>0</v>
      </c>
      <c r="G223" s="22">
        <v>0</v>
      </c>
      <c r="H223" s="22">
        <v>0</v>
      </c>
      <c r="I223" s="22">
        <v>0</v>
      </c>
    </row>
    <row r="224" spans="1:9" x14ac:dyDescent="0.35">
      <c r="A224" s="22" t="s">
        <v>114</v>
      </c>
      <c r="B224" s="22" t="s">
        <v>507</v>
      </c>
      <c r="C224" s="22" t="s">
        <v>560</v>
      </c>
      <c r="D224" s="22" t="s">
        <v>561</v>
      </c>
      <c r="E224" s="22">
        <v>0</v>
      </c>
      <c r="F224" s="22">
        <v>0</v>
      </c>
      <c r="G224" s="22">
        <v>0</v>
      </c>
      <c r="H224" s="22">
        <v>0</v>
      </c>
      <c r="I224" s="22">
        <v>0</v>
      </c>
    </row>
    <row r="225" spans="1:9" x14ac:dyDescent="0.35">
      <c r="A225" s="22" t="s">
        <v>114</v>
      </c>
      <c r="B225" s="22" t="s">
        <v>507</v>
      </c>
      <c r="C225" s="22" t="s">
        <v>562</v>
      </c>
      <c r="D225" s="22" t="s">
        <v>563</v>
      </c>
      <c r="E225" s="22">
        <v>0</v>
      </c>
      <c r="F225" s="22">
        <v>0</v>
      </c>
      <c r="G225" s="22">
        <v>0</v>
      </c>
      <c r="H225" s="22">
        <v>0</v>
      </c>
      <c r="I225" s="22">
        <v>0</v>
      </c>
    </row>
    <row r="226" spans="1:9" x14ac:dyDescent="0.35">
      <c r="A226" s="22" t="s">
        <v>114</v>
      </c>
      <c r="B226" s="22" t="s">
        <v>507</v>
      </c>
      <c r="C226" s="22" t="s">
        <v>564</v>
      </c>
      <c r="D226" s="22" t="s">
        <v>565</v>
      </c>
      <c r="E226" s="22">
        <v>0</v>
      </c>
      <c r="F226" s="22">
        <v>0</v>
      </c>
      <c r="G226" s="22">
        <v>0</v>
      </c>
      <c r="H226" s="22">
        <v>0</v>
      </c>
      <c r="I226" s="22">
        <v>0</v>
      </c>
    </row>
    <row r="227" spans="1:9" x14ac:dyDescent="0.35">
      <c r="A227" s="22" t="s">
        <v>114</v>
      </c>
      <c r="B227" s="22" t="s">
        <v>507</v>
      </c>
      <c r="C227" s="22" t="s">
        <v>566</v>
      </c>
      <c r="D227" s="22" t="s">
        <v>567</v>
      </c>
      <c r="E227" s="22">
        <v>0</v>
      </c>
      <c r="F227" s="22">
        <v>0</v>
      </c>
      <c r="G227" s="22">
        <v>0</v>
      </c>
      <c r="H227" s="22">
        <v>0</v>
      </c>
      <c r="I227" s="22">
        <v>0</v>
      </c>
    </row>
    <row r="228" spans="1:9" x14ac:dyDescent="0.35">
      <c r="A228" s="22" t="s">
        <v>114</v>
      </c>
      <c r="B228" s="22" t="s">
        <v>507</v>
      </c>
      <c r="C228" s="22" t="s">
        <v>568</v>
      </c>
      <c r="D228" s="22" t="s">
        <v>569</v>
      </c>
      <c r="E228" s="22">
        <v>282580</v>
      </c>
      <c r="F228" s="22">
        <v>0</v>
      </c>
      <c r="G228" s="22">
        <v>0</v>
      </c>
      <c r="H228" s="22">
        <v>0</v>
      </c>
      <c r="I228" s="22">
        <v>282580</v>
      </c>
    </row>
    <row r="229" spans="1:9" x14ac:dyDescent="0.35">
      <c r="A229" s="22" t="s">
        <v>114</v>
      </c>
      <c r="B229" s="22" t="s">
        <v>507</v>
      </c>
      <c r="C229" s="22" t="s">
        <v>570</v>
      </c>
      <c r="D229" s="22" t="s">
        <v>571</v>
      </c>
      <c r="E229" s="22">
        <v>0</v>
      </c>
      <c r="F229" s="22">
        <v>0</v>
      </c>
      <c r="G229" s="22">
        <v>0</v>
      </c>
      <c r="H229" s="22">
        <v>0</v>
      </c>
      <c r="I229" s="22">
        <v>0</v>
      </c>
    </row>
    <row r="230" spans="1:9" x14ac:dyDescent="0.35">
      <c r="A230" s="22" t="s">
        <v>114</v>
      </c>
      <c r="B230" s="22" t="s">
        <v>507</v>
      </c>
      <c r="C230" s="22" t="s">
        <v>572</v>
      </c>
      <c r="D230" s="22" t="s">
        <v>573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</row>
    <row r="231" spans="1:9" x14ac:dyDescent="0.35">
      <c r="A231" s="22" t="s">
        <v>114</v>
      </c>
      <c r="B231" s="22" t="s">
        <v>507</v>
      </c>
      <c r="C231" s="22" t="s">
        <v>574</v>
      </c>
      <c r="D231" s="22" t="s">
        <v>575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</row>
    <row r="232" spans="1:9" x14ac:dyDescent="0.35">
      <c r="A232" s="22" t="s">
        <v>114</v>
      </c>
      <c r="B232" s="22" t="s">
        <v>507</v>
      </c>
      <c r="C232" s="22" t="s">
        <v>576</v>
      </c>
      <c r="D232" s="22" t="s">
        <v>577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</row>
    <row r="233" spans="1:9" x14ac:dyDescent="0.35">
      <c r="A233" s="22" t="s">
        <v>114</v>
      </c>
      <c r="B233" s="22" t="s">
        <v>507</v>
      </c>
      <c r="C233" s="22" t="s">
        <v>578</v>
      </c>
      <c r="D233" s="22" t="s">
        <v>579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</row>
    <row r="234" spans="1:9" x14ac:dyDescent="0.35">
      <c r="A234" s="22" t="s">
        <v>114</v>
      </c>
      <c r="B234" s="22" t="s">
        <v>507</v>
      </c>
      <c r="C234" s="22" t="s">
        <v>580</v>
      </c>
      <c r="D234" s="22" t="s">
        <v>581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</row>
    <row r="235" spans="1:9" x14ac:dyDescent="0.35">
      <c r="A235" s="22" t="s">
        <v>114</v>
      </c>
      <c r="B235" s="22" t="s">
        <v>507</v>
      </c>
      <c r="C235" s="22" t="s">
        <v>582</v>
      </c>
      <c r="D235" s="22" t="s">
        <v>583</v>
      </c>
      <c r="E235" s="22">
        <v>0</v>
      </c>
      <c r="F235" s="22">
        <v>0</v>
      </c>
      <c r="G235" s="22">
        <v>0</v>
      </c>
      <c r="H235" s="22">
        <v>0</v>
      </c>
      <c r="I235" s="22">
        <v>0</v>
      </c>
    </row>
    <row r="236" spans="1:9" x14ac:dyDescent="0.35">
      <c r="A236" s="22" t="s">
        <v>114</v>
      </c>
      <c r="B236" s="22" t="s">
        <v>507</v>
      </c>
      <c r="C236" s="22" t="s">
        <v>584</v>
      </c>
      <c r="D236" s="22" t="s">
        <v>585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</row>
    <row r="237" spans="1:9" x14ac:dyDescent="0.35">
      <c r="A237" s="22" t="s">
        <v>114</v>
      </c>
      <c r="B237" s="22" t="s">
        <v>507</v>
      </c>
      <c r="C237" s="22" t="s">
        <v>586</v>
      </c>
      <c r="D237" s="22" t="s">
        <v>587</v>
      </c>
      <c r="E237" s="22">
        <v>0</v>
      </c>
      <c r="F237" s="22">
        <v>0</v>
      </c>
      <c r="G237" s="22">
        <v>0</v>
      </c>
      <c r="H237" s="22">
        <v>0</v>
      </c>
      <c r="I237" s="22">
        <v>0</v>
      </c>
    </row>
    <row r="238" spans="1:9" x14ac:dyDescent="0.35">
      <c r="A238" s="22" t="s">
        <v>114</v>
      </c>
      <c r="B238" s="22" t="s">
        <v>507</v>
      </c>
      <c r="C238" s="22" t="s">
        <v>588</v>
      </c>
      <c r="D238" s="22" t="s">
        <v>589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</row>
    <row r="239" spans="1:9" x14ac:dyDescent="0.35">
      <c r="A239" s="22" t="s">
        <v>114</v>
      </c>
      <c r="B239" s="22" t="s">
        <v>507</v>
      </c>
      <c r="C239" s="22" t="s">
        <v>590</v>
      </c>
      <c r="D239" s="22" t="s">
        <v>591</v>
      </c>
      <c r="E239" s="22">
        <v>0</v>
      </c>
      <c r="F239" s="22">
        <v>0</v>
      </c>
      <c r="G239" s="22">
        <v>0</v>
      </c>
      <c r="H239" s="22">
        <v>0</v>
      </c>
      <c r="I239" s="22">
        <v>0</v>
      </c>
    </row>
    <row r="240" spans="1:9" x14ac:dyDescent="0.35">
      <c r="A240" s="22" t="s">
        <v>114</v>
      </c>
      <c r="B240" s="22" t="s">
        <v>507</v>
      </c>
      <c r="C240" s="22" t="s">
        <v>592</v>
      </c>
      <c r="D240" s="22" t="s">
        <v>593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</row>
    <row r="241" spans="1:9" x14ac:dyDescent="0.35">
      <c r="A241" s="22" t="s">
        <v>114</v>
      </c>
      <c r="B241" s="22" t="s">
        <v>507</v>
      </c>
      <c r="C241" s="22" t="s">
        <v>594</v>
      </c>
      <c r="D241" s="22" t="s">
        <v>595</v>
      </c>
      <c r="E241" s="22">
        <v>0</v>
      </c>
      <c r="F241" s="22">
        <v>0</v>
      </c>
      <c r="G241" s="22">
        <v>0</v>
      </c>
      <c r="H241" s="22">
        <v>0</v>
      </c>
      <c r="I241" s="22">
        <v>0</v>
      </c>
    </row>
    <row r="242" spans="1:9" x14ac:dyDescent="0.35">
      <c r="A242" s="22" t="s">
        <v>114</v>
      </c>
      <c r="B242" s="22" t="s">
        <v>507</v>
      </c>
      <c r="C242" s="22" t="s">
        <v>596</v>
      </c>
      <c r="D242" s="22" t="s">
        <v>597</v>
      </c>
      <c r="E242" s="22">
        <v>0</v>
      </c>
      <c r="F242" s="22">
        <v>0</v>
      </c>
      <c r="G242" s="22">
        <v>0</v>
      </c>
      <c r="H242" s="22">
        <v>0</v>
      </c>
      <c r="I242" s="22">
        <v>0</v>
      </c>
    </row>
    <row r="243" spans="1:9" x14ac:dyDescent="0.35">
      <c r="A243" s="22" t="s">
        <v>114</v>
      </c>
      <c r="B243" s="22" t="s">
        <v>507</v>
      </c>
      <c r="C243" s="22" t="s">
        <v>598</v>
      </c>
      <c r="D243" s="22" t="s">
        <v>599</v>
      </c>
      <c r="E243" s="22">
        <v>0</v>
      </c>
      <c r="F243" s="22">
        <v>0</v>
      </c>
      <c r="G243" s="22">
        <v>0</v>
      </c>
      <c r="H243" s="22">
        <v>0</v>
      </c>
      <c r="I243" s="22">
        <v>0</v>
      </c>
    </row>
    <row r="244" spans="1:9" x14ac:dyDescent="0.35">
      <c r="A244" s="22" t="s">
        <v>114</v>
      </c>
      <c r="B244" s="22" t="s">
        <v>507</v>
      </c>
      <c r="C244" s="22" t="s">
        <v>600</v>
      </c>
      <c r="D244" s="22" t="s">
        <v>601</v>
      </c>
      <c r="E244" s="22">
        <v>0</v>
      </c>
      <c r="F244" s="22">
        <v>0</v>
      </c>
      <c r="G244" s="22">
        <v>0</v>
      </c>
      <c r="H244" s="22">
        <v>0</v>
      </c>
      <c r="I244" s="22">
        <v>0</v>
      </c>
    </row>
    <row r="245" spans="1:9" x14ac:dyDescent="0.35">
      <c r="A245" s="22" t="s">
        <v>114</v>
      </c>
      <c r="B245" s="22" t="s">
        <v>507</v>
      </c>
      <c r="C245" s="22" t="s">
        <v>602</v>
      </c>
      <c r="D245" s="22" t="s">
        <v>603</v>
      </c>
      <c r="E245" s="22">
        <v>0</v>
      </c>
      <c r="F245" s="22">
        <v>0</v>
      </c>
      <c r="G245" s="22">
        <v>0</v>
      </c>
      <c r="H245" s="22">
        <v>0</v>
      </c>
      <c r="I245" s="22">
        <v>0</v>
      </c>
    </row>
    <row r="246" spans="1:9" x14ac:dyDescent="0.35">
      <c r="A246" s="22" t="s">
        <v>114</v>
      </c>
      <c r="B246" s="22" t="s">
        <v>507</v>
      </c>
      <c r="C246" s="22" t="s">
        <v>604</v>
      </c>
      <c r="D246" s="22" t="s">
        <v>605</v>
      </c>
      <c r="E246" s="22">
        <v>0</v>
      </c>
      <c r="F246" s="22">
        <v>0</v>
      </c>
      <c r="G246" s="22">
        <v>0</v>
      </c>
      <c r="H246" s="22">
        <v>4322</v>
      </c>
      <c r="I246" s="22">
        <v>4322</v>
      </c>
    </row>
    <row r="247" spans="1:9" x14ac:dyDescent="0.35">
      <c r="A247" s="22" t="s">
        <v>114</v>
      </c>
      <c r="B247" s="22" t="s">
        <v>507</v>
      </c>
      <c r="C247" s="22" t="s">
        <v>606</v>
      </c>
      <c r="D247" s="22" t="s">
        <v>607</v>
      </c>
      <c r="E247" s="22">
        <v>0</v>
      </c>
      <c r="F247" s="22">
        <v>0</v>
      </c>
      <c r="G247" s="22">
        <v>0</v>
      </c>
      <c r="H247" s="22">
        <v>0</v>
      </c>
      <c r="I247" s="22">
        <v>0</v>
      </c>
    </row>
    <row r="248" spans="1:9" x14ac:dyDescent="0.35">
      <c r="A248" s="22" t="s">
        <v>114</v>
      </c>
      <c r="B248" s="22" t="s">
        <v>507</v>
      </c>
      <c r="C248" s="22" t="s">
        <v>608</v>
      </c>
      <c r="D248" s="22" t="s">
        <v>609</v>
      </c>
      <c r="E248" s="22">
        <v>0</v>
      </c>
      <c r="F248" s="22">
        <v>0</v>
      </c>
      <c r="G248" s="22">
        <v>0</v>
      </c>
      <c r="H248" s="22">
        <v>0</v>
      </c>
      <c r="I248" s="22">
        <v>0</v>
      </c>
    </row>
    <row r="249" spans="1:9" x14ac:dyDescent="0.35">
      <c r="A249" s="22" t="s">
        <v>114</v>
      </c>
      <c r="B249" s="22" t="s">
        <v>507</v>
      </c>
      <c r="C249" s="22" t="s">
        <v>610</v>
      </c>
      <c r="D249" s="22" t="s">
        <v>611</v>
      </c>
      <c r="E249" s="22">
        <v>0</v>
      </c>
      <c r="F249" s="22">
        <v>0</v>
      </c>
      <c r="G249" s="22">
        <v>0</v>
      </c>
      <c r="H249" s="22">
        <v>0</v>
      </c>
      <c r="I249" s="22">
        <v>0</v>
      </c>
    </row>
    <row r="250" spans="1:9" x14ac:dyDescent="0.35">
      <c r="A250" s="22" t="s">
        <v>114</v>
      </c>
      <c r="B250" s="22" t="s">
        <v>507</v>
      </c>
      <c r="C250" s="22" t="s">
        <v>612</v>
      </c>
      <c r="D250" s="22" t="s">
        <v>613</v>
      </c>
      <c r="E250" s="22">
        <v>0</v>
      </c>
      <c r="F250" s="22">
        <v>0</v>
      </c>
      <c r="G250" s="22">
        <v>0</v>
      </c>
      <c r="H250" s="22">
        <v>0</v>
      </c>
      <c r="I250" s="22">
        <v>0</v>
      </c>
    </row>
    <row r="251" spans="1:9" x14ac:dyDescent="0.35">
      <c r="A251" s="22" t="s">
        <v>114</v>
      </c>
      <c r="B251" s="22" t="s">
        <v>507</v>
      </c>
      <c r="C251" s="22" t="s">
        <v>614</v>
      </c>
      <c r="D251" s="22" t="s">
        <v>615</v>
      </c>
      <c r="E251" s="22">
        <v>0</v>
      </c>
      <c r="F251" s="22">
        <v>0</v>
      </c>
      <c r="G251" s="22">
        <v>0</v>
      </c>
      <c r="H251" s="22">
        <v>0</v>
      </c>
      <c r="I251" s="22">
        <v>0</v>
      </c>
    </row>
    <row r="252" spans="1:9" x14ac:dyDescent="0.35">
      <c r="A252" s="22" t="s">
        <v>114</v>
      </c>
      <c r="B252" s="22" t="s">
        <v>507</v>
      </c>
      <c r="C252" s="22" t="s">
        <v>616</v>
      </c>
      <c r="D252" s="22" t="s">
        <v>617</v>
      </c>
      <c r="E252" s="22">
        <v>0</v>
      </c>
      <c r="F252" s="22">
        <v>0</v>
      </c>
      <c r="G252" s="22">
        <v>0</v>
      </c>
      <c r="H252" s="22">
        <v>0</v>
      </c>
      <c r="I252" s="22">
        <v>0</v>
      </c>
    </row>
    <row r="253" spans="1:9" x14ac:dyDescent="0.35">
      <c r="A253" s="22" t="s">
        <v>114</v>
      </c>
      <c r="B253" s="22" t="s">
        <v>507</v>
      </c>
      <c r="C253" s="22" t="s">
        <v>618</v>
      </c>
      <c r="D253" s="22" t="s">
        <v>619</v>
      </c>
      <c r="E253" s="22">
        <v>0</v>
      </c>
      <c r="F253" s="22">
        <v>0</v>
      </c>
      <c r="G253" s="22">
        <v>0</v>
      </c>
      <c r="H253" s="22">
        <v>235761</v>
      </c>
      <c r="I253" s="22">
        <v>235761</v>
      </c>
    </row>
    <row r="254" spans="1:9" x14ac:dyDescent="0.35">
      <c r="A254" s="22" t="s">
        <v>114</v>
      </c>
      <c r="B254" s="22" t="s">
        <v>507</v>
      </c>
      <c r="C254" s="22" t="s">
        <v>620</v>
      </c>
      <c r="D254" s="22" t="s">
        <v>621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</row>
    <row r="255" spans="1:9" x14ac:dyDescent="0.35">
      <c r="A255" s="22" t="s">
        <v>114</v>
      </c>
      <c r="B255" s="22" t="s">
        <v>507</v>
      </c>
      <c r="C255" s="22" t="s">
        <v>622</v>
      </c>
      <c r="D255" s="22" t="s">
        <v>623</v>
      </c>
      <c r="E255" s="22">
        <v>0</v>
      </c>
      <c r="F255" s="22">
        <v>0</v>
      </c>
      <c r="G255" s="22">
        <v>0</v>
      </c>
      <c r="H255" s="22">
        <v>0</v>
      </c>
      <c r="I255" s="22">
        <v>0</v>
      </c>
    </row>
    <row r="256" spans="1:9" x14ac:dyDescent="0.35">
      <c r="A256" s="22" t="s">
        <v>114</v>
      </c>
      <c r="B256" s="22" t="s">
        <v>507</v>
      </c>
      <c r="C256" s="22" t="s">
        <v>624</v>
      </c>
      <c r="D256" s="22" t="s">
        <v>625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</row>
    <row r="257" spans="1:9" x14ac:dyDescent="0.35">
      <c r="A257" s="22" t="s">
        <v>114</v>
      </c>
      <c r="B257" s="22" t="s">
        <v>507</v>
      </c>
      <c r="C257" s="22" t="s">
        <v>626</v>
      </c>
      <c r="D257" s="22" t="s">
        <v>627</v>
      </c>
      <c r="E257" s="22">
        <v>0</v>
      </c>
      <c r="F257" s="22">
        <v>0</v>
      </c>
      <c r="G257" s="22">
        <v>0</v>
      </c>
      <c r="H257" s="22">
        <v>0</v>
      </c>
      <c r="I257" s="22">
        <v>0</v>
      </c>
    </row>
    <row r="258" spans="1:9" x14ac:dyDescent="0.35">
      <c r="A258" s="22" t="s">
        <v>114</v>
      </c>
      <c r="B258" s="22" t="s">
        <v>507</v>
      </c>
      <c r="C258" s="22" t="s">
        <v>628</v>
      </c>
      <c r="D258" s="22" t="s">
        <v>629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</row>
    <row r="259" spans="1:9" x14ac:dyDescent="0.35">
      <c r="A259" s="22" t="s">
        <v>114</v>
      </c>
      <c r="B259" s="22" t="s">
        <v>507</v>
      </c>
      <c r="C259" s="22" t="s">
        <v>630</v>
      </c>
      <c r="D259" s="22" t="s">
        <v>631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</row>
    <row r="260" spans="1:9" x14ac:dyDescent="0.35">
      <c r="A260" s="22" t="s">
        <v>114</v>
      </c>
      <c r="B260" s="22" t="s">
        <v>507</v>
      </c>
      <c r="C260" s="22" t="s">
        <v>632</v>
      </c>
      <c r="D260" s="22" t="s">
        <v>633</v>
      </c>
      <c r="E260" s="22">
        <v>0</v>
      </c>
      <c r="F260" s="22">
        <v>0</v>
      </c>
      <c r="G260" s="22">
        <v>0</v>
      </c>
      <c r="H260" s="22">
        <v>5316</v>
      </c>
      <c r="I260" s="22">
        <v>5316</v>
      </c>
    </row>
    <row r="261" spans="1:9" x14ac:dyDescent="0.35">
      <c r="A261" s="22" t="s">
        <v>114</v>
      </c>
      <c r="B261" s="22" t="s">
        <v>507</v>
      </c>
      <c r="C261" s="22" t="s">
        <v>634</v>
      </c>
      <c r="D261" s="22" t="s">
        <v>635</v>
      </c>
      <c r="E261" s="22">
        <v>204653</v>
      </c>
      <c r="F261" s="22">
        <v>0</v>
      </c>
      <c r="G261" s="22">
        <v>0</v>
      </c>
      <c r="H261" s="22">
        <v>0</v>
      </c>
      <c r="I261" s="22">
        <v>204653</v>
      </c>
    </row>
    <row r="262" spans="1:9" x14ac:dyDescent="0.35">
      <c r="A262" s="22" t="s">
        <v>114</v>
      </c>
      <c r="B262" s="22" t="s">
        <v>507</v>
      </c>
      <c r="C262" s="22" t="s">
        <v>636</v>
      </c>
      <c r="D262" s="22" t="s">
        <v>637</v>
      </c>
      <c r="E262" s="22">
        <v>0</v>
      </c>
      <c r="F262" s="22">
        <v>0</v>
      </c>
      <c r="G262" s="22">
        <v>0</v>
      </c>
      <c r="H262" s="22">
        <v>0</v>
      </c>
      <c r="I262" s="22">
        <v>0</v>
      </c>
    </row>
    <row r="263" spans="1:9" x14ac:dyDescent="0.35">
      <c r="A263" s="22" t="s">
        <v>114</v>
      </c>
      <c r="B263" s="22" t="s">
        <v>507</v>
      </c>
      <c r="C263" s="22" t="s">
        <v>638</v>
      </c>
      <c r="D263" s="22" t="s">
        <v>639</v>
      </c>
      <c r="E263" s="22">
        <v>0</v>
      </c>
      <c r="F263" s="22">
        <v>0</v>
      </c>
      <c r="G263" s="22">
        <v>0</v>
      </c>
      <c r="H263" s="22">
        <v>0</v>
      </c>
      <c r="I263" s="22">
        <v>0</v>
      </c>
    </row>
    <row r="264" spans="1:9" x14ac:dyDescent="0.35">
      <c r="A264" s="22" t="s">
        <v>114</v>
      </c>
      <c r="B264" s="22" t="s">
        <v>507</v>
      </c>
      <c r="C264" s="22" t="s">
        <v>640</v>
      </c>
      <c r="D264" s="22" t="s">
        <v>641</v>
      </c>
      <c r="E264" s="22">
        <v>0</v>
      </c>
      <c r="F264" s="22">
        <v>0</v>
      </c>
      <c r="G264" s="22">
        <v>0</v>
      </c>
      <c r="H264" s="22">
        <v>0</v>
      </c>
      <c r="I264" s="22">
        <v>0</v>
      </c>
    </row>
    <row r="265" spans="1:9" x14ac:dyDescent="0.35">
      <c r="A265" s="22" t="s">
        <v>114</v>
      </c>
      <c r="B265" s="22" t="s">
        <v>507</v>
      </c>
      <c r="C265" s="22" t="s">
        <v>642</v>
      </c>
      <c r="D265" s="22" t="s">
        <v>643</v>
      </c>
      <c r="E265" s="22">
        <v>0</v>
      </c>
      <c r="F265" s="22">
        <v>0</v>
      </c>
      <c r="G265" s="22">
        <v>0</v>
      </c>
      <c r="H265" s="22">
        <v>0</v>
      </c>
      <c r="I265" s="22">
        <v>0</v>
      </c>
    </row>
    <row r="266" spans="1:9" x14ac:dyDescent="0.35">
      <c r="A266" s="22" t="s">
        <v>114</v>
      </c>
      <c r="B266" s="22" t="s">
        <v>507</v>
      </c>
      <c r="C266" s="22" t="s">
        <v>644</v>
      </c>
      <c r="D266" s="22" t="s">
        <v>645</v>
      </c>
      <c r="E266" s="22">
        <v>0</v>
      </c>
      <c r="F266" s="22">
        <v>0</v>
      </c>
      <c r="G266" s="22">
        <v>0</v>
      </c>
      <c r="H266" s="22">
        <v>0</v>
      </c>
      <c r="I266" s="22">
        <v>0</v>
      </c>
    </row>
    <row r="267" spans="1:9" x14ac:dyDescent="0.35">
      <c r="A267" s="22" t="s">
        <v>114</v>
      </c>
      <c r="B267" s="22" t="s">
        <v>507</v>
      </c>
      <c r="C267" s="22" t="s">
        <v>646</v>
      </c>
      <c r="D267" s="22" t="s">
        <v>647</v>
      </c>
      <c r="E267" s="22">
        <v>0</v>
      </c>
      <c r="F267" s="22">
        <v>0</v>
      </c>
      <c r="G267" s="22">
        <v>0</v>
      </c>
      <c r="H267" s="22">
        <v>0</v>
      </c>
      <c r="I267" s="22">
        <v>0</v>
      </c>
    </row>
    <row r="268" spans="1:9" x14ac:dyDescent="0.35">
      <c r="A268" s="22" t="s">
        <v>114</v>
      </c>
      <c r="B268" s="22" t="s">
        <v>507</v>
      </c>
      <c r="C268" s="22" t="s">
        <v>648</v>
      </c>
      <c r="D268" s="22" t="s">
        <v>649</v>
      </c>
      <c r="E268" s="22">
        <v>0</v>
      </c>
      <c r="F268" s="22">
        <v>0</v>
      </c>
      <c r="G268" s="22">
        <v>0</v>
      </c>
      <c r="H268" s="22">
        <v>0</v>
      </c>
      <c r="I268" s="22">
        <v>0</v>
      </c>
    </row>
    <row r="269" spans="1:9" x14ac:dyDescent="0.35">
      <c r="A269" s="22" t="s">
        <v>114</v>
      </c>
      <c r="B269" s="22" t="s">
        <v>507</v>
      </c>
      <c r="C269" s="22" t="s">
        <v>650</v>
      </c>
      <c r="D269" s="22" t="s">
        <v>651</v>
      </c>
      <c r="E269" s="22">
        <v>0</v>
      </c>
      <c r="F269" s="22">
        <v>0</v>
      </c>
      <c r="G269" s="22">
        <v>0</v>
      </c>
      <c r="H269" s="22">
        <v>0</v>
      </c>
      <c r="I269" s="22">
        <v>0</v>
      </c>
    </row>
    <row r="270" spans="1:9" x14ac:dyDescent="0.35">
      <c r="A270" s="22" t="s">
        <v>114</v>
      </c>
      <c r="B270" s="22" t="s">
        <v>507</v>
      </c>
      <c r="C270" s="22" t="s">
        <v>652</v>
      </c>
      <c r="D270" s="22" t="s">
        <v>653</v>
      </c>
      <c r="E270" s="22">
        <v>0</v>
      </c>
      <c r="F270" s="22">
        <v>0</v>
      </c>
      <c r="G270" s="22">
        <v>0</v>
      </c>
      <c r="H270" s="22">
        <v>0</v>
      </c>
      <c r="I270" s="22">
        <v>0</v>
      </c>
    </row>
    <row r="271" spans="1:9" x14ac:dyDescent="0.35">
      <c r="A271" s="22" t="s">
        <v>114</v>
      </c>
      <c r="B271" s="22" t="s">
        <v>507</v>
      </c>
      <c r="C271" s="22" t="s">
        <v>654</v>
      </c>
      <c r="D271" s="22" t="s">
        <v>655</v>
      </c>
      <c r="E271" s="22">
        <v>0</v>
      </c>
      <c r="F271" s="22">
        <v>0</v>
      </c>
      <c r="G271" s="22">
        <v>0</v>
      </c>
      <c r="H271" s="22">
        <v>0</v>
      </c>
      <c r="I271" s="22">
        <v>0</v>
      </c>
    </row>
    <row r="272" spans="1:9" x14ac:dyDescent="0.35">
      <c r="A272" s="22" t="s">
        <v>114</v>
      </c>
      <c r="B272" s="22" t="s">
        <v>507</v>
      </c>
      <c r="C272" s="22" t="s">
        <v>656</v>
      </c>
      <c r="D272" s="22" t="s">
        <v>657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</row>
    <row r="273" spans="1:9" x14ac:dyDescent="0.35">
      <c r="A273" s="22" t="s">
        <v>114</v>
      </c>
      <c r="B273" s="22" t="s">
        <v>507</v>
      </c>
      <c r="C273" s="22" t="s">
        <v>658</v>
      </c>
      <c r="D273" s="22" t="s">
        <v>659</v>
      </c>
      <c r="E273" s="22">
        <v>0</v>
      </c>
      <c r="F273" s="22">
        <v>0</v>
      </c>
      <c r="G273" s="22">
        <v>0</v>
      </c>
      <c r="H273" s="22">
        <v>0</v>
      </c>
      <c r="I273" s="22">
        <v>0</v>
      </c>
    </row>
    <row r="274" spans="1:9" x14ac:dyDescent="0.35">
      <c r="A274" s="22" t="s">
        <v>114</v>
      </c>
      <c r="B274" s="22" t="s">
        <v>507</v>
      </c>
      <c r="C274" s="22" t="s">
        <v>660</v>
      </c>
      <c r="D274" s="22" t="s">
        <v>661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</row>
    <row r="275" spans="1:9" x14ac:dyDescent="0.35">
      <c r="A275" s="22" t="s">
        <v>114</v>
      </c>
      <c r="B275" s="22" t="s">
        <v>507</v>
      </c>
      <c r="C275" s="22" t="s">
        <v>662</v>
      </c>
      <c r="D275" s="22" t="s">
        <v>663</v>
      </c>
      <c r="E275" s="22">
        <v>0</v>
      </c>
      <c r="F275" s="22">
        <v>0</v>
      </c>
      <c r="G275" s="22">
        <v>0</v>
      </c>
      <c r="H275" s="22">
        <v>0</v>
      </c>
      <c r="I275" s="22">
        <v>0</v>
      </c>
    </row>
    <row r="276" spans="1:9" x14ac:dyDescent="0.35">
      <c r="A276" s="22" t="s">
        <v>114</v>
      </c>
      <c r="B276" s="22" t="s">
        <v>507</v>
      </c>
      <c r="C276" s="22" t="s">
        <v>664</v>
      </c>
      <c r="D276" s="22" t="s">
        <v>665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</row>
    <row r="277" spans="1:9" x14ac:dyDescent="0.35">
      <c r="A277" s="22" t="s">
        <v>114</v>
      </c>
      <c r="B277" s="22" t="s">
        <v>507</v>
      </c>
      <c r="C277" s="22" t="s">
        <v>666</v>
      </c>
      <c r="D277" s="22" t="s">
        <v>667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</row>
    <row r="278" spans="1:9" x14ac:dyDescent="0.35">
      <c r="A278" s="22" t="s">
        <v>114</v>
      </c>
      <c r="B278" s="22" t="s">
        <v>507</v>
      </c>
      <c r="C278" s="22" t="s">
        <v>668</v>
      </c>
      <c r="D278" s="22" t="s">
        <v>669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</row>
    <row r="279" spans="1:9" x14ac:dyDescent="0.35">
      <c r="A279" s="22" t="s">
        <v>114</v>
      </c>
      <c r="B279" s="22" t="s">
        <v>670</v>
      </c>
      <c r="C279" s="22" t="s">
        <v>671</v>
      </c>
      <c r="D279" s="22" t="s">
        <v>672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</row>
    <row r="280" spans="1:9" x14ac:dyDescent="0.35">
      <c r="A280" s="22" t="s">
        <v>114</v>
      </c>
      <c r="B280" s="22" t="s">
        <v>670</v>
      </c>
      <c r="C280" s="22" t="s">
        <v>673</v>
      </c>
      <c r="D280" s="22" t="s">
        <v>674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</row>
    <row r="281" spans="1:9" x14ac:dyDescent="0.35">
      <c r="A281" s="22" t="s">
        <v>114</v>
      </c>
      <c r="B281" s="22" t="s">
        <v>670</v>
      </c>
      <c r="C281" s="22" t="s">
        <v>675</v>
      </c>
      <c r="D281" s="22" t="s">
        <v>676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</row>
    <row r="282" spans="1:9" x14ac:dyDescent="0.35">
      <c r="A282" s="22" t="s">
        <v>114</v>
      </c>
      <c r="B282" s="22" t="s">
        <v>670</v>
      </c>
      <c r="C282" s="22" t="s">
        <v>677</v>
      </c>
      <c r="D282" s="22" t="s">
        <v>678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</row>
    <row r="283" spans="1:9" x14ac:dyDescent="0.35">
      <c r="A283" s="22" t="s">
        <v>114</v>
      </c>
      <c r="B283" s="22" t="s">
        <v>670</v>
      </c>
      <c r="C283" s="22" t="s">
        <v>679</v>
      </c>
      <c r="D283" s="22" t="s">
        <v>680</v>
      </c>
      <c r="E283" s="22">
        <v>0</v>
      </c>
      <c r="F283" s="22">
        <v>0</v>
      </c>
      <c r="G283" s="22">
        <v>0</v>
      </c>
      <c r="H283" s="22">
        <v>0</v>
      </c>
      <c r="I283" s="22">
        <v>0</v>
      </c>
    </row>
    <row r="284" spans="1:9" x14ac:dyDescent="0.35">
      <c r="A284" s="22" t="s">
        <v>114</v>
      </c>
      <c r="B284" s="22" t="s">
        <v>670</v>
      </c>
      <c r="C284" s="22" t="s">
        <v>681</v>
      </c>
      <c r="D284" s="22" t="s">
        <v>682</v>
      </c>
      <c r="E284" s="22">
        <v>0</v>
      </c>
      <c r="F284" s="22">
        <v>0</v>
      </c>
      <c r="G284" s="22">
        <v>0</v>
      </c>
      <c r="H284" s="22">
        <v>0</v>
      </c>
      <c r="I284" s="22">
        <v>0</v>
      </c>
    </row>
    <row r="285" spans="1:9" x14ac:dyDescent="0.35">
      <c r="A285" s="22" t="s">
        <v>114</v>
      </c>
      <c r="B285" s="22" t="s">
        <v>670</v>
      </c>
      <c r="C285" s="22" t="s">
        <v>683</v>
      </c>
      <c r="D285" s="22" t="s">
        <v>684</v>
      </c>
      <c r="E285" s="22">
        <v>0</v>
      </c>
      <c r="F285" s="22">
        <v>0</v>
      </c>
      <c r="G285" s="22">
        <v>0</v>
      </c>
      <c r="H285" s="22">
        <v>0</v>
      </c>
      <c r="I285" s="22">
        <v>0</v>
      </c>
    </row>
    <row r="286" spans="1:9" x14ac:dyDescent="0.35">
      <c r="A286" s="22" t="s">
        <v>114</v>
      </c>
      <c r="B286" s="22" t="s">
        <v>670</v>
      </c>
      <c r="C286" s="22" t="s">
        <v>685</v>
      </c>
      <c r="D286" s="22" t="s">
        <v>686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</row>
    <row r="287" spans="1:9" x14ac:dyDescent="0.35">
      <c r="A287" s="22" t="s">
        <v>114</v>
      </c>
      <c r="B287" s="22" t="s">
        <v>670</v>
      </c>
      <c r="C287" s="22" t="s">
        <v>687</v>
      </c>
      <c r="D287" s="22" t="s">
        <v>688</v>
      </c>
      <c r="E287" s="22">
        <v>0</v>
      </c>
      <c r="F287" s="22">
        <v>0</v>
      </c>
      <c r="G287" s="22">
        <v>0</v>
      </c>
      <c r="H287" s="22">
        <v>0</v>
      </c>
      <c r="I287" s="22">
        <v>0</v>
      </c>
    </row>
    <row r="288" spans="1:9" x14ac:dyDescent="0.35">
      <c r="A288" s="22" t="s">
        <v>114</v>
      </c>
      <c r="B288" s="22" t="s">
        <v>670</v>
      </c>
      <c r="C288" s="22" t="s">
        <v>689</v>
      </c>
      <c r="D288" s="22" t="s">
        <v>690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</row>
    <row r="289" spans="1:9" x14ac:dyDescent="0.35">
      <c r="A289" s="22" t="s">
        <v>114</v>
      </c>
      <c r="B289" s="22" t="s">
        <v>670</v>
      </c>
      <c r="C289" s="22" t="s">
        <v>691</v>
      </c>
      <c r="D289" s="22" t="s">
        <v>692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</row>
    <row r="290" spans="1:9" x14ac:dyDescent="0.35">
      <c r="A290" s="22" t="s">
        <v>114</v>
      </c>
      <c r="B290" s="22" t="s">
        <v>670</v>
      </c>
      <c r="C290" s="22" t="s">
        <v>693</v>
      </c>
      <c r="D290" s="22" t="s">
        <v>694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</row>
    <row r="291" spans="1:9" x14ac:dyDescent="0.35">
      <c r="A291" s="22" t="s">
        <v>114</v>
      </c>
      <c r="B291" s="22" t="s">
        <v>670</v>
      </c>
      <c r="C291" s="22" t="s">
        <v>695</v>
      </c>
      <c r="D291" s="22" t="s">
        <v>696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</row>
    <row r="292" spans="1:9" x14ac:dyDescent="0.35">
      <c r="A292" s="22" t="s">
        <v>114</v>
      </c>
      <c r="B292" s="22" t="s">
        <v>670</v>
      </c>
      <c r="C292" s="22" t="s">
        <v>697</v>
      </c>
      <c r="D292" s="22" t="s">
        <v>698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</row>
    <row r="293" spans="1:9" x14ac:dyDescent="0.35">
      <c r="A293" s="22" t="s">
        <v>114</v>
      </c>
      <c r="B293" s="22" t="s">
        <v>670</v>
      </c>
      <c r="C293" s="22" t="s">
        <v>699</v>
      </c>
      <c r="D293" s="22" t="s">
        <v>700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</row>
    <row r="294" spans="1:9" x14ac:dyDescent="0.35">
      <c r="A294" s="22" t="s">
        <v>114</v>
      </c>
      <c r="B294" s="22" t="s">
        <v>670</v>
      </c>
      <c r="C294" s="22" t="s">
        <v>701</v>
      </c>
      <c r="D294" s="22" t="s">
        <v>702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</row>
    <row r="295" spans="1:9" x14ac:dyDescent="0.35">
      <c r="A295" s="22" t="s">
        <v>114</v>
      </c>
      <c r="B295" s="22" t="s">
        <v>670</v>
      </c>
      <c r="C295" s="22" t="s">
        <v>703</v>
      </c>
      <c r="D295" s="22" t="s">
        <v>704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</row>
    <row r="296" spans="1:9" x14ac:dyDescent="0.35">
      <c r="A296" s="22" t="s">
        <v>114</v>
      </c>
      <c r="B296" s="22" t="s">
        <v>670</v>
      </c>
      <c r="C296" s="22" t="s">
        <v>705</v>
      </c>
      <c r="D296" s="22" t="s">
        <v>706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</row>
    <row r="297" spans="1:9" x14ac:dyDescent="0.35">
      <c r="A297" s="22" t="s">
        <v>114</v>
      </c>
      <c r="B297" s="22" t="s">
        <v>670</v>
      </c>
      <c r="C297" s="22" t="s">
        <v>707</v>
      </c>
      <c r="D297" s="22" t="s">
        <v>708</v>
      </c>
      <c r="E297" s="22">
        <v>0</v>
      </c>
      <c r="F297" s="22">
        <v>0</v>
      </c>
      <c r="G297" s="22">
        <v>0</v>
      </c>
      <c r="H297" s="22">
        <v>0</v>
      </c>
      <c r="I297" s="22">
        <v>0</v>
      </c>
    </row>
    <row r="298" spans="1:9" x14ac:dyDescent="0.35">
      <c r="A298" s="22" t="s">
        <v>114</v>
      </c>
      <c r="B298" s="22" t="s">
        <v>670</v>
      </c>
      <c r="C298" s="22" t="s">
        <v>709</v>
      </c>
      <c r="D298" s="22" t="s">
        <v>710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</row>
    <row r="299" spans="1:9" x14ac:dyDescent="0.35">
      <c r="A299" s="22" t="s">
        <v>114</v>
      </c>
      <c r="B299" s="22" t="s">
        <v>670</v>
      </c>
      <c r="C299" s="22" t="s">
        <v>711</v>
      </c>
      <c r="D299" s="22" t="s">
        <v>712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</row>
    <row r="300" spans="1:9" x14ac:dyDescent="0.35">
      <c r="A300" s="22" t="s">
        <v>114</v>
      </c>
      <c r="B300" s="22" t="s">
        <v>670</v>
      </c>
      <c r="C300" s="22" t="s">
        <v>713</v>
      </c>
      <c r="D300" s="22" t="s">
        <v>714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</row>
    <row r="301" spans="1:9" x14ac:dyDescent="0.35">
      <c r="A301" s="22" t="s">
        <v>114</v>
      </c>
      <c r="B301" s="22" t="s">
        <v>670</v>
      </c>
      <c r="C301" s="22" t="s">
        <v>715</v>
      </c>
      <c r="D301" s="22" t="s">
        <v>716</v>
      </c>
      <c r="E301" s="22">
        <v>0</v>
      </c>
      <c r="F301" s="22">
        <v>0</v>
      </c>
      <c r="G301" s="22">
        <v>0</v>
      </c>
      <c r="H301" s="22">
        <v>0</v>
      </c>
      <c r="I301" s="22">
        <v>0</v>
      </c>
    </row>
    <row r="302" spans="1:9" x14ac:dyDescent="0.35">
      <c r="A302" s="22" t="s">
        <v>114</v>
      </c>
      <c r="B302" s="22" t="s">
        <v>670</v>
      </c>
      <c r="C302" s="22" t="s">
        <v>717</v>
      </c>
      <c r="D302" s="22" t="s">
        <v>718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</row>
    <row r="303" spans="1:9" x14ac:dyDescent="0.35">
      <c r="A303" s="22" t="s">
        <v>114</v>
      </c>
      <c r="B303" s="22" t="s">
        <v>670</v>
      </c>
      <c r="C303" s="22" t="s">
        <v>719</v>
      </c>
      <c r="D303" s="22" t="s">
        <v>720</v>
      </c>
      <c r="E303" s="22">
        <v>0</v>
      </c>
      <c r="F303" s="22">
        <v>0</v>
      </c>
      <c r="G303" s="22">
        <v>0</v>
      </c>
      <c r="H303" s="22">
        <v>0</v>
      </c>
      <c r="I303" s="22">
        <v>0</v>
      </c>
    </row>
    <row r="304" spans="1:9" x14ac:dyDescent="0.35">
      <c r="A304" s="22" t="s">
        <v>114</v>
      </c>
      <c r="B304" s="22" t="s">
        <v>670</v>
      </c>
      <c r="C304" s="22" t="s">
        <v>721</v>
      </c>
      <c r="D304" s="22" t="s">
        <v>722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</row>
    <row r="305" spans="1:9" x14ac:dyDescent="0.35">
      <c r="A305" s="22" t="s">
        <v>114</v>
      </c>
      <c r="B305" s="22" t="s">
        <v>670</v>
      </c>
      <c r="C305" s="22" t="s">
        <v>723</v>
      </c>
      <c r="D305" s="22" t="s">
        <v>724</v>
      </c>
      <c r="E305" s="22">
        <v>0</v>
      </c>
      <c r="F305" s="22">
        <v>0</v>
      </c>
      <c r="G305" s="22">
        <v>0</v>
      </c>
      <c r="H305" s="22">
        <v>0</v>
      </c>
      <c r="I305" s="22">
        <v>0</v>
      </c>
    </row>
    <row r="306" spans="1:9" x14ac:dyDescent="0.35">
      <c r="A306" s="22" t="s">
        <v>114</v>
      </c>
      <c r="B306" s="22" t="s">
        <v>670</v>
      </c>
      <c r="C306" s="22" t="s">
        <v>725</v>
      </c>
      <c r="D306" s="22" t="s">
        <v>726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</row>
    <row r="307" spans="1:9" x14ac:dyDescent="0.35">
      <c r="A307" s="22" t="s">
        <v>114</v>
      </c>
      <c r="B307" s="22" t="s">
        <v>670</v>
      </c>
      <c r="C307" s="22" t="s">
        <v>727</v>
      </c>
      <c r="D307" s="22" t="s">
        <v>728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</row>
    <row r="308" spans="1:9" x14ac:dyDescent="0.35">
      <c r="A308" s="22" t="s">
        <v>114</v>
      </c>
      <c r="B308" s="22" t="s">
        <v>670</v>
      </c>
      <c r="C308" s="22" t="s">
        <v>729</v>
      </c>
      <c r="D308" s="22" t="s">
        <v>730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</row>
    <row r="309" spans="1:9" x14ac:dyDescent="0.35">
      <c r="A309" s="22" t="s">
        <v>114</v>
      </c>
      <c r="B309" s="22" t="s">
        <v>670</v>
      </c>
      <c r="C309" s="22" t="s">
        <v>731</v>
      </c>
      <c r="D309" s="22" t="s">
        <v>732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</row>
    <row r="310" spans="1:9" x14ac:dyDescent="0.35">
      <c r="A310" s="22" t="s">
        <v>114</v>
      </c>
      <c r="B310" s="22" t="s">
        <v>670</v>
      </c>
      <c r="C310" s="22" t="s">
        <v>733</v>
      </c>
      <c r="D310" s="22" t="s">
        <v>734</v>
      </c>
      <c r="E310" s="22">
        <v>0</v>
      </c>
      <c r="F310" s="22">
        <v>0</v>
      </c>
      <c r="G310" s="22">
        <v>0</v>
      </c>
      <c r="H310" s="22">
        <v>106716</v>
      </c>
      <c r="I310" s="22">
        <v>106716</v>
      </c>
    </row>
    <row r="311" spans="1:9" x14ac:dyDescent="0.35">
      <c r="A311" s="22" t="s">
        <v>114</v>
      </c>
      <c r="B311" s="22" t="s">
        <v>670</v>
      </c>
      <c r="C311" s="22" t="s">
        <v>735</v>
      </c>
      <c r="D311" s="22" t="s">
        <v>736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</row>
    <row r="312" spans="1:9" x14ac:dyDescent="0.35">
      <c r="A312" s="22" t="s">
        <v>114</v>
      </c>
      <c r="B312" s="22" t="s">
        <v>670</v>
      </c>
      <c r="C312" s="22" t="s">
        <v>737</v>
      </c>
      <c r="D312" s="22" t="s">
        <v>738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</row>
    <row r="313" spans="1:9" x14ac:dyDescent="0.35">
      <c r="A313" s="22" t="s">
        <v>114</v>
      </c>
      <c r="B313" s="22" t="s">
        <v>670</v>
      </c>
      <c r="C313" s="22" t="s">
        <v>739</v>
      </c>
      <c r="D313" s="22" t="s">
        <v>740</v>
      </c>
      <c r="E313" s="22">
        <v>0</v>
      </c>
      <c r="F313" s="22">
        <v>0</v>
      </c>
      <c r="G313" s="22">
        <v>0</v>
      </c>
      <c r="H313" s="22">
        <v>0</v>
      </c>
      <c r="I313" s="22">
        <v>0</v>
      </c>
    </row>
    <row r="314" spans="1:9" x14ac:dyDescent="0.35">
      <c r="A314" s="22" t="s">
        <v>114</v>
      </c>
      <c r="B314" s="22" t="s">
        <v>670</v>
      </c>
      <c r="C314" s="22" t="s">
        <v>741</v>
      </c>
      <c r="D314" s="22" t="s">
        <v>742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</row>
    <row r="315" spans="1:9" x14ac:dyDescent="0.35">
      <c r="A315" s="22" t="s">
        <v>114</v>
      </c>
      <c r="B315" s="22" t="s">
        <v>670</v>
      </c>
      <c r="C315" s="22" t="s">
        <v>743</v>
      </c>
      <c r="D315" s="22" t="s">
        <v>744</v>
      </c>
      <c r="E315" s="22">
        <v>0</v>
      </c>
      <c r="F315" s="22">
        <v>0</v>
      </c>
      <c r="G315" s="22">
        <v>0</v>
      </c>
      <c r="H315" s="22">
        <v>0</v>
      </c>
      <c r="I315" s="22">
        <v>0</v>
      </c>
    </row>
    <row r="316" spans="1:9" x14ac:dyDescent="0.35">
      <c r="A316" s="22" t="s">
        <v>114</v>
      </c>
      <c r="B316" s="22" t="s">
        <v>670</v>
      </c>
      <c r="C316" s="22" t="s">
        <v>745</v>
      </c>
      <c r="D316" s="22" t="s">
        <v>746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</row>
    <row r="317" spans="1:9" x14ac:dyDescent="0.35">
      <c r="A317" s="22" t="s">
        <v>114</v>
      </c>
      <c r="B317" s="22" t="s">
        <v>670</v>
      </c>
      <c r="C317" s="22" t="s">
        <v>747</v>
      </c>
      <c r="D317" s="22" t="s">
        <v>748</v>
      </c>
      <c r="E317" s="22">
        <v>0</v>
      </c>
      <c r="F317" s="22">
        <v>0</v>
      </c>
      <c r="G317" s="22">
        <v>0</v>
      </c>
      <c r="H317" s="22">
        <v>0</v>
      </c>
      <c r="I317" s="22">
        <v>0</v>
      </c>
    </row>
    <row r="318" spans="1:9" x14ac:dyDescent="0.35">
      <c r="A318" s="22" t="s">
        <v>114</v>
      </c>
      <c r="B318" s="22" t="s">
        <v>670</v>
      </c>
      <c r="C318" s="22" t="s">
        <v>749</v>
      </c>
      <c r="D318" s="22" t="s">
        <v>750</v>
      </c>
      <c r="E318" s="22">
        <v>0</v>
      </c>
      <c r="F318" s="22">
        <v>0</v>
      </c>
      <c r="G318" s="22">
        <v>0</v>
      </c>
      <c r="H318" s="22">
        <v>0</v>
      </c>
      <c r="I318" s="22">
        <v>0</v>
      </c>
    </row>
    <row r="319" spans="1:9" x14ac:dyDescent="0.35">
      <c r="A319" s="22" t="s">
        <v>114</v>
      </c>
      <c r="B319" s="22" t="s">
        <v>670</v>
      </c>
      <c r="C319" s="22" t="s">
        <v>751</v>
      </c>
      <c r="D319" s="22" t="s">
        <v>752</v>
      </c>
      <c r="E319" s="22">
        <v>0</v>
      </c>
      <c r="F319" s="22">
        <v>0</v>
      </c>
      <c r="G319" s="22">
        <v>0</v>
      </c>
      <c r="H319" s="22">
        <v>0</v>
      </c>
      <c r="I319" s="22">
        <v>0</v>
      </c>
    </row>
    <row r="320" spans="1:9" x14ac:dyDescent="0.35">
      <c r="A320" s="22" t="s">
        <v>114</v>
      </c>
      <c r="B320" s="22" t="s">
        <v>670</v>
      </c>
      <c r="C320" s="22" t="s">
        <v>753</v>
      </c>
      <c r="D320" s="22" t="s">
        <v>754</v>
      </c>
      <c r="E320" s="22">
        <v>0</v>
      </c>
      <c r="F320" s="22">
        <v>0</v>
      </c>
      <c r="G320" s="22">
        <v>0</v>
      </c>
      <c r="H320" s="22">
        <v>0</v>
      </c>
      <c r="I320" s="22">
        <v>0</v>
      </c>
    </row>
    <row r="321" spans="1:9" x14ac:dyDescent="0.35">
      <c r="A321" s="22" t="s">
        <v>114</v>
      </c>
      <c r="B321" s="22" t="s">
        <v>670</v>
      </c>
      <c r="C321" s="22" t="s">
        <v>755</v>
      </c>
      <c r="D321" s="22" t="s">
        <v>756</v>
      </c>
      <c r="E321" s="22">
        <v>0</v>
      </c>
      <c r="F321" s="22">
        <v>0</v>
      </c>
      <c r="G321" s="22">
        <v>0</v>
      </c>
      <c r="H321" s="22">
        <v>0</v>
      </c>
      <c r="I321" s="22">
        <v>0</v>
      </c>
    </row>
    <row r="322" spans="1:9" x14ac:dyDescent="0.35">
      <c r="A322" s="22" t="s">
        <v>114</v>
      </c>
      <c r="B322" s="22" t="s">
        <v>670</v>
      </c>
      <c r="C322" s="22" t="s">
        <v>757</v>
      </c>
      <c r="D322" s="22" t="s">
        <v>758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</row>
    <row r="323" spans="1:9" x14ac:dyDescent="0.35">
      <c r="A323" s="22" t="s">
        <v>114</v>
      </c>
      <c r="B323" s="22" t="s">
        <v>670</v>
      </c>
      <c r="C323" s="22" t="s">
        <v>759</v>
      </c>
      <c r="D323" s="22" t="s">
        <v>760</v>
      </c>
      <c r="E323" s="22">
        <v>0</v>
      </c>
      <c r="F323" s="22">
        <v>0</v>
      </c>
      <c r="G323" s="22">
        <v>0</v>
      </c>
      <c r="H323" s="22">
        <v>0</v>
      </c>
      <c r="I323" s="22">
        <v>0</v>
      </c>
    </row>
    <row r="324" spans="1:9" x14ac:dyDescent="0.35">
      <c r="A324" s="22" t="s">
        <v>114</v>
      </c>
      <c r="B324" s="22" t="s">
        <v>670</v>
      </c>
      <c r="C324" s="22" t="s">
        <v>761</v>
      </c>
      <c r="D324" s="22" t="s">
        <v>762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</row>
    <row r="325" spans="1:9" x14ac:dyDescent="0.35">
      <c r="A325" s="22" t="s">
        <v>114</v>
      </c>
      <c r="B325" s="22" t="s">
        <v>670</v>
      </c>
      <c r="C325" s="22" t="s">
        <v>763</v>
      </c>
      <c r="D325" s="22" t="s">
        <v>764</v>
      </c>
      <c r="E325" s="22">
        <v>0</v>
      </c>
      <c r="F325" s="22">
        <v>0</v>
      </c>
      <c r="G325" s="22">
        <v>0</v>
      </c>
      <c r="H325" s="22">
        <v>0</v>
      </c>
      <c r="I325" s="22">
        <v>0</v>
      </c>
    </row>
    <row r="326" spans="1:9" x14ac:dyDescent="0.35">
      <c r="A326" s="22" t="s">
        <v>114</v>
      </c>
      <c r="B326" s="22" t="s">
        <v>670</v>
      </c>
      <c r="C326" s="22" t="s">
        <v>765</v>
      </c>
      <c r="D326" s="22" t="s">
        <v>766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</row>
    <row r="327" spans="1:9" x14ac:dyDescent="0.35">
      <c r="A327" s="22" t="s">
        <v>114</v>
      </c>
      <c r="B327" s="22" t="s">
        <v>670</v>
      </c>
      <c r="C327" s="22" t="s">
        <v>767</v>
      </c>
      <c r="D327" s="22" t="s">
        <v>768</v>
      </c>
      <c r="E327" s="22">
        <v>0</v>
      </c>
      <c r="F327" s="22">
        <v>0</v>
      </c>
      <c r="G327" s="22">
        <v>0</v>
      </c>
      <c r="H327" s="22">
        <v>0</v>
      </c>
      <c r="I327" s="22">
        <v>0</v>
      </c>
    </row>
    <row r="328" spans="1:9" x14ac:dyDescent="0.35">
      <c r="A328" s="22" t="s">
        <v>114</v>
      </c>
      <c r="B328" s="22" t="s">
        <v>670</v>
      </c>
      <c r="C328" s="22" t="s">
        <v>769</v>
      </c>
      <c r="D328" s="22" t="s">
        <v>770</v>
      </c>
      <c r="E328" s="22">
        <v>0</v>
      </c>
      <c r="F328" s="22">
        <v>0</v>
      </c>
      <c r="G328" s="22">
        <v>0</v>
      </c>
      <c r="H328" s="22">
        <v>66415</v>
      </c>
      <c r="I328" s="22">
        <v>66415</v>
      </c>
    </row>
    <row r="329" spans="1:9" x14ac:dyDescent="0.35">
      <c r="A329" s="22" t="s">
        <v>114</v>
      </c>
      <c r="B329" s="22" t="s">
        <v>670</v>
      </c>
      <c r="C329" s="22" t="s">
        <v>771</v>
      </c>
      <c r="D329" s="22" t="s">
        <v>772</v>
      </c>
      <c r="E329" s="22">
        <v>0</v>
      </c>
      <c r="F329" s="22">
        <v>0</v>
      </c>
      <c r="G329" s="22">
        <v>0</v>
      </c>
      <c r="H329" s="22">
        <v>0</v>
      </c>
      <c r="I329" s="22">
        <v>0</v>
      </c>
    </row>
    <row r="330" spans="1:9" x14ac:dyDescent="0.35">
      <c r="A330" s="22" t="s">
        <v>114</v>
      </c>
      <c r="B330" s="22" t="s">
        <v>773</v>
      </c>
      <c r="C330" s="22" t="s">
        <v>774</v>
      </c>
      <c r="D330" s="22" t="s">
        <v>775</v>
      </c>
      <c r="E330" s="22">
        <v>0</v>
      </c>
      <c r="F330" s="22">
        <v>0</v>
      </c>
      <c r="G330" s="22">
        <v>0</v>
      </c>
      <c r="H330" s="22">
        <v>0</v>
      </c>
      <c r="I330" s="22">
        <v>0</v>
      </c>
    </row>
    <row r="331" spans="1:9" x14ac:dyDescent="0.35">
      <c r="A331" s="22" t="s">
        <v>114</v>
      </c>
      <c r="B331" s="22" t="s">
        <v>773</v>
      </c>
      <c r="C331" s="22" t="s">
        <v>776</v>
      </c>
      <c r="D331" s="22" t="s">
        <v>777</v>
      </c>
      <c r="E331" s="22">
        <v>0</v>
      </c>
      <c r="F331" s="22">
        <v>0</v>
      </c>
      <c r="G331" s="22">
        <v>0</v>
      </c>
      <c r="H331" s="22">
        <v>0</v>
      </c>
      <c r="I331" s="22">
        <v>0</v>
      </c>
    </row>
    <row r="332" spans="1:9" x14ac:dyDescent="0.35">
      <c r="A332" s="22" t="s">
        <v>114</v>
      </c>
      <c r="B332" s="22" t="s">
        <v>773</v>
      </c>
      <c r="C332" s="22" t="s">
        <v>778</v>
      </c>
      <c r="D332" s="22" t="s">
        <v>779</v>
      </c>
      <c r="E332" s="22">
        <v>0</v>
      </c>
      <c r="F332" s="22">
        <v>0</v>
      </c>
      <c r="G332" s="22">
        <v>0</v>
      </c>
      <c r="H332" s="22">
        <v>0</v>
      </c>
      <c r="I332" s="22">
        <v>0</v>
      </c>
    </row>
    <row r="333" spans="1:9" x14ac:dyDescent="0.35">
      <c r="A333" s="22" t="s">
        <v>114</v>
      </c>
      <c r="B333" s="22" t="s">
        <v>773</v>
      </c>
      <c r="C333" s="22" t="s">
        <v>780</v>
      </c>
      <c r="D333" s="22" t="s">
        <v>781</v>
      </c>
      <c r="E333" s="22">
        <v>0</v>
      </c>
      <c r="F333" s="22">
        <v>0</v>
      </c>
      <c r="G333" s="22">
        <v>0</v>
      </c>
      <c r="H333" s="22">
        <v>0</v>
      </c>
      <c r="I333" s="22">
        <v>0</v>
      </c>
    </row>
    <row r="334" spans="1:9" x14ac:dyDescent="0.35">
      <c r="A334" s="22" t="s">
        <v>114</v>
      </c>
      <c r="B334" s="22" t="s">
        <v>773</v>
      </c>
      <c r="C334" s="22" t="s">
        <v>782</v>
      </c>
      <c r="D334" s="22" t="s">
        <v>783</v>
      </c>
      <c r="E334" s="22">
        <v>0</v>
      </c>
      <c r="F334" s="22">
        <v>0</v>
      </c>
      <c r="G334" s="22">
        <v>0</v>
      </c>
      <c r="H334" s="22">
        <v>0</v>
      </c>
      <c r="I334" s="22">
        <v>0</v>
      </c>
    </row>
    <row r="335" spans="1:9" x14ac:dyDescent="0.35">
      <c r="A335" s="22" t="s">
        <v>114</v>
      </c>
      <c r="B335" s="22" t="s">
        <v>773</v>
      </c>
      <c r="C335" s="22" t="s">
        <v>784</v>
      </c>
      <c r="D335" s="22" t="s">
        <v>785</v>
      </c>
      <c r="E335" s="22">
        <v>0</v>
      </c>
      <c r="F335" s="22">
        <v>0</v>
      </c>
      <c r="G335" s="22">
        <v>0</v>
      </c>
      <c r="H335" s="22">
        <v>0</v>
      </c>
      <c r="I335" s="22">
        <v>0</v>
      </c>
    </row>
    <row r="336" spans="1:9" x14ac:dyDescent="0.35">
      <c r="A336" s="22" t="s">
        <v>114</v>
      </c>
      <c r="B336" s="22" t="s">
        <v>773</v>
      </c>
      <c r="C336" s="22" t="s">
        <v>786</v>
      </c>
      <c r="D336" s="22" t="s">
        <v>787</v>
      </c>
      <c r="E336" s="22">
        <v>0</v>
      </c>
      <c r="F336" s="22">
        <v>0</v>
      </c>
      <c r="G336" s="22">
        <v>0</v>
      </c>
      <c r="H336" s="22">
        <v>0</v>
      </c>
      <c r="I336" s="22">
        <v>0</v>
      </c>
    </row>
    <row r="337" spans="1:9" x14ac:dyDescent="0.35">
      <c r="A337" s="22" t="s">
        <v>114</v>
      </c>
      <c r="B337" s="22" t="s">
        <v>773</v>
      </c>
      <c r="C337" s="22" t="s">
        <v>788</v>
      </c>
      <c r="D337" s="22" t="s">
        <v>789</v>
      </c>
      <c r="E337" s="22">
        <v>0</v>
      </c>
      <c r="F337" s="22">
        <v>0</v>
      </c>
      <c r="G337" s="22">
        <v>0</v>
      </c>
      <c r="H337" s="22">
        <v>0</v>
      </c>
      <c r="I337" s="22">
        <v>0</v>
      </c>
    </row>
    <row r="338" spans="1:9" x14ac:dyDescent="0.35">
      <c r="A338" s="22" t="s">
        <v>114</v>
      </c>
      <c r="B338" s="22" t="s">
        <v>790</v>
      </c>
      <c r="C338" s="22" t="s">
        <v>791</v>
      </c>
      <c r="D338" s="22" t="s">
        <v>792</v>
      </c>
      <c r="E338" s="22">
        <v>159608</v>
      </c>
      <c r="F338" s="22">
        <v>0</v>
      </c>
      <c r="G338" s="22">
        <v>0</v>
      </c>
      <c r="H338" s="22">
        <v>0</v>
      </c>
      <c r="I338" s="22">
        <v>159608</v>
      </c>
    </row>
    <row r="339" spans="1:9" x14ac:dyDescent="0.35">
      <c r="A339" s="22"/>
      <c r="B339" s="22"/>
      <c r="C339" s="22"/>
      <c r="D339" s="22" t="s">
        <v>793</v>
      </c>
      <c r="E339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2E2A0-B44F-474F-B99C-EDFF14E9DCF1}">
  <dimension ref="A1:I339"/>
  <sheetViews>
    <sheetView zoomScale="90" zoomScaleNormal="90" workbookViewId="0"/>
  </sheetViews>
  <sheetFormatPr defaultRowHeight="14.5" x14ac:dyDescent="0.35"/>
  <cols>
    <col min="2" max="2" width="23.7265625" customWidth="1"/>
    <col min="4" max="4" width="37.7265625" customWidth="1"/>
    <col min="5" max="9" width="15.7265625" customWidth="1"/>
  </cols>
  <sheetData>
    <row r="1" spans="1:9" ht="24" customHeight="1" x14ac:dyDescent="0.4">
      <c r="A1" s="4" t="str">
        <f>HYPERLINK("#'Index'!A1", "&lt;&lt; Index")</f>
        <v>&lt;&lt; Index</v>
      </c>
      <c r="B1" s="20" t="s">
        <v>1192</v>
      </c>
      <c r="D1" s="20" t="s">
        <v>1202</v>
      </c>
    </row>
    <row r="2" spans="1:9" ht="64" customHeight="1" x14ac:dyDescent="0.3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1194</v>
      </c>
      <c r="F2" s="21" t="s">
        <v>1195</v>
      </c>
      <c r="G2" s="21" t="s">
        <v>1196</v>
      </c>
      <c r="H2" s="21" t="s">
        <v>57</v>
      </c>
      <c r="I2" s="21" t="s">
        <v>1184</v>
      </c>
    </row>
    <row r="3" spans="1:9" x14ac:dyDescent="0.35">
      <c r="A3" s="21"/>
      <c r="B3" s="21"/>
      <c r="C3" s="21"/>
      <c r="D3" s="21" t="s">
        <v>80</v>
      </c>
      <c r="E3" s="21" t="s">
        <v>1197</v>
      </c>
      <c r="F3" s="21" t="s">
        <v>1198</v>
      </c>
      <c r="G3" s="21" t="s">
        <v>1199</v>
      </c>
      <c r="H3" s="21" t="s">
        <v>1200</v>
      </c>
      <c r="I3" s="21" t="s">
        <v>1201</v>
      </c>
    </row>
    <row r="4" spans="1:9" x14ac:dyDescent="0.35">
      <c r="A4" s="22" t="s">
        <v>114</v>
      </c>
      <c r="B4" s="22" t="s">
        <v>115</v>
      </c>
      <c r="C4" s="22" t="s">
        <v>116</v>
      </c>
      <c r="D4" s="22" t="s">
        <v>117</v>
      </c>
      <c r="E4" s="22">
        <v>53896564</v>
      </c>
      <c r="F4" s="22">
        <v>79210</v>
      </c>
      <c r="G4" s="22">
        <v>997567</v>
      </c>
      <c r="H4" s="22">
        <v>837157</v>
      </c>
      <c r="I4" s="22">
        <v>55810498</v>
      </c>
    </row>
    <row r="5" spans="1:9" x14ac:dyDescent="0.35">
      <c r="A5" s="22" t="s">
        <v>114</v>
      </c>
      <c r="B5" s="22" t="s">
        <v>115</v>
      </c>
      <c r="C5" s="22" t="s">
        <v>118</v>
      </c>
      <c r="D5" s="22" t="s">
        <v>119</v>
      </c>
      <c r="E5" s="22">
        <v>35251428</v>
      </c>
      <c r="F5" s="22">
        <v>0</v>
      </c>
      <c r="G5" s="22">
        <v>0</v>
      </c>
      <c r="H5" s="22">
        <v>0</v>
      </c>
      <c r="I5" s="22">
        <v>35251428</v>
      </c>
    </row>
    <row r="6" spans="1:9" x14ac:dyDescent="0.35">
      <c r="A6" s="22" t="s">
        <v>114</v>
      </c>
      <c r="B6" s="22" t="s">
        <v>115</v>
      </c>
      <c r="C6" s="22" t="s">
        <v>120</v>
      </c>
      <c r="D6" s="22" t="s">
        <v>121</v>
      </c>
      <c r="E6" s="22">
        <v>4251064</v>
      </c>
      <c r="F6" s="22">
        <v>0</v>
      </c>
      <c r="G6" s="22">
        <v>0</v>
      </c>
      <c r="H6" s="22">
        <v>0</v>
      </c>
      <c r="I6" s="22">
        <v>4251064</v>
      </c>
    </row>
    <row r="7" spans="1:9" x14ac:dyDescent="0.35">
      <c r="A7" s="22" t="s">
        <v>114</v>
      </c>
      <c r="B7" s="22" t="s">
        <v>115</v>
      </c>
      <c r="C7" s="22" t="s">
        <v>122</v>
      </c>
      <c r="D7" s="22" t="s">
        <v>123</v>
      </c>
      <c r="E7" s="22">
        <v>2761518000</v>
      </c>
      <c r="F7" s="22">
        <v>5135000</v>
      </c>
      <c r="G7" s="22">
        <v>1016000</v>
      </c>
      <c r="H7" s="22">
        <v>77475000</v>
      </c>
      <c r="I7" s="22">
        <v>2845144000</v>
      </c>
    </row>
    <row r="8" spans="1:9" x14ac:dyDescent="0.35">
      <c r="A8" s="22" t="s">
        <v>114</v>
      </c>
      <c r="B8" s="22" t="s">
        <v>115</v>
      </c>
      <c r="C8" s="22" t="s">
        <v>124</v>
      </c>
      <c r="D8" s="22" t="s">
        <v>125</v>
      </c>
      <c r="E8" s="22">
        <v>7613279</v>
      </c>
      <c r="F8" s="22">
        <v>0</v>
      </c>
      <c r="G8" s="22">
        <v>0</v>
      </c>
      <c r="H8" s="22">
        <v>298970</v>
      </c>
      <c r="I8" s="22">
        <v>7912249</v>
      </c>
    </row>
    <row r="9" spans="1:9" x14ac:dyDescent="0.35">
      <c r="A9" s="22" t="s">
        <v>114</v>
      </c>
      <c r="B9" s="22" t="s">
        <v>115</v>
      </c>
      <c r="C9" s="22" t="s">
        <v>126</v>
      </c>
      <c r="D9" s="22" t="s">
        <v>127</v>
      </c>
      <c r="E9" s="22">
        <v>3824320</v>
      </c>
      <c r="F9" s="22">
        <v>0</v>
      </c>
      <c r="G9" s="22">
        <v>0</v>
      </c>
      <c r="H9" s="22">
        <v>1786680</v>
      </c>
      <c r="I9" s="22">
        <v>5611000</v>
      </c>
    </row>
    <row r="10" spans="1:9" x14ac:dyDescent="0.35">
      <c r="A10" s="22" t="s">
        <v>114</v>
      </c>
      <c r="B10" s="22" t="s">
        <v>115</v>
      </c>
      <c r="C10" s="22" t="s">
        <v>128</v>
      </c>
      <c r="D10" s="22" t="s">
        <v>129</v>
      </c>
      <c r="E10" s="22">
        <v>48303662</v>
      </c>
      <c r="F10" s="22">
        <v>0</v>
      </c>
      <c r="G10" s="22">
        <v>0</v>
      </c>
      <c r="H10" s="22">
        <v>0</v>
      </c>
      <c r="I10" s="22">
        <v>48303662</v>
      </c>
    </row>
    <row r="11" spans="1:9" x14ac:dyDescent="0.35">
      <c r="A11" s="22" t="s">
        <v>114</v>
      </c>
      <c r="B11" s="22" t="s">
        <v>115</v>
      </c>
      <c r="C11" s="22" t="s">
        <v>130</v>
      </c>
      <c r="D11" s="22" t="s">
        <v>131</v>
      </c>
      <c r="E11" s="22">
        <v>2968038000</v>
      </c>
      <c r="F11" s="22">
        <v>4898000</v>
      </c>
      <c r="G11" s="22">
        <v>377000</v>
      </c>
      <c r="H11" s="22">
        <v>433832000</v>
      </c>
      <c r="I11" s="22">
        <v>3407145000</v>
      </c>
    </row>
    <row r="12" spans="1:9" x14ac:dyDescent="0.35">
      <c r="A12" s="22" t="s">
        <v>114</v>
      </c>
      <c r="B12" s="22" t="s">
        <v>115</v>
      </c>
      <c r="C12" s="22" t="s">
        <v>132</v>
      </c>
      <c r="D12" s="22" t="s">
        <v>133</v>
      </c>
      <c r="E12" s="22">
        <v>31399000</v>
      </c>
      <c r="F12" s="22">
        <v>0</v>
      </c>
      <c r="G12" s="22">
        <v>0</v>
      </c>
      <c r="H12" s="22">
        <v>327000</v>
      </c>
      <c r="I12" s="22">
        <v>31726000</v>
      </c>
    </row>
    <row r="13" spans="1:9" x14ac:dyDescent="0.35">
      <c r="A13" s="22" t="s">
        <v>114</v>
      </c>
      <c r="B13" s="22" t="s">
        <v>115</v>
      </c>
      <c r="C13" s="22" t="s">
        <v>134</v>
      </c>
      <c r="D13" s="22" t="s">
        <v>135</v>
      </c>
      <c r="E13" s="22">
        <v>124675032</v>
      </c>
      <c r="F13" s="22">
        <v>0</v>
      </c>
      <c r="G13" s="22">
        <v>0</v>
      </c>
      <c r="H13" s="22">
        <v>0</v>
      </c>
      <c r="I13" s="22">
        <v>124675032</v>
      </c>
    </row>
    <row r="14" spans="1:9" x14ac:dyDescent="0.35">
      <c r="A14" s="22" t="s">
        <v>114</v>
      </c>
      <c r="B14" s="22" t="s">
        <v>115</v>
      </c>
      <c r="C14" s="22" t="s">
        <v>136</v>
      </c>
      <c r="D14" s="22" t="s">
        <v>137</v>
      </c>
      <c r="E14" s="22">
        <v>21322413</v>
      </c>
      <c r="F14" s="22">
        <v>0</v>
      </c>
      <c r="G14" s="22">
        <v>0</v>
      </c>
      <c r="H14" s="22">
        <v>3133250</v>
      </c>
      <c r="I14" s="22">
        <v>24455663</v>
      </c>
    </row>
    <row r="15" spans="1:9" x14ac:dyDescent="0.35">
      <c r="A15" s="22" t="s">
        <v>114</v>
      </c>
      <c r="B15" s="22" t="s">
        <v>115</v>
      </c>
      <c r="C15" s="22" t="s">
        <v>138</v>
      </c>
      <c r="D15" s="22" t="s">
        <v>139</v>
      </c>
      <c r="E15" s="22">
        <v>66063546</v>
      </c>
      <c r="F15" s="22">
        <v>0</v>
      </c>
      <c r="G15" s="22">
        <v>0</v>
      </c>
      <c r="H15" s="22">
        <v>715980</v>
      </c>
      <c r="I15" s="22">
        <v>66779526</v>
      </c>
    </row>
    <row r="16" spans="1:9" x14ac:dyDescent="0.35">
      <c r="A16" s="22" t="s">
        <v>114</v>
      </c>
      <c r="B16" s="22" t="s">
        <v>115</v>
      </c>
      <c r="C16" s="22" t="s">
        <v>140</v>
      </c>
      <c r="D16" s="22" t="s">
        <v>141</v>
      </c>
      <c r="E16" s="22">
        <v>224395000</v>
      </c>
      <c r="F16" s="22">
        <v>0</v>
      </c>
      <c r="G16" s="22">
        <v>0</v>
      </c>
      <c r="H16" s="22">
        <v>0</v>
      </c>
      <c r="I16" s="22">
        <v>224395000</v>
      </c>
    </row>
    <row r="17" spans="1:9" x14ac:dyDescent="0.35">
      <c r="A17" s="22" t="s">
        <v>114</v>
      </c>
      <c r="B17" s="22" t="s">
        <v>115</v>
      </c>
      <c r="C17" s="22" t="s">
        <v>142</v>
      </c>
      <c r="D17" s="22" t="s">
        <v>143</v>
      </c>
      <c r="E17" s="22">
        <v>32074682</v>
      </c>
      <c r="F17" s="22">
        <v>0</v>
      </c>
      <c r="G17" s="22">
        <v>0</v>
      </c>
      <c r="H17" s="22">
        <v>0</v>
      </c>
      <c r="I17" s="22">
        <v>32074682</v>
      </c>
    </row>
    <row r="18" spans="1:9" x14ac:dyDescent="0.35">
      <c r="A18" s="22" t="s">
        <v>114</v>
      </c>
      <c r="B18" s="22" t="s">
        <v>115</v>
      </c>
      <c r="C18" s="22" t="s">
        <v>144</v>
      </c>
      <c r="D18" s="22" t="s">
        <v>145</v>
      </c>
      <c r="E18" s="22">
        <v>376072000</v>
      </c>
      <c r="F18" s="22">
        <v>0</v>
      </c>
      <c r="G18" s="22">
        <v>0</v>
      </c>
      <c r="H18" s="22">
        <v>0</v>
      </c>
      <c r="I18" s="22">
        <v>376072000</v>
      </c>
    </row>
    <row r="19" spans="1:9" x14ac:dyDescent="0.35">
      <c r="A19" s="22" t="s">
        <v>114</v>
      </c>
      <c r="B19" s="22" t="s">
        <v>115</v>
      </c>
      <c r="C19" s="22" t="s">
        <v>146</v>
      </c>
      <c r="D19" s="22" t="s">
        <v>147</v>
      </c>
      <c r="E19" s="22">
        <v>257412662</v>
      </c>
      <c r="F19" s="22">
        <v>0</v>
      </c>
      <c r="G19" s="22">
        <v>0</v>
      </c>
      <c r="H19" s="22">
        <v>0</v>
      </c>
      <c r="I19" s="22">
        <v>257412662</v>
      </c>
    </row>
    <row r="20" spans="1:9" x14ac:dyDescent="0.35">
      <c r="A20" s="22" t="s">
        <v>114</v>
      </c>
      <c r="B20" s="22" t="s">
        <v>115</v>
      </c>
      <c r="C20" s="22" t="s">
        <v>148</v>
      </c>
      <c r="D20" s="22" t="s">
        <v>149</v>
      </c>
      <c r="E20" s="22">
        <v>19393330</v>
      </c>
      <c r="F20" s="22">
        <v>0</v>
      </c>
      <c r="G20" s="22">
        <v>0</v>
      </c>
      <c r="H20" s="22">
        <v>21868019</v>
      </c>
      <c r="I20" s="22">
        <v>41261349</v>
      </c>
    </row>
    <row r="21" spans="1:9" x14ac:dyDescent="0.35">
      <c r="A21" s="22" t="s">
        <v>114</v>
      </c>
      <c r="B21" s="22" t="s">
        <v>115</v>
      </c>
      <c r="C21" s="22" t="s">
        <v>150</v>
      </c>
      <c r="D21" s="22" t="s">
        <v>151</v>
      </c>
      <c r="E21" s="22">
        <v>46331265</v>
      </c>
      <c r="F21" s="22">
        <v>0</v>
      </c>
      <c r="G21" s="22">
        <v>0</v>
      </c>
      <c r="H21" s="22">
        <v>0</v>
      </c>
      <c r="I21" s="22">
        <v>46331265</v>
      </c>
    </row>
    <row r="22" spans="1:9" x14ac:dyDescent="0.35">
      <c r="A22" s="22" t="s">
        <v>114</v>
      </c>
      <c r="B22" s="22" t="s">
        <v>115</v>
      </c>
      <c r="C22" s="22" t="s">
        <v>152</v>
      </c>
      <c r="D22" s="22" t="s">
        <v>153</v>
      </c>
      <c r="E22" s="22">
        <v>22203509</v>
      </c>
      <c r="F22" s="22">
        <v>0</v>
      </c>
      <c r="G22" s="22">
        <v>0</v>
      </c>
      <c r="H22" s="22">
        <v>0</v>
      </c>
      <c r="I22" s="22">
        <v>22203509</v>
      </c>
    </row>
    <row r="23" spans="1:9" x14ac:dyDescent="0.35">
      <c r="A23" s="22" t="s">
        <v>114</v>
      </c>
      <c r="B23" s="22" t="s">
        <v>154</v>
      </c>
      <c r="C23" s="22" t="s">
        <v>155</v>
      </c>
      <c r="D23" s="22" t="s">
        <v>156</v>
      </c>
      <c r="E23" s="22">
        <v>0</v>
      </c>
      <c r="F23" s="22">
        <v>0</v>
      </c>
      <c r="G23" s="22">
        <v>0</v>
      </c>
      <c r="H23" s="22">
        <v>6350284</v>
      </c>
      <c r="I23" s="22">
        <v>6350284</v>
      </c>
    </row>
    <row r="24" spans="1:9" x14ac:dyDescent="0.35">
      <c r="A24" s="22" t="s">
        <v>114</v>
      </c>
      <c r="B24" s="22" t="s">
        <v>154</v>
      </c>
      <c r="C24" s="22" t="s">
        <v>157</v>
      </c>
      <c r="D24" s="22" t="s">
        <v>158</v>
      </c>
      <c r="E24" s="22">
        <v>6581402</v>
      </c>
      <c r="F24" s="22">
        <v>0</v>
      </c>
      <c r="G24" s="22">
        <v>0</v>
      </c>
      <c r="H24" s="22">
        <v>0</v>
      </c>
      <c r="I24" s="22">
        <v>6581402</v>
      </c>
    </row>
    <row r="25" spans="1:9" x14ac:dyDescent="0.35">
      <c r="A25" s="22" t="s">
        <v>114</v>
      </c>
      <c r="B25" s="22" t="s">
        <v>154</v>
      </c>
      <c r="C25" s="22" t="s">
        <v>159</v>
      </c>
      <c r="D25" s="22" t="s">
        <v>160</v>
      </c>
      <c r="E25" s="22">
        <v>796361</v>
      </c>
      <c r="F25" s="22">
        <v>0</v>
      </c>
      <c r="G25" s="22">
        <v>0</v>
      </c>
      <c r="H25" s="22">
        <v>0</v>
      </c>
      <c r="I25" s="22">
        <v>796361</v>
      </c>
    </row>
    <row r="26" spans="1:9" x14ac:dyDescent="0.35">
      <c r="A26" s="22" t="s">
        <v>114</v>
      </c>
      <c r="B26" s="22" t="s">
        <v>154</v>
      </c>
      <c r="C26" s="22" t="s">
        <v>161</v>
      </c>
      <c r="D26" s="22" t="s">
        <v>162</v>
      </c>
      <c r="E26" s="22">
        <v>12981874</v>
      </c>
      <c r="F26" s="22">
        <v>0</v>
      </c>
      <c r="G26" s="22">
        <v>0</v>
      </c>
      <c r="H26" s="22">
        <v>0</v>
      </c>
      <c r="I26" s="22">
        <v>12981874</v>
      </c>
    </row>
    <row r="27" spans="1:9" x14ac:dyDescent="0.35">
      <c r="A27" s="22" t="s">
        <v>114</v>
      </c>
      <c r="B27" s="22" t="s">
        <v>154</v>
      </c>
      <c r="C27" s="22" t="s">
        <v>163</v>
      </c>
      <c r="D27" s="22" t="s">
        <v>164</v>
      </c>
      <c r="E27" s="22">
        <v>150149603</v>
      </c>
      <c r="F27" s="22">
        <v>0</v>
      </c>
      <c r="G27" s="22">
        <v>0</v>
      </c>
      <c r="H27" s="22">
        <v>0</v>
      </c>
      <c r="I27" s="22">
        <v>150149603</v>
      </c>
    </row>
    <row r="28" spans="1:9" x14ac:dyDescent="0.35">
      <c r="A28" s="22" t="s">
        <v>114</v>
      </c>
      <c r="B28" s="22" t="s">
        <v>154</v>
      </c>
      <c r="C28" s="22" t="s">
        <v>165</v>
      </c>
      <c r="D28" s="22" t="s">
        <v>166</v>
      </c>
      <c r="E28" s="22">
        <v>0</v>
      </c>
      <c r="F28" s="22">
        <v>0</v>
      </c>
      <c r="G28" s="22">
        <v>72529244</v>
      </c>
      <c r="H28" s="22">
        <v>0</v>
      </c>
      <c r="I28" s="22">
        <v>72529244</v>
      </c>
    </row>
    <row r="29" spans="1:9" x14ac:dyDescent="0.35">
      <c r="A29" s="22" t="s">
        <v>114</v>
      </c>
      <c r="B29" s="22" t="s">
        <v>167</v>
      </c>
      <c r="C29" s="22" t="s">
        <v>168</v>
      </c>
      <c r="D29" s="22" t="s">
        <v>169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</row>
    <row r="30" spans="1:9" x14ac:dyDescent="0.35">
      <c r="A30" s="22" t="s">
        <v>114</v>
      </c>
      <c r="B30" s="22" t="s">
        <v>167</v>
      </c>
      <c r="C30" s="22" t="s">
        <v>170</v>
      </c>
      <c r="D30" s="22" t="s">
        <v>171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</row>
    <row r="31" spans="1:9" x14ac:dyDescent="0.35">
      <c r="A31" s="22" t="s">
        <v>114</v>
      </c>
      <c r="B31" s="22" t="s">
        <v>167</v>
      </c>
      <c r="C31" s="22" t="s">
        <v>172</v>
      </c>
      <c r="D31" s="22" t="s">
        <v>173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</row>
    <row r="32" spans="1:9" x14ac:dyDescent="0.35">
      <c r="A32" s="22" t="s">
        <v>114</v>
      </c>
      <c r="B32" s="22" t="s">
        <v>167</v>
      </c>
      <c r="C32" s="22" t="s">
        <v>174</v>
      </c>
      <c r="D32" s="22" t="s">
        <v>175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</row>
    <row r="33" spans="1:9" x14ac:dyDescent="0.35">
      <c r="A33" s="22" t="s">
        <v>114</v>
      </c>
      <c r="B33" s="22" t="s">
        <v>167</v>
      </c>
      <c r="C33" s="22" t="s">
        <v>176</v>
      </c>
      <c r="D33" s="22" t="s">
        <v>177</v>
      </c>
      <c r="E33" s="22">
        <v>1985554</v>
      </c>
      <c r="F33" s="22">
        <v>0</v>
      </c>
      <c r="G33" s="22">
        <v>0</v>
      </c>
      <c r="H33" s="22">
        <v>0</v>
      </c>
      <c r="I33" s="22">
        <v>1985554</v>
      </c>
    </row>
    <row r="34" spans="1:9" x14ac:dyDescent="0.35">
      <c r="A34" s="22" t="s">
        <v>114</v>
      </c>
      <c r="B34" s="22" t="s">
        <v>167</v>
      </c>
      <c r="C34" s="22" t="s">
        <v>178</v>
      </c>
      <c r="D34" s="22" t="s">
        <v>179</v>
      </c>
      <c r="E34" s="22">
        <v>986162</v>
      </c>
      <c r="F34" s="22">
        <v>0</v>
      </c>
      <c r="G34" s="22">
        <v>0</v>
      </c>
      <c r="H34" s="22">
        <v>0</v>
      </c>
      <c r="I34" s="22">
        <v>986162</v>
      </c>
    </row>
    <row r="35" spans="1:9" x14ac:dyDescent="0.35">
      <c r="A35" s="22" t="s">
        <v>114</v>
      </c>
      <c r="B35" s="22" t="s">
        <v>167</v>
      </c>
      <c r="C35" s="22" t="s">
        <v>180</v>
      </c>
      <c r="D35" s="22" t="s">
        <v>181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</row>
    <row r="36" spans="1:9" x14ac:dyDescent="0.35">
      <c r="A36" s="22" t="s">
        <v>114</v>
      </c>
      <c r="B36" s="22" t="s">
        <v>167</v>
      </c>
      <c r="C36" s="22" t="s">
        <v>182</v>
      </c>
      <c r="D36" s="22" t="s">
        <v>183</v>
      </c>
      <c r="E36" s="22">
        <v>12008480</v>
      </c>
      <c r="F36" s="22">
        <v>0</v>
      </c>
      <c r="G36" s="22">
        <v>0</v>
      </c>
      <c r="H36" s="22">
        <v>0</v>
      </c>
      <c r="I36" s="22">
        <v>12008480</v>
      </c>
    </row>
    <row r="37" spans="1:9" x14ac:dyDescent="0.35">
      <c r="A37" s="22" t="s">
        <v>114</v>
      </c>
      <c r="B37" s="22" t="s">
        <v>167</v>
      </c>
      <c r="C37" s="22" t="s">
        <v>184</v>
      </c>
      <c r="D37" s="22" t="s">
        <v>185</v>
      </c>
      <c r="E37" s="22">
        <v>10267397</v>
      </c>
      <c r="F37" s="22">
        <v>0</v>
      </c>
      <c r="G37" s="22">
        <v>0</v>
      </c>
      <c r="H37" s="22">
        <v>214478</v>
      </c>
      <c r="I37" s="22">
        <v>10481875</v>
      </c>
    </row>
    <row r="38" spans="1:9" x14ac:dyDescent="0.35">
      <c r="A38" s="22" t="s">
        <v>114</v>
      </c>
      <c r="B38" s="22" t="s">
        <v>167</v>
      </c>
      <c r="C38" s="22" t="s">
        <v>186</v>
      </c>
      <c r="D38" s="22" t="s">
        <v>187</v>
      </c>
      <c r="E38" s="22">
        <v>5170940</v>
      </c>
      <c r="F38" s="22">
        <v>0</v>
      </c>
      <c r="G38" s="22">
        <v>0</v>
      </c>
      <c r="H38" s="22">
        <v>3667786</v>
      </c>
      <c r="I38" s="22">
        <v>8838726</v>
      </c>
    </row>
    <row r="39" spans="1:9" x14ac:dyDescent="0.35">
      <c r="A39" s="22" t="s">
        <v>114</v>
      </c>
      <c r="B39" s="22" t="s">
        <v>167</v>
      </c>
      <c r="C39" s="22" t="s">
        <v>188</v>
      </c>
      <c r="D39" s="22" t="s">
        <v>189</v>
      </c>
      <c r="E39" s="22">
        <v>1434981</v>
      </c>
      <c r="F39" s="22">
        <v>0</v>
      </c>
      <c r="G39" s="22">
        <v>0</v>
      </c>
      <c r="H39" s="22">
        <v>0</v>
      </c>
      <c r="I39" s="22">
        <v>1434981</v>
      </c>
    </row>
    <row r="40" spans="1:9" x14ac:dyDescent="0.35">
      <c r="A40" s="22" t="s">
        <v>114</v>
      </c>
      <c r="B40" s="22" t="s">
        <v>167</v>
      </c>
      <c r="C40" s="22" t="s">
        <v>190</v>
      </c>
      <c r="D40" s="22" t="s">
        <v>191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</row>
    <row r="41" spans="1:9" x14ac:dyDescent="0.35">
      <c r="A41" s="22" t="s">
        <v>114</v>
      </c>
      <c r="B41" s="22" t="s">
        <v>167</v>
      </c>
      <c r="C41" s="22" t="s">
        <v>192</v>
      </c>
      <c r="D41" s="22" t="s">
        <v>193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</row>
    <row r="42" spans="1:9" x14ac:dyDescent="0.35">
      <c r="A42" s="22" t="s">
        <v>114</v>
      </c>
      <c r="B42" s="22" t="s">
        <v>167</v>
      </c>
      <c r="C42" s="22" t="s">
        <v>194</v>
      </c>
      <c r="D42" s="22" t="s">
        <v>195</v>
      </c>
      <c r="E42" s="22">
        <v>7793085</v>
      </c>
      <c r="F42" s="22">
        <v>0</v>
      </c>
      <c r="G42" s="22">
        <v>0</v>
      </c>
      <c r="H42" s="22">
        <v>0</v>
      </c>
      <c r="I42" s="22">
        <v>7793085</v>
      </c>
    </row>
    <row r="43" spans="1:9" x14ac:dyDescent="0.35">
      <c r="A43" s="22" t="s">
        <v>114</v>
      </c>
      <c r="B43" s="22" t="s">
        <v>167</v>
      </c>
      <c r="C43" s="22" t="s">
        <v>196</v>
      </c>
      <c r="D43" s="22" t="s">
        <v>197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</row>
    <row r="44" spans="1:9" x14ac:dyDescent="0.35">
      <c r="A44" s="22" t="s">
        <v>114</v>
      </c>
      <c r="B44" s="22" t="s">
        <v>167</v>
      </c>
      <c r="C44" s="22" t="s">
        <v>198</v>
      </c>
      <c r="D44" s="22" t="s">
        <v>199</v>
      </c>
      <c r="E44" s="22">
        <v>0</v>
      </c>
      <c r="F44" s="22">
        <v>0</v>
      </c>
      <c r="G44" s="22">
        <v>0</v>
      </c>
      <c r="H44" s="22">
        <v>126969</v>
      </c>
      <c r="I44" s="22">
        <v>126969</v>
      </c>
    </row>
    <row r="45" spans="1:9" x14ac:dyDescent="0.35">
      <c r="A45" s="22" t="s">
        <v>114</v>
      </c>
      <c r="B45" s="22" t="s">
        <v>167</v>
      </c>
      <c r="C45" s="22" t="s">
        <v>200</v>
      </c>
      <c r="D45" s="22" t="s">
        <v>201</v>
      </c>
      <c r="E45" s="22">
        <v>7683763</v>
      </c>
      <c r="F45" s="22">
        <v>0</v>
      </c>
      <c r="G45" s="22">
        <v>0</v>
      </c>
      <c r="H45" s="22">
        <v>0</v>
      </c>
      <c r="I45" s="22">
        <v>7683763</v>
      </c>
    </row>
    <row r="46" spans="1:9" x14ac:dyDescent="0.35">
      <c r="A46" s="22" t="s">
        <v>114</v>
      </c>
      <c r="B46" s="22" t="s">
        <v>167</v>
      </c>
      <c r="C46" s="22" t="s">
        <v>202</v>
      </c>
      <c r="D46" s="22" t="s">
        <v>203</v>
      </c>
      <c r="E46" s="22">
        <v>49782</v>
      </c>
      <c r="F46" s="22">
        <v>0</v>
      </c>
      <c r="G46" s="22">
        <v>0</v>
      </c>
      <c r="H46" s="22">
        <v>0</v>
      </c>
      <c r="I46" s="22">
        <v>49782</v>
      </c>
    </row>
    <row r="47" spans="1:9" x14ac:dyDescent="0.35">
      <c r="A47" s="22" t="s">
        <v>114</v>
      </c>
      <c r="B47" s="22" t="s">
        <v>167</v>
      </c>
      <c r="C47" s="22" t="s">
        <v>204</v>
      </c>
      <c r="D47" s="22" t="s">
        <v>205</v>
      </c>
      <c r="E47" s="22">
        <v>47904944</v>
      </c>
      <c r="F47" s="22">
        <v>0</v>
      </c>
      <c r="G47" s="22">
        <v>0</v>
      </c>
      <c r="H47" s="22">
        <v>0</v>
      </c>
      <c r="I47" s="22">
        <v>47904944</v>
      </c>
    </row>
    <row r="48" spans="1:9" x14ac:dyDescent="0.35">
      <c r="A48" s="22" t="s">
        <v>114</v>
      </c>
      <c r="B48" s="22" t="s">
        <v>167</v>
      </c>
      <c r="C48" s="22" t="s">
        <v>206</v>
      </c>
      <c r="D48" s="22" t="s">
        <v>207</v>
      </c>
      <c r="E48" s="22">
        <v>2844361</v>
      </c>
      <c r="F48" s="22">
        <v>0</v>
      </c>
      <c r="G48" s="22">
        <v>0</v>
      </c>
      <c r="H48" s="22">
        <v>0</v>
      </c>
      <c r="I48" s="22">
        <v>2844361</v>
      </c>
    </row>
    <row r="49" spans="1:9" x14ac:dyDescent="0.35">
      <c r="A49" s="22" t="s">
        <v>114</v>
      </c>
      <c r="B49" s="22" t="s">
        <v>167</v>
      </c>
      <c r="C49" s="22" t="s">
        <v>208</v>
      </c>
      <c r="D49" s="22" t="s">
        <v>209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</row>
    <row r="50" spans="1:9" x14ac:dyDescent="0.35">
      <c r="A50" s="22" t="s">
        <v>114</v>
      </c>
      <c r="B50" s="22" t="s">
        <v>167</v>
      </c>
      <c r="C50" s="22" t="s">
        <v>210</v>
      </c>
      <c r="D50" s="22" t="s">
        <v>211</v>
      </c>
      <c r="E50" s="22">
        <v>91001</v>
      </c>
      <c r="F50" s="22">
        <v>0</v>
      </c>
      <c r="G50" s="22">
        <v>0</v>
      </c>
      <c r="H50" s="22">
        <v>2281335</v>
      </c>
      <c r="I50" s="22">
        <v>2372336</v>
      </c>
    </row>
    <row r="51" spans="1:9" x14ac:dyDescent="0.35">
      <c r="A51" s="22" t="s">
        <v>114</v>
      </c>
      <c r="B51" s="22" t="s">
        <v>167</v>
      </c>
      <c r="C51" s="22" t="s">
        <v>212</v>
      </c>
      <c r="D51" s="22" t="s">
        <v>213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</row>
    <row r="52" spans="1:9" x14ac:dyDescent="0.35">
      <c r="A52" s="22" t="s">
        <v>114</v>
      </c>
      <c r="B52" s="22" t="s">
        <v>167</v>
      </c>
      <c r="C52" s="22" t="s">
        <v>214</v>
      </c>
      <c r="D52" s="22" t="s">
        <v>215</v>
      </c>
      <c r="E52" s="22">
        <v>5168938</v>
      </c>
      <c r="F52" s="22">
        <v>0</v>
      </c>
      <c r="G52" s="22">
        <v>0</v>
      </c>
      <c r="H52" s="22">
        <v>0</v>
      </c>
      <c r="I52" s="22">
        <v>5168938</v>
      </c>
    </row>
    <row r="53" spans="1:9" x14ac:dyDescent="0.35">
      <c r="A53" s="22" t="s">
        <v>114</v>
      </c>
      <c r="B53" s="22" t="s">
        <v>167</v>
      </c>
      <c r="C53" s="22" t="s">
        <v>216</v>
      </c>
      <c r="D53" s="22" t="s">
        <v>217</v>
      </c>
      <c r="E53" s="22">
        <v>33216895</v>
      </c>
      <c r="F53" s="22">
        <v>0</v>
      </c>
      <c r="G53" s="22">
        <v>0</v>
      </c>
      <c r="H53" s="22">
        <v>0</v>
      </c>
      <c r="I53" s="22">
        <v>33216895</v>
      </c>
    </row>
    <row r="54" spans="1:9" x14ac:dyDescent="0.35">
      <c r="A54" s="22" t="s">
        <v>114</v>
      </c>
      <c r="B54" s="22" t="s">
        <v>167</v>
      </c>
      <c r="C54" s="22" t="s">
        <v>218</v>
      </c>
      <c r="D54" s="22" t="s">
        <v>219</v>
      </c>
      <c r="E54" s="22">
        <v>438056</v>
      </c>
      <c r="F54" s="22">
        <v>0</v>
      </c>
      <c r="G54" s="22">
        <v>0</v>
      </c>
      <c r="H54" s="22">
        <v>0</v>
      </c>
      <c r="I54" s="22">
        <v>438056</v>
      </c>
    </row>
    <row r="55" spans="1:9" x14ac:dyDescent="0.35">
      <c r="A55" s="22" t="s">
        <v>114</v>
      </c>
      <c r="B55" s="22" t="s">
        <v>167</v>
      </c>
      <c r="C55" s="22" t="s">
        <v>220</v>
      </c>
      <c r="D55" s="22" t="s">
        <v>221</v>
      </c>
      <c r="E55" s="22">
        <v>15955901</v>
      </c>
      <c r="F55" s="22">
        <v>0</v>
      </c>
      <c r="G55" s="22">
        <v>0</v>
      </c>
      <c r="H55" s="22">
        <v>0</v>
      </c>
      <c r="I55" s="22">
        <v>15955901</v>
      </c>
    </row>
    <row r="56" spans="1:9" x14ac:dyDescent="0.35">
      <c r="A56" s="22" t="s">
        <v>114</v>
      </c>
      <c r="B56" s="22" t="s">
        <v>167</v>
      </c>
      <c r="C56" s="22" t="s">
        <v>222</v>
      </c>
      <c r="D56" s="22" t="s">
        <v>223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</row>
    <row r="57" spans="1:9" x14ac:dyDescent="0.35">
      <c r="A57" s="22" t="s">
        <v>114</v>
      </c>
      <c r="B57" s="22" t="s">
        <v>167</v>
      </c>
      <c r="C57" s="22" t="s">
        <v>224</v>
      </c>
      <c r="D57" s="22" t="s">
        <v>225</v>
      </c>
      <c r="E57" s="22">
        <v>7884910</v>
      </c>
      <c r="F57" s="22">
        <v>0</v>
      </c>
      <c r="G57" s="22">
        <v>0</v>
      </c>
      <c r="H57" s="22">
        <v>0</v>
      </c>
      <c r="I57" s="22">
        <v>7884910</v>
      </c>
    </row>
    <row r="58" spans="1:9" x14ac:dyDescent="0.35">
      <c r="A58" s="22" t="s">
        <v>114</v>
      </c>
      <c r="B58" s="22" t="s">
        <v>167</v>
      </c>
      <c r="C58" s="22" t="s">
        <v>226</v>
      </c>
      <c r="D58" s="22" t="s">
        <v>227</v>
      </c>
      <c r="E58" s="22">
        <v>5996703</v>
      </c>
      <c r="F58" s="22">
        <v>0</v>
      </c>
      <c r="G58" s="22">
        <v>0</v>
      </c>
      <c r="H58" s="22">
        <v>0</v>
      </c>
      <c r="I58" s="22">
        <v>5996703</v>
      </c>
    </row>
    <row r="59" spans="1:9" x14ac:dyDescent="0.35">
      <c r="A59" s="22" t="s">
        <v>114</v>
      </c>
      <c r="B59" s="22" t="s">
        <v>167</v>
      </c>
      <c r="C59" s="22" t="s">
        <v>228</v>
      </c>
      <c r="D59" s="22" t="s">
        <v>229</v>
      </c>
      <c r="E59" s="22">
        <v>12205461</v>
      </c>
      <c r="F59" s="22">
        <v>0</v>
      </c>
      <c r="G59" s="22">
        <v>0</v>
      </c>
      <c r="H59" s="22">
        <v>0</v>
      </c>
      <c r="I59" s="22">
        <v>12205461</v>
      </c>
    </row>
    <row r="60" spans="1:9" x14ac:dyDescent="0.35">
      <c r="A60" s="22" t="s">
        <v>114</v>
      </c>
      <c r="B60" s="22" t="s">
        <v>167</v>
      </c>
      <c r="C60" s="22" t="s">
        <v>230</v>
      </c>
      <c r="D60" s="22" t="s">
        <v>231</v>
      </c>
      <c r="E60" s="22">
        <v>6002629</v>
      </c>
      <c r="F60" s="22">
        <v>0</v>
      </c>
      <c r="G60" s="22">
        <v>0</v>
      </c>
      <c r="H60" s="22">
        <v>0</v>
      </c>
      <c r="I60" s="22">
        <v>6002629</v>
      </c>
    </row>
    <row r="61" spans="1:9" x14ac:dyDescent="0.35">
      <c r="A61" s="22" t="s">
        <v>114</v>
      </c>
      <c r="B61" s="22" t="s">
        <v>167</v>
      </c>
      <c r="C61" s="22" t="s">
        <v>232</v>
      </c>
      <c r="D61" s="22" t="s">
        <v>233</v>
      </c>
      <c r="E61" s="22">
        <v>24083928</v>
      </c>
      <c r="F61" s="22">
        <v>0</v>
      </c>
      <c r="G61" s="22">
        <v>0</v>
      </c>
      <c r="H61" s="22">
        <v>1121062</v>
      </c>
      <c r="I61" s="22">
        <v>25204990</v>
      </c>
    </row>
    <row r="62" spans="1:9" x14ac:dyDescent="0.35">
      <c r="A62" s="22" t="s">
        <v>114</v>
      </c>
      <c r="B62" s="22" t="s">
        <v>167</v>
      </c>
      <c r="C62" s="22" t="s">
        <v>234</v>
      </c>
      <c r="D62" s="22" t="s">
        <v>235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</row>
    <row r="63" spans="1:9" x14ac:dyDescent="0.35">
      <c r="A63" s="22" t="s">
        <v>114</v>
      </c>
      <c r="B63" s="22" t="s">
        <v>167</v>
      </c>
      <c r="C63" s="22" t="s">
        <v>236</v>
      </c>
      <c r="D63" s="22" t="s">
        <v>237</v>
      </c>
      <c r="E63" s="22">
        <v>30047103</v>
      </c>
      <c r="F63" s="22">
        <v>2994898</v>
      </c>
      <c r="G63" s="22">
        <v>0</v>
      </c>
      <c r="H63" s="22">
        <v>0</v>
      </c>
      <c r="I63" s="22">
        <v>33042001</v>
      </c>
    </row>
    <row r="64" spans="1:9" x14ac:dyDescent="0.35">
      <c r="A64" s="22" t="s">
        <v>114</v>
      </c>
      <c r="B64" s="22" t="s">
        <v>167</v>
      </c>
      <c r="C64" s="22" t="s">
        <v>238</v>
      </c>
      <c r="D64" s="22" t="s">
        <v>239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</row>
    <row r="65" spans="1:9" x14ac:dyDescent="0.35">
      <c r="A65" s="22" t="s">
        <v>114</v>
      </c>
      <c r="B65" s="22" t="s">
        <v>167</v>
      </c>
      <c r="C65" s="22" t="s">
        <v>240</v>
      </c>
      <c r="D65" s="22" t="s">
        <v>241</v>
      </c>
      <c r="E65" s="22">
        <v>1629449</v>
      </c>
      <c r="F65" s="22">
        <v>0</v>
      </c>
      <c r="G65" s="22">
        <v>0</v>
      </c>
      <c r="H65" s="22">
        <v>378000</v>
      </c>
      <c r="I65" s="22">
        <v>2007449</v>
      </c>
    </row>
    <row r="66" spans="1:9" x14ac:dyDescent="0.35">
      <c r="A66" s="22" t="s">
        <v>114</v>
      </c>
      <c r="B66" s="22" t="s">
        <v>167</v>
      </c>
      <c r="C66" s="22" t="s">
        <v>242</v>
      </c>
      <c r="D66" s="22" t="s">
        <v>243</v>
      </c>
      <c r="E66" s="22">
        <v>0</v>
      </c>
      <c r="F66" s="22">
        <v>0</v>
      </c>
      <c r="G66" s="22">
        <v>0</v>
      </c>
      <c r="H66" s="22">
        <v>1261774</v>
      </c>
      <c r="I66" s="22">
        <v>1261774</v>
      </c>
    </row>
    <row r="67" spans="1:9" x14ac:dyDescent="0.35">
      <c r="A67" s="22" t="s">
        <v>114</v>
      </c>
      <c r="B67" s="22" t="s">
        <v>167</v>
      </c>
      <c r="C67" s="22" t="s">
        <v>244</v>
      </c>
      <c r="D67" s="22" t="s">
        <v>245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</row>
    <row r="68" spans="1:9" x14ac:dyDescent="0.35">
      <c r="A68" s="22" t="s">
        <v>114</v>
      </c>
      <c r="B68" s="22" t="s">
        <v>167</v>
      </c>
      <c r="C68" s="22" t="s">
        <v>246</v>
      </c>
      <c r="D68" s="22" t="s">
        <v>247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</row>
    <row r="69" spans="1:9" x14ac:dyDescent="0.35">
      <c r="A69" s="22" t="s">
        <v>114</v>
      </c>
      <c r="B69" s="22" t="s">
        <v>167</v>
      </c>
      <c r="C69" s="22" t="s">
        <v>248</v>
      </c>
      <c r="D69" s="22" t="s">
        <v>249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</row>
    <row r="70" spans="1:9" x14ac:dyDescent="0.35">
      <c r="A70" s="22" t="s">
        <v>114</v>
      </c>
      <c r="B70" s="22" t="s">
        <v>167</v>
      </c>
      <c r="C70" s="22" t="s">
        <v>250</v>
      </c>
      <c r="D70" s="22" t="s">
        <v>251</v>
      </c>
      <c r="E70" s="22">
        <v>9262027</v>
      </c>
      <c r="F70" s="22">
        <v>0</v>
      </c>
      <c r="G70" s="22">
        <v>0</v>
      </c>
      <c r="H70" s="22">
        <v>37469501</v>
      </c>
      <c r="I70" s="22">
        <v>46731528</v>
      </c>
    </row>
    <row r="71" spans="1:9" x14ac:dyDescent="0.35">
      <c r="A71" s="22" t="s">
        <v>114</v>
      </c>
      <c r="B71" s="22" t="s">
        <v>167</v>
      </c>
      <c r="C71" s="22" t="s">
        <v>252</v>
      </c>
      <c r="D71" s="22" t="s">
        <v>253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</row>
    <row r="72" spans="1:9" x14ac:dyDescent="0.35">
      <c r="A72" s="22" t="s">
        <v>114</v>
      </c>
      <c r="B72" s="22" t="s">
        <v>167</v>
      </c>
      <c r="C72" s="22" t="s">
        <v>254</v>
      </c>
      <c r="D72" s="22" t="s">
        <v>255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</row>
    <row r="73" spans="1:9" x14ac:dyDescent="0.35">
      <c r="A73" s="22" t="s">
        <v>114</v>
      </c>
      <c r="B73" s="22" t="s">
        <v>167</v>
      </c>
      <c r="C73" s="22" t="s">
        <v>256</v>
      </c>
      <c r="D73" s="22" t="s">
        <v>257</v>
      </c>
      <c r="E73" s="22">
        <v>1350877</v>
      </c>
      <c r="F73" s="22">
        <v>0</v>
      </c>
      <c r="G73" s="22">
        <v>0</v>
      </c>
      <c r="H73" s="22">
        <v>0</v>
      </c>
      <c r="I73" s="22">
        <v>1350877</v>
      </c>
    </row>
    <row r="74" spans="1:9" x14ac:dyDescent="0.35">
      <c r="A74" s="22" t="s">
        <v>114</v>
      </c>
      <c r="B74" s="22" t="s">
        <v>167</v>
      </c>
      <c r="C74" s="22" t="s">
        <v>258</v>
      </c>
      <c r="D74" s="22" t="s">
        <v>259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</row>
    <row r="75" spans="1:9" x14ac:dyDescent="0.35">
      <c r="A75" s="22" t="s">
        <v>114</v>
      </c>
      <c r="B75" s="22" t="s">
        <v>167</v>
      </c>
      <c r="C75" s="22" t="s">
        <v>260</v>
      </c>
      <c r="D75" s="22" t="s">
        <v>261</v>
      </c>
      <c r="E75" s="22">
        <v>7513330</v>
      </c>
      <c r="F75" s="22">
        <v>0</v>
      </c>
      <c r="G75" s="22">
        <v>0</v>
      </c>
      <c r="H75" s="22">
        <v>0</v>
      </c>
      <c r="I75" s="22">
        <v>7513330</v>
      </c>
    </row>
    <row r="76" spans="1:9" x14ac:dyDescent="0.35">
      <c r="A76" s="22" t="s">
        <v>114</v>
      </c>
      <c r="B76" s="22" t="s">
        <v>167</v>
      </c>
      <c r="C76" s="22" t="s">
        <v>262</v>
      </c>
      <c r="D76" s="22" t="s">
        <v>263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</row>
    <row r="77" spans="1:9" x14ac:dyDescent="0.35">
      <c r="A77" s="22" t="s">
        <v>114</v>
      </c>
      <c r="B77" s="22" t="s">
        <v>167</v>
      </c>
      <c r="C77" s="22" t="s">
        <v>264</v>
      </c>
      <c r="D77" s="22" t="s">
        <v>265</v>
      </c>
      <c r="E77" s="22">
        <v>1654761</v>
      </c>
      <c r="F77" s="22">
        <v>0</v>
      </c>
      <c r="G77" s="22">
        <v>0</v>
      </c>
      <c r="H77" s="22">
        <v>0</v>
      </c>
      <c r="I77" s="22">
        <v>1654761</v>
      </c>
    </row>
    <row r="78" spans="1:9" x14ac:dyDescent="0.35">
      <c r="A78" s="22" t="s">
        <v>114</v>
      </c>
      <c r="B78" s="22" t="s">
        <v>167</v>
      </c>
      <c r="C78" s="22" t="s">
        <v>266</v>
      </c>
      <c r="D78" s="22" t="s">
        <v>267</v>
      </c>
      <c r="E78" s="22">
        <v>27460109</v>
      </c>
      <c r="F78" s="22">
        <v>0</v>
      </c>
      <c r="G78" s="22">
        <v>0</v>
      </c>
      <c r="H78" s="22">
        <v>0</v>
      </c>
      <c r="I78" s="22">
        <v>27460109</v>
      </c>
    </row>
    <row r="79" spans="1:9" x14ac:dyDescent="0.35">
      <c r="A79" s="22" t="s">
        <v>114</v>
      </c>
      <c r="B79" s="22" t="s">
        <v>167</v>
      </c>
      <c r="C79" s="22" t="s">
        <v>268</v>
      </c>
      <c r="D79" s="22" t="s">
        <v>269</v>
      </c>
      <c r="E79" s="22">
        <v>1680214</v>
      </c>
      <c r="F79" s="22">
        <v>0</v>
      </c>
      <c r="G79" s="22">
        <v>0</v>
      </c>
      <c r="H79" s="22">
        <v>0</v>
      </c>
      <c r="I79" s="22">
        <v>1680214</v>
      </c>
    </row>
    <row r="80" spans="1:9" x14ac:dyDescent="0.35">
      <c r="A80" s="22" t="s">
        <v>114</v>
      </c>
      <c r="B80" s="22" t="s">
        <v>167</v>
      </c>
      <c r="C80" s="22" t="s">
        <v>270</v>
      </c>
      <c r="D80" s="22" t="s">
        <v>271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</row>
    <row r="81" spans="1:9" x14ac:dyDescent="0.35">
      <c r="A81" s="22" t="s">
        <v>114</v>
      </c>
      <c r="B81" s="22" t="s">
        <v>167</v>
      </c>
      <c r="C81" s="22" t="s">
        <v>272</v>
      </c>
      <c r="D81" s="22" t="s">
        <v>273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</row>
    <row r="82" spans="1:9" x14ac:dyDescent="0.35">
      <c r="A82" s="22" t="s">
        <v>114</v>
      </c>
      <c r="B82" s="22" t="s">
        <v>167</v>
      </c>
      <c r="C82" s="22" t="s">
        <v>274</v>
      </c>
      <c r="D82" s="22" t="s">
        <v>275</v>
      </c>
      <c r="E82" s="22">
        <v>9118261</v>
      </c>
      <c r="F82" s="22">
        <v>0</v>
      </c>
      <c r="G82" s="22">
        <v>0</v>
      </c>
      <c r="H82" s="22">
        <v>0</v>
      </c>
      <c r="I82" s="22">
        <v>9118261</v>
      </c>
    </row>
    <row r="83" spans="1:9" x14ac:dyDescent="0.35">
      <c r="A83" s="22" t="s">
        <v>114</v>
      </c>
      <c r="B83" s="22" t="s">
        <v>167</v>
      </c>
      <c r="C83" s="22" t="s">
        <v>276</v>
      </c>
      <c r="D83" s="22" t="s">
        <v>277</v>
      </c>
      <c r="E83" s="22">
        <v>0</v>
      </c>
      <c r="F83" s="22">
        <v>0</v>
      </c>
      <c r="G83" s="22">
        <v>0</v>
      </c>
      <c r="H83" s="22">
        <v>1212</v>
      </c>
      <c r="I83" s="22">
        <v>1212</v>
      </c>
    </row>
    <row r="84" spans="1:9" x14ac:dyDescent="0.35">
      <c r="A84" s="22" t="s">
        <v>114</v>
      </c>
      <c r="B84" s="22" t="s">
        <v>167</v>
      </c>
      <c r="C84" s="22" t="s">
        <v>278</v>
      </c>
      <c r="D84" s="22" t="s">
        <v>279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</row>
    <row r="85" spans="1:9" x14ac:dyDescent="0.35">
      <c r="A85" s="22" t="s">
        <v>114</v>
      </c>
      <c r="B85" s="22" t="s">
        <v>167</v>
      </c>
      <c r="C85" s="22" t="s">
        <v>280</v>
      </c>
      <c r="D85" s="22" t="s">
        <v>281</v>
      </c>
      <c r="E85" s="22">
        <v>0</v>
      </c>
      <c r="F85" s="22">
        <v>0</v>
      </c>
      <c r="G85" s="22">
        <v>0</v>
      </c>
      <c r="H85" s="22">
        <v>950000</v>
      </c>
      <c r="I85" s="22">
        <v>950000</v>
      </c>
    </row>
    <row r="86" spans="1:9" x14ac:dyDescent="0.35">
      <c r="A86" s="22" t="s">
        <v>114</v>
      </c>
      <c r="B86" s="22" t="s">
        <v>167</v>
      </c>
      <c r="C86" s="22" t="s">
        <v>282</v>
      </c>
      <c r="D86" s="22" t="s">
        <v>283</v>
      </c>
      <c r="E86" s="22">
        <v>1741066</v>
      </c>
      <c r="F86" s="22">
        <v>0</v>
      </c>
      <c r="G86" s="22">
        <v>0</v>
      </c>
      <c r="H86" s="22">
        <v>0</v>
      </c>
      <c r="I86" s="22">
        <v>1741066</v>
      </c>
    </row>
    <row r="87" spans="1:9" x14ac:dyDescent="0.35">
      <c r="A87" s="22" t="s">
        <v>114</v>
      </c>
      <c r="B87" s="22" t="s">
        <v>167</v>
      </c>
      <c r="C87" s="22" t="s">
        <v>284</v>
      </c>
      <c r="D87" s="22" t="s">
        <v>285</v>
      </c>
      <c r="E87" s="22">
        <v>1155884</v>
      </c>
      <c r="F87" s="22">
        <v>0</v>
      </c>
      <c r="G87" s="22">
        <v>0</v>
      </c>
      <c r="H87" s="22">
        <v>0</v>
      </c>
      <c r="I87" s="22">
        <v>1155884</v>
      </c>
    </row>
    <row r="88" spans="1:9" x14ac:dyDescent="0.35">
      <c r="A88" s="22" t="s">
        <v>114</v>
      </c>
      <c r="B88" s="22" t="s">
        <v>167</v>
      </c>
      <c r="C88" s="22" t="s">
        <v>286</v>
      </c>
      <c r="D88" s="22" t="s">
        <v>287</v>
      </c>
      <c r="E88" s="22">
        <v>276526</v>
      </c>
      <c r="F88" s="22">
        <v>0</v>
      </c>
      <c r="G88" s="22">
        <v>0</v>
      </c>
      <c r="H88" s="22">
        <v>0</v>
      </c>
      <c r="I88" s="22">
        <v>276526</v>
      </c>
    </row>
    <row r="89" spans="1:9" x14ac:dyDescent="0.35">
      <c r="A89" s="22" t="s">
        <v>114</v>
      </c>
      <c r="B89" s="22" t="s">
        <v>167</v>
      </c>
      <c r="C89" s="22" t="s">
        <v>288</v>
      </c>
      <c r="D89" s="22" t="s">
        <v>289</v>
      </c>
      <c r="E89" s="22">
        <v>0</v>
      </c>
      <c r="F89" s="22">
        <v>0</v>
      </c>
      <c r="G89" s="22">
        <v>0</v>
      </c>
      <c r="H89" s="22">
        <v>0</v>
      </c>
      <c r="I89" s="22">
        <v>0</v>
      </c>
    </row>
    <row r="90" spans="1:9" x14ac:dyDescent="0.35">
      <c r="A90" s="22" t="s">
        <v>114</v>
      </c>
      <c r="B90" s="22" t="s">
        <v>167</v>
      </c>
      <c r="C90" s="22" t="s">
        <v>290</v>
      </c>
      <c r="D90" s="22" t="s">
        <v>291</v>
      </c>
      <c r="E90" s="22">
        <v>6755161</v>
      </c>
      <c r="F90" s="22">
        <v>0</v>
      </c>
      <c r="G90" s="22">
        <v>0</v>
      </c>
      <c r="H90" s="22">
        <v>0</v>
      </c>
      <c r="I90" s="22">
        <v>6755161</v>
      </c>
    </row>
    <row r="91" spans="1:9" x14ac:dyDescent="0.35">
      <c r="A91" s="22" t="s">
        <v>114</v>
      </c>
      <c r="B91" s="22" t="s">
        <v>167</v>
      </c>
      <c r="C91" s="22" t="s">
        <v>292</v>
      </c>
      <c r="D91" s="22" t="s">
        <v>293</v>
      </c>
      <c r="E91" s="22">
        <v>2042764</v>
      </c>
      <c r="F91" s="22">
        <v>0</v>
      </c>
      <c r="G91" s="22">
        <v>0</v>
      </c>
      <c r="H91" s="22">
        <v>0</v>
      </c>
      <c r="I91" s="22">
        <v>2042764</v>
      </c>
    </row>
    <row r="92" spans="1:9" x14ac:dyDescent="0.35">
      <c r="A92" s="22" t="s">
        <v>114</v>
      </c>
      <c r="B92" s="22" t="s">
        <v>294</v>
      </c>
      <c r="C92" s="22" t="s">
        <v>295</v>
      </c>
      <c r="D92" s="22" t="s">
        <v>296</v>
      </c>
      <c r="E92" s="22">
        <v>5421492</v>
      </c>
      <c r="F92" s="22">
        <v>0</v>
      </c>
      <c r="G92" s="22">
        <v>0</v>
      </c>
      <c r="H92" s="22">
        <v>93498</v>
      </c>
      <c r="I92" s="22">
        <v>5514990</v>
      </c>
    </row>
    <row r="93" spans="1:9" x14ac:dyDescent="0.35">
      <c r="A93" s="22" t="s">
        <v>114</v>
      </c>
      <c r="B93" s="22" t="s">
        <v>294</v>
      </c>
      <c r="C93" s="22" t="s">
        <v>297</v>
      </c>
      <c r="D93" s="22" t="s">
        <v>298</v>
      </c>
      <c r="E93" s="22">
        <v>32258204</v>
      </c>
      <c r="F93" s="22">
        <v>0</v>
      </c>
      <c r="G93" s="22">
        <v>0</v>
      </c>
      <c r="H93" s="22">
        <v>2245900</v>
      </c>
      <c r="I93" s="22">
        <v>34504104</v>
      </c>
    </row>
    <row r="94" spans="1:9" x14ac:dyDescent="0.35">
      <c r="A94" s="22" t="s">
        <v>114</v>
      </c>
      <c r="B94" s="22" t="s">
        <v>294</v>
      </c>
      <c r="C94" s="22" t="s">
        <v>299</v>
      </c>
      <c r="D94" s="22" t="s">
        <v>300</v>
      </c>
      <c r="E94" s="22">
        <v>4362725</v>
      </c>
      <c r="F94" s="22">
        <v>0</v>
      </c>
      <c r="G94" s="22">
        <v>0</v>
      </c>
      <c r="H94" s="22">
        <v>0</v>
      </c>
      <c r="I94" s="22">
        <v>4362725</v>
      </c>
    </row>
    <row r="95" spans="1:9" x14ac:dyDescent="0.35">
      <c r="A95" s="22" t="s">
        <v>114</v>
      </c>
      <c r="B95" s="22" t="s">
        <v>294</v>
      </c>
      <c r="C95" s="22" t="s">
        <v>301</v>
      </c>
      <c r="D95" s="22" t="s">
        <v>302</v>
      </c>
      <c r="E95" s="22">
        <v>0</v>
      </c>
      <c r="F95" s="22">
        <v>0</v>
      </c>
      <c r="G95" s="22">
        <v>0</v>
      </c>
      <c r="H95" s="22">
        <v>0</v>
      </c>
      <c r="I95" s="22">
        <v>0</v>
      </c>
    </row>
    <row r="96" spans="1:9" x14ac:dyDescent="0.35">
      <c r="A96" s="22" t="s">
        <v>114</v>
      </c>
      <c r="B96" s="22" t="s">
        <v>294</v>
      </c>
      <c r="C96" s="22" t="s">
        <v>303</v>
      </c>
      <c r="D96" s="22" t="s">
        <v>304</v>
      </c>
      <c r="E96" s="22">
        <v>415380</v>
      </c>
      <c r="F96" s="22">
        <v>0</v>
      </c>
      <c r="G96" s="22">
        <v>0</v>
      </c>
      <c r="H96" s="22">
        <v>0</v>
      </c>
      <c r="I96" s="22">
        <v>415380</v>
      </c>
    </row>
    <row r="97" spans="1:9" x14ac:dyDescent="0.35">
      <c r="A97" s="22" t="s">
        <v>114</v>
      </c>
      <c r="B97" s="22" t="s">
        <v>294</v>
      </c>
      <c r="C97" s="22" t="s">
        <v>305</v>
      </c>
      <c r="D97" s="22" t="s">
        <v>306</v>
      </c>
      <c r="E97" s="22">
        <v>5666621</v>
      </c>
      <c r="F97" s="22">
        <v>0</v>
      </c>
      <c r="G97" s="22">
        <v>0</v>
      </c>
      <c r="H97" s="22">
        <v>0</v>
      </c>
      <c r="I97" s="22">
        <v>5666621</v>
      </c>
    </row>
    <row r="98" spans="1:9" x14ac:dyDescent="0.35">
      <c r="A98" s="22" t="s">
        <v>114</v>
      </c>
      <c r="B98" s="22" t="s">
        <v>294</v>
      </c>
      <c r="C98" s="22" t="s">
        <v>307</v>
      </c>
      <c r="D98" s="22" t="s">
        <v>308</v>
      </c>
      <c r="E98" s="22">
        <v>0</v>
      </c>
      <c r="F98" s="22">
        <v>0</v>
      </c>
      <c r="G98" s="22">
        <v>0</v>
      </c>
      <c r="H98" s="22">
        <v>534479</v>
      </c>
      <c r="I98" s="22">
        <v>534479</v>
      </c>
    </row>
    <row r="99" spans="1:9" x14ac:dyDescent="0.35">
      <c r="A99" s="22" t="s">
        <v>114</v>
      </c>
      <c r="B99" s="22" t="s">
        <v>294</v>
      </c>
      <c r="C99" s="22" t="s">
        <v>309</v>
      </c>
      <c r="D99" s="22" t="s">
        <v>310</v>
      </c>
      <c r="E99" s="22">
        <v>611337</v>
      </c>
      <c r="F99" s="22">
        <v>0</v>
      </c>
      <c r="G99" s="22">
        <v>0</v>
      </c>
      <c r="H99" s="22">
        <v>0</v>
      </c>
      <c r="I99" s="22">
        <v>611337</v>
      </c>
    </row>
    <row r="100" spans="1:9" x14ac:dyDescent="0.35">
      <c r="A100" s="22" t="s">
        <v>114</v>
      </c>
      <c r="B100" s="22" t="s">
        <v>294</v>
      </c>
      <c r="C100" s="22" t="s">
        <v>311</v>
      </c>
      <c r="D100" s="22" t="s">
        <v>312</v>
      </c>
      <c r="E100" s="22">
        <v>13811067</v>
      </c>
      <c r="F100" s="22">
        <v>0</v>
      </c>
      <c r="G100" s="22">
        <v>0</v>
      </c>
      <c r="H100" s="22">
        <v>0</v>
      </c>
      <c r="I100" s="22">
        <v>13811067</v>
      </c>
    </row>
    <row r="101" spans="1:9" x14ac:dyDescent="0.35">
      <c r="A101" s="22" t="s">
        <v>114</v>
      </c>
      <c r="B101" s="22" t="s">
        <v>294</v>
      </c>
      <c r="C101" s="22" t="s">
        <v>313</v>
      </c>
      <c r="D101" s="22" t="s">
        <v>314</v>
      </c>
      <c r="E101" s="22">
        <v>1742584</v>
      </c>
      <c r="F101" s="22">
        <v>0</v>
      </c>
      <c r="G101" s="22">
        <v>0</v>
      </c>
      <c r="H101" s="22">
        <v>0</v>
      </c>
      <c r="I101" s="22">
        <v>1742584</v>
      </c>
    </row>
    <row r="102" spans="1:9" x14ac:dyDescent="0.35">
      <c r="A102" s="22" t="s">
        <v>114</v>
      </c>
      <c r="B102" s="22" t="s">
        <v>294</v>
      </c>
      <c r="C102" s="22" t="s">
        <v>315</v>
      </c>
      <c r="D102" s="22" t="s">
        <v>316</v>
      </c>
      <c r="E102" s="22">
        <v>15125339</v>
      </c>
      <c r="F102" s="22">
        <v>0</v>
      </c>
      <c r="G102" s="22">
        <v>0</v>
      </c>
      <c r="H102" s="22">
        <v>0</v>
      </c>
      <c r="I102" s="22">
        <v>15125339</v>
      </c>
    </row>
    <row r="103" spans="1:9" x14ac:dyDescent="0.35">
      <c r="A103" s="22" t="s">
        <v>114</v>
      </c>
      <c r="B103" s="22" t="s">
        <v>294</v>
      </c>
      <c r="C103" s="22" t="s">
        <v>317</v>
      </c>
      <c r="D103" s="22" t="s">
        <v>318</v>
      </c>
      <c r="E103" s="22">
        <v>2449855</v>
      </c>
      <c r="F103" s="22">
        <v>0</v>
      </c>
      <c r="G103" s="22">
        <v>0</v>
      </c>
      <c r="H103" s="22">
        <v>0</v>
      </c>
      <c r="I103" s="22">
        <v>2449855</v>
      </c>
    </row>
    <row r="104" spans="1:9" x14ac:dyDescent="0.35">
      <c r="A104" s="22" t="s">
        <v>114</v>
      </c>
      <c r="B104" s="22" t="s">
        <v>294</v>
      </c>
      <c r="C104" s="22" t="s">
        <v>319</v>
      </c>
      <c r="D104" s="22" t="s">
        <v>320</v>
      </c>
      <c r="E104" s="22">
        <v>507496</v>
      </c>
      <c r="F104" s="22">
        <v>0</v>
      </c>
      <c r="G104" s="22">
        <v>0</v>
      </c>
      <c r="H104" s="22">
        <v>0</v>
      </c>
      <c r="I104" s="22">
        <v>507496</v>
      </c>
    </row>
    <row r="105" spans="1:9" x14ac:dyDescent="0.35">
      <c r="A105" s="22" t="s">
        <v>114</v>
      </c>
      <c r="B105" s="22" t="s">
        <v>294</v>
      </c>
      <c r="C105" s="22" t="s">
        <v>321</v>
      </c>
      <c r="D105" s="22" t="s">
        <v>322</v>
      </c>
      <c r="E105" s="22">
        <v>1389337</v>
      </c>
      <c r="F105" s="22">
        <v>0</v>
      </c>
      <c r="G105" s="22">
        <v>0</v>
      </c>
      <c r="H105" s="22">
        <v>0</v>
      </c>
      <c r="I105" s="22">
        <v>1389337</v>
      </c>
    </row>
    <row r="106" spans="1:9" x14ac:dyDescent="0.35">
      <c r="A106" s="22" t="s">
        <v>114</v>
      </c>
      <c r="B106" s="22" t="s">
        <v>294</v>
      </c>
      <c r="C106" s="22" t="s">
        <v>323</v>
      </c>
      <c r="D106" s="22" t="s">
        <v>324</v>
      </c>
      <c r="E106" s="22">
        <v>4443985</v>
      </c>
      <c r="F106" s="22">
        <v>0</v>
      </c>
      <c r="G106" s="22">
        <v>0</v>
      </c>
      <c r="H106" s="22">
        <v>0</v>
      </c>
      <c r="I106" s="22">
        <v>4443985</v>
      </c>
    </row>
    <row r="107" spans="1:9" x14ac:dyDescent="0.35">
      <c r="A107" s="22" t="s">
        <v>114</v>
      </c>
      <c r="B107" s="22" t="s">
        <v>294</v>
      </c>
      <c r="C107" s="22" t="s">
        <v>325</v>
      </c>
      <c r="D107" s="22" t="s">
        <v>326</v>
      </c>
      <c r="E107" s="22">
        <v>40700706</v>
      </c>
      <c r="F107" s="22">
        <v>0</v>
      </c>
      <c r="G107" s="22">
        <v>0</v>
      </c>
      <c r="H107" s="22">
        <v>5480316</v>
      </c>
      <c r="I107" s="22">
        <v>46181022</v>
      </c>
    </row>
    <row r="108" spans="1:9" x14ac:dyDescent="0.35">
      <c r="A108" s="22" t="s">
        <v>114</v>
      </c>
      <c r="B108" s="22" t="s">
        <v>294</v>
      </c>
      <c r="C108" s="22" t="s">
        <v>327</v>
      </c>
      <c r="D108" s="22" t="s">
        <v>328</v>
      </c>
      <c r="E108" s="22">
        <v>170970</v>
      </c>
      <c r="F108" s="22">
        <v>0</v>
      </c>
      <c r="G108" s="22">
        <v>0</v>
      </c>
      <c r="H108" s="22">
        <v>2757889</v>
      </c>
      <c r="I108" s="22">
        <v>2928859</v>
      </c>
    </row>
    <row r="109" spans="1:9" x14ac:dyDescent="0.35">
      <c r="A109" s="22" t="s">
        <v>114</v>
      </c>
      <c r="B109" s="22" t="s">
        <v>294</v>
      </c>
      <c r="C109" s="22" t="s">
        <v>329</v>
      </c>
      <c r="D109" s="22" t="s">
        <v>330</v>
      </c>
      <c r="E109" s="22">
        <v>193097</v>
      </c>
      <c r="F109" s="22">
        <v>0</v>
      </c>
      <c r="G109" s="22">
        <v>0</v>
      </c>
      <c r="H109" s="22">
        <v>3305834</v>
      </c>
      <c r="I109" s="22">
        <v>3498931</v>
      </c>
    </row>
    <row r="110" spans="1:9" x14ac:dyDescent="0.35">
      <c r="A110" s="22" t="s">
        <v>114</v>
      </c>
      <c r="B110" s="22" t="s">
        <v>294</v>
      </c>
      <c r="C110" s="22" t="s">
        <v>331</v>
      </c>
      <c r="D110" s="22" t="s">
        <v>332</v>
      </c>
      <c r="E110" s="22">
        <v>954399</v>
      </c>
      <c r="F110" s="22">
        <v>0</v>
      </c>
      <c r="G110" s="22">
        <v>0</v>
      </c>
      <c r="H110" s="22">
        <v>430000</v>
      </c>
      <c r="I110" s="22">
        <v>1384399</v>
      </c>
    </row>
    <row r="111" spans="1:9" x14ac:dyDescent="0.35">
      <c r="A111" s="22" t="s">
        <v>114</v>
      </c>
      <c r="B111" s="22" t="s">
        <v>294</v>
      </c>
      <c r="C111" s="22" t="s">
        <v>333</v>
      </c>
      <c r="D111" s="22" t="s">
        <v>334</v>
      </c>
      <c r="E111" s="22">
        <v>6135555</v>
      </c>
      <c r="F111" s="22">
        <v>0</v>
      </c>
      <c r="G111" s="22">
        <v>0</v>
      </c>
      <c r="H111" s="22">
        <v>0</v>
      </c>
      <c r="I111" s="22">
        <v>6135555</v>
      </c>
    </row>
    <row r="112" spans="1:9" x14ac:dyDescent="0.35">
      <c r="A112" s="22" t="s">
        <v>114</v>
      </c>
      <c r="B112" s="22" t="s">
        <v>294</v>
      </c>
      <c r="C112" s="22" t="s">
        <v>335</v>
      </c>
      <c r="D112" s="22" t="s">
        <v>336</v>
      </c>
      <c r="E112" s="22">
        <v>14455562</v>
      </c>
      <c r="F112" s="22">
        <v>0</v>
      </c>
      <c r="G112" s="22">
        <v>0</v>
      </c>
      <c r="H112" s="22">
        <v>0</v>
      </c>
      <c r="I112" s="22">
        <v>14455562</v>
      </c>
    </row>
    <row r="113" spans="1:9" x14ac:dyDescent="0.35">
      <c r="A113" s="22" t="s">
        <v>114</v>
      </c>
      <c r="B113" s="22" t="s">
        <v>294</v>
      </c>
      <c r="C113" s="22" t="s">
        <v>337</v>
      </c>
      <c r="D113" s="22" t="s">
        <v>338</v>
      </c>
      <c r="E113" s="22">
        <v>2862329</v>
      </c>
      <c r="F113" s="22">
        <v>0</v>
      </c>
      <c r="G113" s="22">
        <v>0</v>
      </c>
      <c r="H113" s="22">
        <v>0</v>
      </c>
      <c r="I113" s="22">
        <v>2862329</v>
      </c>
    </row>
    <row r="114" spans="1:9" x14ac:dyDescent="0.35">
      <c r="A114" s="22" t="s">
        <v>114</v>
      </c>
      <c r="B114" s="22" t="s">
        <v>294</v>
      </c>
      <c r="C114" s="22" t="s">
        <v>339</v>
      </c>
      <c r="D114" s="22" t="s">
        <v>340</v>
      </c>
      <c r="E114" s="22">
        <v>7733118</v>
      </c>
      <c r="F114" s="22">
        <v>0</v>
      </c>
      <c r="G114" s="22">
        <v>0</v>
      </c>
      <c r="H114" s="22">
        <v>6369125</v>
      </c>
      <c r="I114" s="22">
        <v>14102243</v>
      </c>
    </row>
    <row r="115" spans="1:9" x14ac:dyDescent="0.35">
      <c r="A115" s="22" t="s">
        <v>114</v>
      </c>
      <c r="B115" s="22" t="s">
        <v>294</v>
      </c>
      <c r="C115" s="22" t="s">
        <v>341</v>
      </c>
      <c r="D115" s="22" t="s">
        <v>342</v>
      </c>
      <c r="E115" s="22">
        <v>0</v>
      </c>
      <c r="F115" s="22">
        <v>0</v>
      </c>
      <c r="G115" s="22">
        <v>0</v>
      </c>
      <c r="H115" s="22">
        <v>0</v>
      </c>
      <c r="I115" s="22">
        <v>0</v>
      </c>
    </row>
    <row r="116" spans="1:9" x14ac:dyDescent="0.35">
      <c r="A116" s="22" t="s">
        <v>114</v>
      </c>
      <c r="B116" s="22" t="s">
        <v>294</v>
      </c>
      <c r="C116" s="22" t="s">
        <v>343</v>
      </c>
      <c r="D116" s="22" t="s">
        <v>344</v>
      </c>
      <c r="E116" s="22">
        <v>8468914</v>
      </c>
      <c r="F116" s="22">
        <v>0</v>
      </c>
      <c r="G116" s="22">
        <v>0</v>
      </c>
      <c r="H116" s="22">
        <v>0</v>
      </c>
      <c r="I116" s="22">
        <v>8468914</v>
      </c>
    </row>
    <row r="117" spans="1:9" x14ac:dyDescent="0.35">
      <c r="A117" s="22" t="s">
        <v>114</v>
      </c>
      <c r="B117" s="22" t="s">
        <v>294</v>
      </c>
      <c r="C117" s="22" t="s">
        <v>345</v>
      </c>
      <c r="D117" s="22" t="s">
        <v>346</v>
      </c>
      <c r="E117" s="22">
        <v>1102338</v>
      </c>
      <c r="F117" s="22">
        <v>0</v>
      </c>
      <c r="G117" s="22">
        <v>0</v>
      </c>
      <c r="H117" s="22">
        <v>0</v>
      </c>
      <c r="I117" s="22">
        <v>1102338</v>
      </c>
    </row>
    <row r="118" spans="1:9" x14ac:dyDescent="0.35">
      <c r="A118" s="22" t="s">
        <v>114</v>
      </c>
      <c r="B118" s="22" t="s">
        <v>294</v>
      </c>
      <c r="C118" s="22" t="s">
        <v>347</v>
      </c>
      <c r="D118" s="22" t="s">
        <v>348</v>
      </c>
      <c r="E118" s="22">
        <v>15605252</v>
      </c>
      <c r="F118" s="22">
        <v>0</v>
      </c>
      <c r="G118" s="22">
        <v>0</v>
      </c>
      <c r="H118" s="22">
        <v>0</v>
      </c>
      <c r="I118" s="22">
        <v>15605252</v>
      </c>
    </row>
    <row r="119" spans="1:9" x14ac:dyDescent="0.35">
      <c r="A119" s="22" t="s">
        <v>114</v>
      </c>
      <c r="B119" s="22" t="s">
        <v>294</v>
      </c>
      <c r="C119" s="22" t="s">
        <v>349</v>
      </c>
      <c r="D119" s="22" t="s">
        <v>350</v>
      </c>
      <c r="E119" s="22">
        <v>2581983</v>
      </c>
      <c r="F119" s="22">
        <v>0</v>
      </c>
      <c r="G119" s="22">
        <v>0</v>
      </c>
      <c r="H119" s="22">
        <v>1208475</v>
      </c>
      <c r="I119" s="22">
        <v>3790458</v>
      </c>
    </row>
    <row r="120" spans="1:9" x14ac:dyDescent="0.35">
      <c r="A120" s="22" t="s">
        <v>114</v>
      </c>
      <c r="B120" s="22" t="s">
        <v>294</v>
      </c>
      <c r="C120" s="22" t="s">
        <v>351</v>
      </c>
      <c r="D120" s="22" t="s">
        <v>352</v>
      </c>
      <c r="E120" s="22">
        <v>5282589</v>
      </c>
      <c r="F120" s="22">
        <v>0</v>
      </c>
      <c r="G120" s="22">
        <v>0</v>
      </c>
      <c r="H120" s="22">
        <v>5940327</v>
      </c>
      <c r="I120" s="22">
        <v>11222916</v>
      </c>
    </row>
    <row r="121" spans="1:9" x14ac:dyDescent="0.35">
      <c r="A121" s="22" t="s">
        <v>114</v>
      </c>
      <c r="B121" s="22" t="s">
        <v>294</v>
      </c>
      <c r="C121" s="22" t="s">
        <v>353</v>
      </c>
      <c r="D121" s="22" t="s">
        <v>354</v>
      </c>
      <c r="E121" s="22">
        <v>7802024</v>
      </c>
      <c r="F121" s="22">
        <v>20654</v>
      </c>
      <c r="G121" s="22">
        <v>0</v>
      </c>
      <c r="H121" s="22">
        <v>0</v>
      </c>
      <c r="I121" s="22">
        <v>7822678</v>
      </c>
    </row>
    <row r="122" spans="1:9" x14ac:dyDescent="0.35">
      <c r="A122" s="22" t="s">
        <v>114</v>
      </c>
      <c r="B122" s="22" t="s">
        <v>294</v>
      </c>
      <c r="C122" s="22" t="s">
        <v>355</v>
      </c>
      <c r="D122" s="22" t="s">
        <v>356</v>
      </c>
      <c r="E122" s="22">
        <v>285050</v>
      </c>
      <c r="F122" s="22">
        <v>0</v>
      </c>
      <c r="G122" s="22">
        <v>0</v>
      </c>
      <c r="H122" s="22">
        <v>584419</v>
      </c>
      <c r="I122" s="22">
        <v>869469</v>
      </c>
    </row>
    <row r="123" spans="1:9" x14ac:dyDescent="0.35">
      <c r="A123" s="22" t="s">
        <v>114</v>
      </c>
      <c r="B123" s="22" t="s">
        <v>294</v>
      </c>
      <c r="C123" s="22" t="s">
        <v>357</v>
      </c>
      <c r="D123" s="22" t="s">
        <v>358</v>
      </c>
      <c r="E123" s="22">
        <v>11735682</v>
      </c>
      <c r="F123" s="22">
        <v>0</v>
      </c>
      <c r="G123" s="22">
        <v>0</v>
      </c>
      <c r="H123" s="22">
        <v>910516</v>
      </c>
      <c r="I123" s="22">
        <v>12646198</v>
      </c>
    </row>
    <row r="124" spans="1:9" x14ac:dyDescent="0.35">
      <c r="A124" s="22" t="s">
        <v>114</v>
      </c>
      <c r="B124" s="22" t="s">
        <v>294</v>
      </c>
      <c r="C124" s="22" t="s">
        <v>359</v>
      </c>
      <c r="D124" s="22" t="s">
        <v>360</v>
      </c>
      <c r="E124" s="22">
        <v>673665</v>
      </c>
      <c r="F124" s="22">
        <v>0</v>
      </c>
      <c r="G124" s="22">
        <v>0</v>
      </c>
      <c r="H124" s="22">
        <v>1000000</v>
      </c>
      <c r="I124" s="22">
        <v>1673665</v>
      </c>
    </row>
    <row r="125" spans="1:9" x14ac:dyDescent="0.35">
      <c r="A125" s="22" t="s">
        <v>114</v>
      </c>
      <c r="B125" s="22" t="s">
        <v>294</v>
      </c>
      <c r="C125" s="22" t="s">
        <v>361</v>
      </c>
      <c r="D125" s="22" t="s">
        <v>362</v>
      </c>
      <c r="E125" s="22">
        <v>1700356</v>
      </c>
      <c r="F125" s="22">
        <v>0</v>
      </c>
      <c r="G125" s="22">
        <v>0</v>
      </c>
      <c r="H125" s="22">
        <v>0</v>
      </c>
      <c r="I125" s="22">
        <v>1700356</v>
      </c>
    </row>
    <row r="126" spans="1:9" x14ac:dyDescent="0.35">
      <c r="A126" s="22" t="s">
        <v>114</v>
      </c>
      <c r="B126" s="22" t="s">
        <v>294</v>
      </c>
      <c r="C126" s="22" t="s">
        <v>363</v>
      </c>
      <c r="D126" s="22" t="s">
        <v>364</v>
      </c>
      <c r="E126" s="22">
        <v>190451</v>
      </c>
      <c r="F126" s="22">
        <v>0</v>
      </c>
      <c r="G126" s="22">
        <v>0</v>
      </c>
      <c r="H126" s="22">
        <v>0</v>
      </c>
      <c r="I126" s="22">
        <v>190451</v>
      </c>
    </row>
    <row r="127" spans="1:9" x14ac:dyDescent="0.35">
      <c r="A127" s="22" t="s">
        <v>114</v>
      </c>
      <c r="B127" s="22" t="s">
        <v>294</v>
      </c>
      <c r="C127" s="22" t="s">
        <v>365</v>
      </c>
      <c r="D127" s="22" t="s">
        <v>366</v>
      </c>
      <c r="E127" s="22">
        <v>3166142</v>
      </c>
      <c r="F127" s="22">
        <v>0</v>
      </c>
      <c r="G127" s="22">
        <v>0</v>
      </c>
      <c r="H127" s="22">
        <v>0</v>
      </c>
      <c r="I127" s="22">
        <v>3166142</v>
      </c>
    </row>
    <row r="128" spans="1:9" x14ac:dyDescent="0.35">
      <c r="A128" s="22" t="s">
        <v>114</v>
      </c>
      <c r="B128" s="22" t="s">
        <v>294</v>
      </c>
      <c r="C128" s="22" t="s">
        <v>367</v>
      </c>
      <c r="D128" s="22" t="s">
        <v>368</v>
      </c>
      <c r="E128" s="22">
        <v>688318</v>
      </c>
      <c r="F128" s="22">
        <v>0</v>
      </c>
      <c r="G128" s="22">
        <v>0</v>
      </c>
      <c r="H128" s="22">
        <v>13824599</v>
      </c>
      <c r="I128" s="22">
        <v>14512917</v>
      </c>
    </row>
    <row r="129" spans="1:9" x14ac:dyDescent="0.35">
      <c r="A129" s="22" t="s">
        <v>114</v>
      </c>
      <c r="B129" s="22" t="s">
        <v>294</v>
      </c>
      <c r="C129" s="22" t="s">
        <v>369</v>
      </c>
      <c r="D129" s="22" t="s">
        <v>370</v>
      </c>
      <c r="E129" s="22">
        <v>5468969</v>
      </c>
      <c r="F129" s="22">
        <v>0</v>
      </c>
      <c r="G129" s="22">
        <v>0</v>
      </c>
      <c r="H129" s="22">
        <v>0</v>
      </c>
      <c r="I129" s="22">
        <v>5468969</v>
      </c>
    </row>
    <row r="130" spans="1:9" x14ac:dyDescent="0.35">
      <c r="A130" s="22" t="s">
        <v>114</v>
      </c>
      <c r="B130" s="22" t="s">
        <v>294</v>
      </c>
      <c r="C130" s="22" t="s">
        <v>371</v>
      </c>
      <c r="D130" s="22" t="s">
        <v>372</v>
      </c>
      <c r="E130" s="22">
        <v>471732</v>
      </c>
      <c r="F130" s="22">
        <v>0</v>
      </c>
      <c r="G130" s="22">
        <v>0</v>
      </c>
      <c r="H130" s="22">
        <v>0</v>
      </c>
      <c r="I130" s="22">
        <v>471732</v>
      </c>
    </row>
    <row r="131" spans="1:9" x14ac:dyDescent="0.35">
      <c r="A131" s="22" t="s">
        <v>114</v>
      </c>
      <c r="B131" s="22" t="s">
        <v>294</v>
      </c>
      <c r="C131" s="22" t="s">
        <v>373</v>
      </c>
      <c r="D131" s="22" t="s">
        <v>374</v>
      </c>
      <c r="E131" s="22">
        <v>0</v>
      </c>
      <c r="F131" s="22">
        <v>0</v>
      </c>
      <c r="G131" s="22">
        <v>0</v>
      </c>
      <c r="H131" s="22">
        <v>283954</v>
      </c>
      <c r="I131" s="22">
        <v>283954</v>
      </c>
    </row>
    <row r="132" spans="1:9" x14ac:dyDescent="0.35">
      <c r="A132" s="22" t="s">
        <v>114</v>
      </c>
      <c r="B132" s="22" t="s">
        <v>294</v>
      </c>
      <c r="C132" s="22" t="s">
        <v>375</v>
      </c>
      <c r="D132" s="22" t="s">
        <v>376</v>
      </c>
      <c r="E132" s="22">
        <v>54602</v>
      </c>
      <c r="F132" s="22">
        <v>0</v>
      </c>
      <c r="G132" s="22">
        <v>0</v>
      </c>
      <c r="H132" s="22">
        <v>0</v>
      </c>
      <c r="I132" s="22">
        <v>54602</v>
      </c>
    </row>
    <row r="133" spans="1:9" x14ac:dyDescent="0.35">
      <c r="A133" s="22" t="s">
        <v>114</v>
      </c>
      <c r="B133" s="22" t="s">
        <v>294</v>
      </c>
      <c r="C133" s="22" t="s">
        <v>377</v>
      </c>
      <c r="D133" s="22" t="s">
        <v>378</v>
      </c>
      <c r="E133" s="22">
        <v>2479646</v>
      </c>
      <c r="F133" s="22">
        <v>0</v>
      </c>
      <c r="G133" s="22">
        <v>0</v>
      </c>
      <c r="H133" s="22">
        <v>0</v>
      </c>
      <c r="I133" s="22">
        <v>2479646</v>
      </c>
    </row>
    <row r="134" spans="1:9" x14ac:dyDescent="0.35">
      <c r="A134" s="22" t="s">
        <v>114</v>
      </c>
      <c r="B134" s="22" t="s">
        <v>294</v>
      </c>
      <c r="C134" s="22" t="s">
        <v>379</v>
      </c>
      <c r="D134" s="22" t="s">
        <v>380</v>
      </c>
      <c r="E134" s="22">
        <v>2399143</v>
      </c>
      <c r="F134" s="22">
        <v>0</v>
      </c>
      <c r="G134" s="22">
        <v>0</v>
      </c>
      <c r="H134" s="22">
        <v>0</v>
      </c>
      <c r="I134" s="22">
        <v>2399143</v>
      </c>
    </row>
    <row r="135" spans="1:9" x14ac:dyDescent="0.35">
      <c r="A135" s="22" t="s">
        <v>114</v>
      </c>
      <c r="B135" s="22" t="s">
        <v>294</v>
      </c>
      <c r="C135" s="22" t="s">
        <v>381</v>
      </c>
      <c r="D135" s="22" t="s">
        <v>382</v>
      </c>
      <c r="E135" s="22">
        <v>7565265</v>
      </c>
      <c r="F135" s="22">
        <v>0</v>
      </c>
      <c r="G135" s="22">
        <v>0</v>
      </c>
      <c r="H135" s="22">
        <v>0</v>
      </c>
      <c r="I135" s="22">
        <v>7565265</v>
      </c>
    </row>
    <row r="136" spans="1:9" x14ac:dyDescent="0.35">
      <c r="A136" s="22" t="s">
        <v>114</v>
      </c>
      <c r="B136" s="22" t="s">
        <v>294</v>
      </c>
      <c r="C136" s="22" t="s">
        <v>383</v>
      </c>
      <c r="D136" s="22" t="s">
        <v>384</v>
      </c>
      <c r="E136" s="22">
        <v>3168696</v>
      </c>
      <c r="F136" s="22">
        <v>58656</v>
      </c>
      <c r="G136" s="22">
        <v>0</v>
      </c>
      <c r="H136" s="22">
        <v>0</v>
      </c>
      <c r="I136" s="22">
        <v>3227352</v>
      </c>
    </row>
    <row r="137" spans="1:9" x14ac:dyDescent="0.35">
      <c r="A137" s="22" t="s">
        <v>114</v>
      </c>
      <c r="B137" s="22" t="s">
        <v>294</v>
      </c>
      <c r="C137" s="22" t="s">
        <v>385</v>
      </c>
      <c r="D137" s="22" t="s">
        <v>386</v>
      </c>
      <c r="E137" s="22">
        <v>0</v>
      </c>
      <c r="F137" s="22">
        <v>0</v>
      </c>
      <c r="G137" s="22">
        <v>0</v>
      </c>
      <c r="H137" s="22">
        <v>0</v>
      </c>
      <c r="I137" s="22">
        <v>0</v>
      </c>
    </row>
    <row r="138" spans="1:9" x14ac:dyDescent="0.35">
      <c r="A138" s="22" t="s">
        <v>114</v>
      </c>
      <c r="B138" s="22" t="s">
        <v>294</v>
      </c>
      <c r="C138" s="22" t="s">
        <v>387</v>
      </c>
      <c r="D138" s="22" t="s">
        <v>388</v>
      </c>
      <c r="E138" s="22">
        <v>229397</v>
      </c>
      <c r="F138" s="22">
        <v>0</v>
      </c>
      <c r="G138" s="22">
        <v>384385</v>
      </c>
      <c r="H138" s="22">
        <v>0</v>
      </c>
      <c r="I138" s="22">
        <v>613782</v>
      </c>
    </row>
    <row r="139" spans="1:9" x14ac:dyDescent="0.35">
      <c r="A139" s="22" t="s">
        <v>114</v>
      </c>
      <c r="B139" s="22" t="s">
        <v>294</v>
      </c>
      <c r="C139" s="22" t="s">
        <v>389</v>
      </c>
      <c r="D139" s="22" t="s">
        <v>390</v>
      </c>
      <c r="E139" s="22">
        <v>137176</v>
      </c>
      <c r="F139" s="22">
        <v>0</v>
      </c>
      <c r="G139" s="22">
        <v>0</v>
      </c>
      <c r="H139" s="22">
        <v>383610</v>
      </c>
      <c r="I139" s="22">
        <v>520786</v>
      </c>
    </row>
    <row r="140" spans="1:9" x14ac:dyDescent="0.35">
      <c r="A140" s="22" t="s">
        <v>114</v>
      </c>
      <c r="B140" s="22" t="s">
        <v>294</v>
      </c>
      <c r="C140" s="22" t="s">
        <v>391</v>
      </c>
      <c r="D140" s="22" t="s">
        <v>392</v>
      </c>
      <c r="E140" s="22">
        <v>1143022</v>
      </c>
      <c r="F140" s="22">
        <v>0</v>
      </c>
      <c r="G140" s="22">
        <v>0</v>
      </c>
      <c r="H140" s="22">
        <v>0</v>
      </c>
      <c r="I140" s="22">
        <v>1143022</v>
      </c>
    </row>
    <row r="141" spans="1:9" x14ac:dyDescent="0.35">
      <c r="A141" s="22" t="s">
        <v>114</v>
      </c>
      <c r="B141" s="22" t="s">
        <v>294</v>
      </c>
      <c r="C141" s="22" t="s">
        <v>393</v>
      </c>
      <c r="D141" s="22" t="s">
        <v>394</v>
      </c>
      <c r="E141" s="22">
        <v>0</v>
      </c>
      <c r="F141" s="22">
        <v>0</v>
      </c>
      <c r="G141" s="22">
        <v>0</v>
      </c>
      <c r="H141" s="22">
        <v>0</v>
      </c>
      <c r="I141" s="22">
        <v>0</v>
      </c>
    </row>
    <row r="142" spans="1:9" x14ac:dyDescent="0.35">
      <c r="A142" s="22" t="s">
        <v>114</v>
      </c>
      <c r="B142" s="22" t="s">
        <v>294</v>
      </c>
      <c r="C142" s="22" t="s">
        <v>395</v>
      </c>
      <c r="D142" s="22" t="s">
        <v>396</v>
      </c>
      <c r="E142" s="22">
        <v>1523570</v>
      </c>
      <c r="F142" s="22">
        <v>0</v>
      </c>
      <c r="G142" s="22">
        <v>0</v>
      </c>
      <c r="H142" s="22">
        <v>0</v>
      </c>
      <c r="I142" s="22">
        <v>1523570</v>
      </c>
    </row>
    <row r="143" spans="1:9" x14ac:dyDescent="0.35">
      <c r="A143" s="22" t="s">
        <v>114</v>
      </c>
      <c r="B143" s="22" t="s">
        <v>294</v>
      </c>
      <c r="C143" s="22" t="s">
        <v>397</v>
      </c>
      <c r="D143" s="22" t="s">
        <v>398</v>
      </c>
      <c r="E143" s="22">
        <v>1333544</v>
      </c>
      <c r="F143" s="22">
        <v>0</v>
      </c>
      <c r="G143" s="22">
        <v>0</v>
      </c>
      <c r="H143" s="22">
        <v>217815</v>
      </c>
      <c r="I143" s="22">
        <v>1551359</v>
      </c>
    </row>
    <row r="144" spans="1:9" x14ac:dyDescent="0.35">
      <c r="A144" s="22" t="s">
        <v>114</v>
      </c>
      <c r="B144" s="22" t="s">
        <v>294</v>
      </c>
      <c r="C144" s="22" t="s">
        <v>399</v>
      </c>
      <c r="D144" s="22" t="s">
        <v>400</v>
      </c>
      <c r="E144" s="22">
        <v>3014904</v>
      </c>
      <c r="F144" s="22">
        <v>0</v>
      </c>
      <c r="G144" s="22">
        <v>0</v>
      </c>
      <c r="H144" s="22">
        <v>0</v>
      </c>
      <c r="I144" s="22">
        <v>3014904</v>
      </c>
    </row>
    <row r="145" spans="1:9" x14ac:dyDescent="0.35">
      <c r="A145" s="22" t="s">
        <v>114</v>
      </c>
      <c r="B145" s="22" t="s">
        <v>294</v>
      </c>
      <c r="C145" s="22" t="s">
        <v>401</v>
      </c>
      <c r="D145" s="22" t="s">
        <v>402</v>
      </c>
      <c r="E145" s="22">
        <v>0</v>
      </c>
      <c r="F145" s="22">
        <v>0</v>
      </c>
      <c r="G145" s="22">
        <v>0</v>
      </c>
      <c r="H145" s="22">
        <v>0</v>
      </c>
      <c r="I145" s="22">
        <v>0</v>
      </c>
    </row>
    <row r="146" spans="1:9" x14ac:dyDescent="0.35">
      <c r="A146" s="22" t="s">
        <v>114</v>
      </c>
      <c r="B146" s="22" t="s">
        <v>294</v>
      </c>
      <c r="C146" s="22" t="s">
        <v>403</v>
      </c>
      <c r="D146" s="22" t="s">
        <v>404</v>
      </c>
      <c r="E146" s="22">
        <v>0</v>
      </c>
      <c r="F146" s="22">
        <v>0</v>
      </c>
      <c r="G146" s="22">
        <v>0</v>
      </c>
      <c r="H146" s="22">
        <v>0</v>
      </c>
      <c r="I146" s="22">
        <v>0</v>
      </c>
    </row>
    <row r="147" spans="1:9" x14ac:dyDescent="0.35">
      <c r="A147" s="22" t="s">
        <v>114</v>
      </c>
      <c r="B147" s="22" t="s">
        <v>294</v>
      </c>
      <c r="C147" s="22" t="s">
        <v>405</v>
      </c>
      <c r="D147" s="22" t="s">
        <v>406</v>
      </c>
      <c r="E147" s="22">
        <v>401986</v>
      </c>
      <c r="F147" s="22">
        <v>0</v>
      </c>
      <c r="G147" s="22">
        <v>0</v>
      </c>
      <c r="H147" s="22">
        <v>0</v>
      </c>
      <c r="I147" s="22">
        <v>401986</v>
      </c>
    </row>
    <row r="148" spans="1:9" x14ac:dyDescent="0.35">
      <c r="A148" s="22" t="s">
        <v>114</v>
      </c>
      <c r="B148" s="22" t="s">
        <v>294</v>
      </c>
      <c r="C148" s="22" t="s">
        <v>407</v>
      </c>
      <c r="D148" s="22" t="s">
        <v>408</v>
      </c>
      <c r="E148" s="22">
        <v>20354442</v>
      </c>
      <c r="F148" s="22">
        <v>0</v>
      </c>
      <c r="G148" s="22">
        <v>0</v>
      </c>
      <c r="H148" s="22">
        <v>0</v>
      </c>
      <c r="I148" s="22">
        <v>20354442</v>
      </c>
    </row>
    <row r="149" spans="1:9" x14ac:dyDescent="0.35">
      <c r="A149" s="22" t="s">
        <v>114</v>
      </c>
      <c r="B149" s="22" t="s">
        <v>294</v>
      </c>
      <c r="C149" s="22" t="s">
        <v>409</v>
      </c>
      <c r="D149" s="22" t="s">
        <v>410</v>
      </c>
      <c r="E149" s="22">
        <v>1381226</v>
      </c>
      <c r="F149" s="22">
        <v>0</v>
      </c>
      <c r="G149" s="22">
        <v>0</v>
      </c>
      <c r="H149" s="22">
        <v>62166</v>
      </c>
      <c r="I149" s="22">
        <v>1443392</v>
      </c>
    </row>
    <row r="150" spans="1:9" x14ac:dyDescent="0.35">
      <c r="A150" s="22" t="s">
        <v>114</v>
      </c>
      <c r="B150" s="22" t="s">
        <v>294</v>
      </c>
      <c r="C150" s="22" t="s">
        <v>411</v>
      </c>
      <c r="D150" s="22" t="s">
        <v>412</v>
      </c>
      <c r="E150" s="22">
        <v>85275</v>
      </c>
      <c r="F150" s="22">
        <v>0</v>
      </c>
      <c r="G150" s="22">
        <v>0</v>
      </c>
      <c r="H150" s="22">
        <v>0</v>
      </c>
      <c r="I150" s="22">
        <v>85275</v>
      </c>
    </row>
    <row r="151" spans="1:9" x14ac:dyDescent="0.35">
      <c r="A151" s="22" t="s">
        <v>114</v>
      </c>
      <c r="B151" s="22" t="s">
        <v>294</v>
      </c>
      <c r="C151" s="22" t="s">
        <v>413</v>
      </c>
      <c r="D151" s="22" t="s">
        <v>414</v>
      </c>
      <c r="E151" s="22">
        <v>205649</v>
      </c>
      <c r="F151" s="22">
        <v>0</v>
      </c>
      <c r="G151" s="22">
        <v>0</v>
      </c>
      <c r="H151" s="22">
        <v>0</v>
      </c>
      <c r="I151" s="22">
        <v>205649</v>
      </c>
    </row>
    <row r="152" spans="1:9" x14ac:dyDescent="0.35">
      <c r="A152" s="22" t="s">
        <v>114</v>
      </c>
      <c r="B152" s="22" t="s">
        <v>294</v>
      </c>
      <c r="C152" s="22" t="s">
        <v>415</v>
      </c>
      <c r="D152" s="22" t="s">
        <v>416</v>
      </c>
      <c r="E152" s="22">
        <v>18444115</v>
      </c>
      <c r="F152" s="22">
        <v>0</v>
      </c>
      <c r="G152" s="22">
        <v>0</v>
      </c>
      <c r="H152" s="22">
        <v>0</v>
      </c>
      <c r="I152" s="22">
        <v>18444115</v>
      </c>
    </row>
    <row r="153" spans="1:9" x14ac:dyDescent="0.35">
      <c r="A153" s="22" t="s">
        <v>114</v>
      </c>
      <c r="B153" s="22" t="s">
        <v>294</v>
      </c>
      <c r="C153" s="22" t="s">
        <v>417</v>
      </c>
      <c r="D153" s="22" t="s">
        <v>418</v>
      </c>
      <c r="E153" s="22">
        <v>27188208</v>
      </c>
      <c r="F153" s="22">
        <v>0</v>
      </c>
      <c r="G153" s="22">
        <v>0</v>
      </c>
      <c r="H153" s="22">
        <v>0</v>
      </c>
      <c r="I153" s="22">
        <v>27188208</v>
      </c>
    </row>
    <row r="154" spans="1:9" x14ac:dyDescent="0.35">
      <c r="A154" s="22" t="s">
        <v>114</v>
      </c>
      <c r="B154" s="22" t="s">
        <v>294</v>
      </c>
      <c r="C154" s="22" t="s">
        <v>419</v>
      </c>
      <c r="D154" s="22" t="s">
        <v>420</v>
      </c>
      <c r="E154" s="22">
        <v>1483350</v>
      </c>
      <c r="F154" s="22">
        <v>0</v>
      </c>
      <c r="G154" s="22">
        <v>0</v>
      </c>
      <c r="H154" s="22">
        <v>0</v>
      </c>
      <c r="I154" s="22">
        <v>1483350</v>
      </c>
    </row>
    <row r="155" spans="1:9" x14ac:dyDescent="0.35">
      <c r="A155" s="22" t="s">
        <v>114</v>
      </c>
      <c r="B155" s="22" t="s">
        <v>294</v>
      </c>
      <c r="C155" s="22" t="s">
        <v>421</v>
      </c>
      <c r="D155" s="22" t="s">
        <v>422</v>
      </c>
      <c r="E155" s="22">
        <v>4245075</v>
      </c>
      <c r="F155" s="22">
        <v>0</v>
      </c>
      <c r="G155" s="22">
        <v>0</v>
      </c>
      <c r="H155" s="22">
        <v>6250</v>
      </c>
      <c r="I155" s="22">
        <v>4251325</v>
      </c>
    </row>
    <row r="156" spans="1:9" x14ac:dyDescent="0.35">
      <c r="A156" s="22" t="s">
        <v>114</v>
      </c>
      <c r="B156" s="22" t="s">
        <v>294</v>
      </c>
      <c r="C156" s="22" t="s">
        <v>423</v>
      </c>
      <c r="D156" s="22" t="s">
        <v>424</v>
      </c>
      <c r="E156" s="22">
        <v>22854365</v>
      </c>
      <c r="F156" s="22">
        <v>0</v>
      </c>
      <c r="G156" s="22">
        <v>0</v>
      </c>
      <c r="H156" s="22">
        <v>399062</v>
      </c>
      <c r="I156" s="22">
        <v>23253427</v>
      </c>
    </row>
    <row r="157" spans="1:9" x14ac:dyDescent="0.35">
      <c r="A157" s="22" t="s">
        <v>114</v>
      </c>
      <c r="B157" s="22" t="s">
        <v>294</v>
      </c>
      <c r="C157" s="22" t="s">
        <v>425</v>
      </c>
      <c r="D157" s="22" t="s">
        <v>426</v>
      </c>
      <c r="E157" s="22">
        <v>2753087</v>
      </c>
      <c r="F157" s="22">
        <v>0</v>
      </c>
      <c r="G157" s="22">
        <v>0</v>
      </c>
      <c r="H157" s="22">
        <v>388732</v>
      </c>
      <c r="I157" s="22">
        <v>3141819</v>
      </c>
    </row>
    <row r="158" spans="1:9" x14ac:dyDescent="0.35">
      <c r="A158" s="22" t="s">
        <v>114</v>
      </c>
      <c r="B158" s="22" t="s">
        <v>294</v>
      </c>
      <c r="C158" s="22" t="s">
        <v>427</v>
      </c>
      <c r="D158" s="22" t="s">
        <v>428</v>
      </c>
      <c r="E158" s="22">
        <v>559998</v>
      </c>
      <c r="F158" s="22">
        <v>0</v>
      </c>
      <c r="G158" s="22">
        <v>0</v>
      </c>
      <c r="H158" s="22">
        <v>512238</v>
      </c>
      <c r="I158" s="22">
        <v>1072236</v>
      </c>
    </row>
    <row r="159" spans="1:9" x14ac:dyDescent="0.35">
      <c r="A159" s="22" t="s">
        <v>114</v>
      </c>
      <c r="B159" s="22" t="s">
        <v>294</v>
      </c>
      <c r="C159" s="22" t="s">
        <v>429</v>
      </c>
      <c r="D159" s="22" t="s">
        <v>430</v>
      </c>
      <c r="E159" s="22">
        <v>1903371</v>
      </c>
      <c r="F159" s="22">
        <v>0</v>
      </c>
      <c r="G159" s="22">
        <v>0</v>
      </c>
      <c r="H159" s="22">
        <v>1986664</v>
      </c>
      <c r="I159" s="22">
        <v>3890035</v>
      </c>
    </row>
    <row r="160" spans="1:9" x14ac:dyDescent="0.35">
      <c r="A160" s="22" t="s">
        <v>114</v>
      </c>
      <c r="B160" s="22" t="s">
        <v>294</v>
      </c>
      <c r="C160" s="22" t="s">
        <v>431</v>
      </c>
      <c r="D160" s="22" t="s">
        <v>432</v>
      </c>
      <c r="E160" s="22">
        <v>6003547</v>
      </c>
      <c r="F160" s="22">
        <v>0</v>
      </c>
      <c r="G160" s="22">
        <v>0</v>
      </c>
      <c r="H160" s="22">
        <v>8608839</v>
      </c>
      <c r="I160" s="22">
        <v>14612386</v>
      </c>
    </row>
    <row r="161" spans="1:9" x14ac:dyDescent="0.35">
      <c r="A161" s="22" t="s">
        <v>114</v>
      </c>
      <c r="B161" s="22" t="s">
        <v>294</v>
      </c>
      <c r="C161" s="22" t="s">
        <v>433</v>
      </c>
      <c r="D161" s="22" t="s">
        <v>434</v>
      </c>
      <c r="E161" s="22">
        <v>0</v>
      </c>
      <c r="F161" s="22">
        <v>0</v>
      </c>
      <c r="G161" s="22">
        <v>0</v>
      </c>
      <c r="H161" s="22">
        <v>570066</v>
      </c>
      <c r="I161" s="22">
        <v>570066</v>
      </c>
    </row>
    <row r="162" spans="1:9" x14ac:dyDescent="0.35">
      <c r="A162" s="22" t="s">
        <v>114</v>
      </c>
      <c r="B162" s="22" t="s">
        <v>294</v>
      </c>
      <c r="C162" s="22" t="s">
        <v>435</v>
      </c>
      <c r="D162" s="22" t="s">
        <v>436</v>
      </c>
      <c r="E162" s="22">
        <v>983083</v>
      </c>
      <c r="F162" s="22">
        <v>0</v>
      </c>
      <c r="G162" s="22">
        <v>0</v>
      </c>
      <c r="H162" s="22">
        <v>0</v>
      </c>
      <c r="I162" s="22">
        <v>983083</v>
      </c>
    </row>
    <row r="163" spans="1:9" x14ac:dyDescent="0.35">
      <c r="A163" s="22" t="s">
        <v>114</v>
      </c>
      <c r="B163" s="22" t="s">
        <v>294</v>
      </c>
      <c r="C163" s="22" t="s">
        <v>437</v>
      </c>
      <c r="D163" s="22" t="s">
        <v>438</v>
      </c>
      <c r="E163" s="22">
        <v>988900</v>
      </c>
      <c r="F163" s="22">
        <v>0</v>
      </c>
      <c r="G163" s="22">
        <v>0</v>
      </c>
      <c r="H163" s="22">
        <v>8024665</v>
      </c>
      <c r="I163" s="22">
        <v>9013565</v>
      </c>
    </row>
    <row r="164" spans="1:9" x14ac:dyDescent="0.35">
      <c r="A164" s="22" t="s">
        <v>114</v>
      </c>
      <c r="B164" s="22" t="s">
        <v>294</v>
      </c>
      <c r="C164" s="22" t="s">
        <v>439</v>
      </c>
      <c r="D164" s="22" t="s">
        <v>440</v>
      </c>
      <c r="E164" s="22">
        <v>5442642</v>
      </c>
      <c r="F164" s="22">
        <v>0</v>
      </c>
      <c r="G164" s="22">
        <v>0</v>
      </c>
      <c r="H164" s="22">
        <v>0</v>
      </c>
      <c r="I164" s="22">
        <v>5442642</v>
      </c>
    </row>
    <row r="165" spans="1:9" x14ac:dyDescent="0.35">
      <c r="A165" s="22" t="s">
        <v>114</v>
      </c>
      <c r="B165" s="22" t="s">
        <v>294</v>
      </c>
      <c r="C165" s="22" t="s">
        <v>441</v>
      </c>
      <c r="D165" s="22" t="s">
        <v>442</v>
      </c>
      <c r="E165" s="22">
        <v>4671662</v>
      </c>
      <c r="F165" s="22">
        <v>0</v>
      </c>
      <c r="G165" s="22">
        <v>0</v>
      </c>
      <c r="H165" s="22">
        <v>0</v>
      </c>
      <c r="I165" s="22">
        <v>4671662</v>
      </c>
    </row>
    <row r="166" spans="1:9" x14ac:dyDescent="0.35">
      <c r="A166" s="22" t="s">
        <v>114</v>
      </c>
      <c r="B166" s="22" t="s">
        <v>294</v>
      </c>
      <c r="C166" s="22" t="s">
        <v>443</v>
      </c>
      <c r="D166" s="22" t="s">
        <v>444</v>
      </c>
      <c r="E166" s="22">
        <v>799807</v>
      </c>
      <c r="F166" s="22">
        <v>0</v>
      </c>
      <c r="G166" s="22">
        <v>0</v>
      </c>
      <c r="H166" s="22">
        <v>610414</v>
      </c>
      <c r="I166" s="22">
        <v>1410221</v>
      </c>
    </row>
    <row r="167" spans="1:9" x14ac:dyDescent="0.35">
      <c r="A167" s="22" t="s">
        <v>114</v>
      </c>
      <c r="B167" s="22" t="s">
        <v>294</v>
      </c>
      <c r="C167" s="22" t="s">
        <v>445</v>
      </c>
      <c r="D167" s="22" t="s">
        <v>446</v>
      </c>
      <c r="E167" s="22">
        <v>5697437</v>
      </c>
      <c r="F167" s="22">
        <v>0</v>
      </c>
      <c r="G167" s="22">
        <v>0</v>
      </c>
      <c r="H167" s="22">
        <v>0</v>
      </c>
      <c r="I167" s="22">
        <v>5697437</v>
      </c>
    </row>
    <row r="168" spans="1:9" x14ac:dyDescent="0.35">
      <c r="A168" s="22" t="s">
        <v>114</v>
      </c>
      <c r="B168" s="22" t="s">
        <v>294</v>
      </c>
      <c r="C168" s="22" t="s">
        <v>447</v>
      </c>
      <c r="D168" s="22" t="s">
        <v>448</v>
      </c>
      <c r="E168" s="22">
        <v>1373366</v>
      </c>
      <c r="F168" s="22">
        <v>0</v>
      </c>
      <c r="G168" s="22">
        <v>0</v>
      </c>
      <c r="H168" s="22">
        <v>0</v>
      </c>
      <c r="I168" s="22">
        <v>1373366</v>
      </c>
    </row>
    <row r="169" spans="1:9" x14ac:dyDescent="0.35">
      <c r="A169" s="22" t="s">
        <v>114</v>
      </c>
      <c r="B169" s="22" t="s">
        <v>294</v>
      </c>
      <c r="C169" s="22" t="s">
        <v>449</v>
      </c>
      <c r="D169" s="22" t="s">
        <v>450</v>
      </c>
      <c r="E169" s="22">
        <v>1474412</v>
      </c>
      <c r="F169" s="22">
        <v>0</v>
      </c>
      <c r="G169" s="22">
        <v>0</v>
      </c>
      <c r="H169" s="22">
        <v>0</v>
      </c>
      <c r="I169" s="22">
        <v>1474412</v>
      </c>
    </row>
    <row r="170" spans="1:9" x14ac:dyDescent="0.35">
      <c r="A170" s="22" t="s">
        <v>114</v>
      </c>
      <c r="B170" s="22" t="s">
        <v>294</v>
      </c>
      <c r="C170" s="22" t="s">
        <v>451</v>
      </c>
      <c r="D170" s="22" t="s">
        <v>452</v>
      </c>
      <c r="E170" s="22">
        <v>21132342</v>
      </c>
      <c r="F170" s="22">
        <v>0</v>
      </c>
      <c r="G170" s="22">
        <v>0</v>
      </c>
      <c r="H170" s="22">
        <v>7409763</v>
      </c>
      <c r="I170" s="22">
        <v>28542105</v>
      </c>
    </row>
    <row r="171" spans="1:9" x14ac:dyDescent="0.35">
      <c r="A171" s="22" t="s">
        <v>114</v>
      </c>
      <c r="B171" s="22" t="s">
        <v>294</v>
      </c>
      <c r="C171" s="22" t="s">
        <v>453</v>
      </c>
      <c r="D171" s="22" t="s">
        <v>454</v>
      </c>
      <c r="E171" s="22">
        <v>349501</v>
      </c>
      <c r="F171" s="22">
        <v>0</v>
      </c>
      <c r="G171" s="22">
        <v>0</v>
      </c>
      <c r="H171" s="22">
        <v>38823</v>
      </c>
      <c r="I171" s="22">
        <v>388324</v>
      </c>
    </row>
    <row r="172" spans="1:9" x14ac:dyDescent="0.35">
      <c r="A172" s="22" t="s">
        <v>114</v>
      </c>
      <c r="B172" s="22" t="s">
        <v>294</v>
      </c>
      <c r="C172" s="22" t="s">
        <v>455</v>
      </c>
      <c r="D172" s="22" t="s">
        <v>456</v>
      </c>
      <c r="E172" s="22">
        <v>189261</v>
      </c>
      <c r="F172" s="22">
        <v>0</v>
      </c>
      <c r="G172" s="22">
        <v>0</v>
      </c>
      <c r="H172" s="22">
        <v>0</v>
      </c>
      <c r="I172" s="22">
        <v>189261</v>
      </c>
    </row>
    <row r="173" spans="1:9" x14ac:dyDescent="0.35">
      <c r="A173" s="22" t="s">
        <v>114</v>
      </c>
      <c r="B173" s="22" t="s">
        <v>294</v>
      </c>
      <c r="C173" s="22" t="s">
        <v>457</v>
      </c>
      <c r="D173" s="22" t="s">
        <v>458</v>
      </c>
      <c r="E173" s="22">
        <v>8890512</v>
      </c>
      <c r="F173" s="22">
        <v>0</v>
      </c>
      <c r="G173" s="22">
        <v>461076</v>
      </c>
      <c r="H173" s="22">
        <v>661672</v>
      </c>
      <c r="I173" s="22">
        <v>10013260</v>
      </c>
    </row>
    <row r="174" spans="1:9" x14ac:dyDescent="0.35">
      <c r="A174" s="22" t="s">
        <v>114</v>
      </c>
      <c r="B174" s="22" t="s">
        <v>294</v>
      </c>
      <c r="C174" s="22" t="s">
        <v>459</v>
      </c>
      <c r="D174" s="22" t="s">
        <v>460</v>
      </c>
      <c r="E174" s="22">
        <v>0</v>
      </c>
      <c r="F174" s="22">
        <v>0</v>
      </c>
      <c r="G174" s="22">
        <v>0</v>
      </c>
      <c r="H174" s="22">
        <v>153116</v>
      </c>
      <c r="I174" s="22">
        <v>153116</v>
      </c>
    </row>
    <row r="175" spans="1:9" x14ac:dyDescent="0.35">
      <c r="A175" s="22" t="s">
        <v>114</v>
      </c>
      <c r="B175" s="22" t="s">
        <v>294</v>
      </c>
      <c r="C175" s="22" t="s">
        <v>461</v>
      </c>
      <c r="D175" s="22" t="s">
        <v>462</v>
      </c>
      <c r="E175" s="22">
        <v>5004359</v>
      </c>
      <c r="F175" s="22">
        <v>0</v>
      </c>
      <c r="G175" s="22">
        <v>0</v>
      </c>
      <c r="H175" s="22">
        <v>0</v>
      </c>
      <c r="I175" s="22">
        <v>5004359</v>
      </c>
    </row>
    <row r="176" spans="1:9" x14ac:dyDescent="0.35">
      <c r="A176" s="22" t="s">
        <v>114</v>
      </c>
      <c r="B176" s="22" t="s">
        <v>294</v>
      </c>
      <c r="C176" s="22" t="s">
        <v>463</v>
      </c>
      <c r="D176" s="22" t="s">
        <v>464</v>
      </c>
      <c r="E176" s="22">
        <v>21321648</v>
      </c>
      <c r="F176" s="22">
        <v>0</v>
      </c>
      <c r="G176" s="22">
        <v>0</v>
      </c>
      <c r="H176" s="22">
        <v>0</v>
      </c>
      <c r="I176" s="22">
        <v>21321648</v>
      </c>
    </row>
    <row r="177" spans="1:9" x14ac:dyDescent="0.35">
      <c r="A177" s="22" t="s">
        <v>114</v>
      </c>
      <c r="B177" s="22" t="s">
        <v>294</v>
      </c>
      <c r="C177" s="22" t="s">
        <v>465</v>
      </c>
      <c r="D177" s="22" t="s">
        <v>466</v>
      </c>
      <c r="E177" s="22">
        <v>3031547</v>
      </c>
      <c r="F177" s="22">
        <v>1637781</v>
      </c>
      <c r="G177" s="22">
        <v>0</v>
      </c>
      <c r="H177" s="22">
        <v>16542509</v>
      </c>
      <c r="I177" s="22">
        <v>21211837</v>
      </c>
    </row>
    <row r="178" spans="1:9" x14ac:dyDescent="0.35">
      <c r="A178" s="22" t="s">
        <v>114</v>
      </c>
      <c r="B178" s="22" t="s">
        <v>294</v>
      </c>
      <c r="C178" s="22" t="s">
        <v>467</v>
      </c>
      <c r="D178" s="22" t="s">
        <v>468</v>
      </c>
      <c r="E178" s="22">
        <v>5836620</v>
      </c>
      <c r="F178" s="22">
        <v>0</v>
      </c>
      <c r="G178" s="22">
        <v>0</v>
      </c>
      <c r="H178" s="22">
        <v>0</v>
      </c>
      <c r="I178" s="22">
        <v>5836620</v>
      </c>
    </row>
    <row r="179" spans="1:9" x14ac:dyDescent="0.35">
      <c r="A179" s="22" t="s">
        <v>114</v>
      </c>
      <c r="B179" s="22" t="s">
        <v>294</v>
      </c>
      <c r="C179" s="22" t="s">
        <v>469</v>
      </c>
      <c r="D179" s="22" t="s">
        <v>470</v>
      </c>
      <c r="E179" s="22">
        <v>784544</v>
      </c>
      <c r="F179" s="22">
        <v>0</v>
      </c>
      <c r="G179" s="22">
        <v>0</v>
      </c>
      <c r="H179" s="22">
        <v>0</v>
      </c>
      <c r="I179" s="22">
        <v>784544</v>
      </c>
    </row>
    <row r="180" spans="1:9" x14ac:dyDescent="0.35">
      <c r="A180" s="22" t="s">
        <v>114</v>
      </c>
      <c r="B180" s="22" t="s">
        <v>294</v>
      </c>
      <c r="C180" s="22" t="s">
        <v>471</v>
      </c>
      <c r="D180" s="22" t="s">
        <v>472</v>
      </c>
      <c r="E180" s="22">
        <v>30334420</v>
      </c>
      <c r="F180" s="22">
        <v>0</v>
      </c>
      <c r="G180" s="22">
        <v>0</v>
      </c>
      <c r="H180" s="22">
        <v>0</v>
      </c>
      <c r="I180" s="22">
        <v>30334420</v>
      </c>
    </row>
    <row r="181" spans="1:9" x14ac:dyDescent="0.35">
      <c r="A181" s="22" t="s">
        <v>114</v>
      </c>
      <c r="B181" s="22" t="s">
        <v>294</v>
      </c>
      <c r="C181" s="22" t="s">
        <v>473</v>
      </c>
      <c r="D181" s="22" t="s">
        <v>474</v>
      </c>
      <c r="E181" s="22">
        <v>851011</v>
      </c>
      <c r="F181" s="22">
        <v>0</v>
      </c>
      <c r="G181" s="22">
        <v>0</v>
      </c>
      <c r="H181" s="22">
        <v>4535165</v>
      </c>
      <c r="I181" s="22">
        <v>5386176</v>
      </c>
    </row>
    <row r="182" spans="1:9" x14ac:dyDescent="0.35">
      <c r="A182" s="22" t="s">
        <v>114</v>
      </c>
      <c r="B182" s="22" t="s">
        <v>294</v>
      </c>
      <c r="C182" s="22" t="s">
        <v>475</v>
      </c>
      <c r="D182" s="22" t="s">
        <v>476</v>
      </c>
      <c r="E182" s="22">
        <v>3086838</v>
      </c>
      <c r="F182" s="22">
        <v>0</v>
      </c>
      <c r="G182" s="22">
        <v>0</v>
      </c>
      <c r="H182" s="22">
        <v>0</v>
      </c>
      <c r="I182" s="22">
        <v>3086838</v>
      </c>
    </row>
    <row r="183" spans="1:9" x14ac:dyDescent="0.35">
      <c r="A183" s="22" t="s">
        <v>114</v>
      </c>
      <c r="B183" s="22" t="s">
        <v>294</v>
      </c>
      <c r="C183" s="22" t="s">
        <v>477</v>
      </c>
      <c r="D183" s="22" t="s">
        <v>478</v>
      </c>
      <c r="E183" s="22">
        <v>7287347</v>
      </c>
      <c r="F183" s="22">
        <v>0</v>
      </c>
      <c r="G183" s="22">
        <v>0</v>
      </c>
      <c r="H183" s="22">
        <v>0</v>
      </c>
      <c r="I183" s="22">
        <v>7287347</v>
      </c>
    </row>
    <row r="184" spans="1:9" x14ac:dyDescent="0.35">
      <c r="A184" s="22" t="s">
        <v>114</v>
      </c>
      <c r="B184" s="22" t="s">
        <v>294</v>
      </c>
      <c r="C184" s="22" t="s">
        <v>479</v>
      </c>
      <c r="D184" s="22" t="s">
        <v>480</v>
      </c>
      <c r="E184" s="22">
        <v>5021143</v>
      </c>
      <c r="F184" s="22">
        <v>0</v>
      </c>
      <c r="G184" s="22">
        <v>0</v>
      </c>
      <c r="H184" s="22">
        <v>0</v>
      </c>
      <c r="I184" s="22">
        <v>5021143</v>
      </c>
    </row>
    <row r="185" spans="1:9" x14ac:dyDescent="0.35">
      <c r="A185" s="22" t="s">
        <v>114</v>
      </c>
      <c r="B185" s="22" t="s">
        <v>294</v>
      </c>
      <c r="C185" s="22" t="s">
        <v>481</v>
      </c>
      <c r="D185" s="22" t="s">
        <v>482</v>
      </c>
      <c r="E185" s="22">
        <v>0</v>
      </c>
      <c r="F185" s="22">
        <v>0</v>
      </c>
      <c r="G185" s="22">
        <v>0</v>
      </c>
      <c r="H185" s="22">
        <v>246844</v>
      </c>
      <c r="I185" s="22">
        <v>246844</v>
      </c>
    </row>
    <row r="186" spans="1:9" x14ac:dyDescent="0.35">
      <c r="A186" s="22" t="s">
        <v>114</v>
      </c>
      <c r="B186" s="22" t="s">
        <v>294</v>
      </c>
      <c r="C186" s="22" t="s">
        <v>483</v>
      </c>
      <c r="D186" s="22" t="s">
        <v>484</v>
      </c>
      <c r="E186" s="22">
        <v>1447438</v>
      </c>
      <c r="F186" s="22">
        <v>0</v>
      </c>
      <c r="G186" s="22">
        <v>0</v>
      </c>
      <c r="H186" s="22">
        <v>0</v>
      </c>
      <c r="I186" s="22">
        <v>1447438</v>
      </c>
    </row>
    <row r="187" spans="1:9" x14ac:dyDescent="0.35">
      <c r="A187" s="22" t="s">
        <v>114</v>
      </c>
      <c r="B187" s="22" t="s">
        <v>294</v>
      </c>
      <c r="C187" s="22" t="s">
        <v>485</v>
      </c>
      <c r="D187" s="22" t="s">
        <v>486</v>
      </c>
      <c r="E187" s="22">
        <v>3250971</v>
      </c>
      <c r="F187" s="22">
        <v>0</v>
      </c>
      <c r="G187" s="22">
        <v>0</v>
      </c>
      <c r="H187" s="22">
        <v>0</v>
      </c>
      <c r="I187" s="22">
        <v>3250971</v>
      </c>
    </row>
    <row r="188" spans="1:9" x14ac:dyDescent="0.35">
      <c r="A188" s="22" t="s">
        <v>114</v>
      </c>
      <c r="B188" s="22" t="s">
        <v>294</v>
      </c>
      <c r="C188" s="22" t="s">
        <v>487</v>
      </c>
      <c r="D188" s="22" t="s">
        <v>488</v>
      </c>
      <c r="E188" s="22">
        <v>80361</v>
      </c>
      <c r="F188" s="22">
        <v>0</v>
      </c>
      <c r="G188" s="22">
        <v>0</v>
      </c>
      <c r="H188" s="22">
        <v>36388</v>
      </c>
      <c r="I188" s="22">
        <v>116749</v>
      </c>
    </row>
    <row r="189" spans="1:9" x14ac:dyDescent="0.35">
      <c r="A189" s="22" t="s">
        <v>114</v>
      </c>
      <c r="B189" s="22" t="s">
        <v>294</v>
      </c>
      <c r="C189" s="22" t="s">
        <v>489</v>
      </c>
      <c r="D189" s="22" t="s">
        <v>490</v>
      </c>
      <c r="E189" s="22">
        <v>466875</v>
      </c>
      <c r="F189" s="22">
        <v>0</v>
      </c>
      <c r="G189" s="22">
        <v>0</v>
      </c>
      <c r="H189" s="22">
        <v>0</v>
      </c>
      <c r="I189" s="22">
        <v>466875</v>
      </c>
    </row>
    <row r="190" spans="1:9" x14ac:dyDescent="0.35">
      <c r="A190" s="22" t="s">
        <v>114</v>
      </c>
      <c r="B190" s="22" t="s">
        <v>294</v>
      </c>
      <c r="C190" s="22" t="s">
        <v>491</v>
      </c>
      <c r="D190" s="22" t="s">
        <v>492</v>
      </c>
      <c r="E190" s="22">
        <v>12007551</v>
      </c>
      <c r="F190" s="22">
        <v>0</v>
      </c>
      <c r="G190" s="22">
        <v>0</v>
      </c>
      <c r="H190" s="22">
        <v>0</v>
      </c>
      <c r="I190" s="22">
        <v>12007551</v>
      </c>
    </row>
    <row r="191" spans="1:9" x14ac:dyDescent="0.35">
      <c r="A191" s="22" t="s">
        <v>114</v>
      </c>
      <c r="B191" s="22" t="s">
        <v>294</v>
      </c>
      <c r="C191" s="22" t="s">
        <v>493</v>
      </c>
      <c r="D191" s="22" t="s">
        <v>494</v>
      </c>
      <c r="E191" s="22">
        <v>8534308</v>
      </c>
      <c r="F191" s="22">
        <v>0</v>
      </c>
      <c r="G191" s="22">
        <v>0</v>
      </c>
      <c r="H191" s="22">
        <v>0</v>
      </c>
      <c r="I191" s="22">
        <v>8534308</v>
      </c>
    </row>
    <row r="192" spans="1:9" x14ac:dyDescent="0.35">
      <c r="A192" s="22" t="s">
        <v>114</v>
      </c>
      <c r="B192" s="22" t="s">
        <v>294</v>
      </c>
      <c r="C192" s="22" t="s">
        <v>495</v>
      </c>
      <c r="D192" s="22" t="s">
        <v>496</v>
      </c>
      <c r="E192" s="22">
        <v>1603304</v>
      </c>
      <c r="F192" s="22">
        <v>0</v>
      </c>
      <c r="G192" s="22">
        <v>0</v>
      </c>
      <c r="H192" s="22">
        <v>545012</v>
      </c>
      <c r="I192" s="22">
        <v>2148316</v>
      </c>
    </row>
    <row r="193" spans="1:9" x14ac:dyDescent="0.35">
      <c r="A193" s="22" t="s">
        <v>114</v>
      </c>
      <c r="B193" s="22" t="s">
        <v>294</v>
      </c>
      <c r="C193" s="22" t="s">
        <v>497</v>
      </c>
      <c r="D193" s="22" t="s">
        <v>498</v>
      </c>
      <c r="E193" s="22">
        <v>2593590</v>
      </c>
      <c r="F193" s="22">
        <v>0</v>
      </c>
      <c r="G193" s="22">
        <v>0</v>
      </c>
      <c r="H193" s="22">
        <v>0</v>
      </c>
      <c r="I193" s="22">
        <v>2593590</v>
      </c>
    </row>
    <row r="194" spans="1:9" x14ac:dyDescent="0.35">
      <c r="A194" s="22" t="s">
        <v>114</v>
      </c>
      <c r="B194" s="22" t="s">
        <v>294</v>
      </c>
      <c r="C194" s="22" t="s">
        <v>499</v>
      </c>
      <c r="D194" s="22" t="s">
        <v>500</v>
      </c>
      <c r="E194" s="22">
        <v>0</v>
      </c>
      <c r="F194" s="22">
        <v>0</v>
      </c>
      <c r="G194" s="22">
        <v>0</v>
      </c>
      <c r="H194" s="22">
        <v>3750000</v>
      </c>
      <c r="I194" s="22">
        <v>3750000</v>
      </c>
    </row>
    <row r="195" spans="1:9" x14ac:dyDescent="0.35">
      <c r="A195" s="22" t="s">
        <v>114</v>
      </c>
      <c r="B195" s="22" t="s">
        <v>294</v>
      </c>
      <c r="C195" s="22" t="s">
        <v>501</v>
      </c>
      <c r="D195" s="22" t="s">
        <v>502</v>
      </c>
      <c r="E195" s="22">
        <v>670602</v>
      </c>
      <c r="F195" s="22">
        <v>0</v>
      </c>
      <c r="G195" s="22">
        <v>0</v>
      </c>
      <c r="H195" s="22">
        <v>221999</v>
      </c>
      <c r="I195" s="22">
        <v>892601</v>
      </c>
    </row>
    <row r="196" spans="1:9" x14ac:dyDescent="0.35">
      <c r="A196" s="22" t="s">
        <v>114</v>
      </c>
      <c r="B196" s="22" t="s">
        <v>294</v>
      </c>
      <c r="C196" s="22" t="s">
        <v>503</v>
      </c>
      <c r="D196" s="22" t="s">
        <v>504</v>
      </c>
      <c r="E196" s="22">
        <v>7992903</v>
      </c>
      <c r="F196" s="22">
        <v>0</v>
      </c>
      <c r="G196" s="22">
        <v>0</v>
      </c>
      <c r="H196" s="22">
        <v>642739</v>
      </c>
      <c r="I196" s="22">
        <v>8635642</v>
      </c>
    </row>
    <row r="197" spans="1:9" x14ac:dyDescent="0.35">
      <c r="A197" s="22" t="s">
        <v>114</v>
      </c>
      <c r="B197" s="22" t="s">
        <v>294</v>
      </c>
      <c r="C197" s="22" t="s">
        <v>505</v>
      </c>
      <c r="D197" s="22" t="s">
        <v>506</v>
      </c>
      <c r="E197" s="22">
        <v>10238784</v>
      </c>
      <c r="F197" s="22">
        <v>0</v>
      </c>
      <c r="G197" s="22">
        <v>0</v>
      </c>
      <c r="H197" s="22">
        <v>0</v>
      </c>
      <c r="I197" s="22">
        <v>10238784</v>
      </c>
    </row>
    <row r="198" spans="1:9" x14ac:dyDescent="0.35">
      <c r="A198" s="22" t="s">
        <v>114</v>
      </c>
      <c r="B198" s="22" t="s">
        <v>507</v>
      </c>
      <c r="C198" s="22" t="s">
        <v>508</v>
      </c>
      <c r="D198" s="22" t="s">
        <v>509</v>
      </c>
      <c r="E198" s="22">
        <v>2000000</v>
      </c>
      <c r="F198" s="22">
        <v>0</v>
      </c>
      <c r="G198" s="22">
        <v>0</v>
      </c>
      <c r="H198" s="22">
        <v>24000</v>
      </c>
      <c r="I198" s="22">
        <v>2024000</v>
      </c>
    </row>
    <row r="199" spans="1:9" x14ac:dyDescent="0.35">
      <c r="A199" s="22" t="s">
        <v>114</v>
      </c>
      <c r="B199" s="22" t="s">
        <v>507</v>
      </c>
      <c r="C199" s="22" t="s">
        <v>510</v>
      </c>
      <c r="D199" s="22" t="s">
        <v>511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</row>
    <row r="200" spans="1:9" x14ac:dyDescent="0.35">
      <c r="A200" s="22" t="s">
        <v>114</v>
      </c>
      <c r="B200" s="22" t="s">
        <v>507</v>
      </c>
      <c r="C200" s="22" t="s">
        <v>512</v>
      </c>
      <c r="D200" s="22" t="s">
        <v>513</v>
      </c>
      <c r="E200" s="22">
        <v>2860426</v>
      </c>
      <c r="F200" s="22">
        <v>0</v>
      </c>
      <c r="G200" s="22">
        <v>0</v>
      </c>
      <c r="H200" s="22">
        <v>0</v>
      </c>
      <c r="I200" s="22">
        <v>2860426</v>
      </c>
    </row>
    <row r="201" spans="1:9" x14ac:dyDescent="0.35">
      <c r="A201" s="22" t="s">
        <v>114</v>
      </c>
      <c r="B201" s="22" t="s">
        <v>507</v>
      </c>
      <c r="C201" s="22" t="s">
        <v>514</v>
      </c>
      <c r="D201" s="22" t="s">
        <v>515</v>
      </c>
      <c r="E201" s="22">
        <v>8373</v>
      </c>
      <c r="F201" s="22">
        <v>0</v>
      </c>
      <c r="G201" s="22">
        <v>0</v>
      </c>
      <c r="H201" s="22">
        <v>0</v>
      </c>
      <c r="I201" s="22">
        <v>8373</v>
      </c>
    </row>
    <row r="202" spans="1:9" x14ac:dyDescent="0.35">
      <c r="A202" s="22" t="s">
        <v>114</v>
      </c>
      <c r="B202" s="22" t="s">
        <v>507</v>
      </c>
      <c r="C202" s="22" t="s">
        <v>516</v>
      </c>
      <c r="D202" s="22" t="s">
        <v>517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</row>
    <row r="203" spans="1:9" x14ac:dyDescent="0.35">
      <c r="A203" s="22" t="s">
        <v>114</v>
      </c>
      <c r="B203" s="22" t="s">
        <v>507</v>
      </c>
      <c r="C203" s="22" t="s">
        <v>518</v>
      </c>
      <c r="D203" s="22" t="s">
        <v>519</v>
      </c>
      <c r="E203" s="22">
        <v>0</v>
      </c>
      <c r="F203" s="22">
        <v>0</v>
      </c>
      <c r="G203" s="22">
        <v>0</v>
      </c>
      <c r="H203" s="22">
        <v>0</v>
      </c>
      <c r="I203" s="22">
        <v>0</v>
      </c>
    </row>
    <row r="204" spans="1:9" x14ac:dyDescent="0.35">
      <c r="A204" s="22" t="s">
        <v>114</v>
      </c>
      <c r="B204" s="22" t="s">
        <v>507</v>
      </c>
      <c r="C204" s="22" t="s">
        <v>520</v>
      </c>
      <c r="D204" s="22" t="s">
        <v>521</v>
      </c>
      <c r="E204" s="22">
        <v>335994</v>
      </c>
      <c r="F204" s="22">
        <v>0</v>
      </c>
      <c r="G204" s="22">
        <v>0</v>
      </c>
      <c r="H204" s="22">
        <v>0</v>
      </c>
      <c r="I204" s="22">
        <v>335994</v>
      </c>
    </row>
    <row r="205" spans="1:9" x14ac:dyDescent="0.35">
      <c r="A205" s="22" t="s">
        <v>114</v>
      </c>
      <c r="B205" s="22" t="s">
        <v>507</v>
      </c>
      <c r="C205" s="22" t="s">
        <v>522</v>
      </c>
      <c r="D205" s="22" t="s">
        <v>523</v>
      </c>
      <c r="E205" s="22">
        <v>91878</v>
      </c>
      <c r="F205" s="22">
        <v>0</v>
      </c>
      <c r="G205" s="22">
        <v>0</v>
      </c>
      <c r="H205" s="22">
        <v>0</v>
      </c>
      <c r="I205" s="22">
        <v>91878</v>
      </c>
    </row>
    <row r="206" spans="1:9" x14ac:dyDescent="0.35">
      <c r="A206" s="22" t="s">
        <v>114</v>
      </c>
      <c r="B206" s="22" t="s">
        <v>507</v>
      </c>
      <c r="C206" s="22" t="s">
        <v>524</v>
      </c>
      <c r="D206" s="22" t="s">
        <v>525</v>
      </c>
      <c r="E206" s="22">
        <v>0</v>
      </c>
      <c r="F206" s="22">
        <v>0</v>
      </c>
      <c r="G206" s="22">
        <v>0</v>
      </c>
      <c r="H206" s="22">
        <v>0</v>
      </c>
      <c r="I206" s="22">
        <v>0</v>
      </c>
    </row>
    <row r="207" spans="1:9" x14ac:dyDescent="0.35">
      <c r="A207" s="22" t="s">
        <v>114</v>
      </c>
      <c r="B207" s="22" t="s">
        <v>507</v>
      </c>
      <c r="C207" s="22" t="s">
        <v>526</v>
      </c>
      <c r="D207" s="22" t="s">
        <v>527</v>
      </c>
      <c r="E207" s="22">
        <v>0</v>
      </c>
      <c r="F207" s="22">
        <v>0</v>
      </c>
      <c r="G207" s="22">
        <v>0</v>
      </c>
      <c r="H207" s="22">
        <v>1063133</v>
      </c>
      <c r="I207" s="22">
        <v>1063133</v>
      </c>
    </row>
    <row r="208" spans="1:9" x14ac:dyDescent="0.35">
      <c r="A208" s="22" t="s">
        <v>114</v>
      </c>
      <c r="B208" s="22" t="s">
        <v>507</v>
      </c>
      <c r="C208" s="22" t="s">
        <v>528</v>
      </c>
      <c r="D208" s="22" t="s">
        <v>529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</row>
    <row r="209" spans="1:9" x14ac:dyDescent="0.35">
      <c r="A209" s="22" t="s">
        <v>114</v>
      </c>
      <c r="B209" s="22" t="s">
        <v>507</v>
      </c>
      <c r="C209" s="22" t="s">
        <v>530</v>
      </c>
      <c r="D209" s="22" t="s">
        <v>531</v>
      </c>
      <c r="E209" s="22">
        <v>0</v>
      </c>
      <c r="F209" s="22">
        <v>0</v>
      </c>
      <c r="G209" s="22">
        <v>0</v>
      </c>
      <c r="H209" s="22">
        <v>0</v>
      </c>
      <c r="I209" s="22">
        <v>0</v>
      </c>
    </row>
    <row r="210" spans="1:9" x14ac:dyDescent="0.35">
      <c r="A210" s="22" t="s">
        <v>114</v>
      </c>
      <c r="B210" s="22" t="s">
        <v>507</v>
      </c>
      <c r="C210" s="22" t="s">
        <v>532</v>
      </c>
      <c r="D210" s="22" t="s">
        <v>533</v>
      </c>
      <c r="E210" s="22">
        <v>0</v>
      </c>
      <c r="F210" s="22">
        <v>0</v>
      </c>
      <c r="G210" s="22">
        <v>0</v>
      </c>
      <c r="H210" s="22">
        <v>0</v>
      </c>
      <c r="I210" s="22">
        <v>0</v>
      </c>
    </row>
    <row r="211" spans="1:9" x14ac:dyDescent="0.35">
      <c r="A211" s="22" t="s">
        <v>114</v>
      </c>
      <c r="B211" s="22" t="s">
        <v>507</v>
      </c>
      <c r="C211" s="22" t="s">
        <v>534</v>
      </c>
      <c r="D211" s="22" t="s">
        <v>535</v>
      </c>
      <c r="E211" s="22">
        <v>3076608</v>
      </c>
      <c r="F211" s="22">
        <v>0</v>
      </c>
      <c r="G211" s="22">
        <v>0</v>
      </c>
      <c r="H211" s="22">
        <v>0</v>
      </c>
      <c r="I211" s="22">
        <v>3076608</v>
      </c>
    </row>
    <row r="212" spans="1:9" x14ac:dyDescent="0.35">
      <c r="A212" s="22" t="s">
        <v>114</v>
      </c>
      <c r="B212" s="22" t="s">
        <v>507</v>
      </c>
      <c r="C212" s="22" t="s">
        <v>536</v>
      </c>
      <c r="D212" s="22" t="s">
        <v>537</v>
      </c>
      <c r="E212" s="22">
        <v>0</v>
      </c>
      <c r="F212" s="22">
        <v>0</v>
      </c>
      <c r="G212" s="22">
        <v>0</v>
      </c>
      <c r="H212" s="22">
        <v>0</v>
      </c>
      <c r="I212" s="22">
        <v>0</v>
      </c>
    </row>
    <row r="213" spans="1:9" x14ac:dyDescent="0.35">
      <c r="A213" s="22" t="s">
        <v>114</v>
      </c>
      <c r="B213" s="22" t="s">
        <v>507</v>
      </c>
      <c r="C213" s="22" t="s">
        <v>538</v>
      </c>
      <c r="D213" s="22" t="s">
        <v>539</v>
      </c>
      <c r="E213" s="22">
        <v>0</v>
      </c>
      <c r="F213" s="22">
        <v>0</v>
      </c>
      <c r="G213" s="22">
        <v>0</v>
      </c>
      <c r="H213" s="22">
        <v>307149</v>
      </c>
      <c r="I213" s="22">
        <v>307149</v>
      </c>
    </row>
    <row r="214" spans="1:9" x14ac:dyDescent="0.35">
      <c r="A214" s="22" t="s">
        <v>114</v>
      </c>
      <c r="B214" s="22" t="s">
        <v>507</v>
      </c>
      <c r="C214" s="22" t="s">
        <v>540</v>
      </c>
      <c r="D214" s="22" t="s">
        <v>541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</row>
    <row r="215" spans="1:9" x14ac:dyDescent="0.35">
      <c r="A215" s="22" t="s">
        <v>114</v>
      </c>
      <c r="B215" s="22" t="s">
        <v>507</v>
      </c>
      <c r="C215" s="22" t="s">
        <v>542</v>
      </c>
      <c r="D215" s="22" t="s">
        <v>543</v>
      </c>
      <c r="E215" s="22">
        <v>229130</v>
      </c>
      <c r="F215" s="22">
        <v>0</v>
      </c>
      <c r="G215" s="22">
        <v>0</v>
      </c>
      <c r="H215" s="22">
        <v>0</v>
      </c>
      <c r="I215" s="22">
        <v>229130</v>
      </c>
    </row>
    <row r="216" spans="1:9" x14ac:dyDescent="0.35">
      <c r="A216" s="22" t="s">
        <v>114</v>
      </c>
      <c r="B216" s="22" t="s">
        <v>507</v>
      </c>
      <c r="C216" s="22" t="s">
        <v>544</v>
      </c>
      <c r="D216" s="22" t="s">
        <v>545</v>
      </c>
      <c r="E216" s="22">
        <v>0</v>
      </c>
      <c r="F216" s="22">
        <v>0</v>
      </c>
      <c r="G216" s="22">
        <v>0</v>
      </c>
      <c r="H216" s="22">
        <v>0</v>
      </c>
      <c r="I216" s="22">
        <v>0</v>
      </c>
    </row>
    <row r="217" spans="1:9" x14ac:dyDescent="0.35">
      <c r="A217" s="22" t="s">
        <v>114</v>
      </c>
      <c r="B217" s="22" t="s">
        <v>507</v>
      </c>
      <c r="C217" s="22" t="s">
        <v>546</v>
      </c>
      <c r="D217" s="22" t="s">
        <v>547</v>
      </c>
      <c r="E217" s="22">
        <v>5326</v>
      </c>
      <c r="F217" s="22">
        <v>0</v>
      </c>
      <c r="G217" s="22">
        <v>0</v>
      </c>
      <c r="H217" s="22">
        <v>0</v>
      </c>
      <c r="I217" s="22">
        <v>5326</v>
      </c>
    </row>
    <row r="218" spans="1:9" x14ac:dyDescent="0.35">
      <c r="A218" s="22" t="s">
        <v>114</v>
      </c>
      <c r="B218" s="22" t="s">
        <v>507</v>
      </c>
      <c r="C218" s="22" t="s">
        <v>548</v>
      </c>
      <c r="D218" s="22" t="s">
        <v>549</v>
      </c>
      <c r="E218" s="22">
        <v>431310</v>
      </c>
      <c r="F218" s="22">
        <v>0</v>
      </c>
      <c r="G218" s="22">
        <v>0</v>
      </c>
      <c r="H218" s="22">
        <v>0</v>
      </c>
      <c r="I218" s="22">
        <v>431310</v>
      </c>
    </row>
    <row r="219" spans="1:9" x14ac:dyDescent="0.35">
      <c r="A219" s="22" t="s">
        <v>114</v>
      </c>
      <c r="B219" s="22" t="s">
        <v>507</v>
      </c>
      <c r="C219" s="22" t="s">
        <v>550</v>
      </c>
      <c r="D219" s="22" t="s">
        <v>551</v>
      </c>
      <c r="E219" s="22">
        <v>34144</v>
      </c>
      <c r="F219" s="22">
        <v>0</v>
      </c>
      <c r="G219" s="22">
        <v>0</v>
      </c>
      <c r="H219" s="22">
        <v>0</v>
      </c>
      <c r="I219" s="22">
        <v>34144</v>
      </c>
    </row>
    <row r="220" spans="1:9" x14ac:dyDescent="0.35">
      <c r="A220" s="22" t="s">
        <v>114</v>
      </c>
      <c r="B220" s="22" t="s">
        <v>507</v>
      </c>
      <c r="C220" s="22" t="s">
        <v>552</v>
      </c>
      <c r="D220" s="22" t="s">
        <v>553</v>
      </c>
      <c r="E220" s="22">
        <v>0</v>
      </c>
      <c r="F220" s="22">
        <v>0</v>
      </c>
      <c r="G220" s="22">
        <v>0</v>
      </c>
      <c r="H220" s="22">
        <v>0</v>
      </c>
      <c r="I220" s="22">
        <v>0</v>
      </c>
    </row>
    <row r="221" spans="1:9" x14ac:dyDescent="0.35">
      <c r="A221" s="22" t="s">
        <v>114</v>
      </c>
      <c r="B221" s="22" t="s">
        <v>507</v>
      </c>
      <c r="C221" s="22" t="s">
        <v>554</v>
      </c>
      <c r="D221" s="22" t="s">
        <v>555</v>
      </c>
      <c r="E221" s="22">
        <v>3109201</v>
      </c>
      <c r="F221" s="22">
        <v>93732</v>
      </c>
      <c r="G221" s="22">
        <v>0</v>
      </c>
      <c r="H221" s="22">
        <v>348361</v>
      </c>
      <c r="I221" s="22">
        <v>3551294</v>
      </c>
    </row>
    <row r="222" spans="1:9" x14ac:dyDescent="0.35">
      <c r="A222" s="22" t="s">
        <v>114</v>
      </c>
      <c r="B222" s="22" t="s">
        <v>507</v>
      </c>
      <c r="C222" s="22" t="s">
        <v>556</v>
      </c>
      <c r="D222" s="22" t="s">
        <v>557</v>
      </c>
      <c r="E222" s="22">
        <v>0</v>
      </c>
      <c r="F222" s="22">
        <v>0</v>
      </c>
      <c r="G222" s="22">
        <v>0</v>
      </c>
      <c r="H222" s="22">
        <v>0</v>
      </c>
      <c r="I222" s="22">
        <v>0</v>
      </c>
    </row>
    <row r="223" spans="1:9" x14ac:dyDescent="0.35">
      <c r="A223" s="22" t="s">
        <v>114</v>
      </c>
      <c r="B223" s="22" t="s">
        <v>507</v>
      </c>
      <c r="C223" s="22" t="s">
        <v>558</v>
      </c>
      <c r="D223" s="22" t="s">
        <v>559</v>
      </c>
      <c r="E223" s="22">
        <v>0</v>
      </c>
      <c r="F223" s="22">
        <v>0</v>
      </c>
      <c r="G223" s="22">
        <v>0</v>
      </c>
      <c r="H223" s="22">
        <v>0</v>
      </c>
      <c r="I223" s="22">
        <v>0</v>
      </c>
    </row>
    <row r="224" spans="1:9" x14ac:dyDescent="0.35">
      <c r="A224" s="22" t="s">
        <v>114</v>
      </c>
      <c r="B224" s="22" t="s">
        <v>507</v>
      </c>
      <c r="C224" s="22" t="s">
        <v>560</v>
      </c>
      <c r="D224" s="22" t="s">
        <v>561</v>
      </c>
      <c r="E224" s="22">
        <v>472611</v>
      </c>
      <c r="F224" s="22">
        <v>0</v>
      </c>
      <c r="G224" s="22">
        <v>0</v>
      </c>
      <c r="H224" s="22">
        <v>0</v>
      </c>
      <c r="I224" s="22">
        <v>472611</v>
      </c>
    </row>
    <row r="225" spans="1:9" x14ac:dyDescent="0.35">
      <c r="A225" s="22" t="s">
        <v>114</v>
      </c>
      <c r="B225" s="22" t="s">
        <v>507</v>
      </c>
      <c r="C225" s="22" t="s">
        <v>562</v>
      </c>
      <c r="D225" s="22" t="s">
        <v>563</v>
      </c>
      <c r="E225" s="22">
        <v>0</v>
      </c>
      <c r="F225" s="22">
        <v>0</v>
      </c>
      <c r="G225" s="22">
        <v>0</v>
      </c>
      <c r="H225" s="22">
        <v>0</v>
      </c>
      <c r="I225" s="22">
        <v>0</v>
      </c>
    </row>
    <row r="226" spans="1:9" x14ac:dyDescent="0.35">
      <c r="A226" s="22" t="s">
        <v>114</v>
      </c>
      <c r="B226" s="22" t="s">
        <v>507</v>
      </c>
      <c r="C226" s="22" t="s">
        <v>564</v>
      </c>
      <c r="D226" s="22" t="s">
        <v>565</v>
      </c>
      <c r="E226" s="22">
        <v>795000</v>
      </c>
      <c r="F226" s="22">
        <v>0</v>
      </c>
      <c r="G226" s="22">
        <v>0</v>
      </c>
      <c r="H226" s="22">
        <v>0</v>
      </c>
      <c r="I226" s="22">
        <v>795000</v>
      </c>
    </row>
    <row r="227" spans="1:9" x14ac:dyDescent="0.35">
      <c r="A227" s="22" t="s">
        <v>114</v>
      </c>
      <c r="B227" s="22" t="s">
        <v>507</v>
      </c>
      <c r="C227" s="22" t="s">
        <v>566</v>
      </c>
      <c r="D227" s="22" t="s">
        <v>567</v>
      </c>
      <c r="E227" s="22">
        <v>0</v>
      </c>
      <c r="F227" s="22">
        <v>0</v>
      </c>
      <c r="G227" s="22">
        <v>0</v>
      </c>
      <c r="H227" s="22">
        <v>0</v>
      </c>
      <c r="I227" s="22">
        <v>0</v>
      </c>
    </row>
    <row r="228" spans="1:9" x14ac:dyDescent="0.35">
      <c r="A228" s="22" t="s">
        <v>114</v>
      </c>
      <c r="B228" s="22" t="s">
        <v>507</v>
      </c>
      <c r="C228" s="22" t="s">
        <v>568</v>
      </c>
      <c r="D228" s="22" t="s">
        <v>569</v>
      </c>
      <c r="E228" s="22">
        <v>0</v>
      </c>
      <c r="F228" s="22">
        <v>0</v>
      </c>
      <c r="G228" s="22">
        <v>0</v>
      </c>
      <c r="H228" s="22">
        <v>0</v>
      </c>
      <c r="I228" s="22">
        <v>0</v>
      </c>
    </row>
    <row r="229" spans="1:9" x14ac:dyDescent="0.35">
      <c r="A229" s="22" t="s">
        <v>114</v>
      </c>
      <c r="B229" s="22" t="s">
        <v>507</v>
      </c>
      <c r="C229" s="22" t="s">
        <v>570</v>
      </c>
      <c r="D229" s="22" t="s">
        <v>571</v>
      </c>
      <c r="E229" s="22">
        <v>0</v>
      </c>
      <c r="F229" s="22">
        <v>0</v>
      </c>
      <c r="G229" s="22">
        <v>0</v>
      </c>
      <c r="H229" s="22">
        <v>0</v>
      </c>
      <c r="I229" s="22">
        <v>0</v>
      </c>
    </row>
    <row r="230" spans="1:9" x14ac:dyDescent="0.35">
      <c r="A230" s="22" t="s">
        <v>114</v>
      </c>
      <c r="B230" s="22" t="s">
        <v>507</v>
      </c>
      <c r="C230" s="22" t="s">
        <v>572</v>
      </c>
      <c r="D230" s="22" t="s">
        <v>573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</row>
    <row r="231" spans="1:9" x14ac:dyDescent="0.35">
      <c r="A231" s="22" t="s">
        <v>114</v>
      </c>
      <c r="B231" s="22" t="s">
        <v>507</v>
      </c>
      <c r="C231" s="22" t="s">
        <v>574</v>
      </c>
      <c r="D231" s="22" t="s">
        <v>575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</row>
    <row r="232" spans="1:9" x14ac:dyDescent="0.35">
      <c r="A232" s="22" t="s">
        <v>114</v>
      </c>
      <c r="B232" s="22" t="s">
        <v>507</v>
      </c>
      <c r="C232" s="22" t="s">
        <v>576</v>
      </c>
      <c r="D232" s="22" t="s">
        <v>577</v>
      </c>
      <c r="E232" s="22">
        <v>0</v>
      </c>
      <c r="F232" s="22">
        <v>0</v>
      </c>
      <c r="G232" s="22">
        <v>0</v>
      </c>
      <c r="H232" s="22">
        <v>50000</v>
      </c>
      <c r="I232" s="22">
        <v>50000</v>
      </c>
    </row>
    <row r="233" spans="1:9" x14ac:dyDescent="0.35">
      <c r="A233" s="22" t="s">
        <v>114</v>
      </c>
      <c r="B233" s="22" t="s">
        <v>507</v>
      </c>
      <c r="C233" s="22" t="s">
        <v>578</v>
      </c>
      <c r="D233" s="22" t="s">
        <v>579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</row>
    <row r="234" spans="1:9" x14ac:dyDescent="0.35">
      <c r="A234" s="22" t="s">
        <v>114</v>
      </c>
      <c r="B234" s="22" t="s">
        <v>507</v>
      </c>
      <c r="C234" s="22" t="s">
        <v>580</v>
      </c>
      <c r="D234" s="22" t="s">
        <v>581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</row>
    <row r="235" spans="1:9" x14ac:dyDescent="0.35">
      <c r="A235" s="22" t="s">
        <v>114</v>
      </c>
      <c r="B235" s="22" t="s">
        <v>507</v>
      </c>
      <c r="C235" s="22" t="s">
        <v>582</v>
      </c>
      <c r="D235" s="22" t="s">
        <v>583</v>
      </c>
      <c r="E235" s="22">
        <v>675601</v>
      </c>
      <c r="F235" s="22">
        <v>0</v>
      </c>
      <c r="G235" s="22">
        <v>0</v>
      </c>
      <c r="H235" s="22">
        <v>0</v>
      </c>
      <c r="I235" s="22">
        <v>675601</v>
      </c>
    </row>
    <row r="236" spans="1:9" x14ac:dyDescent="0.35">
      <c r="A236" s="22" t="s">
        <v>114</v>
      </c>
      <c r="B236" s="22" t="s">
        <v>507</v>
      </c>
      <c r="C236" s="22" t="s">
        <v>584</v>
      </c>
      <c r="D236" s="22" t="s">
        <v>585</v>
      </c>
      <c r="E236" s="22">
        <v>1022923</v>
      </c>
      <c r="F236" s="22">
        <v>0</v>
      </c>
      <c r="G236" s="22">
        <v>0</v>
      </c>
      <c r="H236" s="22">
        <v>40000</v>
      </c>
      <c r="I236" s="22">
        <v>1062923</v>
      </c>
    </row>
    <row r="237" spans="1:9" x14ac:dyDescent="0.35">
      <c r="A237" s="22" t="s">
        <v>114</v>
      </c>
      <c r="B237" s="22" t="s">
        <v>507</v>
      </c>
      <c r="C237" s="22" t="s">
        <v>586</v>
      </c>
      <c r="D237" s="22" t="s">
        <v>587</v>
      </c>
      <c r="E237" s="22">
        <v>302037</v>
      </c>
      <c r="F237" s="22">
        <v>0</v>
      </c>
      <c r="G237" s="22">
        <v>0</v>
      </c>
      <c r="H237" s="22">
        <v>0</v>
      </c>
      <c r="I237" s="22">
        <v>302037</v>
      </c>
    </row>
    <row r="238" spans="1:9" x14ac:dyDescent="0.35">
      <c r="A238" s="22" t="s">
        <v>114</v>
      </c>
      <c r="B238" s="22" t="s">
        <v>507</v>
      </c>
      <c r="C238" s="22" t="s">
        <v>588</v>
      </c>
      <c r="D238" s="22" t="s">
        <v>589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</row>
    <row r="239" spans="1:9" x14ac:dyDescent="0.35">
      <c r="A239" s="22" t="s">
        <v>114</v>
      </c>
      <c r="B239" s="22" t="s">
        <v>507</v>
      </c>
      <c r="C239" s="22" t="s">
        <v>590</v>
      </c>
      <c r="D239" s="22" t="s">
        <v>591</v>
      </c>
      <c r="E239" s="22">
        <v>0</v>
      </c>
      <c r="F239" s="22">
        <v>0</v>
      </c>
      <c r="G239" s="22">
        <v>0</v>
      </c>
      <c r="H239" s="22">
        <v>0</v>
      </c>
      <c r="I239" s="22">
        <v>0</v>
      </c>
    </row>
    <row r="240" spans="1:9" x14ac:dyDescent="0.35">
      <c r="A240" s="22" t="s">
        <v>114</v>
      </c>
      <c r="B240" s="22" t="s">
        <v>507</v>
      </c>
      <c r="C240" s="22" t="s">
        <v>592</v>
      </c>
      <c r="D240" s="22" t="s">
        <v>593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</row>
    <row r="241" spans="1:9" x14ac:dyDescent="0.35">
      <c r="A241" s="22" t="s">
        <v>114</v>
      </c>
      <c r="B241" s="22" t="s">
        <v>507</v>
      </c>
      <c r="C241" s="22" t="s">
        <v>594</v>
      </c>
      <c r="D241" s="22" t="s">
        <v>595</v>
      </c>
      <c r="E241" s="22">
        <v>399065</v>
      </c>
      <c r="F241" s="22">
        <v>0</v>
      </c>
      <c r="G241" s="22">
        <v>0</v>
      </c>
      <c r="H241" s="22">
        <v>310875</v>
      </c>
      <c r="I241" s="22">
        <v>709940</v>
      </c>
    </row>
    <row r="242" spans="1:9" x14ac:dyDescent="0.35">
      <c r="A242" s="22" t="s">
        <v>114</v>
      </c>
      <c r="B242" s="22" t="s">
        <v>507</v>
      </c>
      <c r="C242" s="22" t="s">
        <v>596</v>
      </c>
      <c r="D242" s="22" t="s">
        <v>597</v>
      </c>
      <c r="E242" s="22">
        <v>0</v>
      </c>
      <c r="F242" s="22">
        <v>0</v>
      </c>
      <c r="G242" s="22">
        <v>0</v>
      </c>
      <c r="H242" s="22">
        <v>0</v>
      </c>
      <c r="I242" s="22">
        <v>0</v>
      </c>
    </row>
    <row r="243" spans="1:9" x14ac:dyDescent="0.35">
      <c r="A243" s="22" t="s">
        <v>114</v>
      </c>
      <c r="B243" s="22" t="s">
        <v>507</v>
      </c>
      <c r="C243" s="22" t="s">
        <v>598</v>
      </c>
      <c r="D243" s="22" t="s">
        <v>599</v>
      </c>
      <c r="E243" s="22">
        <v>0</v>
      </c>
      <c r="F243" s="22">
        <v>0</v>
      </c>
      <c r="G243" s="22">
        <v>0</v>
      </c>
      <c r="H243" s="22">
        <v>0</v>
      </c>
      <c r="I243" s="22">
        <v>0</v>
      </c>
    </row>
    <row r="244" spans="1:9" x14ac:dyDescent="0.35">
      <c r="A244" s="22" t="s">
        <v>114</v>
      </c>
      <c r="B244" s="22" t="s">
        <v>507</v>
      </c>
      <c r="C244" s="22" t="s">
        <v>600</v>
      </c>
      <c r="D244" s="22" t="s">
        <v>601</v>
      </c>
      <c r="E244" s="22">
        <v>387857</v>
      </c>
      <c r="F244" s="22">
        <v>0</v>
      </c>
      <c r="G244" s="22">
        <v>0</v>
      </c>
      <c r="H244" s="22">
        <v>0</v>
      </c>
      <c r="I244" s="22">
        <v>387857</v>
      </c>
    </row>
    <row r="245" spans="1:9" x14ac:dyDescent="0.35">
      <c r="A245" s="22" t="s">
        <v>114</v>
      </c>
      <c r="B245" s="22" t="s">
        <v>507</v>
      </c>
      <c r="C245" s="22" t="s">
        <v>602</v>
      </c>
      <c r="D245" s="22" t="s">
        <v>603</v>
      </c>
      <c r="E245" s="22">
        <v>319869</v>
      </c>
      <c r="F245" s="22">
        <v>0</v>
      </c>
      <c r="G245" s="22">
        <v>0</v>
      </c>
      <c r="H245" s="22">
        <v>0</v>
      </c>
      <c r="I245" s="22">
        <v>319869</v>
      </c>
    </row>
    <row r="246" spans="1:9" x14ac:dyDescent="0.35">
      <c r="A246" s="22" t="s">
        <v>114</v>
      </c>
      <c r="B246" s="22" t="s">
        <v>507</v>
      </c>
      <c r="C246" s="22" t="s">
        <v>604</v>
      </c>
      <c r="D246" s="22" t="s">
        <v>605</v>
      </c>
      <c r="E246" s="22">
        <v>0</v>
      </c>
      <c r="F246" s="22">
        <v>0</v>
      </c>
      <c r="G246" s="22">
        <v>0</v>
      </c>
      <c r="H246" s="22">
        <v>0</v>
      </c>
      <c r="I246" s="22">
        <v>0</v>
      </c>
    </row>
    <row r="247" spans="1:9" x14ac:dyDescent="0.35">
      <c r="A247" s="22" t="s">
        <v>114</v>
      </c>
      <c r="B247" s="22" t="s">
        <v>507</v>
      </c>
      <c r="C247" s="22" t="s">
        <v>606</v>
      </c>
      <c r="D247" s="22" t="s">
        <v>607</v>
      </c>
      <c r="E247" s="22">
        <v>25034</v>
      </c>
      <c r="F247" s="22">
        <v>0</v>
      </c>
      <c r="G247" s="22">
        <v>0</v>
      </c>
      <c r="H247" s="22">
        <v>0</v>
      </c>
      <c r="I247" s="22">
        <v>25034</v>
      </c>
    </row>
    <row r="248" spans="1:9" x14ac:dyDescent="0.35">
      <c r="A248" s="22" t="s">
        <v>114</v>
      </c>
      <c r="B248" s="22" t="s">
        <v>507</v>
      </c>
      <c r="C248" s="22" t="s">
        <v>608</v>
      </c>
      <c r="D248" s="22" t="s">
        <v>609</v>
      </c>
      <c r="E248" s="22">
        <v>0</v>
      </c>
      <c r="F248" s="22">
        <v>0</v>
      </c>
      <c r="G248" s="22">
        <v>0</v>
      </c>
      <c r="H248" s="22">
        <v>1189686</v>
      </c>
      <c r="I248" s="22">
        <v>1189686</v>
      </c>
    </row>
    <row r="249" spans="1:9" x14ac:dyDescent="0.35">
      <c r="A249" s="22" t="s">
        <v>114</v>
      </c>
      <c r="B249" s="22" t="s">
        <v>507</v>
      </c>
      <c r="C249" s="22" t="s">
        <v>610</v>
      </c>
      <c r="D249" s="22" t="s">
        <v>611</v>
      </c>
      <c r="E249" s="22">
        <v>0</v>
      </c>
      <c r="F249" s="22">
        <v>0</v>
      </c>
      <c r="G249" s="22">
        <v>0</v>
      </c>
      <c r="H249" s="22">
        <v>0</v>
      </c>
      <c r="I249" s="22">
        <v>0</v>
      </c>
    </row>
    <row r="250" spans="1:9" x14ac:dyDescent="0.35">
      <c r="A250" s="22" t="s">
        <v>114</v>
      </c>
      <c r="B250" s="22" t="s">
        <v>507</v>
      </c>
      <c r="C250" s="22" t="s">
        <v>612</v>
      </c>
      <c r="D250" s="22" t="s">
        <v>613</v>
      </c>
      <c r="E250" s="22">
        <v>0</v>
      </c>
      <c r="F250" s="22">
        <v>0</v>
      </c>
      <c r="G250" s="22">
        <v>0</v>
      </c>
      <c r="H250" s="22">
        <v>0</v>
      </c>
      <c r="I250" s="22">
        <v>0</v>
      </c>
    </row>
    <row r="251" spans="1:9" x14ac:dyDescent="0.35">
      <c r="A251" s="22" t="s">
        <v>114</v>
      </c>
      <c r="B251" s="22" t="s">
        <v>507</v>
      </c>
      <c r="C251" s="22" t="s">
        <v>614</v>
      </c>
      <c r="D251" s="22" t="s">
        <v>615</v>
      </c>
      <c r="E251" s="22">
        <v>0</v>
      </c>
      <c r="F251" s="22">
        <v>0</v>
      </c>
      <c r="G251" s="22">
        <v>0</v>
      </c>
      <c r="H251" s="22">
        <v>0</v>
      </c>
      <c r="I251" s="22">
        <v>0</v>
      </c>
    </row>
    <row r="252" spans="1:9" x14ac:dyDescent="0.35">
      <c r="A252" s="22" t="s">
        <v>114</v>
      </c>
      <c r="B252" s="22" t="s">
        <v>507</v>
      </c>
      <c r="C252" s="22" t="s">
        <v>616</v>
      </c>
      <c r="D252" s="22" t="s">
        <v>617</v>
      </c>
      <c r="E252" s="22">
        <v>0</v>
      </c>
      <c r="F252" s="22">
        <v>0</v>
      </c>
      <c r="G252" s="22">
        <v>0</v>
      </c>
      <c r="H252" s="22">
        <v>409442</v>
      </c>
      <c r="I252" s="22">
        <v>409442</v>
      </c>
    </row>
    <row r="253" spans="1:9" x14ac:dyDescent="0.35">
      <c r="A253" s="22" t="s">
        <v>114</v>
      </c>
      <c r="B253" s="22" t="s">
        <v>507</v>
      </c>
      <c r="C253" s="22" t="s">
        <v>618</v>
      </c>
      <c r="D253" s="22" t="s">
        <v>619</v>
      </c>
      <c r="E253" s="22">
        <v>0</v>
      </c>
      <c r="F253" s="22">
        <v>0</v>
      </c>
      <c r="G253" s="22">
        <v>0</v>
      </c>
      <c r="H253" s="22">
        <v>0</v>
      </c>
      <c r="I253" s="22">
        <v>0</v>
      </c>
    </row>
    <row r="254" spans="1:9" x14ac:dyDescent="0.35">
      <c r="A254" s="22" t="s">
        <v>114</v>
      </c>
      <c r="B254" s="22" t="s">
        <v>507</v>
      </c>
      <c r="C254" s="22" t="s">
        <v>620</v>
      </c>
      <c r="D254" s="22" t="s">
        <v>621</v>
      </c>
      <c r="E254" s="22">
        <v>548272</v>
      </c>
      <c r="F254" s="22">
        <v>0</v>
      </c>
      <c r="G254" s="22">
        <v>0</v>
      </c>
      <c r="H254" s="22">
        <v>0</v>
      </c>
      <c r="I254" s="22">
        <v>548272</v>
      </c>
    </row>
    <row r="255" spans="1:9" x14ac:dyDescent="0.35">
      <c r="A255" s="22" t="s">
        <v>114</v>
      </c>
      <c r="B255" s="22" t="s">
        <v>507</v>
      </c>
      <c r="C255" s="22" t="s">
        <v>622</v>
      </c>
      <c r="D255" s="22" t="s">
        <v>623</v>
      </c>
      <c r="E255" s="22">
        <v>12934</v>
      </c>
      <c r="F255" s="22">
        <v>0</v>
      </c>
      <c r="G255" s="22">
        <v>0</v>
      </c>
      <c r="H255" s="22">
        <v>0</v>
      </c>
      <c r="I255" s="22">
        <v>12934</v>
      </c>
    </row>
    <row r="256" spans="1:9" x14ac:dyDescent="0.35">
      <c r="A256" s="22" t="s">
        <v>114</v>
      </c>
      <c r="B256" s="22" t="s">
        <v>507</v>
      </c>
      <c r="C256" s="22" t="s">
        <v>624</v>
      </c>
      <c r="D256" s="22" t="s">
        <v>625</v>
      </c>
      <c r="E256" s="22">
        <v>487232</v>
      </c>
      <c r="F256" s="22">
        <v>0</v>
      </c>
      <c r="G256" s="22">
        <v>0</v>
      </c>
      <c r="H256" s="22">
        <v>0</v>
      </c>
      <c r="I256" s="22">
        <v>487232</v>
      </c>
    </row>
    <row r="257" spans="1:9" x14ac:dyDescent="0.35">
      <c r="A257" s="22" t="s">
        <v>114</v>
      </c>
      <c r="B257" s="22" t="s">
        <v>507</v>
      </c>
      <c r="C257" s="22" t="s">
        <v>626</v>
      </c>
      <c r="D257" s="22" t="s">
        <v>627</v>
      </c>
      <c r="E257" s="22">
        <v>1174594</v>
      </c>
      <c r="F257" s="22">
        <v>0</v>
      </c>
      <c r="G257" s="22">
        <v>0</v>
      </c>
      <c r="H257" s="22">
        <v>0</v>
      </c>
      <c r="I257" s="22">
        <v>1174594</v>
      </c>
    </row>
    <row r="258" spans="1:9" x14ac:dyDescent="0.35">
      <c r="A258" s="22" t="s">
        <v>114</v>
      </c>
      <c r="B258" s="22" t="s">
        <v>507</v>
      </c>
      <c r="C258" s="22" t="s">
        <v>628</v>
      </c>
      <c r="D258" s="22" t="s">
        <v>629</v>
      </c>
      <c r="E258" s="22">
        <v>132131</v>
      </c>
      <c r="F258" s="22">
        <v>0</v>
      </c>
      <c r="G258" s="22">
        <v>0</v>
      </c>
      <c r="H258" s="22">
        <v>0</v>
      </c>
      <c r="I258" s="22">
        <v>132131</v>
      </c>
    </row>
    <row r="259" spans="1:9" x14ac:dyDescent="0.35">
      <c r="A259" s="22" t="s">
        <v>114</v>
      </c>
      <c r="B259" s="22" t="s">
        <v>507</v>
      </c>
      <c r="C259" s="22" t="s">
        <v>630</v>
      </c>
      <c r="D259" s="22" t="s">
        <v>631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</row>
    <row r="260" spans="1:9" x14ac:dyDescent="0.35">
      <c r="A260" s="22" t="s">
        <v>114</v>
      </c>
      <c r="B260" s="22" t="s">
        <v>507</v>
      </c>
      <c r="C260" s="22" t="s">
        <v>632</v>
      </c>
      <c r="D260" s="22" t="s">
        <v>633</v>
      </c>
      <c r="E260" s="22">
        <v>0</v>
      </c>
      <c r="F260" s="22">
        <v>0</v>
      </c>
      <c r="G260" s="22">
        <v>0</v>
      </c>
      <c r="H260" s="22">
        <v>126227</v>
      </c>
      <c r="I260" s="22">
        <v>126227</v>
      </c>
    </row>
    <row r="261" spans="1:9" x14ac:dyDescent="0.35">
      <c r="A261" s="22" t="s">
        <v>114</v>
      </c>
      <c r="B261" s="22" t="s">
        <v>507</v>
      </c>
      <c r="C261" s="22" t="s">
        <v>634</v>
      </c>
      <c r="D261" s="22" t="s">
        <v>635</v>
      </c>
      <c r="E261" s="22">
        <v>27065</v>
      </c>
      <c r="F261" s="22">
        <v>0</v>
      </c>
      <c r="G261" s="22">
        <v>0</v>
      </c>
      <c r="H261" s="22">
        <v>216456</v>
      </c>
      <c r="I261" s="22">
        <v>243521</v>
      </c>
    </row>
    <row r="262" spans="1:9" x14ac:dyDescent="0.35">
      <c r="A262" s="22" t="s">
        <v>114</v>
      </c>
      <c r="B262" s="22" t="s">
        <v>507</v>
      </c>
      <c r="C262" s="22" t="s">
        <v>636</v>
      </c>
      <c r="D262" s="22" t="s">
        <v>637</v>
      </c>
      <c r="E262" s="22">
        <v>136599</v>
      </c>
      <c r="F262" s="22">
        <v>0</v>
      </c>
      <c r="G262" s="22">
        <v>0</v>
      </c>
      <c r="H262" s="22">
        <v>1423656</v>
      </c>
      <c r="I262" s="22">
        <v>1560255</v>
      </c>
    </row>
    <row r="263" spans="1:9" x14ac:dyDescent="0.35">
      <c r="A263" s="22" t="s">
        <v>114</v>
      </c>
      <c r="B263" s="22" t="s">
        <v>507</v>
      </c>
      <c r="C263" s="22" t="s">
        <v>638</v>
      </c>
      <c r="D263" s="22" t="s">
        <v>639</v>
      </c>
      <c r="E263" s="22">
        <v>0</v>
      </c>
      <c r="F263" s="22">
        <v>0</v>
      </c>
      <c r="G263" s="22">
        <v>0</v>
      </c>
      <c r="H263" s="22">
        <v>0</v>
      </c>
      <c r="I263" s="22">
        <v>0</v>
      </c>
    </row>
    <row r="264" spans="1:9" x14ac:dyDescent="0.35">
      <c r="A264" s="22" t="s">
        <v>114</v>
      </c>
      <c r="B264" s="22" t="s">
        <v>507</v>
      </c>
      <c r="C264" s="22" t="s">
        <v>640</v>
      </c>
      <c r="D264" s="22" t="s">
        <v>641</v>
      </c>
      <c r="E264" s="22">
        <v>521078</v>
      </c>
      <c r="F264" s="22">
        <v>0</v>
      </c>
      <c r="G264" s="22">
        <v>0</v>
      </c>
      <c r="H264" s="22">
        <v>0</v>
      </c>
      <c r="I264" s="22">
        <v>521078</v>
      </c>
    </row>
    <row r="265" spans="1:9" x14ac:dyDescent="0.35">
      <c r="A265" s="22" t="s">
        <v>114</v>
      </c>
      <c r="B265" s="22" t="s">
        <v>507</v>
      </c>
      <c r="C265" s="22" t="s">
        <v>642</v>
      </c>
      <c r="D265" s="22" t="s">
        <v>643</v>
      </c>
      <c r="E265" s="22">
        <v>0</v>
      </c>
      <c r="F265" s="22">
        <v>0</v>
      </c>
      <c r="G265" s="22">
        <v>0</v>
      </c>
      <c r="H265" s="22">
        <v>0</v>
      </c>
      <c r="I265" s="22">
        <v>0</v>
      </c>
    </row>
    <row r="266" spans="1:9" x14ac:dyDescent="0.35">
      <c r="A266" s="22" t="s">
        <v>114</v>
      </c>
      <c r="B266" s="22" t="s">
        <v>507</v>
      </c>
      <c r="C266" s="22" t="s">
        <v>644</v>
      </c>
      <c r="D266" s="22" t="s">
        <v>645</v>
      </c>
      <c r="E266" s="22">
        <v>43670</v>
      </c>
      <c r="F266" s="22">
        <v>0</v>
      </c>
      <c r="G266" s="22">
        <v>0</v>
      </c>
      <c r="H266" s="22">
        <v>0</v>
      </c>
      <c r="I266" s="22">
        <v>43670</v>
      </c>
    </row>
    <row r="267" spans="1:9" x14ac:dyDescent="0.35">
      <c r="A267" s="22" t="s">
        <v>114</v>
      </c>
      <c r="B267" s="22" t="s">
        <v>507</v>
      </c>
      <c r="C267" s="22" t="s">
        <v>646</v>
      </c>
      <c r="D267" s="22" t="s">
        <v>647</v>
      </c>
      <c r="E267" s="22">
        <v>1243278</v>
      </c>
      <c r="F267" s="22">
        <v>0</v>
      </c>
      <c r="G267" s="22">
        <v>0</v>
      </c>
      <c r="H267" s="22">
        <v>15959</v>
      </c>
      <c r="I267" s="22">
        <v>1259237</v>
      </c>
    </row>
    <row r="268" spans="1:9" x14ac:dyDescent="0.35">
      <c r="A268" s="22" t="s">
        <v>114</v>
      </c>
      <c r="B268" s="22" t="s">
        <v>507</v>
      </c>
      <c r="C268" s="22" t="s">
        <v>648</v>
      </c>
      <c r="D268" s="22" t="s">
        <v>649</v>
      </c>
      <c r="E268" s="22">
        <v>206413</v>
      </c>
      <c r="F268" s="22">
        <v>0</v>
      </c>
      <c r="G268" s="22">
        <v>0</v>
      </c>
      <c r="H268" s="22">
        <v>0</v>
      </c>
      <c r="I268" s="22">
        <v>206413</v>
      </c>
    </row>
    <row r="269" spans="1:9" x14ac:dyDescent="0.35">
      <c r="A269" s="22" t="s">
        <v>114</v>
      </c>
      <c r="B269" s="22" t="s">
        <v>507</v>
      </c>
      <c r="C269" s="22" t="s">
        <v>650</v>
      </c>
      <c r="D269" s="22" t="s">
        <v>651</v>
      </c>
      <c r="E269" s="22">
        <v>0</v>
      </c>
      <c r="F269" s="22">
        <v>0</v>
      </c>
      <c r="G269" s="22">
        <v>0</v>
      </c>
      <c r="H269" s="22">
        <v>0</v>
      </c>
      <c r="I269" s="22">
        <v>0</v>
      </c>
    </row>
    <row r="270" spans="1:9" x14ac:dyDescent="0.35">
      <c r="A270" s="22" t="s">
        <v>114</v>
      </c>
      <c r="B270" s="22" t="s">
        <v>507</v>
      </c>
      <c r="C270" s="22" t="s">
        <v>652</v>
      </c>
      <c r="D270" s="22" t="s">
        <v>653</v>
      </c>
      <c r="E270" s="22">
        <v>544861</v>
      </c>
      <c r="F270" s="22">
        <v>0</v>
      </c>
      <c r="G270" s="22">
        <v>0</v>
      </c>
      <c r="H270" s="22">
        <v>0</v>
      </c>
      <c r="I270" s="22">
        <v>544861</v>
      </c>
    </row>
    <row r="271" spans="1:9" x14ac:dyDescent="0.35">
      <c r="A271" s="22" t="s">
        <v>114</v>
      </c>
      <c r="B271" s="22" t="s">
        <v>507</v>
      </c>
      <c r="C271" s="22" t="s">
        <v>654</v>
      </c>
      <c r="D271" s="22" t="s">
        <v>655</v>
      </c>
      <c r="E271" s="22">
        <v>496324</v>
      </c>
      <c r="F271" s="22">
        <v>0</v>
      </c>
      <c r="G271" s="22">
        <v>0</v>
      </c>
      <c r="H271" s="22">
        <v>489660</v>
      </c>
      <c r="I271" s="22">
        <v>985984</v>
      </c>
    </row>
    <row r="272" spans="1:9" x14ac:dyDescent="0.35">
      <c r="A272" s="22" t="s">
        <v>114</v>
      </c>
      <c r="B272" s="22" t="s">
        <v>507</v>
      </c>
      <c r="C272" s="22" t="s">
        <v>656</v>
      </c>
      <c r="D272" s="22" t="s">
        <v>657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</row>
    <row r="273" spans="1:9" x14ac:dyDescent="0.35">
      <c r="A273" s="22" t="s">
        <v>114</v>
      </c>
      <c r="B273" s="22" t="s">
        <v>507</v>
      </c>
      <c r="C273" s="22" t="s">
        <v>658</v>
      </c>
      <c r="D273" s="22" t="s">
        <v>659</v>
      </c>
      <c r="E273" s="22">
        <v>12671</v>
      </c>
      <c r="F273" s="22">
        <v>0</v>
      </c>
      <c r="G273" s="22">
        <v>0</v>
      </c>
      <c r="H273" s="22">
        <v>75299</v>
      </c>
      <c r="I273" s="22">
        <v>87970</v>
      </c>
    </row>
    <row r="274" spans="1:9" x14ac:dyDescent="0.35">
      <c r="A274" s="22" t="s">
        <v>114</v>
      </c>
      <c r="B274" s="22" t="s">
        <v>507</v>
      </c>
      <c r="C274" s="22" t="s">
        <v>660</v>
      </c>
      <c r="D274" s="22" t="s">
        <v>661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</row>
    <row r="275" spans="1:9" x14ac:dyDescent="0.35">
      <c r="A275" s="22" t="s">
        <v>114</v>
      </c>
      <c r="B275" s="22" t="s">
        <v>507</v>
      </c>
      <c r="C275" s="22" t="s">
        <v>662</v>
      </c>
      <c r="D275" s="22" t="s">
        <v>663</v>
      </c>
      <c r="E275" s="22">
        <v>0</v>
      </c>
      <c r="F275" s="22">
        <v>0</v>
      </c>
      <c r="G275" s="22">
        <v>0</v>
      </c>
      <c r="H275" s="22">
        <v>671456</v>
      </c>
      <c r="I275" s="22">
        <v>671456</v>
      </c>
    </row>
    <row r="276" spans="1:9" x14ac:dyDescent="0.35">
      <c r="A276" s="22" t="s">
        <v>114</v>
      </c>
      <c r="B276" s="22" t="s">
        <v>507</v>
      </c>
      <c r="C276" s="22" t="s">
        <v>664</v>
      </c>
      <c r="D276" s="22" t="s">
        <v>665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</row>
    <row r="277" spans="1:9" x14ac:dyDescent="0.35">
      <c r="A277" s="22" t="s">
        <v>114</v>
      </c>
      <c r="B277" s="22" t="s">
        <v>507</v>
      </c>
      <c r="C277" s="22" t="s">
        <v>666</v>
      </c>
      <c r="D277" s="22" t="s">
        <v>667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</row>
    <row r="278" spans="1:9" x14ac:dyDescent="0.35">
      <c r="A278" s="22" t="s">
        <v>114</v>
      </c>
      <c r="B278" s="22" t="s">
        <v>507</v>
      </c>
      <c r="C278" s="22" t="s">
        <v>668</v>
      </c>
      <c r="D278" s="22" t="s">
        <v>669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</row>
    <row r="279" spans="1:9" x14ac:dyDescent="0.35">
      <c r="A279" s="22" t="s">
        <v>114</v>
      </c>
      <c r="B279" s="22" t="s">
        <v>670</v>
      </c>
      <c r="C279" s="22" t="s">
        <v>671</v>
      </c>
      <c r="D279" s="22" t="s">
        <v>672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</row>
    <row r="280" spans="1:9" x14ac:dyDescent="0.35">
      <c r="A280" s="22" t="s">
        <v>114</v>
      </c>
      <c r="B280" s="22" t="s">
        <v>670</v>
      </c>
      <c r="C280" s="22" t="s">
        <v>673</v>
      </c>
      <c r="D280" s="22" t="s">
        <v>674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</row>
    <row r="281" spans="1:9" x14ac:dyDescent="0.35">
      <c r="A281" s="22" t="s">
        <v>114</v>
      </c>
      <c r="B281" s="22" t="s">
        <v>670</v>
      </c>
      <c r="C281" s="22" t="s">
        <v>675</v>
      </c>
      <c r="D281" s="22" t="s">
        <v>676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</row>
    <row r="282" spans="1:9" x14ac:dyDescent="0.35">
      <c r="A282" s="22" t="s">
        <v>114</v>
      </c>
      <c r="B282" s="22" t="s">
        <v>670</v>
      </c>
      <c r="C282" s="22" t="s">
        <v>677</v>
      </c>
      <c r="D282" s="22" t="s">
        <v>678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</row>
    <row r="283" spans="1:9" x14ac:dyDescent="0.35">
      <c r="A283" s="22" t="s">
        <v>114</v>
      </c>
      <c r="B283" s="22" t="s">
        <v>670</v>
      </c>
      <c r="C283" s="22" t="s">
        <v>679</v>
      </c>
      <c r="D283" s="22" t="s">
        <v>680</v>
      </c>
      <c r="E283" s="22">
        <v>0</v>
      </c>
      <c r="F283" s="22">
        <v>0</v>
      </c>
      <c r="G283" s="22">
        <v>0</v>
      </c>
      <c r="H283" s="22">
        <v>0</v>
      </c>
      <c r="I283" s="22">
        <v>0</v>
      </c>
    </row>
    <row r="284" spans="1:9" x14ac:dyDescent="0.35">
      <c r="A284" s="22" t="s">
        <v>114</v>
      </c>
      <c r="B284" s="22" t="s">
        <v>670</v>
      </c>
      <c r="C284" s="22" t="s">
        <v>681</v>
      </c>
      <c r="D284" s="22" t="s">
        <v>682</v>
      </c>
      <c r="E284" s="22">
        <v>0</v>
      </c>
      <c r="F284" s="22">
        <v>0</v>
      </c>
      <c r="G284" s="22">
        <v>0</v>
      </c>
      <c r="H284" s="22">
        <v>0</v>
      </c>
      <c r="I284" s="22">
        <v>0</v>
      </c>
    </row>
    <row r="285" spans="1:9" x14ac:dyDescent="0.35">
      <c r="A285" s="22" t="s">
        <v>114</v>
      </c>
      <c r="B285" s="22" t="s">
        <v>670</v>
      </c>
      <c r="C285" s="22" t="s">
        <v>683</v>
      </c>
      <c r="D285" s="22" t="s">
        <v>684</v>
      </c>
      <c r="E285" s="22">
        <v>0</v>
      </c>
      <c r="F285" s="22">
        <v>0</v>
      </c>
      <c r="G285" s="22">
        <v>0</v>
      </c>
      <c r="H285" s="22">
        <v>0</v>
      </c>
      <c r="I285" s="22">
        <v>0</v>
      </c>
    </row>
    <row r="286" spans="1:9" x14ac:dyDescent="0.35">
      <c r="A286" s="22" t="s">
        <v>114</v>
      </c>
      <c r="B286" s="22" t="s">
        <v>670</v>
      </c>
      <c r="C286" s="22" t="s">
        <v>685</v>
      </c>
      <c r="D286" s="22" t="s">
        <v>686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</row>
    <row r="287" spans="1:9" x14ac:dyDescent="0.35">
      <c r="A287" s="22" t="s">
        <v>114</v>
      </c>
      <c r="B287" s="22" t="s">
        <v>670</v>
      </c>
      <c r="C287" s="22" t="s">
        <v>687</v>
      </c>
      <c r="D287" s="22" t="s">
        <v>688</v>
      </c>
      <c r="E287" s="22">
        <v>0</v>
      </c>
      <c r="F287" s="22">
        <v>0</v>
      </c>
      <c r="G287" s="22">
        <v>0</v>
      </c>
      <c r="H287" s="22">
        <v>0</v>
      </c>
      <c r="I287" s="22">
        <v>0</v>
      </c>
    </row>
    <row r="288" spans="1:9" x14ac:dyDescent="0.35">
      <c r="A288" s="22" t="s">
        <v>114</v>
      </c>
      <c r="B288" s="22" t="s">
        <v>670</v>
      </c>
      <c r="C288" s="22" t="s">
        <v>689</v>
      </c>
      <c r="D288" s="22" t="s">
        <v>690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</row>
    <row r="289" spans="1:9" x14ac:dyDescent="0.35">
      <c r="A289" s="22" t="s">
        <v>114</v>
      </c>
      <c r="B289" s="22" t="s">
        <v>670</v>
      </c>
      <c r="C289" s="22" t="s">
        <v>691</v>
      </c>
      <c r="D289" s="22" t="s">
        <v>692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</row>
    <row r="290" spans="1:9" x14ac:dyDescent="0.35">
      <c r="A290" s="22" t="s">
        <v>114</v>
      </c>
      <c r="B290" s="22" t="s">
        <v>670</v>
      </c>
      <c r="C290" s="22" t="s">
        <v>693</v>
      </c>
      <c r="D290" s="22" t="s">
        <v>694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</row>
    <row r="291" spans="1:9" x14ac:dyDescent="0.35">
      <c r="A291" s="22" t="s">
        <v>114</v>
      </c>
      <c r="B291" s="22" t="s">
        <v>670</v>
      </c>
      <c r="C291" s="22" t="s">
        <v>695</v>
      </c>
      <c r="D291" s="22" t="s">
        <v>696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</row>
    <row r="292" spans="1:9" x14ac:dyDescent="0.35">
      <c r="A292" s="22" t="s">
        <v>114</v>
      </c>
      <c r="B292" s="22" t="s">
        <v>670</v>
      </c>
      <c r="C292" s="22" t="s">
        <v>697</v>
      </c>
      <c r="D292" s="22" t="s">
        <v>698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</row>
    <row r="293" spans="1:9" x14ac:dyDescent="0.35">
      <c r="A293" s="22" t="s">
        <v>114</v>
      </c>
      <c r="B293" s="22" t="s">
        <v>670</v>
      </c>
      <c r="C293" s="22" t="s">
        <v>699</v>
      </c>
      <c r="D293" s="22" t="s">
        <v>700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</row>
    <row r="294" spans="1:9" x14ac:dyDescent="0.35">
      <c r="A294" s="22" t="s">
        <v>114</v>
      </c>
      <c r="B294" s="22" t="s">
        <v>670</v>
      </c>
      <c r="C294" s="22" t="s">
        <v>701</v>
      </c>
      <c r="D294" s="22" t="s">
        <v>702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</row>
    <row r="295" spans="1:9" x14ac:dyDescent="0.35">
      <c r="A295" s="22" t="s">
        <v>114</v>
      </c>
      <c r="B295" s="22" t="s">
        <v>670</v>
      </c>
      <c r="C295" s="22" t="s">
        <v>703</v>
      </c>
      <c r="D295" s="22" t="s">
        <v>704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</row>
    <row r="296" spans="1:9" x14ac:dyDescent="0.35">
      <c r="A296" s="22" t="s">
        <v>114</v>
      </c>
      <c r="B296" s="22" t="s">
        <v>670</v>
      </c>
      <c r="C296" s="22" t="s">
        <v>705</v>
      </c>
      <c r="D296" s="22" t="s">
        <v>706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</row>
    <row r="297" spans="1:9" x14ac:dyDescent="0.35">
      <c r="A297" s="22" t="s">
        <v>114</v>
      </c>
      <c r="B297" s="22" t="s">
        <v>670</v>
      </c>
      <c r="C297" s="22" t="s">
        <v>707</v>
      </c>
      <c r="D297" s="22" t="s">
        <v>708</v>
      </c>
      <c r="E297" s="22">
        <v>0</v>
      </c>
      <c r="F297" s="22">
        <v>0</v>
      </c>
      <c r="G297" s="22">
        <v>0</v>
      </c>
      <c r="H297" s="22">
        <v>0</v>
      </c>
      <c r="I297" s="22">
        <v>0</v>
      </c>
    </row>
    <row r="298" spans="1:9" x14ac:dyDescent="0.35">
      <c r="A298" s="22" t="s">
        <v>114</v>
      </c>
      <c r="B298" s="22" t="s">
        <v>670</v>
      </c>
      <c r="C298" s="22" t="s">
        <v>709</v>
      </c>
      <c r="D298" s="22" t="s">
        <v>710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</row>
    <row r="299" spans="1:9" x14ac:dyDescent="0.35">
      <c r="A299" s="22" t="s">
        <v>114</v>
      </c>
      <c r="B299" s="22" t="s">
        <v>670</v>
      </c>
      <c r="C299" s="22" t="s">
        <v>711</v>
      </c>
      <c r="D299" s="22" t="s">
        <v>712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</row>
    <row r="300" spans="1:9" x14ac:dyDescent="0.35">
      <c r="A300" s="22" t="s">
        <v>114</v>
      </c>
      <c r="B300" s="22" t="s">
        <v>670</v>
      </c>
      <c r="C300" s="22" t="s">
        <v>713</v>
      </c>
      <c r="D300" s="22" t="s">
        <v>714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</row>
    <row r="301" spans="1:9" x14ac:dyDescent="0.35">
      <c r="A301" s="22" t="s">
        <v>114</v>
      </c>
      <c r="B301" s="22" t="s">
        <v>670</v>
      </c>
      <c r="C301" s="22" t="s">
        <v>715</v>
      </c>
      <c r="D301" s="22" t="s">
        <v>716</v>
      </c>
      <c r="E301" s="22">
        <v>0</v>
      </c>
      <c r="F301" s="22">
        <v>0</v>
      </c>
      <c r="G301" s="22">
        <v>0</v>
      </c>
      <c r="H301" s="22">
        <v>0</v>
      </c>
      <c r="I301" s="22">
        <v>0</v>
      </c>
    </row>
    <row r="302" spans="1:9" x14ac:dyDescent="0.35">
      <c r="A302" s="22" t="s">
        <v>114</v>
      </c>
      <c r="B302" s="22" t="s">
        <v>670</v>
      </c>
      <c r="C302" s="22" t="s">
        <v>717</v>
      </c>
      <c r="D302" s="22" t="s">
        <v>718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</row>
    <row r="303" spans="1:9" x14ac:dyDescent="0.35">
      <c r="A303" s="22" t="s">
        <v>114</v>
      </c>
      <c r="B303" s="22" t="s">
        <v>670</v>
      </c>
      <c r="C303" s="22" t="s">
        <v>719</v>
      </c>
      <c r="D303" s="22" t="s">
        <v>720</v>
      </c>
      <c r="E303" s="22">
        <v>0</v>
      </c>
      <c r="F303" s="22">
        <v>0</v>
      </c>
      <c r="G303" s="22">
        <v>0</v>
      </c>
      <c r="H303" s="22">
        <v>0</v>
      </c>
      <c r="I303" s="22">
        <v>0</v>
      </c>
    </row>
    <row r="304" spans="1:9" x14ac:dyDescent="0.35">
      <c r="A304" s="22" t="s">
        <v>114</v>
      </c>
      <c r="B304" s="22" t="s">
        <v>670</v>
      </c>
      <c r="C304" s="22" t="s">
        <v>721</v>
      </c>
      <c r="D304" s="22" t="s">
        <v>722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</row>
    <row r="305" spans="1:9" x14ac:dyDescent="0.35">
      <c r="A305" s="22" t="s">
        <v>114</v>
      </c>
      <c r="B305" s="22" t="s">
        <v>670</v>
      </c>
      <c r="C305" s="22" t="s">
        <v>723</v>
      </c>
      <c r="D305" s="22" t="s">
        <v>724</v>
      </c>
      <c r="E305" s="22">
        <v>0</v>
      </c>
      <c r="F305" s="22">
        <v>0</v>
      </c>
      <c r="G305" s="22">
        <v>0</v>
      </c>
      <c r="H305" s="22">
        <v>0</v>
      </c>
      <c r="I305" s="22">
        <v>0</v>
      </c>
    </row>
    <row r="306" spans="1:9" x14ac:dyDescent="0.35">
      <c r="A306" s="22" t="s">
        <v>114</v>
      </c>
      <c r="B306" s="22" t="s">
        <v>670</v>
      </c>
      <c r="C306" s="22" t="s">
        <v>725</v>
      </c>
      <c r="D306" s="22" t="s">
        <v>726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</row>
    <row r="307" spans="1:9" x14ac:dyDescent="0.35">
      <c r="A307" s="22" t="s">
        <v>114</v>
      </c>
      <c r="B307" s="22" t="s">
        <v>670</v>
      </c>
      <c r="C307" s="22" t="s">
        <v>727</v>
      </c>
      <c r="D307" s="22" t="s">
        <v>728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</row>
    <row r="308" spans="1:9" x14ac:dyDescent="0.35">
      <c r="A308" s="22" t="s">
        <v>114</v>
      </c>
      <c r="B308" s="22" t="s">
        <v>670</v>
      </c>
      <c r="C308" s="22" t="s">
        <v>729</v>
      </c>
      <c r="D308" s="22" t="s">
        <v>730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</row>
    <row r="309" spans="1:9" x14ac:dyDescent="0.35">
      <c r="A309" s="22" t="s">
        <v>114</v>
      </c>
      <c r="B309" s="22" t="s">
        <v>670</v>
      </c>
      <c r="C309" s="22" t="s">
        <v>731</v>
      </c>
      <c r="D309" s="22" t="s">
        <v>732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</row>
    <row r="310" spans="1:9" x14ac:dyDescent="0.35">
      <c r="A310" s="22" t="s">
        <v>114</v>
      </c>
      <c r="B310" s="22" t="s">
        <v>670</v>
      </c>
      <c r="C310" s="22" t="s">
        <v>733</v>
      </c>
      <c r="D310" s="22" t="s">
        <v>734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</row>
    <row r="311" spans="1:9" x14ac:dyDescent="0.35">
      <c r="A311" s="22" t="s">
        <v>114</v>
      </c>
      <c r="B311" s="22" t="s">
        <v>670</v>
      </c>
      <c r="C311" s="22" t="s">
        <v>735</v>
      </c>
      <c r="D311" s="22" t="s">
        <v>736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</row>
    <row r="312" spans="1:9" x14ac:dyDescent="0.35">
      <c r="A312" s="22" t="s">
        <v>114</v>
      </c>
      <c r="B312" s="22" t="s">
        <v>670</v>
      </c>
      <c r="C312" s="22" t="s">
        <v>737</v>
      </c>
      <c r="D312" s="22" t="s">
        <v>738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</row>
    <row r="313" spans="1:9" x14ac:dyDescent="0.35">
      <c r="A313" s="22" t="s">
        <v>114</v>
      </c>
      <c r="B313" s="22" t="s">
        <v>670</v>
      </c>
      <c r="C313" s="22" t="s">
        <v>739</v>
      </c>
      <c r="D313" s="22" t="s">
        <v>740</v>
      </c>
      <c r="E313" s="22">
        <v>0</v>
      </c>
      <c r="F313" s="22">
        <v>0</v>
      </c>
      <c r="G313" s="22">
        <v>0</v>
      </c>
      <c r="H313" s="22">
        <v>800000</v>
      </c>
      <c r="I313" s="22">
        <v>800000</v>
      </c>
    </row>
    <row r="314" spans="1:9" x14ac:dyDescent="0.35">
      <c r="A314" s="22" t="s">
        <v>114</v>
      </c>
      <c r="B314" s="22" t="s">
        <v>670</v>
      </c>
      <c r="C314" s="22" t="s">
        <v>741</v>
      </c>
      <c r="D314" s="22" t="s">
        <v>742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</row>
    <row r="315" spans="1:9" x14ac:dyDescent="0.35">
      <c r="A315" s="22" t="s">
        <v>114</v>
      </c>
      <c r="B315" s="22" t="s">
        <v>670</v>
      </c>
      <c r="C315" s="22" t="s">
        <v>743</v>
      </c>
      <c r="D315" s="22" t="s">
        <v>744</v>
      </c>
      <c r="E315" s="22">
        <v>0</v>
      </c>
      <c r="F315" s="22">
        <v>0</v>
      </c>
      <c r="G315" s="22">
        <v>0</v>
      </c>
      <c r="H315" s="22">
        <v>0</v>
      </c>
      <c r="I315" s="22">
        <v>0</v>
      </c>
    </row>
    <row r="316" spans="1:9" x14ac:dyDescent="0.35">
      <c r="A316" s="22" t="s">
        <v>114</v>
      </c>
      <c r="B316" s="22" t="s">
        <v>670</v>
      </c>
      <c r="C316" s="22" t="s">
        <v>745</v>
      </c>
      <c r="D316" s="22" t="s">
        <v>746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</row>
    <row r="317" spans="1:9" x14ac:dyDescent="0.35">
      <c r="A317" s="22" t="s">
        <v>114</v>
      </c>
      <c r="B317" s="22" t="s">
        <v>670</v>
      </c>
      <c r="C317" s="22" t="s">
        <v>747</v>
      </c>
      <c r="D317" s="22" t="s">
        <v>748</v>
      </c>
      <c r="E317" s="22">
        <v>0</v>
      </c>
      <c r="F317" s="22">
        <v>0</v>
      </c>
      <c r="G317" s="22">
        <v>0</v>
      </c>
      <c r="H317" s="22">
        <v>0</v>
      </c>
      <c r="I317" s="22">
        <v>0</v>
      </c>
    </row>
    <row r="318" spans="1:9" x14ac:dyDescent="0.35">
      <c r="A318" s="22" t="s">
        <v>114</v>
      </c>
      <c r="B318" s="22" t="s">
        <v>670</v>
      </c>
      <c r="C318" s="22" t="s">
        <v>749</v>
      </c>
      <c r="D318" s="22" t="s">
        <v>750</v>
      </c>
      <c r="E318" s="22">
        <v>0</v>
      </c>
      <c r="F318" s="22">
        <v>0</v>
      </c>
      <c r="G318" s="22">
        <v>0</v>
      </c>
      <c r="H318" s="22">
        <v>0</v>
      </c>
      <c r="I318" s="22">
        <v>0</v>
      </c>
    </row>
    <row r="319" spans="1:9" x14ac:dyDescent="0.35">
      <c r="A319" s="22" t="s">
        <v>114</v>
      </c>
      <c r="B319" s="22" t="s">
        <v>670</v>
      </c>
      <c r="C319" s="22" t="s">
        <v>751</v>
      </c>
      <c r="D319" s="22" t="s">
        <v>752</v>
      </c>
      <c r="E319" s="22">
        <v>0</v>
      </c>
      <c r="F319" s="22">
        <v>0</v>
      </c>
      <c r="G319" s="22">
        <v>0</v>
      </c>
      <c r="H319" s="22">
        <v>0</v>
      </c>
      <c r="I319" s="22">
        <v>0</v>
      </c>
    </row>
    <row r="320" spans="1:9" x14ac:dyDescent="0.35">
      <c r="A320" s="22" t="s">
        <v>114</v>
      </c>
      <c r="B320" s="22" t="s">
        <v>670</v>
      </c>
      <c r="C320" s="22" t="s">
        <v>753</v>
      </c>
      <c r="D320" s="22" t="s">
        <v>754</v>
      </c>
      <c r="E320" s="22">
        <v>0</v>
      </c>
      <c r="F320" s="22">
        <v>0</v>
      </c>
      <c r="G320" s="22">
        <v>0</v>
      </c>
      <c r="H320" s="22">
        <v>0</v>
      </c>
      <c r="I320" s="22">
        <v>0</v>
      </c>
    </row>
    <row r="321" spans="1:9" x14ac:dyDescent="0.35">
      <c r="A321" s="22" t="s">
        <v>114</v>
      </c>
      <c r="B321" s="22" t="s">
        <v>670</v>
      </c>
      <c r="C321" s="22" t="s">
        <v>755</v>
      </c>
      <c r="D321" s="22" t="s">
        <v>756</v>
      </c>
      <c r="E321" s="22">
        <v>0</v>
      </c>
      <c r="F321" s="22">
        <v>0</v>
      </c>
      <c r="G321" s="22">
        <v>0</v>
      </c>
      <c r="H321" s="22">
        <v>0</v>
      </c>
      <c r="I321" s="22">
        <v>0</v>
      </c>
    </row>
    <row r="322" spans="1:9" x14ac:dyDescent="0.35">
      <c r="A322" s="22" t="s">
        <v>114</v>
      </c>
      <c r="B322" s="22" t="s">
        <v>670</v>
      </c>
      <c r="C322" s="22" t="s">
        <v>757</v>
      </c>
      <c r="D322" s="22" t="s">
        <v>758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</row>
    <row r="323" spans="1:9" x14ac:dyDescent="0.35">
      <c r="A323" s="22" t="s">
        <v>114</v>
      </c>
      <c r="B323" s="22" t="s">
        <v>670</v>
      </c>
      <c r="C323" s="22" t="s">
        <v>759</v>
      </c>
      <c r="D323" s="22" t="s">
        <v>760</v>
      </c>
      <c r="E323" s="22">
        <v>0</v>
      </c>
      <c r="F323" s="22">
        <v>0</v>
      </c>
      <c r="G323" s="22">
        <v>0</v>
      </c>
      <c r="H323" s="22">
        <v>0</v>
      </c>
      <c r="I323" s="22">
        <v>0</v>
      </c>
    </row>
    <row r="324" spans="1:9" x14ac:dyDescent="0.35">
      <c r="A324" s="22" t="s">
        <v>114</v>
      </c>
      <c r="B324" s="22" t="s">
        <v>670</v>
      </c>
      <c r="C324" s="22" t="s">
        <v>761</v>
      </c>
      <c r="D324" s="22" t="s">
        <v>762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</row>
    <row r="325" spans="1:9" x14ac:dyDescent="0.35">
      <c r="A325" s="22" t="s">
        <v>114</v>
      </c>
      <c r="B325" s="22" t="s">
        <v>670</v>
      </c>
      <c r="C325" s="22" t="s">
        <v>763</v>
      </c>
      <c r="D325" s="22" t="s">
        <v>764</v>
      </c>
      <c r="E325" s="22">
        <v>0</v>
      </c>
      <c r="F325" s="22">
        <v>0</v>
      </c>
      <c r="G325" s="22">
        <v>0</v>
      </c>
      <c r="H325" s="22">
        <v>0</v>
      </c>
      <c r="I325" s="22">
        <v>0</v>
      </c>
    </row>
    <row r="326" spans="1:9" x14ac:dyDescent="0.35">
      <c r="A326" s="22" t="s">
        <v>114</v>
      </c>
      <c r="B326" s="22" t="s">
        <v>670</v>
      </c>
      <c r="C326" s="22" t="s">
        <v>765</v>
      </c>
      <c r="D326" s="22" t="s">
        <v>766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</row>
    <row r="327" spans="1:9" x14ac:dyDescent="0.35">
      <c r="A327" s="22" t="s">
        <v>114</v>
      </c>
      <c r="B327" s="22" t="s">
        <v>670</v>
      </c>
      <c r="C327" s="22" t="s">
        <v>767</v>
      </c>
      <c r="D327" s="22" t="s">
        <v>768</v>
      </c>
      <c r="E327" s="22">
        <v>13857</v>
      </c>
      <c r="F327" s="22">
        <v>0</v>
      </c>
      <c r="G327" s="22">
        <v>0</v>
      </c>
      <c r="H327" s="22">
        <v>0</v>
      </c>
      <c r="I327" s="22">
        <v>13857</v>
      </c>
    </row>
    <row r="328" spans="1:9" x14ac:dyDescent="0.35">
      <c r="A328" s="22" t="s">
        <v>114</v>
      </c>
      <c r="B328" s="22" t="s">
        <v>670</v>
      </c>
      <c r="C328" s="22" t="s">
        <v>769</v>
      </c>
      <c r="D328" s="22" t="s">
        <v>770</v>
      </c>
      <c r="E328" s="22">
        <v>0</v>
      </c>
      <c r="F328" s="22">
        <v>0</v>
      </c>
      <c r="G328" s="22">
        <v>0</v>
      </c>
      <c r="H328" s="22">
        <v>0</v>
      </c>
      <c r="I328" s="22">
        <v>0</v>
      </c>
    </row>
    <row r="329" spans="1:9" x14ac:dyDescent="0.35">
      <c r="A329" s="22" t="s">
        <v>114</v>
      </c>
      <c r="B329" s="22" t="s">
        <v>670</v>
      </c>
      <c r="C329" s="22" t="s">
        <v>771</v>
      </c>
      <c r="D329" s="22" t="s">
        <v>772</v>
      </c>
      <c r="E329" s="22">
        <v>0</v>
      </c>
      <c r="F329" s="22">
        <v>0</v>
      </c>
      <c r="G329" s="22">
        <v>0</v>
      </c>
      <c r="H329" s="22">
        <v>0</v>
      </c>
      <c r="I329" s="22">
        <v>0</v>
      </c>
    </row>
    <row r="330" spans="1:9" x14ac:dyDescent="0.35">
      <c r="A330" s="22" t="s">
        <v>114</v>
      </c>
      <c r="B330" s="22" t="s">
        <v>773</v>
      </c>
      <c r="C330" s="22" t="s">
        <v>774</v>
      </c>
      <c r="D330" s="22" t="s">
        <v>775</v>
      </c>
      <c r="E330" s="22">
        <v>0</v>
      </c>
      <c r="F330" s="22">
        <v>0</v>
      </c>
      <c r="G330" s="22">
        <v>0</v>
      </c>
      <c r="H330" s="22">
        <v>0</v>
      </c>
      <c r="I330" s="22">
        <v>0</v>
      </c>
    </row>
    <row r="331" spans="1:9" x14ac:dyDescent="0.35">
      <c r="A331" s="22" t="s">
        <v>114</v>
      </c>
      <c r="B331" s="22" t="s">
        <v>773</v>
      </c>
      <c r="C331" s="22" t="s">
        <v>776</v>
      </c>
      <c r="D331" s="22" t="s">
        <v>777</v>
      </c>
      <c r="E331" s="22">
        <v>0</v>
      </c>
      <c r="F331" s="22">
        <v>0</v>
      </c>
      <c r="G331" s="22">
        <v>0</v>
      </c>
      <c r="H331" s="22">
        <v>0</v>
      </c>
      <c r="I331" s="22">
        <v>0</v>
      </c>
    </row>
    <row r="332" spans="1:9" x14ac:dyDescent="0.35">
      <c r="A332" s="22" t="s">
        <v>114</v>
      </c>
      <c r="B332" s="22" t="s">
        <v>773</v>
      </c>
      <c r="C332" s="22" t="s">
        <v>778</v>
      </c>
      <c r="D332" s="22" t="s">
        <v>779</v>
      </c>
      <c r="E332" s="22">
        <v>0</v>
      </c>
      <c r="F332" s="22">
        <v>0</v>
      </c>
      <c r="G332" s="22">
        <v>0</v>
      </c>
      <c r="H332" s="22">
        <v>0</v>
      </c>
      <c r="I332" s="22">
        <v>0</v>
      </c>
    </row>
    <row r="333" spans="1:9" x14ac:dyDescent="0.35">
      <c r="A333" s="22" t="s">
        <v>114</v>
      </c>
      <c r="B333" s="22" t="s">
        <v>773</v>
      </c>
      <c r="C333" s="22" t="s">
        <v>780</v>
      </c>
      <c r="D333" s="22" t="s">
        <v>781</v>
      </c>
      <c r="E333" s="22">
        <v>0</v>
      </c>
      <c r="F333" s="22">
        <v>0</v>
      </c>
      <c r="G333" s="22">
        <v>0</v>
      </c>
      <c r="H333" s="22">
        <v>0</v>
      </c>
      <c r="I333" s="22">
        <v>0</v>
      </c>
    </row>
    <row r="334" spans="1:9" x14ac:dyDescent="0.35">
      <c r="A334" s="22" t="s">
        <v>114</v>
      </c>
      <c r="B334" s="22" t="s">
        <v>773</v>
      </c>
      <c r="C334" s="22" t="s">
        <v>782</v>
      </c>
      <c r="D334" s="22" t="s">
        <v>783</v>
      </c>
      <c r="E334" s="22">
        <v>0</v>
      </c>
      <c r="F334" s="22">
        <v>0</v>
      </c>
      <c r="G334" s="22">
        <v>0</v>
      </c>
      <c r="H334" s="22">
        <v>0</v>
      </c>
      <c r="I334" s="22">
        <v>0</v>
      </c>
    </row>
    <row r="335" spans="1:9" x14ac:dyDescent="0.35">
      <c r="A335" s="22" t="s">
        <v>114</v>
      </c>
      <c r="B335" s="22" t="s">
        <v>773</v>
      </c>
      <c r="C335" s="22" t="s">
        <v>784</v>
      </c>
      <c r="D335" s="22" t="s">
        <v>785</v>
      </c>
      <c r="E335" s="22">
        <v>0</v>
      </c>
      <c r="F335" s="22">
        <v>0</v>
      </c>
      <c r="G335" s="22">
        <v>0</v>
      </c>
      <c r="H335" s="22">
        <v>0</v>
      </c>
      <c r="I335" s="22">
        <v>0</v>
      </c>
    </row>
    <row r="336" spans="1:9" x14ac:dyDescent="0.35">
      <c r="A336" s="22" t="s">
        <v>114</v>
      </c>
      <c r="B336" s="22" t="s">
        <v>773</v>
      </c>
      <c r="C336" s="22" t="s">
        <v>786</v>
      </c>
      <c r="D336" s="22" t="s">
        <v>787</v>
      </c>
      <c r="E336" s="22">
        <v>0</v>
      </c>
      <c r="F336" s="22">
        <v>0</v>
      </c>
      <c r="G336" s="22">
        <v>0</v>
      </c>
      <c r="H336" s="22">
        <v>0</v>
      </c>
      <c r="I336" s="22">
        <v>0</v>
      </c>
    </row>
    <row r="337" spans="1:9" x14ac:dyDescent="0.35">
      <c r="A337" s="22" t="s">
        <v>114</v>
      </c>
      <c r="B337" s="22" t="s">
        <v>773</v>
      </c>
      <c r="C337" s="22" t="s">
        <v>788</v>
      </c>
      <c r="D337" s="22" t="s">
        <v>789</v>
      </c>
      <c r="E337" s="22">
        <v>0</v>
      </c>
      <c r="F337" s="22">
        <v>0</v>
      </c>
      <c r="G337" s="22">
        <v>0</v>
      </c>
      <c r="H337" s="22">
        <v>0</v>
      </c>
      <c r="I337" s="22">
        <v>0</v>
      </c>
    </row>
    <row r="338" spans="1:9" x14ac:dyDescent="0.35">
      <c r="A338" s="22" t="s">
        <v>114</v>
      </c>
      <c r="B338" s="22" t="s">
        <v>790</v>
      </c>
      <c r="C338" s="22" t="s">
        <v>791</v>
      </c>
      <c r="D338" s="22" t="s">
        <v>792</v>
      </c>
      <c r="E338" s="22">
        <v>0</v>
      </c>
      <c r="F338" s="22">
        <v>0</v>
      </c>
      <c r="G338" s="22">
        <v>0</v>
      </c>
      <c r="H338" s="22">
        <v>0</v>
      </c>
      <c r="I338" s="22">
        <v>0</v>
      </c>
    </row>
    <row r="339" spans="1:9" x14ac:dyDescent="0.35">
      <c r="A339" s="22"/>
      <c r="B339" s="22"/>
      <c r="C339" s="22"/>
      <c r="D339" s="22" t="s">
        <v>793</v>
      </c>
      <c r="E339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865B4E-9BFB-4C33-A47A-33CA49E02ABD}">
  <dimension ref="A1:I339"/>
  <sheetViews>
    <sheetView zoomScale="90" zoomScaleNormal="90" workbookViewId="0"/>
  </sheetViews>
  <sheetFormatPr defaultRowHeight="14.5" x14ac:dyDescent="0.35"/>
  <cols>
    <col min="2" max="2" width="23.7265625" customWidth="1"/>
    <col min="4" max="4" width="37.7265625" customWidth="1"/>
    <col min="5" max="9" width="15.7265625" customWidth="1"/>
  </cols>
  <sheetData>
    <row r="1" spans="1:9" ht="24" customHeight="1" x14ac:dyDescent="0.4">
      <c r="A1" s="4" t="str">
        <f>HYPERLINK("#'Index'!A1", "&lt;&lt; Index")</f>
        <v>&lt;&lt; Index</v>
      </c>
      <c r="B1" s="20" t="s">
        <v>1192</v>
      </c>
      <c r="D1" s="20" t="s">
        <v>1203</v>
      </c>
    </row>
    <row r="2" spans="1:9" ht="64" customHeight="1" x14ac:dyDescent="0.3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1194</v>
      </c>
      <c r="F2" s="21" t="s">
        <v>1195</v>
      </c>
      <c r="G2" s="21" t="s">
        <v>1196</v>
      </c>
      <c r="H2" s="21" t="s">
        <v>57</v>
      </c>
      <c r="I2" s="21" t="s">
        <v>1184</v>
      </c>
    </row>
    <row r="3" spans="1:9" x14ac:dyDescent="0.35">
      <c r="A3" s="21"/>
      <c r="B3" s="21"/>
      <c r="C3" s="21"/>
      <c r="D3" s="21" t="s">
        <v>80</v>
      </c>
      <c r="E3" s="21" t="s">
        <v>1197</v>
      </c>
      <c r="F3" s="21" t="s">
        <v>1198</v>
      </c>
      <c r="G3" s="21" t="s">
        <v>1199</v>
      </c>
      <c r="H3" s="21" t="s">
        <v>1200</v>
      </c>
      <c r="I3" s="21" t="s">
        <v>1201</v>
      </c>
    </row>
    <row r="4" spans="1:9" x14ac:dyDescent="0.35">
      <c r="A4" s="22" t="s">
        <v>114</v>
      </c>
      <c r="B4" s="22" t="s">
        <v>115</v>
      </c>
      <c r="C4" s="22" t="s">
        <v>116</v>
      </c>
      <c r="D4" s="22" t="s">
        <v>117</v>
      </c>
      <c r="E4" s="22">
        <v>53896564</v>
      </c>
      <c r="F4" s="22">
        <v>79210</v>
      </c>
      <c r="G4" s="22">
        <v>997567</v>
      </c>
      <c r="H4" s="22">
        <v>837157</v>
      </c>
      <c r="I4" s="22">
        <v>55810498</v>
      </c>
    </row>
    <row r="5" spans="1:9" x14ac:dyDescent="0.35">
      <c r="A5" s="22" t="s">
        <v>114</v>
      </c>
      <c r="B5" s="22" t="s">
        <v>115</v>
      </c>
      <c r="C5" s="22" t="s">
        <v>118</v>
      </c>
      <c r="D5" s="22" t="s">
        <v>119</v>
      </c>
      <c r="E5" s="22">
        <v>35251428</v>
      </c>
      <c r="F5" s="22">
        <v>0</v>
      </c>
      <c r="G5" s="22">
        <v>0</v>
      </c>
      <c r="H5" s="22">
        <v>0</v>
      </c>
      <c r="I5" s="22">
        <v>35251428</v>
      </c>
    </row>
    <row r="6" spans="1:9" x14ac:dyDescent="0.35">
      <c r="A6" s="22" t="s">
        <v>114</v>
      </c>
      <c r="B6" s="22" t="s">
        <v>115</v>
      </c>
      <c r="C6" s="22" t="s">
        <v>120</v>
      </c>
      <c r="D6" s="22" t="s">
        <v>121</v>
      </c>
      <c r="E6" s="22">
        <v>4251064</v>
      </c>
      <c r="F6" s="22">
        <v>0</v>
      </c>
      <c r="G6" s="22">
        <v>0</v>
      </c>
      <c r="H6" s="22">
        <v>501805</v>
      </c>
      <c r="I6" s="22">
        <v>4752869</v>
      </c>
    </row>
    <row r="7" spans="1:9" x14ac:dyDescent="0.35">
      <c r="A7" s="22" t="s">
        <v>114</v>
      </c>
      <c r="B7" s="22" t="s">
        <v>115</v>
      </c>
      <c r="C7" s="22" t="s">
        <v>122</v>
      </c>
      <c r="D7" s="22" t="s">
        <v>123</v>
      </c>
      <c r="E7" s="22">
        <v>2761518000</v>
      </c>
      <c r="F7" s="22">
        <v>5135000</v>
      </c>
      <c r="G7" s="22">
        <v>1016000</v>
      </c>
      <c r="H7" s="22">
        <v>77475000</v>
      </c>
      <c r="I7" s="22">
        <v>2845144000</v>
      </c>
    </row>
    <row r="8" spans="1:9" x14ac:dyDescent="0.35">
      <c r="A8" s="22" t="s">
        <v>114</v>
      </c>
      <c r="B8" s="22" t="s">
        <v>115</v>
      </c>
      <c r="C8" s="22" t="s">
        <v>124</v>
      </c>
      <c r="D8" s="22" t="s">
        <v>125</v>
      </c>
      <c r="E8" s="22">
        <v>13439523</v>
      </c>
      <c r="F8" s="22">
        <v>0</v>
      </c>
      <c r="G8" s="22">
        <v>0</v>
      </c>
      <c r="H8" s="22">
        <v>298970</v>
      </c>
      <c r="I8" s="22">
        <v>13738493</v>
      </c>
    </row>
    <row r="9" spans="1:9" x14ac:dyDescent="0.35">
      <c r="A9" s="22" t="s">
        <v>114</v>
      </c>
      <c r="B9" s="22" t="s">
        <v>115</v>
      </c>
      <c r="C9" s="22" t="s">
        <v>126</v>
      </c>
      <c r="D9" s="22" t="s">
        <v>127</v>
      </c>
      <c r="E9" s="22">
        <v>5900993</v>
      </c>
      <c r="F9" s="22">
        <v>0</v>
      </c>
      <c r="G9" s="22">
        <v>0</v>
      </c>
      <c r="H9" s="22">
        <v>7529148</v>
      </c>
      <c r="I9" s="22">
        <v>13430141</v>
      </c>
    </row>
    <row r="10" spans="1:9" x14ac:dyDescent="0.35">
      <c r="A10" s="22" t="s">
        <v>114</v>
      </c>
      <c r="B10" s="22" t="s">
        <v>115</v>
      </c>
      <c r="C10" s="22" t="s">
        <v>128</v>
      </c>
      <c r="D10" s="22" t="s">
        <v>129</v>
      </c>
      <c r="E10" s="22">
        <v>48303662</v>
      </c>
      <c r="F10" s="22">
        <v>0</v>
      </c>
      <c r="G10" s="22">
        <v>0</v>
      </c>
      <c r="H10" s="22">
        <v>0</v>
      </c>
      <c r="I10" s="22">
        <v>48303662</v>
      </c>
    </row>
    <row r="11" spans="1:9" x14ac:dyDescent="0.35">
      <c r="A11" s="22" t="s">
        <v>114</v>
      </c>
      <c r="B11" s="22" t="s">
        <v>115</v>
      </c>
      <c r="C11" s="22" t="s">
        <v>130</v>
      </c>
      <c r="D11" s="22" t="s">
        <v>131</v>
      </c>
      <c r="E11" s="22">
        <v>2968038000</v>
      </c>
      <c r="F11" s="22">
        <v>4898000</v>
      </c>
      <c r="G11" s="22">
        <v>377000</v>
      </c>
      <c r="H11" s="22">
        <v>433832000</v>
      </c>
      <c r="I11" s="22">
        <v>3407145000</v>
      </c>
    </row>
    <row r="12" spans="1:9" x14ac:dyDescent="0.35">
      <c r="A12" s="22" t="s">
        <v>114</v>
      </c>
      <c r="B12" s="22" t="s">
        <v>115</v>
      </c>
      <c r="C12" s="22" t="s">
        <v>132</v>
      </c>
      <c r="D12" s="22" t="s">
        <v>133</v>
      </c>
      <c r="E12" s="22">
        <v>31399000</v>
      </c>
      <c r="F12" s="22">
        <v>0</v>
      </c>
      <c r="G12" s="22">
        <v>0</v>
      </c>
      <c r="H12" s="22">
        <v>327000</v>
      </c>
      <c r="I12" s="22">
        <v>31726000</v>
      </c>
    </row>
    <row r="13" spans="1:9" x14ac:dyDescent="0.35">
      <c r="A13" s="22" t="s">
        <v>114</v>
      </c>
      <c r="B13" s="22" t="s">
        <v>115</v>
      </c>
      <c r="C13" s="22" t="s">
        <v>134</v>
      </c>
      <c r="D13" s="22" t="s">
        <v>135</v>
      </c>
      <c r="E13" s="22">
        <v>124675032</v>
      </c>
      <c r="F13" s="22">
        <v>0</v>
      </c>
      <c r="G13" s="22">
        <v>0</v>
      </c>
      <c r="H13" s="22">
        <v>0</v>
      </c>
      <c r="I13" s="22">
        <v>124675032</v>
      </c>
    </row>
    <row r="14" spans="1:9" x14ac:dyDescent="0.35">
      <c r="A14" s="22" t="s">
        <v>114</v>
      </c>
      <c r="B14" s="22" t="s">
        <v>115</v>
      </c>
      <c r="C14" s="22" t="s">
        <v>136</v>
      </c>
      <c r="D14" s="22" t="s">
        <v>137</v>
      </c>
      <c r="E14" s="22">
        <v>21322413</v>
      </c>
      <c r="F14" s="22">
        <v>0</v>
      </c>
      <c r="G14" s="22">
        <v>0</v>
      </c>
      <c r="H14" s="22">
        <v>3133250</v>
      </c>
      <c r="I14" s="22">
        <v>24455663</v>
      </c>
    </row>
    <row r="15" spans="1:9" x14ac:dyDescent="0.35">
      <c r="A15" s="22" t="s">
        <v>114</v>
      </c>
      <c r="B15" s="22" t="s">
        <v>115</v>
      </c>
      <c r="C15" s="22" t="s">
        <v>138</v>
      </c>
      <c r="D15" s="22" t="s">
        <v>139</v>
      </c>
      <c r="E15" s="22">
        <v>66063546</v>
      </c>
      <c r="F15" s="22">
        <v>0</v>
      </c>
      <c r="G15" s="22">
        <v>0</v>
      </c>
      <c r="H15" s="22">
        <v>715980</v>
      </c>
      <c r="I15" s="22">
        <v>66779526</v>
      </c>
    </row>
    <row r="16" spans="1:9" x14ac:dyDescent="0.35">
      <c r="A16" s="22" t="s">
        <v>114</v>
      </c>
      <c r="B16" s="22" t="s">
        <v>115</v>
      </c>
      <c r="C16" s="22" t="s">
        <v>140</v>
      </c>
      <c r="D16" s="22" t="s">
        <v>141</v>
      </c>
      <c r="E16" s="22">
        <v>224395000</v>
      </c>
      <c r="F16" s="22">
        <v>0</v>
      </c>
      <c r="G16" s="22">
        <v>0</v>
      </c>
      <c r="H16" s="22">
        <v>0</v>
      </c>
      <c r="I16" s="22">
        <v>224395000</v>
      </c>
    </row>
    <row r="17" spans="1:9" x14ac:dyDescent="0.35">
      <c r="A17" s="22" t="s">
        <v>114</v>
      </c>
      <c r="B17" s="22" t="s">
        <v>115</v>
      </c>
      <c r="C17" s="22" t="s">
        <v>142</v>
      </c>
      <c r="D17" s="22" t="s">
        <v>143</v>
      </c>
      <c r="E17" s="22">
        <v>32074682</v>
      </c>
      <c r="F17" s="22">
        <v>0</v>
      </c>
      <c r="G17" s="22">
        <v>0</v>
      </c>
      <c r="H17" s="22">
        <v>0</v>
      </c>
      <c r="I17" s="22">
        <v>32074682</v>
      </c>
    </row>
    <row r="18" spans="1:9" x14ac:dyDescent="0.35">
      <c r="A18" s="22" t="s">
        <v>114</v>
      </c>
      <c r="B18" s="22" t="s">
        <v>115</v>
      </c>
      <c r="C18" s="22" t="s">
        <v>144</v>
      </c>
      <c r="D18" s="22" t="s">
        <v>145</v>
      </c>
      <c r="E18" s="22">
        <v>376072000</v>
      </c>
      <c r="F18" s="22">
        <v>0</v>
      </c>
      <c r="G18" s="22">
        <v>0</v>
      </c>
      <c r="H18" s="22">
        <v>0</v>
      </c>
      <c r="I18" s="22">
        <v>376072000</v>
      </c>
    </row>
    <row r="19" spans="1:9" x14ac:dyDescent="0.35">
      <c r="A19" s="22" t="s">
        <v>114</v>
      </c>
      <c r="B19" s="22" t="s">
        <v>115</v>
      </c>
      <c r="C19" s="22" t="s">
        <v>146</v>
      </c>
      <c r="D19" s="22" t="s">
        <v>147</v>
      </c>
      <c r="E19" s="22">
        <v>278149236</v>
      </c>
      <c r="F19" s="22">
        <v>0</v>
      </c>
      <c r="G19" s="22">
        <v>0</v>
      </c>
      <c r="H19" s="22">
        <v>0</v>
      </c>
      <c r="I19" s="22">
        <v>278149236</v>
      </c>
    </row>
    <row r="20" spans="1:9" x14ac:dyDescent="0.35">
      <c r="A20" s="22" t="s">
        <v>114</v>
      </c>
      <c r="B20" s="22" t="s">
        <v>115</v>
      </c>
      <c r="C20" s="22" t="s">
        <v>148</v>
      </c>
      <c r="D20" s="22" t="s">
        <v>149</v>
      </c>
      <c r="E20" s="22">
        <v>19393330</v>
      </c>
      <c r="F20" s="22">
        <v>0</v>
      </c>
      <c r="G20" s="22">
        <v>0</v>
      </c>
      <c r="H20" s="22">
        <v>22319928</v>
      </c>
      <c r="I20" s="22">
        <v>41713258</v>
      </c>
    </row>
    <row r="21" spans="1:9" x14ac:dyDescent="0.35">
      <c r="A21" s="22" t="s">
        <v>114</v>
      </c>
      <c r="B21" s="22" t="s">
        <v>115</v>
      </c>
      <c r="C21" s="22" t="s">
        <v>150</v>
      </c>
      <c r="D21" s="22" t="s">
        <v>151</v>
      </c>
      <c r="E21" s="22">
        <v>46331265</v>
      </c>
      <c r="F21" s="22">
        <v>0</v>
      </c>
      <c r="G21" s="22">
        <v>0</v>
      </c>
      <c r="H21" s="22">
        <v>0</v>
      </c>
      <c r="I21" s="22">
        <v>46331265</v>
      </c>
    </row>
    <row r="22" spans="1:9" x14ac:dyDescent="0.35">
      <c r="A22" s="22" t="s">
        <v>114</v>
      </c>
      <c r="B22" s="22" t="s">
        <v>115</v>
      </c>
      <c r="C22" s="22" t="s">
        <v>152</v>
      </c>
      <c r="D22" s="22" t="s">
        <v>153</v>
      </c>
      <c r="E22" s="22">
        <v>22203509</v>
      </c>
      <c r="F22" s="22">
        <v>0</v>
      </c>
      <c r="G22" s="22">
        <v>0</v>
      </c>
      <c r="H22" s="22">
        <v>0</v>
      </c>
      <c r="I22" s="22">
        <v>22203509</v>
      </c>
    </row>
    <row r="23" spans="1:9" x14ac:dyDescent="0.35">
      <c r="A23" s="22" t="s">
        <v>114</v>
      </c>
      <c r="B23" s="22" t="s">
        <v>154</v>
      </c>
      <c r="C23" s="22" t="s">
        <v>155</v>
      </c>
      <c r="D23" s="22" t="s">
        <v>156</v>
      </c>
      <c r="E23" s="22">
        <v>0</v>
      </c>
      <c r="F23" s="22">
        <v>0</v>
      </c>
      <c r="G23" s="22">
        <v>0</v>
      </c>
      <c r="H23" s="22">
        <v>6350284</v>
      </c>
      <c r="I23" s="22">
        <v>6350284</v>
      </c>
    </row>
    <row r="24" spans="1:9" x14ac:dyDescent="0.35">
      <c r="A24" s="22" t="s">
        <v>114</v>
      </c>
      <c r="B24" s="22" t="s">
        <v>154</v>
      </c>
      <c r="C24" s="22" t="s">
        <v>157</v>
      </c>
      <c r="D24" s="22" t="s">
        <v>158</v>
      </c>
      <c r="E24" s="22">
        <v>6581402</v>
      </c>
      <c r="F24" s="22">
        <v>0</v>
      </c>
      <c r="G24" s="22">
        <v>0</v>
      </c>
      <c r="H24" s="22">
        <v>0</v>
      </c>
      <c r="I24" s="22">
        <v>6581402</v>
      </c>
    </row>
    <row r="25" spans="1:9" x14ac:dyDescent="0.35">
      <c r="A25" s="22" t="s">
        <v>114</v>
      </c>
      <c r="B25" s="22" t="s">
        <v>154</v>
      </c>
      <c r="C25" s="22" t="s">
        <v>159</v>
      </c>
      <c r="D25" s="22" t="s">
        <v>160</v>
      </c>
      <c r="E25" s="22">
        <v>796361</v>
      </c>
      <c r="F25" s="22">
        <v>0</v>
      </c>
      <c r="G25" s="22">
        <v>0</v>
      </c>
      <c r="H25" s="22">
        <v>0</v>
      </c>
      <c r="I25" s="22">
        <v>796361</v>
      </c>
    </row>
    <row r="26" spans="1:9" x14ac:dyDescent="0.35">
      <c r="A26" s="22" t="s">
        <v>114</v>
      </c>
      <c r="B26" s="22" t="s">
        <v>154</v>
      </c>
      <c r="C26" s="22" t="s">
        <v>161</v>
      </c>
      <c r="D26" s="22" t="s">
        <v>162</v>
      </c>
      <c r="E26" s="22">
        <v>12981874</v>
      </c>
      <c r="F26" s="22">
        <v>0</v>
      </c>
      <c r="G26" s="22">
        <v>0</v>
      </c>
      <c r="H26" s="22">
        <v>0</v>
      </c>
      <c r="I26" s="22">
        <v>12981874</v>
      </c>
    </row>
    <row r="27" spans="1:9" x14ac:dyDescent="0.35">
      <c r="A27" s="22" t="s">
        <v>114</v>
      </c>
      <c r="B27" s="22" t="s">
        <v>154</v>
      </c>
      <c r="C27" s="22" t="s">
        <v>163</v>
      </c>
      <c r="D27" s="22" t="s">
        <v>164</v>
      </c>
      <c r="E27" s="22">
        <v>150569043</v>
      </c>
      <c r="F27" s="22">
        <v>0</v>
      </c>
      <c r="G27" s="22">
        <v>0</v>
      </c>
      <c r="H27" s="22">
        <v>0</v>
      </c>
      <c r="I27" s="22">
        <v>150569043</v>
      </c>
    </row>
    <row r="28" spans="1:9" x14ac:dyDescent="0.35">
      <c r="A28" s="22" t="s">
        <v>114</v>
      </c>
      <c r="B28" s="22" t="s">
        <v>154</v>
      </c>
      <c r="C28" s="22" t="s">
        <v>165</v>
      </c>
      <c r="D28" s="22" t="s">
        <v>166</v>
      </c>
      <c r="E28" s="22">
        <v>0</v>
      </c>
      <c r="F28" s="22">
        <v>0</v>
      </c>
      <c r="G28" s="22">
        <v>72529244</v>
      </c>
      <c r="H28" s="22">
        <v>0</v>
      </c>
      <c r="I28" s="22">
        <v>72529244</v>
      </c>
    </row>
    <row r="29" spans="1:9" x14ac:dyDescent="0.35">
      <c r="A29" s="22" t="s">
        <v>114</v>
      </c>
      <c r="B29" s="22" t="s">
        <v>167</v>
      </c>
      <c r="C29" s="22" t="s">
        <v>168</v>
      </c>
      <c r="D29" s="22" t="s">
        <v>169</v>
      </c>
      <c r="E29" s="22">
        <v>312837</v>
      </c>
      <c r="F29" s="22">
        <v>0</v>
      </c>
      <c r="G29" s="22">
        <v>0</v>
      </c>
      <c r="H29" s="22">
        <v>0</v>
      </c>
      <c r="I29" s="22">
        <v>312837</v>
      </c>
    </row>
    <row r="30" spans="1:9" x14ac:dyDescent="0.35">
      <c r="A30" s="22" t="s">
        <v>114</v>
      </c>
      <c r="B30" s="22" t="s">
        <v>167</v>
      </c>
      <c r="C30" s="22" t="s">
        <v>170</v>
      </c>
      <c r="D30" s="22" t="s">
        <v>171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</row>
    <row r="31" spans="1:9" x14ac:dyDescent="0.35">
      <c r="A31" s="22" t="s">
        <v>114</v>
      </c>
      <c r="B31" s="22" t="s">
        <v>167</v>
      </c>
      <c r="C31" s="22" t="s">
        <v>172</v>
      </c>
      <c r="D31" s="22" t="s">
        <v>173</v>
      </c>
      <c r="E31" s="22">
        <v>4342351</v>
      </c>
      <c r="F31" s="22">
        <v>0</v>
      </c>
      <c r="G31" s="22">
        <v>0</v>
      </c>
      <c r="H31" s="22">
        <v>0</v>
      </c>
      <c r="I31" s="22">
        <v>4342351</v>
      </c>
    </row>
    <row r="32" spans="1:9" x14ac:dyDescent="0.35">
      <c r="A32" s="22" t="s">
        <v>114</v>
      </c>
      <c r="B32" s="22" t="s">
        <v>167</v>
      </c>
      <c r="C32" s="22" t="s">
        <v>174</v>
      </c>
      <c r="D32" s="22" t="s">
        <v>175</v>
      </c>
      <c r="E32" s="22">
        <v>2874182</v>
      </c>
      <c r="F32" s="22">
        <v>0</v>
      </c>
      <c r="G32" s="22">
        <v>0</v>
      </c>
      <c r="H32" s="22">
        <v>0</v>
      </c>
      <c r="I32" s="22">
        <v>2874182</v>
      </c>
    </row>
    <row r="33" spans="1:9" x14ac:dyDescent="0.35">
      <c r="A33" s="22" t="s">
        <v>114</v>
      </c>
      <c r="B33" s="22" t="s">
        <v>167</v>
      </c>
      <c r="C33" s="22" t="s">
        <v>176</v>
      </c>
      <c r="D33" s="22" t="s">
        <v>177</v>
      </c>
      <c r="E33" s="22">
        <v>1985554</v>
      </c>
      <c r="F33" s="22">
        <v>0</v>
      </c>
      <c r="G33" s="22">
        <v>0</v>
      </c>
      <c r="H33" s="22">
        <v>0</v>
      </c>
      <c r="I33" s="22">
        <v>1985554</v>
      </c>
    </row>
    <row r="34" spans="1:9" x14ac:dyDescent="0.35">
      <c r="A34" s="22" t="s">
        <v>114</v>
      </c>
      <c r="B34" s="22" t="s">
        <v>167</v>
      </c>
      <c r="C34" s="22" t="s">
        <v>178</v>
      </c>
      <c r="D34" s="22" t="s">
        <v>179</v>
      </c>
      <c r="E34" s="22">
        <v>986162</v>
      </c>
      <c r="F34" s="22">
        <v>0</v>
      </c>
      <c r="G34" s="22">
        <v>0</v>
      </c>
      <c r="H34" s="22">
        <v>0</v>
      </c>
      <c r="I34" s="22">
        <v>986162</v>
      </c>
    </row>
    <row r="35" spans="1:9" x14ac:dyDescent="0.35">
      <c r="A35" s="22" t="s">
        <v>114</v>
      </c>
      <c r="B35" s="22" t="s">
        <v>167</v>
      </c>
      <c r="C35" s="22" t="s">
        <v>180</v>
      </c>
      <c r="D35" s="22" t="s">
        <v>181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</row>
    <row r="36" spans="1:9" x14ac:dyDescent="0.35">
      <c r="A36" s="22" t="s">
        <v>114</v>
      </c>
      <c r="B36" s="22" t="s">
        <v>167</v>
      </c>
      <c r="C36" s="22" t="s">
        <v>182</v>
      </c>
      <c r="D36" s="22" t="s">
        <v>183</v>
      </c>
      <c r="E36" s="22">
        <v>12008480</v>
      </c>
      <c r="F36" s="22">
        <v>0</v>
      </c>
      <c r="G36" s="22">
        <v>0</v>
      </c>
      <c r="H36" s="22">
        <v>0</v>
      </c>
      <c r="I36" s="22">
        <v>12008480</v>
      </c>
    </row>
    <row r="37" spans="1:9" x14ac:dyDescent="0.35">
      <c r="A37" s="22" t="s">
        <v>114</v>
      </c>
      <c r="B37" s="22" t="s">
        <v>167</v>
      </c>
      <c r="C37" s="22" t="s">
        <v>184</v>
      </c>
      <c r="D37" s="22" t="s">
        <v>185</v>
      </c>
      <c r="E37" s="22">
        <v>10267397</v>
      </c>
      <c r="F37" s="22">
        <v>0</v>
      </c>
      <c r="G37" s="22">
        <v>0</v>
      </c>
      <c r="H37" s="22">
        <v>214478</v>
      </c>
      <c r="I37" s="22">
        <v>10481875</v>
      </c>
    </row>
    <row r="38" spans="1:9" x14ac:dyDescent="0.35">
      <c r="A38" s="22" t="s">
        <v>114</v>
      </c>
      <c r="B38" s="22" t="s">
        <v>167</v>
      </c>
      <c r="C38" s="22" t="s">
        <v>186</v>
      </c>
      <c r="D38" s="22" t="s">
        <v>187</v>
      </c>
      <c r="E38" s="22">
        <v>9043565</v>
      </c>
      <c r="F38" s="22">
        <v>0</v>
      </c>
      <c r="G38" s="22">
        <v>0</v>
      </c>
      <c r="H38" s="22">
        <v>3667786</v>
      </c>
      <c r="I38" s="22">
        <v>12711351</v>
      </c>
    </row>
    <row r="39" spans="1:9" x14ac:dyDescent="0.35">
      <c r="A39" s="22" t="s">
        <v>114</v>
      </c>
      <c r="B39" s="22" t="s">
        <v>167</v>
      </c>
      <c r="C39" s="22" t="s">
        <v>188</v>
      </c>
      <c r="D39" s="22" t="s">
        <v>189</v>
      </c>
      <c r="E39" s="22">
        <v>1434981</v>
      </c>
      <c r="F39" s="22">
        <v>0</v>
      </c>
      <c r="G39" s="22">
        <v>0</v>
      </c>
      <c r="H39" s="22">
        <v>0</v>
      </c>
      <c r="I39" s="22">
        <v>1434981</v>
      </c>
    </row>
    <row r="40" spans="1:9" x14ac:dyDescent="0.35">
      <c r="A40" s="22" t="s">
        <v>114</v>
      </c>
      <c r="B40" s="22" t="s">
        <v>167</v>
      </c>
      <c r="C40" s="22" t="s">
        <v>190</v>
      </c>
      <c r="D40" s="22" t="s">
        <v>191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</row>
    <row r="41" spans="1:9" x14ac:dyDescent="0.35">
      <c r="A41" s="22" t="s">
        <v>114</v>
      </c>
      <c r="B41" s="22" t="s">
        <v>167</v>
      </c>
      <c r="C41" s="22" t="s">
        <v>192</v>
      </c>
      <c r="D41" s="22" t="s">
        <v>193</v>
      </c>
      <c r="E41" s="22">
        <v>1859161</v>
      </c>
      <c r="F41" s="22">
        <v>0</v>
      </c>
      <c r="G41" s="22">
        <v>0</v>
      </c>
      <c r="H41" s="22">
        <v>0</v>
      </c>
      <c r="I41" s="22">
        <v>1859161</v>
      </c>
    </row>
    <row r="42" spans="1:9" x14ac:dyDescent="0.35">
      <c r="A42" s="22" t="s">
        <v>114</v>
      </c>
      <c r="B42" s="22" t="s">
        <v>167</v>
      </c>
      <c r="C42" s="22" t="s">
        <v>194</v>
      </c>
      <c r="D42" s="22" t="s">
        <v>195</v>
      </c>
      <c r="E42" s="22">
        <v>7793085</v>
      </c>
      <c r="F42" s="22">
        <v>0</v>
      </c>
      <c r="G42" s="22">
        <v>0</v>
      </c>
      <c r="H42" s="22">
        <v>0</v>
      </c>
      <c r="I42" s="22">
        <v>7793085</v>
      </c>
    </row>
    <row r="43" spans="1:9" x14ac:dyDescent="0.35">
      <c r="A43" s="22" t="s">
        <v>114</v>
      </c>
      <c r="B43" s="22" t="s">
        <v>167</v>
      </c>
      <c r="C43" s="22" t="s">
        <v>196</v>
      </c>
      <c r="D43" s="22" t="s">
        <v>197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</row>
    <row r="44" spans="1:9" x14ac:dyDescent="0.35">
      <c r="A44" s="22" t="s">
        <v>114</v>
      </c>
      <c r="B44" s="22" t="s">
        <v>167</v>
      </c>
      <c r="C44" s="22" t="s">
        <v>198</v>
      </c>
      <c r="D44" s="22" t="s">
        <v>199</v>
      </c>
      <c r="E44" s="22">
        <v>1651113</v>
      </c>
      <c r="F44" s="22">
        <v>0</v>
      </c>
      <c r="G44" s="22">
        <v>0</v>
      </c>
      <c r="H44" s="22">
        <v>126969</v>
      </c>
      <c r="I44" s="22">
        <v>1778082</v>
      </c>
    </row>
    <row r="45" spans="1:9" x14ac:dyDescent="0.35">
      <c r="A45" s="22" t="s">
        <v>114</v>
      </c>
      <c r="B45" s="22" t="s">
        <v>167</v>
      </c>
      <c r="C45" s="22" t="s">
        <v>200</v>
      </c>
      <c r="D45" s="22" t="s">
        <v>201</v>
      </c>
      <c r="E45" s="22">
        <v>11697861</v>
      </c>
      <c r="F45" s="22">
        <v>0</v>
      </c>
      <c r="G45" s="22">
        <v>0</v>
      </c>
      <c r="H45" s="22">
        <v>0</v>
      </c>
      <c r="I45" s="22">
        <v>11697861</v>
      </c>
    </row>
    <row r="46" spans="1:9" x14ac:dyDescent="0.35">
      <c r="A46" s="22" t="s">
        <v>114</v>
      </c>
      <c r="B46" s="22" t="s">
        <v>167</v>
      </c>
      <c r="C46" s="22" t="s">
        <v>202</v>
      </c>
      <c r="D46" s="22" t="s">
        <v>203</v>
      </c>
      <c r="E46" s="22">
        <v>49782</v>
      </c>
      <c r="F46" s="22">
        <v>0</v>
      </c>
      <c r="G46" s="22">
        <v>0</v>
      </c>
      <c r="H46" s="22">
        <v>0</v>
      </c>
      <c r="I46" s="22">
        <v>49782</v>
      </c>
    </row>
    <row r="47" spans="1:9" x14ac:dyDescent="0.35">
      <c r="A47" s="22" t="s">
        <v>114</v>
      </c>
      <c r="B47" s="22" t="s">
        <v>167</v>
      </c>
      <c r="C47" s="22" t="s">
        <v>204</v>
      </c>
      <c r="D47" s="22" t="s">
        <v>205</v>
      </c>
      <c r="E47" s="22">
        <v>47904944</v>
      </c>
      <c r="F47" s="22">
        <v>0</v>
      </c>
      <c r="G47" s="22">
        <v>0</v>
      </c>
      <c r="H47" s="22">
        <v>0</v>
      </c>
      <c r="I47" s="22">
        <v>47904944</v>
      </c>
    </row>
    <row r="48" spans="1:9" x14ac:dyDescent="0.35">
      <c r="A48" s="22" t="s">
        <v>114</v>
      </c>
      <c r="B48" s="22" t="s">
        <v>167</v>
      </c>
      <c r="C48" s="22" t="s">
        <v>206</v>
      </c>
      <c r="D48" s="22" t="s">
        <v>207</v>
      </c>
      <c r="E48" s="22">
        <v>2844361</v>
      </c>
      <c r="F48" s="22">
        <v>0</v>
      </c>
      <c r="G48" s="22">
        <v>0</v>
      </c>
      <c r="H48" s="22">
        <v>0</v>
      </c>
      <c r="I48" s="22">
        <v>2844361</v>
      </c>
    </row>
    <row r="49" spans="1:9" x14ac:dyDescent="0.35">
      <c r="A49" s="22" t="s">
        <v>114</v>
      </c>
      <c r="B49" s="22" t="s">
        <v>167</v>
      </c>
      <c r="C49" s="22" t="s">
        <v>208</v>
      </c>
      <c r="D49" s="22" t="s">
        <v>209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</row>
    <row r="50" spans="1:9" x14ac:dyDescent="0.35">
      <c r="A50" s="22" t="s">
        <v>114</v>
      </c>
      <c r="B50" s="22" t="s">
        <v>167</v>
      </c>
      <c r="C50" s="22" t="s">
        <v>210</v>
      </c>
      <c r="D50" s="22" t="s">
        <v>211</v>
      </c>
      <c r="E50" s="22">
        <v>2896652</v>
      </c>
      <c r="F50" s="22">
        <v>0</v>
      </c>
      <c r="G50" s="22">
        <v>0</v>
      </c>
      <c r="H50" s="22">
        <v>2281335</v>
      </c>
      <c r="I50" s="22">
        <v>5177987</v>
      </c>
    </row>
    <row r="51" spans="1:9" x14ac:dyDescent="0.35">
      <c r="A51" s="22" t="s">
        <v>114</v>
      </c>
      <c r="B51" s="22" t="s">
        <v>167</v>
      </c>
      <c r="C51" s="22" t="s">
        <v>212</v>
      </c>
      <c r="D51" s="22" t="s">
        <v>213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</row>
    <row r="52" spans="1:9" x14ac:dyDescent="0.35">
      <c r="A52" s="22" t="s">
        <v>114</v>
      </c>
      <c r="B52" s="22" t="s">
        <v>167</v>
      </c>
      <c r="C52" s="22" t="s">
        <v>214</v>
      </c>
      <c r="D52" s="22" t="s">
        <v>215</v>
      </c>
      <c r="E52" s="22">
        <v>5168938</v>
      </c>
      <c r="F52" s="22">
        <v>0</v>
      </c>
      <c r="G52" s="22">
        <v>0</v>
      </c>
      <c r="H52" s="22">
        <v>0</v>
      </c>
      <c r="I52" s="22">
        <v>5168938</v>
      </c>
    </row>
    <row r="53" spans="1:9" x14ac:dyDescent="0.35">
      <c r="A53" s="22" t="s">
        <v>114</v>
      </c>
      <c r="B53" s="22" t="s">
        <v>167</v>
      </c>
      <c r="C53" s="22" t="s">
        <v>216</v>
      </c>
      <c r="D53" s="22" t="s">
        <v>217</v>
      </c>
      <c r="E53" s="22">
        <v>43601429</v>
      </c>
      <c r="F53" s="22">
        <v>0</v>
      </c>
      <c r="G53" s="22">
        <v>0</v>
      </c>
      <c r="H53" s="22">
        <v>0</v>
      </c>
      <c r="I53" s="22">
        <v>43601429</v>
      </c>
    </row>
    <row r="54" spans="1:9" x14ac:dyDescent="0.35">
      <c r="A54" s="22" t="s">
        <v>114</v>
      </c>
      <c r="B54" s="22" t="s">
        <v>167</v>
      </c>
      <c r="C54" s="22" t="s">
        <v>218</v>
      </c>
      <c r="D54" s="22" t="s">
        <v>219</v>
      </c>
      <c r="E54" s="22">
        <v>3781053</v>
      </c>
      <c r="F54" s="22">
        <v>0</v>
      </c>
      <c r="G54" s="22">
        <v>0</v>
      </c>
      <c r="H54" s="22">
        <v>0</v>
      </c>
      <c r="I54" s="22">
        <v>3781053</v>
      </c>
    </row>
    <row r="55" spans="1:9" x14ac:dyDescent="0.35">
      <c r="A55" s="22" t="s">
        <v>114</v>
      </c>
      <c r="B55" s="22" t="s">
        <v>167</v>
      </c>
      <c r="C55" s="22" t="s">
        <v>220</v>
      </c>
      <c r="D55" s="22" t="s">
        <v>221</v>
      </c>
      <c r="E55" s="22">
        <v>15955901</v>
      </c>
      <c r="F55" s="22">
        <v>0</v>
      </c>
      <c r="G55" s="22">
        <v>0</v>
      </c>
      <c r="H55" s="22">
        <v>0</v>
      </c>
      <c r="I55" s="22">
        <v>15955901</v>
      </c>
    </row>
    <row r="56" spans="1:9" x14ac:dyDescent="0.35">
      <c r="A56" s="22" t="s">
        <v>114</v>
      </c>
      <c r="B56" s="22" t="s">
        <v>167</v>
      </c>
      <c r="C56" s="22" t="s">
        <v>222</v>
      </c>
      <c r="D56" s="22" t="s">
        <v>223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</row>
    <row r="57" spans="1:9" x14ac:dyDescent="0.35">
      <c r="A57" s="22" t="s">
        <v>114</v>
      </c>
      <c r="B57" s="22" t="s">
        <v>167</v>
      </c>
      <c r="C57" s="22" t="s">
        <v>224</v>
      </c>
      <c r="D57" s="22" t="s">
        <v>225</v>
      </c>
      <c r="E57" s="22">
        <v>13517117</v>
      </c>
      <c r="F57" s="22">
        <v>0</v>
      </c>
      <c r="G57" s="22">
        <v>0</v>
      </c>
      <c r="H57" s="22">
        <v>0</v>
      </c>
      <c r="I57" s="22">
        <v>13517117</v>
      </c>
    </row>
    <row r="58" spans="1:9" x14ac:dyDescent="0.35">
      <c r="A58" s="22" t="s">
        <v>114</v>
      </c>
      <c r="B58" s="22" t="s">
        <v>167</v>
      </c>
      <c r="C58" s="22" t="s">
        <v>226</v>
      </c>
      <c r="D58" s="22" t="s">
        <v>227</v>
      </c>
      <c r="E58" s="22">
        <v>5996703</v>
      </c>
      <c r="F58" s="22">
        <v>0</v>
      </c>
      <c r="G58" s="22">
        <v>0</v>
      </c>
      <c r="H58" s="22">
        <v>0</v>
      </c>
      <c r="I58" s="22">
        <v>5996703</v>
      </c>
    </row>
    <row r="59" spans="1:9" x14ac:dyDescent="0.35">
      <c r="A59" s="22" t="s">
        <v>114</v>
      </c>
      <c r="B59" s="22" t="s">
        <v>167</v>
      </c>
      <c r="C59" s="22" t="s">
        <v>228</v>
      </c>
      <c r="D59" s="22" t="s">
        <v>229</v>
      </c>
      <c r="E59" s="22">
        <v>12205461</v>
      </c>
      <c r="F59" s="22">
        <v>0</v>
      </c>
      <c r="G59" s="22">
        <v>0</v>
      </c>
      <c r="H59" s="22">
        <v>0</v>
      </c>
      <c r="I59" s="22">
        <v>12205461</v>
      </c>
    </row>
    <row r="60" spans="1:9" x14ac:dyDescent="0.35">
      <c r="A60" s="22" t="s">
        <v>114</v>
      </c>
      <c r="B60" s="22" t="s">
        <v>167</v>
      </c>
      <c r="C60" s="22" t="s">
        <v>230</v>
      </c>
      <c r="D60" s="22" t="s">
        <v>231</v>
      </c>
      <c r="E60" s="22">
        <v>6514679</v>
      </c>
      <c r="F60" s="22">
        <v>0</v>
      </c>
      <c r="G60" s="22">
        <v>0</v>
      </c>
      <c r="H60" s="22">
        <v>1150000</v>
      </c>
      <c r="I60" s="22">
        <v>7664679</v>
      </c>
    </row>
    <row r="61" spans="1:9" x14ac:dyDescent="0.35">
      <c r="A61" s="22" t="s">
        <v>114</v>
      </c>
      <c r="B61" s="22" t="s">
        <v>167</v>
      </c>
      <c r="C61" s="22" t="s">
        <v>232</v>
      </c>
      <c r="D61" s="22" t="s">
        <v>233</v>
      </c>
      <c r="E61" s="22">
        <v>24083928</v>
      </c>
      <c r="F61" s="22">
        <v>0</v>
      </c>
      <c r="G61" s="22">
        <v>0</v>
      </c>
      <c r="H61" s="22">
        <v>1121062</v>
      </c>
      <c r="I61" s="22">
        <v>25204990</v>
      </c>
    </row>
    <row r="62" spans="1:9" x14ac:dyDescent="0.35">
      <c r="A62" s="22" t="s">
        <v>114</v>
      </c>
      <c r="B62" s="22" t="s">
        <v>167</v>
      </c>
      <c r="C62" s="22" t="s">
        <v>234</v>
      </c>
      <c r="D62" s="22" t="s">
        <v>235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</row>
    <row r="63" spans="1:9" x14ac:dyDescent="0.35">
      <c r="A63" s="22" t="s">
        <v>114</v>
      </c>
      <c r="B63" s="22" t="s">
        <v>167</v>
      </c>
      <c r="C63" s="22" t="s">
        <v>236</v>
      </c>
      <c r="D63" s="22" t="s">
        <v>237</v>
      </c>
      <c r="E63" s="22">
        <v>30047103</v>
      </c>
      <c r="F63" s="22">
        <v>2994898</v>
      </c>
      <c r="G63" s="22">
        <v>0</v>
      </c>
      <c r="H63" s="22">
        <v>0</v>
      </c>
      <c r="I63" s="22">
        <v>33042001</v>
      </c>
    </row>
    <row r="64" spans="1:9" x14ac:dyDescent="0.35">
      <c r="A64" s="22" t="s">
        <v>114</v>
      </c>
      <c r="B64" s="22" t="s">
        <v>167</v>
      </c>
      <c r="C64" s="22" t="s">
        <v>238</v>
      </c>
      <c r="D64" s="22" t="s">
        <v>239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</row>
    <row r="65" spans="1:9" x14ac:dyDescent="0.35">
      <c r="A65" s="22" t="s">
        <v>114</v>
      </c>
      <c r="B65" s="22" t="s">
        <v>167</v>
      </c>
      <c r="C65" s="22" t="s">
        <v>240</v>
      </c>
      <c r="D65" s="22" t="s">
        <v>241</v>
      </c>
      <c r="E65" s="22">
        <v>3438420</v>
      </c>
      <c r="F65" s="22">
        <v>0</v>
      </c>
      <c r="G65" s="22">
        <v>0</v>
      </c>
      <c r="H65" s="22">
        <v>378000</v>
      </c>
      <c r="I65" s="22">
        <v>3816420</v>
      </c>
    </row>
    <row r="66" spans="1:9" x14ac:dyDescent="0.35">
      <c r="A66" s="22" t="s">
        <v>114</v>
      </c>
      <c r="B66" s="22" t="s">
        <v>167</v>
      </c>
      <c r="C66" s="22" t="s">
        <v>242</v>
      </c>
      <c r="D66" s="22" t="s">
        <v>243</v>
      </c>
      <c r="E66" s="22">
        <v>0</v>
      </c>
      <c r="F66" s="22">
        <v>0</v>
      </c>
      <c r="G66" s="22">
        <v>0</v>
      </c>
      <c r="H66" s="22">
        <v>1261774</v>
      </c>
      <c r="I66" s="22">
        <v>1261774</v>
      </c>
    </row>
    <row r="67" spans="1:9" x14ac:dyDescent="0.35">
      <c r="A67" s="22" t="s">
        <v>114</v>
      </c>
      <c r="B67" s="22" t="s">
        <v>167</v>
      </c>
      <c r="C67" s="22" t="s">
        <v>244</v>
      </c>
      <c r="D67" s="22" t="s">
        <v>245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</row>
    <row r="68" spans="1:9" x14ac:dyDescent="0.35">
      <c r="A68" s="22" t="s">
        <v>114</v>
      </c>
      <c r="B68" s="22" t="s">
        <v>167</v>
      </c>
      <c r="C68" s="22" t="s">
        <v>246</v>
      </c>
      <c r="D68" s="22" t="s">
        <v>247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</row>
    <row r="69" spans="1:9" x14ac:dyDescent="0.35">
      <c r="A69" s="22" t="s">
        <v>114</v>
      </c>
      <c r="B69" s="22" t="s">
        <v>167</v>
      </c>
      <c r="C69" s="22" t="s">
        <v>248</v>
      </c>
      <c r="D69" s="22" t="s">
        <v>249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</row>
    <row r="70" spans="1:9" x14ac:dyDescent="0.35">
      <c r="A70" s="22" t="s">
        <v>114</v>
      </c>
      <c r="B70" s="22" t="s">
        <v>167</v>
      </c>
      <c r="C70" s="22" t="s">
        <v>250</v>
      </c>
      <c r="D70" s="22" t="s">
        <v>251</v>
      </c>
      <c r="E70" s="22">
        <v>9792114</v>
      </c>
      <c r="F70" s="22">
        <v>0</v>
      </c>
      <c r="G70" s="22">
        <v>0</v>
      </c>
      <c r="H70" s="22">
        <v>37469501</v>
      </c>
      <c r="I70" s="22">
        <v>47261615</v>
      </c>
    </row>
    <row r="71" spans="1:9" x14ac:dyDescent="0.35">
      <c r="A71" s="22" t="s">
        <v>114</v>
      </c>
      <c r="B71" s="22" t="s">
        <v>167</v>
      </c>
      <c r="C71" s="22" t="s">
        <v>252</v>
      </c>
      <c r="D71" s="22" t="s">
        <v>253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</row>
    <row r="72" spans="1:9" x14ac:dyDescent="0.35">
      <c r="A72" s="22" t="s">
        <v>114</v>
      </c>
      <c r="B72" s="22" t="s">
        <v>167</v>
      </c>
      <c r="C72" s="22" t="s">
        <v>254</v>
      </c>
      <c r="D72" s="22" t="s">
        <v>255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</row>
    <row r="73" spans="1:9" x14ac:dyDescent="0.35">
      <c r="A73" s="22" t="s">
        <v>114</v>
      </c>
      <c r="B73" s="22" t="s">
        <v>167</v>
      </c>
      <c r="C73" s="22" t="s">
        <v>256</v>
      </c>
      <c r="D73" s="22" t="s">
        <v>257</v>
      </c>
      <c r="E73" s="22">
        <v>1350877</v>
      </c>
      <c r="F73" s="22">
        <v>0</v>
      </c>
      <c r="G73" s="22">
        <v>0</v>
      </c>
      <c r="H73" s="22">
        <v>0</v>
      </c>
      <c r="I73" s="22">
        <v>1350877</v>
      </c>
    </row>
    <row r="74" spans="1:9" x14ac:dyDescent="0.35">
      <c r="A74" s="22" t="s">
        <v>114</v>
      </c>
      <c r="B74" s="22" t="s">
        <v>167</v>
      </c>
      <c r="C74" s="22" t="s">
        <v>258</v>
      </c>
      <c r="D74" s="22" t="s">
        <v>259</v>
      </c>
      <c r="E74" s="22">
        <v>0</v>
      </c>
      <c r="F74" s="22">
        <v>0</v>
      </c>
      <c r="G74" s="22">
        <v>0</v>
      </c>
      <c r="H74" s="22">
        <v>260250</v>
      </c>
      <c r="I74" s="22">
        <v>260250</v>
      </c>
    </row>
    <row r="75" spans="1:9" x14ac:dyDescent="0.35">
      <c r="A75" s="22" t="s">
        <v>114</v>
      </c>
      <c r="B75" s="22" t="s">
        <v>167</v>
      </c>
      <c r="C75" s="22" t="s">
        <v>260</v>
      </c>
      <c r="D75" s="22" t="s">
        <v>261</v>
      </c>
      <c r="E75" s="22">
        <v>8949775</v>
      </c>
      <c r="F75" s="22">
        <v>0</v>
      </c>
      <c r="G75" s="22">
        <v>0</v>
      </c>
      <c r="H75" s="22">
        <v>0</v>
      </c>
      <c r="I75" s="22">
        <v>8949775</v>
      </c>
    </row>
    <row r="76" spans="1:9" x14ac:dyDescent="0.35">
      <c r="A76" s="22" t="s">
        <v>114</v>
      </c>
      <c r="B76" s="22" t="s">
        <v>167</v>
      </c>
      <c r="C76" s="22" t="s">
        <v>262</v>
      </c>
      <c r="D76" s="22" t="s">
        <v>263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</row>
    <row r="77" spans="1:9" x14ac:dyDescent="0.35">
      <c r="A77" s="22" t="s">
        <v>114</v>
      </c>
      <c r="B77" s="22" t="s">
        <v>167</v>
      </c>
      <c r="C77" s="22" t="s">
        <v>264</v>
      </c>
      <c r="D77" s="22" t="s">
        <v>265</v>
      </c>
      <c r="E77" s="22">
        <v>4566094</v>
      </c>
      <c r="F77" s="22">
        <v>0</v>
      </c>
      <c r="G77" s="22">
        <v>0</v>
      </c>
      <c r="H77" s="22">
        <v>154090</v>
      </c>
      <c r="I77" s="22">
        <v>4720184</v>
      </c>
    </row>
    <row r="78" spans="1:9" x14ac:dyDescent="0.35">
      <c r="A78" s="22" t="s">
        <v>114</v>
      </c>
      <c r="B78" s="22" t="s">
        <v>167</v>
      </c>
      <c r="C78" s="22" t="s">
        <v>266</v>
      </c>
      <c r="D78" s="22" t="s">
        <v>267</v>
      </c>
      <c r="E78" s="22">
        <v>34229692</v>
      </c>
      <c r="F78" s="22">
        <v>0</v>
      </c>
      <c r="G78" s="22">
        <v>0</v>
      </c>
      <c r="H78" s="22">
        <v>0</v>
      </c>
      <c r="I78" s="22">
        <v>34229692</v>
      </c>
    </row>
    <row r="79" spans="1:9" x14ac:dyDescent="0.35">
      <c r="A79" s="22" t="s">
        <v>114</v>
      </c>
      <c r="B79" s="22" t="s">
        <v>167</v>
      </c>
      <c r="C79" s="22" t="s">
        <v>268</v>
      </c>
      <c r="D79" s="22" t="s">
        <v>269</v>
      </c>
      <c r="E79" s="22">
        <v>1680214</v>
      </c>
      <c r="F79" s="22">
        <v>0</v>
      </c>
      <c r="G79" s="22">
        <v>0</v>
      </c>
      <c r="H79" s="22">
        <v>0</v>
      </c>
      <c r="I79" s="22">
        <v>1680214</v>
      </c>
    </row>
    <row r="80" spans="1:9" x14ac:dyDescent="0.35">
      <c r="A80" s="22" t="s">
        <v>114</v>
      </c>
      <c r="B80" s="22" t="s">
        <v>167</v>
      </c>
      <c r="C80" s="22" t="s">
        <v>270</v>
      </c>
      <c r="D80" s="22" t="s">
        <v>271</v>
      </c>
      <c r="E80" s="22">
        <v>302251</v>
      </c>
      <c r="F80" s="22">
        <v>0</v>
      </c>
      <c r="G80" s="22">
        <v>0</v>
      </c>
      <c r="H80" s="22">
        <v>0</v>
      </c>
      <c r="I80" s="22">
        <v>302251</v>
      </c>
    </row>
    <row r="81" spans="1:9" x14ac:dyDescent="0.35">
      <c r="A81" s="22" t="s">
        <v>114</v>
      </c>
      <c r="B81" s="22" t="s">
        <v>167</v>
      </c>
      <c r="C81" s="22" t="s">
        <v>272</v>
      </c>
      <c r="D81" s="22" t="s">
        <v>273</v>
      </c>
      <c r="E81" s="22">
        <v>337946</v>
      </c>
      <c r="F81" s="22">
        <v>0</v>
      </c>
      <c r="G81" s="22">
        <v>0</v>
      </c>
      <c r="H81" s="22">
        <v>0</v>
      </c>
      <c r="I81" s="22">
        <v>337946</v>
      </c>
    </row>
    <row r="82" spans="1:9" x14ac:dyDescent="0.35">
      <c r="A82" s="22" t="s">
        <v>114</v>
      </c>
      <c r="B82" s="22" t="s">
        <v>167</v>
      </c>
      <c r="C82" s="22" t="s">
        <v>274</v>
      </c>
      <c r="D82" s="22" t="s">
        <v>275</v>
      </c>
      <c r="E82" s="22">
        <v>11991423</v>
      </c>
      <c r="F82" s="22">
        <v>0</v>
      </c>
      <c r="G82" s="22">
        <v>0</v>
      </c>
      <c r="H82" s="22">
        <v>0</v>
      </c>
      <c r="I82" s="22">
        <v>11991423</v>
      </c>
    </row>
    <row r="83" spans="1:9" x14ac:dyDescent="0.35">
      <c r="A83" s="22" t="s">
        <v>114</v>
      </c>
      <c r="B83" s="22" t="s">
        <v>167</v>
      </c>
      <c r="C83" s="22" t="s">
        <v>276</v>
      </c>
      <c r="D83" s="22" t="s">
        <v>277</v>
      </c>
      <c r="E83" s="22">
        <v>1510192</v>
      </c>
      <c r="F83" s="22">
        <v>0</v>
      </c>
      <c r="G83" s="22">
        <v>0</v>
      </c>
      <c r="H83" s="22">
        <v>1212</v>
      </c>
      <c r="I83" s="22">
        <v>1511404</v>
      </c>
    </row>
    <row r="84" spans="1:9" x14ac:dyDescent="0.35">
      <c r="A84" s="22" t="s">
        <v>114</v>
      </c>
      <c r="B84" s="22" t="s">
        <v>167</v>
      </c>
      <c r="C84" s="22" t="s">
        <v>278</v>
      </c>
      <c r="D84" s="22" t="s">
        <v>279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</row>
    <row r="85" spans="1:9" x14ac:dyDescent="0.35">
      <c r="A85" s="22" t="s">
        <v>114</v>
      </c>
      <c r="B85" s="22" t="s">
        <v>167</v>
      </c>
      <c r="C85" s="22" t="s">
        <v>280</v>
      </c>
      <c r="D85" s="22" t="s">
        <v>281</v>
      </c>
      <c r="E85" s="22">
        <v>0</v>
      </c>
      <c r="F85" s="22">
        <v>0</v>
      </c>
      <c r="G85" s="22">
        <v>0</v>
      </c>
      <c r="H85" s="22">
        <v>950000</v>
      </c>
      <c r="I85" s="22">
        <v>950000</v>
      </c>
    </row>
    <row r="86" spans="1:9" x14ac:dyDescent="0.35">
      <c r="A86" s="22" t="s">
        <v>114</v>
      </c>
      <c r="B86" s="22" t="s">
        <v>167</v>
      </c>
      <c r="C86" s="22" t="s">
        <v>282</v>
      </c>
      <c r="D86" s="22" t="s">
        <v>283</v>
      </c>
      <c r="E86" s="22">
        <v>7540939</v>
      </c>
      <c r="F86" s="22">
        <v>0</v>
      </c>
      <c r="G86" s="22">
        <v>0</v>
      </c>
      <c r="H86" s="22">
        <v>0</v>
      </c>
      <c r="I86" s="22">
        <v>7540939</v>
      </c>
    </row>
    <row r="87" spans="1:9" x14ac:dyDescent="0.35">
      <c r="A87" s="22" t="s">
        <v>114</v>
      </c>
      <c r="B87" s="22" t="s">
        <v>167</v>
      </c>
      <c r="C87" s="22" t="s">
        <v>284</v>
      </c>
      <c r="D87" s="22" t="s">
        <v>285</v>
      </c>
      <c r="E87" s="22">
        <v>7222932</v>
      </c>
      <c r="F87" s="22">
        <v>0</v>
      </c>
      <c r="G87" s="22">
        <v>0</v>
      </c>
      <c r="H87" s="22">
        <v>0</v>
      </c>
      <c r="I87" s="22">
        <v>7222932</v>
      </c>
    </row>
    <row r="88" spans="1:9" x14ac:dyDescent="0.35">
      <c r="A88" s="22" t="s">
        <v>114</v>
      </c>
      <c r="B88" s="22" t="s">
        <v>167</v>
      </c>
      <c r="C88" s="22" t="s">
        <v>286</v>
      </c>
      <c r="D88" s="22" t="s">
        <v>287</v>
      </c>
      <c r="E88" s="22">
        <v>3991616</v>
      </c>
      <c r="F88" s="22">
        <v>0</v>
      </c>
      <c r="G88" s="22">
        <v>0</v>
      </c>
      <c r="H88" s="22">
        <v>0</v>
      </c>
      <c r="I88" s="22">
        <v>3991616</v>
      </c>
    </row>
    <row r="89" spans="1:9" x14ac:dyDescent="0.35">
      <c r="A89" s="22" t="s">
        <v>114</v>
      </c>
      <c r="B89" s="22" t="s">
        <v>167</v>
      </c>
      <c r="C89" s="22" t="s">
        <v>288</v>
      </c>
      <c r="D89" s="22" t="s">
        <v>289</v>
      </c>
      <c r="E89" s="22">
        <v>0</v>
      </c>
      <c r="F89" s="22">
        <v>0</v>
      </c>
      <c r="G89" s="22">
        <v>0</v>
      </c>
      <c r="H89" s="22">
        <v>0</v>
      </c>
      <c r="I89" s="22">
        <v>0</v>
      </c>
    </row>
    <row r="90" spans="1:9" x14ac:dyDescent="0.35">
      <c r="A90" s="22" t="s">
        <v>114</v>
      </c>
      <c r="B90" s="22" t="s">
        <v>167</v>
      </c>
      <c r="C90" s="22" t="s">
        <v>290</v>
      </c>
      <c r="D90" s="22" t="s">
        <v>291</v>
      </c>
      <c r="E90" s="22">
        <v>8794484</v>
      </c>
      <c r="F90" s="22">
        <v>0</v>
      </c>
      <c r="G90" s="22">
        <v>0</v>
      </c>
      <c r="H90" s="22">
        <v>0</v>
      </c>
      <c r="I90" s="22">
        <v>8794484</v>
      </c>
    </row>
    <row r="91" spans="1:9" x14ac:dyDescent="0.35">
      <c r="A91" s="22" t="s">
        <v>114</v>
      </c>
      <c r="B91" s="22" t="s">
        <v>167</v>
      </c>
      <c r="C91" s="22" t="s">
        <v>292</v>
      </c>
      <c r="D91" s="22" t="s">
        <v>293</v>
      </c>
      <c r="E91" s="22">
        <v>2042764</v>
      </c>
      <c r="F91" s="22">
        <v>0</v>
      </c>
      <c r="G91" s="22">
        <v>0</v>
      </c>
      <c r="H91" s="22">
        <v>0</v>
      </c>
      <c r="I91" s="22">
        <v>2042764</v>
      </c>
    </row>
    <row r="92" spans="1:9" x14ac:dyDescent="0.35">
      <c r="A92" s="22" t="s">
        <v>114</v>
      </c>
      <c r="B92" s="22" t="s">
        <v>294</v>
      </c>
      <c r="C92" s="22" t="s">
        <v>295</v>
      </c>
      <c r="D92" s="22" t="s">
        <v>296</v>
      </c>
      <c r="E92" s="22">
        <v>5421492</v>
      </c>
      <c r="F92" s="22">
        <v>0</v>
      </c>
      <c r="G92" s="22">
        <v>0</v>
      </c>
      <c r="H92" s="22">
        <v>93498</v>
      </c>
      <c r="I92" s="22">
        <v>5514990</v>
      </c>
    </row>
    <row r="93" spans="1:9" x14ac:dyDescent="0.35">
      <c r="A93" s="22" t="s">
        <v>114</v>
      </c>
      <c r="B93" s="22" t="s">
        <v>294</v>
      </c>
      <c r="C93" s="22" t="s">
        <v>297</v>
      </c>
      <c r="D93" s="22" t="s">
        <v>298</v>
      </c>
      <c r="E93" s="22">
        <v>32258204</v>
      </c>
      <c r="F93" s="22">
        <v>0</v>
      </c>
      <c r="G93" s="22">
        <v>0</v>
      </c>
      <c r="H93" s="22">
        <v>2245900</v>
      </c>
      <c r="I93" s="22">
        <v>34504104</v>
      </c>
    </row>
    <row r="94" spans="1:9" x14ac:dyDescent="0.35">
      <c r="A94" s="22" t="s">
        <v>114</v>
      </c>
      <c r="B94" s="22" t="s">
        <v>294</v>
      </c>
      <c r="C94" s="22" t="s">
        <v>299</v>
      </c>
      <c r="D94" s="22" t="s">
        <v>300</v>
      </c>
      <c r="E94" s="22">
        <v>4362725</v>
      </c>
      <c r="F94" s="22">
        <v>0</v>
      </c>
      <c r="G94" s="22">
        <v>0</v>
      </c>
      <c r="H94" s="22">
        <v>0</v>
      </c>
      <c r="I94" s="22">
        <v>4362725</v>
      </c>
    </row>
    <row r="95" spans="1:9" x14ac:dyDescent="0.35">
      <c r="A95" s="22" t="s">
        <v>114</v>
      </c>
      <c r="B95" s="22" t="s">
        <v>294</v>
      </c>
      <c r="C95" s="22" t="s">
        <v>301</v>
      </c>
      <c r="D95" s="22" t="s">
        <v>302</v>
      </c>
      <c r="E95" s="22">
        <v>0</v>
      </c>
      <c r="F95" s="22">
        <v>0</v>
      </c>
      <c r="G95" s="22">
        <v>0</v>
      </c>
      <c r="H95" s="22">
        <v>0</v>
      </c>
      <c r="I95" s="22">
        <v>0</v>
      </c>
    </row>
    <row r="96" spans="1:9" x14ac:dyDescent="0.35">
      <c r="A96" s="22" t="s">
        <v>114</v>
      </c>
      <c r="B96" s="22" t="s">
        <v>294</v>
      </c>
      <c r="C96" s="22" t="s">
        <v>303</v>
      </c>
      <c r="D96" s="22" t="s">
        <v>304</v>
      </c>
      <c r="E96" s="22">
        <v>415380</v>
      </c>
      <c r="F96" s="22">
        <v>0</v>
      </c>
      <c r="G96" s="22">
        <v>0</v>
      </c>
      <c r="H96" s="22">
        <v>0</v>
      </c>
      <c r="I96" s="22">
        <v>415380</v>
      </c>
    </row>
    <row r="97" spans="1:9" x14ac:dyDescent="0.35">
      <c r="A97" s="22" t="s">
        <v>114</v>
      </c>
      <c r="B97" s="22" t="s">
        <v>294</v>
      </c>
      <c r="C97" s="22" t="s">
        <v>305</v>
      </c>
      <c r="D97" s="22" t="s">
        <v>306</v>
      </c>
      <c r="E97" s="22">
        <v>5666621</v>
      </c>
      <c r="F97" s="22">
        <v>0</v>
      </c>
      <c r="G97" s="22">
        <v>0</v>
      </c>
      <c r="H97" s="22">
        <v>0</v>
      </c>
      <c r="I97" s="22">
        <v>5666621</v>
      </c>
    </row>
    <row r="98" spans="1:9" x14ac:dyDescent="0.35">
      <c r="A98" s="22" t="s">
        <v>114</v>
      </c>
      <c r="B98" s="22" t="s">
        <v>294</v>
      </c>
      <c r="C98" s="22" t="s">
        <v>307</v>
      </c>
      <c r="D98" s="22" t="s">
        <v>308</v>
      </c>
      <c r="E98" s="22">
        <v>0</v>
      </c>
      <c r="F98" s="22">
        <v>0</v>
      </c>
      <c r="G98" s="22">
        <v>0</v>
      </c>
      <c r="H98" s="22">
        <v>953459</v>
      </c>
      <c r="I98" s="22">
        <v>953459</v>
      </c>
    </row>
    <row r="99" spans="1:9" x14ac:dyDescent="0.35">
      <c r="A99" s="22" t="s">
        <v>114</v>
      </c>
      <c r="B99" s="22" t="s">
        <v>294</v>
      </c>
      <c r="C99" s="22" t="s">
        <v>309</v>
      </c>
      <c r="D99" s="22" t="s">
        <v>310</v>
      </c>
      <c r="E99" s="22">
        <v>611337</v>
      </c>
      <c r="F99" s="22">
        <v>0</v>
      </c>
      <c r="G99" s="22">
        <v>0</v>
      </c>
      <c r="H99" s="22">
        <v>0</v>
      </c>
      <c r="I99" s="22">
        <v>611337</v>
      </c>
    </row>
    <row r="100" spans="1:9" x14ac:dyDescent="0.35">
      <c r="A100" s="22" t="s">
        <v>114</v>
      </c>
      <c r="B100" s="22" t="s">
        <v>294</v>
      </c>
      <c r="C100" s="22" t="s">
        <v>311</v>
      </c>
      <c r="D100" s="22" t="s">
        <v>312</v>
      </c>
      <c r="E100" s="22">
        <v>13811067</v>
      </c>
      <c r="F100" s="22">
        <v>0</v>
      </c>
      <c r="G100" s="22">
        <v>0</v>
      </c>
      <c r="H100" s="22">
        <v>0</v>
      </c>
      <c r="I100" s="22">
        <v>13811067</v>
      </c>
    </row>
    <row r="101" spans="1:9" x14ac:dyDescent="0.35">
      <c r="A101" s="22" t="s">
        <v>114</v>
      </c>
      <c r="B101" s="22" t="s">
        <v>294</v>
      </c>
      <c r="C101" s="22" t="s">
        <v>313</v>
      </c>
      <c r="D101" s="22" t="s">
        <v>314</v>
      </c>
      <c r="E101" s="22">
        <v>1742584</v>
      </c>
      <c r="F101" s="22">
        <v>0</v>
      </c>
      <c r="G101" s="22">
        <v>0</v>
      </c>
      <c r="H101" s="22">
        <v>0</v>
      </c>
      <c r="I101" s="22">
        <v>1742584</v>
      </c>
    </row>
    <row r="102" spans="1:9" x14ac:dyDescent="0.35">
      <c r="A102" s="22" t="s">
        <v>114</v>
      </c>
      <c r="B102" s="22" t="s">
        <v>294</v>
      </c>
      <c r="C102" s="22" t="s">
        <v>315</v>
      </c>
      <c r="D102" s="22" t="s">
        <v>316</v>
      </c>
      <c r="E102" s="22">
        <v>15125339</v>
      </c>
      <c r="F102" s="22">
        <v>0</v>
      </c>
      <c r="G102" s="22">
        <v>0</v>
      </c>
      <c r="H102" s="22">
        <v>0</v>
      </c>
      <c r="I102" s="22">
        <v>15125339</v>
      </c>
    </row>
    <row r="103" spans="1:9" x14ac:dyDescent="0.35">
      <c r="A103" s="22" t="s">
        <v>114</v>
      </c>
      <c r="B103" s="22" t="s">
        <v>294</v>
      </c>
      <c r="C103" s="22" t="s">
        <v>317</v>
      </c>
      <c r="D103" s="22" t="s">
        <v>318</v>
      </c>
      <c r="E103" s="22">
        <v>2449855</v>
      </c>
      <c r="F103" s="22">
        <v>0</v>
      </c>
      <c r="G103" s="22">
        <v>0</v>
      </c>
      <c r="H103" s="22">
        <v>0</v>
      </c>
      <c r="I103" s="22">
        <v>2449855</v>
      </c>
    </row>
    <row r="104" spans="1:9" x14ac:dyDescent="0.35">
      <c r="A104" s="22" t="s">
        <v>114</v>
      </c>
      <c r="B104" s="22" t="s">
        <v>294</v>
      </c>
      <c r="C104" s="22" t="s">
        <v>319</v>
      </c>
      <c r="D104" s="22" t="s">
        <v>320</v>
      </c>
      <c r="E104" s="22">
        <v>507496</v>
      </c>
      <c r="F104" s="22">
        <v>0</v>
      </c>
      <c r="G104" s="22">
        <v>0</v>
      </c>
      <c r="H104" s="22">
        <v>0</v>
      </c>
      <c r="I104" s="22">
        <v>507496</v>
      </c>
    </row>
    <row r="105" spans="1:9" x14ac:dyDescent="0.35">
      <c r="A105" s="22" t="s">
        <v>114</v>
      </c>
      <c r="B105" s="22" t="s">
        <v>294</v>
      </c>
      <c r="C105" s="22" t="s">
        <v>321</v>
      </c>
      <c r="D105" s="22" t="s">
        <v>322</v>
      </c>
      <c r="E105" s="22">
        <v>1389337</v>
      </c>
      <c r="F105" s="22">
        <v>0</v>
      </c>
      <c r="G105" s="22">
        <v>0</v>
      </c>
      <c r="H105" s="22">
        <v>0</v>
      </c>
      <c r="I105" s="22">
        <v>1389337</v>
      </c>
    </row>
    <row r="106" spans="1:9" x14ac:dyDescent="0.35">
      <c r="A106" s="22" t="s">
        <v>114</v>
      </c>
      <c r="B106" s="22" t="s">
        <v>294</v>
      </c>
      <c r="C106" s="22" t="s">
        <v>323</v>
      </c>
      <c r="D106" s="22" t="s">
        <v>324</v>
      </c>
      <c r="E106" s="22">
        <v>4443985</v>
      </c>
      <c r="F106" s="22">
        <v>0</v>
      </c>
      <c r="G106" s="22">
        <v>0</v>
      </c>
      <c r="H106" s="22">
        <v>0</v>
      </c>
      <c r="I106" s="22">
        <v>4443985</v>
      </c>
    </row>
    <row r="107" spans="1:9" x14ac:dyDescent="0.35">
      <c r="A107" s="22" t="s">
        <v>114</v>
      </c>
      <c r="B107" s="22" t="s">
        <v>294</v>
      </c>
      <c r="C107" s="22" t="s">
        <v>325</v>
      </c>
      <c r="D107" s="22" t="s">
        <v>326</v>
      </c>
      <c r="E107" s="22">
        <v>40700706</v>
      </c>
      <c r="F107" s="22">
        <v>0</v>
      </c>
      <c r="G107" s="22">
        <v>0</v>
      </c>
      <c r="H107" s="22">
        <v>5480316</v>
      </c>
      <c r="I107" s="22">
        <v>46181022</v>
      </c>
    </row>
    <row r="108" spans="1:9" x14ac:dyDescent="0.35">
      <c r="A108" s="22" t="s">
        <v>114</v>
      </c>
      <c r="B108" s="22" t="s">
        <v>294</v>
      </c>
      <c r="C108" s="22" t="s">
        <v>327</v>
      </c>
      <c r="D108" s="22" t="s">
        <v>328</v>
      </c>
      <c r="E108" s="22">
        <v>170970</v>
      </c>
      <c r="F108" s="22">
        <v>0</v>
      </c>
      <c r="G108" s="22">
        <v>0</v>
      </c>
      <c r="H108" s="22">
        <v>2757889</v>
      </c>
      <c r="I108" s="22">
        <v>2928859</v>
      </c>
    </row>
    <row r="109" spans="1:9" x14ac:dyDescent="0.35">
      <c r="A109" s="22" t="s">
        <v>114</v>
      </c>
      <c r="B109" s="22" t="s">
        <v>294</v>
      </c>
      <c r="C109" s="22" t="s">
        <v>329</v>
      </c>
      <c r="D109" s="22" t="s">
        <v>330</v>
      </c>
      <c r="E109" s="22">
        <v>193097</v>
      </c>
      <c r="F109" s="22">
        <v>0</v>
      </c>
      <c r="G109" s="22">
        <v>0</v>
      </c>
      <c r="H109" s="22">
        <v>3305834</v>
      </c>
      <c r="I109" s="22">
        <v>3498931</v>
      </c>
    </row>
    <row r="110" spans="1:9" x14ac:dyDescent="0.35">
      <c r="A110" s="22" t="s">
        <v>114</v>
      </c>
      <c r="B110" s="22" t="s">
        <v>294</v>
      </c>
      <c r="C110" s="22" t="s">
        <v>331</v>
      </c>
      <c r="D110" s="22" t="s">
        <v>332</v>
      </c>
      <c r="E110" s="22">
        <v>954399</v>
      </c>
      <c r="F110" s="22">
        <v>0</v>
      </c>
      <c r="G110" s="22">
        <v>0</v>
      </c>
      <c r="H110" s="22">
        <v>430000</v>
      </c>
      <c r="I110" s="22">
        <v>1384399</v>
      </c>
    </row>
    <row r="111" spans="1:9" x14ac:dyDescent="0.35">
      <c r="A111" s="22" t="s">
        <v>114</v>
      </c>
      <c r="B111" s="22" t="s">
        <v>294</v>
      </c>
      <c r="C111" s="22" t="s">
        <v>333</v>
      </c>
      <c r="D111" s="22" t="s">
        <v>334</v>
      </c>
      <c r="E111" s="22">
        <v>6135555</v>
      </c>
      <c r="F111" s="22">
        <v>0</v>
      </c>
      <c r="G111" s="22">
        <v>0</v>
      </c>
      <c r="H111" s="22">
        <v>0</v>
      </c>
      <c r="I111" s="22">
        <v>6135555</v>
      </c>
    </row>
    <row r="112" spans="1:9" x14ac:dyDescent="0.35">
      <c r="A112" s="22" t="s">
        <v>114</v>
      </c>
      <c r="B112" s="22" t="s">
        <v>294</v>
      </c>
      <c r="C112" s="22" t="s">
        <v>335</v>
      </c>
      <c r="D112" s="22" t="s">
        <v>336</v>
      </c>
      <c r="E112" s="22">
        <v>14455562</v>
      </c>
      <c r="F112" s="22">
        <v>0</v>
      </c>
      <c r="G112" s="22">
        <v>0</v>
      </c>
      <c r="H112" s="22">
        <v>0</v>
      </c>
      <c r="I112" s="22">
        <v>14455562</v>
      </c>
    </row>
    <row r="113" spans="1:9" x14ac:dyDescent="0.35">
      <c r="A113" s="22" t="s">
        <v>114</v>
      </c>
      <c r="B113" s="22" t="s">
        <v>294</v>
      </c>
      <c r="C113" s="22" t="s">
        <v>337</v>
      </c>
      <c r="D113" s="22" t="s">
        <v>338</v>
      </c>
      <c r="E113" s="22">
        <v>3796202</v>
      </c>
      <c r="F113" s="22">
        <v>0</v>
      </c>
      <c r="G113" s="22">
        <v>0</v>
      </c>
      <c r="H113" s="22">
        <v>0</v>
      </c>
      <c r="I113" s="22">
        <v>3796202</v>
      </c>
    </row>
    <row r="114" spans="1:9" x14ac:dyDescent="0.35">
      <c r="A114" s="22" t="s">
        <v>114</v>
      </c>
      <c r="B114" s="22" t="s">
        <v>294</v>
      </c>
      <c r="C114" s="22" t="s">
        <v>339</v>
      </c>
      <c r="D114" s="22" t="s">
        <v>340</v>
      </c>
      <c r="E114" s="22">
        <v>7733118</v>
      </c>
      <c r="F114" s="22">
        <v>0</v>
      </c>
      <c r="G114" s="22">
        <v>0</v>
      </c>
      <c r="H114" s="22">
        <v>6369125</v>
      </c>
      <c r="I114" s="22">
        <v>14102243</v>
      </c>
    </row>
    <row r="115" spans="1:9" x14ac:dyDescent="0.35">
      <c r="A115" s="22" t="s">
        <v>114</v>
      </c>
      <c r="B115" s="22" t="s">
        <v>294</v>
      </c>
      <c r="C115" s="22" t="s">
        <v>341</v>
      </c>
      <c r="D115" s="22" t="s">
        <v>342</v>
      </c>
      <c r="E115" s="22">
        <v>0</v>
      </c>
      <c r="F115" s="22">
        <v>0</v>
      </c>
      <c r="G115" s="22">
        <v>0</v>
      </c>
      <c r="H115" s="22">
        <v>0</v>
      </c>
      <c r="I115" s="22">
        <v>0</v>
      </c>
    </row>
    <row r="116" spans="1:9" x14ac:dyDescent="0.35">
      <c r="A116" s="22" t="s">
        <v>114</v>
      </c>
      <c r="B116" s="22" t="s">
        <v>294</v>
      </c>
      <c r="C116" s="22" t="s">
        <v>343</v>
      </c>
      <c r="D116" s="22" t="s">
        <v>344</v>
      </c>
      <c r="E116" s="22">
        <v>8468914</v>
      </c>
      <c r="F116" s="22">
        <v>0</v>
      </c>
      <c r="G116" s="22">
        <v>0</v>
      </c>
      <c r="H116" s="22">
        <v>0</v>
      </c>
      <c r="I116" s="22">
        <v>8468914</v>
      </c>
    </row>
    <row r="117" spans="1:9" x14ac:dyDescent="0.35">
      <c r="A117" s="22" t="s">
        <v>114</v>
      </c>
      <c r="B117" s="22" t="s">
        <v>294</v>
      </c>
      <c r="C117" s="22" t="s">
        <v>345</v>
      </c>
      <c r="D117" s="22" t="s">
        <v>346</v>
      </c>
      <c r="E117" s="22">
        <v>1102338</v>
      </c>
      <c r="F117" s="22">
        <v>0</v>
      </c>
      <c r="G117" s="22">
        <v>0</v>
      </c>
      <c r="H117" s="22">
        <v>0</v>
      </c>
      <c r="I117" s="22">
        <v>1102338</v>
      </c>
    </row>
    <row r="118" spans="1:9" x14ac:dyDescent="0.35">
      <c r="A118" s="22" t="s">
        <v>114</v>
      </c>
      <c r="B118" s="22" t="s">
        <v>294</v>
      </c>
      <c r="C118" s="22" t="s">
        <v>347</v>
      </c>
      <c r="D118" s="22" t="s">
        <v>348</v>
      </c>
      <c r="E118" s="22">
        <v>15605252</v>
      </c>
      <c r="F118" s="22">
        <v>0</v>
      </c>
      <c r="G118" s="22">
        <v>0</v>
      </c>
      <c r="H118" s="22">
        <v>0</v>
      </c>
      <c r="I118" s="22">
        <v>15605252</v>
      </c>
    </row>
    <row r="119" spans="1:9" x14ac:dyDescent="0.35">
      <c r="A119" s="22" t="s">
        <v>114</v>
      </c>
      <c r="B119" s="22" t="s">
        <v>294</v>
      </c>
      <c r="C119" s="22" t="s">
        <v>349</v>
      </c>
      <c r="D119" s="22" t="s">
        <v>350</v>
      </c>
      <c r="E119" s="22">
        <v>2581983</v>
      </c>
      <c r="F119" s="22">
        <v>0</v>
      </c>
      <c r="G119" s="22">
        <v>0</v>
      </c>
      <c r="H119" s="22">
        <v>1208475</v>
      </c>
      <c r="I119" s="22">
        <v>3790458</v>
      </c>
    </row>
    <row r="120" spans="1:9" x14ac:dyDescent="0.35">
      <c r="A120" s="22" t="s">
        <v>114</v>
      </c>
      <c r="B120" s="22" t="s">
        <v>294</v>
      </c>
      <c r="C120" s="22" t="s">
        <v>351</v>
      </c>
      <c r="D120" s="22" t="s">
        <v>352</v>
      </c>
      <c r="E120" s="22">
        <v>5282589</v>
      </c>
      <c r="F120" s="22">
        <v>0</v>
      </c>
      <c r="G120" s="22">
        <v>0</v>
      </c>
      <c r="H120" s="22">
        <v>5940327</v>
      </c>
      <c r="I120" s="22">
        <v>11222916</v>
      </c>
    </row>
    <row r="121" spans="1:9" x14ac:dyDescent="0.35">
      <c r="A121" s="22" t="s">
        <v>114</v>
      </c>
      <c r="B121" s="22" t="s">
        <v>294</v>
      </c>
      <c r="C121" s="22" t="s">
        <v>353</v>
      </c>
      <c r="D121" s="22" t="s">
        <v>354</v>
      </c>
      <c r="E121" s="22">
        <v>7802024</v>
      </c>
      <c r="F121" s="22">
        <v>20654</v>
      </c>
      <c r="G121" s="22">
        <v>0</v>
      </c>
      <c r="H121" s="22">
        <v>0</v>
      </c>
      <c r="I121" s="22">
        <v>7822678</v>
      </c>
    </row>
    <row r="122" spans="1:9" x14ac:dyDescent="0.35">
      <c r="A122" s="22" t="s">
        <v>114</v>
      </c>
      <c r="B122" s="22" t="s">
        <v>294</v>
      </c>
      <c r="C122" s="22" t="s">
        <v>355</v>
      </c>
      <c r="D122" s="22" t="s">
        <v>356</v>
      </c>
      <c r="E122" s="22">
        <v>285050</v>
      </c>
      <c r="F122" s="22">
        <v>0</v>
      </c>
      <c r="G122" s="22">
        <v>0</v>
      </c>
      <c r="H122" s="22">
        <v>632583</v>
      </c>
      <c r="I122" s="22">
        <v>917633</v>
      </c>
    </row>
    <row r="123" spans="1:9" x14ac:dyDescent="0.35">
      <c r="A123" s="22" t="s">
        <v>114</v>
      </c>
      <c r="B123" s="22" t="s">
        <v>294</v>
      </c>
      <c r="C123" s="22" t="s">
        <v>357</v>
      </c>
      <c r="D123" s="22" t="s">
        <v>358</v>
      </c>
      <c r="E123" s="22">
        <v>11735682</v>
      </c>
      <c r="F123" s="22">
        <v>0</v>
      </c>
      <c r="G123" s="22">
        <v>0</v>
      </c>
      <c r="H123" s="22">
        <v>910516</v>
      </c>
      <c r="I123" s="22">
        <v>12646198</v>
      </c>
    </row>
    <row r="124" spans="1:9" x14ac:dyDescent="0.35">
      <c r="A124" s="22" t="s">
        <v>114</v>
      </c>
      <c r="B124" s="22" t="s">
        <v>294</v>
      </c>
      <c r="C124" s="22" t="s">
        <v>359</v>
      </c>
      <c r="D124" s="22" t="s">
        <v>360</v>
      </c>
      <c r="E124" s="22">
        <v>673665</v>
      </c>
      <c r="F124" s="22">
        <v>0</v>
      </c>
      <c r="G124" s="22">
        <v>0</v>
      </c>
      <c r="H124" s="22">
        <v>1000000</v>
      </c>
      <c r="I124" s="22">
        <v>1673665</v>
      </c>
    </row>
    <row r="125" spans="1:9" x14ac:dyDescent="0.35">
      <c r="A125" s="22" t="s">
        <v>114</v>
      </c>
      <c r="B125" s="22" t="s">
        <v>294</v>
      </c>
      <c r="C125" s="22" t="s">
        <v>361</v>
      </c>
      <c r="D125" s="22" t="s">
        <v>362</v>
      </c>
      <c r="E125" s="22">
        <v>1700356</v>
      </c>
      <c r="F125" s="22">
        <v>0</v>
      </c>
      <c r="G125" s="22">
        <v>0</v>
      </c>
      <c r="H125" s="22">
        <v>0</v>
      </c>
      <c r="I125" s="22">
        <v>1700356</v>
      </c>
    </row>
    <row r="126" spans="1:9" x14ac:dyDescent="0.35">
      <c r="A126" s="22" t="s">
        <v>114</v>
      </c>
      <c r="B126" s="22" t="s">
        <v>294</v>
      </c>
      <c r="C126" s="22" t="s">
        <v>363</v>
      </c>
      <c r="D126" s="22" t="s">
        <v>364</v>
      </c>
      <c r="E126" s="22">
        <v>190451</v>
      </c>
      <c r="F126" s="22">
        <v>0</v>
      </c>
      <c r="G126" s="22">
        <v>0</v>
      </c>
      <c r="H126" s="22">
        <v>0</v>
      </c>
      <c r="I126" s="22">
        <v>190451</v>
      </c>
    </row>
    <row r="127" spans="1:9" x14ac:dyDescent="0.35">
      <c r="A127" s="22" t="s">
        <v>114</v>
      </c>
      <c r="B127" s="22" t="s">
        <v>294</v>
      </c>
      <c r="C127" s="22" t="s">
        <v>365</v>
      </c>
      <c r="D127" s="22" t="s">
        <v>366</v>
      </c>
      <c r="E127" s="22">
        <v>4317740</v>
      </c>
      <c r="F127" s="22">
        <v>0</v>
      </c>
      <c r="G127" s="22">
        <v>0</v>
      </c>
      <c r="H127" s="22">
        <v>0</v>
      </c>
      <c r="I127" s="22">
        <v>4317740</v>
      </c>
    </row>
    <row r="128" spans="1:9" x14ac:dyDescent="0.35">
      <c r="A128" s="22" t="s">
        <v>114</v>
      </c>
      <c r="B128" s="22" t="s">
        <v>294</v>
      </c>
      <c r="C128" s="22" t="s">
        <v>367</v>
      </c>
      <c r="D128" s="22" t="s">
        <v>368</v>
      </c>
      <c r="E128" s="22">
        <v>688318</v>
      </c>
      <c r="F128" s="22">
        <v>0</v>
      </c>
      <c r="G128" s="22">
        <v>0</v>
      </c>
      <c r="H128" s="22">
        <v>13824599</v>
      </c>
      <c r="I128" s="22">
        <v>14512917</v>
      </c>
    </row>
    <row r="129" spans="1:9" x14ac:dyDescent="0.35">
      <c r="A129" s="22" t="s">
        <v>114</v>
      </c>
      <c r="B129" s="22" t="s">
        <v>294</v>
      </c>
      <c r="C129" s="22" t="s">
        <v>369</v>
      </c>
      <c r="D129" s="22" t="s">
        <v>370</v>
      </c>
      <c r="E129" s="22">
        <v>5468969</v>
      </c>
      <c r="F129" s="22">
        <v>0</v>
      </c>
      <c r="G129" s="22">
        <v>0</v>
      </c>
      <c r="H129" s="22">
        <v>0</v>
      </c>
      <c r="I129" s="22">
        <v>5468969</v>
      </c>
    </row>
    <row r="130" spans="1:9" x14ac:dyDescent="0.35">
      <c r="A130" s="22" t="s">
        <v>114</v>
      </c>
      <c r="B130" s="22" t="s">
        <v>294</v>
      </c>
      <c r="C130" s="22" t="s">
        <v>371</v>
      </c>
      <c r="D130" s="22" t="s">
        <v>372</v>
      </c>
      <c r="E130" s="22">
        <v>471732</v>
      </c>
      <c r="F130" s="22">
        <v>0</v>
      </c>
      <c r="G130" s="22">
        <v>0</v>
      </c>
      <c r="H130" s="22">
        <v>0</v>
      </c>
      <c r="I130" s="22">
        <v>471732</v>
      </c>
    </row>
    <row r="131" spans="1:9" x14ac:dyDescent="0.35">
      <c r="A131" s="22" t="s">
        <v>114</v>
      </c>
      <c r="B131" s="22" t="s">
        <v>294</v>
      </c>
      <c r="C131" s="22" t="s">
        <v>373</v>
      </c>
      <c r="D131" s="22" t="s">
        <v>374</v>
      </c>
      <c r="E131" s="22">
        <v>0</v>
      </c>
      <c r="F131" s="22">
        <v>0</v>
      </c>
      <c r="G131" s="22">
        <v>0</v>
      </c>
      <c r="H131" s="22">
        <v>283954</v>
      </c>
      <c r="I131" s="22">
        <v>283954</v>
      </c>
    </row>
    <row r="132" spans="1:9" x14ac:dyDescent="0.35">
      <c r="A132" s="22" t="s">
        <v>114</v>
      </c>
      <c r="B132" s="22" t="s">
        <v>294</v>
      </c>
      <c r="C132" s="22" t="s">
        <v>375</v>
      </c>
      <c r="D132" s="22" t="s">
        <v>376</v>
      </c>
      <c r="E132" s="22">
        <v>54602</v>
      </c>
      <c r="F132" s="22">
        <v>0</v>
      </c>
      <c r="G132" s="22">
        <v>0</v>
      </c>
      <c r="H132" s="22">
        <v>0</v>
      </c>
      <c r="I132" s="22">
        <v>54602</v>
      </c>
    </row>
    <row r="133" spans="1:9" x14ac:dyDescent="0.35">
      <c r="A133" s="22" t="s">
        <v>114</v>
      </c>
      <c r="B133" s="22" t="s">
        <v>294</v>
      </c>
      <c r="C133" s="22" t="s">
        <v>377</v>
      </c>
      <c r="D133" s="22" t="s">
        <v>378</v>
      </c>
      <c r="E133" s="22">
        <v>2479646</v>
      </c>
      <c r="F133" s="22">
        <v>0</v>
      </c>
      <c r="G133" s="22">
        <v>0</v>
      </c>
      <c r="H133" s="22">
        <v>0</v>
      </c>
      <c r="I133" s="22">
        <v>2479646</v>
      </c>
    </row>
    <row r="134" spans="1:9" x14ac:dyDescent="0.35">
      <c r="A134" s="22" t="s">
        <v>114</v>
      </c>
      <c r="B134" s="22" t="s">
        <v>294</v>
      </c>
      <c r="C134" s="22" t="s">
        <v>379</v>
      </c>
      <c r="D134" s="22" t="s">
        <v>380</v>
      </c>
      <c r="E134" s="22">
        <v>2399143</v>
      </c>
      <c r="F134" s="22">
        <v>0</v>
      </c>
      <c r="G134" s="22">
        <v>0</v>
      </c>
      <c r="H134" s="22">
        <v>0</v>
      </c>
      <c r="I134" s="22">
        <v>2399143</v>
      </c>
    </row>
    <row r="135" spans="1:9" x14ac:dyDescent="0.35">
      <c r="A135" s="22" t="s">
        <v>114</v>
      </c>
      <c r="B135" s="22" t="s">
        <v>294</v>
      </c>
      <c r="C135" s="22" t="s">
        <v>381</v>
      </c>
      <c r="D135" s="22" t="s">
        <v>382</v>
      </c>
      <c r="E135" s="22">
        <v>7565265</v>
      </c>
      <c r="F135" s="22">
        <v>0</v>
      </c>
      <c r="G135" s="22">
        <v>0</v>
      </c>
      <c r="H135" s="22">
        <v>0</v>
      </c>
      <c r="I135" s="22">
        <v>7565265</v>
      </c>
    </row>
    <row r="136" spans="1:9" x14ac:dyDescent="0.35">
      <c r="A136" s="22" t="s">
        <v>114</v>
      </c>
      <c r="B136" s="22" t="s">
        <v>294</v>
      </c>
      <c r="C136" s="22" t="s">
        <v>383</v>
      </c>
      <c r="D136" s="22" t="s">
        <v>384</v>
      </c>
      <c r="E136" s="22">
        <v>3168696</v>
      </c>
      <c r="F136" s="22">
        <v>58656</v>
      </c>
      <c r="G136" s="22">
        <v>0</v>
      </c>
      <c r="H136" s="22">
        <v>1266875</v>
      </c>
      <c r="I136" s="22">
        <v>4494227</v>
      </c>
    </row>
    <row r="137" spans="1:9" x14ac:dyDescent="0.35">
      <c r="A137" s="22" t="s">
        <v>114</v>
      </c>
      <c r="B137" s="22" t="s">
        <v>294</v>
      </c>
      <c r="C137" s="22" t="s">
        <v>385</v>
      </c>
      <c r="D137" s="22" t="s">
        <v>386</v>
      </c>
      <c r="E137" s="22">
        <v>0</v>
      </c>
      <c r="F137" s="22">
        <v>0</v>
      </c>
      <c r="G137" s="22">
        <v>0</v>
      </c>
      <c r="H137" s="22">
        <v>0</v>
      </c>
      <c r="I137" s="22">
        <v>0</v>
      </c>
    </row>
    <row r="138" spans="1:9" x14ac:dyDescent="0.35">
      <c r="A138" s="22" t="s">
        <v>114</v>
      </c>
      <c r="B138" s="22" t="s">
        <v>294</v>
      </c>
      <c r="C138" s="22" t="s">
        <v>387</v>
      </c>
      <c r="D138" s="22" t="s">
        <v>388</v>
      </c>
      <c r="E138" s="22">
        <v>229397</v>
      </c>
      <c r="F138" s="22">
        <v>0</v>
      </c>
      <c r="G138" s="22">
        <v>384385</v>
      </c>
      <c r="H138" s="22">
        <v>0</v>
      </c>
      <c r="I138" s="22">
        <v>613782</v>
      </c>
    </row>
    <row r="139" spans="1:9" x14ac:dyDescent="0.35">
      <c r="A139" s="22" t="s">
        <v>114</v>
      </c>
      <c r="B139" s="22" t="s">
        <v>294</v>
      </c>
      <c r="C139" s="22" t="s">
        <v>389</v>
      </c>
      <c r="D139" s="22" t="s">
        <v>390</v>
      </c>
      <c r="E139" s="22">
        <v>450916</v>
      </c>
      <c r="F139" s="22">
        <v>0</v>
      </c>
      <c r="G139" s="22">
        <v>0</v>
      </c>
      <c r="H139" s="22">
        <v>453551</v>
      </c>
      <c r="I139" s="22">
        <v>904467</v>
      </c>
    </row>
    <row r="140" spans="1:9" x14ac:dyDescent="0.35">
      <c r="A140" s="22" t="s">
        <v>114</v>
      </c>
      <c r="B140" s="22" t="s">
        <v>294</v>
      </c>
      <c r="C140" s="22" t="s">
        <v>391</v>
      </c>
      <c r="D140" s="22" t="s">
        <v>392</v>
      </c>
      <c r="E140" s="22">
        <v>1143022</v>
      </c>
      <c r="F140" s="22">
        <v>0</v>
      </c>
      <c r="G140" s="22">
        <v>0</v>
      </c>
      <c r="H140" s="22">
        <v>0</v>
      </c>
      <c r="I140" s="22">
        <v>1143022</v>
      </c>
    </row>
    <row r="141" spans="1:9" x14ac:dyDescent="0.35">
      <c r="A141" s="22" t="s">
        <v>114</v>
      </c>
      <c r="B141" s="22" t="s">
        <v>294</v>
      </c>
      <c r="C141" s="22" t="s">
        <v>393</v>
      </c>
      <c r="D141" s="22" t="s">
        <v>394</v>
      </c>
      <c r="E141" s="22">
        <v>0</v>
      </c>
      <c r="F141" s="22">
        <v>0</v>
      </c>
      <c r="G141" s="22">
        <v>0</v>
      </c>
      <c r="H141" s="22">
        <v>0</v>
      </c>
      <c r="I141" s="22">
        <v>0</v>
      </c>
    </row>
    <row r="142" spans="1:9" x14ac:dyDescent="0.35">
      <c r="A142" s="22" t="s">
        <v>114</v>
      </c>
      <c r="B142" s="22" t="s">
        <v>294</v>
      </c>
      <c r="C142" s="22" t="s">
        <v>395</v>
      </c>
      <c r="D142" s="22" t="s">
        <v>396</v>
      </c>
      <c r="E142" s="22">
        <v>1523570</v>
      </c>
      <c r="F142" s="22">
        <v>0</v>
      </c>
      <c r="G142" s="22">
        <v>0</v>
      </c>
      <c r="H142" s="22">
        <v>0</v>
      </c>
      <c r="I142" s="22">
        <v>1523570</v>
      </c>
    </row>
    <row r="143" spans="1:9" x14ac:dyDescent="0.35">
      <c r="A143" s="22" t="s">
        <v>114</v>
      </c>
      <c r="B143" s="22" t="s">
        <v>294</v>
      </c>
      <c r="C143" s="22" t="s">
        <v>397</v>
      </c>
      <c r="D143" s="22" t="s">
        <v>398</v>
      </c>
      <c r="E143" s="22">
        <v>1333544</v>
      </c>
      <c r="F143" s="22">
        <v>0</v>
      </c>
      <c r="G143" s="22">
        <v>0</v>
      </c>
      <c r="H143" s="22">
        <v>217815</v>
      </c>
      <c r="I143" s="22">
        <v>1551359</v>
      </c>
    </row>
    <row r="144" spans="1:9" x14ac:dyDescent="0.35">
      <c r="A144" s="22" t="s">
        <v>114</v>
      </c>
      <c r="B144" s="22" t="s">
        <v>294</v>
      </c>
      <c r="C144" s="22" t="s">
        <v>399</v>
      </c>
      <c r="D144" s="22" t="s">
        <v>400</v>
      </c>
      <c r="E144" s="22">
        <v>3014904</v>
      </c>
      <c r="F144" s="22">
        <v>0</v>
      </c>
      <c r="G144" s="22">
        <v>0</v>
      </c>
      <c r="H144" s="22">
        <v>0</v>
      </c>
      <c r="I144" s="22">
        <v>3014904</v>
      </c>
    </row>
    <row r="145" spans="1:9" x14ac:dyDescent="0.35">
      <c r="A145" s="22" t="s">
        <v>114</v>
      </c>
      <c r="B145" s="22" t="s">
        <v>294</v>
      </c>
      <c r="C145" s="22" t="s">
        <v>401</v>
      </c>
      <c r="D145" s="22" t="s">
        <v>402</v>
      </c>
      <c r="E145" s="22">
        <v>177199</v>
      </c>
      <c r="F145" s="22">
        <v>0</v>
      </c>
      <c r="G145" s="22">
        <v>0</v>
      </c>
      <c r="H145" s="22">
        <v>0</v>
      </c>
      <c r="I145" s="22">
        <v>177199</v>
      </c>
    </row>
    <row r="146" spans="1:9" x14ac:dyDescent="0.35">
      <c r="A146" s="22" t="s">
        <v>114</v>
      </c>
      <c r="B146" s="22" t="s">
        <v>294</v>
      </c>
      <c r="C146" s="22" t="s">
        <v>403</v>
      </c>
      <c r="D146" s="22" t="s">
        <v>404</v>
      </c>
      <c r="E146" s="22">
        <v>0</v>
      </c>
      <c r="F146" s="22">
        <v>0</v>
      </c>
      <c r="G146" s="22">
        <v>0</v>
      </c>
      <c r="H146" s="22">
        <v>0</v>
      </c>
      <c r="I146" s="22">
        <v>0</v>
      </c>
    </row>
    <row r="147" spans="1:9" x14ac:dyDescent="0.35">
      <c r="A147" s="22" t="s">
        <v>114</v>
      </c>
      <c r="B147" s="22" t="s">
        <v>294</v>
      </c>
      <c r="C147" s="22" t="s">
        <v>405</v>
      </c>
      <c r="D147" s="22" t="s">
        <v>406</v>
      </c>
      <c r="E147" s="22">
        <v>401986</v>
      </c>
      <c r="F147" s="22">
        <v>0</v>
      </c>
      <c r="G147" s="22">
        <v>0</v>
      </c>
      <c r="H147" s="22">
        <v>0</v>
      </c>
      <c r="I147" s="22">
        <v>401986</v>
      </c>
    </row>
    <row r="148" spans="1:9" x14ac:dyDescent="0.35">
      <c r="A148" s="22" t="s">
        <v>114</v>
      </c>
      <c r="B148" s="22" t="s">
        <v>294</v>
      </c>
      <c r="C148" s="22" t="s">
        <v>407</v>
      </c>
      <c r="D148" s="22" t="s">
        <v>408</v>
      </c>
      <c r="E148" s="22">
        <v>20354442</v>
      </c>
      <c r="F148" s="22">
        <v>0</v>
      </c>
      <c r="G148" s="22">
        <v>0</v>
      </c>
      <c r="H148" s="22">
        <v>0</v>
      </c>
      <c r="I148" s="22">
        <v>20354442</v>
      </c>
    </row>
    <row r="149" spans="1:9" x14ac:dyDescent="0.35">
      <c r="A149" s="22" t="s">
        <v>114</v>
      </c>
      <c r="B149" s="22" t="s">
        <v>294</v>
      </c>
      <c r="C149" s="22" t="s">
        <v>409</v>
      </c>
      <c r="D149" s="22" t="s">
        <v>410</v>
      </c>
      <c r="E149" s="22">
        <v>1381226</v>
      </c>
      <c r="F149" s="22">
        <v>0</v>
      </c>
      <c r="G149" s="22">
        <v>0</v>
      </c>
      <c r="H149" s="22">
        <v>62166</v>
      </c>
      <c r="I149" s="22">
        <v>1443392</v>
      </c>
    </row>
    <row r="150" spans="1:9" x14ac:dyDescent="0.35">
      <c r="A150" s="22" t="s">
        <v>114</v>
      </c>
      <c r="B150" s="22" t="s">
        <v>294</v>
      </c>
      <c r="C150" s="22" t="s">
        <v>411</v>
      </c>
      <c r="D150" s="22" t="s">
        <v>412</v>
      </c>
      <c r="E150" s="22">
        <v>803136</v>
      </c>
      <c r="F150" s="22">
        <v>0</v>
      </c>
      <c r="G150" s="22">
        <v>0</v>
      </c>
      <c r="H150" s="22">
        <v>0</v>
      </c>
      <c r="I150" s="22">
        <v>803136</v>
      </c>
    </row>
    <row r="151" spans="1:9" x14ac:dyDescent="0.35">
      <c r="A151" s="22" t="s">
        <v>114</v>
      </c>
      <c r="B151" s="22" t="s">
        <v>294</v>
      </c>
      <c r="C151" s="22" t="s">
        <v>413</v>
      </c>
      <c r="D151" s="22" t="s">
        <v>414</v>
      </c>
      <c r="E151" s="22">
        <v>205649</v>
      </c>
      <c r="F151" s="22">
        <v>0</v>
      </c>
      <c r="G151" s="22">
        <v>0</v>
      </c>
      <c r="H151" s="22">
        <v>0</v>
      </c>
      <c r="I151" s="22">
        <v>205649</v>
      </c>
    </row>
    <row r="152" spans="1:9" x14ac:dyDescent="0.35">
      <c r="A152" s="22" t="s">
        <v>114</v>
      </c>
      <c r="B152" s="22" t="s">
        <v>294</v>
      </c>
      <c r="C152" s="22" t="s">
        <v>415</v>
      </c>
      <c r="D152" s="22" t="s">
        <v>416</v>
      </c>
      <c r="E152" s="22">
        <v>18444115</v>
      </c>
      <c r="F152" s="22">
        <v>0</v>
      </c>
      <c r="G152" s="22">
        <v>0</v>
      </c>
      <c r="H152" s="22">
        <v>0</v>
      </c>
      <c r="I152" s="22">
        <v>18444115</v>
      </c>
    </row>
    <row r="153" spans="1:9" x14ac:dyDescent="0.35">
      <c r="A153" s="22" t="s">
        <v>114</v>
      </c>
      <c r="B153" s="22" t="s">
        <v>294</v>
      </c>
      <c r="C153" s="22" t="s">
        <v>417</v>
      </c>
      <c r="D153" s="22" t="s">
        <v>418</v>
      </c>
      <c r="E153" s="22">
        <v>31936804</v>
      </c>
      <c r="F153" s="22">
        <v>0</v>
      </c>
      <c r="G153" s="22">
        <v>0</v>
      </c>
      <c r="H153" s="22">
        <v>0</v>
      </c>
      <c r="I153" s="22">
        <v>31936804</v>
      </c>
    </row>
    <row r="154" spans="1:9" x14ac:dyDescent="0.35">
      <c r="A154" s="22" t="s">
        <v>114</v>
      </c>
      <c r="B154" s="22" t="s">
        <v>294</v>
      </c>
      <c r="C154" s="22" t="s">
        <v>419</v>
      </c>
      <c r="D154" s="22" t="s">
        <v>420</v>
      </c>
      <c r="E154" s="22">
        <v>1483350</v>
      </c>
      <c r="F154" s="22">
        <v>0</v>
      </c>
      <c r="G154" s="22">
        <v>0</v>
      </c>
      <c r="H154" s="22">
        <v>0</v>
      </c>
      <c r="I154" s="22">
        <v>1483350</v>
      </c>
    </row>
    <row r="155" spans="1:9" x14ac:dyDescent="0.35">
      <c r="A155" s="22" t="s">
        <v>114</v>
      </c>
      <c r="B155" s="22" t="s">
        <v>294</v>
      </c>
      <c r="C155" s="22" t="s">
        <v>421</v>
      </c>
      <c r="D155" s="22" t="s">
        <v>422</v>
      </c>
      <c r="E155" s="22">
        <v>4245075</v>
      </c>
      <c r="F155" s="22">
        <v>0</v>
      </c>
      <c r="G155" s="22">
        <v>0</v>
      </c>
      <c r="H155" s="22">
        <v>55811</v>
      </c>
      <c r="I155" s="22">
        <v>4300886</v>
      </c>
    </row>
    <row r="156" spans="1:9" x14ac:dyDescent="0.35">
      <c r="A156" s="22" t="s">
        <v>114</v>
      </c>
      <c r="B156" s="22" t="s">
        <v>294</v>
      </c>
      <c r="C156" s="22" t="s">
        <v>423</v>
      </c>
      <c r="D156" s="22" t="s">
        <v>424</v>
      </c>
      <c r="E156" s="22">
        <v>22854365</v>
      </c>
      <c r="F156" s="22">
        <v>0</v>
      </c>
      <c r="G156" s="22">
        <v>0</v>
      </c>
      <c r="H156" s="22">
        <v>399062</v>
      </c>
      <c r="I156" s="22">
        <v>23253427</v>
      </c>
    </row>
    <row r="157" spans="1:9" x14ac:dyDescent="0.35">
      <c r="A157" s="22" t="s">
        <v>114</v>
      </c>
      <c r="B157" s="22" t="s">
        <v>294</v>
      </c>
      <c r="C157" s="22" t="s">
        <v>425</v>
      </c>
      <c r="D157" s="22" t="s">
        <v>426</v>
      </c>
      <c r="E157" s="22">
        <v>2753087</v>
      </c>
      <c r="F157" s="22">
        <v>0</v>
      </c>
      <c r="G157" s="22">
        <v>0</v>
      </c>
      <c r="H157" s="22">
        <v>388732</v>
      </c>
      <c r="I157" s="22">
        <v>3141819</v>
      </c>
    </row>
    <row r="158" spans="1:9" x14ac:dyDescent="0.35">
      <c r="A158" s="22" t="s">
        <v>114</v>
      </c>
      <c r="B158" s="22" t="s">
        <v>294</v>
      </c>
      <c r="C158" s="22" t="s">
        <v>427</v>
      </c>
      <c r="D158" s="22" t="s">
        <v>428</v>
      </c>
      <c r="E158" s="22">
        <v>559998</v>
      </c>
      <c r="F158" s="22">
        <v>0</v>
      </c>
      <c r="G158" s="22">
        <v>0</v>
      </c>
      <c r="H158" s="22">
        <v>512238</v>
      </c>
      <c r="I158" s="22">
        <v>1072236</v>
      </c>
    </row>
    <row r="159" spans="1:9" x14ac:dyDescent="0.35">
      <c r="A159" s="22" t="s">
        <v>114</v>
      </c>
      <c r="B159" s="22" t="s">
        <v>294</v>
      </c>
      <c r="C159" s="22" t="s">
        <v>429</v>
      </c>
      <c r="D159" s="22" t="s">
        <v>430</v>
      </c>
      <c r="E159" s="22">
        <v>1903371</v>
      </c>
      <c r="F159" s="22">
        <v>0</v>
      </c>
      <c r="G159" s="22">
        <v>0</v>
      </c>
      <c r="H159" s="22">
        <v>1986664</v>
      </c>
      <c r="I159" s="22">
        <v>3890035</v>
      </c>
    </row>
    <row r="160" spans="1:9" x14ac:dyDescent="0.35">
      <c r="A160" s="22" t="s">
        <v>114</v>
      </c>
      <c r="B160" s="22" t="s">
        <v>294</v>
      </c>
      <c r="C160" s="22" t="s">
        <v>431</v>
      </c>
      <c r="D160" s="22" t="s">
        <v>432</v>
      </c>
      <c r="E160" s="22">
        <v>6003547</v>
      </c>
      <c r="F160" s="22">
        <v>0</v>
      </c>
      <c r="G160" s="22">
        <v>0</v>
      </c>
      <c r="H160" s="22">
        <v>8608839</v>
      </c>
      <c r="I160" s="22">
        <v>14612386</v>
      </c>
    </row>
    <row r="161" spans="1:9" x14ac:dyDescent="0.35">
      <c r="A161" s="22" t="s">
        <v>114</v>
      </c>
      <c r="B161" s="22" t="s">
        <v>294</v>
      </c>
      <c r="C161" s="22" t="s">
        <v>433</v>
      </c>
      <c r="D161" s="22" t="s">
        <v>434</v>
      </c>
      <c r="E161" s="22">
        <v>0</v>
      </c>
      <c r="F161" s="22">
        <v>0</v>
      </c>
      <c r="G161" s="22">
        <v>0</v>
      </c>
      <c r="H161" s="22">
        <v>919462</v>
      </c>
      <c r="I161" s="22">
        <v>919462</v>
      </c>
    </row>
    <row r="162" spans="1:9" x14ac:dyDescent="0.35">
      <c r="A162" s="22" t="s">
        <v>114</v>
      </c>
      <c r="B162" s="22" t="s">
        <v>294</v>
      </c>
      <c r="C162" s="22" t="s">
        <v>435</v>
      </c>
      <c r="D162" s="22" t="s">
        <v>436</v>
      </c>
      <c r="E162" s="22">
        <v>983083</v>
      </c>
      <c r="F162" s="22">
        <v>0</v>
      </c>
      <c r="G162" s="22">
        <v>0</v>
      </c>
      <c r="H162" s="22">
        <v>0</v>
      </c>
      <c r="I162" s="22">
        <v>983083</v>
      </c>
    </row>
    <row r="163" spans="1:9" x14ac:dyDescent="0.35">
      <c r="A163" s="22" t="s">
        <v>114</v>
      </c>
      <c r="B163" s="22" t="s">
        <v>294</v>
      </c>
      <c r="C163" s="22" t="s">
        <v>437</v>
      </c>
      <c r="D163" s="22" t="s">
        <v>438</v>
      </c>
      <c r="E163" s="22">
        <v>988900</v>
      </c>
      <c r="F163" s="22">
        <v>0</v>
      </c>
      <c r="G163" s="22">
        <v>0</v>
      </c>
      <c r="H163" s="22">
        <v>8024665</v>
      </c>
      <c r="I163" s="22">
        <v>9013565</v>
      </c>
    </row>
    <row r="164" spans="1:9" x14ac:dyDescent="0.35">
      <c r="A164" s="22" t="s">
        <v>114</v>
      </c>
      <c r="B164" s="22" t="s">
        <v>294</v>
      </c>
      <c r="C164" s="22" t="s">
        <v>439</v>
      </c>
      <c r="D164" s="22" t="s">
        <v>440</v>
      </c>
      <c r="E164" s="22">
        <v>5442642</v>
      </c>
      <c r="F164" s="22">
        <v>0</v>
      </c>
      <c r="G164" s="22">
        <v>0</v>
      </c>
      <c r="H164" s="22">
        <v>0</v>
      </c>
      <c r="I164" s="22">
        <v>5442642</v>
      </c>
    </row>
    <row r="165" spans="1:9" x14ac:dyDescent="0.35">
      <c r="A165" s="22" t="s">
        <v>114</v>
      </c>
      <c r="B165" s="22" t="s">
        <v>294</v>
      </c>
      <c r="C165" s="22" t="s">
        <v>441</v>
      </c>
      <c r="D165" s="22" t="s">
        <v>442</v>
      </c>
      <c r="E165" s="22">
        <v>4671662</v>
      </c>
      <c r="F165" s="22">
        <v>0</v>
      </c>
      <c r="G165" s="22">
        <v>0</v>
      </c>
      <c r="H165" s="22">
        <v>0</v>
      </c>
      <c r="I165" s="22">
        <v>4671662</v>
      </c>
    </row>
    <row r="166" spans="1:9" x14ac:dyDescent="0.35">
      <c r="A166" s="22" t="s">
        <v>114</v>
      </c>
      <c r="B166" s="22" t="s">
        <v>294</v>
      </c>
      <c r="C166" s="22" t="s">
        <v>443</v>
      </c>
      <c r="D166" s="22" t="s">
        <v>444</v>
      </c>
      <c r="E166" s="22">
        <v>799807</v>
      </c>
      <c r="F166" s="22">
        <v>0</v>
      </c>
      <c r="G166" s="22">
        <v>0</v>
      </c>
      <c r="H166" s="22">
        <v>610414</v>
      </c>
      <c r="I166" s="22">
        <v>1410221</v>
      </c>
    </row>
    <row r="167" spans="1:9" x14ac:dyDescent="0.35">
      <c r="A167" s="22" t="s">
        <v>114</v>
      </c>
      <c r="B167" s="22" t="s">
        <v>294</v>
      </c>
      <c r="C167" s="22" t="s">
        <v>445</v>
      </c>
      <c r="D167" s="22" t="s">
        <v>446</v>
      </c>
      <c r="E167" s="22">
        <v>6219163</v>
      </c>
      <c r="F167" s="22">
        <v>0</v>
      </c>
      <c r="G167" s="22">
        <v>0</v>
      </c>
      <c r="H167" s="22">
        <v>0</v>
      </c>
      <c r="I167" s="22">
        <v>6219163</v>
      </c>
    </row>
    <row r="168" spans="1:9" x14ac:dyDescent="0.35">
      <c r="A168" s="22" t="s">
        <v>114</v>
      </c>
      <c r="B168" s="22" t="s">
        <v>294</v>
      </c>
      <c r="C168" s="22" t="s">
        <v>447</v>
      </c>
      <c r="D168" s="22" t="s">
        <v>448</v>
      </c>
      <c r="E168" s="22">
        <v>1373366</v>
      </c>
      <c r="F168" s="22">
        <v>0</v>
      </c>
      <c r="G168" s="22">
        <v>0</v>
      </c>
      <c r="H168" s="22">
        <v>0</v>
      </c>
      <c r="I168" s="22">
        <v>1373366</v>
      </c>
    </row>
    <row r="169" spans="1:9" x14ac:dyDescent="0.35">
      <c r="A169" s="22" t="s">
        <v>114</v>
      </c>
      <c r="B169" s="22" t="s">
        <v>294</v>
      </c>
      <c r="C169" s="22" t="s">
        <v>449</v>
      </c>
      <c r="D169" s="22" t="s">
        <v>450</v>
      </c>
      <c r="E169" s="22">
        <v>1474412</v>
      </c>
      <c r="F169" s="22">
        <v>0</v>
      </c>
      <c r="G169" s="22">
        <v>0</v>
      </c>
      <c r="H169" s="22">
        <v>0</v>
      </c>
      <c r="I169" s="22">
        <v>1474412</v>
      </c>
    </row>
    <row r="170" spans="1:9" x14ac:dyDescent="0.35">
      <c r="A170" s="22" t="s">
        <v>114</v>
      </c>
      <c r="B170" s="22" t="s">
        <v>294</v>
      </c>
      <c r="C170" s="22" t="s">
        <v>451</v>
      </c>
      <c r="D170" s="22" t="s">
        <v>452</v>
      </c>
      <c r="E170" s="22">
        <v>21132342</v>
      </c>
      <c r="F170" s="22">
        <v>0</v>
      </c>
      <c r="G170" s="22">
        <v>0</v>
      </c>
      <c r="H170" s="22">
        <v>7409763</v>
      </c>
      <c r="I170" s="22">
        <v>28542105</v>
      </c>
    </row>
    <row r="171" spans="1:9" x14ac:dyDescent="0.35">
      <c r="A171" s="22" t="s">
        <v>114</v>
      </c>
      <c r="B171" s="22" t="s">
        <v>294</v>
      </c>
      <c r="C171" s="22" t="s">
        <v>453</v>
      </c>
      <c r="D171" s="22" t="s">
        <v>454</v>
      </c>
      <c r="E171" s="22">
        <v>349501</v>
      </c>
      <c r="F171" s="22">
        <v>0</v>
      </c>
      <c r="G171" s="22">
        <v>0</v>
      </c>
      <c r="H171" s="22">
        <v>38823</v>
      </c>
      <c r="I171" s="22">
        <v>388324</v>
      </c>
    </row>
    <row r="172" spans="1:9" x14ac:dyDescent="0.35">
      <c r="A172" s="22" t="s">
        <v>114</v>
      </c>
      <c r="B172" s="22" t="s">
        <v>294</v>
      </c>
      <c r="C172" s="22" t="s">
        <v>455</v>
      </c>
      <c r="D172" s="22" t="s">
        <v>456</v>
      </c>
      <c r="E172" s="22">
        <v>791884</v>
      </c>
      <c r="F172" s="22">
        <v>0</v>
      </c>
      <c r="G172" s="22">
        <v>0</v>
      </c>
      <c r="H172" s="22">
        <v>0</v>
      </c>
      <c r="I172" s="22">
        <v>791884</v>
      </c>
    </row>
    <row r="173" spans="1:9" x14ac:dyDescent="0.35">
      <c r="A173" s="22" t="s">
        <v>114</v>
      </c>
      <c r="B173" s="22" t="s">
        <v>294</v>
      </c>
      <c r="C173" s="22" t="s">
        <v>457</v>
      </c>
      <c r="D173" s="22" t="s">
        <v>458</v>
      </c>
      <c r="E173" s="22">
        <v>9257146</v>
      </c>
      <c r="F173" s="22">
        <v>0</v>
      </c>
      <c r="G173" s="22">
        <v>461076</v>
      </c>
      <c r="H173" s="22">
        <v>661672</v>
      </c>
      <c r="I173" s="22">
        <v>10379894</v>
      </c>
    </row>
    <row r="174" spans="1:9" x14ac:dyDescent="0.35">
      <c r="A174" s="22" t="s">
        <v>114</v>
      </c>
      <c r="B174" s="22" t="s">
        <v>294</v>
      </c>
      <c r="C174" s="22" t="s">
        <v>459</v>
      </c>
      <c r="D174" s="22" t="s">
        <v>460</v>
      </c>
      <c r="E174" s="22">
        <v>0</v>
      </c>
      <c r="F174" s="22">
        <v>0</v>
      </c>
      <c r="G174" s="22">
        <v>0</v>
      </c>
      <c r="H174" s="22">
        <v>153116</v>
      </c>
      <c r="I174" s="22">
        <v>153116</v>
      </c>
    </row>
    <row r="175" spans="1:9" x14ac:dyDescent="0.35">
      <c r="A175" s="22" t="s">
        <v>114</v>
      </c>
      <c r="B175" s="22" t="s">
        <v>294</v>
      </c>
      <c r="C175" s="22" t="s">
        <v>461</v>
      </c>
      <c r="D175" s="22" t="s">
        <v>462</v>
      </c>
      <c r="E175" s="22">
        <v>5004359</v>
      </c>
      <c r="F175" s="22">
        <v>0</v>
      </c>
      <c r="G175" s="22">
        <v>0</v>
      </c>
      <c r="H175" s="22">
        <v>0</v>
      </c>
      <c r="I175" s="22">
        <v>5004359</v>
      </c>
    </row>
    <row r="176" spans="1:9" x14ac:dyDescent="0.35">
      <c r="A176" s="22" t="s">
        <v>114</v>
      </c>
      <c r="B176" s="22" t="s">
        <v>294</v>
      </c>
      <c r="C176" s="22" t="s">
        <v>463</v>
      </c>
      <c r="D176" s="22" t="s">
        <v>464</v>
      </c>
      <c r="E176" s="22">
        <v>21321648</v>
      </c>
      <c r="F176" s="22">
        <v>0</v>
      </c>
      <c r="G176" s="22">
        <v>0</v>
      </c>
      <c r="H176" s="22">
        <v>0</v>
      </c>
      <c r="I176" s="22">
        <v>21321648</v>
      </c>
    </row>
    <row r="177" spans="1:9" x14ac:dyDescent="0.35">
      <c r="A177" s="22" t="s">
        <v>114</v>
      </c>
      <c r="B177" s="22" t="s">
        <v>294</v>
      </c>
      <c r="C177" s="22" t="s">
        <v>465</v>
      </c>
      <c r="D177" s="22" t="s">
        <v>466</v>
      </c>
      <c r="E177" s="22">
        <v>3031547</v>
      </c>
      <c r="F177" s="22">
        <v>1637781</v>
      </c>
      <c r="G177" s="22">
        <v>0</v>
      </c>
      <c r="H177" s="22">
        <v>19744679</v>
      </c>
      <c r="I177" s="22">
        <v>24414007</v>
      </c>
    </row>
    <row r="178" spans="1:9" x14ac:dyDescent="0.35">
      <c r="A178" s="22" t="s">
        <v>114</v>
      </c>
      <c r="B178" s="22" t="s">
        <v>294</v>
      </c>
      <c r="C178" s="22" t="s">
        <v>467</v>
      </c>
      <c r="D178" s="22" t="s">
        <v>468</v>
      </c>
      <c r="E178" s="22">
        <v>5836620</v>
      </c>
      <c r="F178" s="22">
        <v>0</v>
      </c>
      <c r="G178" s="22">
        <v>0</v>
      </c>
      <c r="H178" s="22">
        <v>0</v>
      </c>
      <c r="I178" s="22">
        <v>5836620</v>
      </c>
    </row>
    <row r="179" spans="1:9" x14ac:dyDescent="0.35">
      <c r="A179" s="22" t="s">
        <v>114</v>
      </c>
      <c r="B179" s="22" t="s">
        <v>294</v>
      </c>
      <c r="C179" s="22" t="s">
        <v>469</v>
      </c>
      <c r="D179" s="22" t="s">
        <v>470</v>
      </c>
      <c r="E179" s="22">
        <v>784544</v>
      </c>
      <c r="F179" s="22">
        <v>0</v>
      </c>
      <c r="G179" s="22">
        <v>0</v>
      </c>
      <c r="H179" s="22">
        <v>0</v>
      </c>
      <c r="I179" s="22">
        <v>784544</v>
      </c>
    </row>
    <row r="180" spans="1:9" x14ac:dyDescent="0.35">
      <c r="A180" s="22" t="s">
        <v>114</v>
      </c>
      <c r="B180" s="22" t="s">
        <v>294</v>
      </c>
      <c r="C180" s="22" t="s">
        <v>471</v>
      </c>
      <c r="D180" s="22" t="s">
        <v>472</v>
      </c>
      <c r="E180" s="22">
        <v>30334420</v>
      </c>
      <c r="F180" s="22">
        <v>0</v>
      </c>
      <c r="G180" s="22">
        <v>0</v>
      </c>
      <c r="H180" s="22">
        <v>0</v>
      </c>
      <c r="I180" s="22">
        <v>30334420</v>
      </c>
    </row>
    <row r="181" spans="1:9" x14ac:dyDescent="0.35">
      <c r="A181" s="22" t="s">
        <v>114</v>
      </c>
      <c r="B181" s="22" t="s">
        <v>294</v>
      </c>
      <c r="C181" s="22" t="s">
        <v>473</v>
      </c>
      <c r="D181" s="22" t="s">
        <v>474</v>
      </c>
      <c r="E181" s="22">
        <v>4777303</v>
      </c>
      <c r="F181" s="22">
        <v>0</v>
      </c>
      <c r="G181" s="22">
        <v>0</v>
      </c>
      <c r="H181" s="22">
        <v>4535165</v>
      </c>
      <c r="I181" s="22">
        <v>9312468</v>
      </c>
    </row>
    <row r="182" spans="1:9" x14ac:dyDescent="0.35">
      <c r="A182" s="22" t="s">
        <v>114</v>
      </c>
      <c r="B182" s="22" t="s">
        <v>294</v>
      </c>
      <c r="C182" s="22" t="s">
        <v>475</v>
      </c>
      <c r="D182" s="22" t="s">
        <v>476</v>
      </c>
      <c r="E182" s="22">
        <v>3086838</v>
      </c>
      <c r="F182" s="22">
        <v>0</v>
      </c>
      <c r="G182" s="22">
        <v>0</v>
      </c>
      <c r="H182" s="22">
        <v>0</v>
      </c>
      <c r="I182" s="22">
        <v>3086838</v>
      </c>
    </row>
    <row r="183" spans="1:9" x14ac:dyDescent="0.35">
      <c r="A183" s="22" t="s">
        <v>114</v>
      </c>
      <c r="B183" s="22" t="s">
        <v>294</v>
      </c>
      <c r="C183" s="22" t="s">
        <v>477</v>
      </c>
      <c r="D183" s="22" t="s">
        <v>478</v>
      </c>
      <c r="E183" s="22">
        <v>7287347</v>
      </c>
      <c r="F183" s="22">
        <v>0</v>
      </c>
      <c r="G183" s="22">
        <v>0</v>
      </c>
      <c r="H183" s="22">
        <v>0</v>
      </c>
      <c r="I183" s="22">
        <v>7287347</v>
      </c>
    </row>
    <row r="184" spans="1:9" x14ac:dyDescent="0.35">
      <c r="A184" s="22" t="s">
        <v>114</v>
      </c>
      <c r="B184" s="22" t="s">
        <v>294</v>
      </c>
      <c r="C184" s="22" t="s">
        <v>479</v>
      </c>
      <c r="D184" s="22" t="s">
        <v>480</v>
      </c>
      <c r="E184" s="22">
        <v>5021143</v>
      </c>
      <c r="F184" s="22">
        <v>0</v>
      </c>
      <c r="G184" s="22">
        <v>0</v>
      </c>
      <c r="H184" s="22">
        <v>0</v>
      </c>
      <c r="I184" s="22">
        <v>5021143</v>
      </c>
    </row>
    <row r="185" spans="1:9" x14ac:dyDescent="0.35">
      <c r="A185" s="22" t="s">
        <v>114</v>
      </c>
      <c r="B185" s="22" t="s">
        <v>294</v>
      </c>
      <c r="C185" s="22" t="s">
        <v>481</v>
      </c>
      <c r="D185" s="22" t="s">
        <v>482</v>
      </c>
      <c r="E185" s="22">
        <v>505370</v>
      </c>
      <c r="F185" s="22">
        <v>0</v>
      </c>
      <c r="G185" s="22">
        <v>0</v>
      </c>
      <c r="H185" s="22">
        <v>246844</v>
      </c>
      <c r="I185" s="22">
        <v>752214</v>
      </c>
    </row>
    <row r="186" spans="1:9" x14ac:dyDescent="0.35">
      <c r="A186" s="22" t="s">
        <v>114</v>
      </c>
      <c r="B186" s="22" t="s">
        <v>294</v>
      </c>
      <c r="C186" s="22" t="s">
        <v>483</v>
      </c>
      <c r="D186" s="22" t="s">
        <v>484</v>
      </c>
      <c r="E186" s="22">
        <v>1447438</v>
      </c>
      <c r="F186" s="22">
        <v>0</v>
      </c>
      <c r="G186" s="22">
        <v>0</v>
      </c>
      <c r="H186" s="22">
        <v>0</v>
      </c>
      <c r="I186" s="22">
        <v>1447438</v>
      </c>
    </row>
    <row r="187" spans="1:9" x14ac:dyDescent="0.35">
      <c r="A187" s="22" t="s">
        <v>114</v>
      </c>
      <c r="B187" s="22" t="s">
        <v>294</v>
      </c>
      <c r="C187" s="22" t="s">
        <v>485</v>
      </c>
      <c r="D187" s="22" t="s">
        <v>486</v>
      </c>
      <c r="E187" s="22">
        <v>3574972</v>
      </c>
      <c r="F187" s="22">
        <v>0</v>
      </c>
      <c r="G187" s="22">
        <v>0</v>
      </c>
      <c r="H187" s="22">
        <v>0</v>
      </c>
      <c r="I187" s="22">
        <v>3574972</v>
      </c>
    </row>
    <row r="188" spans="1:9" x14ac:dyDescent="0.35">
      <c r="A188" s="22" t="s">
        <v>114</v>
      </c>
      <c r="B188" s="22" t="s">
        <v>294</v>
      </c>
      <c r="C188" s="22" t="s">
        <v>487</v>
      </c>
      <c r="D188" s="22" t="s">
        <v>488</v>
      </c>
      <c r="E188" s="22">
        <v>791763</v>
      </c>
      <c r="F188" s="22">
        <v>0</v>
      </c>
      <c r="G188" s="22">
        <v>0</v>
      </c>
      <c r="H188" s="22">
        <v>36388</v>
      </c>
      <c r="I188" s="22">
        <v>828151</v>
      </c>
    </row>
    <row r="189" spans="1:9" x14ac:dyDescent="0.35">
      <c r="A189" s="22" t="s">
        <v>114</v>
      </c>
      <c r="B189" s="22" t="s">
        <v>294</v>
      </c>
      <c r="C189" s="22" t="s">
        <v>489</v>
      </c>
      <c r="D189" s="22" t="s">
        <v>490</v>
      </c>
      <c r="E189" s="22">
        <v>466875</v>
      </c>
      <c r="F189" s="22">
        <v>0</v>
      </c>
      <c r="G189" s="22">
        <v>0</v>
      </c>
      <c r="H189" s="22">
        <v>0</v>
      </c>
      <c r="I189" s="22">
        <v>466875</v>
      </c>
    </row>
    <row r="190" spans="1:9" x14ac:dyDescent="0.35">
      <c r="A190" s="22" t="s">
        <v>114</v>
      </c>
      <c r="B190" s="22" t="s">
        <v>294</v>
      </c>
      <c r="C190" s="22" t="s">
        <v>491</v>
      </c>
      <c r="D190" s="22" t="s">
        <v>492</v>
      </c>
      <c r="E190" s="22">
        <v>12007551</v>
      </c>
      <c r="F190" s="22">
        <v>0</v>
      </c>
      <c r="G190" s="22">
        <v>0</v>
      </c>
      <c r="H190" s="22">
        <v>0</v>
      </c>
      <c r="I190" s="22">
        <v>12007551</v>
      </c>
    </row>
    <row r="191" spans="1:9" x14ac:dyDescent="0.35">
      <c r="A191" s="22" t="s">
        <v>114</v>
      </c>
      <c r="B191" s="22" t="s">
        <v>294</v>
      </c>
      <c r="C191" s="22" t="s">
        <v>493</v>
      </c>
      <c r="D191" s="22" t="s">
        <v>494</v>
      </c>
      <c r="E191" s="22">
        <v>11500721</v>
      </c>
      <c r="F191" s="22">
        <v>0</v>
      </c>
      <c r="G191" s="22">
        <v>0</v>
      </c>
      <c r="H191" s="22">
        <v>0</v>
      </c>
      <c r="I191" s="22">
        <v>11500721</v>
      </c>
    </row>
    <row r="192" spans="1:9" x14ac:dyDescent="0.35">
      <c r="A192" s="22" t="s">
        <v>114</v>
      </c>
      <c r="B192" s="22" t="s">
        <v>294</v>
      </c>
      <c r="C192" s="22" t="s">
        <v>495</v>
      </c>
      <c r="D192" s="22" t="s">
        <v>496</v>
      </c>
      <c r="E192" s="22">
        <v>1603304</v>
      </c>
      <c r="F192" s="22">
        <v>0</v>
      </c>
      <c r="G192" s="22">
        <v>0</v>
      </c>
      <c r="H192" s="22">
        <v>545012</v>
      </c>
      <c r="I192" s="22">
        <v>2148316</v>
      </c>
    </row>
    <row r="193" spans="1:9" x14ac:dyDescent="0.35">
      <c r="A193" s="22" t="s">
        <v>114</v>
      </c>
      <c r="B193" s="22" t="s">
        <v>294</v>
      </c>
      <c r="C193" s="22" t="s">
        <v>497</v>
      </c>
      <c r="D193" s="22" t="s">
        <v>498</v>
      </c>
      <c r="E193" s="22">
        <v>2593590</v>
      </c>
      <c r="F193" s="22">
        <v>0</v>
      </c>
      <c r="G193" s="22">
        <v>0</v>
      </c>
      <c r="H193" s="22">
        <v>0</v>
      </c>
      <c r="I193" s="22">
        <v>2593590</v>
      </c>
    </row>
    <row r="194" spans="1:9" x14ac:dyDescent="0.35">
      <c r="A194" s="22" t="s">
        <v>114</v>
      </c>
      <c r="B194" s="22" t="s">
        <v>294</v>
      </c>
      <c r="C194" s="22" t="s">
        <v>499</v>
      </c>
      <c r="D194" s="22" t="s">
        <v>500</v>
      </c>
      <c r="E194" s="22">
        <v>0</v>
      </c>
      <c r="F194" s="22">
        <v>0</v>
      </c>
      <c r="G194" s="22">
        <v>0</v>
      </c>
      <c r="H194" s="22">
        <v>3750000</v>
      </c>
      <c r="I194" s="22">
        <v>3750000</v>
      </c>
    </row>
    <row r="195" spans="1:9" x14ac:dyDescent="0.35">
      <c r="A195" s="22" t="s">
        <v>114</v>
      </c>
      <c r="B195" s="22" t="s">
        <v>294</v>
      </c>
      <c r="C195" s="22" t="s">
        <v>501</v>
      </c>
      <c r="D195" s="22" t="s">
        <v>502</v>
      </c>
      <c r="E195" s="22">
        <v>670602</v>
      </c>
      <c r="F195" s="22">
        <v>0</v>
      </c>
      <c r="G195" s="22">
        <v>0</v>
      </c>
      <c r="H195" s="22">
        <v>221999</v>
      </c>
      <c r="I195" s="22">
        <v>892601</v>
      </c>
    </row>
    <row r="196" spans="1:9" x14ac:dyDescent="0.35">
      <c r="A196" s="22" t="s">
        <v>114</v>
      </c>
      <c r="B196" s="22" t="s">
        <v>294</v>
      </c>
      <c r="C196" s="22" t="s">
        <v>503</v>
      </c>
      <c r="D196" s="22" t="s">
        <v>504</v>
      </c>
      <c r="E196" s="22">
        <v>7992903</v>
      </c>
      <c r="F196" s="22">
        <v>0</v>
      </c>
      <c r="G196" s="22">
        <v>0</v>
      </c>
      <c r="H196" s="22">
        <v>642739</v>
      </c>
      <c r="I196" s="22">
        <v>8635642</v>
      </c>
    </row>
    <row r="197" spans="1:9" x14ac:dyDescent="0.35">
      <c r="A197" s="22" t="s">
        <v>114</v>
      </c>
      <c r="B197" s="22" t="s">
        <v>294</v>
      </c>
      <c r="C197" s="22" t="s">
        <v>505</v>
      </c>
      <c r="D197" s="22" t="s">
        <v>506</v>
      </c>
      <c r="E197" s="22">
        <v>14015217</v>
      </c>
      <c r="F197" s="22">
        <v>0</v>
      </c>
      <c r="G197" s="22">
        <v>0</v>
      </c>
      <c r="H197" s="22">
        <v>0</v>
      </c>
      <c r="I197" s="22">
        <v>14015217</v>
      </c>
    </row>
    <row r="198" spans="1:9" x14ac:dyDescent="0.35">
      <c r="A198" s="22" t="s">
        <v>114</v>
      </c>
      <c r="B198" s="22" t="s">
        <v>507</v>
      </c>
      <c r="C198" s="22" t="s">
        <v>508</v>
      </c>
      <c r="D198" s="22" t="s">
        <v>509</v>
      </c>
      <c r="E198" s="22">
        <v>2000000</v>
      </c>
      <c r="F198" s="22">
        <v>0</v>
      </c>
      <c r="G198" s="22">
        <v>0</v>
      </c>
      <c r="H198" s="22">
        <v>24000</v>
      </c>
      <c r="I198" s="22">
        <v>2024000</v>
      </c>
    </row>
    <row r="199" spans="1:9" x14ac:dyDescent="0.35">
      <c r="A199" s="22" t="s">
        <v>114</v>
      </c>
      <c r="B199" s="22" t="s">
        <v>507</v>
      </c>
      <c r="C199" s="22" t="s">
        <v>510</v>
      </c>
      <c r="D199" s="22" t="s">
        <v>511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</row>
    <row r="200" spans="1:9" x14ac:dyDescent="0.35">
      <c r="A200" s="22" t="s">
        <v>114</v>
      </c>
      <c r="B200" s="22" t="s">
        <v>507</v>
      </c>
      <c r="C200" s="22" t="s">
        <v>512</v>
      </c>
      <c r="D200" s="22" t="s">
        <v>513</v>
      </c>
      <c r="E200" s="22">
        <v>2860426</v>
      </c>
      <c r="F200" s="22">
        <v>0</v>
      </c>
      <c r="G200" s="22">
        <v>0</v>
      </c>
      <c r="H200" s="22">
        <v>0</v>
      </c>
      <c r="I200" s="22">
        <v>2860426</v>
      </c>
    </row>
    <row r="201" spans="1:9" x14ac:dyDescent="0.35">
      <c r="A201" s="22" t="s">
        <v>114</v>
      </c>
      <c r="B201" s="22" t="s">
        <v>507</v>
      </c>
      <c r="C201" s="22" t="s">
        <v>514</v>
      </c>
      <c r="D201" s="22" t="s">
        <v>515</v>
      </c>
      <c r="E201" s="22">
        <v>8373</v>
      </c>
      <c r="F201" s="22">
        <v>0</v>
      </c>
      <c r="G201" s="22">
        <v>0</v>
      </c>
      <c r="H201" s="22">
        <v>212500</v>
      </c>
      <c r="I201" s="22">
        <v>220873</v>
      </c>
    </row>
    <row r="202" spans="1:9" x14ac:dyDescent="0.35">
      <c r="A202" s="22" t="s">
        <v>114</v>
      </c>
      <c r="B202" s="22" t="s">
        <v>507</v>
      </c>
      <c r="C202" s="22" t="s">
        <v>516</v>
      </c>
      <c r="D202" s="22" t="s">
        <v>517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</row>
    <row r="203" spans="1:9" x14ac:dyDescent="0.35">
      <c r="A203" s="22" t="s">
        <v>114</v>
      </c>
      <c r="B203" s="22" t="s">
        <v>507</v>
      </c>
      <c r="C203" s="22" t="s">
        <v>518</v>
      </c>
      <c r="D203" s="22" t="s">
        <v>519</v>
      </c>
      <c r="E203" s="22">
        <v>0</v>
      </c>
      <c r="F203" s="22">
        <v>0</v>
      </c>
      <c r="G203" s="22">
        <v>0</v>
      </c>
      <c r="H203" s="22">
        <v>0</v>
      </c>
      <c r="I203" s="22">
        <v>0</v>
      </c>
    </row>
    <row r="204" spans="1:9" x14ac:dyDescent="0.35">
      <c r="A204" s="22" t="s">
        <v>114</v>
      </c>
      <c r="B204" s="22" t="s">
        <v>507</v>
      </c>
      <c r="C204" s="22" t="s">
        <v>520</v>
      </c>
      <c r="D204" s="22" t="s">
        <v>521</v>
      </c>
      <c r="E204" s="22">
        <v>335994</v>
      </c>
      <c r="F204" s="22">
        <v>0</v>
      </c>
      <c r="G204" s="22">
        <v>0</v>
      </c>
      <c r="H204" s="22">
        <v>0</v>
      </c>
      <c r="I204" s="22">
        <v>335994</v>
      </c>
    </row>
    <row r="205" spans="1:9" x14ac:dyDescent="0.35">
      <c r="A205" s="22" t="s">
        <v>114</v>
      </c>
      <c r="B205" s="22" t="s">
        <v>507</v>
      </c>
      <c r="C205" s="22" t="s">
        <v>522</v>
      </c>
      <c r="D205" s="22" t="s">
        <v>523</v>
      </c>
      <c r="E205" s="22">
        <v>91878</v>
      </c>
      <c r="F205" s="22">
        <v>0</v>
      </c>
      <c r="G205" s="22">
        <v>0</v>
      </c>
      <c r="H205" s="22">
        <v>0</v>
      </c>
      <c r="I205" s="22">
        <v>91878</v>
      </c>
    </row>
    <row r="206" spans="1:9" x14ac:dyDescent="0.35">
      <c r="A206" s="22" t="s">
        <v>114</v>
      </c>
      <c r="B206" s="22" t="s">
        <v>507</v>
      </c>
      <c r="C206" s="22" t="s">
        <v>524</v>
      </c>
      <c r="D206" s="22" t="s">
        <v>525</v>
      </c>
      <c r="E206" s="22">
        <v>0</v>
      </c>
      <c r="F206" s="22">
        <v>0</v>
      </c>
      <c r="G206" s="22">
        <v>0</v>
      </c>
      <c r="H206" s="22">
        <v>148958</v>
      </c>
      <c r="I206" s="22">
        <v>148958</v>
      </c>
    </row>
    <row r="207" spans="1:9" x14ac:dyDescent="0.35">
      <c r="A207" s="22" t="s">
        <v>114</v>
      </c>
      <c r="B207" s="22" t="s">
        <v>507</v>
      </c>
      <c r="C207" s="22" t="s">
        <v>526</v>
      </c>
      <c r="D207" s="22" t="s">
        <v>527</v>
      </c>
      <c r="E207" s="22">
        <v>0</v>
      </c>
      <c r="F207" s="22">
        <v>0</v>
      </c>
      <c r="G207" s="22">
        <v>0</v>
      </c>
      <c r="H207" s="22">
        <v>1345717</v>
      </c>
      <c r="I207" s="22">
        <v>1345717</v>
      </c>
    </row>
    <row r="208" spans="1:9" x14ac:dyDescent="0.35">
      <c r="A208" s="22" t="s">
        <v>114</v>
      </c>
      <c r="B208" s="22" t="s">
        <v>507</v>
      </c>
      <c r="C208" s="22" t="s">
        <v>528</v>
      </c>
      <c r="D208" s="22" t="s">
        <v>529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</row>
    <row r="209" spans="1:9" x14ac:dyDescent="0.35">
      <c r="A209" s="22" t="s">
        <v>114</v>
      </c>
      <c r="B209" s="22" t="s">
        <v>507</v>
      </c>
      <c r="C209" s="22" t="s">
        <v>530</v>
      </c>
      <c r="D209" s="22" t="s">
        <v>531</v>
      </c>
      <c r="E209" s="22">
        <v>0</v>
      </c>
      <c r="F209" s="22">
        <v>0</v>
      </c>
      <c r="G209" s="22">
        <v>0</v>
      </c>
      <c r="H209" s="22">
        <v>94635</v>
      </c>
      <c r="I209" s="22">
        <v>94635</v>
      </c>
    </row>
    <row r="210" spans="1:9" x14ac:dyDescent="0.35">
      <c r="A210" s="22" t="s">
        <v>114</v>
      </c>
      <c r="B210" s="22" t="s">
        <v>507</v>
      </c>
      <c r="C210" s="22" t="s">
        <v>532</v>
      </c>
      <c r="D210" s="22" t="s">
        <v>533</v>
      </c>
      <c r="E210" s="22">
        <v>0</v>
      </c>
      <c r="F210" s="22">
        <v>0</v>
      </c>
      <c r="G210" s="22">
        <v>0</v>
      </c>
      <c r="H210" s="22">
        <v>0</v>
      </c>
      <c r="I210" s="22">
        <v>0</v>
      </c>
    </row>
    <row r="211" spans="1:9" x14ac:dyDescent="0.35">
      <c r="A211" s="22" t="s">
        <v>114</v>
      </c>
      <c r="B211" s="22" t="s">
        <v>507</v>
      </c>
      <c r="C211" s="22" t="s">
        <v>534</v>
      </c>
      <c r="D211" s="22" t="s">
        <v>535</v>
      </c>
      <c r="E211" s="22">
        <v>3076608</v>
      </c>
      <c r="F211" s="22">
        <v>0</v>
      </c>
      <c r="G211" s="22">
        <v>0</v>
      </c>
      <c r="H211" s="22">
        <v>0</v>
      </c>
      <c r="I211" s="22">
        <v>3076608</v>
      </c>
    </row>
    <row r="212" spans="1:9" x14ac:dyDescent="0.35">
      <c r="A212" s="22" t="s">
        <v>114</v>
      </c>
      <c r="B212" s="22" t="s">
        <v>507</v>
      </c>
      <c r="C212" s="22" t="s">
        <v>536</v>
      </c>
      <c r="D212" s="22" t="s">
        <v>537</v>
      </c>
      <c r="E212" s="22">
        <v>0</v>
      </c>
      <c r="F212" s="22">
        <v>0</v>
      </c>
      <c r="G212" s="22">
        <v>0</v>
      </c>
      <c r="H212" s="22">
        <v>0</v>
      </c>
      <c r="I212" s="22">
        <v>0</v>
      </c>
    </row>
    <row r="213" spans="1:9" x14ac:dyDescent="0.35">
      <c r="A213" s="22" t="s">
        <v>114</v>
      </c>
      <c r="B213" s="22" t="s">
        <v>507</v>
      </c>
      <c r="C213" s="22" t="s">
        <v>538</v>
      </c>
      <c r="D213" s="22" t="s">
        <v>539</v>
      </c>
      <c r="E213" s="22">
        <v>0</v>
      </c>
      <c r="F213" s="22">
        <v>0</v>
      </c>
      <c r="G213" s="22">
        <v>0</v>
      </c>
      <c r="H213" s="22">
        <v>334655</v>
      </c>
      <c r="I213" s="22">
        <v>334655</v>
      </c>
    </row>
    <row r="214" spans="1:9" x14ac:dyDescent="0.35">
      <c r="A214" s="22" t="s">
        <v>114</v>
      </c>
      <c r="B214" s="22" t="s">
        <v>507</v>
      </c>
      <c r="C214" s="22" t="s">
        <v>540</v>
      </c>
      <c r="D214" s="22" t="s">
        <v>541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</row>
    <row r="215" spans="1:9" x14ac:dyDescent="0.35">
      <c r="A215" s="22" t="s">
        <v>114</v>
      </c>
      <c r="B215" s="22" t="s">
        <v>507</v>
      </c>
      <c r="C215" s="22" t="s">
        <v>542</v>
      </c>
      <c r="D215" s="22" t="s">
        <v>543</v>
      </c>
      <c r="E215" s="22">
        <v>229130</v>
      </c>
      <c r="F215" s="22">
        <v>0</v>
      </c>
      <c r="G215" s="22">
        <v>0</v>
      </c>
      <c r="H215" s="22">
        <v>0</v>
      </c>
      <c r="I215" s="22">
        <v>229130</v>
      </c>
    </row>
    <row r="216" spans="1:9" x14ac:dyDescent="0.35">
      <c r="A216" s="22" t="s">
        <v>114</v>
      </c>
      <c r="B216" s="22" t="s">
        <v>507</v>
      </c>
      <c r="C216" s="22" t="s">
        <v>544</v>
      </c>
      <c r="D216" s="22" t="s">
        <v>545</v>
      </c>
      <c r="E216" s="22">
        <v>0</v>
      </c>
      <c r="F216" s="22">
        <v>0</v>
      </c>
      <c r="G216" s="22">
        <v>0</v>
      </c>
      <c r="H216" s="22">
        <v>0</v>
      </c>
      <c r="I216" s="22">
        <v>0</v>
      </c>
    </row>
    <row r="217" spans="1:9" x14ac:dyDescent="0.35">
      <c r="A217" s="22" t="s">
        <v>114</v>
      </c>
      <c r="B217" s="22" t="s">
        <v>507</v>
      </c>
      <c r="C217" s="22" t="s">
        <v>546</v>
      </c>
      <c r="D217" s="22" t="s">
        <v>547</v>
      </c>
      <c r="E217" s="22">
        <v>5326</v>
      </c>
      <c r="F217" s="22">
        <v>0</v>
      </c>
      <c r="G217" s="22">
        <v>0</v>
      </c>
      <c r="H217" s="22">
        <v>0</v>
      </c>
      <c r="I217" s="22">
        <v>5326</v>
      </c>
    </row>
    <row r="218" spans="1:9" x14ac:dyDescent="0.35">
      <c r="A218" s="22" t="s">
        <v>114</v>
      </c>
      <c r="B218" s="22" t="s">
        <v>507</v>
      </c>
      <c r="C218" s="22" t="s">
        <v>548</v>
      </c>
      <c r="D218" s="22" t="s">
        <v>549</v>
      </c>
      <c r="E218" s="22">
        <v>431310</v>
      </c>
      <c r="F218" s="22">
        <v>0</v>
      </c>
      <c r="G218" s="22">
        <v>0</v>
      </c>
      <c r="H218" s="22">
        <v>0</v>
      </c>
      <c r="I218" s="22">
        <v>431310</v>
      </c>
    </row>
    <row r="219" spans="1:9" x14ac:dyDescent="0.35">
      <c r="A219" s="22" t="s">
        <v>114</v>
      </c>
      <c r="B219" s="22" t="s">
        <v>507</v>
      </c>
      <c r="C219" s="22" t="s">
        <v>550</v>
      </c>
      <c r="D219" s="22" t="s">
        <v>551</v>
      </c>
      <c r="E219" s="22">
        <v>34144</v>
      </c>
      <c r="F219" s="22">
        <v>0</v>
      </c>
      <c r="G219" s="22">
        <v>0</v>
      </c>
      <c r="H219" s="22">
        <v>0</v>
      </c>
      <c r="I219" s="22">
        <v>34144</v>
      </c>
    </row>
    <row r="220" spans="1:9" x14ac:dyDescent="0.35">
      <c r="A220" s="22" t="s">
        <v>114</v>
      </c>
      <c r="B220" s="22" t="s">
        <v>507</v>
      </c>
      <c r="C220" s="22" t="s">
        <v>552</v>
      </c>
      <c r="D220" s="22" t="s">
        <v>553</v>
      </c>
      <c r="E220" s="22">
        <v>0</v>
      </c>
      <c r="F220" s="22">
        <v>0</v>
      </c>
      <c r="G220" s="22">
        <v>0</v>
      </c>
      <c r="H220" s="22">
        <v>0</v>
      </c>
      <c r="I220" s="22">
        <v>0</v>
      </c>
    </row>
    <row r="221" spans="1:9" x14ac:dyDescent="0.35">
      <c r="A221" s="22" t="s">
        <v>114</v>
      </c>
      <c r="B221" s="22" t="s">
        <v>507</v>
      </c>
      <c r="C221" s="22" t="s">
        <v>554</v>
      </c>
      <c r="D221" s="22" t="s">
        <v>555</v>
      </c>
      <c r="E221" s="22">
        <v>3109201</v>
      </c>
      <c r="F221" s="22">
        <v>93732</v>
      </c>
      <c r="G221" s="22">
        <v>0</v>
      </c>
      <c r="H221" s="22">
        <v>617104</v>
      </c>
      <c r="I221" s="22">
        <v>3820037</v>
      </c>
    </row>
    <row r="222" spans="1:9" x14ac:dyDescent="0.35">
      <c r="A222" s="22" t="s">
        <v>114</v>
      </c>
      <c r="B222" s="22" t="s">
        <v>507</v>
      </c>
      <c r="C222" s="22" t="s">
        <v>556</v>
      </c>
      <c r="D222" s="22" t="s">
        <v>557</v>
      </c>
      <c r="E222" s="22">
        <v>0</v>
      </c>
      <c r="F222" s="22">
        <v>0</v>
      </c>
      <c r="G222" s="22">
        <v>0</v>
      </c>
      <c r="H222" s="22">
        <v>0</v>
      </c>
      <c r="I222" s="22">
        <v>0</v>
      </c>
    </row>
    <row r="223" spans="1:9" x14ac:dyDescent="0.35">
      <c r="A223" s="22" t="s">
        <v>114</v>
      </c>
      <c r="B223" s="22" t="s">
        <v>507</v>
      </c>
      <c r="C223" s="22" t="s">
        <v>558</v>
      </c>
      <c r="D223" s="22" t="s">
        <v>559</v>
      </c>
      <c r="E223" s="22">
        <v>0</v>
      </c>
      <c r="F223" s="22">
        <v>0</v>
      </c>
      <c r="G223" s="22">
        <v>0</v>
      </c>
      <c r="H223" s="22">
        <v>0</v>
      </c>
      <c r="I223" s="22">
        <v>0</v>
      </c>
    </row>
    <row r="224" spans="1:9" x14ac:dyDescent="0.35">
      <c r="A224" s="22" t="s">
        <v>114</v>
      </c>
      <c r="B224" s="22" t="s">
        <v>507</v>
      </c>
      <c r="C224" s="22" t="s">
        <v>560</v>
      </c>
      <c r="D224" s="22" t="s">
        <v>561</v>
      </c>
      <c r="E224" s="22">
        <v>472611</v>
      </c>
      <c r="F224" s="22">
        <v>0</v>
      </c>
      <c r="G224" s="22">
        <v>0</v>
      </c>
      <c r="H224" s="22">
        <v>0</v>
      </c>
      <c r="I224" s="22">
        <v>472611</v>
      </c>
    </row>
    <row r="225" spans="1:9" x14ac:dyDescent="0.35">
      <c r="A225" s="22" t="s">
        <v>114</v>
      </c>
      <c r="B225" s="22" t="s">
        <v>507</v>
      </c>
      <c r="C225" s="22" t="s">
        <v>562</v>
      </c>
      <c r="D225" s="22" t="s">
        <v>563</v>
      </c>
      <c r="E225" s="22">
        <v>0</v>
      </c>
      <c r="F225" s="22">
        <v>0</v>
      </c>
      <c r="G225" s="22">
        <v>0</v>
      </c>
      <c r="H225" s="22">
        <v>0</v>
      </c>
      <c r="I225" s="22">
        <v>0</v>
      </c>
    </row>
    <row r="226" spans="1:9" x14ac:dyDescent="0.35">
      <c r="A226" s="22" t="s">
        <v>114</v>
      </c>
      <c r="B226" s="22" t="s">
        <v>507</v>
      </c>
      <c r="C226" s="22" t="s">
        <v>564</v>
      </c>
      <c r="D226" s="22" t="s">
        <v>565</v>
      </c>
      <c r="E226" s="22">
        <v>795000</v>
      </c>
      <c r="F226" s="22">
        <v>0</v>
      </c>
      <c r="G226" s="22">
        <v>0</v>
      </c>
      <c r="H226" s="22">
        <v>0</v>
      </c>
      <c r="I226" s="22">
        <v>795000</v>
      </c>
    </row>
    <row r="227" spans="1:9" x14ac:dyDescent="0.35">
      <c r="A227" s="22" t="s">
        <v>114</v>
      </c>
      <c r="B227" s="22" t="s">
        <v>507</v>
      </c>
      <c r="C227" s="22" t="s">
        <v>566</v>
      </c>
      <c r="D227" s="22" t="s">
        <v>567</v>
      </c>
      <c r="E227" s="22">
        <v>0</v>
      </c>
      <c r="F227" s="22">
        <v>0</v>
      </c>
      <c r="G227" s="22">
        <v>0</v>
      </c>
      <c r="H227" s="22">
        <v>0</v>
      </c>
      <c r="I227" s="22">
        <v>0</v>
      </c>
    </row>
    <row r="228" spans="1:9" x14ac:dyDescent="0.35">
      <c r="A228" s="22" t="s">
        <v>114</v>
      </c>
      <c r="B228" s="22" t="s">
        <v>507</v>
      </c>
      <c r="C228" s="22" t="s">
        <v>568</v>
      </c>
      <c r="D228" s="22" t="s">
        <v>569</v>
      </c>
      <c r="E228" s="22">
        <v>282580</v>
      </c>
      <c r="F228" s="22">
        <v>0</v>
      </c>
      <c r="G228" s="22">
        <v>0</v>
      </c>
      <c r="H228" s="22">
        <v>0</v>
      </c>
      <c r="I228" s="22">
        <v>282580</v>
      </c>
    </row>
    <row r="229" spans="1:9" x14ac:dyDescent="0.35">
      <c r="A229" s="22" t="s">
        <v>114</v>
      </c>
      <c r="B229" s="22" t="s">
        <v>507</v>
      </c>
      <c r="C229" s="22" t="s">
        <v>570</v>
      </c>
      <c r="D229" s="22" t="s">
        <v>571</v>
      </c>
      <c r="E229" s="22">
        <v>0</v>
      </c>
      <c r="F229" s="22">
        <v>0</v>
      </c>
      <c r="G229" s="22">
        <v>0</v>
      </c>
      <c r="H229" s="22">
        <v>0</v>
      </c>
      <c r="I229" s="22">
        <v>0</v>
      </c>
    </row>
    <row r="230" spans="1:9" x14ac:dyDescent="0.35">
      <c r="A230" s="22" t="s">
        <v>114</v>
      </c>
      <c r="B230" s="22" t="s">
        <v>507</v>
      </c>
      <c r="C230" s="22" t="s">
        <v>572</v>
      </c>
      <c r="D230" s="22" t="s">
        <v>573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</row>
    <row r="231" spans="1:9" x14ac:dyDescent="0.35">
      <c r="A231" s="22" t="s">
        <v>114</v>
      </c>
      <c r="B231" s="22" t="s">
        <v>507</v>
      </c>
      <c r="C231" s="22" t="s">
        <v>574</v>
      </c>
      <c r="D231" s="22" t="s">
        <v>575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</row>
    <row r="232" spans="1:9" x14ac:dyDescent="0.35">
      <c r="A232" s="22" t="s">
        <v>114</v>
      </c>
      <c r="B232" s="22" t="s">
        <v>507</v>
      </c>
      <c r="C232" s="22" t="s">
        <v>576</v>
      </c>
      <c r="D232" s="22" t="s">
        <v>577</v>
      </c>
      <c r="E232" s="22">
        <v>0</v>
      </c>
      <c r="F232" s="22">
        <v>0</v>
      </c>
      <c r="G232" s="22">
        <v>0</v>
      </c>
      <c r="H232" s="22">
        <v>50000</v>
      </c>
      <c r="I232" s="22">
        <v>50000</v>
      </c>
    </row>
    <row r="233" spans="1:9" x14ac:dyDescent="0.35">
      <c r="A233" s="22" t="s">
        <v>114</v>
      </c>
      <c r="B233" s="22" t="s">
        <v>507</v>
      </c>
      <c r="C233" s="22" t="s">
        <v>578</v>
      </c>
      <c r="D233" s="22" t="s">
        <v>579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</row>
    <row r="234" spans="1:9" x14ac:dyDescent="0.35">
      <c r="A234" s="22" t="s">
        <v>114</v>
      </c>
      <c r="B234" s="22" t="s">
        <v>507</v>
      </c>
      <c r="C234" s="22" t="s">
        <v>580</v>
      </c>
      <c r="D234" s="22" t="s">
        <v>581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</row>
    <row r="235" spans="1:9" x14ac:dyDescent="0.35">
      <c r="A235" s="22" t="s">
        <v>114</v>
      </c>
      <c r="B235" s="22" t="s">
        <v>507</v>
      </c>
      <c r="C235" s="22" t="s">
        <v>582</v>
      </c>
      <c r="D235" s="22" t="s">
        <v>583</v>
      </c>
      <c r="E235" s="22">
        <v>675601</v>
      </c>
      <c r="F235" s="22">
        <v>0</v>
      </c>
      <c r="G235" s="22">
        <v>0</v>
      </c>
      <c r="H235" s="22">
        <v>0</v>
      </c>
      <c r="I235" s="22">
        <v>675601</v>
      </c>
    </row>
    <row r="236" spans="1:9" x14ac:dyDescent="0.35">
      <c r="A236" s="22" t="s">
        <v>114</v>
      </c>
      <c r="B236" s="22" t="s">
        <v>507</v>
      </c>
      <c r="C236" s="22" t="s">
        <v>584</v>
      </c>
      <c r="D236" s="22" t="s">
        <v>585</v>
      </c>
      <c r="E236" s="22">
        <v>1022923</v>
      </c>
      <c r="F236" s="22">
        <v>0</v>
      </c>
      <c r="G236" s="22">
        <v>0</v>
      </c>
      <c r="H236" s="22">
        <v>40000</v>
      </c>
      <c r="I236" s="22">
        <v>1062923</v>
      </c>
    </row>
    <row r="237" spans="1:9" x14ac:dyDescent="0.35">
      <c r="A237" s="22" t="s">
        <v>114</v>
      </c>
      <c r="B237" s="22" t="s">
        <v>507</v>
      </c>
      <c r="C237" s="22" t="s">
        <v>586</v>
      </c>
      <c r="D237" s="22" t="s">
        <v>587</v>
      </c>
      <c r="E237" s="22">
        <v>302037</v>
      </c>
      <c r="F237" s="22">
        <v>0</v>
      </c>
      <c r="G237" s="22">
        <v>0</v>
      </c>
      <c r="H237" s="22">
        <v>0</v>
      </c>
      <c r="I237" s="22">
        <v>302037</v>
      </c>
    </row>
    <row r="238" spans="1:9" x14ac:dyDescent="0.35">
      <c r="A238" s="22" t="s">
        <v>114</v>
      </c>
      <c r="B238" s="22" t="s">
        <v>507</v>
      </c>
      <c r="C238" s="22" t="s">
        <v>588</v>
      </c>
      <c r="D238" s="22" t="s">
        <v>589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</row>
    <row r="239" spans="1:9" x14ac:dyDescent="0.35">
      <c r="A239" s="22" t="s">
        <v>114</v>
      </c>
      <c r="B239" s="22" t="s">
        <v>507</v>
      </c>
      <c r="C239" s="22" t="s">
        <v>590</v>
      </c>
      <c r="D239" s="22" t="s">
        <v>591</v>
      </c>
      <c r="E239" s="22">
        <v>0</v>
      </c>
      <c r="F239" s="22">
        <v>0</v>
      </c>
      <c r="G239" s="22">
        <v>0</v>
      </c>
      <c r="H239" s="22">
        <v>0</v>
      </c>
      <c r="I239" s="22">
        <v>0</v>
      </c>
    </row>
    <row r="240" spans="1:9" x14ac:dyDescent="0.35">
      <c r="A240" s="22" t="s">
        <v>114</v>
      </c>
      <c r="B240" s="22" t="s">
        <v>507</v>
      </c>
      <c r="C240" s="22" t="s">
        <v>592</v>
      </c>
      <c r="D240" s="22" t="s">
        <v>593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</row>
    <row r="241" spans="1:9" x14ac:dyDescent="0.35">
      <c r="A241" s="22" t="s">
        <v>114</v>
      </c>
      <c r="B241" s="22" t="s">
        <v>507</v>
      </c>
      <c r="C241" s="22" t="s">
        <v>594</v>
      </c>
      <c r="D241" s="22" t="s">
        <v>595</v>
      </c>
      <c r="E241" s="22">
        <v>399065</v>
      </c>
      <c r="F241" s="22">
        <v>0</v>
      </c>
      <c r="G241" s="22">
        <v>0</v>
      </c>
      <c r="H241" s="22">
        <v>310875</v>
      </c>
      <c r="I241" s="22">
        <v>709940</v>
      </c>
    </row>
    <row r="242" spans="1:9" x14ac:dyDescent="0.35">
      <c r="A242" s="22" t="s">
        <v>114</v>
      </c>
      <c r="B242" s="22" t="s">
        <v>507</v>
      </c>
      <c r="C242" s="22" t="s">
        <v>596</v>
      </c>
      <c r="D242" s="22" t="s">
        <v>597</v>
      </c>
      <c r="E242" s="22">
        <v>0</v>
      </c>
      <c r="F242" s="22">
        <v>0</v>
      </c>
      <c r="G242" s="22">
        <v>0</v>
      </c>
      <c r="H242" s="22">
        <v>0</v>
      </c>
      <c r="I242" s="22">
        <v>0</v>
      </c>
    </row>
    <row r="243" spans="1:9" x14ac:dyDescent="0.35">
      <c r="A243" s="22" t="s">
        <v>114</v>
      </c>
      <c r="B243" s="22" t="s">
        <v>507</v>
      </c>
      <c r="C243" s="22" t="s">
        <v>598</v>
      </c>
      <c r="D243" s="22" t="s">
        <v>599</v>
      </c>
      <c r="E243" s="22">
        <v>0</v>
      </c>
      <c r="F243" s="22">
        <v>0</v>
      </c>
      <c r="G243" s="22">
        <v>0</v>
      </c>
      <c r="H243" s="22">
        <v>0</v>
      </c>
      <c r="I243" s="22">
        <v>0</v>
      </c>
    </row>
    <row r="244" spans="1:9" x14ac:dyDescent="0.35">
      <c r="A244" s="22" t="s">
        <v>114</v>
      </c>
      <c r="B244" s="22" t="s">
        <v>507</v>
      </c>
      <c r="C244" s="22" t="s">
        <v>600</v>
      </c>
      <c r="D244" s="22" t="s">
        <v>601</v>
      </c>
      <c r="E244" s="22">
        <v>387857</v>
      </c>
      <c r="F244" s="22">
        <v>0</v>
      </c>
      <c r="G244" s="22">
        <v>0</v>
      </c>
      <c r="H244" s="22">
        <v>0</v>
      </c>
      <c r="I244" s="22">
        <v>387857</v>
      </c>
    </row>
    <row r="245" spans="1:9" x14ac:dyDescent="0.35">
      <c r="A245" s="22" t="s">
        <v>114</v>
      </c>
      <c r="B245" s="22" t="s">
        <v>507</v>
      </c>
      <c r="C245" s="22" t="s">
        <v>602</v>
      </c>
      <c r="D245" s="22" t="s">
        <v>603</v>
      </c>
      <c r="E245" s="22">
        <v>319869</v>
      </c>
      <c r="F245" s="22">
        <v>0</v>
      </c>
      <c r="G245" s="22">
        <v>0</v>
      </c>
      <c r="H245" s="22">
        <v>0</v>
      </c>
      <c r="I245" s="22">
        <v>319869</v>
      </c>
    </row>
    <row r="246" spans="1:9" x14ac:dyDescent="0.35">
      <c r="A246" s="22" t="s">
        <v>114</v>
      </c>
      <c r="B246" s="22" t="s">
        <v>507</v>
      </c>
      <c r="C246" s="22" t="s">
        <v>604</v>
      </c>
      <c r="D246" s="22" t="s">
        <v>605</v>
      </c>
      <c r="E246" s="22">
        <v>0</v>
      </c>
      <c r="F246" s="22">
        <v>0</v>
      </c>
      <c r="G246" s="22">
        <v>0</v>
      </c>
      <c r="H246" s="22">
        <v>4322</v>
      </c>
      <c r="I246" s="22">
        <v>4322</v>
      </c>
    </row>
    <row r="247" spans="1:9" x14ac:dyDescent="0.35">
      <c r="A247" s="22" t="s">
        <v>114</v>
      </c>
      <c r="B247" s="22" t="s">
        <v>507</v>
      </c>
      <c r="C247" s="22" t="s">
        <v>606</v>
      </c>
      <c r="D247" s="22" t="s">
        <v>607</v>
      </c>
      <c r="E247" s="22">
        <v>25034</v>
      </c>
      <c r="F247" s="22">
        <v>0</v>
      </c>
      <c r="G247" s="22">
        <v>0</v>
      </c>
      <c r="H247" s="22">
        <v>0</v>
      </c>
      <c r="I247" s="22">
        <v>25034</v>
      </c>
    </row>
    <row r="248" spans="1:9" x14ac:dyDescent="0.35">
      <c r="A248" s="22" t="s">
        <v>114</v>
      </c>
      <c r="B248" s="22" t="s">
        <v>507</v>
      </c>
      <c r="C248" s="22" t="s">
        <v>608</v>
      </c>
      <c r="D248" s="22" t="s">
        <v>609</v>
      </c>
      <c r="E248" s="22">
        <v>0</v>
      </c>
      <c r="F248" s="22">
        <v>0</v>
      </c>
      <c r="G248" s="22">
        <v>0</v>
      </c>
      <c r="H248" s="22">
        <v>1189686</v>
      </c>
      <c r="I248" s="22">
        <v>1189686</v>
      </c>
    </row>
    <row r="249" spans="1:9" x14ac:dyDescent="0.35">
      <c r="A249" s="22" t="s">
        <v>114</v>
      </c>
      <c r="B249" s="22" t="s">
        <v>507</v>
      </c>
      <c r="C249" s="22" t="s">
        <v>610</v>
      </c>
      <c r="D249" s="22" t="s">
        <v>611</v>
      </c>
      <c r="E249" s="22">
        <v>0</v>
      </c>
      <c r="F249" s="22">
        <v>0</v>
      </c>
      <c r="G249" s="22">
        <v>0</v>
      </c>
      <c r="H249" s="22">
        <v>0</v>
      </c>
      <c r="I249" s="22">
        <v>0</v>
      </c>
    </row>
    <row r="250" spans="1:9" x14ac:dyDescent="0.35">
      <c r="A250" s="22" t="s">
        <v>114</v>
      </c>
      <c r="B250" s="22" t="s">
        <v>507</v>
      </c>
      <c r="C250" s="22" t="s">
        <v>612</v>
      </c>
      <c r="D250" s="22" t="s">
        <v>613</v>
      </c>
      <c r="E250" s="22">
        <v>0</v>
      </c>
      <c r="F250" s="22">
        <v>0</v>
      </c>
      <c r="G250" s="22">
        <v>0</v>
      </c>
      <c r="H250" s="22">
        <v>0</v>
      </c>
      <c r="I250" s="22">
        <v>0</v>
      </c>
    </row>
    <row r="251" spans="1:9" x14ac:dyDescent="0.35">
      <c r="A251" s="22" t="s">
        <v>114</v>
      </c>
      <c r="B251" s="22" t="s">
        <v>507</v>
      </c>
      <c r="C251" s="22" t="s">
        <v>614</v>
      </c>
      <c r="D251" s="22" t="s">
        <v>615</v>
      </c>
      <c r="E251" s="22">
        <v>0</v>
      </c>
      <c r="F251" s="22">
        <v>0</v>
      </c>
      <c r="G251" s="22">
        <v>0</v>
      </c>
      <c r="H251" s="22">
        <v>0</v>
      </c>
      <c r="I251" s="22">
        <v>0</v>
      </c>
    </row>
    <row r="252" spans="1:9" x14ac:dyDescent="0.35">
      <c r="A252" s="22" t="s">
        <v>114</v>
      </c>
      <c r="B252" s="22" t="s">
        <v>507</v>
      </c>
      <c r="C252" s="22" t="s">
        <v>616</v>
      </c>
      <c r="D252" s="22" t="s">
        <v>617</v>
      </c>
      <c r="E252" s="22">
        <v>0</v>
      </c>
      <c r="F252" s="22">
        <v>0</v>
      </c>
      <c r="G252" s="22">
        <v>0</v>
      </c>
      <c r="H252" s="22">
        <v>409442</v>
      </c>
      <c r="I252" s="22">
        <v>409442</v>
      </c>
    </row>
    <row r="253" spans="1:9" x14ac:dyDescent="0.35">
      <c r="A253" s="22" t="s">
        <v>114</v>
      </c>
      <c r="B253" s="22" t="s">
        <v>507</v>
      </c>
      <c r="C253" s="22" t="s">
        <v>618</v>
      </c>
      <c r="D253" s="22" t="s">
        <v>619</v>
      </c>
      <c r="E253" s="22">
        <v>0</v>
      </c>
      <c r="F253" s="22">
        <v>0</v>
      </c>
      <c r="G253" s="22">
        <v>0</v>
      </c>
      <c r="H253" s="22">
        <v>235761</v>
      </c>
      <c r="I253" s="22">
        <v>235761</v>
      </c>
    </row>
    <row r="254" spans="1:9" x14ac:dyDescent="0.35">
      <c r="A254" s="22" t="s">
        <v>114</v>
      </c>
      <c r="B254" s="22" t="s">
        <v>507</v>
      </c>
      <c r="C254" s="22" t="s">
        <v>620</v>
      </c>
      <c r="D254" s="22" t="s">
        <v>621</v>
      </c>
      <c r="E254" s="22">
        <v>548272</v>
      </c>
      <c r="F254" s="22">
        <v>0</v>
      </c>
      <c r="G254" s="22">
        <v>0</v>
      </c>
      <c r="H254" s="22">
        <v>0</v>
      </c>
      <c r="I254" s="22">
        <v>548272</v>
      </c>
    </row>
    <row r="255" spans="1:9" x14ac:dyDescent="0.35">
      <c r="A255" s="22" t="s">
        <v>114</v>
      </c>
      <c r="B255" s="22" t="s">
        <v>507</v>
      </c>
      <c r="C255" s="22" t="s">
        <v>622</v>
      </c>
      <c r="D255" s="22" t="s">
        <v>623</v>
      </c>
      <c r="E255" s="22">
        <v>12934</v>
      </c>
      <c r="F255" s="22">
        <v>0</v>
      </c>
      <c r="G255" s="22">
        <v>0</v>
      </c>
      <c r="H255" s="22">
        <v>0</v>
      </c>
      <c r="I255" s="22">
        <v>12934</v>
      </c>
    </row>
    <row r="256" spans="1:9" x14ac:dyDescent="0.35">
      <c r="A256" s="22" t="s">
        <v>114</v>
      </c>
      <c r="B256" s="22" t="s">
        <v>507</v>
      </c>
      <c r="C256" s="22" t="s">
        <v>624</v>
      </c>
      <c r="D256" s="22" t="s">
        <v>625</v>
      </c>
      <c r="E256" s="22">
        <v>487232</v>
      </c>
      <c r="F256" s="22">
        <v>0</v>
      </c>
      <c r="G256" s="22">
        <v>0</v>
      </c>
      <c r="H256" s="22">
        <v>0</v>
      </c>
      <c r="I256" s="22">
        <v>487232</v>
      </c>
    </row>
    <row r="257" spans="1:9" x14ac:dyDescent="0.35">
      <c r="A257" s="22" t="s">
        <v>114</v>
      </c>
      <c r="B257" s="22" t="s">
        <v>507</v>
      </c>
      <c r="C257" s="22" t="s">
        <v>626</v>
      </c>
      <c r="D257" s="22" t="s">
        <v>627</v>
      </c>
      <c r="E257" s="22">
        <v>1174594</v>
      </c>
      <c r="F257" s="22">
        <v>0</v>
      </c>
      <c r="G257" s="22">
        <v>0</v>
      </c>
      <c r="H257" s="22">
        <v>0</v>
      </c>
      <c r="I257" s="22">
        <v>1174594</v>
      </c>
    </row>
    <row r="258" spans="1:9" x14ac:dyDescent="0.35">
      <c r="A258" s="22" t="s">
        <v>114</v>
      </c>
      <c r="B258" s="22" t="s">
        <v>507</v>
      </c>
      <c r="C258" s="22" t="s">
        <v>628</v>
      </c>
      <c r="D258" s="22" t="s">
        <v>629</v>
      </c>
      <c r="E258" s="22">
        <v>132131</v>
      </c>
      <c r="F258" s="22">
        <v>0</v>
      </c>
      <c r="G258" s="22">
        <v>0</v>
      </c>
      <c r="H258" s="22">
        <v>0</v>
      </c>
      <c r="I258" s="22">
        <v>132131</v>
      </c>
    </row>
    <row r="259" spans="1:9" x14ac:dyDescent="0.35">
      <c r="A259" s="22" t="s">
        <v>114</v>
      </c>
      <c r="B259" s="22" t="s">
        <v>507</v>
      </c>
      <c r="C259" s="22" t="s">
        <v>630</v>
      </c>
      <c r="D259" s="22" t="s">
        <v>631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</row>
    <row r="260" spans="1:9" x14ac:dyDescent="0.35">
      <c r="A260" s="22" t="s">
        <v>114</v>
      </c>
      <c r="B260" s="22" t="s">
        <v>507</v>
      </c>
      <c r="C260" s="22" t="s">
        <v>632</v>
      </c>
      <c r="D260" s="22" t="s">
        <v>633</v>
      </c>
      <c r="E260" s="22">
        <v>0</v>
      </c>
      <c r="F260" s="22">
        <v>0</v>
      </c>
      <c r="G260" s="22">
        <v>0</v>
      </c>
      <c r="H260" s="22">
        <v>131543</v>
      </c>
      <c r="I260" s="22">
        <v>131543</v>
      </c>
    </row>
    <row r="261" spans="1:9" x14ac:dyDescent="0.35">
      <c r="A261" s="22" t="s">
        <v>114</v>
      </c>
      <c r="B261" s="22" t="s">
        <v>507</v>
      </c>
      <c r="C261" s="22" t="s">
        <v>634</v>
      </c>
      <c r="D261" s="22" t="s">
        <v>635</v>
      </c>
      <c r="E261" s="22">
        <v>231718</v>
      </c>
      <c r="F261" s="22">
        <v>0</v>
      </c>
      <c r="G261" s="22">
        <v>0</v>
      </c>
      <c r="H261" s="22">
        <v>216456</v>
      </c>
      <c r="I261" s="22">
        <v>448174</v>
      </c>
    </row>
    <row r="262" spans="1:9" x14ac:dyDescent="0.35">
      <c r="A262" s="22" t="s">
        <v>114</v>
      </c>
      <c r="B262" s="22" t="s">
        <v>507</v>
      </c>
      <c r="C262" s="22" t="s">
        <v>636</v>
      </c>
      <c r="D262" s="22" t="s">
        <v>637</v>
      </c>
      <c r="E262" s="22">
        <v>136599</v>
      </c>
      <c r="F262" s="22">
        <v>0</v>
      </c>
      <c r="G262" s="22">
        <v>0</v>
      </c>
      <c r="H262" s="22">
        <v>1423656</v>
      </c>
      <c r="I262" s="22">
        <v>1560255</v>
      </c>
    </row>
    <row r="263" spans="1:9" x14ac:dyDescent="0.35">
      <c r="A263" s="22" t="s">
        <v>114</v>
      </c>
      <c r="B263" s="22" t="s">
        <v>507</v>
      </c>
      <c r="C263" s="22" t="s">
        <v>638</v>
      </c>
      <c r="D263" s="22" t="s">
        <v>639</v>
      </c>
      <c r="E263" s="22">
        <v>0</v>
      </c>
      <c r="F263" s="22">
        <v>0</v>
      </c>
      <c r="G263" s="22">
        <v>0</v>
      </c>
      <c r="H263" s="22">
        <v>0</v>
      </c>
      <c r="I263" s="22">
        <v>0</v>
      </c>
    </row>
    <row r="264" spans="1:9" x14ac:dyDescent="0.35">
      <c r="A264" s="22" t="s">
        <v>114</v>
      </c>
      <c r="B264" s="22" t="s">
        <v>507</v>
      </c>
      <c r="C264" s="22" t="s">
        <v>640</v>
      </c>
      <c r="D264" s="22" t="s">
        <v>641</v>
      </c>
      <c r="E264" s="22">
        <v>521078</v>
      </c>
      <c r="F264" s="22">
        <v>0</v>
      </c>
      <c r="G264" s="22">
        <v>0</v>
      </c>
      <c r="H264" s="22">
        <v>0</v>
      </c>
      <c r="I264" s="22">
        <v>521078</v>
      </c>
    </row>
    <row r="265" spans="1:9" x14ac:dyDescent="0.35">
      <c r="A265" s="22" t="s">
        <v>114</v>
      </c>
      <c r="B265" s="22" t="s">
        <v>507</v>
      </c>
      <c r="C265" s="22" t="s">
        <v>642</v>
      </c>
      <c r="D265" s="22" t="s">
        <v>643</v>
      </c>
      <c r="E265" s="22">
        <v>0</v>
      </c>
      <c r="F265" s="22">
        <v>0</v>
      </c>
      <c r="G265" s="22">
        <v>0</v>
      </c>
      <c r="H265" s="22">
        <v>0</v>
      </c>
      <c r="I265" s="22">
        <v>0</v>
      </c>
    </row>
    <row r="266" spans="1:9" x14ac:dyDescent="0.35">
      <c r="A266" s="22" t="s">
        <v>114</v>
      </c>
      <c r="B266" s="22" t="s">
        <v>507</v>
      </c>
      <c r="C266" s="22" t="s">
        <v>644</v>
      </c>
      <c r="D266" s="22" t="s">
        <v>645</v>
      </c>
      <c r="E266" s="22">
        <v>43670</v>
      </c>
      <c r="F266" s="22">
        <v>0</v>
      </c>
      <c r="G266" s="22">
        <v>0</v>
      </c>
      <c r="H266" s="22">
        <v>0</v>
      </c>
      <c r="I266" s="22">
        <v>43670</v>
      </c>
    </row>
    <row r="267" spans="1:9" x14ac:dyDescent="0.35">
      <c r="A267" s="22" t="s">
        <v>114</v>
      </c>
      <c r="B267" s="22" t="s">
        <v>507</v>
      </c>
      <c r="C267" s="22" t="s">
        <v>646</v>
      </c>
      <c r="D267" s="22" t="s">
        <v>647</v>
      </c>
      <c r="E267" s="22">
        <v>1243278</v>
      </c>
      <c r="F267" s="22">
        <v>0</v>
      </c>
      <c r="G267" s="22">
        <v>0</v>
      </c>
      <c r="H267" s="22">
        <v>15959</v>
      </c>
      <c r="I267" s="22">
        <v>1259237</v>
      </c>
    </row>
    <row r="268" spans="1:9" x14ac:dyDescent="0.35">
      <c r="A268" s="22" t="s">
        <v>114</v>
      </c>
      <c r="B268" s="22" t="s">
        <v>507</v>
      </c>
      <c r="C268" s="22" t="s">
        <v>648</v>
      </c>
      <c r="D268" s="22" t="s">
        <v>649</v>
      </c>
      <c r="E268" s="22">
        <v>206413</v>
      </c>
      <c r="F268" s="22">
        <v>0</v>
      </c>
      <c r="G268" s="22">
        <v>0</v>
      </c>
      <c r="H268" s="22">
        <v>0</v>
      </c>
      <c r="I268" s="22">
        <v>206413</v>
      </c>
    </row>
    <row r="269" spans="1:9" x14ac:dyDescent="0.35">
      <c r="A269" s="22" t="s">
        <v>114</v>
      </c>
      <c r="B269" s="22" t="s">
        <v>507</v>
      </c>
      <c r="C269" s="22" t="s">
        <v>650</v>
      </c>
      <c r="D269" s="22" t="s">
        <v>651</v>
      </c>
      <c r="E269" s="22">
        <v>0</v>
      </c>
      <c r="F269" s="22">
        <v>0</v>
      </c>
      <c r="G269" s="22">
        <v>0</v>
      </c>
      <c r="H269" s="22">
        <v>0</v>
      </c>
      <c r="I269" s="22">
        <v>0</v>
      </c>
    </row>
    <row r="270" spans="1:9" x14ac:dyDescent="0.35">
      <c r="A270" s="22" t="s">
        <v>114</v>
      </c>
      <c r="B270" s="22" t="s">
        <v>507</v>
      </c>
      <c r="C270" s="22" t="s">
        <v>652</v>
      </c>
      <c r="D270" s="22" t="s">
        <v>653</v>
      </c>
      <c r="E270" s="22">
        <v>544861</v>
      </c>
      <c r="F270" s="22">
        <v>0</v>
      </c>
      <c r="G270" s="22">
        <v>0</v>
      </c>
      <c r="H270" s="22">
        <v>0</v>
      </c>
      <c r="I270" s="22">
        <v>544861</v>
      </c>
    </row>
    <row r="271" spans="1:9" x14ac:dyDescent="0.35">
      <c r="A271" s="22" t="s">
        <v>114</v>
      </c>
      <c r="B271" s="22" t="s">
        <v>507</v>
      </c>
      <c r="C271" s="22" t="s">
        <v>654</v>
      </c>
      <c r="D271" s="22" t="s">
        <v>655</v>
      </c>
      <c r="E271" s="22">
        <v>496324</v>
      </c>
      <c r="F271" s="22">
        <v>0</v>
      </c>
      <c r="G271" s="22">
        <v>0</v>
      </c>
      <c r="H271" s="22">
        <v>489660</v>
      </c>
      <c r="I271" s="22">
        <v>985984</v>
      </c>
    </row>
    <row r="272" spans="1:9" x14ac:dyDescent="0.35">
      <c r="A272" s="22" t="s">
        <v>114</v>
      </c>
      <c r="B272" s="22" t="s">
        <v>507</v>
      </c>
      <c r="C272" s="22" t="s">
        <v>656</v>
      </c>
      <c r="D272" s="22" t="s">
        <v>657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</row>
    <row r="273" spans="1:9" x14ac:dyDescent="0.35">
      <c r="A273" s="22" t="s">
        <v>114</v>
      </c>
      <c r="B273" s="22" t="s">
        <v>507</v>
      </c>
      <c r="C273" s="22" t="s">
        <v>658</v>
      </c>
      <c r="D273" s="22" t="s">
        <v>659</v>
      </c>
      <c r="E273" s="22">
        <v>12671</v>
      </c>
      <c r="F273" s="22">
        <v>0</v>
      </c>
      <c r="G273" s="22">
        <v>0</v>
      </c>
      <c r="H273" s="22">
        <v>75299</v>
      </c>
      <c r="I273" s="22">
        <v>87970</v>
      </c>
    </row>
    <row r="274" spans="1:9" x14ac:dyDescent="0.35">
      <c r="A274" s="22" t="s">
        <v>114</v>
      </c>
      <c r="B274" s="22" t="s">
        <v>507</v>
      </c>
      <c r="C274" s="22" t="s">
        <v>660</v>
      </c>
      <c r="D274" s="22" t="s">
        <v>661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</row>
    <row r="275" spans="1:9" x14ac:dyDescent="0.35">
      <c r="A275" s="22" t="s">
        <v>114</v>
      </c>
      <c r="B275" s="22" t="s">
        <v>507</v>
      </c>
      <c r="C275" s="22" t="s">
        <v>662</v>
      </c>
      <c r="D275" s="22" t="s">
        <v>663</v>
      </c>
      <c r="E275" s="22">
        <v>0</v>
      </c>
      <c r="F275" s="22">
        <v>0</v>
      </c>
      <c r="G275" s="22">
        <v>0</v>
      </c>
      <c r="H275" s="22">
        <v>671456</v>
      </c>
      <c r="I275" s="22">
        <v>671456</v>
      </c>
    </row>
    <row r="276" spans="1:9" x14ac:dyDescent="0.35">
      <c r="A276" s="22" t="s">
        <v>114</v>
      </c>
      <c r="B276" s="22" t="s">
        <v>507</v>
      </c>
      <c r="C276" s="22" t="s">
        <v>664</v>
      </c>
      <c r="D276" s="22" t="s">
        <v>665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</row>
    <row r="277" spans="1:9" x14ac:dyDescent="0.35">
      <c r="A277" s="22" t="s">
        <v>114</v>
      </c>
      <c r="B277" s="22" t="s">
        <v>507</v>
      </c>
      <c r="C277" s="22" t="s">
        <v>666</v>
      </c>
      <c r="D277" s="22" t="s">
        <v>667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</row>
    <row r="278" spans="1:9" x14ac:dyDescent="0.35">
      <c r="A278" s="22" t="s">
        <v>114</v>
      </c>
      <c r="B278" s="22" t="s">
        <v>507</v>
      </c>
      <c r="C278" s="22" t="s">
        <v>668</v>
      </c>
      <c r="D278" s="22" t="s">
        <v>669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</row>
    <row r="279" spans="1:9" x14ac:dyDescent="0.35">
      <c r="A279" s="22" t="s">
        <v>114</v>
      </c>
      <c r="B279" s="22" t="s">
        <v>670</v>
      </c>
      <c r="C279" s="22" t="s">
        <v>671</v>
      </c>
      <c r="D279" s="22" t="s">
        <v>672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</row>
    <row r="280" spans="1:9" x14ac:dyDescent="0.35">
      <c r="A280" s="22" t="s">
        <v>114</v>
      </c>
      <c r="B280" s="22" t="s">
        <v>670</v>
      </c>
      <c r="C280" s="22" t="s">
        <v>673</v>
      </c>
      <c r="D280" s="22" t="s">
        <v>674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</row>
    <row r="281" spans="1:9" x14ac:dyDescent="0.35">
      <c r="A281" s="22" t="s">
        <v>114</v>
      </c>
      <c r="B281" s="22" t="s">
        <v>670</v>
      </c>
      <c r="C281" s="22" t="s">
        <v>675</v>
      </c>
      <c r="D281" s="22" t="s">
        <v>676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</row>
    <row r="282" spans="1:9" x14ac:dyDescent="0.35">
      <c r="A282" s="22" t="s">
        <v>114</v>
      </c>
      <c r="B282" s="22" t="s">
        <v>670</v>
      </c>
      <c r="C282" s="22" t="s">
        <v>677</v>
      </c>
      <c r="D282" s="22" t="s">
        <v>678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</row>
    <row r="283" spans="1:9" x14ac:dyDescent="0.35">
      <c r="A283" s="22" t="s">
        <v>114</v>
      </c>
      <c r="B283" s="22" t="s">
        <v>670</v>
      </c>
      <c r="C283" s="22" t="s">
        <v>679</v>
      </c>
      <c r="D283" s="22" t="s">
        <v>680</v>
      </c>
      <c r="E283" s="22">
        <v>0</v>
      </c>
      <c r="F283" s="22">
        <v>0</v>
      </c>
      <c r="G283" s="22">
        <v>0</v>
      </c>
      <c r="H283" s="22">
        <v>0</v>
      </c>
      <c r="I283" s="22">
        <v>0</v>
      </c>
    </row>
    <row r="284" spans="1:9" x14ac:dyDescent="0.35">
      <c r="A284" s="22" t="s">
        <v>114</v>
      </c>
      <c r="B284" s="22" t="s">
        <v>670</v>
      </c>
      <c r="C284" s="22" t="s">
        <v>681</v>
      </c>
      <c r="D284" s="22" t="s">
        <v>682</v>
      </c>
      <c r="E284" s="22">
        <v>0</v>
      </c>
      <c r="F284" s="22">
        <v>0</v>
      </c>
      <c r="G284" s="22">
        <v>0</v>
      </c>
      <c r="H284" s="22">
        <v>0</v>
      </c>
      <c r="I284" s="22">
        <v>0</v>
      </c>
    </row>
    <row r="285" spans="1:9" x14ac:dyDescent="0.35">
      <c r="A285" s="22" t="s">
        <v>114</v>
      </c>
      <c r="B285" s="22" t="s">
        <v>670</v>
      </c>
      <c r="C285" s="22" t="s">
        <v>683</v>
      </c>
      <c r="D285" s="22" t="s">
        <v>684</v>
      </c>
      <c r="E285" s="22">
        <v>0</v>
      </c>
      <c r="F285" s="22">
        <v>0</v>
      </c>
      <c r="G285" s="22">
        <v>0</v>
      </c>
      <c r="H285" s="22">
        <v>0</v>
      </c>
      <c r="I285" s="22">
        <v>0</v>
      </c>
    </row>
    <row r="286" spans="1:9" x14ac:dyDescent="0.35">
      <c r="A286" s="22" t="s">
        <v>114</v>
      </c>
      <c r="B286" s="22" t="s">
        <v>670</v>
      </c>
      <c r="C286" s="22" t="s">
        <v>685</v>
      </c>
      <c r="D286" s="22" t="s">
        <v>686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</row>
    <row r="287" spans="1:9" x14ac:dyDescent="0.35">
      <c r="A287" s="22" t="s">
        <v>114</v>
      </c>
      <c r="B287" s="22" t="s">
        <v>670</v>
      </c>
      <c r="C287" s="22" t="s">
        <v>687</v>
      </c>
      <c r="D287" s="22" t="s">
        <v>688</v>
      </c>
      <c r="E287" s="22">
        <v>0</v>
      </c>
      <c r="F287" s="22">
        <v>0</v>
      </c>
      <c r="G287" s="22">
        <v>0</v>
      </c>
      <c r="H287" s="22">
        <v>0</v>
      </c>
      <c r="I287" s="22">
        <v>0</v>
      </c>
    </row>
    <row r="288" spans="1:9" x14ac:dyDescent="0.35">
      <c r="A288" s="22" t="s">
        <v>114</v>
      </c>
      <c r="B288" s="22" t="s">
        <v>670</v>
      </c>
      <c r="C288" s="22" t="s">
        <v>689</v>
      </c>
      <c r="D288" s="22" t="s">
        <v>690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</row>
    <row r="289" spans="1:9" x14ac:dyDescent="0.35">
      <c r="A289" s="22" t="s">
        <v>114</v>
      </c>
      <c r="B289" s="22" t="s">
        <v>670</v>
      </c>
      <c r="C289" s="22" t="s">
        <v>691</v>
      </c>
      <c r="D289" s="22" t="s">
        <v>692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</row>
    <row r="290" spans="1:9" x14ac:dyDescent="0.35">
      <c r="A290" s="22" t="s">
        <v>114</v>
      </c>
      <c r="B290" s="22" t="s">
        <v>670</v>
      </c>
      <c r="C290" s="22" t="s">
        <v>693</v>
      </c>
      <c r="D290" s="22" t="s">
        <v>694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</row>
    <row r="291" spans="1:9" x14ac:dyDescent="0.35">
      <c r="A291" s="22" t="s">
        <v>114</v>
      </c>
      <c r="B291" s="22" t="s">
        <v>670</v>
      </c>
      <c r="C291" s="22" t="s">
        <v>695</v>
      </c>
      <c r="D291" s="22" t="s">
        <v>696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</row>
    <row r="292" spans="1:9" x14ac:dyDescent="0.35">
      <c r="A292" s="22" t="s">
        <v>114</v>
      </c>
      <c r="B292" s="22" t="s">
        <v>670</v>
      </c>
      <c r="C292" s="22" t="s">
        <v>697</v>
      </c>
      <c r="D292" s="22" t="s">
        <v>698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</row>
    <row r="293" spans="1:9" x14ac:dyDescent="0.35">
      <c r="A293" s="22" t="s">
        <v>114</v>
      </c>
      <c r="B293" s="22" t="s">
        <v>670</v>
      </c>
      <c r="C293" s="22" t="s">
        <v>699</v>
      </c>
      <c r="D293" s="22" t="s">
        <v>700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</row>
    <row r="294" spans="1:9" x14ac:dyDescent="0.35">
      <c r="A294" s="22" t="s">
        <v>114</v>
      </c>
      <c r="B294" s="22" t="s">
        <v>670</v>
      </c>
      <c r="C294" s="22" t="s">
        <v>701</v>
      </c>
      <c r="D294" s="22" t="s">
        <v>702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</row>
    <row r="295" spans="1:9" x14ac:dyDescent="0.35">
      <c r="A295" s="22" t="s">
        <v>114</v>
      </c>
      <c r="B295" s="22" t="s">
        <v>670</v>
      </c>
      <c r="C295" s="22" t="s">
        <v>703</v>
      </c>
      <c r="D295" s="22" t="s">
        <v>704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</row>
    <row r="296" spans="1:9" x14ac:dyDescent="0.35">
      <c r="A296" s="22" t="s">
        <v>114</v>
      </c>
      <c r="B296" s="22" t="s">
        <v>670</v>
      </c>
      <c r="C296" s="22" t="s">
        <v>705</v>
      </c>
      <c r="D296" s="22" t="s">
        <v>706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</row>
    <row r="297" spans="1:9" x14ac:dyDescent="0.35">
      <c r="A297" s="22" t="s">
        <v>114</v>
      </c>
      <c r="B297" s="22" t="s">
        <v>670</v>
      </c>
      <c r="C297" s="22" t="s">
        <v>707</v>
      </c>
      <c r="D297" s="22" t="s">
        <v>708</v>
      </c>
      <c r="E297" s="22">
        <v>0</v>
      </c>
      <c r="F297" s="22">
        <v>0</v>
      </c>
      <c r="G297" s="22">
        <v>0</v>
      </c>
      <c r="H297" s="22">
        <v>0</v>
      </c>
      <c r="I297" s="22">
        <v>0</v>
      </c>
    </row>
    <row r="298" spans="1:9" x14ac:dyDescent="0.35">
      <c r="A298" s="22" t="s">
        <v>114</v>
      </c>
      <c r="B298" s="22" t="s">
        <v>670</v>
      </c>
      <c r="C298" s="22" t="s">
        <v>709</v>
      </c>
      <c r="D298" s="22" t="s">
        <v>710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</row>
    <row r="299" spans="1:9" x14ac:dyDescent="0.35">
      <c r="A299" s="22" t="s">
        <v>114</v>
      </c>
      <c r="B299" s="22" t="s">
        <v>670</v>
      </c>
      <c r="C299" s="22" t="s">
        <v>711</v>
      </c>
      <c r="D299" s="22" t="s">
        <v>712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</row>
    <row r="300" spans="1:9" x14ac:dyDescent="0.35">
      <c r="A300" s="22" t="s">
        <v>114</v>
      </c>
      <c r="B300" s="22" t="s">
        <v>670</v>
      </c>
      <c r="C300" s="22" t="s">
        <v>713</v>
      </c>
      <c r="D300" s="22" t="s">
        <v>714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</row>
    <row r="301" spans="1:9" x14ac:dyDescent="0.35">
      <c r="A301" s="22" t="s">
        <v>114</v>
      </c>
      <c r="B301" s="22" t="s">
        <v>670</v>
      </c>
      <c r="C301" s="22" t="s">
        <v>715</v>
      </c>
      <c r="D301" s="22" t="s">
        <v>716</v>
      </c>
      <c r="E301" s="22">
        <v>0</v>
      </c>
      <c r="F301" s="22">
        <v>0</v>
      </c>
      <c r="G301" s="22">
        <v>0</v>
      </c>
      <c r="H301" s="22">
        <v>0</v>
      </c>
      <c r="I301" s="22">
        <v>0</v>
      </c>
    </row>
    <row r="302" spans="1:9" x14ac:dyDescent="0.35">
      <c r="A302" s="22" t="s">
        <v>114</v>
      </c>
      <c r="B302" s="22" t="s">
        <v>670</v>
      </c>
      <c r="C302" s="22" t="s">
        <v>717</v>
      </c>
      <c r="D302" s="22" t="s">
        <v>718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</row>
    <row r="303" spans="1:9" x14ac:dyDescent="0.35">
      <c r="A303" s="22" t="s">
        <v>114</v>
      </c>
      <c r="B303" s="22" t="s">
        <v>670</v>
      </c>
      <c r="C303" s="22" t="s">
        <v>719</v>
      </c>
      <c r="D303" s="22" t="s">
        <v>720</v>
      </c>
      <c r="E303" s="22">
        <v>0</v>
      </c>
      <c r="F303" s="22">
        <v>0</v>
      </c>
      <c r="G303" s="22">
        <v>0</v>
      </c>
      <c r="H303" s="22">
        <v>0</v>
      </c>
      <c r="I303" s="22">
        <v>0</v>
      </c>
    </row>
    <row r="304" spans="1:9" x14ac:dyDescent="0.35">
      <c r="A304" s="22" t="s">
        <v>114</v>
      </c>
      <c r="B304" s="22" t="s">
        <v>670</v>
      </c>
      <c r="C304" s="22" t="s">
        <v>721</v>
      </c>
      <c r="D304" s="22" t="s">
        <v>722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</row>
    <row r="305" spans="1:9" x14ac:dyDescent="0.35">
      <c r="A305" s="22" t="s">
        <v>114</v>
      </c>
      <c r="B305" s="22" t="s">
        <v>670</v>
      </c>
      <c r="C305" s="22" t="s">
        <v>723</v>
      </c>
      <c r="D305" s="22" t="s">
        <v>724</v>
      </c>
      <c r="E305" s="22">
        <v>0</v>
      </c>
      <c r="F305" s="22">
        <v>0</v>
      </c>
      <c r="G305" s="22">
        <v>0</v>
      </c>
      <c r="H305" s="22">
        <v>0</v>
      </c>
      <c r="I305" s="22">
        <v>0</v>
      </c>
    </row>
    <row r="306" spans="1:9" x14ac:dyDescent="0.35">
      <c r="A306" s="22" t="s">
        <v>114</v>
      </c>
      <c r="B306" s="22" t="s">
        <v>670</v>
      </c>
      <c r="C306" s="22" t="s">
        <v>725</v>
      </c>
      <c r="D306" s="22" t="s">
        <v>726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</row>
    <row r="307" spans="1:9" x14ac:dyDescent="0.35">
      <c r="A307" s="22" t="s">
        <v>114</v>
      </c>
      <c r="B307" s="22" t="s">
        <v>670</v>
      </c>
      <c r="C307" s="22" t="s">
        <v>727</v>
      </c>
      <c r="D307" s="22" t="s">
        <v>728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</row>
    <row r="308" spans="1:9" x14ac:dyDescent="0.35">
      <c r="A308" s="22" t="s">
        <v>114</v>
      </c>
      <c r="B308" s="22" t="s">
        <v>670</v>
      </c>
      <c r="C308" s="22" t="s">
        <v>729</v>
      </c>
      <c r="D308" s="22" t="s">
        <v>730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</row>
    <row r="309" spans="1:9" x14ac:dyDescent="0.35">
      <c r="A309" s="22" t="s">
        <v>114</v>
      </c>
      <c r="B309" s="22" t="s">
        <v>670</v>
      </c>
      <c r="C309" s="22" t="s">
        <v>731</v>
      </c>
      <c r="D309" s="22" t="s">
        <v>732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</row>
    <row r="310" spans="1:9" x14ac:dyDescent="0.35">
      <c r="A310" s="22" t="s">
        <v>114</v>
      </c>
      <c r="B310" s="22" t="s">
        <v>670</v>
      </c>
      <c r="C310" s="22" t="s">
        <v>733</v>
      </c>
      <c r="D310" s="22" t="s">
        <v>734</v>
      </c>
      <c r="E310" s="22">
        <v>0</v>
      </c>
      <c r="F310" s="22">
        <v>0</v>
      </c>
      <c r="G310" s="22">
        <v>0</v>
      </c>
      <c r="H310" s="22">
        <v>106716</v>
      </c>
      <c r="I310" s="22">
        <v>106716</v>
      </c>
    </row>
    <row r="311" spans="1:9" x14ac:dyDescent="0.35">
      <c r="A311" s="22" t="s">
        <v>114</v>
      </c>
      <c r="B311" s="22" t="s">
        <v>670</v>
      </c>
      <c r="C311" s="22" t="s">
        <v>735</v>
      </c>
      <c r="D311" s="22" t="s">
        <v>736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</row>
    <row r="312" spans="1:9" x14ac:dyDescent="0.35">
      <c r="A312" s="22" t="s">
        <v>114</v>
      </c>
      <c r="B312" s="22" t="s">
        <v>670</v>
      </c>
      <c r="C312" s="22" t="s">
        <v>737</v>
      </c>
      <c r="D312" s="22" t="s">
        <v>738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</row>
    <row r="313" spans="1:9" x14ac:dyDescent="0.35">
      <c r="A313" s="22" t="s">
        <v>114</v>
      </c>
      <c r="B313" s="22" t="s">
        <v>670</v>
      </c>
      <c r="C313" s="22" t="s">
        <v>739</v>
      </c>
      <c r="D313" s="22" t="s">
        <v>740</v>
      </c>
      <c r="E313" s="22">
        <v>0</v>
      </c>
      <c r="F313" s="22">
        <v>0</v>
      </c>
      <c r="G313" s="22">
        <v>0</v>
      </c>
      <c r="H313" s="22">
        <v>800000</v>
      </c>
      <c r="I313" s="22">
        <v>800000</v>
      </c>
    </row>
    <row r="314" spans="1:9" x14ac:dyDescent="0.35">
      <c r="A314" s="22" t="s">
        <v>114</v>
      </c>
      <c r="B314" s="22" t="s">
        <v>670</v>
      </c>
      <c r="C314" s="22" t="s">
        <v>741</v>
      </c>
      <c r="D314" s="22" t="s">
        <v>742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</row>
    <row r="315" spans="1:9" x14ac:dyDescent="0.35">
      <c r="A315" s="22" t="s">
        <v>114</v>
      </c>
      <c r="B315" s="22" t="s">
        <v>670</v>
      </c>
      <c r="C315" s="22" t="s">
        <v>743</v>
      </c>
      <c r="D315" s="22" t="s">
        <v>744</v>
      </c>
      <c r="E315" s="22">
        <v>0</v>
      </c>
      <c r="F315" s="22">
        <v>0</v>
      </c>
      <c r="G315" s="22">
        <v>0</v>
      </c>
      <c r="H315" s="22">
        <v>0</v>
      </c>
      <c r="I315" s="22">
        <v>0</v>
      </c>
    </row>
    <row r="316" spans="1:9" x14ac:dyDescent="0.35">
      <c r="A316" s="22" t="s">
        <v>114</v>
      </c>
      <c r="B316" s="22" t="s">
        <v>670</v>
      </c>
      <c r="C316" s="22" t="s">
        <v>745</v>
      </c>
      <c r="D316" s="22" t="s">
        <v>746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</row>
    <row r="317" spans="1:9" x14ac:dyDescent="0.35">
      <c r="A317" s="22" t="s">
        <v>114</v>
      </c>
      <c r="B317" s="22" t="s">
        <v>670</v>
      </c>
      <c r="C317" s="22" t="s">
        <v>747</v>
      </c>
      <c r="D317" s="22" t="s">
        <v>748</v>
      </c>
      <c r="E317" s="22">
        <v>0</v>
      </c>
      <c r="F317" s="22">
        <v>0</v>
      </c>
      <c r="G317" s="22">
        <v>0</v>
      </c>
      <c r="H317" s="22">
        <v>0</v>
      </c>
      <c r="I317" s="22">
        <v>0</v>
      </c>
    </row>
    <row r="318" spans="1:9" x14ac:dyDescent="0.35">
      <c r="A318" s="22" t="s">
        <v>114</v>
      </c>
      <c r="B318" s="22" t="s">
        <v>670</v>
      </c>
      <c r="C318" s="22" t="s">
        <v>749</v>
      </c>
      <c r="D318" s="22" t="s">
        <v>750</v>
      </c>
      <c r="E318" s="22">
        <v>0</v>
      </c>
      <c r="F318" s="22">
        <v>0</v>
      </c>
      <c r="G318" s="22">
        <v>0</v>
      </c>
      <c r="H318" s="22">
        <v>0</v>
      </c>
      <c r="I318" s="22">
        <v>0</v>
      </c>
    </row>
    <row r="319" spans="1:9" x14ac:dyDescent="0.35">
      <c r="A319" s="22" t="s">
        <v>114</v>
      </c>
      <c r="B319" s="22" t="s">
        <v>670</v>
      </c>
      <c r="C319" s="22" t="s">
        <v>751</v>
      </c>
      <c r="D319" s="22" t="s">
        <v>752</v>
      </c>
      <c r="E319" s="22">
        <v>0</v>
      </c>
      <c r="F319" s="22">
        <v>0</v>
      </c>
      <c r="G319" s="22">
        <v>0</v>
      </c>
      <c r="H319" s="22">
        <v>0</v>
      </c>
      <c r="I319" s="22">
        <v>0</v>
      </c>
    </row>
    <row r="320" spans="1:9" x14ac:dyDescent="0.35">
      <c r="A320" s="22" t="s">
        <v>114</v>
      </c>
      <c r="B320" s="22" t="s">
        <v>670</v>
      </c>
      <c r="C320" s="22" t="s">
        <v>753</v>
      </c>
      <c r="D320" s="22" t="s">
        <v>754</v>
      </c>
      <c r="E320" s="22">
        <v>0</v>
      </c>
      <c r="F320" s="22">
        <v>0</v>
      </c>
      <c r="G320" s="22">
        <v>0</v>
      </c>
      <c r="H320" s="22">
        <v>0</v>
      </c>
      <c r="I320" s="22">
        <v>0</v>
      </c>
    </row>
    <row r="321" spans="1:9" x14ac:dyDescent="0.35">
      <c r="A321" s="22" t="s">
        <v>114</v>
      </c>
      <c r="B321" s="22" t="s">
        <v>670</v>
      </c>
      <c r="C321" s="22" t="s">
        <v>755</v>
      </c>
      <c r="D321" s="22" t="s">
        <v>756</v>
      </c>
      <c r="E321" s="22">
        <v>0</v>
      </c>
      <c r="F321" s="22">
        <v>0</v>
      </c>
      <c r="G321" s="22">
        <v>0</v>
      </c>
      <c r="H321" s="22">
        <v>0</v>
      </c>
      <c r="I321" s="22">
        <v>0</v>
      </c>
    </row>
    <row r="322" spans="1:9" x14ac:dyDescent="0.35">
      <c r="A322" s="22" t="s">
        <v>114</v>
      </c>
      <c r="B322" s="22" t="s">
        <v>670</v>
      </c>
      <c r="C322" s="22" t="s">
        <v>757</v>
      </c>
      <c r="D322" s="22" t="s">
        <v>758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</row>
    <row r="323" spans="1:9" x14ac:dyDescent="0.35">
      <c r="A323" s="22" t="s">
        <v>114</v>
      </c>
      <c r="B323" s="22" t="s">
        <v>670</v>
      </c>
      <c r="C323" s="22" t="s">
        <v>759</v>
      </c>
      <c r="D323" s="22" t="s">
        <v>760</v>
      </c>
      <c r="E323" s="22">
        <v>0</v>
      </c>
      <c r="F323" s="22">
        <v>0</v>
      </c>
      <c r="G323" s="22">
        <v>0</v>
      </c>
      <c r="H323" s="22">
        <v>0</v>
      </c>
      <c r="I323" s="22">
        <v>0</v>
      </c>
    </row>
    <row r="324" spans="1:9" x14ac:dyDescent="0.35">
      <c r="A324" s="22" t="s">
        <v>114</v>
      </c>
      <c r="B324" s="22" t="s">
        <v>670</v>
      </c>
      <c r="C324" s="22" t="s">
        <v>761</v>
      </c>
      <c r="D324" s="22" t="s">
        <v>762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</row>
    <row r="325" spans="1:9" x14ac:dyDescent="0.35">
      <c r="A325" s="22" t="s">
        <v>114</v>
      </c>
      <c r="B325" s="22" t="s">
        <v>670</v>
      </c>
      <c r="C325" s="22" t="s">
        <v>763</v>
      </c>
      <c r="D325" s="22" t="s">
        <v>764</v>
      </c>
      <c r="E325" s="22">
        <v>0</v>
      </c>
      <c r="F325" s="22">
        <v>0</v>
      </c>
      <c r="G325" s="22">
        <v>0</v>
      </c>
      <c r="H325" s="22">
        <v>0</v>
      </c>
      <c r="I325" s="22">
        <v>0</v>
      </c>
    </row>
    <row r="326" spans="1:9" x14ac:dyDescent="0.35">
      <c r="A326" s="22" t="s">
        <v>114</v>
      </c>
      <c r="B326" s="22" t="s">
        <v>670</v>
      </c>
      <c r="C326" s="22" t="s">
        <v>765</v>
      </c>
      <c r="D326" s="22" t="s">
        <v>766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</row>
    <row r="327" spans="1:9" x14ac:dyDescent="0.35">
      <c r="A327" s="22" t="s">
        <v>114</v>
      </c>
      <c r="B327" s="22" t="s">
        <v>670</v>
      </c>
      <c r="C327" s="22" t="s">
        <v>767</v>
      </c>
      <c r="D327" s="22" t="s">
        <v>768</v>
      </c>
      <c r="E327" s="22">
        <v>13857</v>
      </c>
      <c r="F327" s="22">
        <v>0</v>
      </c>
      <c r="G327" s="22">
        <v>0</v>
      </c>
      <c r="H327" s="22">
        <v>0</v>
      </c>
      <c r="I327" s="22">
        <v>13857</v>
      </c>
    </row>
    <row r="328" spans="1:9" x14ac:dyDescent="0.35">
      <c r="A328" s="22" t="s">
        <v>114</v>
      </c>
      <c r="B328" s="22" t="s">
        <v>670</v>
      </c>
      <c r="C328" s="22" t="s">
        <v>769</v>
      </c>
      <c r="D328" s="22" t="s">
        <v>770</v>
      </c>
      <c r="E328" s="22">
        <v>0</v>
      </c>
      <c r="F328" s="22">
        <v>0</v>
      </c>
      <c r="G328" s="22">
        <v>0</v>
      </c>
      <c r="H328" s="22">
        <v>66415</v>
      </c>
      <c r="I328" s="22">
        <v>66415</v>
      </c>
    </row>
    <row r="329" spans="1:9" x14ac:dyDescent="0.35">
      <c r="A329" s="22" t="s">
        <v>114</v>
      </c>
      <c r="B329" s="22" t="s">
        <v>670</v>
      </c>
      <c r="C329" s="22" t="s">
        <v>771</v>
      </c>
      <c r="D329" s="22" t="s">
        <v>772</v>
      </c>
      <c r="E329" s="22">
        <v>0</v>
      </c>
      <c r="F329" s="22">
        <v>0</v>
      </c>
      <c r="G329" s="22">
        <v>0</v>
      </c>
      <c r="H329" s="22">
        <v>0</v>
      </c>
      <c r="I329" s="22">
        <v>0</v>
      </c>
    </row>
    <row r="330" spans="1:9" x14ac:dyDescent="0.35">
      <c r="A330" s="22" t="s">
        <v>114</v>
      </c>
      <c r="B330" s="22" t="s">
        <v>773</v>
      </c>
      <c r="C330" s="22" t="s">
        <v>774</v>
      </c>
      <c r="D330" s="22" t="s">
        <v>775</v>
      </c>
      <c r="E330" s="22">
        <v>0</v>
      </c>
      <c r="F330" s="22">
        <v>0</v>
      </c>
      <c r="G330" s="22">
        <v>0</v>
      </c>
      <c r="H330" s="22">
        <v>0</v>
      </c>
      <c r="I330" s="22">
        <v>0</v>
      </c>
    </row>
    <row r="331" spans="1:9" x14ac:dyDescent="0.35">
      <c r="A331" s="22" t="s">
        <v>114</v>
      </c>
      <c r="B331" s="22" t="s">
        <v>773</v>
      </c>
      <c r="C331" s="22" t="s">
        <v>776</v>
      </c>
      <c r="D331" s="22" t="s">
        <v>777</v>
      </c>
      <c r="E331" s="22">
        <v>0</v>
      </c>
      <c r="F331" s="22">
        <v>0</v>
      </c>
      <c r="G331" s="22">
        <v>0</v>
      </c>
      <c r="H331" s="22">
        <v>0</v>
      </c>
      <c r="I331" s="22">
        <v>0</v>
      </c>
    </row>
    <row r="332" spans="1:9" x14ac:dyDescent="0.35">
      <c r="A332" s="22" t="s">
        <v>114</v>
      </c>
      <c r="B332" s="22" t="s">
        <v>773</v>
      </c>
      <c r="C332" s="22" t="s">
        <v>778</v>
      </c>
      <c r="D332" s="22" t="s">
        <v>779</v>
      </c>
      <c r="E332" s="22">
        <v>0</v>
      </c>
      <c r="F332" s="22">
        <v>0</v>
      </c>
      <c r="G332" s="22">
        <v>0</v>
      </c>
      <c r="H332" s="22">
        <v>0</v>
      </c>
      <c r="I332" s="22">
        <v>0</v>
      </c>
    </row>
    <row r="333" spans="1:9" x14ac:dyDescent="0.35">
      <c r="A333" s="22" t="s">
        <v>114</v>
      </c>
      <c r="B333" s="22" t="s">
        <v>773</v>
      </c>
      <c r="C333" s="22" t="s">
        <v>780</v>
      </c>
      <c r="D333" s="22" t="s">
        <v>781</v>
      </c>
      <c r="E333" s="22">
        <v>0</v>
      </c>
      <c r="F333" s="22">
        <v>0</v>
      </c>
      <c r="G333" s="22">
        <v>0</v>
      </c>
      <c r="H333" s="22">
        <v>0</v>
      </c>
      <c r="I333" s="22">
        <v>0</v>
      </c>
    </row>
    <row r="334" spans="1:9" x14ac:dyDescent="0.35">
      <c r="A334" s="22" t="s">
        <v>114</v>
      </c>
      <c r="B334" s="22" t="s">
        <v>773</v>
      </c>
      <c r="C334" s="22" t="s">
        <v>782</v>
      </c>
      <c r="D334" s="22" t="s">
        <v>783</v>
      </c>
      <c r="E334" s="22">
        <v>0</v>
      </c>
      <c r="F334" s="22">
        <v>0</v>
      </c>
      <c r="G334" s="22">
        <v>0</v>
      </c>
      <c r="H334" s="22">
        <v>0</v>
      </c>
      <c r="I334" s="22">
        <v>0</v>
      </c>
    </row>
    <row r="335" spans="1:9" x14ac:dyDescent="0.35">
      <c r="A335" s="22" t="s">
        <v>114</v>
      </c>
      <c r="B335" s="22" t="s">
        <v>773</v>
      </c>
      <c r="C335" s="22" t="s">
        <v>784</v>
      </c>
      <c r="D335" s="22" t="s">
        <v>785</v>
      </c>
      <c r="E335" s="22">
        <v>0</v>
      </c>
      <c r="F335" s="22">
        <v>0</v>
      </c>
      <c r="G335" s="22">
        <v>0</v>
      </c>
      <c r="H335" s="22">
        <v>0</v>
      </c>
      <c r="I335" s="22">
        <v>0</v>
      </c>
    </row>
    <row r="336" spans="1:9" x14ac:dyDescent="0.35">
      <c r="A336" s="22" t="s">
        <v>114</v>
      </c>
      <c r="B336" s="22" t="s">
        <v>773</v>
      </c>
      <c r="C336" s="22" t="s">
        <v>786</v>
      </c>
      <c r="D336" s="22" t="s">
        <v>787</v>
      </c>
      <c r="E336" s="22">
        <v>0</v>
      </c>
      <c r="F336" s="22">
        <v>0</v>
      </c>
      <c r="G336" s="22">
        <v>0</v>
      </c>
      <c r="H336" s="22">
        <v>0</v>
      </c>
      <c r="I336" s="22">
        <v>0</v>
      </c>
    </row>
    <row r="337" spans="1:9" x14ac:dyDescent="0.35">
      <c r="A337" s="22" t="s">
        <v>114</v>
      </c>
      <c r="B337" s="22" t="s">
        <v>773</v>
      </c>
      <c r="C337" s="22" t="s">
        <v>788</v>
      </c>
      <c r="D337" s="22" t="s">
        <v>789</v>
      </c>
      <c r="E337" s="22">
        <v>0</v>
      </c>
      <c r="F337" s="22">
        <v>0</v>
      </c>
      <c r="G337" s="22">
        <v>0</v>
      </c>
      <c r="H337" s="22">
        <v>0</v>
      </c>
      <c r="I337" s="22">
        <v>0</v>
      </c>
    </row>
    <row r="338" spans="1:9" x14ac:dyDescent="0.35">
      <c r="A338" s="22" t="s">
        <v>114</v>
      </c>
      <c r="B338" s="22" t="s">
        <v>790</v>
      </c>
      <c r="C338" s="22" t="s">
        <v>791</v>
      </c>
      <c r="D338" s="22" t="s">
        <v>792</v>
      </c>
      <c r="E338" s="22">
        <v>159608</v>
      </c>
      <c r="F338" s="22">
        <v>0</v>
      </c>
      <c r="G338" s="22">
        <v>0</v>
      </c>
      <c r="H338" s="22">
        <v>0</v>
      </c>
      <c r="I338" s="22">
        <v>159608</v>
      </c>
    </row>
    <row r="339" spans="1:9" x14ac:dyDescent="0.35">
      <c r="A339" s="22"/>
      <c r="B339" s="22"/>
      <c r="C339" s="22"/>
      <c r="D339" s="22" t="s">
        <v>793</v>
      </c>
      <c r="E339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39572-B91D-4DB9-B110-DEAC65AB5AF4}">
  <dimension ref="A1:R339"/>
  <sheetViews>
    <sheetView zoomScale="90" zoomScaleNormal="90" workbookViewId="0"/>
  </sheetViews>
  <sheetFormatPr defaultRowHeight="14.5" x14ac:dyDescent="0.35"/>
  <cols>
    <col min="2" max="2" width="23.7265625" customWidth="1"/>
    <col min="4" max="4" width="37.7265625" customWidth="1"/>
    <col min="5" max="18" width="15.7265625" customWidth="1"/>
  </cols>
  <sheetData>
    <row r="1" spans="1:18" ht="24" customHeight="1" x14ac:dyDescent="0.4">
      <c r="A1" s="4" t="str">
        <f>HYPERLINK("#'Index'!A1", "&lt;&lt; Index")</f>
        <v>&lt;&lt; Index</v>
      </c>
      <c r="B1" s="20" t="s">
        <v>1204</v>
      </c>
      <c r="D1" s="20" t="s">
        <v>1205</v>
      </c>
    </row>
    <row r="2" spans="1:18" ht="64" customHeight="1" x14ac:dyDescent="0.3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1206</v>
      </c>
      <c r="F2" s="21" t="s">
        <v>1207</v>
      </c>
      <c r="G2" s="21" t="s">
        <v>1208</v>
      </c>
      <c r="H2" s="21" t="s">
        <v>1209</v>
      </c>
      <c r="I2" s="21" t="s">
        <v>1210</v>
      </c>
      <c r="J2" s="21" t="s">
        <v>1211</v>
      </c>
      <c r="K2" s="21" t="s">
        <v>1212</v>
      </c>
      <c r="L2" s="21" t="s">
        <v>1206</v>
      </c>
      <c r="M2" s="21" t="s">
        <v>1207</v>
      </c>
      <c r="N2" s="21" t="s">
        <v>1208</v>
      </c>
      <c r="O2" s="21" t="s">
        <v>1209</v>
      </c>
      <c r="P2" s="21" t="s">
        <v>1210</v>
      </c>
      <c r="Q2" s="21" t="s">
        <v>1211</v>
      </c>
      <c r="R2" s="21" t="s">
        <v>1213</v>
      </c>
    </row>
    <row r="3" spans="1:18" x14ac:dyDescent="0.35">
      <c r="A3" s="21"/>
      <c r="B3" s="21"/>
      <c r="C3" s="21"/>
      <c r="D3" s="21" t="s">
        <v>80</v>
      </c>
      <c r="E3" s="21" t="s">
        <v>1214</v>
      </c>
      <c r="F3" s="21" t="s">
        <v>1215</v>
      </c>
      <c r="G3" s="21" t="s">
        <v>1216</v>
      </c>
      <c r="H3" s="21" t="s">
        <v>1217</v>
      </c>
      <c r="I3" s="21" t="s">
        <v>1218</v>
      </c>
      <c r="J3" s="21" t="s">
        <v>1219</v>
      </c>
      <c r="K3" s="21" t="s">
        <v>1220</v>
      </c>
      <c r="L3" s="21" t="s">
        <v>1221</v>
      </c>
      <c r="M3" s="21" t="s">
        <v>1222</v>
      </c>
      <c r="N3" s="21" t="s">
        <v>1223</v>
      </c>
      <c r="O3" s="21" t="s">
        <v>1224</v>
      </c>
      <c r="P3" s="21" t="s">
        <v>1225</v>
      </c>
      <c r="Q3" s="21" t="s">
        <v>1226</v>
      </c>
      <c r="R3" s="21" t="s">
        <v>1227</v>
      </c>
    </row>
    <row r="4" spans="1:18" x14ac:dyDescent="0.35">
      <c r="A4" s="22" t="s">
        <v>114</v>
      </c>
      <c r="B4" s="22" t="s">
        <v>115</v>
      </c>
      <c r="C4" s="22" t="s">
        <v>116</v>
      </c>
      <c r="D4" s="22" t="s">
        <v>117</v>
      </c>
      <c r="E4" s="22">
        <v>0</v>
      </c>
      <c r="F4" s="22">
        <v>0</v>
      </c>
      <c r="G4" s="22">
        <v>0</v>
      </c>
      <c r="H4" s="22">
        <v>0</v>
      </c>
      <c r="I4" s="22"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2">
        <v>0</v>
      </c>
      <c r="P4" s="22">
        <v>0</v>
      </c>
      <c r="Q4" s="22">
        <v>0</v>
      </c>
      <c r="R4" s="22">
        <v>0</v>
      </c>
    </row>
    <row r="5" spans="1:18" x14ac:dyDescent="0.35">
      <c r="A5" s="22" t="s">
        <v>114</v>
      </c>
      <c r="B5" s="22" t="s">
        <v>115</v>
      </c>
      <c r="C5" s="22" t="s">
        <v>118</v>
      </c>
      <c r="D5" s="22" t="s">
        <v>119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</row>
    <row r="6" spans="1:18" x14ac:dyDescent="0.35">
      <c r="A6" s="22" t="s">
        <v>114</v>
      </c>
      <c r="B6" s="22" t="s">
        <v>115</v>
      </c>
      <c r="C6" s="22" t="s">
        <v>120</v>
      </c>
      <c r="D6" s="22" t="s">
        <v>121</v>
      </c>
      <c r="E6" s="22">
        <v>0</v>
      </c>
      <c r="F6" s="22">
        <v>0</v>
      </c>
      <c r="G6" s="22">
        <v>0</v>
      </c>
      <c r="H6" s="22">
        <v>0</v>
      </c>
      <c r="I6" s="22">
        <v>0</v>
      </c>
      <c r="J6" s="22">
        <v>501805</v>
      </c>
      <c r="K6" s="22">
        <v>501805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</row>
    <row r="7" spans="1:18" x14ac:dyDescent="0.35">
      <c r="A7" s="22" t="s">
        <v>114</v>
      </c>
      <c r="B7" s="22" t="s">
        <v>115</v>
      </c>
      <c r="C7" s="22" t="s">
        <v>122</v>
      </c>
      <c r="D7" s="22" t="s">
        <v>123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</row>
    <row r="8" spans="1:18" x14ac:dyDescent="0.35">
      <c r="A8" s="22" t="s">
        <v>114</v>
      </c>
      <c r="B8" s="22" t="s">
        <v>115</v>
      </c>
      <c r="C8" s="22" t="s">
        <v>124</v>
      </c>
      <c r="D8" s="22" t="s">
        <v>125</v>
      </c>
      <c r="E8" s="22">
        <v>568155</v>
      </c>
      <c r="F8" s="22">
        <v>515276</v>
      </c>
      <c r="G8" s="22">
        <v>483980</v>
      </c>
      <c r="H8" s="22">
        <v>457137</v>
      </c>
      <c r="I8" s="22">
        <v>449055</v>
      </c>
      <c r="J8" s="22">
        <v>3352641</v>
      </c>
      <c r="K8" s="22">
        <v>5826244</v>
      </c>
      <c r="L8" s="22">
        <v>163650</v>
      </c>
      <c r="M8" s="22">
        <v>147617</v>
      </c>
      <c r="N8" s="22">
        <v>133059</v>
      </c>
      <c r="O8" s="22">
        <v>119127</v>
      </c>
      <c r="P8" s="22">
        <v>106253</v>
      </c>
      <c r="Q8" s="22">
        <v>432742</v>
      </c>
      <c r="R8" s="22">
        <v>1102448</v>
      </c>
    </row>
    <row r="9" spans="1:18" x14ac:dyDescent="0.35">
      <c r="A9" s="22" t="s">
        <v>114</v>
      </c>
      <c r="B9" s="22" t="s">
        <v>115</v>
      </c>
      <c r="C9" s="22" t="s">
        <v>126</v>
      </c>
      <c r="D9" s="22" t="s">
        <v>127</v>
      </c>
      <c r="E9" s="22">
        <v>978971</v>
      </c>
      <c r="F9" s="22">
        <v>984827</v>
      </c>
      <c r="G9" s="22">
        <v>990853</v>
      </c>
      <c r="H9" s="22">
        <v>997220</v>
      </c>
      <c r="I9" s="22">
        <v>1003777</v>
      </c>
      <c r="J9" s="22">
        <v>2863493</v>
      </c>
      <c r="K9" s="22">
        <v>7819141</v>
      </c>
      <c r="L9" s="22">
        <v>228316</v>
      </c>
      <c r="M9" s="22">
        <v>198269</v>
      </c>
      <c r="N9" s="22">
        <v>167998</v>
      </c>
      <c r="O9" s="22">
        <v>137494</v>
      </c>
      <c r="P9" s="22">
        <v>106747</v>
      </c>
      <c r="Q9" s="22">
        <v>212843</v>
      </c>
      <c r="R9" s="22">
        <v>1051667</v>
      </c>
    </row>
    <row r="10" spans="1:18" x14ac:dyDescent="0.35">
      <c r="A10" s="22" t="s">
        <v>114</v>
      </c>
      <c r="B10" s="22" t="s">
        <v>115</v>
      </c>
      <c r="C10" s="22" t="s">
        <v>128</v>
      </c>
      <c r="D10" s="22" t="s">
        <v>129</v>
      </c>
      <c r="E10" s="22">
        <v>0</v>
      </c>
      <c r="F10" s="22">
        <v>0</v>
      </c>
      <c r="G10" s="22">
        <v>0</v>
      </c>
      <c r="H10" s="22">
        <v>0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</row>
    <row r="11" spans="1:18" x14ac:dyDescent="0.35">
      <c r="A11" s="22" t="s">
        <v>114</v>
      </c>
      <c r="B11" s="22" t="s">
        <v>115</v>
      </c>
      <c r="C11" s="22" t="s">
        <v>130</v>
      </c>
      <c r="D11" s="22" t="s">
        <v>131</v>
      </c>
      <c r="E11" s="22">
        <v>0</v>
      </c>
      <c r="F11" s="22">
        <v>0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</row>
    <row r="12" spans="1:18" x14ac:dyDescent="0.35">
      <c r="A12" s="22" t="s">
        <v>114</v>
      </c>
      <c r="B12" s="22" t="s">
        <v>115</v>
      </c>
      <c r="C12" s="22" t="s">
        <v>132</v>
      </c>
      <c r="D12" s="22" t="s">
        <v>133</v>
      </c>
      <c r="E12" s="22">
        <v>0</v>
      </c>
      <c r="F12" s="22">
        <v>0</v>
      </c>
      <c r="G12" s="22">
        <v>0</v>
      </c>
      <c r="H12" s="22">
        <v>0</v>
      </c>
      <c r="I12" s="22"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</row>
    <row r="13" spans="1:18" x14ac:dyDescent="0.35">
      <c r="A13" s="22" t="s">
        <v>114</v>
      </c>
      <c r="B13" s="22" t="s">
        <v>115</v>
      </c>
      <c r="C13" s="22" t="s">
        <v>134</v>
      </c>
      <c r="D13" s="22" t="s">
        <v>135</v>
      </c>
      <c r="E13" s="22">
        <v>0</v>
      </c>
      <c r="F13" s="22">
        <v>0</v>
      </c>
      <c r="G13" s="22">
        <v>0</v>
      </c>
      <c r="H13" s="22">
        <v>0</v>
      </c>
      <c r="I13" s="22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</row>
    <row r="14" spans="1:18" x14ac:dyDescent="0.35">
      <c r="A14" s="22" t="s">
        <v>114</v>
      </c>
      <c r="B14" s="22" t="s">
        <v>115</v>
      </c>
      <c r="C14" s="22" t="s">
        <v>136</v>
      </c>
      <c r="D14" s="22" t="s">
        <v>137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</row>
    <row r="15" spans="1:18" x14ac:dyDescent="0.35">
      <c r="A15" s="22" t="s">
        <v>114</v>
      </c>
      <c r="B15" s="22" t="s">
        <v>115</v>
      </c>
      <c r="C15" s="22" t="s">
        <v>138</v>
      </c>
      <c r="D15" s="22" t="s">
        <v>139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</row>
    <row r="16" spans="1:18" x14ac:dyDescent="0.35">
      <c r="A16" s="22" t="s">
        <v>114</v>
      </c>
      <c r="B16" s="22" t="s">
        <v>115</v>
      </c>
      <c r="C16" s="22" t="s">
        <v>140</v>
      </c>
      <c r="D16" s="22" t="s">
        <v>141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</row>
    <row r="17" spans="1:18" x14ac:dyDescent="0.35">
      <c r="A17" s="22" t="s">
        <v>114</v>
      </c>
      <c r="B17" s="22" t="s">
        <v>115</v>
      </c>
      <c r="C17" s="22" t="s">
        <v>142</v>
      </c>
      <c r="D17" s="22" t="s">
        <v>143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</row>
    <row r="18" spans="1:18" x14ac:dyDescent="0.35">
      <c r="A18" s="22" t="s">
        <v>114</v>
      </c>
      <c r="B18" s="22" t="s">
        <v>115</v>
      </c>
      <c r="C18" s="22" t="s">
        <v>144</v>
      </c>
      <c r="D18" s="22" t="s">
        <v>145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</row>
    <row r="19" spans="1:18" x14ac:dyDescent="0.35">
      <c r="A19" s="22" t="s">
        <v>114</v>
      </c>
      <c r="B19" s="22" t="s">
        <v>115</v>
      </c>
      <c r="C19" s="22" t="s">
        <v>146</v>
      </c>
      <c r="D19" s="22" t="s">
        <v>147</v>
      </c>
      <c r="E19" s="22">
        <v>2375034</v>
      </c>
      <c r="F19" s="22">
        <v>2430771</v>
      </c>
      <c r="G19" s="22">
        <v>2487844</v>
      </c>
      <c r="H19" s="22">
        <v>2546287</v>
      </c>
      <c r="I19" s="22">
        <v>2606133</v>
      </c>
      <c r="J19" s="22">
        <v>8290505</v>
      </c>
      <c r="K19" s="22">
        <v>20736574</v>
      </c>
      <c r="L19" s="22">
        <v>245938</v>
      </c>
      <c r="M19" s="22">
        <v>242681</v>
      </c>
      <c r="N19" s="22">
        <v>228017</v>
      </c>
      <c r="O19" s="22">
        <v>212935</v>
      </c>
      <c r="P19" s="22">
        <v>107423</v>
      </c>
      <c r="Q19" s="22">
        <v>1017238</v>
      </c>
      <c r="R19" s="22">
        <v>2054232</v>
      </c>
    </row>
    <row r="20" spans="1:18" x14ac:dyDescent="0.35">
      <c r="A20" s="22" t="s">
        <v>114</v>
      </c>
      <c r="B20" s="22" t="s">
        <v>115</v>
      </c>
      <c r="C20" s="22" t="s">
        <v>148</v>
      </c>
      <c r="D20" s="22" t="s">
        <v>149</v>
      </c>
      <c r="E20" s="22">
        <v>0</v>
      </c>
      <c r="F20" s="22">
        <v>0</v>
      </c>
      <c r="G20" s="22">
        <v>0</v>
      </c>
      <c r="H20" s="22">
        <v>0</v>
      </c>
      <c r="I20" s="22">
        <v>451909</v>
      </c>
      <c r="J20" s="22">
        <v>0</v>
      </c>
      <c r="K20" s="22">
        <v>451909</v>
      </c>
      <c r="L20" s="22"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</row>
    <row r="21" spans="1:18" x14ac:dyDescent="0.35">
      <c r="A21" s="22" t="s">
        <v>114</v>
      </c>
      <c r="B21" s="22" t="s">
        <v>115</v>
      </c>
      <c r="C21" s="22" t="s">
        <v>150</v>
      </c>
      <c r="D21" s="22" t="s">
        <v>151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</row>
    <row r="22" spans="1:18" x14ac:dyDescent="0.35">
      <c r="A22" s="22" t="s">
        <v>114</v>
      </c>
      <c r="B22" s="22" t="s">
        <v>115</v>
      </c>
      <c r="C22" s="22" t="s">
        <v>152</v>
      </c>
      <c r="D22" s="22" t="s">
        <v>153</v>
      </c>
      <c r="E22" s="22">
        <v>0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</row>
    <row r="23" spans="1:18" x14ac:dyDescent="0.35">
      <c r="A23" s="22" t="s">
        <v>114</v>
      </c>
      <c r="B23" s="22" t="s">
        <v>154</v>
      </c>
      <c r="C23" s="22" t="s">
        <v>155</v>
      </c>
      <c r="D23" s="22" t="s">
        <v>156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</row>
    <row r="24" spans="1:18" x14ac:dyDescent="0.35">
      <c r="A24" s="22" t="s">
        <v>114</v>
      </c>
      <c r="B24" s="22" t="s">
        <v>154</v>
      </c>
      <c r="C24" s="22" t="s">
        <v>157</v>
      </c>
      <c r="D24" s="22" t="s">
        <v>158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</row>
    <row r="25" spans="1:18" x14ac:dyDescent="0.35">
      <c r="A25" s="22" t="s">
        <v>114</v>
      </c>
      <c r="B25" s="22" t="s">
        <v>154</v>
      </c>
      <c r="C25" s="22" t="s">
        <v>159</v>
      </c>
      <c r="D25" s="22" t="s">
        <v>160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</row>
    <row r="26" spans="1:18" x14ac:dyDescent="0.35">
      <c r="A26" s="22" t="s">
        <v>114</v>
      </c>
      <c r="B26" s="22" t="s">
        <v>154</v>
      </c>
      <c r="C26" s="22" t="s">
        <v>161</v>
      </c>
      <c r="D26" s="22" t="s">
        <v>162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</row>
    <row r="27" spans="1:18" x14ac:dyDescent="0.35">
      <c r="A27" s="22" t="s">
        <v>114</v>
      </c>
      <c r="B27" s="22" t="s">
        <v>154</v>
      </c>
      <c r="C27" s="22" t="s">
        <v>163</v>
      </c>
      <c r="D27" s="22" t="s">
        <v>164</v>
      </c>
      <c r="E27" s="22">
        <v>56837</v>
      </c>
      <c r="F27" s="22">
        <v>60606</v>
      </c>
      <c r="G27" s="22">
        <v>16943</v>
      </c>
      <c r="H27" s="22">
        <v>17623</v>
      </c>
      <c r="I27" s="22">
        <v>18331</v>
      </c>
      <c r="J27" s="22">
        <v>249100</v>
      </c>
      <c r="K27" s="22">
        <v>419440</v>
      </c>
      <c r="L27" s="22">
        <v>19528</v>
      </c>
      <c r="M27" s="22">
        <v>15760</v>
      </c>
      <c r="N27" s="22">
        <v>11727</v>
      </c>
      <c r="O27" s="22">
        <v>11046</v>
      </c>
      <c r="P27" s="22">
        <v>10338</v>
      </c>
      <c r="Q27" s="22">
        <v>65224</v>
      </c>
      <c r="R27" s="22">
        <v>133623</v>
      </c>
    </row>
    <row r="28" spans="1:18" x14ac:dyDescent="0.35">
      <c r="A28" s="22" t="s">
        <v>114</v>
      </c>
      <c r="B28" s="22" t="s">
        <v>154</v>
      </c>
      <c r="C28" s="22" t="s">
        <v>165</v>
      </c>
      <c r="D28" s="22" t="s">
        <v>166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</row>
    <row r="29" spans="1:18" x14ac:dyDescent="0.35">
      <c r="A29" s="22" t="s">
        <v>114</v>
      </c>
      <c r="B29" s="22" t="s">
        <v>167</v>
      </c>
      <c r="C29" s="22" t="s">
        <v>168</v>
      </c>
      <c r="D29" s="22" t="s">
        <v>169</v>
      </c>
      <c r="E29" s="22">
        <v>12132</v>
      </c>
      <c r="F29" s="22">
        <v>12575</v>
      </c>
      <c r="G29" s="22">
        <v>13034</v>
      </c>
      <c r="H29" s="22">
        <v>13510</v>
      </c>
      <c r="I29" s="22">
        <v>14004</v>
      </c>
      <c r="J29" s="22">
        <v>247582</v>
      </c>
      <c r="K29" s="22">
        <v>312837</v>
      </c>
      <c r="L29" s="22">
        <v>11212</v>
      </c>
      <c r="M29" s="22">
        <v>10770</v>
      </c>
      <c r="N29" s="22">
        <v>10310</v>
      </c>
      <c r="O29" s="22">
        <v>9835</v>
      </c>
      <c r="P29" s="22">
        <v>9341</v>
      </c>
      <c r="Q29" s="22">
        <v>67575</v>
      </c>
      <c r="R29" s="22">
        <v>119043</v>
      </c>
    </row>
    <row r="30" spans="1:18" x14ac:dyDescent="0.35">
      <c r="A30" s="22" t="s">
        <v>114</v>
      </c>
      <c r="B30" s="22" t="s">
        <v>167</v>
      </c>
      <c r="C30" s="22" t="s">
        <v>170</v>
      </c>
      <c r="D30" s="22" t="s">
        <v>171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</row>
    <row r="31" spans="1:18" x14ac:dyDescent="0.35">
      <c r="A31" s="22" t="s">
        <v>114</v>
      </c>
      <c r="B31" s="22" t="s">
        <v>167</v>
      </c>
      <c r="C31" s="22" t="s">
        <v>172</v>
      </c>
      <c r="D31" s="22" t="s">
        <v>173</v>
      </c>
      <c r="E31" s="22">
        <v>158001</v>
      </c>
      <c r="F31" s="22">
        <v>162586</v>
      </c>
      <c r="G31" s="22">
        <v>167303</v>
      </c>
      <c r="H31" s="22">
        <v>172158</v>
      </c>
      <c r="I31" s="22">
        <v>177154</v>
      </c>
      <c r="J31" s="22">
        <v>3505149</v>
      </c>
      <c r="K31" s="22">
        <v>4342351</v>
      </c>
      <c r="L31" s="22">
        <v>123973</v>
      </c>
      <c r="M31" s="22">
        <v>119388</v>
      </c>
      <c r="N31" s="22">
        <v>114671</v>
      </c>
      <c r="O31" s="22">
        <v>109816</v>
      </c>
      <c r="P31" s="22">
        <v>104817</v>
      </c>
      <c r="Q31" s="22">
        <v>865450</v>
      </c>
      <c r="R31" s="22">
        <v>1438115</v>
      </c>
    </row>
    <row r="32" spans="1:18" x14ac:dyDescent="0.35">
      <c r="A32" s="22" t="s">
        <v>114</v>
      </c>
      <c r="B32" s="22" t="s">
        <v>167</v>
      </c>
      <c r="C32" s="22" t="s">
        <v>174</v>
      </c>
      <c r="D32" s="22" t="s">
        <v>175</v>
      </c>
      <c r="E32" s="22">
        <v>140226</v>
      </c>
      <c r="F32" s="22">
        <v>146275</v>
      </c>
      <c r="G32" s="22">
        <v>152585</v>
      </c>
      <c r="H32" s="22">
        <v>159167</v>
      </c>
      <c r="I32" s="22">
        <v>166033</v>
      </c>
      <c r="J32" s="22">
        <v>2109896</v>
      </c>
      <c r="K32" s="22">
        <v>2874182</v>
      </c>
      <c r="L32" s="22">
        <v>121194</v>
      </c>
      <c r="M32" s="22">
        <v>115145</v>
      </c>
      <c r="N32" s="22">
        <v>108835</v>
      </c>
      <c r="O32" s="22">
        <v>102253</v>
      </c>
      <c r="P32" s="22">
        <v>95387</v>
      </c>
      <c r="Q32" s="22">
        <v>504289</v>
      </c>
      <c r="R32" s="22">
        <v>1047103</v>
      </c>
    </row>
    <row r="33" spans="1:18" x14ac:dyDescent="0.35">
      <c r="A33" s="22" t="s">
        <v>114</v>
      </c>
      <c r="B33" s="22" t="s">
        <v>167</v>
      </c>
      <c r="C33" s="22" t="s">
        <v>176</v>
      </c>
      <c r="D33" s="22" t="s">
        <v>177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</row>
    <row r="34" spans="1:18" x14ac:dyDescent="0.35">
      <c r="A34" s="22" t="s">
        <v>114</v>
      </c>
      <c r="B34" s="22" t="s">
        <v>167</v>
      </c>
      <c r="C34" s="22" t="s">
        <v>178</v>
      </c>
      <c r="D34" s="22" t="s">
        <v>179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</row>
    <row r="35" spans="1:18" x14ac:dyDescent="0.35">
      <c r="A35" s="22" t="s">
        <v>114</v>
      </c>
      <c r="B35" s="22" t="s">
        <v>167</v>
      </c>
      <c r="C35" s="22" t="s">
        <v>180</v>
      </c>
      <c r="D35" s="22" t="s">
        <v>181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</row>
    <row r="36" spans="1:18" x14ac:dyDescent="0.35">
      <c r="A36" s="22" t="s">
        <v>114</v>
      </c>
      <c r="B36" s="22" t="s">
        <v>167</v>
      </c>
      <c r="C36" s="22" t="s">
        <v>182</v>
      </c>
      <c r="D36" s="22" t="s">
        <v>183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</row>
    <row r="37" spans="1:18" x14ac:dyDescent="0.35">
      <c r="A37" s="22" t="s">
        <v>114</v>
      </c>
      <c r="B37" s="22" t="s">
        <v>167</v>
      </c>
      <c r="C37" s="22" t="s">
        <v>184</v>
      </c>
      <c r="D37" s="22" t="s">
        <v>185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</row>
    <row r="38" spans="1:18" x14ac:dyDescent="0.35">
      <c r="A38" s="22" t="s">
        <v>114</v>
      </c>
      <c r="B38" s="22" t="s">
        <v>167</v>
      </c>
      <c r="C38" s="22" t="s">
        <v>186</v>
      </c>
      <c r="D38" s="22" t="s">
        <v>187</v>
      </c>
      <c r="E38" s="22">
        <v>190671</v>
      </c>
      <c r="F38" s="22">
        <v>195555</v>
      </c>
      <c r="G38" s="22">
        <v>200564</v>
      </c>
      <c r="H38" s="22">
        <v>205703</v>
      </c>
      <c r="I38" s="22">
        <v>210975</v>
      </c>
      <c r="J38" s="22">
        <v>2869157</v>
      </c>
      <c r="K38" s="22">
        <v>3872625</v>
      </c>
      <c r="L38" s="22">
        <v>98085</v>
      </c>
      <c r="M38" s="22">
        <v>93201</v>
      </c>
      <c r="N38" s="22">
        <v>88192</v>
      </c>
      <c r="O38" s="22">
        <v>83053</v>
      </c>
      <c r="P38" s="22">
        <v>77781</v>
      </c>
      <c r="Q38" s="22">
        <v>473230</v>
      </c>
      <c r="R38" s="22">
        <v>913542</v>
      </c>
    </row>
    <row r="39" spans="1:18" x14ac:dyDescent="0.35">
      <c r="A39" s="22" t="s">
        <v>114</v>
      </c>
      <c r="B39" s="22" t="s">
        <v>167</v>
      </c>
      <c r="C39" s="22" t="s">
        <v>188</v>
      </c>
      <c r="D39" s="22" t="s">
        <v>189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</row>
    <row r="40" spans="1:18" x14ac:dyDescent="0.35">
      <c r="A40" s="22" t="s">
        <v>114</v>
      </c>
      <c r="B40" s="22" t="s">
        <v>167</v>
      </c>
      <c r="C40" s="22" t="s">
        <v>190</v>
      </c>
      <c r="D40" s="22" t="s">
        <v>191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</row>
    <row r="41" spans="1:18" x14ac:dyDescent="0.35">
      <c r="A41" s="22" t="s">
        <v>114</v>
      </c>
      <c r="B41" s="22" t="s">
        <v>167</v>
      </c>
      <c r="C41" s="22" t="s">
        <v>192</v>
      </c>
      <c r="D41" s="22" t="s">
        <v>193</v>
      </c>
      <c r="E41" s="22">
        <v>384956</v>
      </c>
      <c r="F41" s="22">
        <v>400532</v>
      </c>
      <c r="G41" s="22">
        <v>416738</v>
      </c>
      <c r="H41" s="22">
        <v>433600</v>
      </c>
      <c r="I41" s="22">
        <v>223335</v>
      </c>
      <c r="J41" s="22">
        <v>0</v>
      </c>
      <c r="K41" s="22">
        <v>1859161</v>
      </c>
      <c r="L41" s="22">
        <v>70661</v>
      </c>
      <c r="M41" s="22">
        <v>55085</v>
      </c>
      <c r="N41" s="22">
        <v>38879</v>
      </c>
      <c r="O41" s="22">
        <v>22017</v>
      </c>
      <c r="P41" s="22">
        <v>4473</v>
      </c>
      <c r="Q41" s="22">
        <v>0</v>
      </c>
      <c r="R41" s="22">
        <v>191115</v>
      </c>
    </row>
    <row r="42" spans="1:18" x14ac:dyDescent="0.35">
      <c r="A42" s="22" t="s">
        <v>114</v>
      </c>
      <c r="B42" s="22" t="s">
        <v>167</v>
      </c>
      <c r="C42" s="22" t="s">
        <v>194</v>
      </c>
      <c r="D42" s="22" t="s">
        <v>195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</row>
    <row r="43" spans="1:18" x14ac:dyDescent="0.35">
      <c r="A43" s="22" t="s">
        <v>114</v>
      </c>
      <c r="B43" s="22" t="s">
        <v>167</v>
      </c>
      <c r="C43" s="22" t="s">
        <v>196</v>
      </c>
      <c r="D43" s="22" t="s">
        <v>197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</row>
    <row r="44" spans="1:18" x14ac:dyDescent="0.35">
      <c r="A44" s="22" t="s">
        <v>114</v>
      </c>
      <c r="B44" s="22" t="s">
        <v>167</v>
      </c>
      <c r="C44" s="22" t="s">
        <v>198</v>
      </c>
      <c r="D44" s="22" t="s">
        <v>199</v>
      </c>
      <c r="E44" s="22">
        <v>816795</v>
      </c>
      <c r="F44" s="22">
        <v>834318</v>
      </c>
      <c r="G44" s="22">
        <v>0</v>
      </c>
      <c r="H44" s="22">
        <v>0</v>
      </c>
      <c r="I44" s="22">
        <v>0</v>
      </c>
      <c r="J44" s="22">
        <v>0</v>
      </c>
      <c r="K44" s="22">
        <v>1651113</v>
      </c>
      <c r="L44" s="22">
        <v>30900</v>
      </c>
      <c r="M44" s="22">
        <v>13377</v>
      </c>
      <c r="N44" s="22">
        <v>0</v>
      </c>
      <c r="O44" s="22">
        <v>0</v>
      </c>
      <c r="P44" s="22">
        <v>0</v>
      </c>
      <c r="Q44" s="22">
        <v>0</v>
      </c>
      <c r="R44" s="22">
        <v>44277</v>
      </c>
    </row>
    <row r="45" spans="1:18" x14ac:dyDescent="0.35">
      <c r="A45" s="22" t="s">
        <v>114</v>
      </c>
      <c r="B45" s="22" t="s">
        <v>167</v>
      </c>
      <c r="C45" s="22" t="s">
        <v>200</v>
      </c>
      <c r="D45" s="22" t="s">
        <v>201</v>
      </c>
      <c r="E45" s="22">
        <v>130483</v>
      </c>
      <c r="F45" s="22">
        <v>135244</v>
      </c>
      <c r="G45" s="22">
        <v>140178</v>
      </c>
      <c r="H45" s="22">
        <v>145293</v>
      </c>
      <c r="I45" s="22">
        <v>150594</v>
      </c>
      <c r="J45" s="22">
        <v>3312306</v>
      </c>
      <c r="K45" s="22">
        <v>4014098</v>
      </c>
      <c r="L45" s="22">
        <v>143981</v>
      </c>
      <c r="M45" s="22">
        <v>139220</v>
      </c>
      <c r="N45" s="22">
        <v>134285</v>
      </c>
      <c r="O45" s="22">
        <v>129171</v>
      </c>
      <c r="P45" s="22">
        <v>123869</v>
      </c>
      <c r="Q45" s="22">
        <v>1079109</v>
      </c>
      <c r="R45" s="22">
        <v>1749635</v>
      </c>
    </row>
    <row r="46" spans="1:18" x14ac:dyDescent="0.35">
      <c r="A46" s="22" t="s">
        <v>114</v>
      </c>
      <c r="B46" s="22" t="s">
        <v>167</v>
      </c>
      <c r="C46" s="22" t="s">
        <v>202</v>
      </c>
      <c r="D46" s="22" t="s">
        <v>203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</row>
    <row r="47" spans="1:18" x14ac:dyDescent="0.35">
      <c r="A47" s="22" t="s">
        <v>114</v>
      </c>
      <c r="B47" s="22" t="s">
        <v>167</v>
      </c>
      <c r="C47" s="22" t="s">
        <v>204</v>
      </c>
      <c r="D47" s="22" t="s">
        <v>205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</row>
    <row r="48" spans="1:18" x14ac:dyDescent="0.35">
      <c r="A48" s="22" t="s">
        <v>114</v>
      </c>
      <c r="B48" s="22" t="s">
        <v>167</v>
      </c>
      <c r="C48" s="22" t="s">
        <v>206</v>
      </c>
      <c r="D48" s="22" t="s">
        <v>207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</row>
    <row r="49" spans="1:18" x14ac:dyDescent="0.35">
      <c r="A49" s="22" t="s">
        <v>114</v>
      </c>
      <c r="B49" s="22" t="s">
        <v>167</v>
      </c>
      <c r="C49" s="22" t="s">
        <v>208</v>
      </c>
      <c r="D49" s="22" t="s">
        <v>209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</row>
    <row r="50" spans="1:18" x14ac:dyDescent="0.35">
      <c r="A50" s="22" t="s">
        <v>114</v>
      </c>
      <c r="B50" s="22" t="s">
        <v>167</v>
      </c>
      <c r="C50" s="22" t="s">
        <v>210</v>
      </c>
      <c r="D50" s="22" t="s">
        <v>211</v>
      </c>
      <c r="E50" s="22">
        <v>162185</v>
      </c>
      <c r="F50" s="22">
        <v>169447</v>
      </c>
      <c r="G50" s="22">
        <v>177047</v>
      </c>
      <c r="H50" s="22">
        <v>184997</v>
      </c>
      <c r="I50" s="22">
        <v>193316</v>
      </c>
      <c r="J50" s="22">
        <v>1918659</v>
      </c>
      <c r="K50" s="22">
        <v>2805651</v>
      </c>
      <c r="L50" s="22">
        <v>113406</v>
      </c>
      <c r="M50" s="22">
        <v>106142</v>
      </c>
      <c r="N50" s="22">
        <v>98543</v>
      </c>
      <c r="O50" s="22">
        <v>90593</v>
      </c>
      <c r="P50" s="22">
        <v>82275</v>
      </c>
      <c r="Q50" s="22">
        <v>403669</v>
      </c>
      <c r="R50" s="22">
        <v>894628</v>
      </c>
    </row>
    <row r="51" spans="1:18" x14ac:dyDescent="0.35">
      <c r="A51" s="22" t="s">
        <v>114</v>
      </c>
      <c r="B51" s="22" t="s">
        <v>167</v>
      </c>
      <c r="C51" s="22" t="s">
        <v>212</v>
      </c>
      <c r="D51" s="22" t="s">
        <v>213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</row>
    <row r="52" spans="1:18" x14ac:dyDescent="0.35">
      <c r="A52" s="22" t="s">
        <v>114</v>
      </c>
      <c r="B52" s="22" t="s">
        <v>167</v>
      </c>
      <c r="C52" s="22" t="s">
        <v>214</v>
      </c>
      <c r="D52" s="22" t="s">
        <v>215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</row>
    <row r="53" spans="1:18" x14ac:dyDescent="0.35">
      <c r="A53" s="22" t="s">
        <v>114</v>
      </c>
      <c r="B53" s="22" t="s">
        <v>167</v>
      </c>
      <c r="C53" s="22" t="s">
        <v>216</v>
      </c>
      <c r="D53" s="22" t="s">
        <v>217</v>
      </c>
      <c r="E53" s="22">
        <v>541815</v>
      </c>
      <c r="F53" s="22">
        <v>562479</v>
      </c>
      <c r="G53" s="22">
        <v>583947</v>
      </c>
      <c r="H53" s="22">
        <v>606253</v>
      </c>
      <c r="I53" s="22">
        <v>629429</v>
      </c>
      <c r="J53" s="22">
        <v>7460611</v>
      </c>
      <c r="K53" s="22">
        <v>10384534</v>
      </c>
      <c r="L53" s="22">
        <v>376211</v>
      </c>
      <c r="M53" s="22">
        <v>355548</v>
      </c>
      <c r="N53" s="22">
        <v>334079</v>
      </c>
      <c r="O53" s="22">
        <v>311774</v>
      </c>
      <c r="P53" s="22">
        <v>288597</v>
      </c>
      <c r="Q53" s="22">
        <v>1691505</v>
      </c>
      <c r="R53" s="22">
        <v>3357714</v>
      </c>
    </row>
    <row r="54" spans="1:18" x14ac:dyDescent="0.35">
      <c r="A54" s="22" t="s">
        <v>114</v>
      </c>
      <c r="B54" s="22" t="s">
        <v>167</v>
      </c>
      <c r="C54" s="22" t="s">
        <v>218</v>
      </c>
      <c r="D54" s="22" t="s">
        <v>219</v>
      </c>
      <c r="E54" s="22">
        <v>450152</v>
      </c>
      <c r="F54" s="22">
        <v>464441</v>
      </c>
      <c r="G54" s="22">
        <v>479271</v>
      </c>
      <c r="H54" s="22">
        <v>494661</v>
      </c>
      <c r="I54" s="22">
        <v>405360</v>
      </c>
      <c r="J54" s="22">
        <v>1049112</v>
      </c>
      <c r="K54" s="22">
        <v>3342997</v>
      </c>
      <c r="L54" s="22">
        <v>123490</v>
      </c>
      <c r="M54" s="22">
        <v>103891</v>
      </c>
      <c r="N54" s="22">
        <v>83476</v>
      </c>
      <c r="O54" s="22">
        <v>62205</v>
      </c>
      <c r="P54" s="22">
        <v>42971</v>
      </c>
      <c r="Q54" s="22">
        <v>73541</v>
      </c>
      <c r="R54" s="22">
        <v>489574</v>
      </c>
    </row>
    <row r="55" spans="1:18" x14ac:dyDescent="0.35">
      <c r="A55" s="22" t="s">
        <v>114</v>
      </c>
      <c r="B55" s="22" t="s">
        <v>167</v>
      </c>
      <c r="C55" s="22" t="s">
        <v>220</v>
      </c>
      <c r="D55" s="22" t="s">
        <v>221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</row>
    <row r="56" spans="1:18" x14ac:dyDescent="0.35">
      <c r="A56" s="22" t="s">
        <v>114</v>
      </c>
      <c r="B56" s="22" t="s">
        <v>167</v>
      </c>
      <c r="C56" s="22" t="s">
        <v>222</v>
      </c>
      <c r="D56" s="22" t="s">
        <v>223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</row>
    <row r="57" spans="1:18" x14ac:dyDescent="0.35">
      <c r="A57" s="22" t="s">
        <v>114</v>
      </c>
      <c r="B57" s="22" t="s">
        <v>167</v>
      </c>
      <c r="C57" s="22" t="s">
        <v>224</v>
      </c>
      <c r="D57" s="22" t="s">
        <v>225</v>
      </c>
      <c r="E57" s="22">
        <v>809546</v>
      </c>
      <c r="F57" s="22">
        <v>843163</v>
      </c>
      <c r="G57" s="22">
        <v>878243</v>
      </c>
      <c r="H57" s="22">
        <v>914851</v>
      </c>
      <c r="I57" s="22">
        <v>818675</v>
      </c>
      <c r="J57" s="22">
        <v>1367729</v>
      </c>
      <c r="K57" s="22">
        <v>5632207</v>
      </c>
      <c r="L57" s="22">
        <v>230170</v>
      </c>
      <c r="M57" s="22">
        <v>196552</v>
      </c>
      <c r="N57" s="22">
        <v>161472</v>
      </c>
      <c r="O57" s="22">
        <v>124864</v>
      </c>
      <c r="P57" s="22">
        <v>86657</v>
      </c>
      <c r="Q57" s="22">
        <v>121274</v>
      </c>
      <c r="R57" s="22">
        <v>920989</v>
      </c>
    </row>
    <row r="58" spans="1:18" x14ac:dyDescent="0.35">
      <c r="A58" s="22" t="s">
        <v>114</v>
      </c>
      <c r="B58" s="22" t="s">
        <v>167</v>
      </c>
      <c r="C58" s="22" t="s">
        <v>226</v>
      </c>
      <c r="D58" s="22" t="s">
        <v>227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</row>
    <row r="59" spans="1:18" x14ac:dyDescent="0.35">
      <c r="A59" s="22" t="s">
        <v>114</v>
      </c>
      <c r="B59" s="22" t="s">
        <v>167</v>
      </c>
      <c r="C59" s="22" t="s">
        <v>228</v>
      </c>
      <c r="D59" s="22" t="s">
        <v>229</v>
      </c>
      <c r="E59" s="22">
        <v>0</v>
      </c>
      <c r="F59" s="22">
        <v>0</v>
      </c>
      <c r="G59" s="22">
        <v>0</v>
      </c>
      <c r="H59" s="22">
        <v>0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</row>
    <row r="60" spans="1:18" x14ac:dyDescent="0.35">
      <c r="A60" s="22" t="s">
        <v>114</v>
      </c>
      <c r="B60" s="22" t="s">
        <v>167</v>
      </c>
      <c r="C60" s="22" t="s">
        <v>230</v>
      </c>
      <c r="D60" s="22" t="s">
        <v>231</v>
      </c>
      <c r="E60" s="22">
        <v>350185</v>
      </c>
      <c r="F60" s="22">
        <v>361865</v>
      </c>
      <c r="G60" s="22">
        <v>100000</v>
      </c>
      <c r="H60" s="22">
        <v>100000</v>
      </c>
      <c r="I60" s="22">
        <v>100000</v>
      </c>
      <c r="J60" s="22">
        <v>650000</v>
      </c>
      <c r="K60" s="22">
        <v>1662050</v>
      </c>
      <c r="L60" s="22">
        <v>43254</v>
      </c>
      <c r="M60" s="22">
        <v>29600</v>
      </c>
      <c r="N60" s="22">
        <v>18504</v>
      </c>
      <c r="O60" s="22">
        <v>16519</v>
      </c>
      <c r="P60" s="22">
        <v>14490</v>
      </c>
      <c r="Q60" s="22">
        <v>45529</v>
      </c>
      <c r="R60" s="22">
        <v>167896</v>
      </c>
    </row>
    <row r="61" spans="1:18" x14ac:dyDescent="0.35">
      <c r="A61" s="22" t="s">
        <v>114</v>
      </c>
      <c r="B61" s="22" t="s">
        <v>167</v>
      </c>
      <c r="C61" s="22" t="s">
        <v>232</v>
      </c>
      <c r="D61" s="22" t="s">
        <v>233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</row>
    <row r="62" spans="1:18" x14ac:dyDescent="0.35">
      <c r="A62" s="22" t="s">
        <v>114</v>
      </c>
      <c r="B62" s="22" t="s">
        <v>167</v>
      </c>
      <c r="C62" s="22" t="s">
        <v>234</v>
      </c>
      <c r="D62" s="22" t="s">
        <v>235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</row>
    <row r="63" spans="1:18" x14ac:dyDescent="0.35">
      <c r="A63" s="22" t="s">
        <v>114</v>
      </c>
      <c r="B63" s="22" t="s">
        <v>167</v>
      </c>
      <c r="C63" s="22" t="s">
        <v>236</v>
      </c>
      <c r="D63" s="22" t="s">
        <v>237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</row>
    <row r="64" spans="1:18" x14ac:dyDescent="0.35">
      <c r="A64" s="22" t="s">
        <v>114</v>
      </c>
      <c r="B64" s="22" t="s">
        <v>167</v>
      </c>
      <c r="C64" s="22" t="s">
        <v>238</v>
      </c>
      <c r="D64" s="22" t="s">
        <v>239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</row>
    <row r="65" spans="1:18" x14ac:dyDescent="0.35">
      <c r="A65" s="22" t="s">
        <v>114</v>
      </c>
      <c r="B65" s="22" t="s">
        <v>167</v>
      </c>
      <c r="C65" s="22" t="s">
        <v>240</v>
      </c>
      <c r="D65" s="22" t="s">
        <v>241</v>
      </c>
      <c r="E65" s="22">
        <v>127727</v>
      </c>
      <c r="F65" s="22">
        <v>131513</v>
      </c>
      <c r="G65" s="22">
        <v>135410</v>
      </c>
      <c r="H65" s="22">
        <v>139424</v>
      </c>
      <c r="I65" s="22">
        <v>143556</v>
      </c>
      <c r="J65" s="22">
        <v>1131341</v>
      </c>
      <c r="K65" s="22">
        <v>1808971</v>
      </c>
      <c r="L65" s="22">
        <v>52288</v>
      </c>
      <c r="M65" s="22">
        <v>48503</v>
      </c>
      <c r="N65" s="22">
        <v>44605</v>
      </c>
      <c r="O65" s="22">
        <v>40592</v>
      </c>
      <c r="P65" s="22">
        <v>36459</v>
      </c>
      <c r="Q65" s="22">
        <v>128761</v>
      </c>
      <c r="R65" s="22">
        <v>351208</v>
      </c>
    </row>
    <row r="66" spans="1:18" x14ac:dyDescent="0.35">
      <c r="A66" s="22" t="s">
        <v>114</v>
      </c>
      <c r="B66" s="22" t="s">
        <v>167</v>
      </c>
      <c r="C66" s="22" t="s">
        <v>242</v>
      </c>
      <c r="D66" s="22" t="s">
        <v>243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</row>
    <row r="67" spans="1:18" x14ac:dyDescent="0.35">
      <c r="A67" s="22" t="s">
        <v>114</v>
      </c>
      <c r="B67" s="22" t="s">
        <v>167</v>
      </c>
      <c r="C67" s="22" t="s">
        <v>244</v>
      </c>
      <c r="D67" s="22" t="s">
        <v>245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</row>
    <row r="68" spans="1:18" x14ac:dyDescent="0.35">
      <c r="A68" s="22" t="s">
        <v>114</v>
      </c>
      <c r="B68" s="22" t="s">
        <v>167</v>
      </c>
      <c r="C68" s="22" t="s">
        <v>246</v>
      </c>
      <c r="D68" s="22" t="s">
        <v>247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</row>
    <row r="69" spans="1:18" x14ac:dyDescent="0.35">
      <c r="A69" s="22" t="s">
        <v>114</v>
      </c>
      <c r="B69" s="22" t="s">
        <v>167</v>
      </c>
      <c r="C69" s="22" t="s">
        <v>248</v>
      </c>
      <c r="D69" s="22" t="s">
        <v>249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</row>
    <row r="70" spans="1:18" x14ac:dyDescent="0.35">
      <c r="A70" s="22" t="s">
        <v>114</v>
      </c>
      <c r="B70" s="22" t="s">
        <v>167</v>
      </c>
      <c r="C70" s="22" t="s">
        <v>250</v>
      </c>
      <c r="D70" s="22" t="s">
        <v>251</v>
      </c>
      <c r="E70" s="22">
        <v>62812</v>
      </c>
      <c r="F70" s="22">
        <v>66001</v>
      </c>
      <c r="G70" s="22">
        <v>69353</v>
      </c>
      <c r="H70" s="22">
        <v>31900</v>
      </c>
      <c r="I70" s="22">
        <v>33450</v>
      </c>
      <c r="J70" s="22">
        <v>266571</v>
      </c>
      <c r="K70" s="22">
        <v>530087</v>
      </c>
      <c r="L70" s="22">
        <v>25574</v>
      </c>
      <c r="M70" s="22">
        <v>22385</v>
      </c>
      <c r="N70" s="22">
        <v>19033</v>
      </c>
      <c r="O70" s="22">
        <v>15510</v>
      </c>
      <c r="P70" s="22">
        <v>13960</v>
      </c>
      <c r="Q70" s="22">
        <v>48598</v>
      </c>
      <c r="R70" s="22">
        <v>145060</v>
      </c>
    </row>
    <row r="71" spans="1:18" x14ac:dyDescent="0.35">
      <c r="A71" s="22" t="s">
        <v>114</v>
      </c>
      <c r="B71" s="22" t="s">
        <v>167</v>
      </c>
      <c r="C71" s="22" t="s">
        <v>252</v>
      </c>
      <c r="D71" s="22" t="s">
        <v>253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</row>
    <row r="72" spans="1:18" x14ac:dyDescent="0.35">
      <c r="A72" s="22" t="s">
        <v>114</v>
      </c>
      <c r="B72" s="22" t="s">
        <v>167</v>
      </c>
      <c r="C72" s="22" t="s">
        <v>254</v>
      </c>
      <c r="D72" s="22" t="s">
        <v>255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</row>
    <row r="73" spans="1:18" x14ac:dyDescent="0.35">
      <c r="A73" s="22" t="s">
        <v>114</v>
      </c>
      <c r="B73" s="22" t="s">
        <v>167</v>
      </c>
      <c r="C73" s="22" t="s">
        <v>256</v>
      </c>
      <c r="D73" s="22" t="s">
        <v>257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</row>
    <row r="74" spans="1:18" x14ac:dyDescent="0.35">
      <c r="A74" s="22" t="s">
        <v>114</v>
      </c>
      <c r="B74" s="22" t="s">
        <v>167</v>
      </c>
      <c r="C74" s="22" t="s">
        <v>258</v>
      </c>
      <c r="D74" s="22" t="s">
        <v>259</v>
      </c>
      <c r="E74" s="22">
        <v>86750</v>
      </c>
      <c r="F74" s="22">
        <v>86750</v>
      </c>
      <c r="G74" s="22">
        <v>86750</v>
      </c>
      <c r="H74" s="22">
        <v>0</v>
      </c>
      <c r="I74" s="22">
        <v>0</v>
      </c>
      <c r="J74" s="22">
        <v>0</v>
      </c>
      <c r="K74" s="22">
        <v>260250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</row>
    <row r="75" spans="1:18" x14ac:dyDescent="0.35">
      <c r="A75" s="22" t="s">
        <v>114</v>
      </c>
      <c r="B75" s="22" t="s">
        <v>167</v>
      </c>
      <c r="C75" s="22" t="s">
        <v>260</v>
      </c>
      <c r="D75" s="22" t="s">
        <v>261</v>
      </c>
      <c r="E75" s="22">
        <v>254296</v>
      </c>
      <c r="F75" s="22">
        <v>264680</v>
      </c>
      <c r="G75" s="22">
        <v>162835</v>
      </c>
      <c r="H75" s="22">
        <v>68962</v>
      </c>
      <c r="I75" s="22">
        <v>72282</v>
      </c>
      <c r="J75" s="22">
        <v>613390</v>
      </c>
      <c r="K75" s="22">
        <v>1436445</v>
      </c>
      <c r="L75" s="22">
        <v>64598</v>
      </c>
      <c r="M75" s="22">
        <v>54215</v>
      </c>
      <c r="N75" s="22">
        <v>43964</v>
      </c>
      <c r="O75" s="22">
        <v>35095</v>
      </c>
      <c r="P75" s="22">
        <v>31774</v>
      </c>
      <c r="Q75" s="22">
        <v>115008</v>
      </c>
      <c r="R75" s="22">
        <v>344654</v>
      </c>
    </row>
    <row r="76" spans="1:18" x14ac:dyDescent="0.35">
      <c r="A76" s="22" t="s">
        <v>114</v>
      </c>
      <c r="B76" s="22" t="s">
        <v>167</v>
      </c>
      <c r="C76" s="22" t="s">
        <v>262</v>
      </c>
      <c r="D76" s="22" t="s">
        <v>263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</row>
    <row r="77" spans="1:18" x14ac:dyDescent="0.35">
      <c r="A77" s="22" t="s">
        <v>114</v>
      </c>
      <c r="B77" s="22" t="s">
        <v>167</v>
      </c>
      <c r="C77" s="22" t="s">
        <v>264</v>
      </c>
      <c r="D77" s="22" t="s">
        <v>265</v>
      </c>
      <c r="E77" s="22">
        <v>352161</v>
      </c>
      <c r="F77" s="22">
        <v>120662</v>
      </c>
      <c r="G77" s="22">
        <v>124224</v>
      </c>
      <c r="H77" s="22">
        <v>127890</v>
      </c>
      <c r="I77" s="22">
        <v>131665</v>
      </c>
      <c r="J77" s="22">
        <v>2208821</v>
      </c>
      <c r="K77" s="22">
        <v>3065423</v>
      </c>
      <c r="L77" s="22">
        <v>89020</v>
      </c>
      <c r="M77" s="22">
        <v>78621</v>
      </c>
      <c r="N77" s="22">
        <v>75060</v>
      </c>
      <c r="O77" s="22">
        <v>71393</v>
      </c>
      <c r="P77" s="22">
        <v>67619</v>
      </c>
      <c r="Q77" s="22">
        <v>481507</v>
      </c>
      <c r="R77" s="22">
        <v>863220</v>
      </c>
    </row>
    <row r="78" spans="1:18" x14ac:dyDescent="0.35">
      <c r="A78" s="22" t="s">
        <v>114</v>
      </c>
      <c r="B78" s="22" t="s">
        <v>167</v>
      </c>
      <c r="C78" s="22" t="s">
        <v>266</v>
      </c>
      <c r="D78" s="22" t="s">
        <v>267</v>
      </c>
      <c r="E78" s="22">
        <v>419651</v>
      </c>
      <c r="F78" s="22">
        <v>432238</v>
      </c>
      <c r="G78" s="22">
        <v>445203</v>
      </c>
      <c r="H78" s="22">
        <v>458563</v>
      </c>
      <c r="I78" s="22">
        <v>472325</v>
      </c>
      <c r="J78" s="22">
        <v>4541603</v>
      </c>
      <c r="K78" s="22">
        <v>6769583</v>
      </c>
      <c r="L78" s="22">
        <v>197962</v>
      </c>
      <c r="M78" s="22">
        <v>185376</v>
      </c>
      <c r="N78" s="22">
        <v>172411</v>
      </c>
      <c r="O78" s="22">
        <v>159052</v>
      </c>
      <c r="P78" s="22">
        <v>145289</v>
      </c>
      <c r="Q78" s="22">
        <v>709046</v>
      </c>
      <c r="R78" s="22">
        <v>1569136</v>
      </c>
    </row>
    <row r="79" spans="1:18" x14ac:dyDescent="0.35">
      <c r="A79" s="22" t="s">
        <v>114</v>
      </c>
      <c r="B79" s="22" t="s">
        <v>167</v>
      </c>
      <c r="C79" s="22" t="s">
        <v>268</v>
      </c>
      <c r="D79" s="22" t="s">
        <v>269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</row>
    <row r="80" spans="1:18" x14ac:dyDescent="0.35">
      <c r="A80" s="22" t="s">
        <v>114</v>
      </c>
      <c r="B80" s="22" t="s">
        <v>167</v>
      </c>
      <c r="C80" s="22" t="s">
        <v>270</v>
      </c>
      <c r="D80" s="22" t="s">
        <v>271</v>
      </c>
      <c r="E80" s="22">
        <v>70143</v>
      </c>
      <c r="F80" s="22">
        <v>73639</v>
      </c>
      <c r="G80" s="22">
        <v>77308</v>
      </c>
      <c r="H80" s="22">
        <v>81161</v>
      </c>
      <c r="I80" s="22">
        <v>0</v>
      </c>
      <c r="J80" s="22">
        <v>0</v>
      </c>
      <c r="K80" s="22">
        <v>302251</v>
      </c>
      <c r="L80" s="22">
        <v>14027</v>
      </c>
      <c r="M80" s="22">
        <v>10531</v>
      </c>
      <c r="N80" s="22">
        <v>6862</v>
      </c>
      <c r="O80" s="22">
        <v>3009</v>
      </c>
      <c r="P80" s="22">
        <v>0</v>
      </c>
      <c r="Q80" s="22">
        <v>0</v>
      </c>
      <c r="R80" s="22">
        <v>34429</v>
      </c>
    </row>
    <row r="81" spans="1:18" x14ac:dyDescent="0.35">
      <c r="A81" s="22" t="s">
        <v>114</v>
      </c>
      <c r="B81" s="22" t="s">
        <v>167</v>
      </c>
      <c r="C81" s="22" t="s">
        <v>272</v>
      </c>
      <c r="D81" s="22" t="s">
        <v>273</v>
      </c>
      <c r="E81" s="22">
        <v>42813</v>
      </c>
      <c r="F81" s="22">
        <v>44446</v>
      </c>
      <c r="G81" s="22">
        <v>46142</v>
      </c>
      <c r="H81" s="22">
        <v>47904</v>
      </c>
      <c r="I81" s="22">
        <v>49734</v>
      </c>
      <c r="J81" s="22">
        <v>106907</v>
      </c>
      <c r="K81" s="22">
        <v>337946</v>
      </c>
      <c r="L81" s="22">
        <v>11517</v>
      </c>
      <c r="M81" s="22">
        <v>9884</v>
      </c>
      <c r="N81" s="22">
        <v>8188</v>
      </c>
      <c r="O81" s="22">
        <v>6426</v>
      </c>
      <c r="P81" s="22">
        <v>4596</v>
      </c>
      <c r="Q81" s="22">
        <v>13090</v>
      </c>
      <c r="R81" s="22">
        <v>53701</v>
      </c>
    </row>
    <row r="82" spans="1:18" x14ac:dyDescent="0.35">
      <c r="A82" s="22" t="s">
        <v>114</v>
      </c>
      <c r="B82" s="22" t="s">
        <v>167</v>
      </c>
      <c r="C82" s="22" t="s">
        <v>274</v>
      </c>
      <c r="D82" s="22" t="s">
        <v>275</v>
      </c>
      <c r="E82" s="22">
        <v>258604</v>
      </c>
      <c r="F82" s="22">
        <v>265931</v>
      </c>
      <c r="G82" s="22">
        <v>273470</v>
      </c>
      <c r="H82" s="22">
        <v>281228</v>
      </c>
      <c r="I82" s="22">
        <v>289212</v>
      </c>
      <c r="J82" s="22">
        <v>1504717</v>
      </c>
      <c r="K82" s="22">
        <v>2873162</v>
      </c>
      <c r="L82" s="22">
        <v>76129</v>
      </c>
      <c r="M82" s="22">
        <v>68802</v>
      </c>
      <c r="N82" s="22">
        <v>61263</v>
      </c>
      <c r="O82" s="22">
        <v>53506</v>
      </c>
      <c r="P82" s="22">
        <v>45522</v>
      </c>
      <c r="Q82" s="22">
        <v>164793</v>
      </c>
      <c r="R82" s="22">
        <v>470015</v>
      </c>
    </row>
    <row r="83" spans="1:18" x14ac:dyDescent="0.35">
      <c r="A83" s="22" t="s">
        <v>114</v>
      </c>
      <c r="B83" s="22" t="s">
        <v>167</v>
      </c>
      <c r="C83" s="22" t="s">
        <v>276</v>
      </c>
      <c r="D83" s="22" t="s">
        <v>277</v>
      </c>
      <c r="E83" s="22">
        <v>127471</v>
      </c>
      <c r="F83" s="22">
        <v>130676</v>
      </c>
      <c r="G83" s="22">
        <v>133960</v>
      </c>
      <c r="H83" s="22">
        <v>137327</v>
      </c>
      <c r="I83" s="22">
        <v>140779</v>
      </c>
      <c r="J83" s="22">
        <v>839979</v>
      </c>
      <c r="K83" s="22">
        <v>1510192</v>
      </c>
      <c r="L83" s="22">
        <v>36933</v>
      </c>
      <c r="M83" s="22">
        <v>33729</v>
      </c>
      <c r="N83" s="22">
        <v>30445</v>
      </c>
      <c r="O83" s="22">
        <v>27077</v>
      </c>
      <c r="P83" s="22">
        <v>23626</v>
      </c>
      <c r="Q83" s="22">
        <v>64250</v>
      </c>
      <c r="R83" s="22">
        <v>216060</v>
      </c>
    </row>
    <row r="84" spans="1:18" x14ac:dyDescent="0.35">
      <c r="A84" s="22" t="s">
        <v>114</v>
      </c>
      <c r="B84" s="22" t="s">
        <v>167</v>
      </c>
      <c r="C84" s="22" t="s">
        <v>278</v>
      </c>
      <c r="D84" s="22" t="s">
        <v>279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</row>
    <row r="85" spans="1:18" x14ac:dyDescent="0.35">
      <c r="A85" s="22" t="s">
        <v>114</v>
      </c>
      <c r="B85" s="22" t="s">
        <v>167</v>
      </c>
      <c r="C85" s="22" t="s">
        <v>280</v>
      </c>
      <c r="D85" s="22" t="s">
        <v>281</v>
      </c>
      <c r="E85" s="22">
        <v>0</v>
      </c>
      <c r="F85" s="22">
        <v>0</v>
      </c>
      <c r="G85" s="22">
        <v>0</v>
      </c>
      <c r="H85" s="22">
        <v>0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</row>
    <row r="86" spans="1:18" x14ac:dyDescent="0.35">
      <c r="A86" s="22" t="s">
        <v>114</v>
      </c>
      <c r="B86" s="22" t="s">
        <v>167</v>
      </c>
      <c r="C86" s="22" t="s">
        <v>282</v>
      </c>
      <c r="D86" s="22" t="s">
        <v>283</v>
      </c>
      <c r="E86" s="22">
        <v>313391</v>
      </c>
      <c r="F86" s="22">
        <v>323883</v>
      </c>
      <c r="G86" s="22">
        <v>306550</v>
      </c>
      <c r="H86" s="22">
        <v>317133</v>
      </c>
      <c r="I86" s="22">
        <v>328082</v>
      </c>
      <c r="J86" s="22">
        <v>4210834</v>
      </c>
      <c r="K86" s="22">
        <v>5799873</v>
      </c>
      <c r="L86" s="22">
        <v>194922</v>
      </c>
      <c r="M86" s="22">
        <v>184430</v>
      </c>
      <c r="N86" s="22">
        <v>173739</v>
      </c>
      <c r="O86" s="22">
        <v>163156</v>
      </c>
      <c r="P86" s="22">
        <v>152207</v>
      </c>
      <c r="Q86" s="22">
        <v>864077</v>
      </c>
      <c r="R86" s="22">
        <v>1732531</v>
      </c>
    </row>
    <row r="87" spans="1:18" x14ac:dyDescent="0.35">
      <c r="A87" s="22" t="s">
        <v>114</v>
      </c>
      <c r="B87" s="22" t="s">
        <v>167</v>
      </c>
      <c r="C87" s="22" t="s">
        <v>284</v>
      </c>
      <c r="D87" s="22" t="s">
        <v>285</v>
      </c>
      <c r="E87" s="22">
        <v>280425</v>
      </c>
      <c r="F87" s="22">
        <v>292868</v>
      </c>
      <c r="G87" s="22">
        <v>305863</v>
      </c>
      <c r="H87" s="22">
        <v>319434</v>
      </c>
      <c r="I87" s="22">
        <v>333609</v>
      </c>
      <c r="J87" s="22">
        <v>4534849</v>
      </c>
      <c r="K87" s="22">
        <v>6067048</v>
      </c>
      <c r="L87" s="22">
        <v>263239</v>
      </c>
      <c r="M87" s="22">
        <v>250796</v>
      </c>
      <c r="N87" s="22">
        <v>237801</v>
      </c>
      <c r="O87" s="22">
        <v>224230</v>
      </c>
      <c r="P87" s="22">
        <v>210056</v>
      </c>
      <c r="Q87" s="22">
        <v>1173627</v>
      </c>
      <c r="R87" s="22">
        <v>2359749</v>
      </c>
    </row>
    <row r="88" spans="1:18" x14ac:dyDescent="0.35">
      <c r="A88" s="22" t="s">
        <v>114</v>
      </c>
      <c r="B88" s="22" t="s">
        <v>167</v>
      </c>
      <c r="C88" s="22" t="s">
        <v>286</v>
      </c>
      <c r="D88" s="22" t="s">
        <v>287</v>
      </c>
      <c r="E88" s="22">
        <v>428809</v>
      </c>
      <c r="F88" s="22">
        <v>438817</v>
      </c>
      <c r="G88" s="22">
        <v>449062</v>
      </c>
      <c r="H88" s="22">
        <v>459551</v>
      </c>
      <c r="I88" s="22">
        <v>470291</v>
      </c>
      <c r="J88" s="22">
        <v>1468560</v>
      </c>
      <c r="K88" s="22">
        <v>3715090</v>
      </c>
      <c r="L88" s="22">
        <v>82496</v>
      </c>
      <c r="M88" s="22">
        <v>72489</v>
      </c>
      <c r="N88" s="22">
        <v>32321</v>
      </c>
      <c r="O88" s="22">
        <v>51754</v>
      </c>
      <c r="P88" s="22">
        <v>41014</v>
      </c>
      <c r="Q88" s="22">
        <v>59787</v>
      </c>
      <c r="R88" s="22">
        <v>339861</v>
      </c>
    </row>
    <row r="89" spans="1:18" x14ac:dyDescent="0.35">
      <c r="A89" s="22" t="s">
        <v>114</v>
      </c>
      <c r="B89" s="22" t="s">
        <v>167</v>
      </c>
      <c r="C89" s="22" t="s">
        <v>288</v>
      </c>
      <c r="D89" s="22" t="s">
        <v>289</v>
      </c>
      <c r="E89" s="22">
        <v>0</v>
      </c>
      <c r="F89" s="22">
        <v>0</v>
      </c>
      <c r="G89" s="22">
        <v>0</v>
      </c>
      <c r="H89" s="22">
        <v>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</row>
    <row r="90" spans="1:18" x14ac:dyDescent="0.35">
      <c r="A90" s="22" t="s">
        <v>114</v>
      </c>
      <c r="B90" s="22" t="s">
        <v>167</v>
      </c>
      <c r="C90" s="22" t="s">
        <v>290</v>
      </c>
      <c r="D90" s="22" t="s">
        <v>291</v>
      </c>
      <c r="E90" s="22">
        <v>128494</v>
      </c>
      <c r="F90" s="22">
        <v>134854</v>
      </c>
      <c r="G90" s="22">
        <v>141529</v>
      </c>
      <c r="H90" s="22">
        <v>148535</v>
      </c>
      <c r="I90" s="22">
        <v>155887</v>
      </c>
      <c r="J90" s="22">
        <v>1330024</v>
      </c>
      <c r="K90" s="22">
        <v>2039323</v>
      </c>
      <c r="L90" s="22">
        <v>98171</v>
      </c>
      <c r="M90" s="22">
        <v>91811</v>
      </c>
      <c r="N90" s="22">
        <v>85136</v>
      </c>
      <c r="O90" s="22">
        <v>78130</v>
      </c>
      <c r="P90" s="22">
        <v>70778</v>
      </c>
      <c r="Q90" s="22">
        <v>261147</v>
      </c>
      <c r="R90" s="22">
        <v>685173</v>
      </c>
    </row>
    <row r="91" spans="1:18" x14ac:dyDescent="0.35">
      <c r="A91" s="22" t="s">
        <v>114</v>
      </c>
      <c r="B91" s="22" t="s">
        <v>167</v>
      </c>
      <c r="C91" s="22" t="s">
        <v>292</v>
      </c>
      <c r="D91" s="22" t="s">
        <v>293</v>
      </c>
      <c r="E91" s="22">
        <v>0</v>
      </c>
      <c r="F91" s="22">
        <v>0</v>
      </c>
      <c r="G91" s="22">
        <v>0</v>
      </c>
      <c r="H91" s="22">
        <v>0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</row>
    <row r="92" spans="1:18" x14ac:dyDescent="0.35">
      <c r="A92" s="22" t="s">
        <v>114</v>
      </c>
      <c r="B92" s="22" t="s">
        <v>294</v>
      </c>
      <c r="C92" s="22" t="s">
        <v>295</v>
      </c>
      <c r="D92" s="22" t="s">
        <v>296</v>
      </c>
      <c r="E92" s="22">
        <v>0</v>
      </c>
      <c r="F92" s="22">
        <v>0</v>
      </c>
      <c r="G92" s="22">
        <v>0</v>
      </c>
      <c r="H92" s="22">
        <v>0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</row>
    <row r="93" spans="1:18" x14ac:dyDescent="0.35">
      <c r="A93" s="22" t="s">
        <v>114</v>
      </c>
      <c r="B93" s="22" t="s">
        <v>294</v>
      </c>
      <c r="C93" s="22" t="s">
        <v>297</v>
      </c>
      <c r="D93" s="22" t="s">
        <v>298</v>
      </c>
      <c r="E93" s="22">
        <v>0</v>
      </c>
      <c r="F93" s="22">
        <v>0</v>
      </c>
      <c r="G93" s="22">
        <v>0</v>
      </c>
      <c r="H93" s="22">
        <v>0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</row>
    <row r="94" spans="1:18" x14ac:dyDescent="0.35">
      <c r="A94" s="22" t="s">
        <v>114</v>
      </c>
      <c r="B94" s="22" t="s">
        <v>294</v>
      </c>
      <c r="C94" s="22" t="s">
        <v>299</v>
      </c>
      <c r="D94" s="22" t="s">
        <v>300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</row>
    <row r="95" spans="1:18" x14ac:dyDescent="0.35">
      <c r="A95" s="22" t="s">
        <v>114</v>
      </c>
      <c r="B95" s="22" t="s">
        <v>294</v>
      </c>
      <c r="C95" s="22" t="s">
        <v>301</v>
      </c>
      <c r="D95" s="22" t="s">
        <v>302</v>
      </c>
      <c r="E95" s="22">
        <v>0</v>
      </c>
      <c r="F95" s="22">
        <v>0</v>
      </c>
      <c r="G95" s="22">
        <v>0</v>
      </c>
      <c r="H95" s="22">
        <v>0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</row>
    <row r="96" spans="1:18" x14ac:dyDescent="0.35">
      <c r="A96" s="22" t="s">
        <v>114</v>
      </c>
      <c r="B96" s="22" t="s">
        <v>294</v>
      </c>
      <c r="C96" s="22" t="s">
        <v>303</v>
      </c>
      <c r="D96" s="22" t="s">
        <v>304</v>
      </c>
      <c r="E96" s="22">
        <v>0</v>
      </c>
      <c r="F96" s="22">
        <v>0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</row>
    <row r="97" spans="1:18" x14ac:dyDescent="0.35">
      <c r="A97" s="22" t="s">
        <v>114</v>
      </c>
      <c r="B97" s="22" t="s">
        <v>294</v>
      </c>
      <c r="C97" s="22" t="s">
        <v>305</v>
      </c>
      <c r="D97" s="22" t="s">
        <v>306</v>
      </c>
      <c r="E97" s="22">
        <v>0</v>
      </c>
      <c r="F97" s="22">
        <v>0</v>
      </c>
      <c r="G97" s="22">
        <v>0</v>
      </c>
      <c r="H97" s="22">
        <v>0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</row>
    <row r="98" spans="1:18" x14ac:dyDescent="0.35">
      <c r="A98" s="22" t="s">
        <v>114</v>
      </c>
      <c r="B98" s="22" t="s">
        <v>294</v>
      </c>
      <c r="C98" s="22" t="s">
        <v>307</v>
      </c>
      <c r="D98" s="22" t="s">
        <v>308</v>
      </c>
      <c r="E98" s="22">
        <v>134686</v>
      </c>
      <c r="F98" s="22">
        <v>139529</v>
      </c>
      <c r="G98" s="22">
        <v>144548</v>
      </c>
      <c r="H98" s="22">
        <v>217</v>
      </c>
      <c r="I98" s="22">
        <v>0</v>
      </c>
      <c r="J98" s="22">
        <v>0</v>
      </c>
      <c r="K98" s="22">
        <v>418980</v>
      </c>
      <c r="L98" s="22">
        <v>12674</v>
      </c>
      <c r="M98" s="22">
        <v>7831</v>
      </c>
      <c r="N98" s="22">
        <v>2812</v>
      </c>
      <c r="O98" s="22">
        <v>6</v>
      </c>
      <c r="P98" s="22">
        <v>0</v>
      </c>
      <c r="Q98" s="22">
        <v>0</v>
      </c>
      <c r="R98" s="22">
        <v>23323</v>
      </c>
    </row>
    <row r="99" spans="1:18" x14ac:dyDescent="0.35">
      <c r="A99" s="22" t="s">
        <v>114</v>
      </c>
      <c r="B99" s="22" t="s">
        <v>294</v>
      </c>
      <c r="C99" s="22" t="s">
        <v>309</v>
      </c>
      <c r="D99" s="22" t="s">
        <v>310</v>
      </c>
      <c r="E99" s="22">
        <v>0</v>
      </c>
      <c r="F99" s="22">
        <v>0</v>
      </c>
      <c r="G99" s="22">
        <v>0</v>
      </c>
      <c r="H99" s="22">
        <v>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</row>
    <row r="100" spans="1:18" x14ac:dyDescent="0.35">
      <c r="A100" s="22" t="s">
        <v>114</v>
      </c>
      <c r="B100" s="22" t="s">
        <v>294</v>
      </c>
      <c r="C100" s="22" t="s">
        <v>311</v>
      </c>
      <c r="D100" s="22" t="s">
        <v>312</v>
      </c>
      <c r="E100" s="22">
        <v>0</v>
      </c>
      <c r="F100" s="22">
        <v>0</v>
      </c>
      <c r="G100" s="22">
        <v>0</v>
      </c>
      <c r="H100" s="22">
        <v>0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</row>
    <row r="101" spans="1:18" x14ac:dyDescent="0.35">
      <c r="A101" s="22" t="s">
        <v>114</v>
      </c>
      <c r="B101" s="22" t="s">
        <v>294</v>
      </c>
      <c r="C101" s="22" t="s">
        <v>313</v>
      </c>
      <c r="D101" s="22" t="s">
        <v>314</v>
      </c>
      <c r="E101" s="22">
        <v>0</v>
      </c>
      <c r="F101" s="22">
        <v>0</v>
      </c>
      <c r="G101" s="22">
        <v>0</v>
      </c>
      <c r="H101" s="22"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</row>
    <row r="102" spans="1:18" x14ac:dyDescent="0.35">
      <c r="A102" s="22" t="s">
        <v>114</v>
      </c>
      <c r="B102" s="22" t="s">
        <v>294</v>
      </c>
      <c r="C102" s="22" t="s">
        <v>315</v>
      </c>
      <c r="D102" s="22" t="s">
        <v>316</v>
      </c>
      <c r="E102" s="22">
        <v>0</v>
      </c>
      <c r="F102" s="22">
        <v>0</v>
      </c>
      <c r="G102" s="22">
        <v>0</v>
      </c>
      <c r="H102" s="22"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</row>
    <row r="103" spans="1:18" x14ac:dyDescent="0.35">
      <c r="A103" s="22" t="s">
        <v>114</v>
      </c>
      <c r="B103" s="22" t="s">
        <v>294</v>
      </c>
      <c r="C103" s="22" t="s">
        <v>317</v>
      </c>
      <c r="D103" s="22" t="s">
        <v>318</v>
      </c>
      <c r="E103" s="22">
        <v>0</v>
      </c>
      <c r="F103" s="22">
        <v>0</v>
      </c>
      <c r="G103" s="22">
        <v>0</v>
      </c>
      <c r="H103" s="22"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</row>
    <row r="104" spans="1:18" x14ac:dyDescent="0.35">
      <c r="A104" s="22" t="s">
        <v>114</v>
      </c>
      <c r="B104" s="22" t="s">
        <v>294</v>
      </c>
      <c r="C104" s="22" t="s">
        <v>319</v>
      </c>
      <c r="D104" s="22" t="s">
        <v>320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</row>
    <row r="105" spans="1:18" x14ac:dyDescent="0.35">
      <c r="A105" s="22" t="s">
        <v>114</v>
      </c>
      <c r="B105" s="22" t="s">
        <v>294</v>
      </c>
      <c r="C105" s="22" t="s">
        <v>321</v>
      </c>
      <c r="D105" s="22" t="s">
        <v>322</v>
      </c>
      <c r="E105" s="22">
        <v>0</v>
      </c>
      <c r="F105" s="22">
        <v>0</v>
      </c>
      <c r="G105" s="22">
        <v>0</v>
      </c>
      <c r="H105" s="22"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</row>
    <row r="106" spans="1:18" x14ac:dyDescent="0.35">
      <c r="A106" s="22" t="s">
        <v>114</v>
      </c>
      <c r="B106" s="22" t="s">
        <v>294</v>
      </c>
      <c r="C106" s="22" t="s">
        <v>323</v>
      </c>
      <c r="D106" s="22" t="s">
        <v>324</v>
      </c>
      <c r="E106" s="22">
        <v>0</v>
      </c>
      <c r="F106" s="22">
        <v>0</v>
      </c>
      <c r="G106" s="22">
        <v>0</v>
      </c>
      <c r="H106" s="22">
        <v>0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</row>
    <row r="107" spans="1:18" x14ac:dyDescent="0.35">
      <c r="A107" s="22" t="s">
        <v>114</v>
      </c>
      <c r="B107" s="22" t="s">
        <v>294</v>
      </c>
      <c r="C107" s="22" t="s">
        <v>325</v>
      </c>
      <c r="D107" s="22" t="s">
        <v>326</v>
      </c>
      <c r="E107" s="22">
        <v>0</v>
      </c>
      <c r="F107" s="22">
        <v>0</v>
      </c>
      <c r="G107" s="22">
        <v>0</v>
      </c>
      <c r="H107" s="22"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</row>
    <row r="108" spans="1:18" x14ac:dyDescent="0.35">
      <c r="A108" s="22" t="s">
        <v>114</v>
      </c>
      <c r="B108" s="22" t="s">
        <v>294</v>
      </c>
      <c r="C108" s="22" t="s">
        <v>327</v>
      </c>
      <c r="D108" s="22" t="s">
        <v>328</v>
      </c>
      <c r="E108" s="22">
        <v>0</v>
      </c>
      <c r="F108" s="22">
        <v>0</v>
      </c>
      <c r="G108" s="22">
        <v>0</v>
      </c>
      <c r="H108" s="22"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</row>
    <row r="109" spans="1:18" x14ac:dyDescent="0.35">
      <c r="A109" s="22" t="s">
        <v>114</v>
      </c>
      <c r="B109" s="22" t="s">
        <v>294</v>
      </c>
      <c r="C109" s="22" t="s">
        <v>329</v>
      </c>
      <c r="D109" s="22" t="s">
        <v>330</v>
      </c>
      <c r="E109" s="22">
        <v>0</v>
      </c>
      <c r="F109" s="22">
        <v>0</v>
      </c>
      <c r="G109" s="22">
        <v>0</v>
      </c>
      <c r="H109" s="22"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</row>
    <row r="110" spans="1:18" x14ac:dyDescent="0.35">
      <c r="A110" s="22" t="s">
        <v>114</v>
      </c>
      <c r="B110" s="22" t="s">
        <v>294</v>
      </c>
      <c r="C110" s="22" t="s">
        <v>331</v>
      </c>
      <c r="D110" s="22" t="s">
        <v>332</v>
      </c>
      <c r="E110" s="22">
        <v>0</v>
      </c>
      <c r="F110" s="22">
        <v>0</v>
      </c>
      <c r="G110" s="22">
        <v>0</v>
      </c>
      <c r="H110" s="22"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</row>
    <row r="111" spans="1:18" x14ac:dyDescent="0.35">
      <c r="A111" s="22" t="s">
        <v>114</v>
      </c>
      <c r="B111" s="22" t="s">
        <v>294</v>
      </c>
      <c r="C111" s="22" t="s">
        <v>333</v>
      </c>
      <c r="D111" s="22" t="s">
        <v>334</v>
      </c>
      <c r="E111" s="22">
        <v>0</v>
      </c>
      <c r="F111" s="22">
        <v>0</v>
      </c>
      <c r="G111" s="22">
        <v>0</v>
      </c>
      <c r="H111" s="22"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</row>
    <row r="112" spans="1:18" x14ac:dyDescent="0.35">
      <c r="A112" s="22" t="s">
        <v>114</v>
      </c>
      <c r="B112" s="22" t="s">
        <v>294</v>
      </c>
      <c r="C112" s="22" t="s">
        <v>335</v>
      </c>
      <c r="D112" s="22" t="s">
        <v>336</v>
      </c>
      <c r="E112" s="22">
        <v>0</v>
      </c>
      <c r="F112" s="22">
        <v>0</v>
      </c>
      <c r="G112" s="22">
        <v>0</v>
      </c>
      <c r="H112" s="22">
        <v>0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</row>
    <row r="113" spans="1:18" x14ac:dyDescent="0.35">
      <c r="A113" s="22" t="s">
        <v>114</v>
      </c>
      <c r="B113" s="22" t="s">
        <v>294</v>
      </c>
      <c r="C113" s="22" t="s">
        <v>337</v>
      </c>
      <c r="D113" s="22" t="s">
        <v>338</v>
      </c>
      <c r="E113" s="22">
        <v>29007</v>
      </c>
      <c r="F113" s="22">
        <v>29934</v>
      </c>
      <c r="G113" s="22">
        <v>30891</v>
      </c>
      <c r="H113" s="22">
        <v>31879</v>
      </c>
      <c r="I113" s="22">
        <v>32898</v>
      </c>
      <c r="J113" s="22">
        <v>779264</v>
      </c>
      <c r="K113" s="22">
        <v>933873</v>
      </c>
      <c r="L113" s="22">
        <v>28403</v>
      </c>
      <c r="M113" s="22">
        <v>27476</v>
      </c>
      <c r="N113" s="22">
        <v>26519</v>
      </c>
      <c r="O113" s="22">
        <v>25531</v>
      </c>
      <c r="P113" s="22">
        <v>24512</v>
      </c>
      <c r="Q113" s="22">
        <v>224592</v>
      </c>
      <c r="R113" s="22">
        <v>357033</v>
      </c>
    </row>
    <row r="114" spans="1:18" x14ac:dyDescent="0.35">
      <c r="A114" s="22" t="s">
        <v>114</v>
      </c>
      <c r="B114" s="22" t="s">
        <v>294</v>
      </c>
      <c r="C114" s="22" t="s">
        <v>339</v>
      </c>
      <c r="D114" s="22" t="s">
        <v>340</v>
      </c>
      <c r="E114" s="22">
        <v>0</v>
      </c>
      <c r="F114" s="22">
        <v>0</v>
      </c>
      <c r="G114" s="22">
        <v>0</v>
      </c>
      <c r="H114" s="22">
        <v>0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</row>
    <row r="115" spans="1:18" x14ac:dyDescent="0.35">
      <c r="A115" s="22" t="s">
        <v>114</v>
      </c>
      <c r="B115" s="22" t="s">
        <v>294</v>
      </c>
      <c r="C115" s="22" t="s">
        <v>341</v>
      </c>
      <c r="D115" s="22" t="s">
        <v>342</v>
      </c>
      <c r="E115" s="22">
        <v>0</v>
      </c>
      <c r="F115" s="22">
        <v>0</v>
      </c>
      <c r="G115" s="22">
        <v>0</v>
      </c>
      <c r="H115" s="22">
        <v>0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</row>
    <row r="116" spans="1:18" x14ac:dyDescent="0.35">
      <c r="A116" s="22" t="s">
        <v>114</v>
      </c>
      <c r="B116" s="22" t="s">
        <v>294</v>
      </c>
      <c r="C116" s="22" t="s">
        <v>343</v>
      </c>
      <c r="D116" s="22" t="s">
        <v>344</v>
      </c>
      <c r="E116" s="22">
        <v>0</v>
      </c>
      <c r="F116" s="22">
        <v>0</v>
      </c>
      <c r="G116" s="22">
        <v>0</v>
      </c>
      <c r="H116" s="22"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</row>
    <row r="117" spans="1:18" x14ac:dyDescent="0.35">
      <c r="A117" s="22" t="s">
        <v>114</v>
      </c>
      <c r="B117" s="22" t="s">
        <v>294</v>
      </c>
      <c r="C117" s="22" t="s">
        <v>345</v>
      </c>
      <c r="D117" s="22" t="s">
        <v>346</v>
      </c>
      <c r="E117" s="22">
        <v>0</v>
      </c>
      <c r="F117" s="22">
        <v>0</v>
      </c>
      <c r="G117" s="22">
        <v>0</v>
      </c>
      <c r="H117" s="22">
        <v>0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</row>
    <row r="118" spans="1:18" x14ac:dyDescent="0.35">
      <c r="A118" s="22" t="s">
        <v>114</v>
      </c>
      <c r="B118" s="22" t="s">
        <v>294</v>
      </c>
      <c r="C118" s="22" t="s">
        <v>347</v>
      </c>
      <c r="D118" s="22" t="s">
        <v>348</v>
      </c>
      <c r="E118" s="22">
        <v>0</v>
      </c>
      <c r="F118" s="22">
        <v>0</v>
      </c>
      <c r="G118" s="22">
        <v>0</v>
      </c>
      <c r="H118" s="22">
        <v>0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</row>
    <row r="119" spans="1:18" x14ac:dyDescent="0.35">
      <c r="A119" s="22" t="s">
        <v>114</v>
      </c>
      <c r="B119" s="22" t="s">
        <v>294</v>
      </c>
      <c r="C119" s="22" t="s">
        <v>349</v>
      </c>
      <c r="D119" s="22" t="s">
        <v>350</v>
      </c>
      <c r="E119" s="22">
        <v>0</v>
      </c>
      <c r="F119" s="22">
        <v>0</v>
      </c>
      <c r="G119" s="22">
        <v>0</v>
      </c>
      <c r="H119" s="22">
        <v>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</row>
    <row r="120" spans="1:18" x14ac:dyDescent="0.35">
      <c r="A120" s="22" t="s">
        <v>114</v>
      </c>
      <c r="B120" s="22" t="s">
        <v>294</v>
      </c>
      <c r="C120" s="22" t="s">
        <v>351</v>
      </c>
      <c r="D120" s="22" t="s">
        <v>352</v>
      </c>
      <c r="E120" s="22">
        <v>0</v>
      </c>
      <c r="F120" s="22">
        <v>0</v>
      </c>
      <c r="G120" s="22">
        <v>0</v>
      </c>
      <c r="H120" s="22">
        <v>0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</row>
    <row r="121" spans="1:18" x14ac:dyDescent="0.35">
      <c r="A121" s="22" t="s">
        <v>114</v>
      </c>
      <c r="B121" s="22" t="s">
        <v>294</v>
      </c>
      <c r="C121" s="22" t="s">
        <v>353</v>
      </c>
      <c r="D121" s="22" t="s">
        <v>354</v>
      </c>
      <c r="E121" s="22">
        <v>0</v>
      </c>
      <c r="F121" s="22">
        <v>0</v>
      </c>
      <c r="G121" s="22">
        <v>0</v>
      </c>
      <c r="H121" s="22">
        <v>0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</row>
    <row r="122" spans="1:18" x14ac:dyDescent="0.35">
      <c r="A122" s="22" t="s">
        <v>114</v>
      </c>
      <c r="B122" s="22" t="s">
        <v>294</v>
      </c>
      <c r="C122" s="22" t="s">
        <v>355</v>
      </c>
      <c r="D122" s="22" t="s">
        <v>356</v>
      </c>
      <c r="E122" s="22">
        <v>14457</v>
      </c>
      <c r="F122" s="22">
        <v>14859</v>
      </c>
      <c r="G122" s="22">
        <v>15273</v>
      </c>
      <c r="H122" s="22">
        <v>3575</v>
      </c>
      <c r="I122" s="22">
        <v>0</v>
      </c>
      <c r="J122" s="22">
        <v>0</v>
      </c>
      <c r="K122" s="22">
        <v>48164</v>
      </c>
      <c r="L122" s="22">
        <v>1143</v>
      </c>
      <c r="M122" s="22">
        <v>741</v>
      </c>
      <c r="N122" s="22">
        <v>327</v>
      </c>
      <c r="O122" s="22">
        <v>15</v>
      </c>
      <c r="P122" s="22">
        <v>0</v>
      </c>
      <c r="Q122" s="22">
        <v>0</v>
      </c>
      <c r="R122" s="22">
        <v>2226</v>
      </c>
    </row>
    <row r="123" spans="1:18" x14ac:dyDescent="0.35">
      <c r="A123" s="22" t="s">
        <v>114</v>
      </c>
      <c r="B123" s="22" t="s">
        <v>294</v>
      </c>
      <c r="C123" s="22" t="s">
        <v>357</v>
      </c>
      <c r="D123" s="22" t="s">
        <v>358</v>
      </c>
      <c r="E123" s="22">
        <v>0</v>
      </c>
      <c r="F123" s="22">
        <v>0</v>
      </c>
      <c r="G123" s="22">
        <v>0</v>
      </c>
      <c r="H123" s="22"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</row>
    <row r="124" spans="1:18" x14ac:dyDescent="0.35">
      <c r="A124" s="22" t="s">
        <v>114</v>
      </c>
      <c r="B124" s="22" t="s">
        <v>294</v>
      </c>
      <c r="C124" s="22" t="s">
        <v>359</v>
      </c>
      <c r="D124" s="22" t="s">
        <v>360</v>
      </c>
      <c r="E124" s="22">
        <v>0</v>
      </c>
      <c r="F124" s="22">
        <v>0</v>
      </c>
      <c r="G124" s="22">
        <v>0</v>
      </c>
      <c r="H124" s="22">
        <v>0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</row>
    <row r="125" spans="1:18" x14ac:dyDescent="0.35">
      <c r="A125" s="22" t="s">
        <v>114</v>
      </c>
      <c r="B125" s="22" t="s">
        <v>294</v>
      </c>
      <c r="C125" s="22" t="s">
        <v>361</v>
      </c>
      <c r="D125" s="22" t="s">
        <v>362</v>
      </c>
      <c r="E125" s="22">
        <v>0</v>
      </c>
      <c r="F125" s="22">
        <v>0</v>
      </c>
      <c r="G125" s="22">
        <v>0</v>
      </c>
      <c r="H125" s="22"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</row>
    <row r="126" spans="1:18" x14ac:dyDescent="0.35">
      <c r="A126" s="22" t="s">
        <v>114</v>
      </c>
      <c r="B126" s="22" t="s">
        <v>294</v>
      </c>
      <c r="C126" s="22" t="s">
        <v>363</v>
      </c>
      <c r="D126" s="22" t="s">
        <v>364</v>
      </c>
      <c r="E126" s="22">
        <v>0</v>
      </c>
      <c r="F126" s="22">
        <v>0</v>
      </c>
      <c r="G126" s="22">
        <v>0</v>
      </c>
      <c r="H126" s="22"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</row>
    <row r="127" spans="1:18" x14ac:dyDescent="0.35">
      <c r="A127" s="22" t="s">
        <v>114</v>
      </c>
      <c r="B127" s="22" t="s">
        <v>294</v>
      </c>
      <c r="C127" s="22" t="s">
        <v>365</v>
      </c>
      <c r="D127" s="22" t="s">
        <v>366</v>
      </c>
      <c r="E127" s="22">
        <v>111133</v>
      </c>
      <c r="F127" s="22">
        <v>114813</v>
      </c>
      <c r="G127" s="22">
        <v>118630</v>
      </c>
      <c r="H127" s="22">
        <v>122591</v>
      </c>
      <c r="I127" s="22">
        <v>54532</v>
      </c>
      <c r="J127" s="22">
        <v>629899</v>
      </c>
      <c r="K127" s="22">
        <v>1151598</v>
      </c>
      <c r="L127" s="22">
        <v>46569</v>
      </c>
      <c r="M127" s="22">
        <v>42889</v>
      </c>
      <c r="N127" s="22">
        <v>39071</v>
      </c>
      <c r="O127" s="22">
        <v>36715</v>
      </c>
      <c r="P127" s="22">
        <v>31416</v>
      </c>
      <c r="Q127" s="22">
        <v>150540</v>
      </c>
      <c r="R127" s="22">
        <v>347200</v>
      </c>
    </row>
    <row r="128" spans="1:18" x14ac:dyDescent="0.35">
      <c r="A128" s="22" t="s">
        <v>114</v>
      </c>
      <c r="B128" s="22" t="s">
        <v>294</v>
      </c>
      <c r="C128" s="22" t="s">
        <v>367</v>
      </c>
      <c r="D128" s="22" t="s">
        <v>368</v>
      </c>
      <c r="E128" s="22">
        <v>0</v>
      </c>
      <c r="F128" s="22">
        <v>0</v>
      </c>
      <c r="G128" s="22">
        <v>0</v>
      </c>
      <c r="H128" s="22"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</row>
    <row r="129" spans="1:18" x14ac:dyDescent="0.35">
      <c r="A129" s="22" t="s">
        <v>114</v>
      </c>
      <c r="B129" s="22" t="s">
        <v>294</v>
      </c>
      <c r="C129" s="22" t="s">
        <v>369</v>
      </c>
      <c r="D129" s="22" t="s">
        <v>370</v>
      </c>
      <c r="E129" s="22">
        <v>0</v>
      </c>
      <c r="F129" s="22">
        <v>0</v>
      </c>
      <c r="G129" s="22">
        <v>0</v>
      </c>
      <c r="H129" s="22">
        <v>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</row>
    <row r="130" spans="1:18" x14ac:dyDescent="0.35">
      <c r="A130" s="22" t="s">
        <v>114</v>
      </c>
      <c r="B130" s="22" t="s">
        <v>294</v>
      </c>
      <c r="C130" s="22" t="s">
        <v>371</v>
      </c>
      <c r="D130" s="22" t="s">
        <v>372</v>
      </c>
      <c r="E130" s="22">
        <v>0</v>
      </c>
      <c r="F130" s="22">
        <v>0</v>
      </c>
      <c r="G130" s="22">
        <v>0</v>
      </c>
      <c r="H130" s="22"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</row>
    <row r="131" spans="1:18" x14ac:dyDescent="0.35">
      <c r="A131" s="22" t="s">
        <v>114</v>
      </c>
      <c r="B131" s="22" t="s">
        <v>294</v>
      </c>
      <c r="C131" s="22" t="s">
        <v>373</v>
      </c>
      <c r="D131" s="22" t="s">
        <v>374</v>
      </c>
      <c r="E131" s="22">
        <v>0</v>
      </c>
      <c r="F131" s="22">
        <v>0</v>
      </c>
      <c r="G131" s="22">
        <v>0</v>
      </c>
      <c r="H131" s="22"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</row>
    <row r="132" spans="1:18" x14ac:dyDescent="0.35">
      <c r="A132" s="22" t="s">
        <v>114</v>
      </c>
      <c r="B132" s="22" t="s">
        <v>294</v>
      </c>
      <c r="C132" s="22" t="s">
        <v>375</v>
      </c>
      <c r="D132" s="22" t="s">
        <v>376</v>
      </c>
      <c r="E132" s="22">
        <v>0</v>
      </c>
      <c r="F132" s="22">
        <v>0</v>
      </c>
      <c r="G132" s="22">
        <v>0</v>
      </c>
      <c r="H132" s="22"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</row>
    <row r="133" spans="1:18" x14ac:dyDescent="0.35">
      <c r="A133" s="22" t="s">
        <v>114</v>
      </c>
      <c r="B133" s="22" t="s">
        <v>294</v>
      </c>
      <c r="C133" s="22" t="s">
        <v>377</v>
      </c>
      <c r="D133" s="22" t="s">
        <v>378</v>
      </c>
      <c r="E133" s="22">
        <v>0</v>
      </c>
      <c r="F133" s="22">
        <v>0</v>
      </c>
      <c r="G133" s="22">
        <v>0</v>
      </c>
      <c r="H133" s="22">
        <v>0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</row>
    <row r="134" spans="1:18" x14ac:dyDescent="0.35">
      <c r="A134" s="22" t="s">
        <v>114</v>
      </c>
      <c r="B134" s="22" t="s">
        <v>294</v>
      </c>
      <c r="C134" s="22" t="s">
        <v>379</v>
      </c>
      <c r="D134" s="22" t="s">
        <v>380</v>
      </c>
      <c r="E134" s="22">
        <v>0</v>
      </c>
      <c r="F134" s="22">
        <v>0</v>
      </c>
      <c r="G134" s="22">
        <v>0</v>
      </c>
      <c r="H134" s="22">
        <v>0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</row>
    <row r="135" spans="1:18" x14ac:dyDescent="0.35">
      <c r="A135" s="22" t="s">
        <v>114</v>
      </c>
      <c r="B135" s="22" t="s">
        <v>294</v>
      </c>
      <c r="C135" s="22" t="s">
        <v>381</v>
      </c>
      <c r="D135" s="22" t="s">
        <v>382</v>
      </c>
      <c r="E135" s="22">
        <v>0</v>
      </c>
      <c r="F135" s="22">
        <v>0</v>
      </c>
      <c r="G135" s="22">
        <v>0</v>
      </c>
      <c r="H135" s="22"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</row>
    <row r="136" spans="1:18" x14ac:dyDescent="0.35">
      <c r="A136" s="22" t="s">
        <v>114</v>
      </c>
      <c r="B136" s="22" t="s">
        <v>294</v>
      </c>
      <c r="C136" s="22" t="s">
        <v>383</v>
      </c>
      <c r="D136" s="22" t="s">
        <v>384</v>
      </c>
      <c r="E136" s="22">
        <v>91124</v>
      </c>
      <c r="F136" s="22">
        <v>93662</v>
      </c>
      <c r="G136" s="22">
        <v>96270</v>
      </c>
      <c r="H136" s="22">
        <v>98951</v>
      </c>
      <c r="I136" s="22">
        <v>101706</v>
      </c>
      <c r="J136" s="22">
        <v>785162</v>
      </c>
      <c r="K136" s="22">
        <v>1266875</v>
      </c>
      <c r="L136" s="22">
        <v>33990</v>
      </c>
      <c r="M136" s="22">
        <v>31452</v>
      </c>
      <c r="N136" s="22">
        <v>28843</v>
      </c>
      <c r="O136" s="22">
        <v>26162</v>
      </c>
      <c r="P136" s="22">
        <v>23407</v>
      </c>
      <c r="Q136" s="22">
        <v>79963</v>
      </c>
      <c r="R136" s="22">
        <v>223817</v>
      </c>
    </row>
    <row r="137" spans="1:18" x14ac:dyDescent="0.35">
      <c r="A137" s="22" t="s">
        <v>114</v>
      </c>
      <c r="B137" s="22" t="s">
        <v>294</v>
      </c>
      <c r="C137" s="22" t="s">
        <v>385</v>
      </c>
      <c r="D137" s="22" t="s">
        <v>386</v>
      </c>
      <c r="E137" s="22">
        <v>0</v>
      </c>
      <c r="F137" s="22">
        <v>0</v>
      </c>
      <c r="G137" s="22">
        <v>0</v>
      </c>
      <c r="H137" s="22">
        <v>0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</row>
    <row r="138" spans="1:18" x14ac:dyDescent="0.35">
      <c r="A138" s="22" t="s">
        <v>114</v>
      </c>
      <c r="B138" s="22" t="s">
        <v>294</v>
      </c>
      <c r="C138" s="22" t="s">
        <v>387</v>
      </c>
      <c r="D138" s="22" t="s">
        <v>388</v>
      </c>
      <c r="E138" s="22">
        <v>0</v>
      </c>
      <c r="F138" s="22">
        <v>0</v>
      </c>
      <c r="G138" s="22">
        <v>0</v>
      </c>
      <c r="H138" s="22"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</row>
    <row r="139" spans="1:18" x14ac:dyDescent="0.35">
      <c r="A139" s="22" t="s">
        <v>114</v>
      </c>
      <c r="B139" s="22" t="s">
        <v>294</v>
      </c>
      <c r="C139" s="22" t="s">
        <v>389</v>
      </c>
      <c r="D139" s="22" t="s">
        <v>390</v>
      </c>
      <c r="E139" s="22">
        <v>56973</v>
      </c>
      <c r="F139" s="22">
        <v>50940</v>
      </c>
      <c r="G139" s="22">
        <v>52129</v>
      </c>
      <c r="H139" s="22">
        <v>53347</v>
      </c>
      <c r="I139" s="22">
        <v>34450</v>
      </c>
      <c r="J139" s="22">
        <v>135842</v>
      </c>
      <c r="K139" s="22">
        <v>383681</v>
      </c>
      <c r="L139" s="22">
        <v>9046</v>
      </c>
      <c r="M139" s="22">
        <v>7842</v>
      </c>
      <c r="N139" s="22">
        <v>6652</v>
      </c>
      <c r="O139" s="22">
        <v>5434</v>
      </c>
      <c r="P139" s="22">
        <v>4217</v>
      </c>
      <c r="Q139" s="22">
        <v>19553</v>
      </c>
      <c r="R139" s="22">
        <v>52744</v>
      </c>
    </row>
    <row r="140" spans="1:18" x14ac:dyDescent="0.35">
      <c r="A140" s="22" t="s">
        <v>114</v>
      </c>
      <c r="B140" s="22" t="s">
        <v>294</v>
      </c>
      <c r="C140" s="22" t="s">
        <v>391</v>
      </c>
      <c r="D140" s="22" t="s">
        <v>392</v>
      </c>
      <c r="E140" s="22">
        <v>0</v>
      </c>
      <c r="F140" s="22">
        <v>0</v>
      </c>
      <c r="G140" s="22">
        <v>0</v>
      </c>
      <c r="H140" s="22">
        <v>0</v>
      </c>
      <c r="I140" s="22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</row>
    <row r="141" spans="1:18" x14ac:dyDescent="0.35">
      <c r="A141" s="22" t="s">
        <v>114</v>
      </c>
      <c r="B141" s="22" t="s">
        <v>294</v>
      </c>
      <c r="C141" s="22" t="s">
        <v>393</v>
      </c>
      <c r="D141" s="22" t="s">
        <v>394</v>
      </c>
      <c r="E141" s="22">
        <v>0</v>
      </c>
      <c r="F141" s="22">
        <v>0</v>
      </c>
      <c r="G141" s="22">
        <v>0</v>
      </c>
      <c r="H141" s="22">
        <v>0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</row>
    <row r="142" spans="1:18" x14ac:dyDescent="0.35">
      <c r="A142" s="22" t="s">
        <v>114</v>
      </c>
      <c r="B142" s="22" t="s">
        <v>294</v>
      </c>
      <c r="C142" s="22" t="s">
        <v>395</v>
      </c>
      <c r="D142" s="22" t="s">
        <v>396</v>
      </c>
      <c r="E142" s="22">
        <v>0</v>
      </c>
      <c r="F142" s="22">
        <v>0</v>
      </c>
      <c r="G142" s="22">
        <v>0</v>
      </c>
      <c r="H142" s="22"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</row>
    <row r="143" spans="1:18" x14ac:dyDescent="0.35">
      <c r="A143" s="22" t="s">
        <v>114</v>
      </c>
      <c r="B143" s="22" t="s">
        <v>294</v>
      </c>
      <c r="C143" s="22" t="s">
        <v>397</v>
      </c>
      <c r="D143" s="22" t="s">
        <v>398</v>
      </c>
      <c r="E143" s="22">
        <v>0</v>
      </c>
      <c r="F143" s="22">
        <v>0</v>
      </c>
      <c r="G143" s="22">
        <v>0</v>
      </c>
      <c r="H143" s="22">
        <v>0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</row>
    <row r="144" spans="1:18" x14ac:dyDescent="0.35">
      <c r="A144" s="22" t="s">
        <v>114</v>
      </c>
      <c r="B144" s="22" t="s">
        <v>294</v>
      </c>
      <c r="C144" s="22" t="s">
        <v>399</v>
      </c>
      <c r="D144" s="22" t="s">
        <v>400</v>
      </c>
      <c r="E144" s="22">
        <v>0</v>
      </c>
      <c r="F144" s="22">
        <v>0</v>
      </c>
      <c r="G144" s="22">
        <v>0</v>
      </c>
      <c r="H144" s="22">
        <v>0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</row>
    <row r="145" spans="1:18" x14ac:dyDescent="0.35">
      <c r="A145" s="22" t="s">
        <v>114</v>
      </c>
      <c r="B145" s="22" t="s">
        <v>294</v>
      </c>
      <c r="C145" s="22" t="s">
        <v>401</v>
      </c>
      <c r="D145" s="22" t="s">
        <v>402</v>
      </c>
      <c r="E145" s="22">
        <v>23700</v>
      </c>
      <c r="F145" s="22">
        <v>24900</v>
      </c>
      <c r="G145" s="22">
        <v>26160</v>
      </c>
      <c r="H145" s="22">
        <v>27485</v>
      </c>
      <c r="I145" s="22">
        <v>28876</v>
      </c>
      <c r="J145" s="22">
        <v>46078</v>
      </c>
      <c r="K145" s="22">
        <v>177199</v>
      </c>
      <c r="L145" s="22">
        <v>8567</v>
      </c>
      <c r="M145" s="22">
        <v>7368</v>
      </c>
      <c r="N145" s="22">
        <v>6107</v>
      </c>
      <c r="O145" s="22">
        <v>4783</v>
      </c>
      <c r="P145" s="22">
        <v>3391</v>
      </c>
      <c r="Q145" s="22">
        <v>2323</v>
      </c>
      <c r="R145" s="22">
        <v>32539</v>
      </c>
    </row>
    <row r="146" spans="1:18" x14ac:dyDescent="0.35">
      <c r="A146" s="22" t="s">
        <v>114</v>
      </c>
      <c r="B146" s="22" t="s">
        <v>294</v>
      </c>
      <c r="C146" s="22" t="s">
        <v>403</v>
      </c>
      <c r="D146" s="22" t="s">
        <v>404</v>
      </c>
      <c r="E146" s="22">
        <v>0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</row>
    <row r="147" spans="1:18" x14ac:dyDescent="0.35">
      <c r="A147" s="22" t="s">
        <v>114</v>
      </c>
      <c r="B147" s="22" t="s">
        <v>294</v>
      </c>
      <c r="C147" s="22" t="s">
        <v>405</v>
      </c>
      <c r="D147" s="22" t="s">
        <v>406</v>
      </c>
      <c r="E147" s="22">
        <v>0</v>
      </c>
      <c r="F147" s="22">
        <v>0</v>
      </c>
      <c r="G147" s="22">
        <v>0</v>
      </c>
      <c r="H147" s="22">
        <v>0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</row>
    <row r="148" spans="1:18" x14ac:dyDescent="0.35">
      <c r="A148" s="22" t="s">
        <v>114</v>
      </c>
      <c r="B148" s="22" t="s">
        <v>294</v>
      </c>
      <c r="C148" s="22" t="s">
        <v>407</v>
      </c>
      <c r="D148" s="22" t="s">
        <v>408</v>
      </c>
      <c r="E148" s="22">
        <v>0</v>
      </c>
      <c r="F148" s="22">
        <v>0</v>
      </c>
      <c r="G148" s="22">
        <v>0</v>
      </c>
      <c r="H148" s="22"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</row>
    <row r="149" spans="1:18" x14ac:dyDescent="0.35">
      <c r="A149" s="22" t="s">
        <v>114</v>
      </c>
      <c r="B149" s="22" t="s">
        <v>294</v>
      </c>
      <c r="C149" s="22" t="s">
        <v>409</v>
      </c>
      <c r="D149" s="22" t="s">
        <v>410</v>
      </c>
      <c r="E149" s="22">
        <v>0</v>
      </c>
      <c r="F149" s="22">
        <v>0</v>
      </c>
      <c r="G149" s="22">
        <v>0</v>
      </c>
      <c r="H149" s="22"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</row>
    <row r="150" spans="1:18" x14ac:dyDescent="0.35">
      <c r="A150" s="22" t="s">
        <v>114</v>
      </c>
      <c r="B150" s="22" t="s">
        <v>294</v>
      </c>
      <c r="C150" s="22" t="s">
        <v>411</v>
      </c>
      <c r="D150" s="22" t="s">
        <v>412</v>
      </c>
      <c r="E150" s="22">
        <v>22012</v>
      </c>
      <c r="F150" s="22">
        <v>22611</v>
      </c>
      <c r="G150" s="22">
        <v>23227</v>
      </c>
      <c r="H150" s="22">
        <v>23859</v>
      </c>
      <c r="I150" s="22">
        <v>24509</v>
      </c>
      <c r="J150" s="22">
        <v>601643</v>
      </c>
      <c r="K150" s="22">
        <v>717861</v>
      </c>
      <c r="L150" s="22">
        <v>19540</v>
      </c>
      <c r="M150" s="22">
        <v>18941</v>
      </c>
      <c r="N150" s="22">
        <v>18256</v>
      </c>
      <c r="O150" s="22">
        <v>17693</v>
      </c>
      <c r="P150" s="22">
        <v>17044</v>
      </c>
      <c r="Q150" s="22">
        <v>167479</v>
      </c>
      <c r="R150" s="22">
        <v>258953</v>
      </c>
    </row>
    <row r="151" spans="1:18" x14ac:dyDescent="0.35">
      <c r="A151" s="22" t="s">
        <v>114</v>
      </c>
      <c r="B151" s="22" t="s">
        <v>294</v>
      </c>
      <c r="C151" s="22" t="s">
        <v>413</v>
      </c>
      <c r="D151" s="22" t="s">
        <v>414</v>
      </c>
      <c r="E151" s="22">
        <v>0</v>
      </c>
      <c r="F151" s="22">
        <v>0</v>
      </c>
      <c r="G151" s="22">
        <v>0</v>
      </c>
      <c r="H151" s="22"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</row>
    <row r="152" spans="1:18" x14ac:dyDescent="0.35">
      <c r="A152" s="22" t="s">
        <v>114</v>
      </c>
      <c r="B152" s="22" t="s">
        <v>294</v>
      </c>
      <c r="C152" s="22" t="s">
        <v>415</v>
      </c>
      <c r="D152" s="22" t="s">
        <v>416</v>
      </c>
      <c r="E152" s="22">
        <v>0</v>
      </c>
      <c r="F152" s="22">
        <v>0</v>
      </c>
      <c r="G152" s="22">
        <v>0</v>
      </c>
      <c r="H152" s="22"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</row>
    <row r="153" spans="1:18" x14ac:dyDescent="0.35">
      <c r="A153" s="22" t="s">
        <v>114</v>
      </c>
      <c r="B153" s="22" t="s">
        <v>294</v>
      </c>
      <c r="C153" s="22" t="s">
        <v>417</v>
      </c>
      <c r="D153" s="22" t="s">
        <v>418</v>
      </c>
      <c r="E153" s="22">
        <v>0</v>
      </c>
      <c r="F153" s="22">
        <v>0</v>
      </c>
      <c r="G153" s="22">
        <v>0</v>
      </c>
      <c r="H153" s="22">
        <v>0</v>
      </c>
      <c r="I153" s="22">
        <v>0</v>
      </c>
      <c r="J153" s="22">
        <v>4748596</v>
      </c>
      <c r="K153" s="22">
        <v>4748596</v>
      </c>
      <c r="L153" s="22">
        <v>0</v>
      </c>
      <c r="M153" s="22"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</row>
    <row r="154" spans="1:18" x14ac:dyDescent="0.35">
      <c r="A154" s="22" t="s">
        <v>114</v>
      </c>
      <c r="B154" s="22" t="s">
        <v>294</v>
      </c>
      <c r="C154" s="22" t="s">
        <v>419</v>
      </c>
      <c r="D154" s="22" t="s">
        <v>420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</row>
    <row r="155" spans="1:18" x14ac:dyDescent="0.35">
      <c r="A155" s="22" t="s">
        <v>114</v>
      </c>
      <c r="B155" s="22" t="s">
        <v>294</v>
      </c>
      <c r="C155" s="22" t="s">
        <v>421</v>
      </c>
      <c r="D155" s="22" t="s">
        <v>422</v>
      </c>
      <c r="E155" s="22">
        <v>12005</v>
      </c>
      <c r="F155" s="22">
        <v>12258</v>
      </c>
      <c r="G155" s="22">
        <v>12516</v>
      </c>
      <c r="H155" s="22">
        <v>12782</v>
      </c>
      <c r="I155" s="22">
        <v>0</v>
      </c>
      <c r="J155" s="22">
        <v>0</v>
      </c>
      <c r="K155" s="22">
        <v>49561</v>
      </c>
      <c r="L155" s="22">
        <v>1042</v>
      </c>
      <c r="M155" s="22">
        <v>790</v>
      </c>
      <c r="N155" s="22">
        <v>532</v>
      </c>
      <c r="O155" s="22">
        <v>268</v>
      </c>
      <c r="P155" s="22">
        <v>0</v>
      </c>
      <c r="Q155" s="22">
        <v>0</v>
      </c>
      <c r="R155" s="22">
        <v>2632</v>
      </c>
    </row>
    <row r="156" spans="1:18" x14ac:dyDescent="0.35">
      <c r="A156" s="22" t="s">
        <v>114</v>
      </c>
      <c r="B156" s="22" t="s">
        <v>294</v>
      </c>
      <c r="C156" s="22" t="s">
        <v>423</v>
      </c>
      <c r="D156" s="22" t="s">
        <v>424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</row>
    <row r="157" spans="1:18" x14ac:dyDescent="0.35">
      <c r="A157" s="22" t="s">
        <v>114</v>
      </c>
      <c r="B157" s="22" t="s">
        <v>294</v>
      </c>
      <c r="C157" s="22" t="s">
        <v>425</v>
      </c>
      <c r="D157" s="22" t="s">
        <v>426</v>
      </c>
      <c r="E157" s="22">
        <v>0</v>
      </c>
      <c r="F157" s="22">
        <v>0</v>
      </c>
      <c r="G157" s="22">
        <v>0</v>
      </c>
      <c r="H157" s="22"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</row>
    <row r="158" spans="1:18" x14ac:dyDescent="0.35">
      <c r="A158" s="22" t="s">
        <v>114</v>
      </c>
      <c r="B158" s="22" t="s">
        <v>294</v>
      </c>
      <c r="C158" s="22" t="s">
        <v>427</v>
      </c>
      <c r="D158" s="22" t="s">
        <v>428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</row>
    <row r="159" spans="1:18" x14ac:dyDescent="0.35">
      <c r="A159" s="22" t="s">
        <v>114</v>
      </c>
      <c r="B159" s="22" t="s">
        <v>294</v>
      </c>
      <c r="C159" s="22" t="s">
        <v>429</v>
      </c>
      <c r="D159" s="22" t="s">
        <v>430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</row>
    <row r="160" spans="1:18" x14ac:dyDescent="0.35">
      <c r="A160" s="22" t="s">
        <v>114</v>
      </c>
      <c r="B160" s="22" t="s">
        <v>294</v>
      </c>
      <c r="C160" s="22" t="s">
        <v>431</v>
      </c>
      <c r="D160" s="22" t="s">
        <v>432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</row>
    <row r="161" spans="1:18" x14ac:dyDescent="0.35">
      <c r="A161" s="22" t="s">
        <v>114</v>
      </c>
      <c r="B161" s="22" t="s">
        <v>294</v>
      </c>
      <c r="C161" s="22" t="s">
        <v>433</v>
      </c>
      <c r="D161" s="22" t="s">
        <v>434</v>
      </c>
      <c r="E161" s="22">
        <v>62463</v>
      </c>
      <c r="F161" s="22">
        <v>63851</v>
      </c>
      <c r="G161" s="22">
        <v>65270</v>
      </c>
      <c r="H161" s="22">
        <v>66720</v>
      </c>
      <c r="I161" s="22">
        <v>68203</v>
      </c>
      <c r="J161" s="22">
        <v>22889</v>
      </c>
      <c r="K161" s="22">
        <v>349396</v>
      </c>
      <c r="L161" s="22">
        <v>7764</v>
      </c>
      <c r="M161" s="22">
        <v>6376</v>
      </c>
      <c r="N161" s="22">
        <v>4957</v>
      </c>
      <c r="O161" s="22">
        <v>3508</v>
      </c>
      <c r="P161" s="22">
        <v>2025</v>
      </c>
      <c r="Q161" s="22">
        <v>508</v>
      </c>
      <c r="R161" s="22">
        <v>25138</v>
      </c>
    </row>
    <row r="162" spans="1:18" x14ac:dyDescent="0.35">
      <c r="A162" s="22" t="s">
        <v>114</v>
      </c>
      <c r="B162" s="22" t="s">
        <v>294</v>
      </c>
      <c r="C162" s="22" t="s">
        <v>435</v>
      </c>
      <c r="D162" s="22" t="s">
        <v>436</v>
      </c>
      <c r="E162" s="22">
        <v>0</v>
      </c>
      <c r="F162" s="22">
        <v>0</v>
      </c>
      <c r="G162" s="22">
        <v>0</v>
      </c>
      <c r="H162" s="22">
        <v>0</v>
      </c>
      <c r="I162" s="22">
        <v>0</v>
      </c>
      <c r="J162" s="22">
        <v>0</v>
      </c>
      <c r="K162" s="22">
        <v>0</v>
      </c>
      <c r="L162" s="22">
        <v>0</v>
      </c>
      <c r="M162" s="22"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</row>
    <row r="163" spans="1:18" x14ac:dyDescent="0.35">
      <c r="A163" s="22" t="s">
        <v>114</v>
      </c>
      <c r="B163" s="22" t="s">
        <v>294</v>
      </c>
      <c r="C163" s="22" t="s">
        <v>437</v>
      </c>
      <c r="D163" s="22" t="s">
        <v>438</v>
      </c>
      <c r="E163" s="22">
        <v>0</v>
      </c>
      <c r="F163" s="22">
        <v>0</v>
      </c>
      <c r="G163" s="22">
        <v>0</v>
      </c>
      <c r="H163" s="22"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</row>
    <row r="164" spans="1:18" x14ac:dyDescent="0.35">
      <c r="A164" s="22" t="s">
        <v>114</v>
      </c>
      <c r="B164" s="22" t="s">
        <v>294</v>
      </c>
      <c r="C164" s="22" t="s">
        <v>439</v>
      </c>
      <c r="D164" s="22" t="s">
        <v>440</v>
      </c>
      <c r="E164" s="22">
        <v>0</v>
      </c>
      <c r="F164" s="22">
        <v>0</v>
      </c>
      <c r="G164" s="22">
        <v>0</v>
      </c>
      <c r="H164" s="22">
        <v>0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</row>
    <row r="165" spans="1:18" x14ac:dyDescent="0.35">
      <c r="A165" s="22" t="s">
        <v>114</v>
      </c>
      <c r="B165" s="22" t="s">
        <v>294</v>
      </c>
      <c r="C165" s="22" t="s">
        <v>441</v>
      </c>
      <c r="D165" s="22" t="s">
        <v>442</v>
      </c>
      <c r="E165" s="22">
        <v>0</v>
      </c>
      <c r="F165" s="22">
        <v>0</v>
      </c>
      <c r="G165" s="22">
        <v>0</v>
      </c>
      <c r="H165" s="22"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</row>
    <row r="166" spans="1:18" x14ac:dyDescent="0.35">
      <c r="A166" s="22" t="s">
        <v>114</v>
      </c>
      <c r="B166" s="22" t="s">
        <v>294</v>
      </c>
      <c r="C166" s="22" t="s">
        <v>443</v>
      </c>
      <c r="D166" s="22" t="s">
        <v>444</v>
      </c>
      <c r="E166" s="22">
        <v>0</v>
      </c>
      <c r="F166" s="22">
        <v>0</v>
      </c>
      <c r="G166" s="22">
        <v>0</v>
      </c>
      <c r="H166" s="22"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</row>
    <row r="167" spans="1:18" x14ac:dyDescent="0.35">
      <c r="A167" s="22" t="s">
        <v>114</v>
      </c>
      <c r="B167" s="22" t="s">
        <v>294</v>
      </c>
      <c r="C167" s="22" t="s">
        <v>445</v>
      </c>
      <c r="D167" s="22" t="s">
        <v>446</v>
      </c>
      <c r="E167" s="22">
        <v>45576</v>
      </c>
      <c r="F167" s="22">
        <v>47546</v>
      </c>
      <c r="G167" s="22">
        <v>49601</v>
      </c>
      <c r="H167" s="22">
        <v>51744</v>
      </c>
      <c r="I167" s="22">
        <v>53981</v>
      </c>
      <c r="J167" s="22">
        <v>273278</v>
      </c>
      <c r="K167" s="22">
        <v>521726</v>
      </c>
      <c r="L167" s="22">
        <v>21827</v>
      </c>
      <c r="M167" s="22">
        <v>19857</v>
      </c>
      <c r="N167" s="22">
        <v>17802</v>
      </c>
      <c r="O167" s="22">
        <v>15659</v>
      </c>
      <c r="P167" s="22">
        <v>13423</v>
      </c>
      <c r="Q167" s="22">
        <v>30037</v>
      </c>
      <c r="R167" s="22">
        <v>118605</v>
      </c>
    </row>
    <row r="168" spans="1:18" x14ac:dyDescent="0.35">
      <c r="A168" s="22" t="s">
        <v>114</v>
      </c>
      <c r="B168" s="22" t="s">
        <v>294</v>
      </c>
      <c r="C168" s="22" t="s">
        <v>447</v>
      </c>
      <c r="D168" s="22" t="s">
        <v>448</v>
      </c>
      <c r="E168" s="22">
        <v>0</v>
      </c>
      <c r="F168" s="22">
        <v>0</v>
      </c>
      <c r="G168" s="22">
        <v>0</v>
      </c>
      <c r="H168" s="22"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</row>
    <row r="169" spans="1:18" x14ac:dyDescent="0.35">
      <c r="A169" s="22" t="s">
        <v>114</v>
      </c>
      <c r="B169" s="22" t="s">
        <v>294</v>
      </c>
      <c r="C169" s="22" t="s">
        <v>449</v>
      </c>
      <c r="D169" s="22" t="s">
        <v>450</v>
      </c>
      <c r="E169" s="22">
        <v>0</v>
      </c>
      <c r="F169" s="22">
        <v>0</v>
      </c>
      <c r="G169" s="22">
        <v>0</v>
      </c>
      <c r="H169" s="22"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</row>
    <row r="170" spans="1:18" x14ac:dyDescent="0.35">
      <c r="A170" s="22" t="s">
        <v>114</v>
      </c>
      <c r="B170" s="22" t="s">
        <v>294</v>
      </c>
      <c r="C170" s="22" t="s">
        <v>451</v>
      </c>
      <c r="D170" s="22" t="s">
        <v>452</v>
      </c>
      <c r="E170" s="22">
        <v>0</v>
      </c>
      <c r="F170" s="22">
        <v>0</v>
      </c>
      <c r="G170" s="22">
        <v>0</v>
      </c>
      <c r="H170" s="22"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</row>
    <row r="171" spans="1:18" x14ac:dyDescent="0.35">
      <c r="A171" s="22" t="s">
        <v>114</v>
      </c>
      <c r="B171" s="22" t="s">
        <v>294</v>
      </c>
      <c r="C171" s="22" t="s">
        <v>453</v>
      </c>
      <c r="D171" s="22" t="s">
        <v>454</v>
      </c>
      <c r="E171" s="22">
        <v>0</v>
      </c>
      <c r="F171" s="22">
        <v>0</v>
      </c>
      <c r="G171" s="22">
        <v>0</v>
      </c>
      <c r="H171" s="22"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</row>
    <row r="172" spans="1:18" x14ac:dyDescent="0.35">
      <c r="A172" s="22" t="s">
        <v>114</v>
      </c>
      <c r="B172" s="22" t="s">
        <v>294</v>
      </c>
      <c r="C172" s="22" t="s">
        <v>455</v>
      </c>
      <c r="D172" s="22" t="s">
        <v>456</v>
      </c>
      <c r="E172" s="22">
        <v>42664</v>
      </c>
      <c r="F172" s="22">
        <v>44343</v>
      </c>
      <c r="G172" s="22">
        <v>46093</v>
      </c>
      <c r="H172" s="22">
        <v>47916</v>
      </c>
      <c r="I172" s="22">
        <v>49813</v>
      </c>
      <c r="J172" s="22">
        <v>371794</v>
      </c>
      <c r="K172" s="22">
        <v>602623</v>
      </c>
      <c r="L172" s="22">
        <v>23054</v>
      </c>
      <c r="M172" s="22">
        <v>21375</v>
      </c>
      <c r="N172" s="22">
        <v>19625</v>
      </c>
      <c r="O172" s="22">
        <v>17803</v>
      </c>
      <c r="P172" s="22">
        <v>15905</v>
      </c>
      <c r="Q172" s="22">
        <v>51498</v>
      </c>
      <c r="R172" s="22">
        <v>149260</v>
      </c>
    </row>
    <row r="173" spans="1:18" x14ac:dyDescent="0.35">
      <c r="A173" s="22" t="s">
        <v>114</v>
      </c>
      <c r="B173" s="22" t="s">
        <v>294</v>
      </c>
      <c r="C173" s="22" t="s">
        <v>457</v>
      </c>
      <c r="D173" s="22" t="s">
        <v>458</v>
      </c>
      <c r="E173" s="22">
        <v>66468</v>
      </c>
      <c r="F173" s="22">
        <v>70027</v>
      </c>
      <c r="G173" s="22">
        <v>73779</v>
      </c>
      <c r="H173" s="22">
        <v>36395</v>
      </c>
      <c r="I173" s="22">
        <v>38136</v>
      </c>
      <c r="J173" s="22">
        <v>81829</v>
      </c>
      <c r="K173" s="22">
        <v>366634</v>
      </c>
      <c r="L173" s="22">
        <v>18230</v>
      </c>
      <c r="M173" s="22">
        <v>14671</v>
      </c>
      <c r="N173" s="22">
        <v>10919</v>
      </c>
      <c r="O173" s="22">
        <v>6965</v>
      </c>
      <c r="P173" s="22">
        <v>5224</v>
      </c>
      <c r="Q173" s="22">
        <v>4891</v>
      </c>
      <c r="R173" s="22">
        <v>60900</v>
      </c>
    </row>
    <row r="174" spans="1:18" x14ac:dyDescent="0.35">
      <c r="A174" s="22" t="s">
        <v>114</v>
      </c>
      <c r="B174" s="22" t="s">
        <v>294</v>
      </c>
      <c r="C174" s="22" t="s">
        <v>459</v>
      </c>
      <c r="D174" s="22" t="s">
        <v>460</v>
      </c>
      <c r="E174" s="22">
        <v>0</v>
      </c>
      <c r="F174" s="22">
        <v>0</v>
      </c>
      <c r="G174" s="22">
        <v>0</v>
      </c>
      <c r="H174" s="22"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</row>
    <row r="175" spans="1:18" x14ac:dyDescent="0.35">
      <c r="A175" s="22" t="s">
        <v>114</v>
      </c>
      <c r="B175" s="22" t="s">
        <v>294</v>
      </c>
      <c r="C175" s="22" t="s">
        <v>461</v>
      </c>
      <c r="D175" s="22" t="s">
        <v>462</v>
      </c>
      <c r="E175" s="22">
        <v>0</v>
      </c>
      <c r="F175" s="22">
        <v>0</v>
      </c>
      <c r="G175" s="22">
        <v>0</v>
      </c>
      <c r="H175" s="22"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</row>
    <row r="176" spans="1:18" x14ac:dyDescent="0.35">
      <c r="A176" s="22" t="s">
        <v>114</v>
      </c>
      <c r="B176" s="22" t="s">
        <v>294</v>
      </c>
      <c r="C176" s="22" t="s">
        <v>463</v>
      </c>
      <c r="D176" s="22" t="s">
        <v>464</v>
      </c>
      <c r="E176" s="22">
        <v>0</v>
      </c>
      <c r="F176" s="22">
        <v>0</v>
      </c>
      <c r="G176" s="22">
        <v>0</v>
      </c>
      <c r="H176" s="22"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</row>
    <row r="177" spans="1:18" x14ac:dyDescent="0.35">
      <c r="A177" s="22" t="s">
        <v>114</v>
      </c>
      <c r="B177" s="22" t="s">
        <v>294</v>
      </c>
      <c r="C177" s="22" t="s">
        <v>465</v>
      </c>
      <c r="D177" s="22" t="s">
        <v>466</v>
      </c>
      <c r="E177" s="22">
        <v>1020217</v>
      </c>
      <c r="F177" s="22">
        <v>1020217</v>
      </c>
      <c r="G177" s="22">
        <v>1020217</v>
      </c>
      <c r="H177" s="22">
        <v>20217</v>
      </c>
      <c r="I177" s="22">
        <v>20217</v>
      </c>
      <c r="J177" s="22">
        <v>101085</v>
      </c>
      <c r="K177" s="22">
        <v>3202170</v>
      </c>
      <c r="L177" s="22">
        <v>54571</v>
      </c>
      <c r="M177" s="22">
        <v>34019</v>
      </c>
      <c r="N177" s="22">
        <v>13466</v>
      </c>
      <c r="O177" s="22">
        <v>3029</v>
      </c>
      <c r="P177" s="22">
        <v>2596</v>
      </c>
      <c r="Q177" s="22">
        <v>6490</v>
      </c>
      <c r="R177" s="22">
        <v>114171</v>
      </c>
    </row>
    <row r="178" spans="1:18" x14ac:dyDescent="0.35">
      <c r="A178" s="22" t="s">
        <v>114</v>
      </c>
      <c r="B178" s="22" t="s">
        <v>294</v>
      </c>
      <c r="C178" s="22" t="s">
        <v>467</v>
      </c>
      <c r="D178" s="22" t="s">
        <v>468</v>
      </c>
      <c r="E178" s="22">
        <v>0</v>
      </c>
      <c r="F178" s="22">
        <v>0</v>
      </c>
      <c r="G178" s="22">
        <v>0</v>
      </c>
      <c r="H178" s="22"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</row>
    <row r="179" spans="1:18" x14ac:dyDescent="0.35">
      <c r="A179" s="22" t="s">
        <v>114</v>
      </c>
      <c r="B179" s="22" t="s">
        <v>294</v>
      </c>
      <c r="C179" s="22" t="s">
        <v>469</v>
      </c>
      <c r="D179" s="22" t="s">
        <v>470</v>
      </c>
      <c r="E179" s="22">
        <v>0</v>
      </c>
      <c r="F179" s="22">
        <v>0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</row>
    <row r="180" spans="1:18" x14ac:dyDescent="0.35">
      <c r="A180" s="22" t="s">
        <v>114</v>
      </c>
      <c r="B180" s="22" t="s">
        <v>294</v>
      </c>
      <c r="C180" s="22" t="s">
        <v>471</v>
      </c>
      <c r="D180" s="22" t="s">
        <v>472</v>
      </c>
      <c r="E180" s="22">
        <v>0</v>
      </c>
      <c r="F180" s="22">
        <v>0</v>
      </c>
      <c r="G180" s="22">
        <v>0</v>
      </c>
      <c r="H180" s="22"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</row>
    <row r="181" spans="1:18" x14ac:dyDescent="0.35">
      <c r="A181" s="22" t="s">
        <v>114</v>
      </c>
      <c r="B181" s="22" t="s">
        <v>294</v>
      </c>
      <c r="C181" s="22" t="s">
        <v>473</v>
      </c>
      <c r="D181" s="22" t="s">
        <v>474</v>
      </c>
      <c r="E181" s="22">
        <v>277826</v>
      </c>
      <c r="F181" s="22">
        <v>285335</v>
      </c>
      <c r="G181" s="22">
        <v>293051</v>
      </c>
      <c r="H181" s="22">
        <v>300980</v>
      </c>
      <c r="I181" s="22">
        <v>309129</v>
      </c>
      <c r="J181" s="22">
        <v>2459971</v>
      </c>
      <c r="K181" s="22">
        <v>3926292</v>
      </c>
      <c r="L181" s="22">
        <v>97399</v>
      </c>
      <c r="M181" s="22">
        <v>89890</v>
      </c>
      <c r="N181" s="22">
        <v>82174</v>
      </c>
      <c r="O181" s="22">
        <v>74245</v>
      </c>
      <c r="P181" s="22">
        <v>66097</v>
      </c>
      <c r="Q181" s="22">
        <v>361606</v>
      </c>
      <c r="R181" s="22">
        <v>771411</v>
      </c>
    </row>
    <row r="182" spans="1:18" x14ac:dyDescent="0.35">
      <c r="A182" s="22" t="s">
        <v>114</v>
      </c>
      <c r="B182" s="22" t="s">
        <v>294</v>
      </c>
      <c r="C182" s="22" t="s">
        <v>475</v>
      </c>
      <c r="D182" s="22" t="s">
        <v>476</v>
      </c>
      <c r="E182" s="22">
        <v>0</v>
      </c>
      <c r="F182" s="22">
        <v>0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</row>
    <row r="183" spans="1:18" x14ac:dyDescent="0.35">
      <c r="A183" s="22" t="s">
        <v>114</v>
      </c>
      <c r="B183" s="22" t="s">
        <v>294</v>
      </c>
      <c r="C183" s="22" t="s">
        <v>477</v>
      </c>
      <c r="D183" s="22" t="s">
        <v>478</v>
      </c>
      <c r="E183" s="22">
        <v>0</v>
      </c>
      <c r="F183" s="22">
        <v>0</v>
      </c>
      <c r="G183" s="22">
        <v>0</v>
      </c>
      <c r="H183" s="22"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</row>
    <row r="184" spans="1:18" x14ac:dyDescent="0.35">
      <c r="A184" s="22" t="s">
        <v>114</v>
      </c>
      <c r="B184" s="22" t="s">
        <v>294</v>
      </c>
      <c r="C184" s="22" t="s">
        <v>479</v>
      </c>
      <c r="D184" s="22" t="s">
        <v>480</v>
      </c>
      <c r="E184" s="22">
        <v>0</v>
      </c>
      <c r="F184" s="22">
        <v>0</v>
      </c>
      <c r="G184" s="22">
        <v>0</v>
      </c>
      <c r="H184" s="22"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</row>
    <row r="185" spans="1:18" x14ac:dyDescent="0.35">
      <c r="A185" s="22" t="s">
        <v>114</v>
      </c>
      <c r="B185" s="22" t="s">
        <v>294</v>
      </c>
      <c r="C185" s="22" t="s">
        <v>481</v>
      </c>
      <c r="D185" s="22" t="s">
        <v>482</v>
      </c>
      <c r="E185" s="22">
        <v>13987</v>
      </c>
      <c r="F185" s="22">
        <v>14428</v>
      </c>
      <c r="G185" s="22">
        <v>14882</v>
      </c>
      <c r="H185" s="22">
        <v>15351</v>
      </c>
      <c r="I185" s="22">
        <v>15835</v>
      </c>
      <c r="J185" s="22">
        <v>430887</v>
      </c>
      <c r="K185" s="22">
        <v>505370</v>
      </c>
      <c r="L185" s="22">
        <v>15694</v>
      </c>
      <c r="M185" s="22">
        <v>15254</v>
      </c>
      <c r="N185" s="22">
        <v>14799</v>
      </c>
      <c r="O185" s="22">
        <v>14330</v>
      </c>
      <c r="P185" s="22">
        <v>13846</v>
      </c>
      <c r="Q185" s="22">
        <v>147896</v>
      </c>
      <c r="R185" s="22">
        <v>221819</v>
      </c>
    </row>
    <row r="186" spans="1:18" x14ac:dyDescent="0.35">
      <c r="A186" s="22" t="s">
        <v>114</v>
      </c>
      <c r="B186" s="22" t="s">
        <v>294</v>
      </c>
      <c r="C186" s="22" t="s">
        <v>483</v>
      </c>
      <c r="D186" s="22" t="s">
        <v>484</v>
      </c>
      <c r="E186" s="22">
        <v>0</v>
      </c>
      <c r="F186" s="22">
        <v>0</v>
      </c>
      <c r="G186" s="22">
        <v>0</v>
      </c>
      <c r="H186" s="22"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</row>
    <row r="187" spans="1:18" x14ac:dyDescent="0.35">
      <c r="A187" s="22" t="s">
        <v>114</v>
      </c>
      <c r="B187" s="22" t="s">
        <v>294</v>
      </c>
      <c r="C187" s="22" t="s">
        <v>485</v>
      </c>
      <c r="D187" s="22" t="s">
        <v>486</v>
      </c>
      <c r="E187" s="22">
        <v>17394</v>
      </c>
      <c r="F187" s="22">
        <v>18056</v>
      </c>
      <c r="G187" s="22">
        <v>18556</v>
      </c>
      <c r="H187" s="22">
        <v>19855</v>
      </c>
      <c r="I187" s="22">
        <v>20685</v>
      </c>
      <c r="J187" s="22">
        <v>229455</v>
      </c>
      <c r="K187" s="22">
        <v>324001</v>
      </c>
      <c r="L187" s="22">
        <v>8937</v>
      </c>
      <c r="M187" s="22">
        <v>8273</v>
      </c>
      <c r="N187" s="22">
        <v>7424</v>
      </c>
      <c r="O187" s="22">
        <v>6974</v>
      </c>
      <c r="P187" s="22">
        <v>6056</v>
      </c>
      <c r="Q187" s="22">
        <v>36901</v>
      </c>
      <c r="R187" s="22">
        <v>74565</v>
      </c>
    </row>
    <row r="188" spans="1:18" x14ac:dyDescent="0.35">
      <c r="A188" s="22" t="s">
        <v>114</v>
      </c>
      <c r="B188" s="22" t="s">
        <v>294</v>
      </c>
      <c r="C188" s="22" t="s">
        <v>487</v>
      </c>
      <c r="D188" s="22" t="s">
        <v>488</v>
      </c>
      <c r="E188" s="22">
        <v>44368</v>
      </c>
      <c r="F188" s="22">
        <v>127698</v>
      </c>
      <c r="G188" s="22">
        <v>112186</v>
      </c>
      <c r="H188" s="22">
        <v>114891</v>
      </c>
      <c r="I188" s="22">
        <v>15816</v>
      </c>
      <c r="J188" s="22">
        <v>296443</v>
      </c>
      <c r="K188" s="22">
        <v>711402</v>
      </c>
      <c r="L188" s="22">
        <v>16969</v>
      </c>
      <c r="M188" s="22">
        <v>14001</v>
      </c>
      <c r="N188" s="22">
        <v>11062</v>
      </c>
      <c r="O188" s="22">
        <v>8357</v>
      </c>
      <c r="P188" s="22">
        <v>6180</v>
      </c>
      <c r="Q188" s="22">
        <v>36880</v>
      </c>
      <c r="R188" s="22">
        <v>93449</v>
      </c>
    </row>
    <row r="189" spans="1:18" x14ac:dyDescent="0.35">
      <c r="A189" s="22" t="s">
        <v>114</v>
      </c>
      <c r="B189" s="22" t="s">
        <v>294</v>
      </c>
      <c r="C189" s="22" t="s">
        <v>489</v>
      </c>
      <c r="D189" s="22" t="s">
        <v>490</v>
      </c>
      <c r="E189" s="22">
        <v>0</v>
      </c>
      <c r="F189" s="22">
        <v>0</v>
      </c>
      <c r="G189" s="22">
        <v>0</v>
      </c>
      <c r="H189" s="22">
        <v>0</v>
      </c>
      <c r="I189" s="22">
        <v>0</v>
      </c>
      <c r="J189" s="22">
        <v>0</v>
      </c>
      <c r="K189" s="22">
        <v>0</v>
      </c>
      <c r="L189" s="22">
        <v>0</v>
      </c>
      <c r="M189" s="22"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</row>
    <row r="190" spans="1:18" x14ac:dyDescent="0.35">
      <c r="A190" s="22" t="s">
        <v>114</v>
      </c>
      <c r="B190" s="22" t="s">
        <v>294</v>
      </c>
      <c r="C190" s="22" t="s">
        <v>491</v>
      </c>
      <c r="D190" s="22" t="s">
        <v>492</v>
      </c>
      <c r="E190" s="22">
        <v>0</v>
      </c>
      <c r="F190" s="22">
        <v>0</v>
      </c>
      <c r="G190" s="22">
        <v>0</v>
      </c>
      <c r="H190" s="22"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</row>
    <row r="191" spans="1:18" x14ac:dyDescent="0.35">
      <c r="A191" s="22" t="s">
        <v>114</v>
      </c>
      <c r="B191" s="22" t="s">
        <v>294</v>
      </c>
      <c r="C191" s="22" t="s">
        <v>493</v>
      </c>
      <c r="D191" s="22" t="s">
        <v>494</v>
      </c>
      <c r="E191" s="22">
        <v>346334</v>
      </c>
      <c r="F191" s="22">
        <v>270046</v>
      </c>
      <c r="G191" s="22">
        <v>278514</v>
      </c>
      <c r="H191" s="22">
        <v>287252</v>
      </c>
      <c r="I191" s="22">
        <v>296266</v>
      </c>
      <c r="J191" s="22">
        <v>1488001</v>
      </c>
      <c r="K191" s="22">
        <v>2966413</v>
      </c>
      <c r="L191" s="22">
        <v>86882</v>
      </c>
      <c r="M191" s="22">
        <v>77210</v>
      </c>
      <c r="N191" s="22">
        <v>68741</v>
      </c>
      <c r="O191" s="22">
        <v>60004</v>
      </c>
      <c r="P191" s="22">
        <v>50989</v>
      </c>
      <c r="Q191" s="22">
        <v>172198</v>
      </c>
      <c r="R191" s="22">
        <v>516024</v>
      </c>
    </row>
    <row r="192" spans="1:18" x14ac:dyDescent="0.35">
      <c r="A192" s="22" t="s">
        <v>114</v>
      </c>
      <c r="B192" s="22" t="s">
        <v>294</v>
      </c>
      <c r="C192" s="22" t="s">
        <v>495</v>
      </c>
      <c r="D192" s="22" t="s">
        <v>496</v>
      </c>
      <c r="E192" s="22">
        <v>0</v>
      </c>
      <c r="F192" s="22">
        <v>0</v>
      </c>
      <c r="G192" s="22">
        <v>0</v>
      </c>
      <c r="H192" s="22">
        <v>0</v>
      </c>
      <c r="I192" s="22">
        <v>0</v>
      </c>
      <c r="J192" s="22">
        <v>0</v>
      </c>
      <c r="K192" s="22">
        <v>0</v>
      </c>
      <c r="L192" s="22">
        <v>0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</row>
    <row r="193" spans="1:18" x14ac:dyDescent="0.35">
      <c r="A193" s="22" t="s">
        <v>114</v>
      </c>
      <c r="B193" s="22" t="s">
        <v>294</v>
      </c>
      <c r="C193" s="22" t="s">
        <v>497</v>
      </c>
      <c r="D193" s="22" t="s">
        <v>498</v>
      </c>
      <c r="E193" s="22">
        <v>0</v>
      </c>
      <c r="F193" s="22">
        <v>0</v>
      </c>
      <c r="G193" s="22">
        <v>0</v>
      </c>
      <c r="H193" s="22"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</row>
    <row r="194" spans="1:18" x14ac:dyDescent="0.35">
      <c r="A194" s="22" t="s">
        <v>114</v>
      </c>
      <c r="B194" s="22" t="s">
        <v>294</v>
      </c>
      <c r="C194" s="22" t="s">
        <v>499</v>
      </c>
      <c r="D194" s="22" t="s">
        <v>500</v>
      </c>
      <c r="E194" s="22">
        <v>0</v>
      </c>
      <c r="F194" s="22">
        <v>0</v>
      </c>
      <c r="G194" s="22">
        <v>0</v>
      </c>
      <c r="H194" s="22"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</row>
    <row r="195" spans="1:18" x14ac:dyDescent="0.35">
      <c r="A195" s="22" t="s">
        <v>114</v>
      </c>
      <c r="B195" s="22" t="s">
        <v>294</v>
      </c>
      <c r="C195" s="22" t="s">
        <v>501</v>
      </c>
      <c r="D195" s="22" t="s">
        <v>502</v>
      </c>
      <c r="E195" s="22">
        <v>0</v>
      </c>
      <c r="F195" s="22">
        <v>0</v>
      </c>
      <c r="G195" s="22">
        <v>0</v>
      </c>
      <c r="H195" s="22"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</row>
    <row r="196" spans="1:18" x14ac:dyDescent="0.35">
      <c r="A196" s="22" t="s">
        <v>114</v>
      </c>
      <c r="B196" s="22" t="s">
        <v>294</v>
      </c>
      <c r="C196" s="22" t="s">
        <v>503</v>
      </c>
      <c r="D196" s="22" t="s">
        <v>504</v>
      </c>
      <c r="E196" s="22">
        <v>0</v>
      </c>
      <c r="F196" s="22">
        <v>0</v>
      </c>
      <c r="G196" s="22">
        <v>0</v>
      </c>
      <c r="H196" s="22">
        <v>0</v>
      </c>
      <c r="I196" s="22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</row>
    <row r="197" spans="1:18" x14ac:dyDescent="0.35">
      <c r="A197" s="22" t="s">
        <v>114</v>
      </c>
      <c r="B197" s="22" t="s">
        <v>294</v>
      </c>
      <c r="C197" s="22" t="s">
        <v>505</v>
      </c>
      <c r="D197" s="22" t="s">
        <v>506</v>
      </c>
      <c r="E197" s="22">
        <v>259447</v>
      </c>
      <c r="F197" s="22">
        <v>267533</v>
      </c>
      <c r="G197" s="22">
        <v>275892</v>
      </c>
      <c r="H197" s="22">
        <v>284534</v>
      </c>
      <c r="I197" s="22">
        <v>293467</v>
      </c>
      <c r="J197" s="22">
        <v>2395560</v>
      </c>
      <c r="K197" s="22">
        <v>3776433</v>
      </c>
      <c r="L197" s="22">
        <v>123087</v>
      </c>
      <c r="M197" s="22">
        <v>115000</v>
      </c>
      <c r="N197" s="22">
        <v>106641</v>
      </c>
      <c r="O197" s="22">
        <v>98000</v>
      </c>
      <c r="P197" s="22">
        <v>89067</v>
      </c>
      <c r="Q197" s="22">
        <v>578972</v>
      </c>
      <c r="R197" s="22">
        <v>1110767</v>
      </c>
    </row>
    <row r="198" spans="1:18" x14ac:dyDescent="0.35">
      <c r="A198" s="22" t="s">
        <v>114</v>
      </c>
      <c r="B198" s="22" t="s">
        <v>507</v>
      </c>
      <c r="C198" s="22" t="s">
        <v>508</v>
      </c>
      <c r="D198" s="22" t="s">
        <v>509</v>
      </c>
      <c r="E198" s="22">
        <v>0</v>
      </c>
      <c r="F198" s="22">
        <v>0</v>
      </c>
      <c r="G198" s="22">
        <v>0</v>
      </c>
      <c r="H198" s="22">
        <v>0</v>
      </c>
      <c r="I198" s="22">
        <v>0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</row>
    <row r="199" spans="1:18" x14ac:dyDescent="0.35">
      <c r="A199" s="22" t="s">
        <v>114</v>
      </c>
      <c r="B199" s="22" t="s">
        <v>507</v>
      </c>
      <c r="C199" s="22" t="s">
        <v>510</v>
      </c>
      <c r="D199" s="22" t="s">
        <v>511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</row>
    <row r="200" spans="1:18" x14ac:dyDescent="0.35">
      <c r="A200" s="22" t="s">
        <v>114</v>
      </c>
      <c r="B200" s="22" t="s">
        <v>507</v>
      </c>
      <c r="C200" s="22" t="s">
        <v>512</v>
      </c>
      <c r="D200" s="22" t="s">
        <v>513</v>
      </c>
      <c r="E200" s="22">
        <v>0</v>
      </c>
      <c r="F200" s="22">
        <v>0</v>
      </c>
      <c r="G200" s="22">
        <v>0</v>
      </c>
      <c r="H200" s="22">
        <v>0</v>
      </c>
      <c r="I200" s="22">
        <v>0</v>
      </c>
      <c r="J200" s="22">
        <v>0</v>
      </c>
      <c r="K200" s="22">
        <v>0</v>
      </c>
      <c r="L200" s="22">
        <v>0</v>
      </c>
      <c r="M200" s="22"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</row>
    <row r="201" spans="1:18" x14ac:dyDescent="0.35">
      <c r="A201" s="22" t="s">
        <v>114</v>
      </c>
      <c r="B201" s="22" t="s">
        <v>507</v>
      </c>
      <c r="C201" s="22" t="s">
        <v>514</v>
      </c>
      <c r="D201" s="22" t="s">
        <v>515</v>
      </c>
      <c r="E201" s="22">
        <v>42500</v>
      </c>
      <c r="F201" s="22">
        <v>42500</v>
      </c>
      <c r="G201" s="22">
        <v>42500</v>
      </c>
      <c r="H201" s="22">
        <v>42500</v>
      </c>
      <c r="I201" s="22">
        <v>42500</v>
      </c>
      <c r="J201" s="22">
        <v>0</v>
      </c>
      <c r="K201" s="22">
        <v>212500</v>
      </c>
      <c r="L201" s="22">
        <v>6781</v>
      </c>
      <c r="M201" s="22">
        <v>5315</v>
      </c>
      <c r="N201" s="22">
        <v>3849</v>
      </c>
      <c r="O201" s="22">
        <v>2383</v>
      </c>
      <c r="P201" s="22">
        <v>916</v>
      </c>
      <c r="Q201" s="22">
        <v>0</v>
      </c>
      <c r="R201" s="22">
        <v>19244</v>
      </c>
    </row>
    <row r="202" spans="1:18" x14ac:dyDescent="0.35">
      <c r="A202" s="22" t="s">
        <v>114</v>
      </c>
      <c r="B202" s="22" t="s">
        <v>507</v>
      </c>
      <c r="C202" s="22" t="s">
        <v>516</v>
      </c>
      <c r="D202" s="22" t="s">
        <v>517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</row>
    <row r="203" spans="1:18" x14ac:dyDescent="0.35">
      <c r="A203" s="22" t="s">
        <v>114</v>
      </c>
      <c r="B203" s="22" t="s">
        <v>507</v>
      </c>
      <c r="C203" s="22" t="s">
        <v>518</v>
      </c>
      <c r="D203" s="22" t="s">
        <v>519</v>
      </c>
      <c r="E203" s="22">
        <v>0</v>
      </c>
      <c r="F203" s="22">
        <v>0</v>
      </c>
      <c r="G203" s="22">
        <v>0</v>
      </c>
      <c r="H203" s="22">
        <v>0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</row>
    <row r="204" spans="1:18" x14ac:dyDescent="0.35">
      <c r="A204" s="22" t="s">
        <v>114</v>
      </c>
      <c r="B204" s="22" t="s">
        <v>507</v>
      </c>
      <c r="C204" s="22" t="s">
        <v>520</v>
      </c>
      <c r="D204" s="22" t="s">
        <v>521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</row>
    <row r="205" spans="1:18" x14ac:dyDescent="0.35">
      <c r="A205" s="22" t="s">
        <v>114</v>
      </c>
      <c r="B205" s="22" t="s">
        <v>507</v>
      </c>
      <c r="C205" s="22" t="s">
        <v>522</v>
      </c>
      <c r="D205" s="22" t="s">
        <v>523</v>
      </c>
      <c r="E205" s="22">
        <v>0</v>
      </c>
      <c r="F205" s="22">
        <v>0</v>
      </c>
      <c r="G205" s="22">
        <v>0</v>
      </c>
      <c r="H205" s="22"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</row>
    <row r="206" spans="1:18" x14ac:dyDescent="0.35">
      <c r="A206" s="22" t="s">
        <v>114</v>
      </c>
      <c r="B206" s="22" t="s">
        <v>507</v>
      </c>
      <c r="C206" s="22" t="s">
        <v>524</v>
      </c>
      <c r="D206" s="22" t="s">
        <v>525</v>
      </c>
      <c r="E206" s="22">
        <v>5289</v>
      </c>
      <c r="F206" s="22">
        <v>5443</v>
      </c>
      <c r="G206" s="22">
        <v>5601</v>
      </c>
      <c r="H206" s="22">
        <v>5763</v>
      </c>
      <c r="I206" s="22">
        <v>5930</v>
      </c>
      <c r="J206" s="22">
        <v>120932</v>
      </c>
      <c r="K206" s="22">
        <v>148958</v>
      </c>
      <c r="L206" s="22">
        <v>4237</v>
      </c>
      <c r="M206" s="22">
        <v>4084</v>
      </c>
      <c r="N206" s="22">
        <v>3926</v>
      </c>
      <c r="O206" s="22">
        <v>3764</v>
      </c>
      <c r="P206" s="22">
        <v>3596</v>
      </c>
      <c r="Q206" s="22">
        <v>30411</v>
      </c>
      <c r="R206" s="22">
        <v>50018</v>
      </c>
    </row>
    <row r="207" spans="1:18" x14ac:dyDescent="0.35">
      <c r="A207" s="22" t="s">
        <v>114</v>
      </c>
      <c r="B207" s="22" t="s">
        <v>507</v>
      </c>
      <c r="C207" s="22" t="s">
        <v>526</v>
      </c>
      <c r="D207" s="22" t="s">
        <v>527</v>
      </c>
      <c r="E207" s="22">
        <v>41454</v>
      </c>
      <c r="F207" s="22">
        <v>42334</v>
      </c>
      <c r="G207" s="22">
        <v>43233</v>
      </c>
      <c r="H207" s="22">
        <v>44151</v>
      </c>
      <c r="I207" s="22">
        <v>28931</v>
      </c>
      <c r="J207" s="22">
        <v>82481</v>
      </c>
      <c r="K207" s="22">
        <v>282584</v>
      </c>
      <c r="L207" s="22">
        <v>5801</v>
      </c>
      <c r="M207" s="22">
        <v>4921</v>
      </c>
      <c r="N207" s="22">
        <v>4022</v>
      </c>
      <c r="O207" s="22">
        <v>3103</v>
      </c>
      <c r="P207" s="22">
        <v>2233</v>
      </c>
      <c r="Q207" s="22">
        <v>6068</v>
      </c>
      <c r="R207" s="22">
        <v>26148</v>
      </c>
    </row>
    <row r="208" spans="1:18" x14ac:dyDescent="0.35">
      <c r="A208" s="22" t="s">
        <v>114</v>
      </c>
      <c r="B208" s="22" t="s">
        <v>507</v>
      </c>
      <c r="C208" s="22" t="s">
        <v>528</v>
      </c>
      <c r="D208" s="22" t="s">
        <v>529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</row>
    <row r="209" spans="1:18" x14ac:dyDescent="0.35">
      <c r="A209" s="22" t="s">
        <v>114</v>
      </c>
      <c r="B209" s="22" t="s">
        <v>507</v>
      </c>
      <c r="C209" s="22" t="s">
        <v>530</v>
      </c>
      <c r="D209" s="22" t="s">
        <v>531</v>
      </c>
      <c r="E209" s="22">
        <v>4312</v>
      </c>
      <c r="F209" s="22">
        <v>4446</v>
      </c>
      <c r="G209" s="22">
        <v>4584</v>
      </c>
      <c r="H209" s="22">
        <v>4726</v>
      </c>
      <c r="I209" s="22">
        <v>4872</v>
      </c>
      <c r="J209" s="22">
        <v>71695</v>
      </c>
      <c r="K209" s="22">
        <v>94635</v>
      </c>
      <c r="L209" s="22">
        <v>2878</v>
      </c>
      <c r="M209" s="22">
        <v>2744</v>
      </c>
      <c r="N209" s="22">
        <v>2606</v>
      </c>
      <c r="O209" s="22">
        <v>2464</v>
      </c>
      <c r="P209" s="22">
        <v>2318</v>
      </c>
      <c r="Q209" s="22">
        <v>14586</v>
      </c>
      <c r="R209" s="22">
        <v>27596</v>
      </c>
    </row>
    <row r="210" spans="1:18" x14ac:dyDescent="0.35">
      <c r="A210" s="22" t="s">
        <v>114</v>
      </c>
      <c r="B210" s="22" t="s">
        <v>507</v>
      </c>
      <c r="C210" s="22" t="s">
        <v>532</v>
      </c>
      <c r="D210" s="22" t="s">
        <v>533</v>
      </c>
      <c r="E210" s="22">
        <v>0</v>
      </c>
      <c r="F210" s="22">
        <v>0</v>
      </c>
      <c r="G210" s="22">
        <v>0</v>
      </c>
      <c r="H210" s="22"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</row>
    <row r="211" spans="1:18" x14ac:dyDescent="0.35">
      <c r="A211" s="22" t="s">
        <v>114</v>
      </c>
      <c r="B211" s="22" t="s">
        <v>507</v>
      </c>
      <c r="C211" s="22" t="s">
        <v>534</v>
      </c>
      <c r="D211" s="22" t="s">
        <v>535</v>
      </c>
      <c r="E211" s="22">
        <v>0</v>
      </c>
      <c r="F211" s="22">
        <v>0</v>
      </c>
      <c r="G211" s="22">
        <v>0</v>
      </c>
      <c r="H211" s="22"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</row>
    <row r="212" spans="1:18" x14ac:dyDescent="0.35">
      <c r="A212" s="22" t="s">
        <v>114</v>
      </c>
      <c r="B212" s="22" t="s">
        <v>507</v>
      </c>
      <c r="C212" s="22" t="s">
        <v>536</v>
      </c>
      <c r="D212" s="22" t="s">
        <v>537</v>
      </c>
      <c r="E212" s="22">
        <v>0</v>
      </c>
      <c r="F212" s="22">
        <v>0</v>
      </c>
      <c r="G212" s="22">
        <v>0</v>
      </c>
      <c r="H212" s="22"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</row>
    <row r="213" spans="1:18" x14ac:dyDescent="0.35">
      <c r="A213" s="22" t="s">
        <v>114</v>
      </c>
      <c r="B213" s="22" t="s">
        <v>507</v>
      </c>
      <c r="C213" s="22" t="s">
        <v>538</v>
      </c>
      <c r="D213" s="22" t="s">
        <v>539</v>
      </c>
      <c r="E213" s="22">
        <v>7468</v>
      </c>
      <c r="F213" s="22">
        <v>7468</v>
      </c>
      <c r="G213" s="22">
        <v>7468</v>
      </c>
      <c r="H213" s="22">
        <v>5102</v>
      </c>
      <c r="I213" s="22">
        <v>0</v>
      </c>
      <c r="J213" s="22">
        <v>0</v>
      </c>
      <c r="K213" s="22">
        <v>27506</v>
      </c>
      <c r="L213" s="22">
        <v>530</v>
      </c>
      <c r="M213" s="22">
        <v>386</v>
      </c>
      <c r="N213" s="22">
        <v>242</v>
      </c>
      <c r="O213" s="22">
        <v>97</v>
      </c>
      <c r="P213" s="22">
        <v>0</v>
      </c>
      <c r="Q213" s="22">
        <v>0</v>
      </c>
      <c r="R213" s="22">
        <v>1255</v>
      </c>
    </row>
    <row r="214" spans="1:18" x14ac:dyDescent="0.35">
      <c r="A214" s="22" t="s">
        <v>114</v>
      </c>
      <c r="B214" s="22" t="s">
        <v>507</v>
      </c>
      <c r="C214" s="22" t="s">
        <v>540</v>
      </c>
      <c r="D214" s="22" t="s">
        <v>541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</row>
    <row r="215" spans="1:18" x14ac:dyDescent="0.35">
      <c r="A215" s="22" t="s">
        <v>114</v>
      </c>
      <c r="B215" s="22" t="s">
        <v>507</v>
      </c>
      <c r="C215" s="22" t="s">
        <v>542</v>
      </c>
      <c r="D215" s="22" t="s">
        <v>543</v>
      </c>
      <c r="E215" s="22">
        <v>0</v>
      </c>
      <c r="F215" s="22">
        <v>0</v>
      </c>
      <c r="G215" s="22">
        <v>0</v>
      </c>
      <c r="H215" s="22">
        <v>0</v>
      </c>
      <c r="I215" s="22">
        <v>0</v>
      </c>
      <c r="J215" s="22">
        <v>0</v>
      </c>
      <c r="K215" s="22">
        <v>0</v>
      </c>
      <c r="L215" s="22">
        <v>0</v>
      </c>
      <c r="M215" s="22"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</row>
    <row r="216" spans="1:18" x14ac:dyDescent="0.35">
      <c r="A216" s="22" t="s">
        <v>114</v>
      </c>
      <c r="B216" s="22" t="s">
        <v>507</v>
      </c>
      <c r="C216" s="22" t="s">
        <v>544</v>
      </c>
      <c r="D216" s="22" t="s">
        <v>545</v>
      </c>
      <c r="E216" s="22">
        <v>0</v>
      </c>
      <c r="F216" s="22">
        <v>0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</row>
    <row r="217" spans="1:18" x14ac:dyDescent="0.35">
      <c r="A217" s="22" t="s">
        <v>114</v>
      </c>
      <c r="B217" s="22" t="s">
        <v>507</v>
      </c>
      <c r="C217" s="22" t="s">
        <v>546</v>
      </c>
      <c r="D217" s="22" t="s">
        <v>547</v>
      </c>
      <c r="E217" s="22">
        <v>0</v>
      </c>
      <c r="F217" s="22">
        <v>0</v>
      </c>
      <c r="G217" s="22">
        <v>0</v>
      </c>
      <c r="H217" s="22"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</row>
    <row r="218" spans="1:18" x14ac:dyDescent="0.35">
      <c r="A218" s="22" t="s">
        <v>114</v>
      </c>
      <c r="B218" s="22" t="s">
        <v>507</v>
      </c>
      <c r="C218" s="22" t="s">
        <v>548</v>
      </c>
      <c r="D218" s="22" t="s">
        <v>549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</row>
    <row r="219" spans="1:18" x14ac:dyDescent="0.35">
      <c r="A219" s="22" t="s">
        <v>114</v>
      </c>
      <c r="B219" s="22" t="s">
        <v>507</v>
      </c>
      <c r="C219" s="22" t="s">
        <v>550</v>
      </c>
      <c r="D219" s="22" t="s">
        <v>551</v>
      </c>
      <c r="E219" s="22">
        <v>0</v>
      </c>
      <c r="F219" s="22">
        <v>0</v>
      </c>
      <c r="G219" s="22">
        <v>0</v>
      </c>
      <c r="H219" s="22">
        <v>0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</row>
    <row r="220" spans="1:18" x14ac:dyDescent="0.35">
      <c r="A220" s="22" t="s">
        <v>114</v>
      </c>
      <c r="B220" s="22" t="s">
        <v>507</v>
      </c>
      <c r="C220" s="22" t="s">
        <v>552</v>
      </c>
      <c r="D220" s="22" t="s">
        <v>553</v>
      </c>
      <c r="E220" s="22">
        <v>0</v>
      </c>
      <c r="F220" s="22">
        <v>0</v>
      </c>
      <c r="G220" s="22">
        <v>0</v>
      </c>
      <c r="H220" s="22"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</row>
    <row r="221" spans="1:18" x14ac:dyDescent="0.35">
      <c r="A221" s="22" t="s">
        <v>114</v>
      </c>
      <c r="B221" s="22" t="s">
        <v>507</v>
      </c>
      <c r="C221" s="22" t="s">
        <v>554</v>
      </c>
      <c r="D221" s="22" t="s">
        <v>555</v>
      </c>
      <c r="E221" s="22">
        <v>9063</v>
      </c>
      <c r="F221" s="22">
        <v>9327</v>
      </c>
      <c r="G221" s="22">
        <v>9599</v>
      </c>
      <c r="H221" s="22">
        <v>9878</v>
      </c>
      <c r="I221" s="22">
        <v>10165</v>
      </c>
      <c r="J221" s="22">
        <v>220711</v>
      </c>
      <c r="K221" s="22">
        <v>268743</v>
      </c>
      <c r="L221" s="22">
        <v>7885</v>
      </c>
      <c r="M221" s="22">
        <v>7621</v>
      </c>
      <c r="N221" s="22">
        <v>7350</v>
      </c>
      <c r="O221" s="22">
        <v>7071</v>
      </c>
      <c r="P221" s="22">
        <v>6783</v>
      </c>
      <c r="Q221" s="22">
        <v>62208</v>
      </c>
      <c r="R221" s="22">
        <v>98918</v>
      </c>
    </row>
    <row r="222" spans="1:18" x14ac:dyDescent="0.35">
      <c r="A222" s="22" t="s">
        <v>114</v>
      </c>
      <c r="B222" s="22" t="s">
        <v>507</v>
      </c>
      <c r="C222" s="22" t="s">
        <v>556</v>
      </c>
      <c r="D222" s="22" t="s">
        <v>557</v>
      </c>
      <c r="E222" s="22">
        <v>0</v>
      </c>
      <c r="F222" s="22">
        <v>0</v>
      </c>
      <c r="G222" s="22">
        <v>0</v>
      </c>
      <c r="H222" s="22"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</row>
    <row r="223" spans="1:18" x14ac:dyDescent="0.35">
      <c r="A223" s="22" t="s">
        <v>114</v>
      </c>
      <c r="B223" s="22" t="s">
        <v>507</v>
      </c>
      <c r="C223" s="22" t="s">
        <v>558</v>
      </c>
      <c r="D223" s="22" t="s">
        <v>559</v>
      </c>
      <c r="E223" s="22">
        <v>0</v>
      </c>
      <c r="F223" s="22">
        <v>0</v>
      </c>
      <c r="G223" s="22">
        <v>0</v>
      </c>
      <c r="H223" s="22"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</row>
    <row r="224" spans="1:18" x14ac:dyDescent="0.35">
      <c r="A224" s="22" t="s">
        <v>114</v>
      </c>
      <c r="B224" s="22" t="s">
        <v>507</v>
      </c>
      <c r="C224" s="22" t="s">
        <v>560</v>
      </c>
      <c r="D224" s="22" t="s">
        <v>561</v>
      </c>
      <c r="E224" s="22">
        <v>0</v>
      </c>
      <c r="F224" s="22">
        <v>0</v>
      </c>
      <c r="G224" s="22">
        <v>0</v>
      </c>
      <c r="H224" s="22"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</row>
    <row r="225" spans="1:18" x14ac:dyDescent="0.35">
      <c r="A225" s="22" t="s">
        <v>114</v>
      </c>
      <c r="B225" s="22" t="s">
        <v>507</v>
      </c>
      <c r="C225" s="22" t="s">
        <v>562</v>
      </c>
      <c r="D225" s="22" t="s">
        <v>563</v>
      </c>
      <c r="E225" s="22">
        <v>0</v>
      </c>
      <c r="F225" s="22">
        <v>0</v>
      </c>
      <c r="G225" s="22">
        <v>0</v>
      </c>
      <c r="H225" s="22"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</row>
    <row r="226" spans="1:18" x14ac:dyDescent="0.35">
      <c r="A226" s="22" t="s">
        <v>114</v>
      </c>
      <c r="B226" s="22" t="s">
        <v>507</v>
      </c>
      <c r="C226" s="22" t="s">
        <v>564</v>
      </c>
      <c r="D226" s="22" t="s">
        <v>565</v>
      </c>
      <c r="E226" s="22">
        <v>0</v>
      </c>
      <c r="F226" s="22">
        <v>0</v>
      </c>
      <c r="G226" s="22">
        <v>0</v>
      </c>
      <c r="H226" s="22"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</row>
    <row r="227" spans="1:18" x14ac:dyDescent="0.35">
      <c r="A227" s="22" t="s">
        <v>114</v>
      </c>
      <c r="B227" s="22" t="s">
        <v>507</v>
      </c>
      <c r="C227" s="22" t="s">
        <v>566</v>
      </c>
      <c r="D227" s="22" t="s">
        <v>567</v>
      </c>
      <c r="E227" s="22">
        <v>0</v>
      </c>
      <c r="F227" s="22">
        <v>0</v>
      </c>
      <c r="G227" s="22">
        <v>0</v>
      </c>
      <c r="H227" s="22"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</row>
    <row r="228" spans="1:18" x14ac:dyDescent="0.35">
      <c r="A228" s="22" t="s">
        <v>114</v>
      </c>
      <c r="B228" s="22" t="s">
        <v>507</v>
      </c>
      <c r="C228" s="22" t="s">
        <v>568</v>
      </c>
      <c r="D228" s="22" t="s">
        <v>569</v>
      </c>
      <c r="E228" s="22">
        <v>23355</v>
      </c>
      <c r="F228" s="22">
        <v>24328</v>
      </c>
      <c r="G228" s="22">
        <v>25342</v>
      </c>
      <c r="H228" s="22">
        <v>26398</v>
      </c>
      <c r="I228" s="22">
        <v>27498</v>
      </c>
      <c r="J228" s="22">
        <v>155659</v>
      </c>
      <c r="K228" s="22">
        <v>282580</v>
      </c>
      <c r="L228" s="22">
        <v>11416</v>
      </c>
      <c r="M228" s="22">
        <v>10443</v>
      </c>
      <c r="N228" s="22">
        <v>9429</v>
      </c>
      <c r="O228" s="22">
        <v>8373</v>
      </c>
      <c r="P228" s="22">
        <v>7273</v>
      </c>
      <c r="Q228" s="22">
        <v>18193</v>
      </c>
      <c r="R228" s="22">
        <v>65127</v>
      </c>
    </row>
    <row r="229" spans="1:18" x14ac:dyDescent="0.35">
      <c r="A229" s="22" t="s">
        <v>114</v>
      </c>
      <c r="B229" s="22" t="s">
        <v>507</v>
      </c>
      <c r="C229" s="22" t="s">
        <v>570</v>
      </c>
      <c r="D229" s="22" t="s">
        <v>571</v>
      </c>
      <c r="E229" s="22">
        <v>0</v>
      </c>
      <c r="F229" s="22">
        <v>0</v>
      </c>
      <c r="G229" s="22">
        <v>0</v>
      </c>
      <c r="H229" s="22"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</row>
    <row r="230" spans="1:18" x14ac:dyDescent="0.35">
      <c r="A230" s="22" t="s">
        <v>114</v>
      </c>
      <c r="B230" s="22" t="s">
        <v>507</v>
      </c>
      <c r="C230" s="22" t="s">
        <v>572</v>
      </c>
      <c r="D230" s="22" t="s">
        <v>573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</row>
    <row r="231" spans="1:18" x14ac:dyDescent="0.35">
      <c r="A231" s="22" t="s">
        <v>114</v>
      </c>
      <c r="B231" s="22" t="s">
        <v>507</v>
      </c>
      <c r="C231" s="22" t="s">
        <v>574</v>
      </c>
      <c r="D231" s="22" t="s">
        <v>575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</row>
    <row r="232" spans="1:18" x14ac:dyDescent="0.35">
      <c r="A232" s="22" t="s">
        <v>114</v>
      </c>
      <c r="B232" s="22" t="s">
        <v>507</v>
      </c>
      <c r="C232" s="22" t="s">
        <v>576</v>
      </c>
      <c r="D232" s="22" t="s">
        <v>577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</row>
    <row r="233" spans="1:18" x14ac:dyDescent="0.35">
      <c r="A233" s="22" t="s">
        <v>114</v>
      </c>
      <c r="B233" s="22" t="s">
        <v>507</v>
      </c>
      <c r="C233" s="22" t="s">
        <v>578</v>
      </c>
      <c r="D233" s="22" t="s">
        <v>579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</row>
    <row r="234" spans="1:18" x14ac:dyDescent="0.35">
      <c r="A234" s="22" t="s">
        <v>114</v>
      </c>
      <c r="B234" s="22" t="s">
        <v>507</v>
      </c>
      <c r="C234" s="22" t="s">
        <v>580</v>
      </c>
      <c r="D234" s="22" t="s">
        <v>581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</row>
    <row r="235" spans="1:18" x14ac:dyDescent="0.35">
      <c r="A235" s="22" t="s">
        <v>114</v>
      </c>
      <c r="B235" s="22" t="s">
        <v>507</v>
      </c>
      <c r="C235" s="22" t="s">
        <v>582</v>
      </c>
      <c r="D235" s="22" t="s">
        <v>583</v>
      </c>
      <c r="E235" s="22">
        <v>0</v>
      </c>
      <c r="F235" s="22">
        <v>0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</row>
    <row r="236" spans="1:18" x14ac:dyDescent="0.35">
      <c r="A236" s="22" t="s">
        <v>114</v>
      </c>
      <c r="B236" s="22" t="s">
        <v>507</v>
      </c>
      <c r="C236" s="22" t="s">
        <v>584</v>
      </c>
      <c r="D236" s="22" t="s">
        <v>585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</row>
    <row r="237" spans="1:18" x14ac:dyDescent="0.35">
      <c r="A237" s="22" t="s">
        <v>114</v>
      </c>
      <c r="B237" s="22" t="s">
        <v>507</v>
      </c>
      <c r="C237" s="22" t="s">
        <v>586</v>
      </c>
      <c r="D237" s="22" t="s">
        <v>587</v>
      </c>
      <c r="E237" s="22">
        <v>0</v>
      </c>
      <c r="F237" s="22">
        <v>0</v>
      </c>
      <c r="G237" s="22">
        <v>0</v>
      </c>
      <c r="H237" s="22"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</row>
    <row r="238" spans="1:18" x14ac:dyDescent="0.35">
      <c r="A238" s="22" t="s">
        <v>114</v>
      </c>
      <c r="B238" s="22" t="s">
        <v>507</v>
      </c>
      <c r="C238" s="22" t="s">
        <v>588</v>
      </c>
      <c r="D238" s="22" t="s">
        <v>589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</row>
    <row r="239" spans="1:18" x14ac:dyDescent="0.35">
      <c r="A239" s="22" t="s">
        <v>114</v>
      </c>
      <c r="B239" s="22" t="s">
        <v>507</v>
      </c>
      <c r="C239" s="22" t="s">
        <v>590</v>
      </c>
      <c r="D239" s="22" t="s">
        <v>591</v>
      </c>
      <c r="E239" s="22">
        <v>0</v>
      </c>
      <c r="F239" s="22">
        <v>0</v>
      </c>
      <c r="G239" s="22">
        <v>0</v>
      </c>
      <c r="H239" s="22"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</row>
    <row r="240" spans="1:18" x14ac:dyDescent="0.35">
      <c r="A240" s="22" t="s">
        <v>114</v>
      </c>
      <c r="B240" s="22" t="s">
        <v>507</v>
      </c>
      <c r="C240" s="22" t="s">
        <v>592</v>
      </c>
      <c r="D240" s="22" t="s">
        <v>593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</row>
    <row r="241" spans="1:18" x14ac:dyDescent="0.35">
      <c r="A241" s="22" t="s">
        <v>114</v>
      </c>
      <c r="B241" s="22" t="s">
        <v>507</v>
      </c>
      <c r="C241" s="22" t="s">
        <v>594</v>
      </c>
      <c r="D241" s="22" t="s">
        <v>595</v>
      </c>
      <c r="E241" s="22">
        <v>0</v>
      </c>
      <c r="F241" s="22">
        <v>0</v>
      </c>
      <c r="G241" s="22">
        <v>0</v>
      </c>
      <c r="H241" s="22"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</row>
    <row r="242" spans="1:18" x14ac:dyDescent="0.35">
      <c r="A242" s="22" t="s">
        <v>114</v>
      </c>
      <c r="B242" s="22" t="s">
        <v>507</v>
      </c>
      <c r="C242" s="22" t="s">
        <v>596</v>
      </c>
      <c r="D242" s="22" t="s">
        <v>597</v>
      </c>
      <c r="E242" s="22">
        <v>0</v>
      </c>
      <c r="F242" s="22">
        <v>0</v>
      </c>
      <c r="G242" s="22">
        <v>0</v>
      </c>
      <c r="H242" s="22"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</row>
    <row r="243" spans="1:18" x14ac:dyDescent="0.35">
      <c r="A243" s="22" t="s">
        <v>114</v>
      </c>
      <c r="B243" s="22" t="s">
        <v>507</v>
      </c>
      <c r="C243" s="22" t="s">
        <v>598</v>
      </c>
      <c r="D243" s="22" t="s">
        <v>599</v>
      </c>
      <c r="E243" s="22">
        <v>0</v>
      </c>
      <c r="F243" s="22">
        <v>0</v>
      </c>
      <c r="G243" s="22">
        <v>0</v>
      </c>
      <c r="H243" s="22"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</row>
    <row r="244" spans="1:18" x14ac:dyDescent="0.35">
      <c r="A244" s="22" t="s">
        <v>114</v>
      </c>
      <c r="B244" s="22" t="s">
        <v>507</v>
      </c>
      <c r="C244" s="22" t="s">
        <v>600</v>
      </c>
      <c r="D244" s="22" t="s">
        <v>601</v>
      </c>
      <c r="E244" s="22">
        <v>0</v>
      </c>
      <c r="F244" s="22">
        <v>0</v>
      </c>
      <c r="G244" s="22">
        <v>0</v>
      </c>
      <c r="H244" s="22"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</row>
    <row r="245" spans="1:18" x14ac:dyDescent="0.35">
      <c r="A245" s="22" t="s">
        <v>114</v>
      </c>
      <c r="B245" s="22" t="s">
        <v>507</v>
      </c>
      <c r="C245" s="22" t="s">
        <v>602</v>
      </c>
      <c r="D245" s="22" t="s">
        <v>603</v>
      </c>
      <c r="E245" s="22">
        <v>0</v>
      </c>
      <c r="F245" s="22">
        <v>0</v>
      </c>
      <c r="G245" s="22">
        <v>0</v>
      </c>
      <c r="H245" s="22"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</row>
    <row r="246" spans="1:18" x14ac:dyDescent="0.35">
      <c r="A246" s="22" t="s">
        <v>114</v>
      </c>
      <c r="B246" s="22" t="s">
        <v>507</v>
      </c>
      <c r="C246" s="22" t="s">
        <v>604</v>
      </c>
      <c r="D246" s="22" t="s">
        <v>605</v>
      </c>
      <c r="E246" s="22">
        <v>4322</v>
      </c>
      <c r="F246" s="22">
        <v>0</v>
      </c>
      <c r="G246" s="22">
        <v>0</v>
      </c>
      <c r="H246" s="22">
        <v>0</v>
      </c>
      <c r="I246" s="22">
        <v>0</v>
      </c>
      <c r="J246" s="22">
        <v>0</v>
      </c>
      <c r="K246" s="22">
        <v>4322</v>
      </c>
      <c r="L246" s="22">
        <v>212</v>
      </c>
      <c r="M246" s="22"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212</v>
      </c>
    </row>
    <row r="247" spans="1:18" x14ac:dyDescent="0.35">
      <c r="A247" s="22" t="s">
        <v>114</v>
      </c>
      <c r="B247" s="22" t="s">
        <v>507</v>
      </c>
      <c r="C247" s="22" t="s">
        <v>606</v>
      </c>
      <c r="D247" s="22" t="s">
        <v>607</v>
      </c>
      <c r="E247" s="22">
        <v>0</v>
      </c>
      <c r="F247" s="22">
        <v>0</v>
      </c>
      <c r="G247" s="22">
        <v>0</v>
      </c>
      <c r="H247" s="22"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</row>
    <row r="248" spans="1:18" x14ac:dyDescent="0.35">
      <c r="A248" s="22" t="s">
        <v>114</v>
      </c>
      <c r="B248" s="22" t="s">
        <v>507</v>
      </c>
      <c r="C248" s="22" t="s">
        <v>608</v>
      </c>
      <c r="D248" s="22" t="s">
        <v>609</v>
      </c>
      <c r="E248" s="22">
        <v>0</v>
      </c>
      <c r="F248" s="22">
        <v>0</v>
      </c>
      <c r="G248" s="22">
        <v>0</v>
      </c>
      <c r="H248" s="22"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</row>
    <row r="249" spans="1:18" x14ac:dyDescent="0.35">
      <c r="A249" s="22" t="s">
        <v>114</v>
      </c>
      <c r="B249" s="22" t="s">
        <v>507</v>
      </c>
      <c r="C249" s="22" t="s">
        <v>610</v>
      </c>
      <c r="D249" s="22" t="s">
        <v>611</v>
      </c>
      <c r="E249" s="22">
        <v>0</v>
      </c>
      <c r="F249" s="22">
        <v>0</v>
      </c>
      <c r="G249" s="22">
        <v>0</v>
      </c>
      <c r="H249" s="22">
        <v>0</v>
      </c>
      <c r="I249" s="22">
        <v>0</v>
      </c>
      <c r="J249" s="22">
        <v>0</v>
      </c>
      <c r="K249" s="22">
        <v>0</v>
      </c>
      <c r="L249" s="22">
        <v>0</v>
      </c>
      <c r="M249" s="22"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</row>
    <row r="250" spans="1:18" x14ac:dyDescent="0.35">
      <c r="A250" s="22" t="s">
        <v>114</v>
      </c>
      <c r="B250" s="22" t="s">
        <v>507</v>
      </c>
      <c r="C250" s="22" t="s">
        <v>612</v>
      </c>
      <c r="D250" s="22" t="s">
        <v>613</v>
      </c>
      <c r="E250" s="22">
        <v>0</v>
      </c>
      <c r="F250" s="22">
        <v>0</v>
      </c>
      <c r="G250" s="22">
        <v>0</v>
      </c>
      <c r="H250" s="22"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</row>
    <row r="251" spans="1:18" x14ac:dyDescent="0.35">
      <c r="A251" s="22" t="s">
        <v>114</v>
      </c>
      <c r="B251" s="22" t="s">
        <v>507</v>
      </c>
      <c r="C251" s="22" t="s">
        <v>614</v>
      </c>
      <c r="D251" s="22" t="s">
        <v>615</v>
      </c>
      <c r="E251" s="22">
        <v>0</v>
      </c>
      <c r="F251" s="22">
        <v>0</v>
      </c>
      <c r="G251" s="22">
        <v>0</v>
      </c>
      <c r="H251" s="22"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</row>
    <row r="252" spans="1:18" x14ac:dyDescent="0.35">
      <c r="A252" s="22" t="s">
        <v>114</v>
      </c>
      <c r="B252" s="22" t="s">
        <v>507</v>
      </c>
      <c r="C252" s="22" t="s">
        <v>616</v>
      </c>
      <c r="D252" s="22" t="s">
        <v>617</v>
      </c>
      <c r="E252" s="22">
        <v>0</v>
      </c>
      <c r="F252" s="22">
        <v>0</v>
      </c>
      <c r="G252" s="22">
        <v>0</v>
      </c>
      <c r="H252" s="22"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</row>
    <row r="253" spans="1:18" x14ac:dyDescent="0.35">
      <c r="A253" s="22" t="s">
        <v>114</v>
      </c>
      <c r="B253" s="22" t="s">
        <v>507</v>
      </c>
      <c r="C253" s="22" t="s">
        <v>618</v>
      </c>
      <c r="D253" s="22" t="s">
        <v>619</v>
      </c>
      <c r="E253" s="22">
        <v>12955</v>
      </c>
      <c r="F253" s="22">
        <v>13382</v>
      </c>
      <c r="G253" s="22">
        <v>13823</v>
      </c>
      <c r="H253" s="22">
        <v>14280</v>
      </c>
      <c r="I253" s="22">
        <v>14750</v>
      </c>
      <c r="J253" s="22">
        <v>166571</v>
      </c>
      <c r="K253" s="22">
        <v>235761</v>
      </c>
      <c r="L253" s="22">
        <v>7465</v>
      </c>
      <c r="M253" s="22">
        <v>7037</v>
      </c>
      <c r="N253" s="22">
        <v>6596</v>
      </c>
      <c r="O253" s="22">
        <v>6140</v>
      </c>
      <c r="P253" s="22">
        <v>5669</v>
      </c>
      <c r="Q253" s="22">
        <v>26987</v>
      </c>
      <c r="R253" s="22">
        <v>59894</v>
      </c>
    </row>
    <row r="254" spans="1:18" x14ac:dyDescent="0.35">
      <c r="A254" s="22" t="s">
        <v>114</v>
      </c>
      <c r="B254" s="22" t="s">
        <v>507</v>
      </c>
      <c r="C254" s="22" t="s">
        <v>620</v>
      </c>
      <c r="D254" s="22" t="s">
        <v>621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</row>
    <row r="255" spans="1:18" x14ac:dyDescent="0.35">
      <c r="A255" s="22" t="s">
        <v>114</v>
      </c>
      <c r="B255" s="22" t="s">
        <v>507</v>
      </c>
      <c r="C255" s="22" t="s">
        <v>622</v>
      </c>
      <c r="D255" s="22" t="s">
        <v>623</v>
      </c>
      <c r="E255" s="22">
        <v>0</v>
      </c>
      <c r="F255" s="22">
        <v>0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</row>
    <row r="256" spans="1:18" x14ac:dyDescent="0.35">
      <c r="A256" s="22" t="s">
        <v>114</v>
      </c>
      <c r="B256" s="22" t="s">
        <v>507</v>
      </c>
      <c r="C256" s="22" t="s">
        <v>624</v>
      </c>
      <c r="D256" s="22" t="s">
        <v>625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</row>
    <row r="257" spans="1:18" x14ac:dyDescent="0.35">
      <c r="A257" s="22" t="s">
        <v>114</v>
      </c>
      <c r="B257" s="22" t="s">
        <v>507</v>
      </c>
      <c r="C257" s="22" t="s">
        <v>626</v>
      </c>
      <c r="D257" s="22" t="s">
        <v>627</v>
      </c>
      <c r="E257" s="22">
        <v>0</v>
      </c>
      <c r="F257" s="22">
        <v>0</v>
      </c>
      <c r="G257" s="22">
        <v>0</v>
      </c>
      <c r="H257" s="22">
        <v>0</v>
      </c>
      <c r="I257" s="22">
        <v>0</v>
      </c>
      <c r="J257" s="22">
        <v>0</v>
      </c>
      <c r="K257" s="22">
        <v>0</v>
      </c>
      <c r="L257" s="22">
        <v>0</v>
      </c>
      <c r="M257" s="22"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</row>
    <row r="258" spans="1:18" x14ac:dyDescent="0.35">
      <c r="A258" s="22" t="s">
        <v>114</v>
      </c>
      <c r="B258" s="22" t="s">
        <v>507</v>
      </c>
      <c r="C258" s="22" t="s">
        <v>628</v>
      </c>
      <c r="D258" s="22" t="s">
        <v>629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</row>
    <row r="259" spans="1:18" x14ac:dyDescent="0.35">
      <c r="A259" s="22" t="s">
        <v>114</v>
      </c>
      <c r="B259" s="22" t="s">
        <v>507</v>
      </c>
      <c r="C259" s="22" t="s">
        <v>630</v>
      </c>
      <c r="D259" s="22" t="s">
        <v>631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</row>
    <row r="260" spans="1:18" x14ac:dyDescent="0.35">
      <c r="A260" s="22" t="s">
        <v>114</v>
      </c>
      <c r="B260" s="22" t="s">
        <v>507</v>
      </c>
      <c r="C260" s="22" t="s">
        <v>632</v>
      </c>
      <c r="D260" s="22" t="s">
        <v>633</v>
      </c>
      <c r="E260" s="22">
        <v>538</v>
      </c>
      <c r="F260" s="22">
        <v>551</v>
      </c>
      <c r="G260" s="22">
        <v>563</v>
      </c>
      <c r="H260" s="22">
        <v>576</v>
      </c>
      <c r="I260" s="22">
        <v>590</v>
      </c>
      <c r="J260" s="22">
        <v>2498</v>
      </c>
      <c r="K260" s="22">
        <v>5316</v>
      </c>
      <c r="L260" s="22">
        <v>122</v>
      </c>
      <c r="M260" s="22">
        <v>110</v>
      </c>
      <c r="N260" s="22">
        <v>97</v>
      </c>
      <c r="O260" s="22">
        <v>84</v>
      </c>
      <c r="P260" s="22">
        <v>71</v>
      </c>
      <c r="Q260" s="22">
        <v>145</v>
      </c>
      <c r="R260" s="22">
        <v>629</v>
      </c>
    </row>
    <row r="261" spans="1:18" x14ac:dyDescent="0.35">
      <c r="A261" s="22" t="s">
        <v>114</v>
      </c>
      <c r="B261" s="22" t="s">
        <v>507</v>
      </c>
      <c r="C261" s="22" t="s">
        <v>634</v>
      </c>
      <c r="D261" s="22" t="s">
        <v>635</v>
      </c>
      <c r="E261" s="22">
        <v>5673</v>
      </c>
      <c r="F261" s="22">
        <v>5895</v>
      </c>
      <c r="G261" s="22">
        <v>6182</v>
      </c>
      <c r="H261" s="22">
        <v>6390</v>
      </c>
      <c r="I261" s="22">
        <v>7248</v>
      </c>
      <c r="J261" s="22">
        <v>173265</v>
      </c>
      <c r="K261" s="22">
        <v>204653</v>
      </c>
      <c r="L261" s="22">
        <v>6393</v>
      </c>
      <c r="M261" s="22">
        <v>6213</v>
      </c>
      <c r="N261" s="22">
        <v>6027</v>
      </c>
      <c r="O261" s="22">
        <v>5836</v>
      </c>
      <c r="P261" s="22">
        <v>5639</v>
      </c>
      <c r="Q261" s="22">
        <v>68179</v>
      </c>
      <c r="R261" s="22">
        <v>98287</v>
      </c>
    </row>
    <row r="262" spans="1:18" x14ac:dyDescent="0.35">
      <c r="A262" s="22" t="s">
        <v>114</v>
      </c>
      <c r="B262" s="22" t="s">
        <v>507</v>
      </c>
      <c r="C262" s="22" t="s">
        <v>636</v>
      </c>
      <c r="D262" s="22" t="s">
        <v>637</v>
      </c>
      <c r="E262" s="22">
        <v>0</v>
      </c>
      <c r="F262" s="22">
        <v>0</v>
      </c>
      <c r="G262" s="22">
        <v>0</v>
      </c>
      <c r="H262" s="22"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</row>
    <row r="263" spans="1:18" x14ac:dyDescent="0.35">
      <c r="A263" s="22" t="s">
        <v>114</v>
      </c>
      <c r="B263" s="22" t="s">
        <v>507</v>
      </c>
      <c r="C263" s="22" t="s">
        <v>638</v>
      </c>
      <c r="D263" s="22" t="s">
        <v>639</v>
      </c>
      <c r="E263" s="22">
        <v>0</v>
      </c>
      <c r="F263" s="22">
        <v>0</v>
      </c>
      <c r="G263" s="22">
        <v>0</v>
      </c>
      <c r="H263" s="22">
        <v>0</v>
      </c>
      <c r="I263" s="22">
        <v>0</v>
      </c>
      <c r="J263" s="22">
        <v>0</v>
      </c>
      <c r="K263" s="22">
        <v>0</v>
      </c>
      <c r="L263" s="22">
        <v>0</v>
      </c>
      <c r="M263" s="22"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</row>
    <row r="264" spans="1:18" x14ac:dyDescent="0.35">
      <c r="A264" s="22" t="s">
        <v>114</v>
      </c>
      <c r="B264" s="22" t="s">
        <v>507</v>
      </c>
      <c r="C264" s="22" t="s">
        <v>640</v>
      </c>
      <c r="D264" s="22" t="s">
        <v>641</v>
      </c>
      <c r="E264" s="22">
        <v>0</v>
      </c>
      <c r="F264" s="22">
        <v>0</v>
      </c>
      <c r="G264" s="22">
        <v>0</v>
      </c>
      <c r="H264" s="22"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</row>
    <row r="265" spans="1:18" x14ac:dyDescent="0.35">
      <c r="A265" s="22" t="s">
        <v>114</v>
      </c>
      <c r="B265" s="22" t="s">
        <v>507</v>
      </c>
      <c r="C265" s="22" t="s">
        <v>642</v>
      </c>
      <c r="D265" s="22" t="s">
        <v>643</v>
      </c>
      <c r="E265" s="22">
        <v>0</v>
      </c>
      <c r="F265" s="22">
        <v>0</v>
      </c>
      <c r="G265" s="22">
        <v>0</v>
      </c>
      <c r="H265" s="22"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</row>
    <row r="266" spans="1:18" x14ac:dyDescent="0.35">
      <c r="A266" s="22" t="s">
        <v>114</v>
      </c>
      <c r="B266" s="22" t="s">
        <v>507</v>
      </c>
      <c r="C266" s="22" t="s">
        <v>644</v>
      </c>
      <c r="D266" s="22" t="s">
        <v>645</v>
      </c>
      <c r="E266" s="22">
        <v>0</v>
      </c>
      <c r="F266" s="22">
        <v>0</v>
      </c>
      <c r="G266" s="22">
        <v>0</v>
      </c>
      <c r="H266" s="22"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</row>
    <row r="267" spans="1:18" x14ac:dyDescent="0.35">
      <c r="A267" s="22" t="s">
        <v>114</v>
      </c>
      <c r="B267" s="22" t="s">
        <v>507</v>
      </c>
      <c r="C267" s="22" t="s">
        <v>646</v>
      </c>
      <c r="D267" s="22" t="s">
        <v>647</v>
      </c>
      <c r="E267" s="22">
        <v>0</v>
      </c>
      <c r="F267" s="22">
        <v>0</v>
      </c>
      <c r="G267" s="22">
        <v>0</v>
      </c>
      <c r="H267" s="22"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</row>
    <row r="268" spans="1:18" x14ac:dyDescent="0.35">
      <c r="A268" s="22" t="s">
        <v>114</v>
      </c>
      <c r="B268" s="22" t="s">
        <v>507</v>
      </c>
      <c r="C268" s="22" t="s">
        <v>648</v>
      </c>
      <c r="D268" s="22" t="s">
        <v>649</v>
      </c>
      <c r="E268" s="22">
        <v>0</v>
      </c>
      <c r="F268" s="22">
        <v>0</v>
      </c>
      <c r="G268" s="22">
        <v>0</v>
      </c>
      <c r="H268" s="22"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</row>
    <row r="269" spans="1:18" x14ac:dyDescent="0.35">
      <c r="A269" s="22" t="s">
        <v>114</v>
      </c>
      <c r="B269" s="22" t="s">
        <v>507</v>
      </c>
      <c r="C269" s="22" t="s">
        <v>650</v>
      </c>
      <c r="D269" s="22" t="s">
        <v>651</v>
      </c>
      <c r="E269" s="22">
        <v>0</v>
      </c>
      <c r="F269" s="22">
        <v>0</v>
      </c>
      <c r="G269" s="22">
        <v>0</v>
      </c>
      <c r="H269" s="22"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</row>
    <row r="270" spans="1:18" x14ac:dyDescent="0.35">
      <c r="A270" s="22" t="s">
        <v>114</v>
      </c>
      <c r="B270" s="22" t="s">
        <v>507</v>
      </c>
      <c r="C270" s="22" t="s">
        <v>652</v>
      </c>
      <c r="D270" s="22" t="s">
        <v>653</v>
      </c>
      <c r="E270" s="22">
        <v>0</v>
      </c>
      <c r="F270" s="22">
        <v>0</v>
      </c>
      <c r="G270" s="22">
        <v>0</v>
      </c>
      <c r="H270" s="22"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</row>
    <row r="271" spans="1:18" x14ac:dyDescent="0.35">
      <c r="A271" s="22" t="s">
        <v>114</v>
      </c>
      <c r="B271" s="22" t="s">
        <v>507</v>
      </c>
      <c r="C271" s="22" t="s">
        <v>654</v>
      </c>
      <c r="D271" s="22" t="s">
        <v>655</v>
      </c>
      <c r="E271" s="22">
        <v>0</v>
      </c>
      <c r="F271" s="22">
        <v>0</v>
      </c>
      <c r="G271" s="22">
        <v>0</v>
      </c>
      <c r="H271" s="22">
        <v>0</v>
      </c>
      <c r="I271" s="22">
        <v>0</v>
      </c>
      <c r="J271" s="22">
        <v>0</v>
      </c>
      <c r="K271" s="22">
        <v>0</v>
      </c>
      <c r="L271" s="22">
        <v>0</v>
      </c>
      <c r="M271" s="22"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</row>
    <row r="272" spans="1:18" x14ac:dyDescent="0.35">
      <c r="A272" s="22" t="s">
        <v>114</v>
      </c>
      <c r="B272" s="22" t="s">
        <v>507</v>
      </c>
      <c r="C272" s="22" t="s">
        <v>656</v>
      </c>
      <c r="D272" s="22" t="s">
        <v>657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</row>
    <row r="273" spans="1:18" x14ac:dyDescent="0.35">
      <c r="A273" s="22" t="s">
        <v>114</v>
      </c>
      <c r="B273" s="22" t="s">
        <v>507</v>
      </c>
      <c r="C273" s="22" t="s">
        <v>658</v>
      </c>
      <c r="D273" s="22" t="s">
        <v>659</v>
      </c>
      <c r="E273" s="22">
        <v>0</v>
      </c>
      <c r="F273" s="22">
        <v>0</v>
      </c>
      <c r="G273" s="22">
        <v>0</v>
      </c>
      <c r="H273" s="22"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</row>
    <row r="274" spans="1:18" x14ac:dyDescent="0.35">
      <c r="A274" s="22" t="s">
        <v>114</v>
      </c>
      <c r="B274" s="22" t="s">
        <v>507</v>
      </c>
      <c r="C274" s="22" t="s">
        <v>660</v>
      </c>
      <c r="D274" s="22" t="s">
        <v>661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</row>
    <row r="275" spans="1:18" x14ac:dyDescent="0.35">
      <c r="A275" s="22" t="s">
        <v>114</v>
      </c>
      <c r="B275" s="22" t="s">
        <v>507</v>
      </c>
      <c r="C275" s="22" t="s">
        <v>662</v>
      </c>
      <c r="D275" s="22" t="s">
        <v>663</v>
      </c>
      <c r="E275" s="22">
        <v>0</v>
      </c>
      <c r="F275" s="22">
        <v>0</v>
      </c>
      <c r="G275" s="22">
        <v>0</v>
      </c>
      <c r="H275" s="22"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</row>
    <row r="276" spans="1:18" x14ac:dyDescent="0.35">
      <c r="A276" s="22" t="s">
        <v>114</v>
      </c>
      <c r="B276" s="22" t="s">
        <v>507</v>
      </c>
      <c r="C276" s="22" t="s">
        <v>664</v>
      </c>
      <c r="D276" s="22" t="s">
        <v>665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</row>
    <row r="277" spans="1:18" x14ac:dyDescent="0.35">
      <c r="A277" s="22" t="s">
        <v>114</v>
      </c>
      <c r="B277" s="22" t="s">
        <v>507</v>
      </c>
      <c r="C277" s="22" t="s">
        <v>666</v>
      </c>
      <c r="D277" s="22" t="s">
        <v>667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</row>
    <row r="278" spans="1:18" x14ac:dyDescent="0.35">
      <c r="A278" s="22" t="s">
        <v>114</v>
      </c>
      <c r="B278" s="22" t="s">
        <v>507</v>
      </c>
      <c r="C278" s="22" t="s">
        <v>668</v>
      </c>
      <c r="D278" s="22" t="s">
        <v>669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</row>
    <row r="279" spans="1:18" x14ac:dyDescent="0.35">
      <c r="A279" s="22" t="s">
        <v>114</v>
      </c>
      <c r="B279" s="22" t="s">
        <v>670</v>
      </c>
      <c r="C279" s="22" t="s">
        <v>671</v>
      </c>
      <c r="D279" s="22" t="s">
        <v>672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</row>
    <row r="280" spans="1:18" x14ac:dyDescent="0.35">
      <c r="A280" s="22" t="s">
        <v>114</v>
      </c>
      <c r="B280" s="22" t="s">
        <v>670</v>
      </c>
      <c r="C280" s="22" t="s">
        <v>673</v>
      </c>
      <c r="D280" s="22" t="s">
        <v>674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</row>
    <row r="281" spans="1:18" x14ac:dyDescent="0.35">
      <c r="A281" s="22" t="s">
        <v>114</v>
      </c>
      <c r="B281" s="22" t="s">
        <v>670</v>
      </c>
      <c r="C281" s="22" t="s">
        <v>675</v>
      </c>
      <c r="D281" s="22" t="s">
        <v>676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</row>
    <row r="282" spans="1:18" x14ac:dyDescent="0.35">
      <c r="A282" s="22" t="s">
        <v>114</v>
      </c>
      <c r="B282" s="22" t="s">
        <v>670</v>
      </c>
      <c r="C282" s="22" t="s">
        <v>677</v>
      </c>
      <c r="D282" s="22" t="s">
        <v>678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</row>
    <row r="283" spans="1:18" x14ac:dyDescent="0.35">
      <c r="A283" s="22" t="s">
        <v>114</v>
      </c>
      <c r="B283" s="22" t="s">
        <v>670</v>
      </c>
      <c r="C283" s="22" t="s">
        <v>679</v>
      </c>
      <c r="D283" s="22" t="s">
        <v>680</v>
      </c>
      <c r="E283" s="22">
        <v>0</v>
      </c>
      <c r="F283" s="22">
        <v>0</v>
      </c>
      <c r="G283" s="22">
        <v>0</v>
      </c>
      <c r="H283" s="22"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</row>
    <row r="284" spans="1:18" x14ac:dyDescent="0.35">
      <c r="A284" s="22" t="s">
        <v>114</v>
      </c>
      <c r="B284" s="22" t="s">
        <v>670</v>
      </c>
      <c r="C284" s="22" t="s">
        <v>681</v>
      </c>
      <c r="D284" s="22" t="s">
        <v>682</v>
      </c>
      <c r="E284" s="22">
        <v>0</v>
      </c>
      <c r="F284" s="22">
        <v>0</v>
      </c>
      <c r="G284" s="22">
        <v>0</v>
      </c>
      <c r="H284" s="22"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</row>
    <row r="285" spans="1:18" x14ac:dyDescent="0.35">
      <c r="A285" s="22" t="s">
        <v>114</v>
      </c>
      <c r="B285" s="22" t="s">
        <v>670</v>
      </c>
      <c r="C285" s="22" t="s">
        <v>683</v>
      </c>
      <c r="D285" s="22" t="s">
        <v>684</v>
      </c>
      <c r="E285" s="22">
        <v>0</v>
      </c>
      <c r="F285" s="22">
        <v>0</v>
      </c>
      <c r="G285" s="22">
        <v>0</v>
      </c>
      <c r="H285" s="22"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</row>
    <row r="286" spans="1:18" x14ac:dyDescent="0.35">
      <c r="A286" s="22" t="s">
        <v>114</v>
      </c>
      <c r="B286" s="22" t="s">
        <v>670</v>
      </c>
      <c r="C286" s="22" t="s">
        <v>685</v>
      </c>
      <c r="D286" s="22" t="s">
        <v>686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</row>
    <row r="287" spans="1:18" x14ac:dyDescent="0.35">
      <c r="A287" s="22" t="s">
        <v>114</v>
      </c>
      <c r="B287" s="22" t="s">
        <v>670</v>
      </c>
      <c r="C287" s="22" t="s">
        <v>687</v>
      </c>
      <c r="D287" s="22" t="s">
        <v>688</v>
      </c>
      <c r="E287" s="22">
        <v>0</v>
      </c>
      <c r="F287" s="22">
        <v>0</v>
      </c>
      <c r="G287" s="22">
        <v>0</v>
      </c>
      <c r="H287" s="22"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</row>
    <row r="288" spans="1:18" x14ac:dyDescent="0.35">
      <c r="A288" s="22" t="s">
        <v>114</v>
      </c>
      <c r="B288" s="22" t="s">
        <v>670</v>
      </c>
      <c r="C288" s="22" t="s">
        <v>689</v>
      </c>
      <c r="D288" s="22" t="s">
        <v>690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</row>
    <row r="289" spans="1:18" x14ac:dyDescent="0.35">
      <c r="A289" s="22" t="s">
        <v>114</v>
      </c>
      <c r="B289" s="22" t="s">
        <v>670</v>
      </c>
      <c r="C289" s="22" t="s">
        <v>691</v>
      </c>
      <c r="D289" s="22" t="s">
        <v>692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</row>
    <row r="290" spans="1:18" x14ac:dyDescent="0.35">
      <c r="A290" s="22" t="s">
        <v>114</v>
      </c>
      <c r="B290" s="22" t="s">
        <v>670</v>
      </c>
      <c r="C290" s="22" t="s">
        <v>693</v>
      </c>
      <c r="D290" s="22" t="s">
        <v>694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</row>
    <row r="291" spans="1:18" x14ac:dyDescent="0.35">
      <c r="A291" s="22" t="s">
        <v>114</v>
      </c>
      <c r="B291" s="22" t="s">
        <v>670</v>
      </c>
      <c r="C291" s="22" t="s">
        <v>695</v>
      </c>
      <c r="D291" s="22" t="s">
        <v>696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</row>
    <row r="292" spans="1:18" x14ac:dyDescent="0.35">
      <c r="A292" s="22" t="s">
        <v>114</v>
      </c>
      <c r="B292" s="22" t="s">
        <v>670</v>
      </c>
      <c r="C292" s="22" t="s">
        <v>697</v>
      </c>
      <c r="D292" s="22" t="s">
        <v>698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</row>
    <row r="293" spans="1:18" x14ac:dyDescent="0.35">
      <c r="A293" s="22" t="s">
        <v>114</v>
      </c>
      <c r="B293" s="22" t="s">
        <v>670</v>
      </c>
      <c r="C293" s="22" t="s">
        <v>699</v>
      </c>
      <c r="D293" s="22" t="s">
        <v>700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</row>
    <row r="294" spans="1:18" x14ac:dyDescent="0.35">
      <c r="A294" s="22" t="s">
        <v>114</v>
      </c>
      <c r="B294" s="22" t="s">
        <v>670</v>
      </c>
      <c r="C294" s="22" t="s">
        <v>701</v>
      </c>
      <c r="D294" s="22" t="s">
        <v>702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</row>
    <row r="295" spans="1:18" x14ac:dyDescent="0.35">
      <c r="A295" s="22" t="s">
        <v>114</v>
      </c>
      <c r="B295" s="22" t="s">
        <v>670</v>
      </c>
      <c r="C295" s="22" t="s">
        <v>703</v>
      </c>
      <c r="D295" s="22" t="s">
        <v>704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</row>
    <row r="296" spans="1:18" x14ac:dyDescent="0.35">
      <c r="A296" s="22" t="s">
        <v>114</v>
      </c>
      <c r="B296" s="22" t="s">
        <v>670</v>
      </c>
      <c r="C296" s="22" t="s">
        <v>705</v>
      </c>
      <c r="D296" s="22" t="s">
        <v>706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</row>
    <row r="297" spans="1:18" x14ac:dyDescent="0.35">
      <c r="A297" s="22" t="s">
        <v>114</v>
      </c>
      <c r="B297" s="22" t="s">
        <v>670</v>
      </c>
      <c r="C297" s="22" t="s">
        <v>707</v>
      </c>
      <c r="D297" s="22" t="s">
        <v>708</v>
      </c>
      <c r="E297" s="22">
        <v>0</v>
      </c>
      <c r="F297" s="22">
        <v>0</v>
      </c>
      <c r="G297" s="22">
        <v>0</v>
      </c>
      <c r="H297" s="22"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</row>
    <row r="298" spans="1:18" x14ac:dyDescent="0.35">
      <c r="A298" s="22" t="s">
        <v>114</v>
      </c>
      <c r="B298" s="22" t="s">
        <v>670</v>
      </c>
      <c r="C298" s="22" t="s">
        <v>709</v>
      </c>
      <c r="D298" s="22" t="s">
        <v>710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</row>
    <row r="299" spans="1:18" x14ac:dyDescent="0.35">
      <c r="A299" s="22" t="s">
        <v>114</v>
      </c>
      <c r="B299" s="22" t="s">
        <v>670</v>
      </c>
      <c r="C299" s="22" t="s">
        <v>711</v>
      </c>
      <c r="D299" s="22" t="s">
        <v>712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</row>
    <row r="300" spans="1:18" x14ac:dyDescent="0.35">
      <c r="A300" s="22" t="s">
        <v>114</v>
      </c>
      <c r="B300" s="22" t="s">
        <v>670</v>
      </c>
      <c r="C300" s="22" t="s">
        <v>713</v>
      </c>
      <c r="D300" s="22" t="s">
        <v>714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</row>
    <row r="301" spans="1:18" x14ac:dyDescent="0.35">
      <c r="A301" s="22" t="s">
        <v>114</v>
      </c>
      <c r="B301" s="22" t="s">
        <v>670</v>
      </c>
      <c r="C301" s="22" t="s">
        <v>715</v>
      </c>
      <c r="D301" s="22" t="s">
        <v>716</v>
      </c>
      <c r="E301" s="22">
        <v>0</v>
      </c>
      <c r="F301" s="22">
        <v>0</v>
      </c>
      <c r="G301" s="22">
        <v>0</v>
      </c>
      <c r="H301" s="22"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</row>
    <row r="302" spans="1:18" x14ac:dyDescent="0.35">
      <c r="A302" s="22" t="s">
        <v>114</v>
      </c>
      <c r="B302" s="22" t="s">
        <v>670</v>
      </c>
      <c r="C302" s="22" t="s">
        <v>717</v>
      </c>
      <c r="D302" s="22" t="s">
        <v>718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</row>
    <row r="303" spans="1:18" x14ac:dyDescent="0.35">
      <c r="A303" s="22" t="s">
        <v>114</v>
      </c>
      <c r="B303" s="22" t="s">
        <v>670</v>
      </c>
      <c r="C303" s="22" t="s">
        <v>719</v>
      </c>
      <c r="D303" s="22" t="s">
        <v>720</v>
      </c>
      <c r="E303" s="22">
        <v>0</v>
      </c>
      <c r="F303" s="22">
        <v>0</v>
      </c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</row>
    <row r="304" spans="1:18" x14ac:dyDescent="0.35">
      <c r="A304" s="22" t="s">
        <v>114</v>
      </c>
      <c r="B304" s="22" t="s">
        <v>670</v>
      </c>
      <c r="C304" s="22" t="s">
        <v>721</v>
      </c>
      <c r="D304" s="22" t="s">
        <v>722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</row>
    <row r="305" spans="1:18" x14ac:dyDescent="0.35">
      <c r="A305" s="22" t="s">
        <v>114</v>
      </c>
      <c r="B305" s="22" t="s">
        <v>670</v>
      </c>
      <c r="C305" s="22" t="s">
        <v>723</v>
      </c>
      <c r="D305" s="22" t="s">
        <v>724</v>
      </c>
      <c r="E305" s="22">
        <v>0</v>
      </c>
      <c r="F305" s="22">
        <v>0</v>
      </c>
      <c r="G305" s="22">
        <v>0</v>
      </c>
      <c r="H305" s="22"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</row>
    <row r="306" spans="1:18" x14ac:dyDescent="0.35">
      <c r="A306" s="22" t="s">
        <v>114</v>
      </c>
      <c r="B306" s="22" t="s">
        <v>670</v>
      </c>
      <c r="C306" s="22" t="s">
        <v>725</v>
      </c>
      <c r="D306" s="22" t="s">
        <v>726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</row>
    <row r="307" spans="1:18" x14ac:dyDescent="0.35">
      <c r="A307" s="22" t="s">
        <v>114</v>
      </c>
      <c r="B307" s="22" t="s">
        <v>670</v>
      </c>
      <c r="C307" s="22" t="s">
        <v>727</v>
      </c>
      <c r="D307" s="22" t="s">
        <v>728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</row>
    <row r="308" spans="1:18" x14ac:dyDescent="0.35">
      <c r="A308" s="22" t="s">
        <v>114</v>
      </c>
      <c r="B308" s="22" t="s">
        <v>670</v>
      </c>
      <c r="C308" s="22" t="s">
        <v>729</v>
      </c>
      <c r="D308" s="22" t="s">
        <v>730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</row>
    <row r="309" spans="1:18" x14ac:dyDescent="0.35">
      <c r="A309" s="22" t="s">
        <v>114</v>
      </c>
      <c r="B309" s="22" t="s">
        <v>670</v>
      </c>
      <c r="C309" s="22" t="s">
        <v>731</v>
      </c>
      <c r="D309" s="22" t="s">
        <v>732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</row>
    <row r="310" spans="1:18" x14ac:dyDescent="0.35">
      <c r="A310" s="22" t="s">
        <v>114</v>
      </c>
      <c r="B310" s="22" t="s">
        <v>670</v>
      </c>
      <c r="C310" s="22" t="s">
        <v>733</v>
      </c>
      <c r="D310" s="22" t="s">
        <v>734</v>
      </c>
      <c r="E310" s="22">
        <v>3599</v>
      </c>
      <c r="F310" s="22">
        <v>3703</v>
      </c>
      <c r="G310" s="22">
        <v>3810</v>
      </c>
      <c r="H310" s="22">
        <v>3920</v>
      </c>
      <c r="I310" s="22">
        <v>4034</v>
      </c>
      <c r="J310" s="22">
        <v>87650</v>
      </c>
      <c r="K310" s="22">
        <v>106716</v>
      </c>
      <c r="L310" s="22">
        <v>3131</v>
      </c>
      <c r="M310" s="22">
        <v>3027</v>
      </c>
      <c r="N310" s="22">
        <v>2920</v>
      </c>
      <c r="O310" s="22">
        <v>2810</v>
      </c>
      <c r="P310" s="22">
        <v>2696</v>
      </c>
      <c r="Q310" s="22">
        <v>26561</v>
      </c>
      <c r="R310" s="22">
        <v>41145</v>
      </c>
    </row>
    <row r="311" spans="1:18" x14ac:dyDescent="0.35">
      <c r="A311" s="22" t="s">
        <v>114</v>
      </c>
      <c r="B311" s="22" t="s">
        <v>670</v>
      </c>
      <c r="C311" s="22" t="s">
        <v>735</v>
      </c>
      <c r="D311" s="22" t="s">
        <v>736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</row>
    <row r="312" spans="1:18" x14ac:dyDescent="0.35">
      <c r="A312" s="22" t="s">
        <v>114</v>
      </c>
      <c r="B312" s="22" t="s">
        <v>670</v>
      </c>
      <c r="C312" s="22" t="s">
        <v>737</v>
      </c>
      <c r="D312" s="22" t="s">
        <v>738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</row>
    <row r="313" spans="1:18" x14ac:dyDescent="0.35">
      <c r="A313" s="22" t="s">
        <v>114</v>
      </c>
      <c r="B313" s="22" t="s">
        <v>670</v>
      </c>
      <c r="C313" s="22" t="s">
        <v>739</v>
      </c>
      <c r="D313" s="22" t="s">
        <v>740</v>
      </c>
      <c r="E313" s="22">
        <v>0</v>
      </c>
      <c r="F313" s="22">
        <v>0</v>
      </c>
      <c r="G313" s="22">
        <v>0</v>
      </c>
      <c r="H313" s="22"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</row>
    <row r="314" spans="1:18" x14ac:dyDescent="0.35">
      <c r="A314" s="22" t="s">
        <v>114</v>
      </c>
      <c r="B314" s="22" t="s">
        <v>670</v>
      </c>
      <c r="C314" s="22" t="s">
        <v>741</v>
      </c>
      <c r="D314" s="22" t="s">
        <v>742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</row>
    <row r="315" spans="1:18" x14ac:dyDescent="0.35">
      <c r="A315" s="22" t="s">
        <v>114</v>
      </c>
      <c r="B315" s="22" t="s">
        <v>670</v>
      </c>
      <c r="C315" s="22" t="s">
        <v>743</v>
      </c>
      <c r="D315" s="22" t="s">
        <v>744</v>
      </c>
      <c r="E315" s="22">
        <v>0</v>
      </c>
      <c r="F315" s="22">
        <v>0</v>
      </c>
      <c r="G315" s="22">
        <v>0</v>
      </c>
      <c r="H315" s="22"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</row>
    <row r="316" spans="1:18" x14ac:dyDescent="0.35">
      <c r="A316" s="22" t="s">
        <v>114</v>
      </c>
      <c r="B316" s="22" t="s">
        <v>670</v>
      </c>
      <c r="C316" s="22" t="s">
        <v>745</v>
      </c>
      <c r="D316" s="22" t="s">
        <v>746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</row>
    <row r="317" spans="1:18" x14ac:dyDescent="0.35">
      <c r="A317" s="22" t="s">
        <v>114</v>
      </c>
      <c r="B317" s="22" t="s">
        <v>670</v>
      </c>
      <c r="C317" s="22" t="s">
        <v>747</v>
      </c>
      <c r="D317" s="22" t="s">
        <v>748</v>
      </c>
      <c r="E317" s="22">
        <v>0</v>
      </c>
      <c r="F317" s="22">
        <v>0</v>
      </c>
      <c r="G317" s="22">
        <v>0</v>
      </c>
      <c r="H317" s="22"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</row>
    <row r="318" spans="1:18" x14ac:dyDescent="0.35">
      <c r="A318" s="22" t="s">
        <v>114</v>
      </c>
      <c r="B318" s="22" t="s">
        <v>670</v>
      </c>
      <c r="C318" s="22" t="s">
        <v>749</v>
      </c>
      <c r="D318" s="22" t="s">
        <v>750</v>
      </c>
      <c r="E318" s="22">
        <v>0</v>
      </c>
      <c r="F318" s="22">
        <v>0</v>
      </c>
      <c r="G318" s="22">
        <v>0</v>
      </c>
      <c r="H318" s="22"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</row>
    <row r="319" spans="1:18" x14ac:dyDescent="0.35">
      <c r="A319" s="22" t="s">
        <v>114</v>
      </c>
      <c r="B319" s="22" t="s">
        <v>670</v>
      </c>
      <c r="C319" s="22" t="s">
        <v>751</v>
      </c>
      <c r="D319" s="22" t="s">
        <v>752</v>
      </c>
      <c r="E319" s="22">
        <v>0</v>
      </c>
      <c r="F319" s="22">
        <v>0</v>
      </c>
      <c r="G319" s="22">
        <v>0</v>
      </c>
      <c r="H319" s="22"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</row>
    <row r="320" spans="1:18" x14ac:dyDescent="0.35">
      <c r="A320" s="22" t="s">
        <v>114</v>
      </c>
      <c r="B320" s="22" t="s">
        <v>670</v>
      </c>
      <c r="C320" s="22" t="s">
        <v>753</v>
      </c>
      <c r="D320" s="22" t="s">
        <v>754</v>
      </c>
      <c r="E320" s="22">
        <v>0</v>
      </c>
      <c r="F320" s="22">
        <v>0</v>
      </c>
      <c r="G320" s="22">
        <v>0</v>
      </c>
      <c r="H320" s="22">
        <v>0</v>
      </c>
      <c r="I320" s="22">
        <v>0</v>
      </c>
      <c r="J320" s="22">
        <v>0</v>
      </c>
      <c r="K320" s="22">
        <v>0</v>
      </c>
      <c r="L320" s="22">
        <v>0</v>
      </c>
      <c r="M320" s="22"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</row>
    <row r="321" spans="1:18" x14ac:dyDescent="0.35">
      <c r="A321" s="22" t="s">
        <v>114</v>
      </c>
      <c r="B321" s="22" t="s">
        <v>670</v>
      </c>
      <c r="C321" s="22" t="s">
        <v>755</v>
      </c>
      <c r="D321" s="22" t="s">
        <v>756</v>
      </c>
      <c r="E321" s="22">
        <v>0</v>
      </c>
      <c r="F321" s="22">
        <v>0</v>
      </c>
      <c r="G321" s="22">
        <v>0</v>
      </c>
      <c r="H321" s="22"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</row>
    <row r="322" spans="1:18" x14ac:dyDescent="0.35">
      <c r="A322" s="22" t="s">
        <v>114</v>
      </c>
      <c r="B322" s="22" t="s">
        <v>670</v>
      </c>
      <c r="C322" s="22" t="s">
        <v>757</v>
      </c>
      <c r="D322" s="22" t="s">
        <v>758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</row>
    <row r="323" spans="1:18" x14ac:dyDescent="0.35">
      <c r="A323" s="22" t="s">
        <v>114</v>
      </c>
      <c r="B323" s="22" t="s">
        <v>670</v>
      </c>
      <c r="C323" s="22" t="s">
        <v>759</v>
      </c>
      <c r="D323" s="22" t="s">
        <v>760</v>
      </c>
      <c r="E323" s="22">
        <v>0</v>
      </c>
      <c r="F323" s="22">
        <v>0</v>
      </c>
      <c r="G323" s="22">
        <v>0</v>
      </c>
      <c r="H323" s="22"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</row>
    <row r="324" spans="1:18" x14ac:dyDescent="0.35">
      <c r="A324" s="22" t="s">
        <v>114</v>
      </c>
      <c r="B324" s="22" t="s">
        <v>670</v>
      </c>
      <c r="C324" s="22" t="s">
        <v>761</v>
      </c>
      <c r="D324" s="22" t="s">
        <v>762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</row>
    <row r="325" spans="1:18" x14ac:dyDescent="0.35">
      <c r="A325" s="22" t="s">
        <v>114</v>
      </c>
      <c r="B325" s="22" t="s">
        <v>670</v>
      </c>
      <c r="C325" s="22" t="s">
        <v>763</v>
      </c>
      <c r="D325" s="22" t="s">
        <v>764</v>
      </c>
      <c r="E325" s="22">
        <v>0</v>
      </c>
      <c r="F325" s="22">
        <v>0</v>
      </c>
      <c r="G325" s="22">
        <v>0</v>
      </c>
      <c r="H325" s="22"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</row>
    <row r="326" spans="1:18" x14ac:dyDescent="0.35">
      <c r="A326" s="22" t="s">
        <v>114</v>
      </c>
      <c r="B326" s="22" t="s">
        <v>670</v>
      </c>
      <c r="C326" s="22" t="s">
        <v>765</v>
      </c>
      <c r="D326" s="22" t="s">
        <v>766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</row>
    <row r="327" spans="1:18" x14ac:dyDescent="0.35">
      <c r="A327" s="22" t="s">
        <v>114</v>
      </c>
      <c r="B327" s="22" t="s">
        <v>670</v>
      </c>
      <c r="C327" s="22" t="s">
        <v>767</v>
      </c>
      <c r="D327" s="22" t="s">
        <v>768</v>
      </c>
      <c r="E327" s="22">
        <v>0</v>
      </c>
      <c r="F327" s="22">
        <v>0</v>
      </c>
      <c r="G327" s="22">
        <v>0</v>
      </c>
      <c r="H327" s="22"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</row>
    <row r="328" spans="1:18" x14ac:dyDescent="0.35">
      <c r="A328" s="22" t="s">
        <v>114</v>
      </c>
      <c r="B328" s="22" t="s">
        <v>670</v>
      </c>
      <c r="C328" s="22" t="s">
        <v>769</v>
      </c>
      <c r="D328" s="22" t="s">
        <v>770</v>
      </c>
      <c r="E328" s="22">
        <v>2381</v>
      </c>
      <c r="F328" s="22">
        <v>2455</v>
      </c>
      <c r="G328" s="22">
        <v>2531</v>
      </c>
      <c r="H328" s="22">
        <v>2610</v>
      </c>
      <c r="I328" s="22">
        <v>2691</v>
      </c>
      <c r="J328" s="22">
        <v>53747</v>
      </c>
      <c r="K328" s="22">
        <v>66415</v>
      </c>
      <c r="L328" s="22">
        <v>2025</v>
      </c>
      <c r="M328" s="22">
        <v>1951</v>
      </c>
      <c r="N328" s="22">
        <v>1875</v>
      </c>
      <c r="O328" s="22">
        <v>1796</v>
      </c>
      <c r="P328" s="22">
        <v>1715</v>
      </c>
      <c r="Q328" s="22">
        <v>13279</v>
      </c>
      <c r="R328" s="22">
        <v>22641</v>
      </c>
    </row>
    <row r="329" spans="1:18" x14ac:dyDescent="0.35">
      <c r="A329" s="22" t="s">
        <v>114</v>
      </c>
      <c r="B329" s="22" t="s">
        <v>670</v>
      </c>
      <c r="C329" s="22" t="s">
        <v>771</v>
      </c>
      <c r="D329" s="22" t="s">
        <v>772</v>
      </c>
      <c r="E329" s="22">
        <v>0</v>
      </c>
      <c r="F329" s="22">
        <v>0</v>
      </c>
      <c r="G329" s="22">
        <v>0</v>
      </c>
      <c r="H329" s="22">
        <v>0</v>
      </c>
      <c r="I329" s="22">
        <v>0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</row>
    <row r="330" spans="1:18" x14ac:dyDescent="0.35">
      <c r="A330" s="22" t="s">
        <v>114</v>
      </c>
      <c r="B330" s="22" t="s">
        <v>773</v>
      </c>
      <c r="C330" s="22" t="s">
        <v>774</v>
      </c>
      <c r="D330" s="22" t="s">
        <v>775</v>
      </c>
      <c r="E330" s="22">
        <v>0</v>
      </c>
      <c r="F330" s="22">
        <v>0</v>
      </c>
      <c r="G330" s="22">
        <v>0</v>
      </c>
      <c r="H330" s="22">
        <v>0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</row>
    <row r="331" spans="1:18" x14ac:dyDescent="0.35">
      <c r="A331" s="22" t="s">
        <v>114</v>
      </c>
      <c r="B331" s="22" t="s">
        <v>773</v>
      </c>
      <c r="C331" s="22" t="s">
        <v>776</v>
      </c>
      <c r="D331" s="22" t="s">
        <v>777</v>
      </c>
      <c r="E331" s="22">
        <v>0</v>
      </c>
      <c r="F331" s="22">
        <v>0</v>
      </c>
      <c r="G331" s="22">
        <v>0</v>
      </c>
      <c r="H331" s="22">
        <v>0</v>
      </c>
      <c r="I331" s="22">
        <v>0</v>
      </c>
      <c r="J331" s="22">
        <v>0</v>
      </c>
      <c r="K331" s="22">
        <v>0</v>
      </c>
      <c r="L331" s="22">
        <v>0</v>
      </c>
      <c r="M331" s="22"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</row>
    <row r="332" spans="1:18" x14ac:dyDescent="0.35">
      <c r="A332" s="22" t="s">
        <v>114</v>
      </c>
      <c r="B332" s="22" t="s">
        <v>773</v>
      </c>
      <c r="C332" s="22" t="s">
        <v>778</v>
      </c>
      <c r="D332" s="22" t="s">
        <v>779</v>
      </c>
      <c r="E332" s="22">
        <v>0</v>
      </c>
      <c r="F332" s="22">
        <v>0</v>
      </c>
      <c r="G332" s="22">
        <v>0</v>
      </c>
      <c r="H332" s="22"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</row>
    <row r="333" spans="1:18" x14ac:dyDescent="0.35">
      <c r="A333" s="22" t="s">
        <v>114</v>
      </c>
      <c r="B333" s="22" t="s">
        <v>773</v>
      </c>
      <c r="C333" s="22" t="s">
        <v>780</v>
      </c>
      <c r="D333" s="22" t="s">
        <v>781</v>
      </c>
      <c r="E333" s="22">
        <v>0</v>
      </c>
      <c r="F333" s="22">
        <v>0</v>
      </c>
      <c r="G333" s="22">
        <v>0</v>
      </c>
      <c r="H333" s="22">
        <v>0</v>
      </c>
      <c r="I333" s="22">
        <v>0</v>
      </c>
      <c r="J333" s="22">
        <v>0</v>
      </c>
      <c r="K333" s="22">
        <v>0</v>
      </c>
      <c r="L333" s="22">
        <v>0</v>
      </c>
      <c r="M333" s="22"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</row>
    <row r="334" spans="1:18" x14ac:dyDescent="0.35">
      <c r="A334" s="22" t="s">
        <v>114</v>
      </c>
      <c r="B334" s="22" t="s">
        <v>773</v>
      </c>
      <c r="C334" s="22" t="s">
        <v>782</v>
      </c>
      <c r="D334" s="22" t="s">
        <v>783</v>
      </c>
      <c r="E334" s="22">
        <v>0</v>
      </c>
      <c r="F334" s="22">
        <v>0</v>
      </c>
      <c r="G334" s="22">
        <v>0</v>
      </c>
      <c r="H334" s="22"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</row>
    <row r="335" spans="1:18" x14ac:dyDescent="0.35">
      <c r="A335" s="22" t="s">
        <v>114</v>
      </c>
      <c r="B335" s="22" t="s">
        <v>773</v>
      </c>
      <c r="C335" s="22" t="s">
        <v>784</v>
      </c>
      <c r="D335" s="22" t="s">
        <v>785</v>
      </c>
      <c r="E335" s="22">
        <v>0</v>
      </c>
      <c r="F335" s="22">
        <v>0</v>
      </c>
      <c r="G335" s="22">
        <v>0</v>
      </c>
      <c r="H335" s="22"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</row>
    <row r="336" spans="1:18" x14ac:dyDescent="0.35">
      <c r="A336" s="22" t="s">
        <v>114</v>
      </c>
      <c r="B336" s="22" t="s">
        <v>773</v>
      </c>
      <c r="C336" s="22" t="s">
        <v>786</v>
      </c>
      <c r="D336" s="22" t="s">
        <v>787</v>
      </c>
      <c r="E336" s="22">
        <v>0</v>
      </c>
      <c r="F336" s="22">
        <v>0</v>
      </c>
      <c r="G336" s="22">
        <v>0</v>
      </c>
      <c r="H336" s="22"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</row>
    <row r="337" spans="1:18" x14ac:dyDescent="0.35">
      <c r="A337" s="22" t="s">
        <v>114</v>
      </c>
      <c r="B337" s="22" t="s">
        <v>773</v>
      </c>
      <c r="C337" s="22" t="s">
        <v>788</v>
      </c>
      <c r="D337" s="22" t="s">
        <v>789</v>
      </c>
      <c r="E337" s="22">
        <v>0</v>
      </c>
      <c r="F337" s="22">
        <v>0</v>
      </c>
      <c r="G337" s="22">
        <v>0</v>
      </c>
      <c r="H337" s="22">
        <v>0</v>
      </c>
      <c r="I337" s="22">
        <v>0</v>
      </c>
      <c r="J337" s="22">
        <v>0</v>
      </c>
      <c r="K337" s="22">
        <v>0</v>
      </c>
      <c r="L337" s="22">
        <v>0</v>
      </c>
      <c r="M337" s="22"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</row>
    <row r="338" spans="1:18" x14ac:dyDescent="0.35">
      <c r="A338" s="22" t="s">
        <v>114</v>
      </c>
      <c r="B338" s="22" t="s">
        <v>790</v>
      </c>
      <c r="C338" s="22" t="s">
        <v>791</v>
      </c>
      <c r="D338" s="22" t="s">
        <v>792</v>
      </c>
      <c r="E338" s="22">
        <v>159608</v>
      </c>
      <c r="F338" s="22">
        <v>0</v>
      </c>
      <c r="G338" s="22">
        <v>0</v>
      </c>
      <c r="H338" s="22">
        <v>0</v>
      </c>
      <c r="I338" s="22">
        <v>0</v>
      </c>
      <c r="J338" s="22">
        <v>0</v>
      </c>
      <c r="K338" s="22">
        <v>159608</v>
      </c>
      <c r="L338" s="22">
        <v>2506</v>
      </c>
      <c r="M338" s="22"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2506</v>
      </c>
    </row>
    <row r="339" spans="1:18" x14ac:dyDescent="0.35">
      <c r="A339" s="22"/>
      <c r="B339" s="22"/>
      <c r="C339" s="22"/>
      <c r="D339" s="22" t="s">
        <v>793</v>
      </c>
      <c r="E339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6E1DC-9A60-479E-91C4-1912153F7511}">
  <dimension ref="A1:R339"/>
  <sheetViews>
    <sheetView zoomScale="90" zoomScaleNormal="90" workbookViewId="0"/>
  </sheetViews>
  <sheetFormatPr defaultRowHeight="14.5" x14ac:dyDescent="0.35"/>
  <cols>
    <col min="2" max="2" width="23.7265625" customWidth="1"/>
    <col min="4" max="4" width="37.7265625" customWidth="1"/>
    <col min="5" max="18" width="15.7265625" customWidth="1"/>
  </cols>
  <sheetData>
    <row r="1" spans="1:18" ht="24" customHeight="1" x14ac:dyDescent="0.4">
      <c r="A1" s="4" t="str">
        <f>HYPERLINK("#'Index'!A1", "&lt;&lt; Index")</f>
        <v>&lt;&lt; Index</v>
      </c>
      <c r="B1" s="20" t="s">
        <v>1204</v>
      </c>
      <c r="D1" s="20" t="s">
        <v>1228</v>
      </c>
    </row>
    <row r="2" spans="1:18" ht="64" customHeight="1" x14ac:dyDescent="0.3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1206</v>
      </c>
      <c r="F2" s="21" t="s">
        <v>1207</v>
      </c>
      <c r="G2" s="21" t="s">
        <v>1208</v>
      </c>
      <c r="H2" s="21" t="s">
        <v>1209</v>
      </c>
      <c r="I2" s="21" t="s">
        <v>1210</v>
      </c>
      <c r="J2" s="21" t="s">
        <v>1211</v>
      </c>
      <c r="K2" s="21" t="s">
        <v>1212</v>
      </c>
      <c r="L2" s="21" t="s">
        <v>1206</v>
      </c>
      <c r="M2" s="21" t="s">
        <v>1207</v>
      </c>
      <c r="N2" s="21" t="s">
        <v>1208</v>
      </c>
      <c r="O2" s="21" t="s">
        <v>1209</v>
      </c>
      <c r="P2" s="21" t="s">
        <v>1210</v>
      </c>
      <c r="Q2" s="21" t="s">
        <v>1211</v>
      </c>
      <c r="R2" s="21" t="s">
        <v>1213</v>
      </c>
    </row>
    <row r="3" spans="1:18" x14ac:dyDescent="0.35">
      <c r="A3" s="21"/>
      <c r="B3" s="21"/>
      <c r="C3" s="21"/>
      <c r="D3" s="21" t="s">
        <v>80</v>
      </c>
      <c r="E3" s="21" t="s">
        <v>1214</v>
      </c>
      <c r="F3" s="21" t="s">
        <v>1215</v>
      </c>
      <c r="G3" s="21" t="s">
        <v>1216</v>
      </c>
      <c r="H3" s="21" t="s">
        <v>1217</v>
      </c>
      <c r="I3" s="21" t="s">
        <v>1218</v>
      </c>
      <c r="J3" s="21" t="s">
        <v>1219</v>
      </c>
      <c r="K3" s="21" t="s">
        <v>1220</v>
      </c>
      <c r="L3" s="21" t="s">
        <v>1221</v>
      </c>
      <c r="M3" s="21" t="s">
        <v>1222</v>
      </c>
      <c r="N3" s="21" t="s">
        <v>1223</v>
      </c>
      <c r="O3" s="21" t="s">
        <v>1224</v>
      </c>
      <c r="P3" s="21" t="s">
        <v>1225</v>
      </c>
      <c r="Q3" s="21" t="s">
        <v>1226</v>
      </c>
      <c r="R3" s="21" t="s">
        <v>1227</v>
      </c>
    </row>
    <row r="4" spans="1:18" x14ac:dyDescent="0.35">
      <c r="A4" s="22" t="s">
        <v>114</v>
      </c>
      <c r="B4" s="22" t="s">
        <v>115</v>
      </c>
      <c r="C4" s="22" t="s">
        <v>116</v>
      </c>
      <c r="D4" s="22" t="s">
        <v>117</v>
      </c>
      <c r="E4" s="22">
        <v>5770943</v>
      </c>
      <c r="F4" s="22">
        <v>5964114</v>
      </c>
      <c r="G4" s="22">
        <v>5779087</v>
      </c>
      <c r="H4" s="22">
        <v>5448568</v>
      </c>
      <c r="I4" s="22">
        <v>5433037</v>
      </c>
      <c r="J4" s="22">
        <v>27414749</v>
      </c>
      <c r="K4" s="22">
        <v>55810498</v>
      </c>
      <c r="L4" s="22">
        <v>1655553</v>
      </c>
      <c r="M4" s="22">
        <v>1461674</v>
      </c>
      <c r="N4" s="22">
        <v>1263391</v>
      </c>
      <c r="O4" s="22">
        <v>1080658</v>
      </c>
      <c r="P4" s="22">
        <v>22085</v>
      </c>
      <c r="Q4" s="22">
        <v>104134</v>
      </c>
      <c r="R4" s="22">
        <v>5587495</v>
      </c>
    </row>
    <row r="5" spans="1:18" x14ac:dyDescent="0.35">
      <c r="A5" s="22" t="s">
        <v>114</v>
      </c>
      <c r="B5" s="22" t="s">
        <v>115</v>
      </c>
      <c r="C5" s="22" t="s">
        <v>118</v>
      </c>
      <c r="D5" s="22" t="s">
        <v>119</v>
      </c>
      <c r="E5" s="22">
        <v>2077401</v>
      </c>
      <c r="F5" s="22">
        <v>2003917</v>
      </c>
      <c r="G5" s="22">
        <v>1946337</v>
      </c>
      <c r="H5" s="22">
        <v>1916102</v>
      </c>
      <c r="I5" s="22">
        <v>1976586</v>
      </c>
      <c r="J5" s="22">
        <v>25331085</v>
      </c>
      <c r="K5" s="22">
        <v>35251428</v>
      </c>
      <c r="L5" s="22">
        <v>989906</v>
      </c>
      <c r="M5" s="22">
        <v>925798</v>
      </c>
      <c r="N5" s="22">
        <v>862510</v>
      </c>
      <c r="O5" s="22">
        <v>798955</v>
      </c>
      <c r="P5" s="22">
        <v>738470</v>
      </c>
      <c r="Q5" s="22">
        <v>4750690</v>
      </c>
      <c r="R5" s="22">
        <v>9066329</v>
      </c>
    </row>
    <row r="6" spans="1:18" x14ac:dyDescent="0.35">
      <c r="A6" s="22" t="s">
        <v>114</v>
      </c>
      <c r="B6" s="22" t="s">
        <v>115</v>
      </c>
      <c r="C6" s="22" t="s">
        <v>120</v>
      </c>
      <c r="D6" s="22" t="s">
        <v>121</v>
      </c>
      <c r="E6" s="22">
        <v>518136</v>
      </c>
      <c r="F6" s="22">
        <v>544002</v>
      </c>
      <c r="G6" s="22">
        <v>571199</v>
      </c>
      <c r="H6" s="22">
        <v>431442</v>
      </c>
      <c r="I6" s="22">
        <v>278727</v>
      </c>
      <c r="J6" s="22">
        <v>1907558</v>
      </c>
      <c r="K6" s="22">
        <v>4251064</v>
      </c>
      <c r="L6" s="22">
        <v>270</v>
      </c>
      <c r="M6" s="22">
        <v>161712</v>
      </c>
      <c r="N6" s="22">
        <v>134515</v>
      </c>
      <c r="O6" s="22">
        <v>105918</v>
      </c>
      <c r="P6" s="22">
        <v>90281</v>
      </c>
      <c r="Q6" s="22">
        <v>388399</v>
      </c>
      <c r="R6" s="22">
        <v>881095</v>
      </c>
    </row>
    <row r="7" spans="1:18" x14ac:dyDescent="0.35">
      <c r="A7" s="22" t="s">
        <v>114</v>
      </c>
      <c r="B7" s="22" t="s">
        <v>115</v>
      </c>
      <c r="C7" s="22" t="s">
        <v>122</v>
      </c>
      <c r="D7" s="22" t="s">
        <v>123</v>
      </c>
      <c r="E7" s="22">
        <v>248886000</v>
      </c>
      <c r="F7" s="22">
        <v>235173000</v>
      </c>
      <c r="G7" s="22">
        <v>209798000</v>
      </c>
      <c r="H7" s="22">
        <v>199533000</v>
      </c>
      <c r="I7" s="22">
        <v>190010000</v>
      </c>
      <c r="J7" s="22">
        <v>1761744000</v>
      </c>
      <c r="K7" s="22">
        <v>2845144000</v>
      </c>
      <c r="L7" s="22">
        <v>92834000</v>
      </c>
      <c r="M7" s="22">
        <v>84527000</v>
      </c>
      <c r="N7" s="22">
        <v>76823000</v>
      </c>
      <c r="O7" s="22">
        <v>69987000</v>
      </c>
      <c r="P7" s="22">
        <v>63640000</v>
      </c>
      <c r="Q7" s="22">
        <v>377927000</v>
      </c>
      <c r="R7" s="22">
        <v>765738000</v>
      </c>
    </row>
    <row r="8" spans="1:18" x14ac:dyDescent="0.35">
      <c r="A8" s="22" t="s">
        <v>114</v>
      </c>
      <c r="B8" s="22" t="s">
        <v>115</v>
      </c>
      <c r="C8" s="22" t="s">
        <v>124</v>
      </c>
      <c r="D8" s="22" t="s">
        <v>125</v>
      </c>
      <c r="E8" s="22">
        <v>1439014</v>
      </c>
      <c r="F8" s="22">
        <v>1292708</v>
      </c>
      <c r="G8" s="22">
        <v>1130051</v>
      </c>
      <c r="H8" s="22">
        <v>1070052</v>
      </c>
      <c r="I8" s="22">
        <v>1118123</v>
      </c>
      <c r="J8" s="22">
        <v>1862301</v>
      </c>
      <c r="K8" s="22">
        <v>7912249</v>
      </c>
      <c r="L8" s="22">
        <v>342723</v>
      </c>
      <c r="M8" s="22">
        <v>280421</v>
      </c>
      <c r="N8" s="22">
        <v>217619</v>
      </c>
      <c r="O8" s="22">
        <v>165212</v>
      </c>
      <c r="P8" s="22">
        <v>116928</v>
      </c>
      <c r="Q8" s="22">
        <v>94793</v>
      </c>
      <c r="R8" s="22">
        <v>1217696</v>
      </c>
    </row>
    <row r="9" spans="1:18" x14ac:dyDescent="0.35">
      <c r="A9" s="22" t="s">
        <v>114</v>
      </c>
      <c r="B9" s="22" t="s">
        <v>115</v>
      </c>
      <c r="C9" s="22" t="s">
        <v>126</v>
      </c>
      <c r="D9" s="22" t="s">
        <v>127</v>
      </c>
      <c r="E9" s="22">
        <v>1132411</v>
      </c>
      <c r="F9" s="22">
        <v>1270456</v>
      </c>
      <c r="G9" s="22">
        <v>1298394</v>
      </c>
      <c r="H9" s="22">
        <v>585662</v>
      </c>
      <c r="I9" s="22">
        <v>243762</v>
      </c>
      <c r="J9" s="22">
        <v>1080315</v>
      </c>
      <c r="K9" s="22">
        <v>5611000</v>
      </c>
      <c r="L9" s="22">
        <v>171370</v>
      </c>
      <c r="M9" s="22">
        <v>129899</v>
      </c>
      <c r="N9" s="22">
        <v>86292</v>
      </c>
      <c r="O9" s="22">
        <v>46841</v>
      </c>
      <c r="P9" s="22">
        <v>27397</v>
      </c>
      <c r="Q9" s="22">
        <v>58425</v>
      </c>
      <c r="R9" s="22">
        <v>520224</v>
      </c>
    </row>
    <row r="10" spans="1:18" x14ac:dyDescent="0.35">
      <c r="A10" s="22" t="s">
        <v>114</v>
      </c>
      <c r="B10" s="22" t="s">
        <v>115</v>
      </c>
      <c r="C10" s="22" t="s">
        <v>128</v>
      </c>
      <c r="D10" s="22" t="s">
        <v>129</v>
      </c>
      <c r="E10" s="22">
        <v>2650758</v>
      </c>
      <c r="F10" s="22">
        <v>2755186</v>
      </c>
      <c r="G10" s="22">
        <v>2863890</v>
      </c>
      <c r="H10" s="22">
        <v>2977053</v>
      </c>
      <c r="I10" s="22">
        <v>3094864</v>
      </c>
      <c r="J10" s="22">
        <v>33961911</v>
      </c>
      <c r="K10" s="22">
        <v>48303662</v>
      </c>
      <c r="L10" s="22">
        <v>1674938</v>
      </c>
      <c r="M10" s="22">
        <v>1570510</v>
      </c>
      <c r="N10" s="22">
        <v>1461806</v>
      </c>
      <c r="O10" s="22">
        <v>1348643</v>
      </c>
      <c r="P10" s="22">
        <v>1230832</v>
      </c>
      <c r="Q10" s="22">
        <v>9102058</v>
      </c>
      <c r="R10" s="22">
        <v>16388787</v>
      </c>
    </row>
    <row r="11" spans="1:18" x14ac:dyDescent="0.35">
      <c r="A11" s="22" t="s">
        <v>114</v>
      </c>
      <c r="B11" s="22" t="s">
        <v>115</v>
      </c>
      <c r="C11" s="22" t="s">
        <v>130</v>
      </c>
      <c r="D11" s="22" t="s">
        <v>131</v>
      </c>
      <c r="E11" s="22">
        <v>187011000</v>
      </c>
      <c r="F11" s="22">
        <v>185258000</v>
      </c>
      <c r="G11" s="22">
        <v>188695000</v>
      </c>
      <c r="H11" s="22">
        <v>192661000</v>
      </c>
      <c r="I11" s="22">
        <v>194146000</v>
      </c>
      <c r="J11" s="22">
        <v>2459374000</v>
      </c>
      <c r="K11" s="22">
        <v>3407145000</v>
      </c>
      <c r="L11" s="22">
        <v>107434000</v>
      </c>
      <c r="M11" s="22">
        <v>113890000</v>
      </c>
      <c r="N11" s="22">
        <v>106833000</v>
      </c>
      <c r="O11" s="22">
        <v>99644000</v>
      </c>
      <c r="P11" s="22">
        <v>92356000</v>
      </c>
      <c r="Q11" s="22">
        <v>768038000</v>
      </c>
      <c r="R11" s="22">
        <v>1288195000</v>
      </c>
    </row>
    <row r="12" spans="1:18" x14ac:dyDescent="0.35">
      <c r="A12" s="22" t="s">
        <v>114</v>
      </c>
      <c r="B12" s="22" t="s">
        <v>115</v>
      </c>
      <c r="C12" s="22" t="s">
        <v>132</v>
      </c>
      <c r="D12" s="22" t="s">
        <v>133</v>
      </c>
      <c r="E12" s="22">
        <v>3408000</v>
      </c>
      <c r="F12" s="22">
        <v>3506000</v>
      </c>
      <c r="G12" s="22">
        <v>3381000</v>
      </c>
      <c r="H12" s="22">
        <v>2120000</v>
      </c>
      <c r="I12" s="22">
        <v>2175000</v>
      </c>
      <c r="J12" s="22">
        <v>17136000</v>
      </c>
      <c r="K12" s="22">
        <v>31726000</v>
      </c>
      <c r="L12" s="22">
        <v>1077000</v>
      </c>
      <c r="M12" s="22">
        <v>947000</v>
      </c>
      <c r="N12" s="22">
        <v>814000</v>
      </c>
      <c r="O12" s="22">
        <v>681000</v>
      </c>
      <c r="P12" s="22">
        <v>614000</v>
      </c>
      <c r="Q12" s="22">
        <v>2481000</v>
      </c>
      <c r="R12" s="22">
        <v>6614000</v>
      </c>
    </row>
    <row r="13" spans="1:18" x14ac:dyDescent="0.35">
      <c r="A13" s="22" t="s">
        <v>114</v>
      </c>
      <c r="B13" s="22" t="s">
        <v>115</v>
      </c>
      <c r="C13" s="22" t="s">
        <v>134</v>
      </c>
      <c r="D13" s="22" t="s">
        <v>135</v>
      </c>
      <c r="E13" s="22">
        <v>7552804</v>
      </c>
      <c r="F13" s="22">
        <v>7393451</v>
      </c>
      <c r="G13" s="22">
        <v>6832855</v>
      </c>
      <c r="H13" s="22">
        <v>6635917</v>
      </c>
      <c r="I13" s="22">
        <v>6392062</v>
      </c>
      <c r="J13" s="22">
        <v>89867943</v>
      </c>
      <c r="K13" s="22">
        <v>124675032</v>
      </c>
      <c r="L13" s="22">
        <v>4186072</v>
      </c>
      <c r="M13" s="22">
        <v>3883574</v>
      </c>
      <c r="N13" s="22">
        <v>3595680</v>
      </c>
      <c r="O13" s="22">
        <v>3335447</v>
      </c>
      <c r="P13" s="22">
        <v>3095629</v>
      </c>
      <c r="Q13" s="22">
        <v>30423880</v>
      </c>
      <c r="R13" s="22">
        <v>48520282</v>
      </c>
    </row>
    <row r="14" spans="1:18" x14ac:dyDescent="0.35">
      <c r="A14" s="22" t="s">
        <v>114</v>
      </c>
      <c r="B14" s="22" t="s">
        <v>115</v>
      </c>
      <c r="C14" s="22" t="s">
        <v>136</v>
      </c>
      <c r="D14" s="22" t="s">
        <v>137</v>
      </c>
      <c r="E14" s="22">
        <v>1461713</v>
      </c>
      <c r="F14" s="22">
        <v>1270521</v>
      </c>
      <c r="G14" s="22">
        <v>1303688</v>
      </c>
      <c r="H14" s="22">
        <v>1338057</v>
      </c>
      <c r="I14" s="22">
        <v>1402296</v>
      </c>
      <c r="J14" s="22">
        <v>17679388</v>
      </c>
      <c r="K14" s="22">
        <v>24455663</v>
      </c>
      <c r="L14" s="22">
        <v>699055</v>
      </c>
      <c r="M14" s="22">
        <v>720627</v>
      </c>
      <c r="N14" s="22">
        <v>676962</v>
      </c>
      <c r="O14" s="22">
        <v>632136</v>
      </c>
      <c r="P14" s="22">
        <v>586063</v>
      </c>
      <c r="Q14" s="22">
        <v>4095817</v>
      </c>
      <c r="R14" s="22">
        <v>7410660</v>
      </c>
    </row>
    <row r="15" spans="1:18" x14ac:dyDescent="0.35">
      <c r="A15" s="22" t="s">
        <v>114</v>
      </c>
      <c r="B15" s="22" t="s">
        <v>115</v>
      </c>
      <c r="C15" s="22" t="s">
        <v>138</v>
      </c>
      <c r="D15" s="22" t="s">
        <v>139</v>
      </c>
      <c r="E15" s="22">
        <v>3900462</v>
      </c>
      <c r="F15" s="22">
        <v>3840143</v>
      </c>
      <c r="G15" s="22">
        <v>3986080</v>
      </c>
      <c r="H15" s="22">
        <v>4137963</v>
      </c>
      <c r="I15" s="22">
        <v>4285851</v>
      </c>
      <c r="J15" s="22">
        <v>46629027</v>
      </c>
      <c r="K15" s="22">
        <v>66779526</v>
      </c>
      <c r="L15" s="22">
        <v>2378551</v>
      </c>
      <c r="M15" s="22">
        <v>2231054</v>
      </c>
      <c r="N15" s="22">
        <v>2084850</v>
      </c>
      <c r="O15" s="22">
        <v>1932703</v>
      </c>
      <c r="P15" s="22">
        <v>1774359</v>
      </c>
      <c r="Q15" s="22">
        <v>9650058</v>
      </c>
      <c r="R15" s="22">
        <v>20051575</v>
      </c>
    </row>
    <row r="16" spans="1:18" x14ac:dyDescent="0.35">
      <c r="A16" s="22" t="s">
        <v>114</v>
      </c>
      <c r="B16" s="22" t="s">
        <v>115</v>
      </c>
      <c r="C16" s="22" t="s">
        <v>140</v>
      </c>
      <c r="D16" s="22" t="s">
        <v>141</v>
      </c>
      <c r="E16" s="22">
        <v>19469000</v>
      </c>
      <c r="F16" s="22">
        <v>18679000</v>
      </c>
      <c r="G16" s="22">
        <v>18833000</v>
      </c>
      <c r="H16" s="22">
        <v>18123000</v>
      </c>
      <c r="I16" s="22">
        <v>18462000</v>
      </c>
      <c r="J16" s="22">
        <v>130829000</v>
      </c>
      <c r="K16" s="22">
        <v>224395000</v>
      </c>
      <c r="L16" s="22">
        <v>6091000</v>
      </c>
      <c r="M16" s="22">
        <v>5532000</v>
      </c>
      <c r="N16" s="22">
        <v>4990000</v>
      </c>
      <c r="O16" s="22">
        <v>4445000</v>
      </c>
      <c r="P16" s="22">
        <v>3946000</v>
      </c>
      <c r="Q16" s="22">
        <v>14591000</v>
      </c>
      <c r="R16" s="22">
        <v>39595000</v>
      </c>
    </row>
    <row r="17" spans="1:18" x14ac:dyDescent="0.35">
      <c r="A17" s="22" t="s">
        <v>114</v>
      </c>
      <c r="B17" s="22" t="s">
        <v>115</v>
      </c>
      <c r="C17" s="22" t="s">
        <v>142</v>
      </c>
      <c r="D17" s="22" t="s">
        <v>143</v>
      </c>
      <c r="E17" s="22">
        <v>2341595</v>
      </c>
      <c r="F17" s="22">
        <v>2698699</v>
      </c>
      <c r="G17" s="22">
        <v>2769642</v>
      </c>
      <c r="H17" s="22">
        <v>2842525</v>
      </c>
      <c r="I17" s="22">
        <v>2917404</v>
      </c>
      <c r="J17" s="22">
        <v>18504817</v>
      </c>
      <c r="K17" s="22">
        <v>32074682</v>
      </c>
      <c r="L17" s="22">
        <v>880701</v>
      </c>
      <c r="M17" s="22">
        <v>815258</v>
      </c>
      <c r="N17" s="22">
        <v>744315</v>
      </c>
      <c r="O17" s="22">
        <v>671432</v>
      </c>
      <c r="P17" s="22">
        <v>596553</v>
      </c>
      <c r="Q17" s="22">
        <v>2345880</v>
      </c>
      <c r="R17" s="22">
        <v>6054139</v>
      </c>
    </row>
    <row r="18" spans="1:18" x14ac:dyDescent="0.35">
      <c r="A18" s="22" t="s">
        <v>114</v>
      </c>
      <c r="B18" s="22" t="s">
        <v>115</v>
      </c>
      <c r="C18" s="22" t="s">
        <v>144</v>
      </c>
      <c r="D18" s="22" t="s">
        <v>145</v>
      </c>
      <c r="E18" s="22">
        <v>27696000</v>
      </c>
      <c r="F18" s="22">
        <v>28270000</v>
      </c>
      <c r="G18" s="22">
        <v>26558000</v>
      </c>
      <c r="H18" s="22">
        <v>24073000</v>
      </c>
      <c r="I18" s="22">
        <v>21590000</v>
      </c>
      <c r="J18" s="22">
        <v>247885000</v>
      </c>
      <c r="K18" s="22">
        <v>376072000</v>
      </c>
      <c r="L18" s="22">
        <v>11528000</v>
      </c>
      <c r="M18" s="22">
        <v>10552000</v>
      </c>
      <c r="N18" s="22">
        <v>9561000</v>
      </c>
      <c r="O18" s="22">
        <v>8653000</v>
      </c>
      <c r="P18" s="22">
        <v>7872000</v>
      </c>
      <c r="Q18" s="22">
        <v>53492000</v>
      </c>
      <c r="R18" s="22">
        <v>101658000</v>
      </c>
    </row>
    <row r="19" spans="1:18" x14ac:dyDescent="0.35">
      <c r="A19" s="22" t="s">
        <v>114</v>
      </c>
      <c r="B19" s="22" t="s">
        <v>115</v>
      </c>
      <c r="C19" s="22" t="s">
        <v>146</v>
      </c>
      <c r="D19" s="22" t="s">
        <v>147</v>
      </c>
      <c r="E19" s="22">
        <v>19140052</v>
      </c>
      <c r="F19" s="22">
        <v>18188865</v>
      </c>
      <c r="G19" s="22">
        <v>18009832</v>
      </c>
      <c r="H19" s="22">
        <v>15932732</v>
      </c>
      <c r="I19" s="22">
        <v>13111573</v>
      </c>
      <c r="J19" s="22">
        <v>173029608</v>
      </c>
      <c r="K19" s="22">
        <v>257412662</v>
      </c>
      <c r="L19" s="22">
        <v>9161737</v>
      </c>
      <c r="M19" s="22">
        <v>8465110</v>
      </c>
      <c r="N19" s="22">
        <v>7786001</v>
      </c>
      <c r="O19" s="22">
        <v>7112211</v>
      </c>
      <c r="P19" s="22">
        <v>6620151</v>
      </c>
      <c r="Q19" s="22">
        <v>52087297</v>
      </c>
      <c r="R19" s="22">
        <v>91232507</v>
      </c>
    </row>
    <row r="20" spans="1:18" x14ac:dyDescent="0.35">
      <c r="A20" s="22" t="s">
        <v>114</v>
      </c>
      <c r="B20" s="22" t="s">
        <v>115</v>
      </c>
      <c r="C20" s="22" t="s">
        <v>148</v>
      </c>
      <c r="D20" s="22" t="s">
        <v>149</v>
      </c>
      <c r="E20" s="22">
        <v>3122515</v>
      </c>
      <c r="F20" s="22">
        <v>2924177</v>
      </c>
      <c r="G20" s="22">
        <v>2926454</v>
      </c>
      <c r="H20" s="22">
        <v>2824856</v>
      </c>
      <c r="I20" s="22">
        <v>2583203</v>
      </c>
      <c r="J20" s="22">
        <v>26880144</v>
      </c>
      <c r="K20" s="22">
        <v>41261349</v>
      </c>
      <c r="L20" s="22">
        <v>1129322</v>
      </c>
      <c r="M20" s="22">
        <v>1036786</v>
      </c>
      <c r="N20" s="22">
        <v>951316</v>
      </c>
      <c r="O20" s="22">
        <v>828792</v>
      </c>
      <c r="P20" s="22">
        <v>752570</v>
      </c>
      <c r="Q20" s="22">
        <v>4102386</v>
      </c>
      <c r="R20" s="22">
        <v>8801172</v>
      </c>
    </row>
    <row r="21" spans="1:18" x14ac:dyDescent="0.35">
      <c r="A21" s="22" t="s">
        <v>114</v>
      </c>
      <c r="B21" s="22" t="s">
        <v>115</v>
      </c>
      <c r="C21" s="22" t="s">
        <v>150</v>
      </c>
      <c r="D21" s="22" t="s">
        <v>151</v>
      </c>
      <c r="E21" s="22">
        <v>5989207</v>
      </c>
      <c r="F21" s="22">
        <v>6239165</v>
      </c>
      <c r="G21" s="22">
        <v>5805698</v>
      </c>
      <c r="H21" s="22">
        <v>4800923</v>
      </c>
      <c r="I21" s="22">
        <v>3335690</v>
      </c>
      <c r="J21" s="22">
        <v>20160582</v>
      </c>
      <c r="K21" s="22">
        <v>46331265</v>
      </c>
      <c r="L21" s="22">
        <v>1639494</v>
      </c>
      <c r="M21" s="22">
        <v>1389536</v>
      </c>
      <c r="N21" s="22">
        <v>1131992</v>
      </c>
      <c r="O21" s="22">
        <v>873640</v>
      </c>
      <c r="P21" s="22">
        <v>698421</v>
      </c>
      <c r="Q21" s="22">
        <v>3349653</v>
      </c>
      <c r="R21" s="22">
        <v>9082736</v>
      </c>
    </row>
    <row r="22" spans="1:18" x14ac:dyDescent="0.35">
      <c r="A22" s="22" t="s">
        <v>114</v>
      </c>
      <c r="B22" s="22" t="s">
        <v>115</v>
      </c>
      <c r="C22" s="22" t="s">
        <v>152</v>
      </c>
      <c r="D22" s="22" t="s">
        <v>153</v>
      </c>
      <c r="E22" s="22">
        <v>1870633</v>
      </c>
      <c r="F22" s="22">
        <v>1938596</v>
      </c>
      <c r="G22" s="22">
        <v>1778063</v>
      </c>
      <c r="H22" s="22">
        <v>1719010</v>
      </c>
      <c r="I22" s="22">
        <v>1597537</v>
      </c>
      <c r="J22" s="22">
        <v>13299670</v>
      </c>
      <c r="K22" s="22">
        <v>22203509</v>
      </c>
      <c r="L22" s="22">
        <v>801132</v>
      </c>
      <c r="M22" s="22">
        <v>732351</v>
      </c>
      <c r="N22" s="22">
        <v>662020</v>
      </c>
      <c r="O22" s="22">
        <v>593033</v>
      </c>
      <c r="P22" s="22">
        <v>526673</v>
      </c>
      <c r="Q22" s="22">
        <v>3075345</v>
      </c>
      <c r="R22" s="22">
        <v>6390554</v>
      </c>
    </row>
    <row r="23" spans="1:18" x14ac:dyDescent="0.35">
      <c r="A23" s="22" t="s">
        <v>114</v>
      </c>
      <c r="B23" s="22" t="s">
        <v>154</v>
      </c>
      <c r="C23" s="22" t="s">
        <v>155</v>
      </c>
      <c r="D23" s="22" t="s">
        <v>156</v>
      </c>
      <c r="E23" s="22">
        <v>343546</v>
      </c>
      <c r="F23" s="22">
        <v>352681</v>
      </c>
      <c r="G23" s="22">
        <v>362065</v>
      </c>
      <c r="H23" s="22">
        <v>371709</v>
      </c>
      <c r="I23" s="22">
        <v>381616</v>
      </c>
      <c r="J23" s="22">
        <v>4538667</v>
      </c>
      <c r="K23" s="22">
        <v>6350284</v>
      </c>
      <c r="L23" s="22">
        <v>180930</v>
      </c>
      <c r="M23" s="22">
        <v>171795</v>
      </c>
      <c r="N23" s="22">
        <v>162411</v>
      </c>
      <c r="O23" s="22">
        <v>152567</v>
      </c>
      <c r="P23" s="22">
        <v>142861</v>
      </c>
      <c r="Q23" s="22">
        <v>1404490</v>
      </c>
      <c r="R23" s="22">
        <v>2215054</v>
      </c>
    </row>
    <row r="24" spans="1:18" x14ac:dyDescent="0.35">
      <c r="A24" s="22" t="s">
        <v>114</v>
      </c>
      <c r="B24" s="22" t="s">
        <v>154</v>
      </c>
      <c r="C24" s="22" t="s">
        <v>157</v>
      </c>
      <c r="D24" s="22" t="s">
        <v>158</v>
      </c>
      <c r="E24" s="22">
        <v>801775</v>
      </c>
      <c r="F24" s="22">
        <v>835742</v>
      </c>
      <c r="G24" s="22">
        <v>533105</v>
      </c>
      <c r="H24" s="22">
        <v>446388</v>
      </c>
      <c r="I24" s="22">
        <v>352751</v>
      </c>
      <c r="J24" s="22">
        <v>3611641</v>
      </c>
      <c r="K24" s="22">
        <v>6581402</v>
      </c>
      <c r="L24" s="22">
        <v>197957</v>
      </c>
      <c r="M24" s="22">
        <v>163990</v>
      </c>
      <c r="N24" s="22">
        <v>128430</v>
      </c>
      <c r="O24" s="22">
        <v>110220</v>
      </c>
      <c r="P24" s="22">
        <v>98931</v>
      </c>
      <c r="Q24" s="22">
        <v>453499</v>
      </c>
      <c r="R24" s="22">
        <v>1153027</v>
      </c>
    </row>
    <row r="25" spans="1:18" x14ac:dyDescent="0.35">
      <c r="A25" s="22" t="s">
        <v>114</v>
      </c>
      <c r="B25" s="22" t="s">
        <v>154</v>
      </c>
      <c r="C25" s="22" t="s">
        <v>159</v>
      </c>
      <c r="D25" s="22" t="s">
        <v>160</v>
      </c>
      <c r="E25" s="22">
        <v>288936</v>
      </c>
      <c r="F25" s="22">
        <v>302830</v>
      </c>
      <c r="G25" s="22">
        <v>204595</v>
      </c>
      <c r="H25" s="22">
        <v>0</v>
      </c>
      <c r="I25" s="22">
        <v>0</v>
      </c>
      <c r="J25" s="22">
        <v>0</v>
      </c>
      <c r="K25" s="22">
        <v>796361</v>
      </c>
      <c r="L25" s="22">
        <v>34783</v>
      </c>
      <c r="M25" s="22">
        <v>20888</v>
      </c>
      <c r="N25" s="22">
        <v>7661</v>
      </c>
      <c r="O25" s="22">
        <v>0</v>
      </c>
      <c r="P25" s="22">
        <v>0</v>
      </c>
      <c r="Q25" s="22">
        <v>0</v>
      </c>
      <c r="R25" s="22">
        <v>63332</v>
      </c>
    </row>
    <row r="26" spans="1:18" x14ac:dyDescent="0.35">
      <c r="A26" s="22" t="s">
        <v>114</v>
      </c>
      <c r="B26" s="22" t="s">
        <v>154</v>
      </c>
      <c r="C26" s="22" t="s">
        <v>161</v>
      </c>
      <c r="D26" s="22" t="s">
        <v>162</v>
      </c>
      <c r="E26" s="22">
        <v>1361746</v>
      </c>
      <c r="F26" s="22">
        <v>1141345</v>
      </c>
      <c r="G26" s="22">
        <v>965591</v>
      </c>
      <c r="H26" s="22">
        <v>994733</v>
      </c>
      <c r="I26" s="22">
        <v>1024813</v>
      </c>
      <c r="J26" s="22">
        <v>7493646</v>
      </c>
      <c r="K26" s="22">
        <v>12981874</v>
      </c>
      <c r="L26" s="22">
        <v>389989</v>
      </c>
      <c r="M26" s="22">
        <v>354942</v>
      </c>
      <c r="N26" s="22">
        <v>324432</v>
      </c>
      <c r="O26" s="22">
        <v>295290</v>
      </c>
      <c r="P26" s="22">
        <v>265210</v>
      </c>
      <c r="Q26" s="22">
        <v>988011</v>
      </c>
      <c r="R26" s="22">
        <v>2617874</v>
      </c>
    </row>
    <row r="27" spans="1:18" x14ac:dyDescent="0.35">
      <c r="A27" s="22" t="s">
        <v>114</v>
      </c>
      <c r="B27" s="22" t="s">
        <v>154</v>
      </c>
      <c r="C27" s="22" t="s">
        <v>163</v>
      </c>
      <c r="D27" s="22" t="s">
        <v>164</v>
      </c>
      <c r="E27" s="22">
        <v>11626330</v>
      </c>
      <c r="F27" s="22">
        <v>11558701</v>
      </c>
      <c r="G27" s="22">
        <v>10794702</v>
      </c>
      <c r="H27" s="22">
        <v>9787100</v>
      </c>
      <c r="I27" s="22">
        <v>9481135</v>
      </c>
      <c r="J27" s="22">
        <v>96901635</v>
      </c>
      <c r="K27" s="22">
        <v>150149603</v>
      </c>
      <c r="L27" s="22">
        <v>5624310</v>
      </c>
      <c r="M27" s="22">
        <v>5162975</v>
      </c>
      <c r="N27" s="22">
        <v>4716694</v>
      </c>
      <c r="O27" s="22">
        <v>4305860</v>
      </c>
      <c r="P27" s="22">
        <v>3934901</v>
      </c>
      <c r="Q27" s="22">
        <v>21065755</v>
      </c>
      <c r="R27" s="22">
        <v>44810495</v>
      </c>
    </row>
    <row r="28" spans="1:18" x14ac:dyDescent="0.35">
      <c r="A28" s="22" t="s">
        <v>114</v>
      </c>
      <c r="B28" s="22" t="s">
        <v>154</v>
      </c>
      <c r="C28" s="22" t="s">
        <v>165</v>
      </c>
      <c r="D28" s="22" t="s">
        <v>166</v>
      </c>
      <c r="E28" s="22">
        <v>14699465</v>
      </c>
      <c r="F28" s="22">
        <v>12152858</v>
      </c>
      <c r="G28" s="22">
        <v>14940261</v>
      </c>
      <c r="H28" s="22">
        <v>2060857</v>
      </c>
      <c r="I28" s="22">
        <v>2116528</v>
      </c>
      <c r="J28" s="22">
        <v>26559275</v>
      </c>
      <c r="K28" s="22">
        <v>72529244</v>
      </c>
      <c r="L28" s="22">
        <v>1749411</v>
      </c>
      <c r="M28" s="22">
        <v>1643525</v>
      </c>
      <c r="N28" s="22">
        <v>1534564</v>
      </c>
      <c r="O28" s="22">
        <v>1422432</v>
      </c>
      <c r="P28" s="22">
        <v>1307034</v>
      </c>
      <c r="Q28" s="22">
        <v>7769579</v>
      </c>
      <c r="R28" s="22">
        <v>15426545</v>
      </c>
    </row>
    <row r="29" spans="1:18" x14ac:dyDescent="0.35">
      <c r="A29" s="22" t="s">
        <v>114</v>
      </c>
      <c r="B29" s="22" t="s">
        <v>167</v>
      </c>
      <c r="C29" s="22" t="s">
        <v>168</v>
      </c>
      <c r="D29" s="22" t="s">
        <v>169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</row>
    <row r="30" spans="1:18" x14ac:dyDescent="0.35">
      <c r="A30" s="22" t="s">
        <v>114</v>
      </c>
      <c r="B30" s="22" t="s">
        <v>167</v>
      </c>
      <c r="C30" s="22" t="s">
        <v>170</v>
      </c>
      <c r="D30" s="22" t="s">
        <v>171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</row>
    <row r="31" spans="1:18" x14ac:dyDescent="0.35">
      <c r="A31" s="22" t="s">
        <v>114</v>
      </c>
      <c r="B31" s="22" t="s">
        <v>167</v>
      </c>
      <c r="C31" s="22" t="s">
        <v>172</v>
      </c>
      <c r="D31" s="22" t="s">
        <v>173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</row>
    <row r="32" spans="1:18" x14ac:dyDescent="0.35">
      <c r="A32" s="22" t="s">
        <v>114</v>
      </c>
      <c r="B32" s="22" t="s">
        <v>167</v>
      </c>
      <c r="C32" s="22" t="s">
        <v>174</v>
      </c>
      <c r="D32" s="22" t="s">
        <v>175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</row>
    <row r="33" spans="1:18" x14ac:dyDescent="0.35">
      <c r="A33" s="22" t="s">
        <v>114</v>
      </c>
      <c r="B33" s="22" t="s">
        <v>167</v>
      </c>
      <c r="C33" s="22" t="s">
        <v>176</v>
      </c>
      <c r="D33" s="22" t="s">
        <v>177</v>
      </c>
      <c r="E33" s="22">
        <v>469809</v>
      </c>
      <c r="F33" s="22">
        <v>489196</v>
      </c>
      <c r="G33" s="22">
        <v>509392</v>
      </c>
      <c r="H33" s="22">
        <v>496246</v>
      </c>
      <c r="I33" s="22">
        <v>6568</v>
      </c>
      <c r="J33" s="22">
        <v>14343</v>
      </c>
      <c r="K33" s="22">
        <v>1985554</v>
      </c>
      <c r="L33" s="22">
        <v>76897</v>
      </c>
      <c r="M33" s="22">
        <v>57510</v>
      </c>
      <c r="N33" s="22">
        <v>37314</v>
      </c>
      <c r="O33" s="22">
        <v>16277</v>
      </c>
      <c r="P33" s="22">
        <v>1254</v>
      </c>
      <c r="Q33" s="22">
        <v>1303</v>
      </c>
      <c r="R33" s="22">
        <v>190555</v>
      </c>
    </row>
    <row r="34" spans="1:18" x14ac:dyDescent="0.35">
      <c r="A34" s="22" t="s">
        <v>114</v>
      </c>
      <c r="B34" s="22" t="s">
        <v>167</v>
      </c>
      <c r="C34" s="22" t="s">
        <v>178</v>
      </c>
      <c r="D34" s="22" t="s">
        <v>179</v>
      </c>
      <c r="E34" s="22">
        <v>82590</v>
      </c>
      <c r="F34" s="22">
        <v>85796</v>
      </c>
      <c r="G34" s="22">
        <v>89126</v>
      </c>
      <c r="H34" s="22">
        <v>92586</v>
      </c>
      <c r="I34" s="22">
        <v>96180</v>
      </c>
      <c r="J34" s="22">
        <v>539884</v>
      </c>
      <c r="K34" s="22">
        <v>986162</v>
      </c>
      <c r="L34" s="22">
        <v>37130</v>
      </c>
      <c r="M34" s="22">
        <v>33924</v>
      </c>
      <c r="N34" s="22">
        <v>30594</v>
      </c>
      <c r="O34" s="22">
        <v>27134</v>
      </c>
      <c r="P34" s="22">
        <v>23540</v>
      </c>
      <c r="Q34" s="22">
        <v>58713</v>
      </c>
      <c r="R34" s="22">
        <v>211035</v>
      </c>
    </row>
    <row r="35" spans="1:18" x14ac:dyDescent="0.35">
      <c r="A35" s="22" t="s">
        <v>114</v>
      </c>
      <c r="B35" s="22" t="s">
        <v>167</v>
      </c>
      <c r="C35" s="22" t="s">
        <v>180</v>
      </c>
      <c r="D35" s="22" t="s">
        <v>181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</row>
    <row r="36" spans="1:18" x14ac:dyDescent="0.35">
      <c r="A36" s="22" t="s">
        <v>114</v>
      </c>
      <c r="B36" s="22" t="s">
        <v>167</v>
      </c>
      <c r="C36" s="22" t="s">
        <v>182</v>
      </c>
      <c r="D36" s="22" t="s">
        <v>183</v>
      </c>
      <c r="E36" s="22">
        <v>798241</v>
      </c>
      <c r="F36" s="22">
        <v>824751</v>
      </c>
      <c r="G36" s="22">
        <v>852201</v>
      </c>
      <c r="H36" s="22">
        <v>880629</v>
      </c>
      <c r="I36" s="22">
        <v>910073</v>
      </c>
      <c r="J36" s="22">
        <v>7742585</v>
      </c>
      <c r="K36" s="22">
        <v>12008480</v>
      </c>
      <c r="L36" s="22">
        <v>374755</v>
      </c>
      <c r="M36" s="22">
        <v>348245</v>
      </c>
      <c r="N36" s="22">
        <v>320795</v>
      </c>
      <c r="O36" s="22">
        <v>292367</v>
      </c>
      <c r="P36" s="22">
        <v>262923</v>
      </c>
      <c r="Q36" s="22">
        <v>1036167</v>
      </c>
      <c r="R36" s="22">
        <v>2635252</v>
      </c>
    </row>
    <row r="37" spans="1:18" x14ac:dyDescent="0.35">
      <c r="A37" s="22" t="s">
        <v>114</v>
      </c>
      <c r="B37" s="22" t="s">
        <v>167</v>
      </c>
      <c r="C37" s="22" t="s">
        <v>184</v>
      </c>
      <c r="D37" s="22" t="s">
        <v>185</v>
      </c>
      <c r="E37" s="22">
        <v>1283126</v>
      </c>
      <c r="F37" s="22">
        <v>1316793</v>
      </c>
      <c r="G37" s="22">
        <v>1139910</v>
      </c>
      <c r="H37" s="22">
        <v>950564</v>
      </c>
      <c r="I37" s="22">
        <v>975864</v>
      </c>
      <c r="J37" s="22">
        <v>4815618</v>
      </c>
      <c r="K37" s="22">
        <v>10481875</v>
      </c>
      <c r="L37" s="22">
        <v>267931</v>
      </c>
      <c r="M37" s="22">
        <v>234128</v>
      </c>
      <c r="N37" s="22">
        <v>199424</v>
      </c>
      <c r="O37" s="22">
        <v>171753</v>
      </c>
      <c r="P37" s="22">
        <v>146319</v>
      </c>
      <c r="Q37" s="22">
        <v>462336</v>
      </c>
      <c r="R37" s="22">
        <v>1481891</v>
      </c>
    </row>
    <row r="38" spans="1:18" x14ac:dyDescent="0.35">
      <c r="A38" s="22" t="s">
        <v>114</v>
      </c>
      <c r="B38" s="22" t="s">
        <v>167</v>
      </c>
      <c r="C38" s="22" t="s">
        <v>186</v>
      </c>
      <c r="D38" s="22" t="s">
        <v>187</v>
      </c>
      <c r="E38" s="22">
        <v>1302563</v>
      </c>
      <c r="F38" s="22">
        <v>1313965</v>
      </c>
      <c r="G38" s="22">
        <v>1325552</v>
      </c>
      <c r="H38" s="22">
        <v>1337325</v>
      </c>
      <c r="I38" s="22">
        <v>1111720</v>
      </c>
      <c r="J38" s="22">
        <v>2447601</v>
      </c>
      <c r="K38" s="22">
        <v>8838726</v>
      </c>
      <c r="L38" s="22">
        <v>160819</v>
      </c>
      <c r="M38" s="22">
        <v>141164</v>
      </c>
      <c r="N38" s="22">
        <v>121326</v>
      </c>
      <c r="O38" s="22">
        <v>101300</v>
      </c>
      <c r="P38" s="22">
        <v>82360</v>
      </c>
      <c r="Q38" s="22">
        <v>534145</v>
      </c>
      <c r="R38" s="22">
        <v>1141114</v>
      </c>
    </row>
    <row r="39" spans="1:18" x14ac:dyDescent="0.35">
      <c r="A39" s="22" t="s">
        <v>114</v>
      </c>
      <c r="B39" s="22" t="s">
        <v>167</v>
      </c>
      <c r="C39" s="22" t="s">
        <v>188</v>
      </c>
      <c r="D39" s="22" t="s">
        <v>189</v>
      </c>
      <c r="E39" s="22">
        <v>161831</v>
      </c>
      <c r="F39" s="22">
        <v>166557</v>
      </c>
      <c r="G39" s="22">
        <v>171420</v>
      </c>
      <c r="H39" s="22">
        <v>176426</v>
      </c>
      <c r="I39" s="22">
        <v>181578</v>
      </c>
      <c r="J39" s="22">
        <v>577169</v>
      </c>
      <c r="K39" s="22">
        <v>1434981</v>
      </c>
      <c r="L39" s="22">
        <v>40436</v>
      </c>
      <c r="M39" s="22">
        <v>35710</v>
      </c>
      <c r="N39" s="22">
        <v>30847</v>
      </c>
      <c r="O39" s="22">
        <v>25841</v>
      </c>
      <c r="P39" s="22">
        <v>20689</v>
      </c>
      <c r="Q39" s="22">
        <v>29631</v>
      </c>
      <c r="R39" s="22">
        <v>183154</v>
      </c>
    </row>
    <row r="40" spans="1:18" x14ac:dyDescent="0.35">
      <c r="A40" s="22" t="s">
        <v>114</v>
      </c>
      <c r="B40" s="22" t="s">
        <v>167</v>
      </c>
      <c r="C40" s="22" t="s">
        <v>190</v>
      </c>
      <c r="D40" s="22" t="s">
        <v>191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</row>
    <row r="41" spans="1:18" x14ac:dyDescent="0.35">
      <c r="A41" s="22" t="s">
        <v>114</v>
      </c>
      <c r="B41" s="22" t="s">
        <v>167</v>
      </c>
      <c r="C41" s="22" t="s">
        <v>192</v>
      </c>
      <c r="D41" s="22" t="s">
        <v>193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</row>
    <row r="42" spans="1:18" x14ac:dyDescent="0.35">
      <c r="A42" s="22" t="s">
        <v>114</v>
      </c>
      <c r="B42" s="22" t="s">
        <v>167</v>
      </c>
      <c r="C42" s="22" t="s">
        <v>194</v>
      </c>
      <c r="D42" s="22" t="s">
        <v>195</v>
      </c>
      <c r="E42" s="22">
        <v>772314</v>
      </c>
      <c r="F42" s="22">
        <v>794199</v>
      </c>
      <c r="G42" s="22">
        <v>816705</v>
      </c>
      <c r="H42" s="22">
        <v>839849</v>
      </c>
      <c r="I42" s="22">
        <v>863649</v>
      </c>
      <c r="J42" s="22">
        <v>3706369</v>
      </c>
      <c r="K42" s="22">
        <v>7793085</v>
      </c>
      <c r="L42" s="22">
        <v>213902</v>
      </c>
      <c r="M42" s="22">
        <v>192016</v>
      </c>
      <c r="N42" s="22">
        <v>169510</v>
      </c>
      <c r="O42" s="22">
        <v>146367</v>
      </c>
      <c r="P42" s="22">
        <v>122567</v>
      </c>
      <c r="Q42" s="22">
        <v>238493</v>
      </c>
      <c r="R42" s="22">
        <v>1082855</v>
      </c>
    </row>
    <row r="43" spans="1:18" x14ac:dyDescent="0.35">
      <c r="A43" s="22" t="s">
        <v>114</v>
      </c>
      <c r="B43" s="22" t="s">
        <v>167</v>
      </c>
      <c r="C43" s="22" t="s">
        <v>196</v>
      </c>
      <c r="D43" s="22" t="s">
        <v>197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</row>
    <row r="44" spans="1:18" x14ac:dyDescent="0.35">
      <c r="A44" s="22" t="s">
        <v>114</v>
      </c>
      <c r="B44" s="22" t="s">
        <v>167</v>
      </c>
      <c r="C44" s="22" t="s">
        <v>198</v>
      </c>
      <c r="D44" s="22" t="s">
        <v>199</v>
      </c>
      <c r="E44" s="22">
        <v>51733</v>
      </c>
      <c r="F44" s="22">
        <v>38563</v>
      </c>
      <c r="G44" s="22">
        <v>12224</v>
      </c>
      <c r="H44" s="22">
        <v>12224</v>
      </c>
      <c r="I44" s="22">
        <v>12225</v>
      </c>
      <c r="J44" s="22">
        <v>0</v>
      </c>
      <c r="K44" s="22">
        <v>126969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</row>
    <row r="45" spans="1:18" x14ac:dyDescent="0.35">
      <c r="A45" s="22" t="s">
        <v>114</v>
      </c>
      <c r="B45" s="22" t="s">
        <v>167</v>
      </c>
      <c r="C45" s="22" t="s">
        <v>200</v>
      </c>
      <c r="D45" s="22" t="s">
        <v>201</v>
      </c>
      <c r="E45" s="22">
        <v>1050861</v>
      </c>
      <c r="F45" s="22">
        <v>1077916</v>
      </c>
      <c r="G45" s="22">
        <v>1105870</v>
      </c>
      <c r="H45" s="22">
        <v>872551</v>
      </c>
      <c r="I45" s="22">
        <v>895332</v>
      </c>
      <c r="J45" s="22">
        <v>2681233</v>
      </c>
      <c r="K45" s="22">
        <v>7683763</v>
      </c>
      <c r="L45" s="22">
        <v>208252</v>
      </c>
      <c r="M45" s="22">
        <v>181198</v>
      </c>
      <c r="N45" s="22">
        <v>153244</v>
      </c>
      <c r="O45" s="22">
        <v>126103</v>
      </c>
      <c r="P45" s="22">
        <v>103322</v>
      </c>
      <c r="Q45" s="22">
        <v>451397</v>
      </c>
      <c r="R45" s="22">
        <v>1223516</v>
      </c>
    </row>
    <row r="46" spans="1:18" x14ac:dyDescent="0.35">
      <c r="A46" s="22" t="s">
        <v>114</v>
      </c>
      <c r="B46" s="22" t="s">
        <v>167</v>
      </c>
      <c r="C46" s="22" t="s">
        <v>202</v>
      </c>
      <c r="D46" s="22" t="s">
        <v>203</v>
      </c>
      <c r="E46" s="22">
        <v>16128</v>
      </c>
      <c r="F46" s="22">
        <v>10520</v>
      </c>
      <c r="G46" s="22">
        <v>11203</v>
      </c>
      <c r="H46" s="22">
        <v>11931</v>
      </c>
      <c r="I46" s="22">
        <v>0</v>
      </c>
      <c r="J46" s="22">
        <v>0</v>
      </c>
      <c r="K46" s="22">
        <v>49782</v>
      </c>
      <c r="L46" s="22">
        <v>3291</v>
      </c>
      <c r="M46" s="22">
        <v>2188</v>
      </c>
      <c r="N46" s="22">
        <v>1504</v>
      </c>
      <c r="O46" s="22">
        <v>776</v>
      </c>
      <c r="P46" s="22">
        <v>0</v>
      </c>
      <c r="Q46" s="22">
        <v>0</v>
      </c>
      <c r="R46" s="22">
        <v>7759</v>
      </c>
    </row>
    <row r="47" spans="1:18" x14ac:dyDescent="0.35">
      <c r="A47" s="22" t="s">
        <v>114</v>
      </c>
      <c r="B47" s="22" t="s">
        <v>167</v>
      </c>
      <c r="C47" s="22" t="s">
        <v>204</v>
      </c>
      <c r="D47" s="22" t="s">
        <v>205</v>
      </c>
      <c r="E47" s="22">
        <v>6434446</v>
      </c>
      <c r="F47" s="22">
        <v>6417649</v>
      </c>
      <c r="G47" s="22">
        <v>5678949</v>
      </c>
      <c r="H47" s="22">
        <v>5498558</v>
      </c>
      <c r="I47" s="22">
        <v>5506968</v>
      </c>
      <c r="J47" s="22">
        <v>18368374</v>
      </c>
      <c r="K47" s="22">
        <v>47904944</v>
      </c>
      <c r="L47" s="22">
        <v>1489866</v>
      </c>
      <c r="M47" s="22">
        <v>1266489</v>
      </c>
      <c r="N47" s="22">
        <v>1053726</v>
      </c>
      <c r="O47" s="22">
        <v>871154</v>
      </c>
      <c r="P47" s="22">
        <v>696603</v>
      </c>
      <c r="Q47" s="22">
        <v>1421879</v>
      </c>
      <c r="R47" s="22">
        <v>6799717</v>
      </c>
    </row>
    <row r="48" spans="1:18" x14ac:dyDescent="0.35">
      <c r="A48" s="22" t="s">
        <v>114</v>
      </c>
      <c r="B48" s="22" t="s">
        <v>167</v>
      </c>
      <c r="C48" s="22" t="s">
        <v>206</v>
      </c>
      <c r="D48" s="22" t="s">
        <v>207</v>
      </c>
      <c r="E48" s="22">
        <v>453910</v>
      </c>
      <c r="F48" s="22">
        <v>474545</v>
      </c>
      <c r="G48" s="22">
        <v>420016</v>
      </c>
      <c r="H48" s="22">
        <v>437518</v>
      </c>
      <c r="I48" s="22">
        <v>249989</v>
      </c>
      <c r="J48" s="22">
        <v>808383</v>
      </c>
      <c r="K48" s="22">
        <v>2844361</v>
      </c>
      <c r="L48" s="22">
        <v>123979</v>
      </c>
      <c r="M48" s="22">
        <v>103344</v>
      </c>
      <c r="N48" s="22">
        <v>81731</v>
      </c>
      <c r="O48" s="22">
        <v>64229</v>
      </c>
      <c r="P48" s="22">
        <v>45994</v>
      </c>
      <c r="Q48" s="22">
        <v>274237</v>
      </c>
      <c r="R48" s="22">
        <v>693514</v>
      </c>
    </row>
    <row r="49" spans="1:18" x14ac:dyDescent="0.35">
      <c r="A49" s="22" t="s">
        <v>114</v>
      </c>
      <c r="B49" s="22" t="s">
        <v>167</v>
      </c>
      <c r="C49" s="22" t="s">
        <v>208</v>
      </c>
      <c r="D49" s="22" t="s">
        <v>209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</row>
    <row r="50" spans="1:18" x14ac:dyDescent="0.35">
      <c r="A50" s="22" t="s">
        <v>114</v>
      </c>
      <c r="B50" s="22" t="s">
        <v>167</v>
      </c>
      <c r="C50" s="22" t="s">
        <v>210</v>
      </c>
      <c r="D50" s="22" t="s">
        <v>211</v>
      </c>
      <c r="E50" s="22">
        <v>533206</v>
      </c>
      <c r="F50" s="22">
        <v>540969</v>
      </c>
      <c r="G50" s="22">
        <v>548951</v>
      </c>
      <c r="H50" s="22">
        <v>557134</v>
      </c>
      <c r="I50" s="22">
        <v>162107</v>
      </c>
      <c r="J50" s="22">
        <v>29969</v>
      </c>
      <c r="K50" s="22">
        <v>2372336</v>
      </c>
      <c r="L50" s="22">
        <v>67136</v>
      </c>
      <c r="M50" s="22">
        <v>50434</v>
      </c>
      <c r="N50" s="22">
        <v>33512</v>
      </c>
      <c r="O50" s="22">
        <v>16412</v>
      </c>
      <c r="P50" s="22">
        <v>3538</v>
      </c>
      <c r="Q50" s="22">
        <v>2781</v>
      </c>
      <c r="R50" s="22">
        <v>173813</v>
      </c>
    </row>
    <row r="51" spans="1:18" x14ac:dyDescent="0.35">
      <c r="A51" s="22" t="s">
        <v>114</v>
      </c>
      <c r="B51" s="22" t="s">
        <v>167</v>
      </c>
      <c r="C51" s="22" t="s">
        <v>212</v>
      </c>
      <c r="D51" s="22" t="s">
        <v>213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</row>
    <row r="52" spans="1:18" x14ac:dyDescent="0.35">
      <c r="A52" s="22" t="s">
        <v>114</v>
      </c>
      <c r="B52" s="22" t="s">
        <v>167</v>
      </c>
      <c r="C52" s="22" t="s">
        <v>214</v>
      </c>
      <c r="D52" s="22" t="s">
        <v>215</v>
      </c>
      <c r="E52" s="22">
        <v>252192</v>
      </c>
      <c r="F52" s="22">
        <v>259075</v>
      </c>
      <c r="G52" s="22">
        <v>266145</v>
      </c>
      <c r="H52" s="22">
        <v>273410</v>
      </c>
      <c r="I52" s="22">
        <v>280872</v>
      </c>
      <c r="J52" s="22">
        <v>3837244</v>
      </c>
      <c r="K52" s="22">
        <v>5168938</v>
      </c>
      <c r="L52" s="22">
        <v>138432</v>
      </c>
      <c r="M52" s="22">
        <v>131549</v>
      </c>
      <c r="N52" s="22">
        <v>124479</v>
      </c>
      <c r="O52" s="22">
        <v>117214</v>
      </c>
      <c r="P52" s="22">
        <v>109752</v>
      </c>
      <c r="Q52" s="22">
        <v>654928</v>
      </c>
      <c r="R52" s="22">
        <v>1276354</v>
      </c>
    </row>
    <row r="53" spans="1:18" x14ac:dyDescent="0.35">
      <c r="A53" s="22" t="s">
        <v>114</v>
      </c>
      <c r="B53" s="22" t="s">
        <v>167</v>
      </c>
      <c r="C53" s="22" t="s">
        <v>216</v>
      </c>
      <c r="D53" s="22" t="s">
        <v>217</v>
      </c>
      <c r="E53" s="22">
        <v>2461408</v>
      </c>
      <c r="F53" s="22">
        <v>2494280</v>
      </c>
      <c r="G53" s="22">
        <v>2583860</v>
      </c>
      <c r="H53" s="22">
        <v>2676812</v>
      </c>
      <c r="I53" s="22">
        <v>2773268</v>
      </c>
      <c r="J53" s="22">
        <v>20227267</v>
      </c>
      <c r="K53" s="22">
        <v>33216895</v>
      </c>
      <c r="L53" s="22">
        <v>1043753</v>
      </c>
      <c r="M53" s="22">
        <v>954210</v>
      </c>
      <c r="N53" s="22">
        <v>864631</v>
      </c>
      <c r="O53" s="22">
        <v>771679</v>
      </c>
      <c r="P53" s="22">
        <v>675223</v>
      </c>
      <c r="Q53" s="22">
        <v>3293573</v>
      </c>
      <c r="R53" s="22">
        <v>7603069</v>
      </c>
    </row>
    <row r="54" spans="1:18" x14ac:dyDescent="0.35">
      <c r="A54" s="22" t="s">
        <v>114</v>
      </c>
      <c r="B54" s="22" t="s">
        <v>167</v>
      </c>
      <c r="C54" s="22" t="s">
        <v>218</v>
      </c>
      <c r="D54" s="22" t="s">
        <v>219</v>
      </c>
      <c r="E54" s="22">
        <v>101269</v>
      </c>
      <c r="F54" s="22">
        <v>106578</v>
      </c>
      <c r="G54" s="22">
        <v>112164</v>
      </c>
      <c r="H54" s="22">
        <v>118045</v>
      </c>
      <c r="I54" s="22">
        <v>0</v>
      </c>
      <c r="J54" s="22">
        <v>0</v>
      </c>
      <c r="K54" s="22">
        <v>438056</v>
      </c>
      <c r="L54" s="22">
        <v>21376</v>
      </c>
      <c r="M54" s="22">
        <v>16067</v>
      </c>
      <c r="N54" s="22">
        <v>10481</v>
      </c>
      <c r="O54" s="22">
        <v>4601</v>
      </c>
      <c r="P54" s="22">
        <v>0</v>
      </c>
      <c r="Q54" s="22">
        <v>0</v>
      </c>
      <c r="R54" s="22">
        <v>52525</v>
      </c>
    </row>
    <row r="55" spans="1:18" x14ac:dyDescent="0.35">
      <c r="A55" s="22" t="s">
        <v>114</v>
      </c>
      <c r="B55" s="22" t="s">
        <v>167</v>
      </c>
      <c r="C55" s="22" t="s">
        <v>220</v>
      </c>
      <c r="D55" s="22" t="s">
        <v>221</v>
      </c>
      <c r="E55" s="22">
        <v>753317</v>
      </c>
      <c r="F55" s="22">
        <v>789381</v>
      </c>
      <c r="G55" s="22">
        <v>827324</v>
      </c>
      <c r="H55" s="22">
        <v>867255</v>
      </c>
      <c r="I55" s="22">
        <v>873298</v>
      </c>
      <c r="J55" s="22">
        <v>11845326</v>
      </c>
      <c r="K55" s="22">
        <v>15955901</v>
      </c>
      <c r="L55" s="22">
        <v>615752</v>
      </c>
      <c r="M55" s="22">
        <v>579518</v>
      </c>
      <c r="N55" s="22">
        <v>541396</v>
      </c>
      <c r="O55" s="22">
        <v>510290</v>
      </c>
      <c r="P55" s="22">
        <v>459062</v>
      </c>
      <c r="Q55" s="22">
        <v>5217164</v>
      </c>
      <c r="R55" s="22">
        <v>7923182</v>
      </c>
    </row>
    <row r="56" spans="1:18" x14ac:dyDescent="0.35">
      <c r="A56" s="22" t="s">
        <v>114</v>
      </c>
      <c r="B56" s="22" t="s">
        <v>167</v>
      </c>
      <c r="C56" s="22" t="s">
        <v>222</v>
      </c>
      <c r="D56" s="22" t="s">
        <v>223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</row>
    <row r="57" spans="1:18" x14ac:dyDescent="0.35">
      <c r="A57" s="22" t="s">
        <v>114</v>
      </c>
      <c r="B57" s="22" t="s">
        <v>167</v>
      </c>
      <c r="C57" s="22" t="s">
        <v>224</v>
      </c>
      <c r="D57" s="22" t="s">
        <v>225</v>
      </c>
      <c r="E57" s="22">
        <v>326227</v>
      </c>
      <c r="F57" s="22">
        <v>333353</v>
      </c>
      <c r="G57" s="22">
        <v>340639</v>
      </c>
      <c r="H57" s="22">
        <v>348090</v>
      </c>
      <c r="I57" s="22">
        <v>355708</v>
      </c>
      <c r="J57" s="22">
        <v>6180893</v>
      </c>
      <c r="K57" s="22">
        <v>7884910</v>
      </c>
      <c r="L57" s="22">
        <v>169726</v>
      </c>
      <c r="M57" s="22">
        <v>162601</v>
      </c>
      <c r="N57" s="22">
        <v>155315</v>
      </c>
      <c r="O57" s="22">
        <v>147864</v>
      </c>
      <c r="P57" s="22">
        <v>140246</v>
      </c>
      <c r="Q57" s="22">
        <v>1063616</v>
      </c>
      <c r="R57" s="22">
        <v>1839368</v>
      </c>
    </row>
    <row r="58" spans="1:18" x14ac:dyDescent="0.35">
      <c r="A58" s="22" t="s">
        <v>114</v>
      </c>
      <c r="B58" s="22" t="s">
        <v>167</v>
      </c>
      <c r="C58" s="22" t="s">
        <v>226</v>
      </c>
      <c r="D58" s="22" t="s">
        <v>227</v>
      </c>
      <c r="E58" s="22">
        <v>2482572</v>
      </c>
      <c r="F58" s="22">
        <v>1845476</v>
      </c>
      <c r="G58" s="22">
        <v>623877</v>
      </c>
      <c r="H58" s="22">
        <v>62110</v>
      </c>
      <c r="I58" s="22">
        <v>64208</v>
      </c>
      <c r="J58" s="22">
        <v>918460</v>
      </c>
      <c r="K58" s="22">
        <v>5996703</v>
      </c>
      <c r="L58" s="22">
        <v>141265</v>
      </c>
      <c r="M58" s="22">
        <v>81869</v>
      </c>
      <c r="N58" s="22">
        <v>47872</v>
      </c>
      <c r="O58" s="22">
        <v>34163</v>
      </c>
      <c r="P58" s="22">
        <v>32065</v>
      </c>
      <c r="Q58" s="22">
        <v>219270</v>
      </c>
      <c r="R58" s="22">
        <v>556504</v>
      </c>
    </row>
    <row r="59" spans="1:18" x14ac:dyDescent="0.35">
      <c r="A59" s="22" t="s">
        <v>114</v>
      </c>
      <c r="B59" s="22" t="s">
        <v>167</v>
      </c>
      <c r="C59" s="22" t="s">
        <v>228</v>
      </c>
      <c r="D59" s="22" t="s">
        <v>229</v>
      </c>
      <c r="E59" s="22">
        <v>1162783</v>
      </c>
      <c r="F59" s="22">
        <v>1197137</v>
      </c>
      <c r="G59" s="22">
        <v>1232519</v>
      </c>
      <c r="H59" s="22">
        <v>1268959</v>
      </c>
      <c r="I59" s="22">
        <v>1306489</v>
      </c>
      <c r="J59" s="22">
        <v>6037574</v>
      </c>
      <c r="K59" s="22">
        <v>12205461</v>
      </c>
      <c r="L59" s="22">
        <v>345917</v>
      </c>
      <c r="M59" s="22">
        <v>311563</v>
      </c>
      <c r="N59" s="22">
        <v>276181</v>
      </c>
      <c r="O59" s="22">
        <v>239741</v>
      </c>
      <c r="P59" s="22">
        <v>202211</v>
      </c>
      <c r="Q59" s="22">
        <v>506810</v>
      </c>
      <c r="R59" s="22">
        <v>1882423</v>
      </c>
    </row>
    <row r="60" spans="1:18" x14ac:dyDescent="0.35">
      <c r="A60" s="22" t="s">
        <v>114</v>
      </c>
      <c r="B60" s="22" t="s">
        <v>167</v>
      </c>
      <c r="C60" s="22" t="s">
        <v>230</v>
      </c>
      <c r="D60" s="22" t="s">
        <v>231</v>
      </c>
      <c r="E60" s="22">
        <v>1118967</v>
      </c>
      <c r="F60" s="22">
        <v>1158335</v>
      </c>
      <c r="G60" s="22">
        <v>1199093</v>
      </c>
      <c r="H60" s="22">
        <v>1241281</v>
      </c>
      <c r="I60" s="22">
        <v>1284953</v>
      </c>
      <c r="J60" s="22">
        <v>0</v>
      </c>
      <c r="K60" s="22">
        <v>6002629</v>
      </c>
      <c r="L60" s="22">
        <v>199699</v>
      </c>
      <c r="M60" s="22">
        <v>160329</v>
      </c>
      <c r="N60" s="22">
        <v>119574</v>
      </c>
      <c r="O60" s="22">
        <v>77385</v>
      </c>
      <c r="P60" s="22">
        <v>33711</v>
      </c>
      <c r="Q60" s="22">
        <v>0</v>
      </c>
      <c r="R60" s="22">
        <v>590698</v>
      </c>
    </row>
    <row r="61" spans="1:18" x14ac:dyDescent="0.35">
      <c r="A61" s="22" t="s">
        <v>114</v>
      </c>
      <c r="B61" s="22" t="s">
        <v>167</v>
      </c>
      <c r="C61" s="22" t="s">
        <v>232</v>
      </c>
      <c r="D61" s="22" t="s">
        <v>233</v>
      </c>
      <c r="E61" s="22">
        <v>1140423</v>
      </c>
      <c r="F61" s="22">
        <v>1138226</v>
      </c>
      <c r="G61" s="22">
        <v>1373690</v>
      </c>
      <c r="H61" s="22">
        <v>895946</v>
      </c>
      <c r="I61" s="22">
        <v>923380</v>
      </c>
      <c r="J61" s="22">
        <v>19733325</v>
      </c>
      <c r="K61" s="22">
        <v>25204990</v>
      </c>
      <c r="L61" s="22">
        <v>775730</v>
      </c>
      <c r="M61" s="22">
        <v>734043</v>
      </c>
      <c r="N61" s="22">
        <v>684471</v>
      </c>
      <c r="O61" s="22">
        <v>644506</v>
      </c>
      <c r="P61" s="22">
        <v>617073</v>
      </c>
      <c r="Q61" s="22">
        <v>5508184</v>
      </c>
      <c r="R61" s="22">
        <v>8964007</v>
      </c>
    </row>
    <row r="62" spans="1:18" x14ac:dyDescent="0.35">
      <c r="A62" s="22" t="s">
        <v>114</v>
      </c>
      <c r="B62" s="22" t="s">
        <v>167</v>
      </c>
      <c r="C62" s="22" t="s">
        <v>234</v>
      </c>
      <c r="D62" s="22" t="s">
        <v>235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</row>
    <row r="63" spans="1:18" x14ac:dyDescent="0.35">
      <c r="A63" s="22" t="s">
        <v>114</v>
      </c>
      <c r="B63" s="22" t="s">
        <v>167</v>
      </c>
      <c r="C63" s="22" t="s">
        <v>236</v>
      </c>
      <c r="D63" s="22" t="s">
        <v>237</v>
      </c>
      <c r="E63" s="22">
        <v>2163586</v>
      </c>
      <c r="F63" s="22">
        <v>3125534</v>
      </c>
      <c r="G63" s="22">
        <v>3781511</v>
      </c>
      <c r="H63" s="22">
        <v>1972174</v>
      </c>
      <c r="I63" s="22">
        <v>1950841</v>
      </c>
      <c r="J63" s="22">
        <v>20048355</v>
      </c>
      <c r="K63" s="22">
        <v>33042001</v>
      </c>
      <c r="L63" s="22">
        <v>721751</v>
      </c>
      <c r="M63" s="22">
        <v>665618</v>
      </c>
      <c r="N63" s="22">
        <v>569977</v>
      </c>
      <c r="O63" s="22">
        <v>515355</v>
      </c>
      <c r="P63" s="22">
        <v>469706</v>
      </c>
      <c r="Q63" s="22">
        <v>2696352</v>
      </c>
      <c r="R63" s="22">
        <v>5638759</v>
      </c>
    </row>
    <row r="64" spans="1:18" x14ac:dyDescent="0.35">
      <c r="A64" s="22" t="s">
        <v>114</v>
      </c>
      <c r="B64" s="22" t="s">
        <v>167</v>
      </c>
      <c r="C64" s="22" t="s">
        <v>238</v>
      </c>
      <c r="D64" s="22" t="s">
        <v>239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</row>
    <row r="65" spans="1:18" x14ac:dyDescent="0.35">
      <c r="A65" s="22" t="s">
        <v>114</v>
      </c>
      <c r="B65" s="22" t="s">
        <v>167</v>
      </c>
      <c r="C65" s="22" t="s">
        <v>240</v>
      </c>
      <c r="D65" s="22" t="s">
        <v>241</v>
      </c>
      <c r="E65" s="22">
        <v>241052</v>
      </c>
      <c r="F65" s="22">
        <v>244461</v>
      </c>
      <c r="G65" s="22">
        <v>247973</v>
      </c>
      <c r="H65" s="22">
        <v>125587</v>
      </c>
      <c r="I65" s="22">
        <v>129308</v>
      </c>
      <c r="J65" s="22">
        <v>1019068</v>
      </c>
      <c r="K65" s="22">
        <v>2007449</v>
      </c>
      <c r="L65" s="22">
        <v>58218</v>
      </c>
      <c r="M65" s="22">
        <v>51101</v>
      </c>
      <c r="N65" s="22">
        <v>43886</v>
      </c>
      <c r="O65" s="22">
        <v>36562</v>
      </c>
      <c r="P65" s="22">
        <v>32841</v>
      </c>
      <c r="Q65" s="22">
        <v>667559</v>
      </c>
      <c r="R65" s="22">
        <v>890167</v>
      </c>
    </row>
    <row r="66" spans="1:18" x14ac:dyDescent="0.35">
      <c r="A66" s="22" t="s">
        <v>114</v>
      </c>
      <c r="B66" s="22" t="s">
        <v>167</v>
      </c>
      <c r="C66" s="22" t="s">
        <v>242</v>
      </c>
      <c r="D66" s="22" t="s">
        <v>243</v>
      </c>
      <c r="E66" s="22">
        <v>185594</v>
      </c>
      <c r="F66" s="22">
        <v>196850</v>
      </c>
      <c r="G66" s="22">
        <v>208789</v>
      </c>
      <c r="H66" s="22">
        <v>221452</v>
      </c>
      <c r="I66" s="22">
        <v>234882</v>
      </c>
      <c r="J66" s="22">
        <v>214207</v>
      </c>
      <c r="K66" s="22">
        <v>1261774</v>
      </c>
      <c r="L66" s="22">
        <v>69509</v>
      </c>
      <c r="M66" s="22">
        <v>58253</v>
      </c>
      <c r="N66" s="22">
        <v>46314</v>
      </c>
      <c r="O66" s="22">
        <v>33651</v>
      </c>
      <c r="P66" s="22">
        <v>20221</v>
      </c>
      <c r="Q66" s="22">
        <v>5863</v>
      </c>
      <c r="R66" s="22">
        <v>233811</v>
      </c>
    </row>
    <row r="67" spans="1:18" x14ac:dyDescent="0.35">
      <c r="A67" s="22" t="s">
        <v>114</v>
      </c>
      <c r="B67" s="22" t="s">
        <v>167</v>
      </c>
      <c r="C67" s="22" t="s">
        <v>244</v>
      </c>
      <c r="D67" s="22" t="s">
        <v>245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</row>
    <row r="68" spans="1:18" x14ac:dyDescent="0.35">
      <c r="A68" s="22" t="s">
        <v>114</v>
      </c>
      <c r="B68" s="22" t="s">
        <v>167</v>
      </c>
      <c r="C68" s="22" t="s">
        <v>246</v>
      </c>
      <c r="D68" s="22" t="s">
        <v>247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</row>
    <row r="69" spans="1:18" x14ac:dyDescent="0.35">
      <c r="A69" s="22" t="s">
        <v>114</v>
      </c>
      <c r="B69" s="22" t="s">
        <v>167</v>
      </c>
      <c r="C69" s="22" t="s">
        <v>248</v>
      </c>
      <c r="D69" s="22" t="s">
        <v>249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</row>
    <row r="70" spans="1:18" x14ac:dyDescent="0.35">
      <c r="A70" s="22" t="s">
        <v>114</v>
      </c>
      <c r="B70" s="22" t="s">
        <v>167</v>
      </c>
      <c r="C70" s="22" t="s">
        <v>250</v>
      </c>
      <c r="D70" s="22" t="s">
        <v>251</v>
      </c>
      <c r="E70" s="22">
        <v>3787832</v>
      </c>
      <c r="F70" s="22">
        <v>3800939</v>
      </c>
      <c r="G70" s="22">
        <v>3814476</v>
      </c>
      <c r="H70" s="22">
        <v>3717326</v>
      </c>
      <c r="I70" s="22">
        <v>3612133</v>
      </c>
      <c r="J70" s="22">
        <v>27998822</v>
      </c>
      <c r="K70" s="22">
        <v>46731528</v>
      </c>
      <c r="L70" s="22">
        <v>1096733</v>
      </c>
      <c r="M70" s="22">
        <v>1009803</v>
      </c>
      <c r="N70" s="22">
        <v>922443</v>
      </c>
      <c r="O70" s="22">
        <v>834638</v>
      </c>
      <c r="P70" s="22">
        <v>749994</v>
      </c>
      <c r="Q70" s="22">
        <v>5012542</v>
      </c>
      <c r="R70" s="22">
        <v>9626153</v>
      </c>
    </row>
    <row r="71" spans="1:18" x14ac:dyDescent="0.35">
      <c r="A71" s="22" t="s">
        <v>114</v>
      </c>
      <c r="B71" s="22" t="s">
        <v>167</v>
      </c>
      <c r="C71" s="22" t="s">
        <v>252</v>
      </c>
      <c r="D71" s="22" t="s">
        <v>253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</row>
    <row r="72" spans="1:18" x14ac:dyDescent="0.35">
      <c r="A72" s="22" t="s">
        <v>114</v>
      </c>
      <c r="B72" s="22" t="s">
        <v>167</v>
      </c>
      <c r="C72" s="22" t="s">
        <v>254</v>
      </c>
      <c r="D72" s="22" t="s">
        <v>255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</row>
    <row r="73" spans="1:18" x14ac:dyDescent="0.35">
      <c r="A73" s="22" t="s">
        <v>114</v>
      </c>
      <c r="B73" s="22" t="s">
        <v>167</v>
      </c>
      <c r="C73" s="22" t="s">
        <v>256</v>
      </c>
      <c r="D73" s="22" t="s">
        <v>257</v>
      </c>
      <c r="E73" s="22">
        <v>195110</v>
      </c>
      <c r="F73" s="22">
        <v>199577</v>
      </c>
      <c r="G73" s="22">
        <v>204148</v>
      </c>
      <c r="H73" s="22">
        <v>208823</v>
      </c>
      <c r="I73" s="22">
        <v>213605</v>
      </c>
      <c r="J73" s="22">
        <v>329614</v>
      </c>
      <c r="K73" s="22">
        <v>1350877</v>
      </c>
      <c r="L73" s="22">
        <v>29655</v>
      </c>
      <c r="M73" s="22">
        <v>25188</v>
      </c>
      <c r="N73" s="22">
        <v>20617</v>
      </c>
      <c r="O73" s="22">
        <v>15942</v>
      </c>
      <c r="P73" s="22">
        <v>11160</v>
      </c>
      <c r="Q73" s="22">
        <v>7534</v>
      </c>
      <c r="R73" s="22">
        <v>110096</v>
      </c>
    </row>
    <row r="74" spans="1:18" x14ac:dyDescent="0.35">
      <c r="A74" s="22" t="s">
        <v>114</v>
      </c>
      <c r="B74" s="22" t="s">
        <v>167</v>
      </c>
      <c r="C74" s="22" t="s">
        <v>258</v>
      </c>
      <c r="D74" s="22" t="s">
        <v>259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</row>
    <row r="75" spans="1:18" x14ac:dyDescent="0.35">
      <c r="A75" s="22" t="s">
        <v>114</v>
      </c>
      <c r="B75" s="22" t="s">
        <v>167</v>
      </c>
      <c r="C75" s="22" t="s">
        <v>260</v>
      </c>
      <c r="D75" s="22" t="s">
        <v>261</v>
      </c>
      <c r="E75" s="22">
        <v>636378</v>
      </c>
      <c r="F75" s="22">
        <v>658567</v>
      </c>
      <c r="G75" s="22">
        <v>681537</v>
      </c>
      <c r="H75" s="22">
        <v>705316</v>
      </c>
      <c r="I75" s="22">
        <v>729932</v>
      </c>
      <c r="J75" s="22">
        <v>4101600</v>
      </c>
      <c r="K75" s="22">
        <v>7513330</v>
      </c>
      <c r="L75" s="22">
        <v>243670</v>
      </c>
      <c r="M75" s="22">
        <v>221481</v>
      </c>
      <c r="N75" s="22">
        <v>198511</v>
      </c>
      <c r="O75" s="22">
        <v>174732</v>
      </c>
      <c r="P75" s="22">
        <v>150117</v>
      </c>
      <c r="Q75" s="22">
        <v>714794</v>
      </c>
      <c r="R75" s="22">
        <v>1703305</v>
      </c>
    </row>
    <row r="76" spans="1:18" x14ac:dyDescent="0.35">
      <c r="A76" s="22" t="s">
        <v>114</v>
      </c>
      <c r="B76" s="22" t="s">
        <v>167</v>
      </c>
      <c r="C76" s="22" t="s">
        <v>262</v>
      </c>
      <c r="D76" s="22" t="s">
        <v>263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</row>
    <row r="77" spans="1:18" x14ac:dyDescent="0.35">
      <c r="A77" s="22" t="s">
        <v>114</v>
      </c>
      <c r="B77" s="22" t="s">
        <v>167</v>
      </c>
      <c r="C77" s="22" t="s">
        <v>264</v>
      </c>
      <c r="D77" s="22" t="s">
        <v>265</v>
      </c>
      <c r="E77" s="22">
        <v>656158</v>
      </c>
      <c r="F77" s="22">
        <v>663805</v>
      </c>
      <c r="G77" s="22">
        <v>334798</v>
      </c>
      <c r="H77" s="22">
        <v>0</v>
      </c>
      <c r="I77" s="22">
        <v>0</v>
      </c>
      <c r="J77" s="22">
        <v>0</v>
      </c>
      <c r="K77" s="22">
        <v>1654761</v>
      </c>
      <c r="L77" s="22">
        <v>17328</v>
      </c>
      <c r="M77" s="22">
        <v>9681</v>
      </c>
      <c r="N77" s="22">
        <v>1945</v>
      </c>
      <c r="O77" s="22">
        <v>0</v>
      </c>
      <c r="P77" s="22">
        <v>0</v>
      </c>
      <c r="Q77" s="22">
        <v>0</v>
      </c>
      <c r="R77" s="22">
        <v>28954</v>
      </c>
    </row>
    <row r="78" spans="1:18" x14ac:dyDescent="0.35">
      <c r="A78" s="22" t="s">
        <v>114</v>
      </c>
      <c r="B78" s="22" t="s">
        <v>167</v>
      </c>
      <c r="C78" s="22" t="s">
        <v>266</v>
      </c>
      <c r="D78" s="22" t="s">
        <v>267</v>
      </c>
      <c r="E78" s="22">
        <v>2851558</v>
      </c>
      <c r="F78" s="22">
        <v>2935795</v>
      </c>
      <c r="G78" s="22">
        <v>2743016</v>
      </c>
      <c r="H78" s="22">
        <v>2675640</v>
      </c>
      <c r="I78" s="22">
        <v>1773135</v>
      </c>
      <c r="J78" s="22">
        <v>14480965</v>
      </c>
      <c r="K78" s="22">
        <v>27460109</v>
      </c>
      <c r="L78" s="22">
        <v>689535</v>
      </c>
      <c r="M78" s="22">
        <v>605298</v>
      </c>
      <c r="N78" s="22">
        <v>520633</v>
      </c>
      <c r="O78" s="22">
        <v>441839</v>
      </c>
      <c r="P78" s="22">
        <v>373117</v>
      </c>
      <c r="Q78" s="22">
        <v>1498528</v>
      </c>
      <c r="R78" s="22">
        <v>4128950</v>
      </c>
    </row>
    <row r="79" spans="1:18" x14ac:dyDescent="0.35">
      <c r="A79" s="22" t="s">
        <v>114</v>
      </c>
      <c r="B79" s="22" t="s">
        <v>167</v>
      </c>
      <c r="C79" s="22" t="s">
        <v>268</v>
      </c>
      <c r="D79" s="22" t="s">
        <v>269</v>
      </c>
      <c r="E79" s="22">
        <v>323787</v>
      </c>
      <c r="F79" s="22">
        <v>342465</v>
      </c>
      <c r="G79" s="22">
        <v>362222</v>
      </c>
      <c r="H79" s="22">
        <v>383118</v>
      </c>
      <c r="I79" s="22">
        <v>61519</v>
      </c>
      <c r="J79" s="22">
        <v>207103</v>
      </c>
      <c r="K79" s="22">
        <v>1680214</v>
      </c>
      <c r="L79" s="22">
        <v>97215</v>
      </c>
      <c r="M79" s="22">
        <v>78537</v>
      </c>
      <c r="N79" s="22">
        <v>58780</v>
      </c>
      <c r="O79" s="22">
        <v>37883</v>
      </c>
      <c r="P79" s="22">
        <v>15781</v>
      </c>
      <c r="Q79" s="22">
        <v>24797</v>
      </c>
      <c r="R79" s="22">
        <v>312993</v>
      </c>
    </row>
    <row r="80" spans="1:18" x14ac:dyDescent="0.35">
      <c r="A80" s="22" t="s">
        <v>114</v>
      </c>
      <c r="B80" s="22" t="s">
        <v>167</v>
      </c>
      <c r="C80" s="22" t="s">
        <v>270</v>
      </c>
      <c r="D80" s="22" t="s">
        <v>271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</row>
    <row r="81" spans="1:18" x14ac:dyDescent="0.35">
      <c r="A81" s="22" t="s">
        <v>114</v>
      </c>
      <c r="B81" s="22" t="s">
        <v>167</v>
      </c>
      <c r="C81" s="22" t="s">
        <v>272</v>
      </c>
      <c r="D81" s="22" t="s">
        <v>273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</row>
    <row r="82" spans="1:18" x14ac:dyDescent="0.35">
      <c r="A82" s="22" t="s">
        <v>114</v>
      </c>
      <c r="B82" s="22" t="s">
        <v>167</v>
      </c>
      <c r="C82" s="22" t="s">
        <v>274</v>
      </c>
      <c r="D82" s="22" t="s">
        <v>275</v>
      </c>
      <c r="E82" s="22">
        <v>2436503</v>
      </c>
      <c r="F82" s="22">
        <v>2453366</v>
      </c>
      <c r="G82" s="22">
        <v>2470375</v>
      </c>
      <c r="H82" s="22">
        <v>90860</v>
      </c>
      <c r="I82" s="22">
        <v>93113</v>
      </c>
      <c r="J82" s="22">
        <v>1574044</v>
      </c>
      <c r="K82" s="22">
        <v>9118261</v>
      </c>
      <c r="L82" s="22">
        <v>90037</v>
      </c>
      <c r="M82" s="22">
        <v>73174</v>
      </c>
      <c r="N82" s="22">
        <v>56165</v>
      </c>
      <c r="O82" s="22">
        <v>42760</v>
      </c>
      <c r="P82" s="22">
        <v>40507</v>
      </c>
      <c r="Q82" s="22">
        <v>296651</v>
      </c>
      <c r="R82" s="22">
        <v>599294</v>
      </c>
    </row>
    <row r="83" spans="1:18" x14ac:dyDescent="0.35">
      <c r="A83" s="22" t="s">
        <v>114</v>
      </c>
      <c r="B83" s="22" t="s">
        <v>167</v>
      </c>
      <c r="C83" s="22" t="s">
        <v>276</v>
      </c>
      <c r="D83" s="22" t="s">
        <v>277</v>
      </c>
      <c r="E83" s="22">
        <v>1212</v>
      </c>
      <c r="F83" s="22">
        <v>0</v>
      </c>
      <c r="G83" s="22">
        <v>0</v>
      </c>
      <c r="H83" s="22">
        <v>0</v>
      </c>
      <c r="I83" s="22">
        <v>0</v>
      </c>
      <c r="J83" s="22">
        <v>0</v>
      </c>
      <c r="K83" s="22">
        <v>1212</v>
      </c>
      <c r="L83" s="22">
        <v>473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473</v>
      </c>
    </row>
    <row r="84" spans="1:18" x14ac:dyDescent="0.35">
      <c r="A84" s="22" t="s">
        <v>114</v>
      </c>
      <c r="B84" s="22" t="s">
        <v>167</v>
      </c>
      <c r="C84" s="22" t="s">
        <v>278</v>
      </c>
      <c r="D84" s="22" t="s">
        <v>279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</row>
    <row r="85" spans="1:18" x14ac:dyDescent="0.35">
      <c r="A85" s="22" t="s">
        <v>114</v>
      </c>
      <c r="B85" s="22" t="s">
        <v>167</v>
      </c>
      <c r="C85" s="22" t="s">
        <v>280</v>
      </c>
      <c r="D85" s="22" t="s">
        <v>281</v>
      </c>
      <c r="E85" s="22">
        <v>300000</v>
      </c>
      <c r="F85" s="22">
        <v>150000</v>
      </c>
      <c r="G85" s="22">
        <v>150000</v>
      </c>
      <c r="H85" s="22">
        <v>350000</v>
      </c>
      <c r="I85" s="22">
        <v>0</v>
      </c>
      <c r="J85" s="22">
        <v>0</v>
      </c>
      <c r="K85" s="22">
        <v>950000</v>
      </c>
      <c r="L85" s="22">
        <v>23070</v>
      </c>
      <c r="M85" s="22">
        <v>17070</v>
      </c>
      <c r="N85" s="22">
        <v>13785</v>
      </c>
      <c r="O85" s="22">
        <v>10040</v>
      </c>
      <c r="P85" s="22">
        <v>0</v>
      </c>
      <c r="Q85" s="22">
        <v>0</v>
      </c>
      <c r="R85" s="22">
        <v>63965</v>
      </c>
    </row>
    <row r="86" spans="1:18" x14ac:dyDescent="0.35">
      <c r="A86" s="22" t="s">
        <v>114</v>
      </c>
      <c r="B86" s="22" t="s">
        <v>167</v>
      </c>
      <c r="C86" s="22" t="s">
        <v>282</v>
      </c>
      <c r="D86" s="22" t="s">
        <v>283</v>
      </c>
      <c r="E86" s="22">
        <v>746384</v>
      </c>
      <c r="F86" s="22">
        <v>369938</v>
      </c>
      <c r="G86" s="22">
        <v>276911</v>
      </c>
      <c r="H86" s="22">
        <v>71083</v>
      </c>
      <c r="I86" s="22">
        <v>31072</v>
      </c>
      <c r="J86" s="22">
        <v>245678</v>
      </c>
      <c r="K86" s="22">
        <v>1741066</v>
      </c>
      <c r="L86" s="22">
        <v>45473</v>
      </c>
      <c r="M86" s="22">
        <v>29661</v>
      </c>
      <c r="N86" s="22">
        <v>19114</v>
      </c>
      <c r="O86" s="22">
        <v>10210</v>
      </c>
      <c r="P86" s="22">
        <v>8133</v>
      </c>
      <c r="Q86" s="22">
        <v>28755</v>
      </c>
      <c r="R86" s="22">
        <v>141346</v>
      </c>
    </row>
    <row r="87" spans="1:18" x14ac:dyDescent="0.35">
      <c r="A87" s="22" t="s">
        <v>114</v>
      </c>
      <c r="B87" s="22" t="s">
        <v>167</v>
      </c>
      <c r="C87" s="22" t="s">
        <v>284</v>
      </c>
      <c r="D87" s="22" t="s">
        <v>285</v>
      </c>
      <c r="E87" s="22">
        <v>49691</v>
      </c>
      <c r="F87" s="22">
        <v>51571</v>
      </c>
      <c r="G87" s="22">
        <v>48069</v>
      </c>
      <c r="H87" s="22">
        <v>49770</v>
      </c>
      <c r="I87" s="22">
        <v>51534</v>
      </c>
      <c r="J87" s="22">
        <v>905249</v>
      </c>
      <c r="K87" s="22">
        <v>1155884</v>
      </c>
      <c r="L87" s="22">
        <v>37479</v>
      </c>
      <c r="M87" s="22">
        <v>35598</v>
      </c>
      <c r="N87" s="22">
        <v>33638</v>
      </c>
      <c r="O87" s="22">
        <v>31936</v>
      </c>
      <c r="P87" s="22">
        <v>30171</v>
      </c>
      <c r="Q87" s="22">
        <v>222777</v>
      </c>
      <c r="R87" s="22">
        <v>391599</v>
      </c>
    </row>
    <row r="88" spans="1:18" x14ac:dyDescent="0.35">
      <c r="A88" s="22" t="s">
        <v>114</v>
      </c>
      <c r="B88" s="22" t="s">
        <v>167</v>
      </c>
      <c r="C88" s="22" t="s">
        <v>286</v>
      </c>
      <c r="D88" s="22" t="s">
        <v>287</v>
      </c>
      <c r="E88" s="22">
        <v>44068</v>
      </c>
      <c r="F88" s="22">
        <v>46318</v>
      </c>
      <c r="G88" s="22">
        <v>48689</v>
      </c>
      <c r="H88" s="22">
        <v>17529</v>
      </c>
      <c r="I88" s="22">
        <v>18182</v>
      </c>
      <c r="J88" s="22">
        <v>101740</v>
      </c>
      <c r="K88" s="22">
        <v>276526</v>
      </c>
      <c r="L88" s="22">
        <v>11672</v>
      </c>
      <c r="M88" s="22">
        <v>9421</v>
      </c>
      <c r="N88" s="22">
        <v>36973</v>
      </c>
      <c r="O88" s="22">
        <v>4553</v>
      </c>
      <c r="P88" s="22">
        <v>3900</v>
      </c>
      <c r="Q88" s="22">
        <v>12962</v>
      </c>
      <c r="R88" s="22">
        <v>79481</v>
      </c>
    </row>
    <row r="89" spans="1:18" x14ac:dyDescent="0.35">
      <c r="A89" s="22" t="s">
        <v>114</v>
      </c>
      <c r="B89" s="22" t="s">
        <v>167</v>
      </c>
      <c r="C89" s="22" t="s">
        <v>288</v>
      </c>
      <c r="D89" s="22" t="s">
        <v>289</v>
      </c>
      <c r="E89" s="22">
        <v>0</v>
      </c>
      <c r="F89" s="22">
        <v>0</v>
      </c>
      <c r="G89" s="22">
        <v>0</v>
      </c>
      <c r="H89" s="22">
        <v>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</row>
    <row r="90" spans="1:18" x14ac:dyDescent="0.35">
      <c r="A90" s="22" t="s">
        <v>114</v>
      </c>
      <c r="B90" s="22" t="s">
        <v>167</v>
      </c>
      <c r="C90" s="22" t="s">
        <v>290</v>
      </c>
      <c r="D90" s="22" t="s">
        <v>291</v>
      </c>
      <c r="E90" s="22">
        <v>908736</v>
      </c>
      <c r="F90" s="22">
        <v>825984</v>
      </c>
      <c r="G90" s="22">
        <v>529908</v>
      </c>
      <c r="H90" s="22">
        <v>543494</v>
      </c>
      <c r="I90" s="22">
        <v>557448</v>
      </c>
      <c r="J90" s="22">
        <v>3389591</v>
      </c>
      <c r="K90" s="22">
        <v>6755161</v>
      </c>
      <c r="L90" s="22">
        <v>163179</v>
      </c>
      <c r="M90" s="22">
        <v>142426</v>
      </c>
      <c r="N90" s="22">
        <v>123924</v>
      </c>
      <c r="O90" s="22">
        <v>110339</v>
      </c>
      <c r="P90" s="22">
        <v>96384</v>
      </c>
      <c r="Q90" s="22">
        <v>264435</v>
      </c>
      <c r="R90" s="22">
        <v>900687</v>
      </c>
    </row>
    <row r="91" spans="1:18" x14ac:dyDescent="0.35">
      <c r="A91" s="22" t="s">
        <v>114</v>
      </c>
      <c r="B91" s="22" t="s">
        <v>167</v>
      </c>
      <c r="C91" s="22" t="s">
        <v>292</v>
      </c>
      <c r="D91" s="22" t="s">
        <v>293</v>
      </c>
      <c r="E91" s="22">
        <v>204476</v>
      </c>
      <c r="F91" s="22">
        <v>213838</v>
      </c>
      <c r="G91" s="22">
        <v>223632</v>
      </c>
      <c r="H91" s="22">
        <v>233877</v>
      </c>
      <c r="I91" s="22">
        <v>244593</v>
      </c>
      <c r="J91" s="22">
        <v>922348</v>
      </c>
      <c r="K91" s="22">
        <v>2042764</v>
      </c>
      <c r="L91" s="22">
        <v>92784</v>
      </c>
      <c r="M91" s="22">
        <v>83422</v>
      </c>
      <c r="N91" s="22">
        <v>73628</v>
      </c>
      <c r="O91" s="22">
        <v>63383</v>
      </c>
      <c r="P91" s="22">
        <v>52667</v>
      </c>
      <c r="Q91" s="22">
        <v>157740</v>
      </c>
      <c r="R91" s="22">
        <v>523624</v>
      </c>
    </row>
    <row r="92" spans="1:18" x14ac:dyDescent="0.35">
      <c r="A92" s="22" t="s">
        <v>114</v>
      </c>
      <c r="B92" s="22" t="s">
        <v>294</v>
      </c>
      <c r="C92" s="22" t="s">
        <v>295</v>
      </c>
      <c r="D92" s="22" t="s">
        <v>296</v>
      </c>
      <c r="E92" s="22">
        <v>373237</v>
      </c>
      <c r="F92" s="22">
        <v>288438</v>
      </c>
      <c r="G92" s="22">
        <v>297408</v>
      </c>
      <c r="H92" s="22">
        <v>306658</v>
      </c>
      <c r="I92" s="22">
        <v>316198</v>
      </c>
      <c r="J92" s="22">
        <v>3933051</v>
      </c>
      <c r="K92" s="22">
        <v>5514990</v>
      </c>
      <c r="L92" s="22">
        <v>170745</v>
      </c>
      <c r="M92" s="22">
        <v>160059</v>
      </c>
      <c r="N92" s="22">
        <v>151089</v>
      </c>
      <c r="O92" s="22">
        <v>141838</v>
      </c>
      <c r="P92" s="22">
        <v>132298</v>
      </c>
      <c r="Q92" s="22">
        <v>972770</v>
      </c>
      <c r="R92" s="22">
        <v>1728799</v>
      </c>
    </row>
    <row r="93" spans="1:18" x14ac:dyDescent="0.35">
      <c r="A93" s="22" t="s">
        <v>114</v>
      </c>
      <c r="B93" s="22" t="s">
        <v>294</v>
      </c>
      <c r="C93" s="22" t="s">
        <v>297</v>
      </c>
      <c r="D93" s="22" t="s">
        <v>298</v>
      </c>
      <c r="E93" s="22">
        <v>6934826</v>
      </c>
      <c r="F93" s="22">
        <v>6990697</v>
      </c>
      <c r="G93" s="22">
        <v>5694746</v>
      </c>
      <c r="H93" s="22">
        <v>568780</v>
      </c>
      <c r="I93" s="22">
        <v>580420</v>
      </c>
      <c r="J93" s="22">
        <v>13734635</v>
      </c>
      <c r="K93" s="22">
        <v>34504104</v>
      </c>
      <c r="L93" s="22">
        <v>600807</v>
      </c>
      <c r="M93" s="22">
        <v>540967</v>
      </c>
      <c r="N93" s="22">
        <v>480433</v>
      </c>
      <c r="O93" s="22">
        <v>441835</v>
      </c>
      <c r="P93" s="22">
        <v>426150</v>
      </c>
      <c r="Q93" s="22">
        <v>5044171</v>
      </c>
      <c r="R93" s="22">
        <v>7534363</v>
      </c>
    </row>
    <row r="94" spans="1:18" x14ac:dyDescent="0.35">
      <c r="A94" s="22" t="s">
        <v>114</v>
      </c>
      <c r="B94" s="22" t="s">
        <v>294</v>
      </c>
      <c r="C94" s="22" t="s">
        <v>299</v>
      </c>
      <c r="D94" s="22" t="s">
        <v>300</v>
      </c>
      <c r="E94" s="22">
        <v>154218</v>
      </c>
      <c r="F94" s="22">
        <v>159119</v>
      </c>
      <c r="G94" s="22">
        <v>164176</v>
      </c>
      <c r="H94" s="22">
        <v>169393</v>
      </c>
      <c r="I94" s="22">
        <v>174776</v>
      </c>
      <c r="J94" s="22">
        <v>3541043</v>
      </c>
      <c r="K94" s="22">
        <v>4362725</v>
      </c>
      <c r="L94" s="22">
        <v>136351</v>
      </c>
      <c r="M94" s="22">
        <v>131450</v>
      </c>
      <c r="N94" s="22">
        <v>126393</v>
      </c>
      <c r="O94" s="22">
        <v>121176</v>
      </c>
      <c r="P94" s="22">
        <v>115793</v>
      </c>
      <c r="Q94" s="22">
        <v>962776</v>
      </c>
      <c r="R94" s="22">
        <v>1593939</v>
      </c>
    </row>
    <row r="95" spans="1:18" x14ac:dyDescent="0.35">
      <c r="A95" s="22" t="s">
        <v>114</v>
      </c>
      <c r="B95" s="22" t="s">
        <v>294</v>
      </c>
      <c r="C95" s="22" t="s">
        <v>301</v>
      </c>
      <c r="D95" s="22" t="s">
        <v>302</v>
      </c>
      <c r="E95" s="22">
        <v>0</v>
      </c>
      <c r="F95" s="22">
        <v>0</v>
      </c>
      <c r="G95" s="22">
        <v>0</v>
      </c>
      <c r="H95" s="22">
        <v>0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</row>
    <row r="96" spans="1:18" x14ac:dyDescent="0.35">
      <c r="A96" s="22" t="s">
        <v>114</v>
      </c>
      <c r="B96" s="22" t="s">
        <v>294</v>
      </c>
      <c r="C96" s="22" t="s">
        <v>303</v>
      </c>
      <c r="D96" s="22" t="s">
        <v>304</v>
      </c>
      <c r="E96" s="22">
        <v>110518</v>
      </c>
      <c r="F96" s="22">
        <v>116864</v>
      </c>
      <c r="G96" s="22">
        <v>123575</v>
      </c>
      <c r="H96" s="22">
        <v>64423</v>
      </c>
      <c r="I96" s="22">
        <v>0</v>
      </c>
      <c r="J96" s="22">
        <v>0</v>
      </c>
      <c r="K96" s="22">
        <v>415380</v>
      </c>
      <c r="L96" s="22">
        <v>21977</v>
      </c>
      <c r="M96" s="22">
        <v>15631</v>
      </c>
      <c r="N96" s="22">
        <v>8920</v>
      </c>
      <c r="O96" s="22">
        <v>1822</v>
      </c>
      <c r="P96" s="22">
        <v>0</v>
      </c>
      <c r="Q96" s="22">
        <v>0</v>
      </c>
      <c r="R96" s="22">
        <v>48350</v>
      </c>
    </row>
    <row r="97" spans="1:18" x14ac:dyDescent="0.35">
      <c r="A97" s="22" t="s">
        <v>114</v>
      </c>
      <c r="B97" s="22" t="s">
        <v>294</v>
      </c>
      <c r="C97" s="22" t="s">
        <v>305</v>
      </c>
      <c r="D97" s="22" t="s">
        <v>306</v>
      </c>
      <c r="E97" s="22">
        <v>242759</v>
      </c>
      <c r="F97" s="22">
        <v>232767</v>
      </c>
      <c r="G97" s="22">
        <v>242247</v>
      </c>
      <c r="H97" s="22">
        <v>251795</v>
      </c>
      <c r="I97" s="22">
        <v>261105</v>
      </c>
      <c r="J97" s="22">
        <v>4435948</v>
      </c>
      <c r="K97" s="22">
        <v>5666621</v>
      </c>
      <c r="L97" s="22">
        <v>221112</v>
      </c>
      <c r="M97" s="22">
        <v>210494</v>
      </c>
      <c r="N97" s="22">
        <v>201014</v>
      </c>
      <c r="O97" s="22">
        <v>191128</v>
      </c>
      <c r="P97" s="22">
        <v>180816</v>
      </c>
      <c r="Q97" s="22">
        <v>1385167</v>
      </c>
      <c r="R97" s="22">
        <v>2389731</v>
      </c>
    </row>
    <row r="98" spans="1:18" x14ac:dyDescent="0.35">
      <c r="A98" s="22" t="s">
        <v>114</v>
      </c>
      <c r="B98" s="22" t="s">
        <v>294</v>
      </c>
      <c r="C98" s="22" t="s">
        <v>307</v>
      </c>
      <c r="D98" s="22" t="s">
        <v>308</v>
      </c>
      <c r="E98" s="22">
        <v>242148</v>
      </c>
      <c r="F98" s="22">
        <v>103286</v>
      </c>
      <c r="G98" s="22">
        <v>106949</v>
      </c>
      <c r="H98" s="22">
        <v>82096</v>
      </c>
      <c r="I98" s="22">
        <v>0</v>
      </c>
      <c r="J98" s="22">
        <v>0</v>
      </c>
      <c r="K98" s="22">
        <v>534479</v>
      </c>
      <c r="L98" s="22">
        <v>18644</v>
      </c>
      <c r="M98" s="22">
        <v>8554</v>
      </c>
      <c r="N98" s="22">
        <v>4892</v>
      </c>
      <c r="O98" s="22">
        <v>1192</v>
      </c>
      <c r="P98" s="22">
        <v>0</v>
      </c>
      <c r="Q98" s="22">
        <v>0</v>
      </c>
      <c r="R98" s="22">
        <v>33282</v>
      </c>
    </row>
    <row r="99" spans="1:18" x14ac:dyDescent="0.35">
      <c r="A99" s="22" t="s">
        <v>114</v>
      </c>
      <c r="B99" s="22" t="s">
        <v>294</v>
      </c>
      <c r="C99" s="22" t="s">
        <v>309</v>
      </c>
      <c r="D99" s="22" t="s">
        <v>310</v>
      </c>
      <c r="E99" s="22">
        <v>91751</v>
      </c>
      <c r="F99" s="22">
        <v>97113</v>
      </c>
      <c r="G99" s="22">
        <v>90464</v>
      </c>
      <c r="H99" s="22">
        <v>79691</v>
      </c>
      <c r="I99" s="22">
        <v>84248</v>
      </c>
      <c r="J99" s="22">
        <v>168070</v>
      </c>
      <c r="K99" s="22">
        <v>611337</v>
      </c>
      <c r="L99" s="22">
        <v>31947</v>
      </c>
      <c r="M99" s="22">
        <v>26585</v>
      </c>
      <c r="N99" s="22">
        <v>20902</v>
      </c>
      <c r="O99" s="22">
        <v>15712</v>
      </c>
      <c r="P99" s="22">
        <v>11155</v>
      </c>
      <c r="Q99" s="22">
        <v>27563</v>
      </c>
      <c r="R99" s="22">
        <v>133864</v>
      </c>
    </row>
    <row r="100" spans="1:18" x14ac:dyDescent="0.35">
      <c r="A100" s="22" t="s">
        <v>114</v>
      </c>
      <c r="B100" s="22" t="s">
        <v>294</v>
      </c>
      <c r="C100" s="22" t="s">
        <v>311</v>
      </c>
      <c r="D100" s="22" t="s">
        <v>312</v>
      </c>
      <c r="E100" s="22">
        <v>1156312</v>
      </c>
      <c r="F100" s="22">
        <v>1181908</v>
      </c>
      <c r="G100" s="22">
        <v>1208072</v>
      </c>
      <c r="H100" s="22">
        <v>1234817</v>
      </c>
      <c r="I100" s="22">
        <v>935818</v>
      </c>
      <c r="J100" s="22">
        <v>8094140</v>
      </c>
      <c r="K100" s="22">
        <v>13811067</v>
      </c>
      <c r="L100" s="22">
        <v>307175</v>
      </c>
      <c r="M100" s="22">
        <v>281579</v>
      </c>
      <c r="N100" s="22">
        <v>255415</v>
      </c>
      <c r="O100" s="22">
        <v>228671</v>
      </c>
      <c r="P100" s="22">
        <v>203031</v>
      </c>
      <c r="Q100" s="22">
        <v>2015729</v>
      </c>
      <c r="R100" s="22">
        <v>3291600</v>
      </c>
    </row>
    <row r="101" spans="1:18" x14ac:dyDescent="0.35">
      <c r="A101" s="22" t="s">
        <v>114</v>
      </c>
      <c r="B101" s="22" t="s">
        <v>294</v>
      </c>
      <c r="C101" s="22" t="s">
        <v>313</v>
      </c>
      <c r="D101" s="22" t="s">
        <v>314</v>
      </c>
      <c r="E101" s="22">
        <v>189760</v>
      </c>
      <c r="F101" s="22">
        <v>166100</v>
      </c>
      <c r="G101" s="22">
        <v>141591</v>
      </c>
      <c r="H101" s="22">
        <v>144936</v>
      </c>
      <c r="I101" s="22">
        <v>148367</v>
      </c>
      <c r="J101" s="22">
        <v>951830</v>
      </c>
      <c r="K101" s="22">
        <v>1742584</v>
      </c>
      <c r="L101" s="22">
        <v>41534</v>
      </c>
      <c r="M101" s="22">
        <v>37109</v>
      </c>
      <c r="N101" s="22">
        <v>33533</v>
      </c>
      <c r="O101" s="22">
        <v>30189</v>
      </c>
      <c r="P101" s="22">
        <v>26758</v>
      </c>
      <c r="Q101" s="22">
        <v>86472</v>
      </c>
      <c r="R101" s="22">
        <v>255595</v>
      </c>
    </row>
    <row r="102" spans="1:18" x14ac:dyDescent="0.35">
      <c r="A102" s="22" t="s">
        <v>114</v>
      </c>
      <c r="B102" s="22" t="s">
        <v>294</v>
      </c>
      <c r="C102" s="22" t="s">
        <v>315</v>
      </c>
      <c r="D102" s="22" t="s">
        <v>316</v>
      </c>
      <c r="E102" s="22">
        <v>918511</v>
      </c>
      <c r="F102" s="22">
        <v>947922</v>
      </c>
      <c r="G102" s="22">
        <v>978286</v>
      </c>
      <c r="H102" s="22">
        <v>1009633</v>
      </c>
      <c r="I102" s="22">
        <v>1041995</v>
      </c>
      <c r="J102" s="22">
        <v>10228992</v>
      </c>
      <c r="K102" s="22">
        <v>15125339</v>
      </c>
      <c r="L102" s="22">
        <v>473338</v>
      </c>
      <c r="M102" s="22">
        <v>443926</v>
      </c>
      <c r="N102" s="22">
        <v>413562</v>
      </c>
      <c r="O102" s="22">
        <v>382216</v>
      </c>
      <c r="P102" s="22">
        <v>349854</v>
      </c>
      <c r="Q102" s="22">
        <v>1581449</v>
      </c>
      <c r="R102" s="22">
        <v>3644345</v>
      </c>
    </row>
    <row r="103" spans="1:18" x14ac:dyDescent="0.35">
      <c r="A103" s="22" t="s">
        <v>114</v>
      </c>
      <c r="B103" s="22" t="s">
        <v>294</v>
      </c>
      <c r="C103" s="22" t="s">
        <v>317</v>
      </c>
      <c r="D103" s="22" t="s">
        <v>318</v>
      </c>
      <c r="E103" s="22">
        <v>178669</v>
      </c>
      <c r="F103" s="22">
        <v>184026</v>
      </c>
      <c r="G103" s="22">
        <v>189547</v>
      </c>
      <c r="H103" s="22">
        <v>195238</v>
      </c>
      <c r="I103" s="22">
        <v>201105</v>
      </c>
      <c r="J103" s="22">
        <v>1501270</v>
      </c>
      <c r="K103" s="22">
        <v>2449855</v>
      </c>
      <c r="L103" s="22">
        <v>70392</v>
      </c>
      <c r="M103" s="22">
        <v>65035</v>
      </c>
      <c r="N103" s="22">
        <v>59514</v>
      </c>
      <c r="O103" s="22">
        <v>53823</v>
      </c>
      <c r="P103" s="22">
        <v>47955</v>
      </c>
      <c r="Q103" s="22">
        <v>164311</v>
      </c>
      <c r="R103" s="22">
        <v>461030</v>
      </c>
    </row>
    <row r="104" spans="1:18" x14ac:dyDescent="0.35">
      <c r="A104" s="22" t="s">
        <v>114</v>
      </c>
      <c r="B104" s="22" t="s">
        <v>294</v>
      </c>
      <c r="C104" s="22" t="s">
        <v>319</v>
      </c>
      <c r="D104" s="22" t="s">
        <v>320</v>
      </c>
      <c r="E104" s="22">
        <v>44738</v>
      </c>
      <c r="F104" s="22">
        <v>46663</v>
      </c>
      <c r="G104" s="22">
        <v>48673</v>
      </c>
      <c r="H104" s="22">
        <v>50769</v>
      </c>
      <c r="I104" s="22">
        <v>52956</v>
      </c>
      <c r="J104" s="22">
        <v>263697</v>
      </c>
      <c r="K104" s="22">
        <v>507496</v>
      </c>
      <c r="L104" s="22">
        <v>21052</v>
      </c>
      <c r="M104" s="22">
        <v>19127</v>
      </c>
      <c r="N104" s="22">
        <v>17117</v>
      </c>
      <c r="O104" s="22">
        <v>15021</v>
      </c>
      <c r="P104" s="22">
        <v>12834</v>
      </c>
      <c r="Q104" s="22">
        <v>28310</v>
      </c>
      <c r="R104" s="22">
        <v>113461</v>
      </c>
    </row>
    <row r="105" spans="1:18" x14ac:dyDescent="0.35">
      <c r="A105" s="22" t="s">
        <v>114</v>
      </c>
      <c r="B105" s="22" t="s">
        <v>294</v>
      </c>
      <c r="C105" s="22" t="s">
        <v>321</v>
      </c>
      <c r="D105" s="22" t="s">
        <v>322</v>
      </c>
      <c r="E105" s="22">
        <v>57747</v>
      </c>
      <c r="F105" s="22">
        <v>59646</v>
      </c>
      <c r="G105" s="22">
        <v>61610</v>
      </c>
      <c r="H105" s="22">
        <v>63638</v>
      </c>
      <c r="I105" s="22">
        <v>60986</v>
      </c>
      <c r="J105" s="22">
        <v>1085710</v>
      </c>
      <c r="K105" s="22">
        <v>1389337</v>
      </c>
      <c r="L105" s="22">
        <v>45123</v>
      </c>
      <c r="M105" s="22">
        <v>43224</v>
      </c>
      <c r="N105" s="22">
        <v>41261</v>
      </c>
      <c r="O105" s="22">
        <v>39232</v>
      </c>
      <c r="P105" s="22">
        <v>37136</v>
      </c>
      <c r="Q105" s="22">
        <v>370678</v>
      </c>
      <c r="R105" s="22">
        <v>576654</v>
      </c>
    </row>
    <row r="106" spans="1:18" x14ac:dyDescent="0.35">
      <c r="A106" s="22" t="s">
        <v>114</v>
      </c>
      <c r="B106" s="22" t="s">
        <v>294</v>
      </c>
      <c r="C106" s="22" t="s">
        <v>323</v>
      </c>
      <c r="D106" s="22" t="s">
        <v>324</v>
      </c>
      <c r="E106" s="22">
        <v>317005</v>
      </c>
      <c r="F106" s="22">
        <v>310719</v>
      </c>
      <c r="G106" s="22">
        <v>315341</v>
      </c>
      <c r="H106" s="22">
        <v>326906</v>
      </c>
      <c r="I106" s="22">
        <v>262772</v>
      </c>
      <c r="J106" s="22">
        <v>2911242</v>
      </c>
      <c r="K106" s="22">
        <v>4443985</v>
      </c>
      <c r="L106" s="22">
        <v>130194</v>
      </c>
      <c r="M106" s="22">
        <v>119042</v>
      </c>
      <c r="N106" s="22">
        <v>107848</v>
      </c>
      <c r="O106" s="22">
        <v>96283</v>
      </c>
      <c r="P106" s="22">
        <v>85225</v>
      </c>
      <c r="Q106" s="22">
        <v>513775</v>
      </c>
      <c r="R106" s="22">
        <v>1052367</v>
      </c>
    </row>
    <row r="107" spans="1:18" x14ac:dyDescent="0.35">
      <c r="A107" s="22" t="s">
        <v>114</v>
      </c>
      <c r="B107" s="22" t="s">
        <v>294</v>
      </c>
      <c r="C107" s="22" t="s">
        <v>325</v>
      </c>
      <c r="D107" s="22" t="s">
        <v>326</v>
      </c>
      <c r="E107" s="22">
        <v>3455922</v>
      </c>
      <c r="F107" s="22">
        <v>3221248</v>
      </c>
      <c r="G107" s="22">
        <v>3278261</v>
      </c>
      <c r="H107" s="22">
        <v>2490996</v>
      </c>
      <c r="I107" s="22">
        <v>2564988</v>
      </c>
      <c r="J107" s="22">
        <v>31169607</v>
      </c>
      <c r="K107" s="22">
        <v>46181022</v>
      </c>
      <c r="L107" s="22">
        <v>1367947</v>
      </c>
      <c r="M107" s="22">
        <v>1239505</v>
      </c>
      <c r="N107" s="22">
        <v>1134881</v>
      </c>
      <c r="O107" s="22">
        <v>1034931</v>
      </c>
      <c r="P107" s="22">
        <v>960939</v>
      </c>
      <c r="Q107" s="22">
        <v>5649330</v>
      </c>
      <c r="R107" s="22">
        <v>11387533</v>
      </c>
    </row>
    <row r="108" spans="1:18" x14ac:dyDescent="0.35">
      <c r="A108" s="22" t="s">
        <v>114</v>
      </c>
      <c r="B108" s="22" t="s">
        <v>294</v>
      </c>
      <c r="C108" s="22" t="s">
        <v>327</v>
      </c>
      <c r="D108" s="22" t="s">
        <v>328</v>
      </c>
      <c r="E108" s="22">
        <v>323659</v>
      </c>
      <c r="F108" s="22">
        <v>157952</v>
      </c>
      <c r="G108" s="22">
        <v>163399</v>
      </c>
      <c r="H108" s="22">
        <v>169037</v>
      </c>
      <c r="I108" s="22">
        <v>174871</v>
      </c>
      <c r="J108" s="22">
        <v>1939941</v>
      </c>
      <c r="K108" s="22">
        <v>2928859</v>
      </c>
      <c r="L108" s="22">
        <v>94936</v>
      </c>
      <c r="M108" s="22">
        <v>86710</v>
      </c>
      <c r="N108" s="22">
        <v>81263</v>
      </c>
      <c r="O108" s="22">
        <v>75626</v>
      </c>
      <c r="P108" s="22">
        <v>69791</v>
      </c>
      <c r="Q108" s="22">
        <v>330813</v>
      </c>
      <c r="R108" s="22">
        <v>739139</v>
      </c>
    </row>
    <row r="109" spans="1:18" x14ac:dyDescent="0.35">
      <c r="A109" s="22" t="s">
        <v>114</v>
      </c>
      <c r="B109" s="22" t="s">
        <v>294</v>
      </c>
      <c r="C109" s="22" t="s">
        <v>329</v>
      </c>
      <c r="D109" s="22" t="s">
        <v>330</v>
      </c>
      <c r="E109" s="22">
        <v>1106106</v>
      </c>
      <c r="F109" s="22">
        <v>1071974</v>
      </c>
      <c r="G109" s="22">
        <v>721123</v>
      </c>
      <c r="H109" s="22">
        <v>473780</v>
      </c>
      <c r="I109" s="22">
        <v>20991</v>
      </c>
      <c r="J109" s="22">
        <v>104957</v>
      </c>
      <c r="K109" s="22">
        <v>3498931</v>
      </c>
      <c r="L109" s="22">
        <v>84600</v>
      </c>
      <c r="M109" s="22">
        <v>53918</v>
      </c>
      <c r="N109" s="22">
        <v>27660</v>
      </c>
      <c r="O109" s="22">
        <v>7926</v>
      </c>
      <c r="P109" s="22">
        <v>2577</v>
      </c>
      <c r="Q109" s="22">
        <v>5963</v>
      </c>
      <c r="R109" s="22">
        <v>182644</v>
      </c>
    </row>
    <row r="110" spans="1:18" x14ac:dyDescent="0.35">
      <c r="A110" s="22" t="s">
        <v>114</v>
      </c>
      <c r="B110" s="22" t="s">
        <v>294</v>
      </c>
      <c r="C110" s="22" t="s">
        <v>331</v>
      </c>
      <c r="D110" s="22" t="s">
        <v>332</v>
      </c>
      <c r="E110" s="22">
        <v>199011</v>
      </c>
      <c r="F110" s="22">
        <v>153783</v>
      </c>
      <c r="G110" s="22">
        <v>128160</v>
      </c>
      <c r="H110" s="22">
        <v>94945</v>
      </c>
      <c r="I110" s="22">
        <v>97532</v>
      </c>
      <c r="J110" s="22">
        <v>710968</v>
      </c>
      <c r="K110" s="22">
        <v>1384399</v>
      </c>
      <c r="L110" s="22">
        <v>57546</v>
      </c>
      <c r="M110" s="22">
        <v>50760</v>
      </c>
      <c r="N110" s="22">
        <v>43806</v>
      </c>
      <c r="O110" s="22">
        <v>38494</v>
      </c>
      <c r="P110" s="22">
        <v>34627</v>
      </c>
      <c r="Q110" s="22">
        <v>135460</v>
      </c>
      <c r="R110" s="22">
        <v>360693</v>
      </c>
    </row>
    <row r="111" spans="1:18" x14ac:dyDescent="0.35">
      <c r="A111" s="22" t="s">
        <v>114</v>
      </c>
      <c r="B111" s="22" t="s">
        <v>294</v>
      </c>
      <c r="C111" s="22" t="s">
        <v>333</v>
      </c>
      <c r="D111" s="22" t="s">
        <v>334</v>
      </c>
      <c r="E111" s="22">
        <v>429439</v>
      </c>
      <c r="F111" s="22">
        <v>337126</v>
      </c>
      <c r="G111" s="22">
        <v>352874</v>
      </c>
      <c r="H111" s="22">
        <v>283109</v>
      </c>
      <c r="I111" s="22">
        <v>295407</v>
      </c>
      <c r="J111" s="22">
        <v>4437600</v>
      </c>
      <c r="K111" s="22">
        <v>6135555</v>
      </c>
      <c r="L111" s="22">
        <v>237183</v>
      </c>
      <c r="M111" s="22">
        <v>220326</v>
      </c>
      <c r="N111" s="22">
        <v>204579</v>
      </c>
      <c r="O111" s="22">
        <v>188042</v>
      </c>
      <c r="P111" s="22">
        <v>175744</v>
      </c>
      <c r="Q111" s="22">
        <v>1337095</v>
      </c>
      <c r="R111" s="22">
        <v>2362969</v>
      </c>
    </row>
    <row r="112" spans="1:18" x14ac:dyDescent="0.35">
      <c r="A112" s="22" t="s">
        <v>114</v>
      </c>
      <c r="B112" s="22" t="s">
        <v>294</v>
      </c>
      <c r="C112" s="22" t="s">
        <v>335</v>
      </c>
      <c r="D112" s="22" t="s">
        <v>336</v>
      </c>
      <c r="E112" s="22">
        <v>889469</v>
      </c>
      <c r="F112" s="22">
        <v>911227</v>
      </c>
      <c r="G112" s="22">
        <v>620930</v>
      </c>
      <c r="H112" s="22">
        <v>609985</v>
      </c>
      <c r="I112" s="22">
        <v>607819</v>
      </c>
      <c r="J112" s="22">
        <v>10816132</v>
      </c>
      <c r="K112" s="22">
        <v>14455562</v>
      </c>
      <c r="L112" s="22">
        <v>424728</v>
      </c>
      <c r="M112" s="22">
        <v>396646</v>
      </c>
      <c r="N112" s="22">
        <v>362864</v>
      </c>
      <c r="O112" s="22">
        <v>347871</v>
      </c>
      <c r="P112" s="22">
        <v>326361</v>
      </c>
      <c r="Q112" s="22">
        <v>3115857</v>
      </c>
      <c r="R112" s="22">
        <v>4974327</v>
      </c>
    </row>
    <row r="113" spans="1:18" x14ac:dyDescent="0.35">
      <c r="A113" s="22" t="s">
        <v>114</v>
      </c>
      <c r="B113" s="22" t="s">
        <v>294</v>
      </c>
      <c r="C113" s="22" t="s">
        <v>337</v>
      </c>
      <c r="D113" s="22" t="s">
        <v>338</v>
      </c>
      <c r="E113" s="22">
        <v>120734</v>
      </c>
      <c r="F113" s="22">
        <v>124816</v>
      </c>
      <c r="G113" s="22">
        <v>129046</v>
      </c>
      <c r="H113" s="22">
        <v>133431</v>
      </c>
      <c r="I113" s="22">
        <v>137976</v>
      </c>
      <c r="J113" s="22">
        <v>2216326</v>
      </c>
      <c r="K113" s="22">
        <v>2862329</v>
      </c>
      <c r="L113" s="22">
        <v>88442</v>
      </c>
      <c r="M113" s="22">
        <v>84360</v>
      </c>
      <c r="N113" s="22">
        <v>80130</v>
      </c>
      <c r="O113" s="22">
        <v>75745</v>
      </c>
      <c r="P113" s="22">
        <v>71200</v>
      </c>
      <c r="Q113" s="22">
        <v>568277</v>
      </c>
      <c r="R113" s="22">
        <v>968154</v>
      </c>
    </row>
    <row r="114" spans="1:18" x14ac:dyDescent="0.35">
      <c r="A114" s="22" t="s">
        <v>114</v>
      </c>
      <c r="B114" s="22" t="s">
        <v>294</v>
      </c>
      <c r="C114" s="22" t="s">
        <v>339</v>
      </c>
      <c r="D114" s="22" t="s">
        <v>340</v>
      </c>
      <c r="E114" s="22">
        <v>1523161</v>
      </c>
      <c r="F114" s="22">
        <v>1603675</v>
      </c>
      <c r="G114" s="22">
        <v>1268573</v>
      </c>
      <c r="H114" s="22">
        <v>1074162</v>
      </c>
      <c r="I114" s="22">
        <v>1115427</v>
      </c>
      <c r="J114" s="22">
        <v>7517245</v>
      </c>
      <c r="K114" s="22">
        <v>14102243</v>
      </c>
      <c r="L114" s="22">
        <v>772590</v>
      </c>
      <c r="M114" s="22">
        <v>710743</v>
      </c>
      <c r="N114" s="22">
        <v>648746</v>
      </c>
      <c r="O114" s="22">
        <v>597300</v>
      </c>
      <c r="P114" s="22">
        <v>560034</v>
      </c>
      <c r="Q114" s="22">
        <v>3446274</v>
      </c>
      <c r="R114" s="22">
        <v>6735687</v>
      </c>
    </row>
    <row r="115" spans="1:18" x14ac:dyDescent="0.35">
      <c r="A115" s="22" t="s">
        <v>114</v>
      </c>
      <c r="B115" s="22" t="s">
        <v>294</v>
      </c>
      <c r="C115" s="22" t="s">
        <v>341</v>
      </c>
      <c r="D115" s="22" t="s">
        <v>342</v>
      </c>
      <c r="E115" s="22">
        <v>0</v>
      </c>
      <c r="F115" s="22">
        <v>0</v>
      </c>
      <c r="G115" s="22">
        <v>0</v>
      </c>
      <c r="H115" s="22">
        <v>0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</row>
    <row r="116" spans="1:18" x14ac:dyDescent="0.35">
      <c r="A116" s="22" t="s">
        <v>114</v>
      </c>
      <c r="B116" s="22" t="s">
        <v>294</v>
      </c>
      <c r="C116" s="22" t="s">
        <v>343</v>
      </c>
      <c r="D116" s="22" t="s">
        <v>344</v>
      </c>
      <c r="E116" s="22">
        <v>474186</v>
      </c>
      <c r="F116" s="22">
        <v>488159</v>
      </c>
      <c r="G116" s="22">
        <v>502543</v>
      </c>
      <c r="H116" s="22">
        <v>517352</v>
      </c>
      <c r="I116" s="22">
        <v>532596</v>
      </c>
      <c r="J116" s="22">
        <v>5954078</v>
      </c>
      <c r="K116" s="22">
        <v>8468914</v>
      </c>
      <c r="L116" s="22">
        <v>244396</v>
      </c>
      <c r="M116" s="22">
        <v>230423</v>
      </c>
      <c r="N116" s="22">
        <v>216039</v>
      </c>
      <c r="O116" s="22">
        <v>201230</v>
      </c>
      <c r="P116" s="22">
        <v>185986</v>
      </c>
      <c r="Q116" s="22">
        <v>1041680</v>
      </c>
      <c r="R116" s="22">
        <v>2119754</v>
      </c>
    </row>
    <row r="117" spans="1:18" x14ac:dyDescent="0.35">
      <c r="A117" s="22" t="s">
        <v>114</v>
      </c>
      <c r="B117" s="22" t="s">
        <v>294</v>
      </c>
      <c r="C117" s="22" t="s">
        <v>345</v>
      </c>
      <c r="D117" s="22" t="s">
        <v>346</v>
      </c>
      <c r="E117" s="22">
        <v>39321</v>
      </c>
      <c r="F117" s="22">
        <v>40939</v>
      </c>
      <c r="G117" s="22">
        <v>42626</v>
      </c>
      <c r="H117" s="22">
        <v>44384</v>
      </c>
      <c r="I117" s="22">
        <v>46215</v>
      </c>
      <c r="J117" s="22">
        <v>888853</v>
      </c>
      <c r="K117" s="22">
        <v>1102338</v>
      </c>
      <c r="L117" s="22">
        <v>39463</v>
      </c>
      <c r="M117" s="22">
        <v>37845</v>
      </c>
      <c r="N117" s="22">
        <v>36158</v>
      </c>
      <c r="O117" s="22">
        <v>34400</v>
      </c>
      <c r="P117" s="22">
        <v>32569</v>
      </c>
      <c r="Q117" s="22">
        <v>423966</v>
      </c>
      <c r="R117" s="22">
        <v>604401</v>
      </c>
    </row>
    <row r="118" spans="1:18" x14ac:dyDescent="0.35">
      <c r="A118" s="22" t="s">
        <v>114</v>
      </c>
      <c r="B118" s="22" t="s">
        <v>294</v>
      </c>
      <c r="C118" s="22" t="s">
        <v>347</v>
      </c>
      <c r="D118" s="22" t="s">
        <v>348</v>
      </c>
      <c r="E118" s="22">
        <v>436709</v>
      </c>
      <c r="F118" s="22">
        <v>446792</v>
      </c>
      <c r="G118" s="22">
        <v>457075</v>
      </c>
      <c r="H118" s="22">
        <v>470973</v>
      </c>
      <c r="I118" s="22">
        <v>485303</v>
      </c>
      <c r="J118" s="22">
        <v>13308400</v>
      </c>
      <c r="K118" s="22">
        <v>15605252</v>
      </c>
      <c r="L118" s="22">
        <v>469373</v>
      </c>
      <c r="M118" s="22">
        <v>456025</v>
      </c>
      <c r="N118" s="22">
        <v>442475</v>
      </c>
      <c r="O118" s="22">
        <v>428577</v>
      </c>
      <c r="P118" s="22">
        <v>414247</v>
      </c>
      <c r="Q118" s="22">
        <v>4825574</v>
      </c>
      <c r="R118" s="22">
        <v>7036271</v>
      </c>
    </row>
    <row r="119" spans="1:18" x14ac:dyDescent="0.35">
      <c r="A119" s="22" t="s">
        <v>114</v>
      </c>
      <c r="B119" s="22" t="s">
        <v>294</v>
      </c>
      <c r="C119" s="22" t="s">
        <v>349</v>
      </c>
      <c r="D119" s="22" t="s">
        <v>350</v>
      </c>
      <c r="E119" s="22">
        <v>594168</v>
      </c>
      <c r="F119" s="22">
        <v>540946</v>
      </c>
      <c r="G119" s="22">
        <v>560342</v>
      </c>
      <c r="H119" s="22">
        <v>580497</v>
      </c>
      <c r="I119" s="22">
        <v>559545</v>
      </c>
      <c r="J119" s="22">
        <v>954960</v>
      </c>
      <c r="K119" s="22">
        <v>3790458</v>
      </c>
      <c r="L119" s="22">
        <v>126603</v>
      </c>
      <c r="M119" s="22">
        <v>105485</v>
      </c>
      <c r="N119" s="22">
        <v>86089</v>
      </c>
      <c r="O119" s="22">
        <v>65934</v>
      </c>
      <c r="P119" s="22">
        <v>44883</v>
      </c>
      <c r="Q119" s="22">
        <v>62063</v>
      </c>
      <c r="R119" s="22">
        <v>491057</v>
      </c>
    </row>
    <row r="120" spans="1:18" x14ac:dyDescent="0.35">
      <c r="A120" s="22" t="s">
        <v>114</v>
      </c>
      <c r="B120" s="22" t="s">
        <v>294</v>
      </c>
      <c r="C120" s="22" t="s">
        <v>351</v>
      </c>
      <c r="D120" s="22" t="s">
        <v>352</v>
      </c>
      <c r="E120" s="22">
        <v>1309795</v>
      </c>
      <c r="F120" s="22">
        <v>1267644</v>
      </c>
      <c r="G120" s="22">
        <v>989167</v>
      </c>
      <c r="H120" s="22">
        <v>1027561</v>
      </c>
      <c r="I120" s="22">
        <v>981374</v>
      </c>
      <c r="J120" s="22">
        <v>5647375</v>
      </c>
      <c r="K120" s="22">
        <v>11222916</v>
      </c>
      <c r="L120" s="22">
        <v>430225</v>
      </c>
      <c r="M120" s="22">
        <v>382139</v>
      </c>
      <c r="N120" s="22">
        <v>339156</v>
      </c>
      <c r="O120" s="22">
        <v>300762</v>
      </c>
      <c r="P120" s="22">
        <v>260667</v>
      </c>
      <c r="Q120" s="22">
        <v>1047109</v>
      </c>
      <c r="R120" s="22">
        <v>2760058</v>
      </c>
    </row>
    <row r="121" spans="1:18" x14ac:dyDescent="0.35">
      <c r="A121" s="22" t="s">
        <v>114</v>
      </c>
      <c r="B121" s="22" t="s">
        <v>294</v>
      </c>
      <c r="C121" s="22" t="s">
        <v>353</v>
      </c>
      <c r="D121" s="22" t="s">
        <v>354</v>
      </c>
      <c r="E121" s="22">
        <v>725061</v>
      </c>
      <c r="F121" s="22">
        <v>729941</v>
      </c>
      <c r="G121" s="22">
        <v>762170</v>
      </c>
      <c r="H121" s="22">
        <v>795839</v>
      </c>
      <c r="I121" s="22">
        <v>831011</v>
      </c>
      <c r="J121" s="22">
        <v>3978656</v>
      </c>
      <c r="K121" s="22">
        <v>7822678</v>
      </c>
      <c r="L121" s="22">
        <v>326912</v>
      </c>
      <c r="M121" s="22">
        <v>294270</v>
      </c>
      <c r="N121" s="22">
        <v>262041</v>
      </c>
      <c r="O121" s="22">
        <v>228372</v>
      </c>
      <c r="P121" s="22">
        <v>193200</v>
      </c>
      <c r="Q121" s="22">
        <v>476708</v>
      </c>
      <c r="R121" s="22">
        <v>1781503</v>
      </c>
    </row>
    <row r="122" spans="1:18" x14ac:dyDescent="0.35">
      <c r="A122" s="22" t="s">
        <v>114</v>
      </c>
      <c r="B122" s="22" t="s">
        <v>294</v>
      </c>
      <c r="C122" s="22" t="s">
        <v>355</v>
      </c>
      <c r="D122" s="22" t="s">
        <v>356</v>
      </c>
      <c r="E122" s="22">
        <v>69106</v>
      </c>
      <c r="F122" s="22">
        <v>71800</v>
      </c>
      <c r="G122" s="22">
        <v>74601</v>
      </c>
      <c r="H122" s="22">
        <v>77512</v>
      </c>
      <c r="I122" s="22">
        <v>45615</v>
      </c>
      <c r="J122" s="22">
        <v>530835</v>
      </c>
      <c r="K122" s="22">
        <v>869469</v>
      </c>
      <c r="L122" s="22">
        <v>27230</v>
      </c>
      <c r="M122" s="22">
        <v>24536</v>
      </c>
      <c r="N122" s="22">
        <v>21735</v>
      </c>
      <c r="O122" s="22">
        <v>18824</v>
      </c>
      <c r="P122" s="22">
        <v>15799</v>
      </c>
      <c r="Q122" s="22">
        <v>82273</v>
      </c>
      <c r="R122" s="22">
        <v>190397</v>
      </c>
    </row>
    <row r="123" spans="1:18" x14ac:dyDescent="0.35">
      <c r="A123" s="22" t="s">
        <v>114</v>
      </c>
      <c r="B123" s="22" t="s">
        <v>294</v>
      </c>
      <c r="C123" s="22" t="s">
        <v>357</v>
      </c>
      <c r="D123" s="22" t="s">
        <v>358</v>
      </c>
      <c r="E123" s="22">
        <v>1060345</v>
      </c>
      <c r="F123" s="22">
        <v>1089170</v>
      </c>
      <c r="G123" s="22">
        <v>1007866</v>
      </c>
      <c r="H123" s="22">
        <v>839869</v>
      </c>
      <c r="I123" s="22">
        <v>869129</v>
      </c>
      <c r="J123" s="22">
        <v>7779819</v>
      </c>
      <c r="K123" s="22">
        <v>12646198</v>
      </c>
      <c r="L123" s="22">
        <v>442737</v>
      </c>
      <c r="M123" s="22">
        <v>399666</v>
      </c>
      <c r="N123" s="22">
        <v>356196</v>
      </c>
      <c r="O123" s="22">
        <v>317682</v>
      </c>
      <c r="P123" s="22">
        <v>285547</v>
      </c>
      <c r="Q123" s="22">
        <v>1409552</v>
      </c>
      <c r="R123" s="22">
        <v>3211380</v>
      </c>
    </row>
    <row r="124" spans="1:18" x14ac:dyDescent="0.35">
      <c r="A124" s="22" t="s">
        <v>114</v>
      </c>
      <c r="B124" s="22" t="s">
        <v>294</v>
      </c>
      <c r="C124" s="22" t="s">
        <v>359</v>
      </c>
      <c r="D124" s="22" t="s">
        <v>360</v>
      </c>
      <c r="E124" s="22">
        <v>204977</v>
      </c>
      <c r="F124" s="22">
        <v>1007794</v>
      </c>
      <c r="G124" s="22">
        <v>110687</v>
      </c>
      <c r="H124" s="22">
        <v>113658</v>
      </c>
      <c r="I124" s="22">
        <v>116708</v>
      </c>
      <c r="J124" s="22">
        <v>119841</v>
      </c>
      <c r="K124" s="22">
        <v>1673665</v>
      </c>
      <c r="L124" s="22">
        <v>44718</v>
      </c>
      <c r="M124" s="22">
        <v>33381</v>
      </c>
      <c r="N124" s="22">
        <v>11555</v>
      </c>
      <c r="O124" s="22">
        <v>8584</v>
      </c>
      <c r="P124" s="22">
        <v>5534</v>
      </c>
      <c r="Q124" s="22">
        <v>2402</v>
      </c>
      <c r="R124" s="22">
        <v>106174</v>
      </c>
    </row>
    <row r="125" spans="1:18" x14ac:dyDescent="0.35">
      <c r="A125" s="22" t="s">
        <v>114</v>
      </c>
      <c r="B125" s="22" t="s">
        <v>294</v>
      </c>
      <c r="C125" s="22" t="s">
        <v>361</v>
      </c>
      <c r="D125" s="22" t="s">
        <v>362</v>
      </c>
      <c r="E125" s="22">
        <v>229116</v>
      </c>
      <c r="F125" s="22">
        <v>240170</v>
      </c>
      <c r="G125" s="22">
        <v>212090</v>
      </c>
      <c r="H125" s="22">
        <v>195928</v>
      </c>
      <c r="I125" s="22">
        <v>161209</v>
      </c>
      <c r="J125" s="22">
        <v>661843</v>
      </c>
      <c r="K125" s="22">
        <v>1700356</v>
      </c>
      <c r="L125" s="22">
        <v>73027</v>
      </c>
      <c r="M125" s="22">
        <v>61973</v>
      </c>
      <c r="N125" s="22">
        <v>50374</v>
      </c>
      <c r="O125" s="22">
        <v>40631</v>
      </c>
      <c r="P125" s="22">
        <v>32420</v>
      </c>
      <c r="Q125" s="22">
        <v>70218</v>
      </c>
      <c r="R125" s="22">
        <v>328643</v>
      </c>
    </row>
    <row r="126" spans="1:18" x14ac:dyDescent="0.35">
      <c r="A126" s="22" t="s">
        <v>114</v>
      </c>
      <c r="B126" s="22" t="s">
        <v>294</v>
      </c>
      <c r="C126" s="22" t="s">
        <v>363</v>
      </c>
      <c r="D126" s="22" t="s">
        <v>364</v>
      </c>
      <c r="E126" s="22">
        <v>51496</v>
      </c>
      <c r="F126" s="22">
        <v>32421</v>
      </c>
      <c r="G126" s="22">
        <v>33920</v>
      </c>
      <c r="H126" s="22">
        <v>35487</v>
      </c>
      <c r="I126" s="22">
        <v>37127</v>
      </c>
      <c r="J126" s="22">
        <v>0</v>
      </c>
      <c r="K126" s="22">
        <v>190451</v>
      </c>
      <c r="L126" s="22">
        <v>7609</v>
      </c>
      <c r="M126" s="22">
        <v>5983</v>
      </c>
      <c r="N126" s="22">
        <v>4484</v>
      </c>
      <c r="O126" s="22">
        <v>2917</v>
      </c>
      <c r="P126" s="22">
        <v>1277</v>
      </c>
      <c r="Q126" s="22">
        <v>0</v>
      </c>
      <c r="R126" s="22">
        <v>22270</v>
      </c>
    </row>
    <row r="127" spans="1:18" x14ac:dyDescent="0.35">
      <c r="A127" s="22" t="s">
        <v>114</v>
      </c>
      <c r="B127" s="22" t="s">
        <v>294</v>
      </c>
      <c r="C127" s="22" t="s">
        <v>365</v>
      </c>
      <c r="D127" s="22" t="s">
        <v>366</v>
      </c>
      <c r="E127" s="22">
        <v>270591</v>
      </c>
      <c r="F127" s="22">
        <v>278908</v>
      </c>
      <c r="G127" s="22">
        <v>232007</v>
      </c>
      <c r="H127" s="22">
        <v>237568</v>
      </c>
      <c r="I127" s="22">
        <v>239843</v>
      </c>
      <c r="J127" s="22">
        <v>1907225</v>
      </c>
      <c r="K127" s="22">
        <v>3166142</v>
      </c>
      <c r="L127" s="22">
        <v>82899</v>
      </c>
      <c r="M127" s="22">
        <v>74582</v>
      </c>
      <c r="N127" s="22">
        <v>65959</v>
      </c>
      <c r="O127" s="22">
        <v>60397</v>
      </c>
      <c r="P127" s="22">
        <v>55739</v>
      </c>
      <c r="Q127" s="22">
        <v>301481</v>
      </c>
      <c r="R127" s="22">
        <v>641057</v>
      </c>
    </row>
    <row r="128" spans="1:18" x14ac:dyDescent="0.35">
      <c r="A128" s="22" t="s">
        <v>114</v>
      </c>
      <c r="B128" s="22" t="s">
        <v>294</v>
      </c>
      <c r="C128" s="22" t="s">
        <v>367</v>
      </c>
      <c r="D128" s="22" t="s">
        <v>368</v>
      </c>
      <c r="E128" s="22">
        <v>687509</v>
      </c>
      <c r="F128" s="22">
        <v>652237</v>
      </c>
      <c r="G128" s="22">
        <v>673107</v>
      </c>
      <c r="H128" s="22">
        <v>694669</v>
      </c>
      <c r="I128" s="22">
        <v>716948</v>
      </c>
      <c r="J128" s="22">
        <v>11088447</v>
      </c>
      <c r="K128" s="22">
        <v>14512917</v>
      </c>
      <c r="L128" s="22">
        <v>436177</v>
      </c>
      <c r="M128" s="22">
        <v>412440</v>
      </c>
      <c r="N128" s="22">
        <v>391570</v>
      </c>
      <c r="O128" s="22">
        <v>370008</v>
      </c>
      <c r="P128" s="22">
        <v>347729</v>
      </c>
      <c r="Q128" s="22">
        <v>2329558</v>
      </c>
      <c r="R128" s="22">
        <v>4287482</v>
      </c>
    </row>
    <row r="129" spans="1:18" x14ac:dyDescent="0.35">
      <c r="A129" s="22" t="s">
        <v>114</v>
      </c>
      <c r="B129" s="22" t="s">
        <v>294</v>
      </c>
      <c r="C129" s="22" t="s">
        <v>369</v>
      </c>
      <c r="D129" s="22" t="s">
        <v>370</v>
      </c>
      <c r="E129" s="22">
        <v>474152</v>
      </c>
      <c r="F129" s="22">
        <v>488726</v>
      </c>
      <c r="G129" s="22">
        <v>503809</v>
      </c>
      <c r="H129" s="22">
        <v>519421</v>
      </c>
      <c r="I129" s="22">
        <v>535584</v>
      </c>
      <c r="J129" s="22">
        <v>2947277</v>
      </c>
      <c r="K129" s="22">
        <v>5468969</v>
      </c>
      <c r="L129" s="22">
        <v>170731</v>
      </c>
      <c r="M129" s="22">
        <v>156157</v>
      </c>
      <c r="N129" s="22">
        <v>141074</v>
      </c>
      <c r="O129" s="22">
        <v>125461</v>
      </c>
      <c r="P129" s="22">
        <v>109298</v>
      </c>
      <c r="Q129" s="22">
        <v>372097</v>
      </c>
      <c r="R129" s="22">
        <v>1074818</v>
      </c>
    </row>
    <row r="130" spans="1:18" x14ac:dyDescent="0.35">
      <c r="A130" s="22" t="s">
        <v>114</v>
      </c>
      <c r="B130" s="22" t="s">
        <v>294</v>
      </c>
      <c r="C130" s="22" t="s">
        <v>371</v>
      </c>
      <c r="D130" s="22" t="s">
        <v>372</v>
      </c>
      <c r="E130" s="22">
        <v>28922</v>
      </c>
      <c r="F130" s="22">
        <v>29591</v>
      </c>
      <c r="G130" s="22">
        <v>30275</v>
      </c>
      <c r="H130" s="22">
        <v>30973</v>
      </c>
      <c r="I130" s="22">
        <v>31690</v>
      </c>
      <c r="J130" s="22">
        <v>320281</v>
      </c>
      <c r="K130" s="22">
        <v>471732</v>
      </c>
      <c r="L130" s="22">
        <v>10675</v>
      </c>
      <c r="M130" s="22">
        <v>10006</v>
      </c>
      <c r="N130" s="22">
        <v>9322</v>
      </c>
      <c r="O130" s="22">
        <v>8624</v>
      </c>
      <c r="P130" s="22">
        <v>7907</v>
      </c>
      <c r="Q130" s="22">
        <v>36092</v>
      </c>
      <c r="R130" s="22">
        <v>82626</v>
      </c>
    </row>
    <row r="131" spans="1:18" x14ac:dyDescent="0.35">
      <c r="A131" s="22" t="s">
        <v>114</v>
      </c>
      <c r="B131" s="22" t="s">
        <v>294</v>
      </c>
      <c r="C131" s="22" t="s">
        <v>373</v>
      </c>
      <c r="D131" s="22" t="s">
        <v>374</v>
      </c>
      <c r="E131" s="22">
        <v>26322</v>
      </c>
      <c r="F131" s="22">
        <v>27806</v>
      </c>
      <c r="G131" s="22">
        <v>229826</v>
      </c>
      <c r="H131" s="22">
        <v>0</v>
      </c>
      <c r="I131" s="22">
        <v>0</v>
      </c>
      <c r="J131" s="22">
        <v>0</v>
      </c>
      <c r="K131" s="22">
        <v>283954</v>
      </c>
      <c r="L131" s="22">
        <v>14960</v>
      </c>
      <c r="M131" s="22">
        <v>13476</v>
      </c>
      <c r="N131" s="22">
        <v>10036</v>
      </c>
      <c r="O131" s="22">
        <v>0</v>
      </c>
      <c r="P131" s="22">
        <v>0</v>
      </c>
      <c r="Q131" s="22">
        <v>0</v>
      </c>
      <c r="R131" s="22">
        <v>38472</v>
      </c>
    </row>
    <row r="132" spans="1:18" x14ac:dyDescent="0.35">
      <c r="A132" s="22" t="s">
        <v>114</v>
      </c>
      <c r="B132" s="22" t="s">
        <v>294</v>
      </c>
      <c r="C132" s="22" t="s">
        <v>375</v>
      </c>
      <c r="D132" s="22" t="s">
        <v>376</v>
      </c>
      <c r="E132" s="22">
        <v>14688</v>
      </c>
      <c r="F132" s="22">
        <v>15401</v>
      </c>
      <c r="G132" s="22">
        <v>16148</v>
      </c>
      <c r="H132" s="22">
        <v>8365</v>
      </c>
      <c r="I132" s="22">
        <v>0</v>
      </c>
      <c r="J132" s="22">
        <v>0</v>
      </c>
      <c r="K132" s="22">
        <v>54602</v>
      </c>
      <c r="L132" s="22">
        <v>2444</v>
      </c>
      <c r="M132" s="22">
        <v>1731</v>
      </c>
      <c r="N132" s="22">
        <v>984</v>
      </c>
      <c r="O132" s="22">
        <v>201</v>
      </c>
      <c r="P132" s="22">
        <v>0</v>
      </c>
      <c r="Q132" s="22">
        <v>0</v>
      </c>
      <c r="R132" s="22">
        <v>5360</v>
      </c>
    </row>
    <row r="133" spans="1:18" x14ac:dyDescent="0.35">
      <c r="A133" s="22" t="s">
        <v>114</v>
      </c>
      <c r="B133" s="22" t="s">
        <v>294</v>
      </c>
      <c r="C133" s="22" t="s">
        <v>377</v>
      </c>
      <c r="D133" s="22" t="s">
        <v>378</v>
      </c>
      <c r="E133" s="22">
        <v>502816</v>
      </c>
      <c r="F133" s="22">
        <v>365082</v>
      </c>
      <c r="G133" s="22">
        <v>383013</v>
      </c>
      <c r="H133" s="22">
        <v>117374</v>
      </c>
      <c r="I133" s="22">
        <v>122059</v>
      </c>
      <c r="J133" s="22">
        <v>989302</v>
      </c>
      <c r="K133" s="22">
        <v>2479646</v>
      </c>
      <c r="L133" s="22">
        <v>102658</v>
      </c>
      <c r="M133" s="22">
        <v>83726</v>
      </c>
      <c r="N133" s="22">
        <v>65795</v>
      </c>
      <c r="O133" s="22">
        <v>47332</v>
      </c>
      <c r="P133" s="22">
        <v>42646</v>
      </c>
      <c r="Q133" s="22">
        <v>156304</v>
      </c>
      <c r="R133" s="22">
        <v>498461</v>
      </c>
    </row>
    <row r="134" spans="1:18" x14ac:dyDescent="0.35">
      <c r="A134" s="22" t="s">
        <v>114</v>
      </c>
      <c r="B134" s="22" t="s">
        <v>294</v>
      </c>
      <c r="C134" s="22" t="s">
        <v>379</v>
      </c>
      <c r="D134" s="22" t="s">
        <v>380</v>
      </c>
      <c r="E134" s="22">
        <v>452362</v>
      </c>
      <c r="F134" s="22">
        <v>356114</v>
      </c>
      <c r="G134" s="22">
        <v>331353</v>
      </c>
      <c r="H134" s="22">
        <v>347382</v>
      </c>
      <c r="I134" s="22">
        <v>200422</v>
      </c>
      <c r="J134" s="22">
        <v>711510</v>
      </c>
      <c r="K134" s="22">
        <v>2399143</v>
      </c>
      <c r="L134" s="22">
        <v>106687</v>
      </c>
      <c r="M134" s="22">
        <v>83389</v>
      </c>
      <c r="N134" s="22">
        <v>65875</v>
      </c>
      <c r="O134" s="22">
        <v>49846</v>
      </c>
      <c r="P134" s="22">
        <v>35104</v>
      </c>
      <c r="Q134" s="22">
        <v>57601</v>
      </c>
      <c r="R134" s="22">
        <v>398502</v>
      </c>
    </row>
    <row r="135" spans="1:18" x14ac:dyDescent="0.35">
      <c r="A135" s="22" t="s">
        <v>114</v>
      </c>
      <c r="B135" s="22" t="s">
        <v>294</v>
      </c>
      <c r="C135" s="22" t="s">
        <v>381</v>
      </c>
      <c r="D135" s="22" t="s">
        <v>382</v>
      </c>
      <c r="E135" s="22">
        <v>971774</v>
      </c>
      <c r="F135" s="22">
        <v>1000709</v>
      </c>
      <c r="G135" s="22">
        <v>1030572</v>
      </c>
      <c r="H135" s="22">
        <v>1061394</v>
      </c>
      <c r="I135" s="22">
        <v>959204</v>
      </c>
      <c r="J135" s="22">
        <v>2541612</v>
      </c>
      <c r="K135" s="22">
        <v>7565265</v>
      </c>
      <c r="L135" s="22">
        <v>227893</v>
      </c>
      <c r="M135" s="22">
        <v>198958</v>
      </c>
      <c r="N135" s="22">
        <v>169096</v>
      </c>
      <c r="O135" s="22">
        <v>138274</v>
      </c>
      <c r="P135" s="22">
        <v>106459</v>
      </c>
      <c r="Q135" s="22">
        <v>381235</v>
      </c>
      <c r="R135" s="22">
        <v>1221915</v>
      </c>
    </row>
    <row r="136" spans="1:18" x14ac:dyDescent="0.35">
      <c r="A136" s="22" t="s">
        <v>114</v>
      </c>
      <c r="B136" s="22" t="s">
        <v>294</v>
      </c>
      <c r="C136" s="22" t="s">
        <v>383</v>
      </c>
      <c r="D136" s="22" t="s">
        <v>384</v>
      </c>
      <c r="E136" s="22">
        <v>931411</v>
      </c>
      <c r="F136" s="22">
        <v>478487</v>
      </c>
      <c r="G136" s="22">
        <v>327606</v>
      </c>
      <c r="H136" s="22">
        <v>343623</v>
      </c>
      <c r="I136" s="22">
        <v>362493</v>
      </c>
      <c r="J136" s="22">
        <v>783732</v>
      </c>
      <c r="K136" s="22">
        <v>3227352</v>
      </c>
      <c r="L136" s="22">
        <v>128764</v>
      </c>
      <c r="M136" s="22">
        <v>98851</v>
      </c>
      <c r="N136" s="22">
        <v>78369</v>
      </c>
      <c r="O136" s="22">
        <v>60551</v>
      </c>
      <c r="P136" s="22">
        <v>41682</v>
      </c>
      <c r="Q136" s="22">
        <v>103787</v>
      </c>
      <c r="R136" s="22">
        <v>512004</v>
      </c>
    </row>
    <row r="137" spans="1:18" x14ac:dyDescent="0.35">
      <c r="A137" s="22" t="s">
        <v>114</v>
      </c>
      <c r="B137" s="22" t="s">
        <v>294</v>
      </c>
      <c r="C137" s="22" t="s">
        <v>385</v>
      </c>
      <c r="D137" s="22" t="s">
        <v>386</v>
      </c>
      <c r="E137" s="22">
        <v>0</v>
      </c>
      <c r="F137" s="22">
        <v>0</v>
      </c>
      <c r="G137" s="22">
        <v>0</v>
      </c>
      <c r="H137" s="22">
        <v>0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</row>
    <row r="138" spans="1:18" x14ac:dyDescent="0.35">
      <c r="A138" s="22" t="s">
        <v>114</v>
      </c>
      <c r="B138" s="22" t="s">
        <v>294</v>
      </c>
      <c r="C138" s="22" t="s">
        <v>387</v>
      </c>
      <c r="D138" s="22" t="s">
        <v>388</v>
      </c>
      <c r="E138" s="22">
        <v>68440</v>
      </c>
      <c r="F138" s="22">
        <v>71428</v>
      </c>
      <c r="G138" s="22">
        <v>74555</v>
      </c>
      <c r="H138" s="22">
        <v>77826</v>
      </c>
      <c r="I138" s="22">
        <v>81251</v>
      </c>
      <c r="J138" s="22">
        <v>240282</v>
      </c>
      <c r="K138" s="22">
        <v>613782</v>
      </c>
      <c r="L138" s="22">
        <v>26320</v>
      </c>
      <c r="M138" s="22">
        <v>23332</v>
      </c>
      <c r="N138" s="22">
        <v>20205</v>
      </c>
      <c r="O138" s="22">
        <v>16934</v>
      </c>
      <c r="P138" s="22">
        <v>13509</v>
      </c>
      <c r="Q138" s="22">
        <v>15375</v>
      </c>
      <c r="R138" s="22">
        <v>115675</v>
      </c>
    </row>
    <row r="139" spans="1:18" x14ac:dyDescent="0.35">
      <c r="A139" s="22" t="s">
        <v>114</v>
      </c>
      <c r="B139" s="22" t="s">
        <v>294</v>
      </c>
      <c r="C139" s="22" t="s">
        <v>389</v>
      </c>
      <c r="D139" s="22" t="s">
        <v>390</v>
      </c>
      <c r="E139" s="22">
        <v>100372</v>
      </c>
      <c r="F139" s="22">
        <v>102731</v>
      </c>
      <c r="G139" s="22">
        <v>105145</v>
      </c>
      <c r="H139" s="22">
        <v>107617</v>
      </c>
      <c r="I139" s="22">
        <v>94121</v>
      </c>
      <c r="J139" s="22">
        <v>10800</v>
      </c>
      <c r="K139" s="22">
        <v>520786</v>
      </c>
      <c r="L139" s="22">
        <v>11243</v>
      </c>
      <c r="M139" s="22">
        <v>8884</v>
      </c>
      <c r="N139" s="22">
        <v>6470</v>
      </c>
      <c r="O139" s="22">
        <v>3998</v>
      </c>
      <c r="P139" s="22">
        <v>1468</v>
      </c>
      <c r="Q139" s="22">
        <v>31</v>
      </c>
      <c r="R139" s="22">
        <v>32094</v>
      </c>
    </row>
    <row r="140" spans="1:18" x14ac:dyDescent="0.35">
      <c r="A140" s="22" t="s">
        <v>114</v>
      </c>
      <c r="B140" s="22" t="s">
        <v>294</v>
      </c>
      <c r="C140" s="22" t="s">
        <v>391</v>
      </c>
      <c r="D140" s="22" t="s">
        <v>392</v>
      </c>
      <c r="E140" s="22">
        <v>100140</v>
      </c>
      <c r="F140" s="22">
        <v>103913</v>
      </c>
      <c r="G140" s="22">
        <v>107835</v>
      </c>
      <c r="H140" s="22">
        <v>111911</v>
      </c>
      <c r="I140" s="22">
        <v>116147</v>
      </c>
      <c r="J140" s="22">
        <v>603076</v>
      </c>
      <c r="K140" s="22">
        <v>1143022</v>
      </c>
      <c r="L140" s="22">
        <v>44962</v>
      </c>
      <c r="M140" s="22">
        <v>41189</v>
      </c>
      <c r="N140" s="22">
        <v>37267</v>
      </c>
      <c r="O140" s="22">
        <v>33191</v>
      </c>
      <c r="P140" s="22">
        <v>29955</v>
      </c>
      <c r="Q140" s="22">
        <v>94752</v>
      </c>
      <c r="R140" s="22">
        <v>281316</v>
      </c>
    </row>
    <row r="141" spans="1:18" x14ac:dyDescent="0.35">
      <c r="A141" s="22" t="s">
        <v>114</v>
      </c>
      <c r="B141" s="22" t="s">
        <v>294</v>
      </c>
      <c r="C141" s="22" t="s">
        <v>393</v>
      </c>
      <c r="D141" s="22" t="s">
        <v>394</v>
      </c>
      <c r="E141" s="22">
        <v>0</v>
      </c>
      <c r="F141" s="22">
        <v>0</v>
      </c>
      <c r="G141" s="22">
        <v>0</v>
      </c>
      <c r="H141" s="22">
        <v>0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</row>
    <row r="142" spans="1:18" x14ac:dyDescent="0.35">
      <c r="A142" s="22" t="s">
        <v>114</v>
      </c>
      <c r="B142" s="22" t="s">
        <v>294</v>
      </c>
      <c r="C142" s="22" t="s">
        <v>395</v>
      </c>
      <c r="D142" s="22" t="s">
        <v>396</v>
      </c>
      <c r="E142" s="22">
        <v>181233</v>
      </c>
      <c r="F142" s="22">
        <v>185598</v>
      </c>
      <c r="G142" s="22">
        <v>190109</v>
      </c>
      <c r="H142" s="22">
        <v>190841</v>
      </c>
      <c r="I142" s="22">
        <v>175634</v>
      </c>
      <c r="J142" s="22">
        <v>600155</v>
      </c>
      <c r="K142" s="22">
        <v>1523570</v>
      </c>
      <c r="L142" s="22">
        <v>32012</v>
      </c>
      <c r="M142" s="22">
        <v>27647</v>
      </c>
      <c r="N142" s="22">
        <v>23135</v>
      </c>
      <c r="O142" s="22">
        <v>18470</v>
      </c>
      <c r="P142" s="22">
        <v>13801</v>
      </c>
      <c r="Q142" s="22">
        <v>19868</v>
      </c>
      <c r="R142" s="22">
        <v>134933</v>
      </c>
    </row>
    <row r="143" spans="1:18" x14ac:dyDescent="0.35">
      <c r="A143" s="22" t="s">
        <v>114</v>
      </c>
      <c r="B143" s="22" t="s">
        <v>294</v>
      </c>
      <c r="C143" s="22" t="s">
        <v>397</v>
      </c>
      <c r="D143" s="22" t="s">
        <v>398</v>
      </c>
      <c r="E143" s="22">
        <v>84684</v>
      </c>
      <c r="F143" s="22">
        <v>88761</v>
      </c>
      <c r="G143" s="22">
        <v>93034</v>
      </c>
      <c r="H143" s="22">
        <v>97514</v>
      </c>
      <c r="I143" s="22">
        <v>102208</v>
      </c>
      <c r="J143" s="22">
        <v>1085158</v>
      </c>
      <c r="K143" s="22">
        <v>1551359</v>
      </c>
      <c r="L143" s="22">
        <v>62455</v>
      </c>
      <c r="M143" s="22">
        <v>58377</v>
      </c>
      <c r="N143" s="22">
        <v>54104</v>
      </c>
      <c r="O143" s="22">
        <v>49625</v>
      </c>
      <c r="P143" s="22">
        <v>44930</v>
      </c>
      <c r="Q143" s="22">
        <v>207554</v>
      </c>
      <c r="R143" s="22">
        <v>477045</v>
      </c>
    </row>
    <row r="144" spans="1:18" x14ac:dyDescent="0.35">
      <c r="A144" s="22" t="s">
        <v>114</v>
      </c>
      <c r="B144" s="22" t="s">
        <v>294</v>
      </c>
      <c r="C144" s="22" t="s">
        <v>399</v>
      </c>
      <c r="D144" s="22" t="s">
        <v>400</v>
      </c>
      <c r="E144" s="22">
        <v>192487</v>
      </c>
      <c r="F144" s="22">
        <v>199086</v>
      </c>
      <c r="G144" s="22">
        <v>205925</v>
      </c>
      <c r="H144" s="22">
        <v>197165</v>
      </c>
      <c r="I144" s="22">
        <v>185736</v>
      </c>
      <c r="J144" s="22">
        <v>2034505</v>
      </c>
      <c r="K144" s="22">
        <v>3014904</v>
      </c>
      <c r="L144" s="22">
        <v>104097</v>
      </c>
      <c r="M144" s="22">
        <v>97498</v>
      </c>
      <c r="N144" s="22">
        <v>90659</v>
      </c>
      <c r="O144" s="22">
        <v>83679</v>
      </c>
      <c r="P144" s="22">
        <v>76877</v>
      </c>
      <c r="Q144" s="22">
        <v>419957</v>
      </c>
      <c r="R144" s="22">
        <v>872767</v>
      </c>
    </row>
    <row r="145" spans="1:18" x14ac:dyDescent="0.35">
      <c r="A145" s="22" t="s">
        <v>114</v>
      </c>
      <c r="B145" s="22" t="s">
        <v>294</v>
      </c>
      <c r="C145" s="22" t="s">
        <v>401</v>
      </c>
      <c r="D145" s="22" t="s">
        <v>402</v>
      </c>
      <c r="E145" s="22">
        <v>0</v>
      </c>
      <c r="F145" s="22">
        <v>0</v>
      </c>
      <c r="G145" s="22">
        <v>0</v>
      </c>
      <c r="H145" s="22"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</row>
    <row r="146" spans="1:18" x14ac:dyDescent="0.35">
      <c r="A146" s="22" t="s">
        <v>114</v>
      </c>
      <c r="B146" s="22" t="s">
        <v>294</v>
      </c>
      <c r="C146" s="22" t="s">
        <v>403</v>
      </c>
      <c r="D146" s="22" t="s">
        <v>404</v>
      </c>
      <c r="E146" s="22">
        <v>0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</row>
    <row r="147" spans="1:18" x14ac:dyDescent="0.35">
      <c r="A147" s="22" t="s">
        <v>114</v>
      </c>
      <c r="B147" s="22" t="s">
        <v>294</v>
      </c>
      <c r="C147" s="22" t="s">
        <v>405</v>
      </c>
      <c r="D147" s="22" t="s">
        <v>406</v>
      </c>
      <c r="E147" s="22">
        <v>23300</v>
      </c>
      <c r="F147" s="22">
        <v>24300</v>
      </c>
      <c r="G147" s="22">
        <v>25344</v>
      </c>
      <c r="H147" s="22">
        <v>26434</v>
      </c>
      <c r="I147" s="22">
        <v>27573</v>
      </c>
      <c r="J147" s="22">
        <v>275035</v>
      </c>
      <c r="K147" s="22">
        <v>401986</v>
      </c>
      <c r="L147" s="22">
        <v>14658</v>
      </c>
      <c r="M147" s="22">
        <v>13658</v>
      </c>
      <c r="N147" s="22">
        <v>12614</v>
      </c>
      <c r="O147" s="22">
        <v>11524</v>
      </c>
      <c r="P147" s="22">
        <v>10385</v>
      </c>
      <c r="Q147" s="22">
        <v>75459</v>
      </c>
      <c r="R147" s="22">
        <v>138298</v>
      </c>
    </row>
    <row r="148" spans="1:18" x14ac:dyDescent="0.35">
      <c r="A148" s="22" t="s">
        <v>114</v>
      </c>
      <c r="B148" s="22" t="s">
        <v>294</v>
      </c>
      <c r="C148" s="22" t="s">
        <v>407</v>
      </c>
      <c r="D148" s="22" t="s">
        <v>408</v>
      </c>
      <c r="E148" s="22">
        <v>1039574</v>
      </c>
      <c r="F148" s="22">
        <v>1071701</v>
      </c>
      <c r="G148" s="22">
        <v>1035753</v>
      </c>
      <c r="H148" s="22">
        <v>1065894</v>
      </c>
      <c r="I148" s="22">
        <v>1096928</v>
      </c>
      <c r="J148" s="22">
        <v>15044592</v>
      </c>
      <c r="K148" s="22">
        <v>20354442</v>
      </c>
      <c r="L148" s="22">
        <v>592134</v>
      </c>
      <c r="M148" s="22">
        <v>560006</v>
      </c>
      <c r="N148" s="22">
        <v>526817</v>
      </c>
      <c r="O148" s="22">
        <v>496675</v>
      </c>
      <c r="P148" s="22">
        <v>465642</v>
      </c>
      <c r="Q148" s="22">
        <v>3202855</v>
      </c>
      <c r="R148" s="22">
        <v>5844129</v>
      </c>
    </row>
    <row r="149" spans="1:18" x14ac:dyDescent="0.35">
      <c r="A149" s="22" t="s">
        <v>114</v>
      </c>
      <c r="B149" s="22" t="s">
        <v>294</v>
      </c>
      <c r="C149" s="22" t="s">
        <v>409</v>
      </c>
      <c r="D149" s="22" t="s">
        <v>410</v>
      </c>
      <c r="E149" s="22">
        <v>94196</v>
      </c>
      <c r="F149" s="22">
        <v>98360</v>
      </c>
      <c r="G149" s="22">
        <v>92428</v>
      </c>
      <c r="H149" s="22">
        <v>84958</v>
      </c>
      <c r="I149" s="22">
        <v>80246</v>
      </c>
      <c r="J149" s="22">
        <v>993204</v>
      </c>
      <c r="K149" s="22">
        <v>1443392</v>
      </c>
      <c r="L149" s="22">
        <v>59546</v>
      </c>
      <c r="M149" s="22">
        <v>55382</v>
      </c>
      <c r="N149" s="22">
        <v>51023</v>
      </c>
      <c r="O149" s="22">
        <v>47199</v>
      </c>
      <c r="P149" s="22">
        <v>43766</v>
      </c>
      <c r="Q149" s="22">
        <v>220910</v>
      </c>
      <c r="R149" s="22">
        <v>477826</v>
      </c>
    </row>
    <row r="150" spans="1:18" x14ac:dyDescent="0.35">
      <c r="A150" s="22" t="s">
        <v>114</v>
      </c>
      <c r="B150" s="22" t="s">
        <v>294</v>
      </c>
      <c r="C150" s="22" t="s">
        <v>411</v>
      </c>
      <c r="D150" s="22" t="s">
        <v>412</v>
      </c>
      <c r="E150" s="22">
        <v>7302</v>
      </c>
      <c r="F150" s="22">
        <v>7612</v>
      </c>
      <c r="G150" s="22">
        <v>7936</v>
      </c>
      <c r="H150" s="22">
        <v>8274</v>
      </c>
      <c r="I150" s="22">
        <v>9454</v>
      </c>
      <c r="J150" s="22">
        <v>44697</v>
      </c>
      <c r="K150" s="22">
        <v>85275</v>
      </c>
      <c r="L150" s="22">
        <v>3626</v>
      </c>
      <c r="M150" s="22">
        <v>3315</v>
      </c>
      <c r="N150" s="22">
        <v>2992</v>
      </c>
      <c r="O150" s="22">
        <v>2654</v>
      </c>
      <c r="P150" s="22">
        <v>1474</v>
      </c>
      <c r="Q150" s="22">
        <v>4878</v>
      </c>
      <c r="R150" s="22">
        <v>18939</v>
      </c>
    </row>
    <row r="151" spans="1:18" x14ac:dyDescent="0.35">
      <c r="A151" s="22" t="s">
        <v>114</v>
      </c>
      <c r="B151" s="22" t="s">
        <v>294</v>
      </c>
      <c r="C151" s="22" t="s">
        <v>413</v>
      </c>
      <c r="D151" s="22" t="s">
        <v>414</v>
      </c>
      <c r="E151" s="22">
        <v>17771</v>
      </c>
      <c r="F151" s="22">
        <v>18583</v>
      </c>
      <c r="G151" s="22">
        <v>19432</v>
      </c>
      <c r="H151" s="22">
        <v>20320</v>
      </c>
      <c r="I151" s="22">
        <v>21249</v>
      </c>
      <c r="J151" s="22">
        <v>108294</v>
      </c>
      <c r="K151" s="22">
        <v>205649</v>
      </c>
      <c r="L151" s="22">
        <v>9093</v>
      </c>
      <c r="M151" s="22">
        <v>8281</v>
      </c>
      <c r="N151" s="22">
        <v>7431</v>
      </c>
      <c r="O151" s="22">
        <v>6544</v>
      </c>
      <c r="P151" s="22">
        <v>5615</v>
      </c>
      <c r="Q151" s="22">
        <v>8342</v>
      </c>
      <c r="R151" s="22">
        <v>45306</v>
      </c>
    </row>
    <row r="152" spans="1:18" x14ac:dyDescent="0.35">
      <c r="A152" s="22" t="s">
        <v>114</v>
      </c>
      <c r="B152" s="22" t="s">
        <v>294</v>
      </c>
      <c r="C152" s="22" t="s">
        <v>415</v>
      </c>
      <c r="D152" s="22" t="s">
        <v>416</v>
      </c>
      <c r="E152" s="22">
        <v>1172393</v>
      </c>
      <c r="F152" s="22">
        <v>1176067</v>
      </c>
      <c r="G152" s="22">
        <v>1052648</v>
      </c>
      <c r="H152" s="22">
        <v>815606</v>
      </c>
      <c r="I152" s="22">
        <v>694576</v>
      </c>
      <c r="J152" s="22">
        <v>13532825</v>
      </c>
      <c r="K152" s="22">
        <v>18444115</v>
      </c>
      <c r="L152" s="22">
        <v>509423</v>
      </c>
      <c r="M152" s="22">
        <v>469239</v>
      </c>
      <c r="N152" s="22">
        <v>428818</v>
      </c>
      <c r="O152" s="22">
        <v>395671</v>
      </c>
      <c r="P152" s="22">
        <v>373843</v>
      </c>
      <c r="Q152" s="22">
        <v>3171620</v>
      </c>
      <c r="R152" s="22">
        <v>5348614</v>
      </c>
    </row>
    <row r="153" spans="1:18" x14ac:dyDescent="0.35">
      <c r="A153" s="22" t="s">
        <v>114</v>
      </c>
      <c r="B153" s="22" t="s">
        <v>294</v>
      </c>
      <c r="C153" s="22" t="s">
        <v>417</v>
      </c>
      <c r="D153" s="22" t="s">
        <v>418</v>
      </c>
      <c r="E153" s="22">
        <v>1213006</v>
      </c>
      <c r="F153" s="22">
        <v>1378870</v>
      </c>
      <c r="G153" s="22">
        <v>1301127</v>
      </c>
      <c r="H153" s="22">
        <v>1156396</v>
      </c>
      <c r="I153" s="22">
        <v>1195746</v>
      </c>
      <c r="J153" s="22">
        <v>20943063</v>
      </c>
      <c r="K153" s="22">
        <v>27188208</v>
      </c>
      <c r="L153" s="22">
        <v>1008827</v>
      </c>
      <c r="M153" s="22">
        <v>957268</v>
      </c>
      <c r="N153" s="22">
        <v>903348</v>
      </c>
      <c r="O153" s="22">
        <v>855102</v>
      </c>
      <c r="P153" s="22">
        <v>815753</v>
      </c>
      <c r="Q153" s="22">
        <v>8093295</v>
      </c>
      <c r="R153" s="22">
        <v>12633593</v>
      </c>
    </row>
    <row r="154" spans="1:18" x14ac:dyDescent="0.35">
      <c r="A154" s="22" t="s">
        <v>114</v>
      </c>
      <c r="B154" s="22" t="s">
        <v>294</v>
      </c>
      <c r="C154" s="22" t="s">
        <v>419</v>
      </c>
      <c r="D154" s="22" t="s">
        <v>420</v>
      </c>
      <c r="E154" s="22">
        <v>85189</v>
      </c>
      <c r="F154" s="22">
        <v>89219</v>
      </c>
      <c r="G154" s="22">
        <v>93439</v>
      </c>
      <c r="H154" s="22">
        <v>97859</v>
      </c>
      <c r="I154" s="22">
        <v>102489</v>
      </c>
      <c r="J154" s="22">
        <v>1015155</v>
      </c>
      <c r="K154" s="22">
        <v>1483350</v>
      </c>
      <c r="L154" s="22">
        <v>68377</v>
      </c>
      <c r="M154" s="22">
        <v>64347</v>
      </c>
      <c r="N154" s="22">
        <v>59126</v>
      </c>
      <c r="O154" s="22">
        <v>55706</v>
      </c>
      <c r="P154" s="22">
        <v>51077</v>
      </c>
      <c r="Q154" s="22">
        <v>213371</v>
      </c>
      <c r="R154" s="22">
        <v>512004</v>
      </c>
    </row>
    <row r="155" spans="1:18" x14ac:dyDescent="0.35">
      <c r="A155" s="22" t="s">
        <v>114</v>
      </c>
      <c r="B155" s="22" t="s">
        <v>294</v>
      </c>
      <c r="C155" s="22" t="s">
        <v>421</v>
      </c>
      <c r="D155" s="22" t="s">
        <v>422</v>
      </c>
      <c r="E155" s="22">
        <v>133101</v>
      </c>
      <c r="F155" s="22">
        <v>129968</v>
      </c>
      <c r="G155" s="22">
        <v>133166</v>
      </c>
      <c r="H155" s="22">
        <v>136446</v>
      </c>
      <c r="I155" s="22">
        <v>139811</v>
      </c>
      <c r="J155" s="22">
        <v>3578833</v>
      </c>
      <c r="K155" s="22">
        <v>4251325</v>
      </c>
      <c r="L155" s="22">
        <v>101785</v>
      </c>
      <c r="M155" s="22">
        <v>98478</v>
      </c>
      <c r="N155" s="22">
        <v>95280</v>
      </c>
      <c r="O155" s="22">
        <v>92000</v>
      </c>
      <c r="P155" s="22">
        <v>88635</v>
      </c>
      <c r="Q155" s="22">
        <v>1030132</v>
      </c>
      <c r="R155" s="22">
        <v>1506310</v>
      </c>
    </row>
    <row r="156" spans="1:18" x14ac:dyDescent="0.35">
      <c r="A156" s="22" t="s">
        <v>114</v>
      </c>
      <c r="B156" s="22" t="s">
        <v>294</v>
      </c>
      <c r="C156" s="22" t="s">
        <v>423</v>
      </c>
      <c r="D156" s="22" t="s">
        <v>424</v>
      </c>
      <c r="E156" s="22">
        <v>1593082</v>
      </c>
      <c r="F156" s="22">
        <v>1645140</v>
      </c>
      <c r="G156" s="22">
        <v>1545349</v>
      </c>
      <c r="H156" s="22">
        <v>1593330</v>
      </c>
      <c r="I156" s="22">
        <v>1642846</v>
      </c>
      <c r="J156" s="22">
        <v>15233680</v>
      </c>
      <c r="K156" s="22">
        <v>23253427</v>
      </c>
      <c r="L156" s="22">
        <v>689643</v>
      </c>
      <c r="M156" s="22">
        <v>642229</v>
      </c>
      <c r="N156" s="22">
        <v>593903</v>
      </c>
      <c r="O156" s="22">
        <v>545920</v>
      </c>
      <c r="P156" s="22">
        <v>496405</v>
      </c>
      <c r="Q156" s="22">
        <v>3609068</v>
      </c>
      <c r="R156" s="22">
        <v>6577168</v>
      </c>
    </row>
    <row r="157" spans="1:18" x14ac:dyDescent="0.35">
      <c r="A157" s="22" t="s">
        <v>114</v>
      </c>
      <c r="B157" s="22" t="s">
        <v>294</v>
      </c>
      <c r="C157" s="22" t="s">
        <v>425</v>
      </c>
      <c r="D157" s="22" t="s">
        <v>426</v>
      </c>
      <c r="E157" s="22">
        <v>234583</v>
      </c>
      <c r="F157" s="22">
        <v>243118</v>
      </c>
      <c r="G157" s="22">
        <v>251971</v>
      </c>
      <c r="H157" s="22">
        <v>261154</v>
      </c>
      <c r="I157" s="22">
        <v>270679</v>
      </c>
      <c r="J157" s="22">
        <v>1880314</v>
      </c>
      <c r="K157" s="22">
        <v>3141819</v>
      </c>
      <c r="L157" s="22">
        <v>109187</v>
      </c>
      <c r="M157" s="22">
        <v>100652</v>
      </c>
      <c r="N157" s="22">
        <v>91799</v>
      </c>
      <c r="O157" s="22">
        <v>82616</v>
      </c>
      <c r="P157" s="22">
        <v>73091</v>
      </c>
      <c r="Q157" s="22">
        <v>227108</v>
      </c>
      <c r="R157" s="22">
        <v>684453</v>
      </c>
    </row>
    <row r="158" spans="1:18" x14ac:dyDescent="0.35">
      <c r="A158" s="22" t="s">
        <v>114</v>
      </c>
      <c r="B158" s="22" t="s">
        <v>294</v>
      </c>
      <c r="C158" s="22" t="s">
        <v>427</v>
      </c>
      <c r="D158" s="22" t="s">
        <v>428</v>
      </c>
      <c r="E158" s="22">
        <v>189767</v>
      </c>
      <c r="F158" s="22">
        <v>195103</v>
      </c>
      <c r="G158" s="22">
        <v>200624</v>
      </c>
      <c r="H158" s="22">
        <v>206337</v>
      </c>
      <c r="I158" s="22">
        <v>104225</v>
      </c>
      <c r="J158" s="22">
        <v>176180</v>
      </c>
      <c r="K158" s="22">
        <v>1072236</v>
      </c>
      <c r="L158" s="22">
        <v>35484</v>
      </c>
      <c r="M158" s="22">
        <v>28678</v>
      </c>
      <c r="N158" s="22">
        <v>21687</v>
      </c>
      <c r="O158" s="22">
        <v>14504</v>
      </c>
      <c r="P158" s="22">
        <v>8185</v>
      </c>
      <c r="Q158" s="22">
        <v>6725</v>
      </c>
      <c r="R158" s="22">
        <v>115263</v>
      </c>
    </row>
    <row r="159" spans="1:18" x14ac:dyDescent="0.35">
      <c r="A159" s="22" t="s">
        <v>114</v>
      </c>
      <c r="B159" s="22" t="s">
        <v>294</v>
      </c>
      <c r="C159" s="22" t="s">
        <v>429</v>
      </c>
      <c r="D159" s="22" t="s">
        <v>430</v>
      </c>
      <c r="E159" s="22">
        <v>2111219</v>
      </c>
      <c r="F159" s="22">
        <v>130680</v>
      </c>
      <c r="G159" s="22">
        <v>137107</v>
      </c>
      <c r="H159" s="22">
        <v>143852</v>
      </c>
      <c r="I159" s="22">
        <v>150928</v>
      </c>
      <c r="J159" s="22">
        <v>1216249</v>
      </c>
      <c r="K159" s="22">
        <v>3890035</v>
      </c>
      <c r="L159" s="22">
        <v>90981</v>
      </c>
      <c r="M159" s="22">
        <v>84855</v>
      </c>
      <c r="N159" s="22">
        <v>78428</v>
      </c>
      <c r="O159" s="22">
        <v>71683</v>
      </c>
      <c r="P159" s="22">
        <v>64607</v>
      </c>
      <c r="Q159" s="22">
        <v>222580</v>
      </c>
      <c r="R159" s="22">
        <v>613134</v>
      </c>
    </row>
    <row r="160" spans="1:18" x14ac:dyDescent="0.35">
      <c r="A160" s="22" t="s">
        <v>114</v>
      </c>
      <c r="B160" s="22" t="s">
        <v>294</v>
      </c>
      <c r="C160" s="22" t="s">
        <v>431</v>
      </c>
      <c r="D160" s="22" t="s">
        <v>432</v>
      </c>
      <c r="E160" s="22">
        <v>532209</v>
      </c>
      <c r="F160" s="22">
        <v>438085</v>
      </c>
      <c r="G160" s="22">
        <v>398838</v>
      </c>
      <c r="H160" s="22">
        <v>406252</v>
      </c>
      <c r="I160" s="22">
        <v>426757</v>
      </c>
      <c r="J160" s="22">
        <v>12410245</v>
      </c>
      <c r="K160" s="22">
        <v>14612386</v>
      </c>
      <c r="L160" s="22">
        <v>731941</v>
      </c>
      <c r="M160" s="22">
        <v>704677</v>
      </c>
      <c r="N160" s="22">
        <v>684058</v>
      </c>
      <c r="O160" s="22">
        <v>664325</v>
      </c>
      <c r="P160" s="22">
        <v>643821</v>
      </c>
      <c r="Q160" s="22">
        <v>7610417</v>
      </c>
      <c r="R160" s="22">
        <v>11039239</v>
      </c>
    </row>
    <row r="161" spans="1:18" x14ac:dyDescent="0.35">
      <c r="A161" s="22" t="s">
        <v>114</v>
      </c>
      <c r="B161" s="22" t="s">
        <v>294</v>
      </c>
      <c r="C161" s="22" t="s">
        <v>433</v>
      </c>
      <c r="D161" s="22" t="s">
        <v>434</v>
      </c>
      <c r="E161" s="22">
        <v>101913</v>
      </c>
      <c r="F161" s="22">
        <v>104178</v>
      </c>
      <c r="G161" s="22">
        <v>106493</v>
      </c>
      <c r="H161" s="22">
        <v>108859</v>
      </c>
      <c r="I161" s="22">
        <v>111278</v>
      </c>
      <c r="J161" s="22">
        <v>37345</v>
      </c>
      <c r="K161" s="22">
        <v>570066</v>
      </c>
      <c r="L161" s="22">
        <v>12669</v>
      </c>
      <c r="M161" s="22">
        <v>10404</v>
      </c>
      <c r="N161" s="22">
        <v>8089</v>
      </c>
      <c r="O161" s="22">
        <v>5722</v>
      </c>
      <c r="P161" s="22">
        <v>3303</v>
      </c>
      <c r="Q161" s="22">
        <v>830</v>
      </c>
      <c r="R161" s="22">
        <v>41017</v>
      </c>
    </row>
    <row r="162" spans="1:18" x14ac:dyDescent="0.35">
      <c r="A162" s="22" t="s">
        <v>114</v>
      </c>
      <c r="B162" s="22" t="s">
        <v>294</v>
      </c>
      <c r="C162" s="22" t="s">
        <v>435</v>
      </c>
      <c r="D162" s="22" t="s">
        <v>436</v>
      </c>
      <c r="E162" s="22">
        <v>157126</v>
      </c>
      <c r="F162" s="22">
        <v>164514</v>
      </c>
      <c r="G162" s="22">
        <v>172249</v>
      </c>
      <c r="H162" s="22">
        <v>180347</v>
      </c>
      <c r="I162" s="22">
        <v>188827</v>
      </c>
      <c r="J162" s="22">
        <v>120020</v>
      </c>
      <c r="K162" s="22">
        <v>983083</v>
      </c>
      <c r="L162" s="22">
        <v>43948</v>
      </c>
      <c r="M162" s="22">
        <v>36561</v>
      </c>
      <c r="N162" s="22">
        <v>28826</v>
      </c>
      <c r="O162" s="22">
        <v>20727</v>
      </c>
      <c r="P162" s="22">
        <v>12247</v>
      </c>
      <c r="Q162" s="22">
        <v>4246</v>
      </c>
      <c r="R162" s="22">
        <v>146555</v>
      </c>
    </row>
    <row r="163" spans="1:18" x14ac:dyDescent="0.35">
      <c r="A163" s="22" t="s">
        <v>114</v>
      </c>
      <c r="B163" s="22" t="s">
        <v>294</v>
      </c>
      <c r="C163" s="22" t="s">
        <v>437</v>
      </c>
      <c r="D163" s="22" t="s">
        <v>438</v>
      </c>
      <c r="E163" s="22">
        <v>667727</v>
      </c>
      <c r="F163" s="22">
        <v>685900</v>
      </c>
      <c r="G163" s="22">
        <v>702000</v>
      </c>
      <c r="H163" s="22">
        <v>705471</v>
      </c>
      <c r="I163" s="22">
        <v>712160</v>
      </c>
      <c r="J163" s="22">
        <v>5540307</v>
      </c>
      <c r="K163" s="22">
        <v>9013565</v>
      </c>
      <c r="L163" s="22">
        <v>238808</v>
      </c>
      <c r="M163" s="22">
        <v>221036</v>
      </c>
      <c r="N163" s="22">
        <v>202742</v>
      </c>
      <c r="O163" s="22">
        <v>184254</v>
      </c>
      <c r="P163" s="22">
        <v>165805</v>
      </c>
      <c r="Q163" s="22">
        <v>675148</v>
      </c>
      <c r="R163" s="22">
        <v>1687793</v>
      </c>
    </row>
    <row r="164" spans="1:18" x14ac:dyDescent="0.35">
      <c r="A164" s="22" t="s">
        <v>114</v>
      </c>
      <c r="B164" s="22" t="s">
        <v>294</v>
      </c>
      <c r="C164" s="22" t="s">
        <v>439</v>
      </c>
      <c r="D164" s="22" t="s">
        <v>440</v>
      </c>
      <c r="E164" s="22">
        <v>434297</v>
      </c>
      <c r="F164" s="22">
        <v>387573</v>
      </c>
      <c r="G164" s="22">
        <v>389863</v>
      </c>
      <c r="H164" s="22">
        <v>393802</v>
      </c>
      <c r="I164" s="22">
        <v>364299</v>
      </c>
      <c r="J164" s="22">
        <v>3472808</v>
      </c>
      <c r="K164" s="22">
        <v>5442642</v>
      </c>
      <c r="L164" s="22">
        <v>181896</v>
      </c>
      <c r="M164" s="22">
        <v>163849</v>
      </c>
      <c r="N164" s="22">
        <v>148570</v>
      </c>
      <c r="O164" s="22">
        <v>133455</v>
      </c>
      <c r="P164" s="22">
        <v>118931</v>
      </c>
      <c r="Q164" s="22">
        <v>645919</v>
      </c>
      <c r="R164" s="22">
        <v>1392620</v>
      </c>
    </row>
    <row r="165" spans="1:18" x14ac:dyDescent="0.35">
      <c r="A165" s="22" t="s">
        <v>114</v>
      </c>
      <c r="B165" s="22" t="s">
        <v>294</v>
      </c>
      <c r="C165" s="22" t="s">
        <v>441</v>
      </c>
      <c r="D165" s="22" t="s">
        <v>442</v>
      </c>
      <c r="E165" s="22">
        <v>354839</v>
      </c>
      <c r="F165" s="22">
        <v>368416</v>
      </c>
      <c r="G165" s="22">
        <v>382542</v>
      </c>
      <c r="H165" s="22">
        <v>397244</v>
      </c>
      <c r="I165" s="22">
        <v>412546</v>
      </c>
      <c r="J165" s="22">
        <v>2756075</v>
      </c>
      <c r="K165" s="22">
        <v>4671662</v>
      </c>
      <c r="L165" s="22">
        <v>139591</v>
      </c>
      <c r="M165" s="22">
        <v>126014</v>
      </c>
      <c r="N165" s="22">
        <v>111888</v>
      </c>
      <c r="O165" s="22">
        <v>97186</v>
      </c>
      <c r="P165" s="22">
        <v>81884</v>
      </c>
      <c r="Q165" s="22">
        <v>546064</v>
      </c>
      <c r="R165" s="22">
        <v>1102627</v>
      </c>
    </row>
    <row r="166" spans="1:18" x14ac:dyDescent="0.35">
      <c r="A166" s="22" t="s">
        <v>114</v>
      </c>
      <c r="B166" s="22" t="s">
        <v>294</v>
      </c>
      <c r="C166" s="22" t="s">
        <v>443</v>
      </c>
      <c r="D166" s="22" t="s">
        <v>444</v>
      </c>
      <c r="E166" s="22">
        <v>322125</v>
      </c>
      <c r="F166" s="22">
        <v>335425</v>
      </c>
      <c r="G166" s="22">
        <v>300883</v>
      </c>
      <c r="H166" s="22">
        <v>235597</v>
      </c>
      <c r="I166" s="22">
        <v>216191</v>
      </c>
      <c r="J166" s="22">
        <v>0</v>
      </c>
      <c r="K166" s="22">
        <v>1410221</v>
      </c>
      <c r="L166" s="22">
        <v>54840</v>
      </c>
      <c r="M166" s="22">
        <v>43702</v>
      </c>
      <c r="N166" s="22">
        <v>39940</v>
      </c>
      <c r="O166" s="22">
        <v>27288</v>
      </c>
      <c r="P166" s="22">
        <v>18872</v>
      </c>
      <c r="Q166" s="22">
        <v>26164</v>
      </c>
      <c r="R166" s="22">
        <v>210806</v>
      </c>
    </row>
    <row r="167" spans="1:18" x14ac:dyDescent="0.35">
      <c r="A167" s="22" t="s">
        <v>114</v>
      </c>
      <c r="B167" s="22" t="s">
        <v>294</v>
      </c>
      <c r="C167" s="22" t="s">
        <v>445</v>
      </c>
      <c r="D167" s="22" t="s">
        <v>446</v>
      </c>
      <c r="E167" s="22">
        <v>784592</v>
      </c>
      <c r="F167" s="22">
        <v>809431</v>
      </c>
      <c r="G167" s="22">
        <v>835136</v>
      </c>
      <c r="H167" s="22">
        <v>648537</v>
      </c>
      <c r="I167" s="22">
        <v>414105</v>
      </c>
      <c r="J167" s="22">
        <v>2205636</v>
      </c>
      <c r="K167" s="22">
        <v>5697437</v>
      </c>
      <c r="L167" s="22">
        <v>176238</v>
      </c>
      <c r="M167" s="22">
        <v>151398</v>
      </c>
      <c r="N167" s="22">
        <v>125693</v>
      </c>
      <c r="O167" s="22">
        <v>99089</v>
      </c>
      <c r="P167" s="22">
        <v>79619</v>
      </c>
      <c r="Q167" s="22">
        <v>219297</v>
      </c>
      <c r="R167" s="22">
        <v>851334</v>
      </c>
    </row>
    <row r="168" spans="1:18" x14ac:dyDescent="0.35">
      <c r="A168" s="22" t="s">
        <v>114</v>
      </c>
      <c r="B168" s="22" t="s">
        <v>294</v>
      </c>
      <c r="C168" s="22" t="s">
        <v>447</v>
      </c>
      <c r="D168" s="22" t="s">
        <v>448</v>
      </c>
      <c r="E168" s="22">
        <v>87021</v>
      </c>
      <c r="F168" s="22">
        <v>89160</v>
      </c>
      <c r="G168" s="22">
        <v>91351</v>
      </c>
      <c r="H168" s="22">
        <v>93596</v>
      </c>
      <c r="I168" s="22">
        <v>95896</v>
      </c>
      <c r="J168" s="22">
        <v>916342</v>
      </c>
      <c r="K168" s="22">
        <v>1373366</v>
      </c>
      <c r="L168" s="22">
        <v>33017</v>
      </c>
      <c r="M168" s="22">
        <v>30878</v>
      </c>
      <c r="N168" s="22">
        <v>28687</v>
      </c>
      <c r="O168" s="22">
        <v>26442</v>
      </c>
      <c r="P168" s="22">
        <v>24142</v>
      </c>
      <c r="Q168" s="22">
        <v>103975</v>
      </c>
      <c r="R168" s="22">
        <v>247141</v>
      </c>
    </row>
    <row r="169" spans="1:18" x14ac:dyDescent="0.35">
      <c r="A169" s="22" t="s">
        <v>114</v>
      </c>
      <c r="B169" s="22" t="s">
        <v>294</v>
      </c>
      <c r="C169" s="22" t="s">
        <v>449</v>
      </c>
      <c r="D169" s="22" t="s">
        <v>450</v>
      </c>
      <c r="E169" s="22">
        <v>216359</v>
      </c>
      <c r="F169" s="22">
        <v>223366</v>
      </c>
      <c r="G169" s="22">
        <v>134366</v>
      </c>
      <c r="H169" s="22">
        <v>139684</v>
      </c>
      <c r="I169" s="22">
        <v>132937</v>
      </c>
      <c r="J169" s="22">
        <v>627700</v>
      </c>
      <c r="K169" s="22">
        <v>1474412</v>
      </c>
      <c r="L169" s="22">
        <v>53363</v>
      </c>
      <c r="M169" s="22">
        <v>46356</v>
      </c>
      <c r="N169" s="22">
        <v>39643</v>
      </c>
      <c r="O169" s="22">
        <v>34325</v>
      </c>
      <c r="P169" s="22">
        <v>28945</v>
      </c>
      <c r="Q169" s="22">
        <v>66208</v>
      </c>
      <c r="R169" s="22">
        <v>268840</v>
      </c>
    </row>
    <row r="170" spans="1:18" x14ac:dyDescent="0.35">
      <c r="A170" s="22" t="s">
        <v>114</v>
      </c>
      <c r="B170" s="22" t="s">
        <v>294</v>
      </c>
      <c r="C170" s="22" t="s">
        <v>451</v>
      </c>
      <c r="D170" s="22" t="s">
        <v>452</v>
      </c>
      <c r="E170" s="22">
        <v>9072041</v>
      </c>
      <c r="F170" s="22">
        <v>2070563</v>
      </c>
      <c r="G170" s="22">
        <v>2161665</v>
      </c>
      <c r="H170" s="22">
        <v>2256996</v>
      </c>
      <c r="I170" s="22">
        <v>2356757</v>
      </c>
      <c r="J170" s="22">
        <v>10624083</v>
      </c>
      <c r="K170" s="22">
        <v>28542105</v>
      </c>
      <c r="L170" s="22">
        <v>916340</v>
      </c>
      <c r="M170" s="22">
        <v>826492</v>
      </c>
      <c r="N170" s="22">
        <v>735391</v>
      </c>
      <c r="O170" s="22">
        <v>640059</v>
      </c>
      <c r="P170" s="22">
        <v>540298</v>
      </c>
      <c r="Q170" s="22">
        <v>1472840</v>
      </c>
      <c r="R170" s="22">
        <v>5131420</v>
      </c>
    </row>
    <row r="171" spans="1:18" x14ac:dyDescent="0.35">
      <c r="A171" s="22" t="s">
        <v>114</v>
      </c>
      <c r="B171" s="22" t="s">
        <v>294</v>
      </c>
      <c r="C171" s="22" t="s">
        <v>453</v>
      </c>
      <c r="D171" s="22" t="s">
        <v>454</v>
      </c>
      <c r="E171" s="22">
        <v>65829</v>
      </c>
      <c r="F171" s="22">
        <v>27684</v>
      </c>
      <c r="G171" s="22">
        <v>28379</v>
      </c>
      <c r="H171" s="22">
        <v>29091</v>
      </c>
      <c r="I171" s="22">
        <v>29822</v>
      </c>
      <c r="J171" s="22">
        <v>207519</v>
      </c>
      <c r="K171" s="22">
        <v>388324</v>
      </c>
      <c r="L171" s="22">
        <v>9979</v>
      </c>
      <c r="M171" s="22">
        <v>7865</v>
      </c>
      <c r="N171" s="22">
        <v>7170</v>
      </c>
      <c r="O171" s="22">
        <v>6458</v>
      </c>
      <c r="P171" s="22">
        <v>5727</v>
      </c>
      <c r="Q171" s="22">
        <v>20993</v>
      </c>
      <c r="R171" s="22">
        <v>58192</v>
      </c>
    </row>
    <row r="172" spans="1:18" x14ac:dyDescent="0.35">
      <c r="A172" s="22" t="s">
        <v>114</v>
      </c>
      <c r="B172" s="22" t="s">
        <v>294</v>
      </c>
      <c r="C172" s="22" t="s">
        <v>455</v>
      </c>
      <c r="D172" s="22" t="s">
        <v>456</v>
      </c>
      <c r="E172" s="22">
        <v>13399</v>
      </c>
      <c r="F172" s="22">
        <v>13927</v>
      </c>
      <c r="G172" s="22">
        <v>14476</v>
      </c>
      <c r="H172" s="22">
        <v>15048</v>
      </c>
      <c r="I172" s="22">
        <v>15645</v>
      </c>
      <c r="J172" s="22">
        <v>116766</v>
      </c>
      <c r="K172" s="22">
        <v>189261</v>
      </c>
      <c r="L172" s="22">
        <v>7241</v>
      </c>
      <c r="M172" s="22">
        <v>6713</v>
      </c>
      <c r="N172" s="22">
        <v>6164</v>
      </c>
      <c r="O172" s="22">
        <v>5591</v>
      </c>
      <c r="P172" s="22">
        <v>4995</v>
      </c>
      <c r="Q172" s="22">
        <v>16174</v>
      </c>
      <c r="R172" s="22">
        <v>46878</v>
      </c>
    </row>
    <row r="173" spans="1:18" x14ac:dyDescent="0.35">
      <c r="A173" s="22" t="s">
        <v>114</v>
      </c>
      <c r="B173" s="22" t="s">
        <v>294</v>
      </c>
      <c r="C173" s="22" t="s">
        <v>457</v>
      </c>
      <c r="D173" s="22" t="s">
        <v>458</v>
      </c>
      <c r="E173" s="22">
        <v>817206</v>
      </c>
      <c r="F173" s="22">
        <v>839065</v>
      </c>
      <c r="G173" s="22">
        <v>861697</v>
      </c>
      <c r="H173" s="22">
        <v>885134</v>
      </c>
      <c r="I173" s="22">
        <v>469263</v>
      </c>
      <c r="J173" s="22">
        <v>6140895</v>
      </c>
      <c r="K173" s="22">
        <v>10013260</v>
      </c>
      <c r="L173" s="22">
        <v>278503</v>
      </c>
      <c r="M173" s="22">
        <v>256644</v>
      </c>
      <c r="N173" s="22">
        <v>234011</v>
      </c>
      <c r="O173" s="22">
        <v>210575</v>
      </c>
      <c r="P173" s="22">
        <v>189170</v>
      </c>
      <c r="Q173" s="22">
        <v>1305070</v>
      </c>
      <c r="R173" s="22">
        <v>2473973</v>
      </c>
    </row>
    <row r="174" spans="1:18" x14ac:dyDescent="0.35">
      <c r="A174" s="22" t="s">
        <v>114</v>
      </c>
      <c r="B174" s="22" t="s">
        <v>294</v>
      </c>
      <c r="C174" s="22" t="s">
        <v>459</v>
      </c>
      <c r="D174" s="22" t="s">
        <v>460</v>
      </c>
      <c r="E174" s="22">
        <v>27700</v>
      </c>
      <c r="F174" s="22">
        <v>27700</v>
      </c>
      <c r="G174" s="22">
        <v>27700</v>
      </c>
      <c r="H174" s="22">
        <v>27700</v>
      </c>
      <c r="I174" s="22">
        <v>26616</v>
      </c>
      <c r="J174" s="22">
        <v>15700</v>
      </c>
      <c r="K174" s="22">
        <v>153116</v>
      </c>
      <c r="L174" s="22">
        <v>4211</v>
      </c>
      <c r="M174" s="22">
        <v>3449</v>
      </c>
      <c r="N174" s="22">
        <v>2687</v>
      </c>
      <c r="O174" s="22">
        <v>1925</v>
      </c>
      <c r="P174" s="22">
        <v>1164</v>
      </c>
      <c r="Q174" s="22">
        <v>432</v>
      </c>
      <c r="R174" s="22">
        <v>13868</v>
      </c>
    </row>
    <row r="175" spans="1:18" x14ac:dyDescent="0.35">
      <c r="A175" s="22" t="s">
        <v>114</v>
      </c>
      <c r="B175" s="22" t="s">
        <v>294</v>
      </c>
      <c r="C175" s="22" t="s">
        <v>461</v>
      </c>
      <c r="D175" s="22" t="s">
        <v>462</v>
      </c>
      <c r="E175" s="22">
        <v>499514</v>
      </c>
      <c r="F175" s="22">
        <v>488528</v>
      </c>
      <c r="G175" s="22">
        <v>502626</v>
      </c>
      <c r="H175" s="22">
        <v>482989</v>
      </c>
      <c r="I175" s="22">
        <v>461768</v>
      </c>
      <c r="J175" s="22">
        <v>2568934</v>
      </c>
      <c r="K175" s="22">
        <v>5004359</v>
      </c>
      <c r="L175" s="22">
        <v>200004</v>
      </c>
      <c r="M175" s="22">
        <v>177683</v>
      </c>
      <c r="N175" s="22">
        <v>156230</v>
      </c>
      <c r="O175" s="22">
        <v>134233</v>
      </c>
      <c r="P175" s="22">
        <v>114161</v>
      </c>
      <c r="Q175" s="22">
        <v>341012</v>
      </c>
      <c r="R175" s="22">
        <v>1123323</v>
      </c>
    </row>
    <row r="176" spans="1:18" x14ac:dyDescent="0.35">
      <c r="A176" s="22" t="s">
        <v>114</v>
      </c>
      <c r="B176" s="22" t="s">
        <v>294</v>
      </c>
      <c r="C176" s="22" t="s">
        <v>463</v>
      </c>
      <c r="D176" s="22" t="s">
        <v>464</v>
      </c>
      <c r="E176" s="22">
        <v>1489449</v>
      </c>
      <c r="F176" s="22">
        <v>1325126</v>
      </c>
      <c r="G176" s="22">
        <v>1337319</v>
      </c>
      <c r="H176" s="22">
        <v>1255286</v>
      </c>
      <c r="I176" s="22">
        <v>1296909</v>
      </c>
      <c r="J176" s="22">
        <v>14617559</v>
      </c>
      <c r="K176" s="22">
        <v>21321648</v>
      </c>
      <c r="L176" s="22">
        <v>669873</v>
      </c>
      <c r="M176" s="22">
        <v>611355</v>
      </c>
      <c r="N176" s="22">
        <v>563578</v>
      </c>
      <c r="O176" s="22">
        <v>516158</v>
      </c>
      <c r="P176" s="22">
        <v>474534</v>
      </c>
      <c r="Q176" s="22">
        <v>2757431</v>
      </c>
      <c r="R176" s="22">
        <v>5592929</v>
      </c>
    </row>
    <row r="177" spans="1:18" x14ac:dyDescent="0.35">
      <c r="A177" s="22" t="s">
        <v>114</v>
      </c>
      <c r="B177" s="22" t="s">
        <v>294</v>
      </c>
      <c r="C177" s="22" t="s">
        <v>465</v>
      </c>
      <c r="D177" s="22" t="s">
        <v>466</v>
      </c>
      <c r="E177" s="22">
        <v>1997246</v>
      </c>
      <c r="F177" s="22">
        <v>2021362</v>
      </c>
      <c r="G177" s="22">
        <v>2046365</v>
      </c>
      <c r="H177" s="22">
        <v>2072291</v>
      </c>
      <c r="I177" s="22">
        <v>2099174</v>
      </c>
      <c r="J177" s="22">
        <v>10975399</v>
      </c>
      <c r="K177" s="22">
        <v>21211837</v>
      </c>
      <c r="L177" s="22">
        <v>572420</v>
      </c>
      <c r="M177" s="22">
        <v>515509</v>
      </c>
      <c r="N177" s="22">
        <v>456644</v>
      </c>
      <c r="O177" s="22">
        <v>399056</v>
      </c>
      <c r="P177" s="22">
        <v>337660</v>
      </c>
      <c r="Q177" s="22">
        <v>783185</v>
      </c>
      <c r="R177" s="22">
        <v>3064474</v>
      </c>
    </row>
    <row r="178" spans="1:18" x14ac:dyDescent="0.35">
      <c r="A178" s="22" t="s">
        <v>114</v>
      </c>
      <c r="B178" s="22" t="s">
        <v>294</v>
      </c>
      <c r="C178" s="22" t="s">
        <v>467</v>
      </c>
      <c r="D178" s="22" t="s">
        <v>468</v>
      </c>
      <c r="E178" s="22">
        <v>464991</v>
      </c>
      <c r="F178" s="22">
        <v>329461</v>
      </c>
      <c r="G178" s="22">
        <v>341894</v>
      </c>
      <c r="H178" s="22">
        <v>354819</v>
      </c>
      <c r="I178" s="22">
        <v>368255</v>
      </c>
      <c r="J178" s="22">
        <v>3977200</v>
      </c>
      <c r="K178" s="22">
        <v>5836620</v>
      </c>
      <c r="L178" s="22">
        <v>202582</v>
      </c>
      <c r="M178" s="22">
        <v>185884</v>
      </c>
      <c r="N178" s="22">
        <v>173451</v>
      </c>
      <c r="O178" s="22">
        <v>160527</v>
      </c>
      <c r="P178" s="22">
        <v>147091</v>
      </c>
      <c r="Q178" s="22">
        <v>763412</v>
      </c>
      <c r="R178" s="22">
        <v>1632947</v>
      </c>
    </row>
    <row r="179" spans="1:18" x14ac:dyDescent="0.35">
      <c r="A179" s="22" t="s">
        <v>114</v>
      </c>
      <c r="B179" s="22" t="s">
        <v>294</v>
      </c>
      <c r="C179" s="22" t="s">
        <v>469</v>
      </c>
      <c r="D179" s="22" t="s">
        <v>470</v>
      </c>
      <c r="E179" s="22">
        <v>168147</v>
      </c>
      <c r="F179" s="22">
        <v>171627</v>
      </c>
      <c r="G179" s="22">
        <v>175179</v>
      </c>
      <c r="H179" s="22">
        <v>178805</v>
      </c>
      <c r="I179" s="22">
        <v>90786</v>
      </c>
      <c r="J179" s="22">
        <v>0</v>
      </c>
      <c r="K179" s="22">
        <v>784544</v>
      </c>
      <c r="L179" s="22">
        <v>15293</v>
      </c>
      <c r="M179" s="22">
        <v>11813</v>
      </c>
      <c r="N179" s="22">
        <v>8261</v>
      </c>
      <c r="O179" s="22">
        <v>4635</v>
      </c>
      <c r="P179" s="22">
        <v>934</v>
      </c>
      <c r="Q179" s="22">
        <v>0</v>
      </c>
      <c r="R179" s="22">
        <v>40936</v>
      </c>
    </row>
    <row r="180" spans="1:18" x14ac:dyDescent="0.35">
      <c r="A180" s="22" t="s">
        <v>114</v>
      </c>
      <c r="B180" s="22" t="s">
        <v>294</v>
      </c>
      <c r="C180" s="22" t="s">
        <v>471</v>
      </c>
      <c r="D180" s="22" t="s">
        <v>472</v>
      </c>
      <c r="E180" s="22">
        <v>1382438</v>
      </c>
      <c r="F180" s="22">
        <v>1433331</v>
      </c>
      <c r="G180" s="22">
        <v>1486380</v>
      </c>
      <c r="H180" s="22">
        <v>1541690</v>
      </c>
      <c r="I180" s="22">
        <v>1565218</v>
      </c>
      <c r="J180" s="22">
        <v>22925363</v>
      </c>
      <c r="K180" s="22">
        <v>30334420</v>
      </c>
      <c r="L180" s="22">
        <v>958848</v>
      </c>
      <c r="M180" s="22">
        <v>907955</v>
      </c>
      <c r="N180" s="22">
        <v>854906</v>
      </c>
      <c r="O180" s="22">
        <v>799596</v>
      </c>
      <c r="P180" s="22">
        <v>741917</v>
      </c>
      <c r="Q180" s="22">
        <v>5452132</v>
      </c>
      <c r="R180" s="22">
        <v>9715354</v>
      </c>
    </row>
    <row r="181" spans="1:18" x14ac:dyDescent="0.35">
      <c r="A181" s="22" t="s">
        <v>114</v>
      </c>
      <c r="B181" s="22" t="s">
        <v>294</v>
      </c>
      <c r="C181" s="22" t="s">
        <v>473</v>
      </c>
      <c r="D181" s="22" t="s">
        <v>474</v>
      </c>
      <c r="E181" s="22">
        <v>811716</v>
      </c>
      <c r="F181" s="22">
        <v>818204</v>
      </c>
      <c r="G181" s="22">
        <v>711580</v>
      </c>
      <c r="H181" s="22">
        <v>716112</v>
      </c>
      <c r="I181" s="22">
        <v>720844</v>
      </c>
      <c r="J181" s="22">
        <v>1607720</v>
      </c>
      <c r="K181" s="22">
        <v>5386176</v>
      </c>
      <c r="L181" s="22">
        <v>133278</v>
      </c>
      <c r="M181" s="22">
        <v>111985</v>
      </c>
      <c r="N181" s="22">
        <v>91060</v>
      </c>
      <c r="O181" s="22">
        <v>71722</v>
      </c>
      <c r="P181" s="22">
        <v>52185</v>
      </c>
      <c r="Q181" s="22">
        <v>124449</v>
      </c>
      <c r="R181" s="22">
        <v>584679</v>
      </c>
    </row>
    <row r="182" spans="1:18" x14ac:dyDescent="0.35">
      <c r="A182" s="22" t="s">
        <v>114</v>
      </c>
      <c r="B182" s="22" t="s">
        <v>294</v>
      </c>
      <c r="C182" s="22" t="s">
        <v>475</v>
      </c>
      <c r="D182" s="22" t="s">
        <v>476</v>
      </c>
      <c r="E182" s="22">
        <v>247626</v>
      </c>
      <c r="F182" s="22">
        <v>255327</v>
      </c>
      <c r="G182" s="22">
        <v>263280</v>
      </c>
      <c r="H182" s="22">
        <v>256427</v>
      </c>
      <c r="I182" s="22">
        <v>249574</v>
      </c>
      <c r="J182" s="22">
        <v>1814604</v>
      </c>
      <c r="K182" s="22">
        <v>3086838</v>
      </c>
      <c r="L182" s="22">
        <v>93878</v>
      </c>
      <c r="M182" s="22">
        <v>86177</v>
      </c>
      <c r="N182" s="22">
        <v>78224</v>
      </c>
      <c r="O182" s="22">
        <v>70114</v>
      </c>
      <c r="P182" s="22">
        <v>62004</v>
      </c>
      <c r="Q182" s="22">
        <v>378124</v>
      </c>
      <c r="R182" s="22">
        <v>768521</v>
      </c>
    </row>
    <row r="183" spans="1:18" x14ac:dyDescent="0.35">
      <c r="A183" s="22" t="s">
        <v>114</v>
      </c>
      <c r="B183" s="22" t="s">
        <v>294</v>
      </c>
      <c r="C183" s="22" t="s">
        <v>477</v>
      </c>
      <c r="D183" s="22" t="s">
        <v>478</v>
      </c>
      <c r="E183" s="22">
        <v>452613</v>
      </c>
      <c r="F183" s="22">
        <v>434686</v>
      </c>
      <c r="G183" s="22">
        <v>447676</v>
      </c>
      <c r="H183" s="22">
        <v>461080</v>
      </c>
      <c r="I183" s="22">
        <v>474912</v>
      </c>
      <c r="J183" s="22">
        <v>5016380</v>
      </c>
      <c r="K183" s="22">
        <v>7287347</v>
      </c>
      <c r="L183" s="22">
        <v>204524</v>
      </c>
      <c r="M183" s="22">
        <v>191299</v>
      </c>
      <c r="N183" s="22">
        <v>178309</v>
      </c>
      <c r="O183" s="22">
        <v>164905</v>
      </c>
      <c r="P183" s="22">
        <v>151073</v>
      </c>
      <c r="Q183" s="22">
        <v>1852115</v>
      </c>
      <c r="R183" s="22">
        <v>2742225</v>
      </c>
    </row>
    <row r="184" spans="1:18" x14ac:dyDescent="0.35">
      <c r="A184" s="22" t="s">
        <v>114</v>
      </c>
      <c r="B184" s="22" t="s">
        <v>294</v>
      </c>
      <c r="C184" s="22" t="s">
        <v>479</v>
      </c>
      <c r="D184" s="22" t="s">
        <v>480</v>
      </c>
      <c r="E184" s="22">
        <v>346577</v>
      </c>
      <c r="F184" s="22">
        <v>357952</v>
      </c>
      <c r="G184" s="22">
        <v>369724</v>
      </c>
      <c r="H184" s="22">
        <v>381907</v>
      </c>
      <c r="I184" s="22">
        <v>394517</v>
      </c>
      <c r="J184" s="22">
        <v>3170466</v>
      </c>
      <c r="K184" s="22">
        <v>5021143</v>
      </c>
      <c r="L184" s="22">
        <v>152081</v>
      </c>
      <c r="M184" s="22">
        <v>142705</v>
      </c>
      <c r="N184" s="22">
        <v>128933</v>
      </c>
      <c r="O184" s="22">
        <v>116750</v>
      </c>
      <c r="P184" s="22">
        <v>104140</v>
      </c>
      <c r="Q184" s="22">
        <v>464856</v>
      </c>
      <c r="R184" s="22">
        <v>1109465</v>
      </c>
    </row>
    <row r="185" spans="1:18" x14ac:dyDescent="0.35">
      <c r="A185" s="22" t="s">
        <v>114</v>
      </c>
      <c r="B185" s="22" t="s">
        <v>294</v>
      </c>
      <c r="C185" s="22" t="s">
        <v>481</v>
      </c>
      <c r="D185" s="22" t="s">
        <v>482</v>
      </c>
      <c r="E185" s="22">
        <v>60974</v>
      </c>
      <c r="F185" s="22">
        <v>25974</v>
      </c>
      <c r="G185" s="22">
        <v>25973</v>
      </c>
      <c r="H185" s="22">
        <v>21923</v>
      </c>
      <c r="I185" s="22">
        <v>16000</v>
      </c>
      <c r="J185" s="22">
        <v>96000</v>
      </c>
      <c r="K185" s="22">
        <v>246844</v>
      </c>
      <c r="L185" s="22">
        <v>9122</v>
      </c>
      <c r="M185" s="22">
        <v>6824</v>
      </c>
      <c r="N185" s="22">
        <v>5820</v>
      </c>
      <c r="O185" s="22">
        <v>4817</v>
      </c>
      <c r="P185" s="22">
        <v>4215</v>
      </c>
      <c r="Q185" s="22">
        <v>12645</v>
      </c>
      <c r="R185" s="22">
        <v>43443</v>
      </c>
    </row>
    <row r="186" spans="1:18" x14ac:dyDescent="0.35">
      <c r="A186" s="22" t="s">
        <v>114</v>
      </c>
      <c r="B186" s="22" t="s">
        <v>294</v>
      </c>
      <c r="C186" s="22" t="s">
        <v>483</v>
      </c>
      <c r="D186" s="22" t="s">
        <v>484</v>
      </c>
      <c r="E186" s="22">
        <v>116449</v>
      </c>
      <c r="F186" s="22">
        <v>120199</v>
      </c>
      <c r="G186" s="22">
        <v>124089</v>
      </c>
      <c r="H186" s="22">
        <v>114707</v>
      </c>
      <c r="I186" s="22">
        <v>118679</v>
      </c>
      <c r="J186" s="22">
        <v>853315</v>
      </c>
      <c r="K186" s="22">
        <v>1447438</v>
      </c>
      <c r="L186" s="22">
        <v>51767</v>
      </c>
      <c r="M186" s="22">
        <v>48017</v>
      </c>
      <c r="N186" s="22">
        <v>44127</v>
      </c>
      <c r="O186" s="22">
        <v>40145</v>
      </c>
      <c r="P186" s="22">
        <v>36174</v>
      </c>
      <c r="Q186" s="22">
        <v>166711</v>
      </c>
      <c r="R186" s="22">
        <v>386941</v>
      </c>
    </row>
    <row r="187" spans="1:18" x14ac:dyDescent="0.35">
      <c r="A187" s="22" t="s">
        <v>114</v>
      </c>
      <c r="B187" s="22" t="s">
        <v>294</v>
      </c>
      <c r="C187" s="22" t="s">
        <v>485</v>
      </c>
      <c r="D187" s="22" t="s">
        <v>486</v>
      </c>
      <c r="E187" s="22">
        <v>213818</v>
      </c>
      <c r="F187" s="22">
        <v>219870</v>
      </c>
      <c r="G187" s="22">
        <v>226303</v>
      </c>
      <c r="H187" s="22">
        <v>196443</v>
      </c>
      <c r="I187" s="22">
        <v>184524</v>
      </c>
      <c r="J187" s="22">
        <v>2210013</v>
      </c>
      <c r="K187" s="22">
        <v>3250971</v>
      </c>
      <c r="L187" s="22">
        <v>109863</v>
      </c>
      <c r="M187" s="22">
        <v>103776</v>
      </c>
      <c r="N187" s="22">
        <v>97546</v>
      </c>
      <c r="O187" s="22">
        <v>91070</v>
      </c>
      <c r="P187" s="22">
        <v>86212</v>
      </c>
      <c r="Q187" s="22">
        <v>597198</v>
      </c>
      <c r="R187" s="22">
        <v>1085665</v>
      </c>
    </row>
    <row r="188" spans="1:18" x14ac:dyDescent="0.35">
      <c r="A188" s="22" t="s">
        <v>114</v>
      </c>
      <c r="B188" s="22" t="s">
        <v>294</v>
      </c>
      <c r="C188" s="22" t="s">
        <v>487</v>
      </c>
      <c r="D188" s="22" t="s">
        <v>488</v>
      </c>
      <c r="E188" s="22">
        <v>116749</v>
      </c>
      <c r="F188" s="22">
        <v>0</v>
      </c>
      <c r="G188" s="22">
        <v>0</v>
      </c>
      <c r="H188" s="22">
        <v>0</v>
      </c>
      <c r="I188" s="22">
        <v>0</v>
      </c>
      <c r="J188" s="22">
        <v>0</v>
      </c>
      <c r="K188" s="22">
        <v>116749</v>
      </c>
      <c r="L188" s="22">
        <v>892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892</v>
      </c>
    </row>
    <row r="189" spans="1:18" x14ac:dyDescent="0.35">
      <c r="A189" s="22" t="s">
        <v>114</v>
      </c>
      <c r="B189" s="22" t="s">
        <v>294</v>
      </c>
      <c r="C189" s="22" t="s">
        <v>489</v>
      </c>
      <c r="D189" s="22" t="s">
        <v>490</v>
      </c>
      <c r="E189" s="22">
        <v>52360</v>
      </c>
      <c r="F189" s="22">
        <v>53860</v>
      </c>
      <c r="G189" s="22">
        <v>55404</v>
      </c>
      <c r="H189" s="22">
        <v>56991</v>
      </c>
      <c r="I189" s="22">
        <v>58625</v>
      </c>
      <c r="J189" s="22">
        <v>189635</v>
      </c>
      <c r="K189" s="22">
        <v>466875</v>
      </c>
      <c r="L189" s="22">
        <v>13307</v>
      </c>
      <c r="M189" s="22">
        <v>11807</v>
      </c>
      <c r="N189" s="22">
        <v>10263</v>
      </c>
      <c r="O189" s="22">
        <v>8676</v>
      </c>
      <c r="P189" s="22">
        <v>7042</v>
      </c>
      <c r="Q189" s="22">
        <v>30787</v>
      </c>
      <c r="R189" s="22">
        <v>81882</v>
      </c>
    </row>
    <row r="190" spans="1:18" x14ac:dyDescent="0.35">
      <c r="A190" s="22" t="s">
        <v>114</v>
      </c>
      <c r="B190" s="22" t="s">
        <v>294</v>
      </c>
      <c r="C190" s="22" t="s">
        <v>491</v>
      </c>
      <c r="D190" s="22" t="s">
        <v>492</v>
      </c>
      <c r="E190" s="22">
        <v>608031</v>
      </c>
      <c r="F190" s="22">
        <v>626496</v>
      </c>
      <c r="G190" s="22">
        <v>645551</v>
      </c>
      <c r="H190" s="22">
        <v>665215</v>
      </c>
      <c r="I190" s="22">
        <v>685509</v>
      </c>
      <c r="J190" s="22">
        <v>8776749</v>
      </c>
      <c r="K190" s="22">
        <v>12007551</v>
      </c>
      <c r="L190" s="22">
        <v>372065</v>
      </c>
      <c r="M190" s="22">
        <v>353600</v>
      </c>
      <c r="N190" s="22">
        <v>334545</v>
      </c>
      <c r="O190" s="22">
        <v>314881</v>
      </c>
      <c r="P190" s="22">
        <v>294414</v>
      </c>
      <c r="Q190" s="22">
        <v>2669005</v>
      </c>
      <c r="R190" s="22">
        <v>4338510</v>
      </c>
    </row>
    <row r="191" spans="1:18" x14ac:dyDescent="0.35">
      <c r="A191" s="22" t="s">
        <v>114</v>
      </c>
      <c r="B191" s="22" t="s">
        <v>294</v>
      </c>
      <c r="C191" s="22" t="s">
        <v>493</v>
      </c>
      <c r="D191" s="22" t="s">
        <v>494</v>
      </c>
      <c r="E191" s="22">
        <v>836250</v>
      </c>
      <c r="F191" s="22">
        <v>781290</v>
      </c>
      <c r="G191" s="22">
        <v>531310</v>
      </c>
      <c r="H191" s="22">
        <v>540602</v>
      </c>
      <c r="I191" s="22">
        <v>516048</v>
      </c>
      <c r="J191" s="22">
        <v>5328808</v>
      </c>
      <c r="K191" s="22">
        <v>8534308</v>
      </c>
      <c r="L191" s="22">
        <v>221386</v>
      </c>
      <c r="M191" s="22">
        <v>195810</v>
      </c>
      <c r="N191" s="22">
        <v>176410</v>
      </c>
      <c r="O191" s="22">
        <v>162794</v>
      </c>
      <c r="P191" s="22">
        <v>148384</v>
      </c>
      <c r="Q191" s="22">
        <v>1159169</v>
      </c>
      <c r="R191" s="22">
        <v>2063953</v>
      </c>
    </row>
    <row r="192" spans="1:18" x14ac:dyDescent="0.35">
      <c r="A192" s="22" t="s">
        <v>114</v>
      </c>
      <c r="B192" s="22" t="s">
        <v>294</v>
      </c>
      <c r="C192" s="22" t="s">
        <v>495</v>
      </c>
      <c r="D192" s="22" t="s">
        <v>496</v>
      </c>
      <c r="E192" s="22">
        <v>209921</v>
      </c>
      <c r="F192" s="22">
        <v>196271</v>
      </c>
      <c r="G192" s="22">
        <v>202863</v>
      </c>
      <c r="H192" s="22">
        <v>209667</v>
      </c>
      <c r="I192" s="22">
        <v>216767</v>
      </c>
      <c r="J192" s="22">
        <v>1112827</v>
      </c>
      <c r="K192" s="22">
        <v>2148316</v>
      </c>
      <c r="L192" s="22">
        <v>65854</v>
      </c>
      <c r="M192" s="22">
        <v>59492</v>
      </c>
      <c r="N192" s="22">
        <v>52901</v>
      </c>
      <c r="O192" s="22">
        <v>46096</v>
      </c>
      <c r="P192" s="22">
        <v>38996</v>
      </c>
      <c r="Q192" s="22">
        <v>111561</v>
      </c>
      <c r="R192" s="22">
        <v>374900</v>
      </c>
    </row>
    <row r="193" spans="1:18" x14ac:dyDescent="0.35">
      <c r="A193" s="22" t="s">
        <v>114</v>
      </c>
      <c r="B193" s="22" t="s">
        <v>294</v>
      </c>
      <c r="C193" s="22" t="s">
        <v>497</v>
      </c>
      <c r="D193" s="22" t="s">
        <v>498</v>
      </c>
      <c r="E193" s="22">
        <v>171108</v>
      </c>
      <c r="F193" s="22">
        <v>158617</v>
      </c>
      <c r="G193" s="22">
        <v>142402</v>
      </c>
      <c r="H193" s="22">
        <v>143837</v>
      </c>
      <c r="I193" s="22">
        <v>150209</v>
      </c>
      <c r="J193" s="22">
        <v>1827417</v>
      </c>
      <c r="K193" s="22">
        <v>2593590</v>
      </c>
      <c r="L193" s="22">
        <v>107179</v>
      </c>
      <c r="M193" s="22">
        <v>98889</v>
      </c>
      <c r="N193" s="22">
        <v>91424</v>
      </c>
      <c r="O193" s="22">
        <v>85069</v>
      </c>
      <c r="P193" s="22">
        <v>78700</v>
      </c>
      <c r="Q193" s="22">
        <v>426247</v>
      </c>
      <c r="R193" s="22">
        <v>887508</v>
      </c>
    </row>
    <row r="194" spans="1:18" x14ac:dyDescent="0.35">
      <c r="A194" s="22" t="s">
        <v>114</v>
      </c>
      <c r="B194" s="22" t="s">
        <v>294</v>
      </c>
      <c r="C194" s="22" t="s">
        <v>499</v>
      </c>
      <c r="D194" s="22" t="s">
        <v>500</v>
      </c>
      <c r="E194" s="22">
        <v>500000</v>
      </c>
      <c r="F194" s="22">
        <v>500000</v>
      </c>
      <c r="G194" s="22">
        <v>500000</v>
      </c>
      <c r="H194" s="22">
        <v>500000</v>
      </c>
      <c r="I194" s="22">
        <v>500000</v>
      </c>
      <c r="J194" s="22">
        <v>1250000</v>
      </c>
      <c r="K194" s="22">
        <v>3750000</v>
      </c>
      <c r="L194" s="22">
        <v>132300</v>
      </c>
      <c r="M194" s="22">
        <v>114050</v>
      </c>
      <c r="N194" s="22">
        <v>95800</v>
      </c>
      <c r="O194" s="22">
        <v>77563</v>
      </c>
      <c r="P194" s="22">
        <v>59300</v>
      </c>
      <c r="Q194" s="22">
        <v>68412</v>
      </c>
      <c r="R194" s="22">
        <v>547425</v>
      </c>
    </row>
    <row r="195" spans="1:18" x14ac:dyDescent="0.35">
      <c r="A195" s="22" t="s">
        <v>114</v>
      </c>
      <c r="B195" s="22" t="s">
        <v>294</v>
      </c>
      <c r="C195" s="22" t="s">
        <v>501</v>
      </c>
      <c r="D195" s="22" t="s">
        <v>502</v>
      </c>
      <c r="E195" s="22">
        <v>120410</v>
      </c>
      <c r="F195" s="22">
        <v>121448</v>
      </c>
      <c r="G195" s="22">
        <v>104511</v>
      </c>
      <c r="H195" s="22">
        <v>43604</v>
      </c>
      <c r="I195" s="22">
        <v>44724</v>
      </c>
      <c r="J195" s="22">
        <v>457904</v>
      </c>
      <c r="K195" s="22">
        <v>892601</v>
      </c>
      <c r="L195" s="22">
        <v>16857</v>
      </c>
      <c r="M195" s="22">
        <v>15819</v>
      </c>
      <c r="N195" s="22">
        <v>14755</v>
      </c>
      <c r="O195" s="22">
        <v>13663</v>
      </c>
      <c r="P195" s="22">
        <v>12543</v>
      </c>
      <c r="Q195" s="22">
        <v>75366</v>
      </c>
      <c r="R195" s="22">
        <v>149003</v>
      </c>
    </row>
    <row r="196" spans="1:18" x14ac:dyDescent="0.35">
      <c r="A196" s="22" t="s">
        <v>114</v>
      </c>
      <c r="B196" s="22" t="s">
        <v>294</v>
      </c>
      <c r="C196" s="22" t="s">
        <v>503</v>
      </c>
      <c r="D196" s="22" t="s">
        <v>504</v>
      </c>
      <c r="E196" s="22">
        <v>1042983</v>
      </c>
      <c r="F196" s="22">
        <v>617401</v>
      </c>
      <c r="G196" s="22">
        <v>637493</v>
      </c>
      <c r="H196" s="22">
        <v>658092</v>
      </c>
      <c r="I196" s="22">
        <v>679824</v>
      </c>
      <c r="J196" s="22">
        <v>4999849</v>
      </c>
      <c r="K196" s="22">
        <v>8635642</v>
      </c>
      <c r="L196" s="22">
        <v>265495</v>
      </c>
      <c r="M196" s="22">
        <v>241867</v>
      </c>
      <c r="N196" s="22">
        <v>221775</v>
      </c>
      <c r="O196" s="22">
        <v>200976</v>
      </c>
      <c r="P196" s="22">
        <v>179445</v>
      </c>
      <c r="Q196" s="22">
        <v>752607</v>
      </c>
      <c r="R196" s="22">
        <v>1862165</v>
      </c>
    </row>
    <row r="197" spans="1:18" x14ac:dyDescent="0.35">
      <c r="A197" s="22" t="s">
        <v>114</v>
      </c>
      <c r="B197" s="22" t="s">
        <v>294</v>
      </c>
      <c r="C197" s="22" t="s">
        <v>505</v>
      </c>
      <c r="D197" s="22" t="s">
        <v>506</v>
      </c>
      <c r="E197" s="22">
        <v>1357490</v>
      </c>
      <c r="F197" s="22">
        <v>811989</v>
      </c>
      <c r="G197" s="22">
        <v>511085</v>
      </c>
      <c r="H197" s="22">
        <v>525538</v>
      </c>
      <c r="I197" s="22">
        <v>540401</v>
      </c>
      <c r="J197" s="22">
        <v>6492281</v>
      </c>
      <c r="K197" s="22">
        <v>10238784</v>
      </c>
      <c r="L197" s="22">
        <v>298082</v>
      </c>
      <c r="M197" s="22">
        <v>248364</v>
      </c>
      <c r="N197" s="22">
        <v>223370</v>
      </c>
      <c r="O197" s="22">
        <v>208918</v>
      </c>
      <c r="P197" s="22">
        <v>194055</v>
      </c>
      <c r="Q197" s="22">
        <v>1030399</v>
      </c>
      <c r="R197" s="22">
        <v>2203188</v>
      </c>
    </row>
    <row r="198" spans="1:18" x14ac:dyDescent="0.35">
      <c r="A198" s="22" t="s">
        <v>114</v>
      </c>
      <c r="B198" s="22" t="s">
        <v>507</v>
      </c>
      <c r="C198" s="22" t="s">
        <v>508</v>
      </c>
      <c r="D198" s="22" t="s">
        <v>509</v>
      </c>
      <c r="E198" s="22">
        <v>47076</v>
      </c>
      <c r="F198" s="22">
        <v>47195</v>
      </c>
      <c r="G198" s="22">
        <v>48341</v>
      </c>
      <c r="H198" s="22">
        <v>49515</v>
      </c>
      <c r="I198" s="22">
        <v>50718</v>
      </c>
      <c r="J198" s="22">
        <v>1781155</v>
      </c>
      <c r="K198" s="22">
        <v>2024000</v>
      </c>
      <c r="L198" s="22">
        <v>48004</v>
      </c>
      <c r="M198" s="22">
        <v>46885</v>
      </c>
      <c r="N198" s="22">
        <v>45739</v>
      </c>
      <c r="O198" s="22">
        <v>44565</v>
      </c>
      <c r="P198" s="22">
        <v>43362</v>
      </c>
      <c r="Q198" s="22">
        <v>593839</v>
      </c>
      <c r="R198" s="22">
        <v>822394</v>
      </c>
    </row>
    <row r="199" spans="1:18" x14ac:dyDescent="0.35">
      <c r="A199" s="22" t="s">
        <v>114</v>
      </c>
      <c r="B199" s="22" t="s">
        <v>507</v>
      </c>
      <c r="C199" s="22" t="s">
        <v>510</v>
      </c>
      <c r="D199" s="22" t="s">
        <v>511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</row>
    <row r="200" spans="1:18" x14ac:dyDescent="0.35">
      <c r="A200" s="22" t="s">
        <v>114</v>
      </c>
      <c r="B200" s="22" t="s">
        <v>507</v>
      </c>
      <c r="C200" s="22" t="s">
        <v>512</v>
      </c>
      <c r="D200" s="22" t="s">
        <v>513</v>
      </c>
      <c r="E200" s="22">
        <v>138501</v>
      </c>
      <c r="F200" s="22">
        <v>143521</v>
      </c>
      <c r="G200" s="22">
        <v>148730</v>
      </c>
      <c r="H200" s="22">
        <v>154137</v>
      </c>
      <c r="I200" s="22">
        <v>159748</v>
      </c>
      <c r="J200" s="22">
        <v>2115789</v>
      </c>
      <c r="K200" s="22">
        <v>2860426</v>
      </c>
      <c r="L200" s="22">
        <v>97757</v>
      </c>
      <c r="M200" s="22">
        <v>92737</v>
      </c>
      <c r="N200" s="22">
        <v>87528</v>
      </c>
      <c r="O200" s="22">
        <v>82121</v>
      </c>
      <c r="P200" s="22">
        <v>76509</v>
      </c>
      <c r="Q200" s="22">
        <v>612955</v>
      </c>
      <c r="R200" s="22">
        <v>1049607</v>
      </c>
    </row>
    <row r="201" spans="1:18" x14ac:dyDescent="0.35">
      <c r="A201" s="22" t="s">
        <v>114</v>
      </c>
      <c r="B201" s="22" t="s">
        <v>507</v>
      </c>
      <c r="C201" s="22" t="s">
        <v>514</v>
      </c>
      <c r="D201" s="22" t="s">
        <v>515</v>
      </c>
      <c r="E201" s="22">
        <v>8373</v>
      </c>
      <c r="F201" s="22">
        <v>0</v>
      </c>
      <c r="G201" s="22">
        <v>0</v>
      </c>
      <c r="H201" s="22">
        <v>0</v>
      </c>
      <c r="I201" s="22">
        <v>0</v>
      </c>
      <c r="J201" s="22">
        <v>0</v>
      </c>
      <c r="K201" s="22">
        <v>8373</v>
      </c>
      <c r="L201" s="22">
        <v>167</v>
      </c>
      <c r="M201" s="22">
        <v>0</v>
      </c>
      <c r="N201" s="22">
        <v>0</v>
      </c>
      <c r="O201" s="22">
        <v>0</v>
      </c>
      <c r="P201" s="22">
        <v>0</v>
      </c>
      <c r="Q201" s="22">
        <v>0</v>
      </c>
      <c r="R201" s="22">
        <v>167</v>
      </c>
    </row>
    <row r="202" spans="1:18" x14ac:dyDescent="0.35">
      <c r="A202" s="22" t="s">
        <v>114</v>
      </c>
      <c r="B202" s="22" t="s">
        <v>507</v>
      </c>
      <c r="C202" s="22" t="s">
        <v>516</v>
      </c>
      <c r="D202" s="22" t="s">
        <v>517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</row>
    <row r="203" spans="1:18" x14ac:dyDescent="0.35">
      <c r="A203" s="22" t="s">
        <v>114</v>
      </c>
      <c r="B203" s="22" t="s">
        <v>507</v>
      </c>
      <c r="C203" s="22" t="s">
        <v>518</v>
      </c>
      <c r="D203" s="22" t="s">
        <v>519</v>
      </c>
      <c r="E203" s="22">
        <v>0</v>
      </c>
      <c r="F203" s="22">
        <v>0</v>
      </c>
      <c r="G203" s="22">
        <v>0</v>
      </c>
      <c r="H203" s="22">
        <v>0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</row>
    <row r="204" spans="1:18" x14ac:dyDescent="0.35">
      <c r="A204" s="22" t="s">
        <v>114</v>
      </c>
      <c r="B204" s="22" t="s">
        <v>507</v>
      </c>
      <c r="C204" s="22" t="s">
        <v>520</v>
      </c>
      <c r="D204" s="22" t="s">
        <v>521</v>
      </c>
      <c r="E204" s="22">
        <v>24312</v>
      </c>
      <c r="F204" s="22">
        <v>25399</v>
      </c>
      <c r="G204" s="22">
        <v>26534</v>
      </c>
      <c r="H204" s="22">
        <v>27721</v>
      </c>
      <c r="I204" s="22">
        <v>28960</v>
      </c>
      <c r="J204" s="22">
        <v>203068</v>
      </c>
      <c r="K204" s="22">
        <v>335994</v>
      </c>
      <c r="L204" s="22">
        <v>14592</v>
      </c>
      <c r="M204" s="22">
        <v>13505</v>
      </c>
      <c r="N204" s="22">
        <v>12370</v>
      </c>
      <c r="O204" s="22">
        <v>11183</v>
      </c>
      <c r="P204" s="22">
        <v>9944</v>
      </c>
      <c r="Q204" s="22">
        <v>30352</v>
      </c>
      <c r="R204" s="22">
        <v>91946</v>
      </c>
    </row>
    <row r="205" spans="1:18" x14ac:dyDescent="0.35">
      <c r="A205" s="22" t="s">
        <v>114</v>
      </c>
      <c r="B205" s="22" t="s">
        <v>507</v>
      </c>
      <c r="C205" s="22" t="s">
        <v>522</v>
      </c>
      <c r="D205" s="22" t="s">
        <v>523</v>
      </c>
      <c r="E205" s="22">
        <v>11360</v>
      </c>
      <c r="F205" s="22">
        <v>11903</v>
      </c>
      <c r="G205" s="22">
        <v>12472</v>
      </c>
      <c r="H205" s="22">
        <v>13068</v>
      </c>
      <c r="I205" s="22">
        <v>13693</v>
      </c>
      <c r="J205" s="22">
        <v>29382</v>
      </c>
      <c r="K205" s="22">
        <v>91878</v>
      </c>
      <c r="L205" s="22">
        <v>4209</v>
      </c>
      <c r="M205" s="22">
        <v>3666</v>
      </c>
      <c r="N205" s="22">
        <v>3097</v>
      </c>
      <c r="O205" s="22">
        <v>2501</v>
      </c>
      <c r="P205" s="22">
        <v>1876</v>
      </c>
      <c r="Q205" s="22">
        <v>1756</v>
      </c>
      <c r="R205" s="22">
        <v>17105</v>
      </c>
    </row>
    <row r="206" spans="1:18" x14ac:dyDescent="0.35">
      <c r="A206" s="22" t="s">
        <v>114</v>
      </c>
      <c r="B206" s="22" t="s">
        <v>507</v>
      </c>
      <c r="C206" s="22" t="s">
        <v>524</v>
      </c>
      <c r="D206" s="22" t="s">
        <v>525</v>
      </c>
      <c r="E206" s="22">
        <v>0</v>
      </c>
      <c r="F206" s="22">
        <v>0</v>
      </c>
      <c r="G206" s="22">
        <v>0</v>
      </c>
      <c r="H206" s="22"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</row>
    <row r="207" spans="1:18" x14ac:dyDescent="0.35">
      <c r="A207" s="22" t="s">
        <v>114</v>
      </c>
      <c r="B207" s="22" t="s">
        <v>507</v>
      </c>
      <c r="C207" s="22" t="s">
        <v>526</v>
      </c>
      <c r="D207" s="22" t="s">
        <v>527</v>
      </c>
      <c r="E207" s="22">
        <v>53131</v>
      </c>
      <c r="F207" s="22">
        <v>67624</v>
      </c>
      <c r="G207" s="22">
        <v>56724</v>
      </c>
      <c r="H207" s="22">
        <v>57976</v>
      </c>
      <c r="I207" s="22">
        <v>49742</v>
      </c>
      <c r="J207" s="22">
        <v>777936</v>
      </c>
      <c r="K207" s="22">
        <v>1063133</v>
      </c>
      <c r="L207" s="22">
        <v>24062</v>
      </c>
      <c r="M207" s="22">
        <v>22808</v>
      </c>
      <c r="N207" s="22">
        <v>21583</v>
      </c>
      <c r="O207" s="22">
        <v>20331</v>
      </c>
      <c r="P207" s="22">
        <v>19091</v>
      </c>
      <c r="Q207" s="22">
        <v>178997</v>
      </c>
      <c r="R207" s="22">
        <v>286872</v>
      </c>
    </row>
    <row r="208" spans="1:18" x14ac:dyDescent="0.35">
      <c r="A208" s="22" t="s">
        <v>114</v>
      </c>
      <c r="B208" s="22" t="s">
        <v>507</v>
      </c>
      <c r="C208" s="22" t="s">
        <v>528</v>
      </c>
      <c r="D208" s="22" t="s">
        <v>529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</row>
    <row r="209" spans="1:18" x14ac:dyDescent="0.35">
      <c r="A209" s="22" t="s">
        <v>114</v>
      </c>
      <c r="B209" s="22" t="s">
        <v>507</v>
      </c>
      <c r="C209" s="22" t="s">
        <v>530</v>
      </c>
      <c r="D209" s="22" t="s">
        <v>531</v>
      </c>
      <c r="E209" s="22">
        <v>0</v>
      </c>
      <c r="F209" s="22">
        <v>0</v>
      </c>
      <c r="G209" s="22">
        <v>0</v>
      </c>
      <c r="H209" s="22"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</row>
    <row r="210" spans="1:18" x14ac:dyDescent="0.35">
      <c r="A210" s="22" t="s">
        <v>114</v>
      </c>
      <c r="B210" s="22" t="s">
        <v>507</v>
      </c>
      <c r="C210" s="22" t="s">
        <v>532</v>
      </c>
      <c r="D210" s="22" t="s">
        <v>533</v>
      </c>
      <c r="E210" s="22">
        <v>0</v>
      </c>
      <c r="F210" s="22">
        <v>0</v>
      </c>
      <c r="G210" s="22">
        <v>0</v>
      </c>
      <c r="H210" s="22"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</row>
    <row r="211" spans="1:18" x14ac:dyDescent="0.35">
      <c r="A211" s="22" t="s">
        <v>114</v>
      </c>
      <c r="B211" s="22" t="s">
        <v>507</v>
      </c>
      <c r="C211" s="22" t="s">
        <v>534</v>
      </c>
      <c r="D211" s="22" t="s">
        <v>535</v>
      </c>
      <c r="E211" s="22">
        <v>85149</v>
      </c>
      <c r="F211" s="22">
        <v>87833</v>
      </c>
      <c r="G211" s="22">
        <v>90601</v>
      </c>
      <c r="H211" s="22">
        <v>93456</v>
      </c>
      <c r="I211" s="22">
        <v>96401</v>
      </c>
      <c r="J211" s="22">
        <v>2623168</v>
      </c>
      <c r="K211" s="22">
        <v>3076608</v>
      </c>
      <c r="L211" s="22">
        <v>95545</v>
      </c>
      <c r="M211" s="22">
        <v>92861</v>
      </c>
      <c r="N211" s="22">
        <v>90093</v>
      </c>
      <c r="O211" s="22">
        <v>87238</v>
      </c>
      <c r="P211" s="22">
        <v>84293</v>
      </c>
      <c r="Q211" s="22">
        <v>900374</v>
      </c>
      <c r="R211" s="22">
        <v>1350404</v>
      </c>
    </row>
    <row r="212" spans="1:18" x14ac:dyDescent="0.35">
      <c r="A212" s="22" t="s">
        <v>114</v>
      </c>
      <c r="B212" s="22" t="s">
        <v>507</v>
      </c>
      <c r="C212" s="22" t="s">
        <v>536</v>
      </c>
      <c r="D212" s="22" t="s">
        <v>537</v>
      </c>
      <c r="E212" s="22">
        <v>0</v>
      </c>
      <c r="F212" s="22">
        <v>0</v>
      </c>
      <c r="G212" s="22">
        <v>0</v>
      </c>
      <c r="H212" s="22"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</row>
    <row r="213" spans="1:18" x14ac:dyDescent="0.35">
      <c r="A213" s="22" t="s">
        <v>114</v>
      </c>
      <c r="B213" s="22" t="s">
        <v>507</v>
      </c>
      <c r="C213" s="22" t="s">
        <v>538</v>
      </c>
      <c r="D213" s="22" t="s">
        <v>539</v>
      </c>
      <c r="E213" s="22">
        <v>75907</v>
      </c>
      <c r="F213" s="22">
        <v>76244</v>
      </c>
      <c r="G213" s="22">
        <v>76586</v>
      </c>
      <c r="H213" s="22">
        <v>59198</v>
      </c>
      <c r="I213" s="22">
        <v>19214</v>
      </c>
      <c r="J213" s="22">
        <v>0</v>
      </c>
      <c r="K213" s="22">
        <v>307149</v>
      </c>
      <c r="L213" s="22">
        <v>5399</v>
      </c>
      <c r="M213" s="22">
        <v>4005</v>
      </c>
      <c r="N213" s="22">
        <v>2604</v>
      </c>
      <c r="O213" s="22">
        <v>1201</v>
      </c>
      <c r="P213" s="22">
        <v>135</v>
      </c>
      <c r="Q213" s="22">
        <v>0</v>
      </c>
      <c r="R213" s="22">
        <v>13344</v>
      </c>
    </row>
    <row r="214" spans="1:18" x14ac:dyDescent="0.35">
      <c r="A214" s="22" t="s">
        <v>114</v>
      </c>
      <c r="B214" s="22" t="s">
        <v>507</v>
      </c>
      <c r="C214" s="22" t="s">
        <v>540</v>
      </c>
      <c r="D214" s="22" t="s">
        <v>541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</row>
    <row r="215" spans="1:18" x14ac:dyDescent="0.35">
      <c r="A215" s="22" t="s">
        <v>114</v>
      </c>
      <c r="B215" s="22" t="s">
        <v>507</v>
      </c>
      <c r="C215" s="22" t="s">
        <v>542</v>
      </c>
      <c r="D215" s="22" t="s">
        <v>543</v>
      </c>
      <c r="E215" s="22">
        <v>39944</v>
      </c>
      <c r="F215" s="22">
        <v>40690</v>
      </c>
      <c r="G215" s="22">
        <v>41450</v>
      </c>
      <c r="H215" s="22">
        <v>42225</v>
      </c>
      <c r="I215" s="22">
        <v>43014</v>
      </c>
      <c r="J215" s="22">
        <v>21807</v>
      </c>
      <c r="K215" s="22">
        <v>229130</v>
      </c>
      <c r="L215" s="22">
        <v>4077</v>
      </c>
      <c r="M215" s="22">
        <v>3331</v>
      </c>
      <c r="N215" s="22">
        <v>2570</v>
      </c>
      <c r="O215" s="22">
        <v>1796</v>
      </c>
      <c r="P215" s="22">
        <v>1209</v>
      </c>
      <c r="Q215" s="22">
        <v>203</v>
      </c>
      <c r="R215" s="22">
        <v>13186</v>
      </c>
    </row>
    <row r="216" spans="1:18" x14ac:dyDescent="0.35">
      <c r="A216" s="22" t="s">
        <v>114</v>
      </c>
      <c r="B216" s="22" t="s">
        <v>507</v>
      </c>
      <c r="C216" s="22" t="s">
        <v>544</v>
      </c>
      <c r="D216" s="22" t="s">
        <v>545</v>
      </c>
      <c r="E216" s="22">
        <v>0</v>
      </c>
      <c r="F216" s="22">
        <v>0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</row>
    <row r="217" spans="1:18" x14ac:dyDescent="0.35">
      <c r="A217" s="22" t="s">
        <v>114</v>
      </c>
      <c r="B217" s="22" t="s">
        <v>507</v>
      </c>
      <c r="C217" s="22" t="s">
        <v>546</v>
      </c>
      <c r="D217" s="22" t="s">
        <v>547</v>
      </c>
      <c r="E217" s="22">
        <v>5326</v>
      </c>
      <c r="F217" s="22">
        <v>0</v>
      </c>
      <c r="G217" s="22">
        <v>0</v>
      </c>
      <c r="H217" s="22">
        <v>0</v>
      </c>
      <c r="I217" s="22">
        <v>0</v>
      </c>
      <c r="J217" s="22">
        <v>0</v>
      </c>
      <c r="K217" s="22">
        <v>5326</v>
      </c>
      <c r="L217" s="22">
        <v>326</v>
      </c>
      <c r="M217" s="22"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326</v>
      </c>
    </row>
    <row r="218" spans="1:18" x14ac:dyDescent="0.35">
      <c r="A218" s="22" t="s">
        <v>114</v>
      </c>
      <c r="B218" s="22" t="s">
        <v>507</v>
      </c>
      <c r="C218" s="22" t="s">
        <v>548</v>
      </c>
      <c r="D218" s="22" t="s">
        <v>549</v>
      </c>
      <c r="E218" s="22">
        <v>40842</v>
      </c>
      <c r="F218" s="22">
        <v>42730</v>
      </c>
      <c r="G218" s="22">
        <v>44706</v>
      </c>
      <c r="H218" s="22">
        <v>46773</v>
      </c>
      <c r="I218" s="22">
        <v>48936</v>
      </c>
      <c r="J218" s="22">
        <v>207323</v>
      </c>
      <c r="K218" s="22">
        <v>431310</v>
      </c>
      <c r="L218" s="22">
        <v>19294</v>
      </c>
      <c r="M218" s="22">
        <v>17405</v>
      </c>
      <c r="N218" s="22">
        <v>15430</v>
      </c>
      <c r="O218" s="22">
        <v>13363</v>
      </c>
      <c r="P218" s="22">
        <v>11200</v>
      </c>
      <c r="Q218" s="22">
        <v>21978</v>
      </c>
      <c r="R218" s="22">
        <v>98670</v>
      </c>
    </row>
    <row r="219" spans="1:18" x14ac:dyDescent="0.35">
      <c r="A219" s="22" t="s">
        <v>114</v>
      </c>
      <c r="B219" s="22" t="s">
        <v>507</v>
      </c>
      <c r="C219" s="22" t="s">
        <v>550</v>
      </c>
      <c r="D219" s="22" t="s">
        <v>551</v>
      </c>
      <c r="E219" s="22">
        <v>9446</v>
      </c>
      <c r="F219" s="22">
        <v>9690</v>
      </c>
      <c r="G219" s="22">
        <v>9942</v>
      </c>
      <c r="H219" s="22">
        <v>5066</v>
      </c>
      <c r="I219" s="22">
        <v>0</v>
      </c>
      <c r="J219" s="22">
        <v>0</v>
      </c>
      <c r="K219" s="22">
        <v>34144</v>
      </c>
      <c r="L219" s="22">
        <v>818</v>
      </c>
      <c r="M219" s="22">
        <v>574</v>
      </c>
      <c r="N219" s="22">
        <v>322</v>
      </c>
      <c r="O219" s="22">
        <v>63</v>
      </c>
      <c r="P219" s="22">
        <v>0</v>
      </c>
      <c r="Q219" s="22">
        <v>0</v>
      </c>
      <c r="R219" s="22">
        <v>1777</v>
      </c>
    </row>
    <row r="220" spans="1:18" x14ac:dyDescent="0.35">
      <c r="A220" s="22" t="s">
        <v>114</v>
      </c>
      <c r="B220" s="22" t="s">
        <v>507</v>
      </c>
      <c r="C220" s="22" t="s">
        <v>552</v>
      </c>
      <c r="D220" s="22" t="s">
        <v>553</v>
      </c>
      <c r="E220" s="22">
        <v>0</v>
      </c>
      <c r="F220" s="22">
        <v>0</v>
      </c>
      <c r="G220" s="22">
        <v>0</v>
      </c>
      <c r="H220" s="22"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</row>
    <row r="221" spans="1:18" x14ac:dyDescent="0.35">
      <c r="A221" s="22" t="s">
        <v>114</v>
      </c>
      <c r="B221" s="22" t="s">
        <v>507</v>
      </c>
      <c r="C221" s="22" t="s">
        <v>554</v>
      </c>
      <c r="D221" s="22" t="s">
        <v>555</v>
      </c>
      <c r="E221" s="22">
        <v>283431</v>
      </c>
      <c r="F221" s="22">
        <v>228902</v>
      </c>
      <c r="G221" s="22">
        <v>234555</v>
      </c>
      <c r="H221" s="22">
        <v>233439</v>
      </c>
      <c r="I221" s="22">
        <v>217552</v>
      </c>
      <c r="J221" s="22">
        <v>2353415</v>
      </c>
      <c r="K221" s="22">
        <v>3551294</v>
      </c>
      <c r="L221" s="22">
        <v>88650</v>
      </c>
      <c r="M221" s="22">
        <v>83180</v>
      </c>
      <c r="N221" s="22">
        <v>77527</v>
      </c>
      <c r="O221" s="22">
        <v>71717</v>
      </c>
      <c r="P221" s="22">
        <v>66795</v>
      </c>
      <c r="Q221" s="22">
        <v>746553</v>
      </c>
      <c r="R221" s="22">
        <v>1134422</v>
      </c>
    </row>
    <row r="222" spans="1:18" x14ac:dyDescent="0.35">
      <c r="A222" s="22" t="s">
        <v>114</v>
      </c>
      <c r="B222" s="22" t="s">
        <v>507</v>
      </c>
      <c r="C222" s="22" t="s">
        <v>556</v>
      </c>
      <c r="D222" s="22" t="s">
        <v>557</v>
      </c>
      <c r="E222" s="22">
        <v>0</v>
      </c>
      <c r="F222" s="22">
        <v>0</v>
      </c>
      <c r="G222" s="22">
        <v>0</v>
      </c>
      <c r="H222" s="22"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</row>
    <row r="223" spans="1:18" x14ac:dyDescent="0.35">
      <c r="A223" s="22" t="s">
        <v>114</v>
      </c>
      <c r="B223" s="22" t="s">
        <v>507</v>
      </c>
      <c r="C223" s="22" t="s">
        <v>558</v>
      </c>
      <c r="D223" s="22" t="s">
        <v>559</v>
      </c>
      <c r="E223" s="22">
        <v>0</v>
      </c>
      <c r="F223" s="22">
        <v>0</v>
      </c>
      <c r="G223" s="22">
        <v>0</v>
      </c>
      <c r="H223" s="22"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</row>
    <row r="224" spans="1:18" x14ac:dyDescent="0.35">
      <c r="A224" s="22" t="s">
        <v>114</v>
      </c>
      <c r="B224" s="22" t="s">
        <v>507</v>
      </c>
      <c r="C224" s="22" t="s">
        <v>560</v>
      </c>
      <c r="D224" s="22" t="s">
        <v>561</v>
      </c>
      <c r="E224" s="22">
        <v>57824</v>
      </c>
      <c r="F224" s="22">
        <v>58805</v>
      </c>
      <c r="G224" s="22">
        <v>59802</v>
      </c>
      <c r="H224" s="22">
        <v>60817</v>
      </c>
      <c r="I224" s="22">
        <v>61849</v>
      </c>
      <c r="J224" s="22">
        <v>173514</v>
      </c>
      <c r="K224" s="22">
        <v>472611</v>
      </c>
      <c r="L224" s="22">
        <v>7632</v>
      </c>
      <c r="M224" s="22">
        <v>6651</v>
      </c>
      <c r="N224" s="22">
        <v>5653</v>
      </c>
      <c r="O224" s="22">
        <v>4638</v>
      </c>
      <c r="P224" s="22">
        <v>3606</v>
      </c>
      <c r="Q224" s="22">
        <v>6103</v>
      </c>
      <c r="R224" s="22">
        <v>34283</v>
      </c>
    </row>
    <row r="225" spans="1:18" x14ac:dyDescent="0.35">
      <c r="A225" s="22" t="s">
        <v>114</v>
      </c>
      <c r="B225" s="22" t="s">
        <v>507</v>
      </c>
      <c r="C225" s="22" t="s">
        <v>562</v>
      </c>
      <c r="D225" s="22" t="s">
        <v>563</v>
      </c>
      <c r="E225" s="22">
        <v>0</v>
      </c>
      <c r="F225" s="22">
        <v>0</v>
      </c>
      <c r="G225" s="22">
        <v>0</v>
      </c>
      <c r="H225" s="22"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</row>
    <row r="226" spans="1:18" x14ac:dyDescent="0.35">
      <c r="A226" s="22" t="s">
        <v>114</v>
      </c>
      <c r="B226" s="22" t="s">
        <v>507</v>
      </c>
      <c r="C226" s="22" t="s">
        <v>564</v>
      </c>
      <c r="D226" s="22" t="s">
        <v>565</v>
      </c>
      <c r="E226" s="22">
        <v>156273</v>
      </c>
      <c r="F226" s="22">
        <v>157625</v>
      </c>
      <c r="G226" s="22">
        <v>158988</v>
      </c>
      <c r="H226" s="22">
        <v>160363</v>
      </c>
      <c r="I226" s="22">
        <v>161751</v>
      </c>
      <c r="J226" s="22">
        <v>0</v>
      </c>
      <c r="K226" s="22">
        <v>795000</v>
      </c>
      <c r="L226" s="22">
        <v>6525</v>
      </c>
      <c r="M226" s="22">
        <v>5173</v>
      </c>
      <c r="N226" s="22">
        <v>3810</v>
      </c>
      <c r="O226" s="22">
        <v>2435</v>
      </c>
      <c r="P226" s="22">
        <v>1047</v>
      </c>
      <c r="Q226" s="22">
        <v>0</v>
      </c>
      <c r="R226" s="22">
        <v>18990</v>
      </c>
    </row>
    <row r="227" spans="1:18" x14ac:dyDescent="0.35">
      <c r="A227" s="22" t="s">
        <v>114</v>
      </c>
      <c r="B227" s="22" t="s">
        <v>507</v>
      </c>
      <c r="C227" s="22" t="s">
        <v>566</v>
      </c>
      <c r="D227" s="22" t="s">
        <v>567</v>
      </c>
      <c r="E227" s="22">
        <v>0</v>
      </c>
      <c r="F227" s="22">
        <v>0</v>
      </c>
      <c r="G227" s="22">
        <v>0</v>
      </c>
      <c r="H227" s="22"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</row>
    <row r="228" spans="1:18" x14ac:dyDescent="0.35">
      <c r="A228" s="22" t="s">
        <v>114</v>
      </c>
      <c r="B228" s="22" t="s">
        <v>507</v>
      </c>
      <c r="C228" s="22" t="s">
        <v>568</v>
      </c>
      <c r="D228" s="22" t="s">
        <v>569</v>
      </c>
      <c r="E228" s="22">
        <v>0</v>
      </c>
      <c r="F228" s="22">
        <v>0</v>
      </c>
      <c r="G228" s="22">
        <v>0</v>
      </c>
      <c r="H228" s="22"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</row>
    <row r="229" spans="1:18" x14ac:dyDescent="0.35">
      <c r="A229" s="22" t="s">
        <v>114</v>
      </c>
      <c r="B229" s="22" t="s">
        <v>507</v>
      </c>
      <c r="C229" s="22" t="s">
        <v>570</v>
      </c>
      <c r="D229" s="22" t="s">
        <v>571</v>
      </c>
      <c r="E229" s="22">
        <v>0</v>
      </c>
      <c r="F229" s="22">
        <v>0</v>
      </c>
      <c r="G229" s="22">
        <v>0</v>
      </c>
      <c r="H229" s="22"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</row>
    <row r="230" spans="1:18" x14ac:dyDescent="0.35">
      <c r="A230" s="22" t="s">
        <v>114</v>
      </c>
      <c r="B230" s="22" t="s">
        <v>507</v>
      </c>
      <c r="C230" s="22" t="s">
        <v>572</v>
      </c>
      <c r="D230" s="22" t="s">
        <v>573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</row>
    <row r="231" spans="1:18" x14ac:dyDescent="0.35">
      <c r="A231" s="22" t="s">
        <v>114</v>
      </c>
      <c r="B231" s="22" t="s">
        <v>507</v>
      </c>
      <c r="C231" s="22" t="s">
        <v>574</v>
      </c>
      <c r="D231" s="22" t="s">
        <v>575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</row>
    <row r="232" spans="1:18" x14ac:dyDescent="0.35">
      <c r="A232" s="22" t="s">
        <v>114</v>
      </c>
      <c r="B232" s="22" t="s">
        <v>507</v>
      </c>
      <c r="C232" s="22" t="s">
        <v>576</v>
      </c>
      <c r="D232" s="22" t="s">
        <v>577</v>
      </c>
      <c r="E232" s="22">
        <v>10000</v>
      </c>
      <c r="F232" s="22">
        <v>10000</v>
      </c>
      <c r="G232" s="22">
        <v>10000</v>
      </c>
      <c r="H232" s="22">
        <v>10000</v>
      </c>
      <c r="I232" s="22">
        <v>10000</v>
      </c>
      <c r="J232" s="22">
        <v>0</v>
      </c>
      <c r="K232" s="22">
        <v>50000</v>
      </c>
      <c r="L232" s="22"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</row>
    <row r="233" spans="1:18" x14ac:dyDescent="0.35">
      <c r="A233" s="22" t="s">
        <v>114</v>
      </c>
      <c r="B233" s="22" t="s">
        <v>507</v>
      </c>
      <c r="C233" s="22" t="s">
        <v>578</v>
      </c>
      <c r="D233" s="22" t="s">
        <v>579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</row>
    <row r="234" spans="1:18" x14ac:dyDescent="0.35">
      <c r="A234" s="22" t="s">
        <v>114</v>
      </c>
      <c r="B234" s="22" t="s">
        <v>507</v>
      </c>
      <c r="C234" s="22" t="s">
        <v>580</v>
      </c>
      <c r="D234" s="22" t="s">
        <v>581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</row>
    <row r="235" spans="1:18" x14ac:dyDescent="0.35">
      <c r="A235" s="22" t="s">
        <v>114</v>
      </c>
      <c r="B235" s="22" t="s">
        <v>507</v>
      </c>
      <c r="C235" s="22" t="s">
        <v>582</v>
      </c>
      <c r="D235" s="22" t="s">
        <v>583</v>
      </c>
      <c r="E235" s="22">
        <v>31860</v>
      </c>
      <c r="F235" s="22">
        <v>33215</v>
      </c>
      <c r="G235" s="22">
        <v>34629</v>
      </c>
      <c r="H235" s="22">
        <v>36107</v>
      </c>
      <c r="I235" s="22">
        <v>37650</v>
      </c>
      <c r="J235" s="22">
        <v>502140</v>
      </c>
      <c r="K235" s="22">
        <v>675601</v>
      </c>
      <c r="L235" s="22">
        <v>23087</v>
      </c>
      <c r="M235" s="22">
        <v>21732</v>
      </c>
      <c r="N235" s="22">
        <v>20318</v>
      </c>
      <c r="O235" s="22">
        <v>18840</v>
      </c>
      <c r="P235" s="22">
        <v>17297</v>
      </c>
      <c r="Q235" s="22">
        <v>194373</v>
      </c>
      <c r="R235" s="22">
        <v>295647</v>
      </c>
    </row>
    <row r="236" spans="1:18" x14ac:dyDescent="0.35">
      <c r="A236" s="22" t="s">
        <v>114</v>
      </c>
      <c r="B236" s="22" t="s">
        <v>507</v>
      </c>
      <c r="C236" s="22" t="s">
        <v>584</v>
      </c>
      <c r="D236" s="22" t="s">
        <v>585</v>
      </c>
      <c r="E236" s="22">
        <v>136333</v>
      </c>
      <c r="F236" s="22">
        <v>140570</v>
      </c>
      <c r="G236" s="22">
        <v>144962</v>
      </c>
      <c r="H236" s="22">
        <v>149513</v>
      </c>
      <c r="I236" s="22">
        <v>78484</v>
      </c>
      <c r="J236" s="22">
        <v>413061</v>
      </c>
      <c r="K236" s="22">
        <v>1062923</v>
      </c>
      <c r="L236" s="22">
        <v>37449</v>
      </c>
      <c r="M236" s="22">
        <v>33212</v>
      </c>
      <c r="N236" s="22">
        <v>28820</v>
      </c>
      <c r="O236" s="22">
        <v>24269</v>
      </c>
      <c r="P236" s="22">
        <v>19932</v>
      </c>
      <c r="Q236" s="22">
        <v>46438</v>
      </c>
      <c r="R236" s="22">
        <v>190120</v>
      </c>
    </row>
    <row r="237" spans="1:18" x14ac:dyDescent="0.35">
      <c r="A237" s="22" t="s">
        <v>114</v>
      </c>
      <c r="B237" s="22" t="s">
        <v>507</v>
      </c>
      <c r="C237" s="22" t="s">
        <v>586</v>
      </c>
      <c r="D237" s="22" t="s">
        <v>587</v>
      </c>
      <c r="E237" s="22">
        <v>22196</v>
      </c>
      <c r="F237" s="22">
        <v>23252</v>
      </c>
      <c r="G237" s="22">
        <v>11950</v>
      </c>
      <c r="H237" s="22">
        <v>12505</v>
      </c>
      <c r="I237" s="22">
        <v>13087</v>
      </c>
      <c r="J237" s="22">
        <v>219047</v>
      </c>
      <c r="K237" s="22">
        <v>302037</v>
      </c>
      <c r="L237" s="22">
        <v>13674</v>
      </c>
      <c r="M237" s="22">
        <v>12616</v>
      </c>
      <c r="N237" s="22">
        <v>11656</v>
      </c>
      <c r="O237" s="22">
        <v>11101</v>
      </c>
      <c r="P237" s="22">
        <v>10519</v>
      </c>
      <c r="Q237" s="22">
        <v>0</v>
      </c>
      <c r="R237" s="22">
        <v>59566</v>
      </c>
    </row>
    <row r="238" spans="1:18" x14ac:dyDescent="0.35">
      <c r="A238" s="22" t="s">
        <v>114</v>
      </c>
      <c r="B238" s="22" t="s">
        <v>507</v>
      </c>
      <c r="C238" s="22" t="s">
        <v>588</v>
      </c>
      <c r="D238" s="22" t="s">
        <v>589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</row>
    <row r="239" spans="1:18" x14ac:dyDescent="0.35">
      <c r="A239" s="22" t="s">
        <v>114</v>
      </c>
      <c r="B239" s="22" t="s">
        <v>507</v>
      </c>
      <c r="C239" s="22" t="s">
        <v>590</v>
      </c>
      <c r="D239" s="22" t="s">
        <v>591</v>
      </c>
      <c r="E239" s="22">
        <v>0</v>
      </c>
      <c r="F239" s="22">
        <v>0</v>
      </c>
      <c r="G239" s="22">
        <v>0</v>
      </c>
      <c r="H239" s="22"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</row>
    <row r="240" spans="1:18" x14ac:dyDescent="0.35">
      <c r="A240" s="22" t="s">
        <v>114</v>
      </c>
      <c r="B240" s="22" t="s">
        <v>507</v>
      </c>
      <c r="C240" s="22" t="s">
        <v>592</v>
      </c>
      <c r="D240" s="22" t="s">
        <v>593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</row>
    <row r="241" spans="1:18" x14ac:dyDescent="0.35">
      <c r="A241" s="22" t="s">
        <v>114</v>
      </c>
      <c r="B241" s="22" t="s">
        <v>507</v>
      </c>
      <c r="C241" s="22" t="s">
        <v>594</v>
      </c>
      <c r="D241" s="22" t="s">
        <v>595</v>
      </c>
      <c r="E241" s="22">
        <v>42294</v>
      </c>
      <c r="F241" s="22">
        <v>43710</v>
      </c>
      <c r="G241" s="22">
        <v>45176</v>
      </c>
      <c r="H241" s="22">
        <v>46695</v>
      </c>
      <c r="I241" s="22">
        <v>48268</v>
      </c>
      <c r="J241" s="22">
        <v>483797</v>
      </c>
      <c r="K241" s="22">
        <v>709940</v>
      </c>
      <c r="L241" s="22">
        <v>23708</v>
      </c>
      <c r="M241" s="22">
        <v>22293</v>
      </c>
      <c r="N241" s="22">
        <v>20826</v>
      </c>
      <c r="O241" s="22">
        <v>19308</v>
      </c>
      <c r="P241" s="22">
        <v>17734</v>
      </c>
      <c r="Q241" s="22">
        <v>84577</v>
      </c>
      <c r="R241" s="22">
        <v>188446</v>
      </c>
    </row>
    <row r="242" spans="1:18" x14ac:dyDescent="0.35">
      <c r="A242" s="22" t="s">
        <v>114</v>
      </c>
      <c r="B242" s="22" t="s">
        <v>507</v>
      </c>
      <c r="C242" s="22" t="s">
        <v>596</v>
      </c>
      <c r="D242" s="22" t="s">
        <v>597</v>
      </c>
      <c r="E242" s="22">
        <v>0</v>
      </c>
      <c r="F242" s="22">
        <v>0</v>
      </c>
      <c r="G242" s="22">
        <v>0</v>
      </c>
      <c r="H242" s="22"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</row>
    <row r="243" spans="1:18" x14ac:dyDescent="0.35">
      <c r="A243" s="22" t="s">
        <v>114</v>
      </c>
      <c r="B243" s="22" t="s">
        <v>507</v>
      </c>
      <c r="C243" s="22" t="s">
        <v>598</v>
      </c>
      <c r="D243" s="22" t="s">
        <v>599</v>
      </c>
      <c r="E243" s="22">
        <v>0</v>
      </c>
      <c r="F243" s="22">
        <v>0</v>
      </c>
      <c r="G243" s="22">
        <v>0</v>
      </c>
      <c r="H243" s="22"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</row>
    <row r="244" spans="1:18" x14ac:dyDescent="0.35">
      <c r="A244" s="22" t="s">
        <v>114</v>
      </c>
      <c r="B244" s="22" t="s">
        <v>507</v>
      </c>
      <c r="C244" s="22" t="s">
        <v>600</v>
      </c>
      <c r="D244" s="22" t="s">
        <v>601</v>
      </c>
      <c r="E244" s="22">
        <v>47111</v>
      </c>
      <c r="F244" s="22">
        <v>48454</v>
      </c>
      <c r="G244" s="22">
        <v>49837</v>
      </c>
      <c r="H244" s="22">
        <v>51259</v>
      </c>
      <c r="I244" s="22">
        <v>52721</v>
      </c>
      <c r="J244" s="22">
        <v>138475</v>
      </c>
      <c r="K244" s="22">
        <v>387857</v>
      </c>
      <c r="L244" s="22">
        <v>10653</v>
      </c>
      <c r="M244" s="22">
        <v>9309</v>
      </c>
      <c r="N244" s="22">
        <v>7928</v>
      </c>
      <c r="O244" s="22">
        <v>6506</v>
      </c>
      <c r="P244" s="22">
        <v>5044</v>
      </c>
      <c r="Q244" s="22">
        <v>5938</v>
      </c>
      <c r="R244" s="22">
        <v>45378</v>
      </c>
    </row>
    <row r="245" spans="1:18" x14ac:dyDescent="0.35">
      <c r="A245" s="22" t="s">
        <v>114</v>
      </c>
      <c r="B245" s="22" t="s">
        <v>507</v>
      </c>
      <c r="C245" s="22" t="s">
        <v>602</v>
      </c>
      <c r="D245" s="22" t="s">
        <v>603</v>
      </c>
      <c r="E245" s="22">
        <v>53626</v>
      </c>
      <c r="F245" s="22">
        <v>55557</v>
      </c>
      <c r="G245" s="22">
        <v>57558</v>
      </c>
      <c r="H245" s="22">
        <v>59631</v>
      </c>
      <c r="I245" s="22">
        <v>61778</v>
      </c>
      <c r="J245" s="22">
        <v>31719</v>
      </c>
      <c r="K245" s="22">
        <v>319869</v>
      </c>
      <c r="L245" s="22">
        <v>10942</v>
      </c>
      <c r="M245" s="22">
        <v>9011</v>
      </c>
      <c r="N245" s="22">
        <v>7010</v>
      </c>
      <c r="O245" s="22">
        <v>4938</v>
      </c>
      <c r="P245" s="22">
        <v>2791</v>
      </c>
      <c r="Q245" s="22">
        <v>566</v>
      </c>
      <c r="R245" s="22">
        <v>35258</v>
      </c>
    </row>
    <row r="246" spans="1:18" x14ac:dyDescent="0.35">
      <c r="A246" s="22" t="s">
        <v>114</v>
      </c>
      <c r="B246" s="22" t="s">
        <v>507</v>
      </c>
      <c r="C246" s="22" t="s">
        <v>604</v>
      </c>
      <c r="D246" s="22" t="s">
        <v>605</v>
      </c>
      <c r="E246" s="22">
        <v>0</v>
      </c>
      <c r="F246" s="22">
        <v>0</v>
      </c>
      <c r="G246" s="22">
        <v>0</v>
      </c>
      <c r="H246" s="22"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</row>
    <row r="247" spans="1:18" x14ac:dyDescent="0.35">
      <c r="A247" s="22" t="s">
        <v>114</v>
      </c>
      <c r="B247" s="22" t="s">
        <v>507</v>
      </c>
      <c r="C247" s="22" t="s">
        <v>606</v>
      </c>
      <c r="D247" s="22" t="s">
        <v>607</v>
      </c>
      <c r="E247" s="22">
        <v>7892</v>
      </c>
      <c r="F247" s="22">
        <v>8336</v>
      </c>
      <c r="G247" s="22">
        <v>8806</v>
      </c>
      <c r="H247" s="22">
        <v>0</v>
      </c>
      <c r="I247" s="22">
        <v>0</v>
      </c>
      <c r="J247" s="22">
        <v>0</v>
      </c>
      <c r="K247" s="22">
        <v>25034</v>
      </c>
      <c r="L247" s="22">
        <v>1408</v>
      </c>
      <c r="M247" s="22">
        <v>964</v>
      </c>
      <c r="N247" s="22">
        <v>494</v>
      </c>
      <c r="O247" s="22">
        <v>0</v>
      </c>
      <c r="P247" s="22">
        <v>0</v>
      </c>
      <c r="Q247" s="22">
        <v>0</v>
      </c>
      <c r="R247" s="22">
        <v>2866</v>
      </c>
    </row>
    <row r="248" spans="1:18" x14ac:dyDescent="0.35">
      <c r="A248" s="22" t="s">
        <v>114</v>
      </c>
      <c r="B248" s="22" t="s">
        <v>507</v>
      </c>
      <c r="C248" s="22" t="s">
        <v>608</v>
      </c>
      <c r="D248" s="22" t="s">
        <v>609</v>
      </c>
      <c r="E248" s="22">
        <v>32005</v>
      </c>
      <c r="F248" s="22">
        <v>33263</v>
      </c>
      <c r="G248" s="22">
        <v>34569</v>
      </c>
      <c r="H248" s="22">
        <v>35924</v>
      </c>
      <c r="I248" s="22">
        <v>37331</v>
      </c>
      <c r="J248" s="22">
        <v>1016594</v>
      </c>
      <c r="K248" s="22">
        <v>1189686</v>
      </c>
      <c r="L248" s="22">
        <v>32310</v>
      </c>
      <c r="M248" s="22">
        <v>31381</v>
      </c>
      <c r="N248" s="22">
        <v>30408</v>
      </c>
      <c r="O248" s="22">
        <v>29392</v>
      </c>
      <c r="P248" s="22">
        <v>28328</v>
      </c>
      <c r="Q248" s="22">
        <v>312759</v>
      </c>
      <c r="R248" s="22">
        <v>464578</v>
      </c>
    </row>
    <row r="249" spans="1:18" x14ac:dyDescent="0.35">
      <c r="A249" s="22" t="s">
        <v>114</v>
      </c>
      <c r="B249" s="22" t="s">
        <v>507</v>
      </c>
      <c r="C249" s="22" t="s">
        <v>610</v>
      </c>
      <c r="D249" s="22" t="s">
        <v>611</v>
      </c>
      <c r="E249" s="22">
        <v>0</v>
      </c>
      <c r="F249" s="22">
        <v>0</v>
      </c>
      <c r="G249" s="22">
        <v>0</v>
      </c>
      <c r="H249" s="22">
        <v>0</v>
      </c>
      <c r="I249" s="22">
        <v>0</v>
      </c>
      <c r="J249" s="22">
        <v>0</v>
      </c>
      <c r="K249" s="22">
        <v>0</v>
      </c>
      <c r="L249" s="22">
        <v>0</v>
      </c>
      <c r="M249" s="22"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</row>
    <row r="250" spans="1:18" x14ac:dyDescent="0.35">
      <c r="A250" s="22" t="s">
        <v>114</v>
      </c>
      <c r="B250" s="22" t="s">
        <v>507</v>
      </c>
      <c r="C250" s="22" t="s">
        <v>612</v>
      </c>
      <c r="D250" s="22" t="s">
        <v>613</v>
      </c>
      <c r="E250" s="22">
        <v>0</v>
      </c>
      <c r="F250" s="22">
        <v>0</v>
      </c>
      <c r="G250" s="22">
        <v>0</v>
      </c>
      <c r="H250" s="22"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</row>
    <row r="251" spans="1:18" x14ac:dyDescent="0.35">
      <c r="A251" s="22" t="s">
        <v>114</v>
      </c>
      <c r="B251" s="22" t="s">
        <v>507</v>
      </c>
      <c r="C251" s="22" t="s">
        <v>614</v>
      </c>
      <c r="D251" s="22" t="s">
        <v>615</v>
      </c>
      <c r="E251" s="22">
        <v>0</v>
      </c>
      <c r="F251" s="22">
        <v>0</v>
      </c>
      <c r="G251" s="22">
        <v>0</v>
      </c>
      <c r="H251" s="22"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</row>
    <row r="252" spans="1:18" x14ac:dyDescent="0.35">
      <c r="A252" s="22" t="s">
        <v>114</v>
      </c>
      <c r="B252" s="22" t="s">
        <v>507</v>
      </c>
      <c r="C252" s="22" t="s">
        <v>616</v>
      </c>
      <c r="D252" s="22" t="s">
        <v>617</v>
      </c>
      <c r="E252" s="22">
        <v>42977</v>
      </c>
      <c r="F252" s="22">
        <v>44650</v>
      </c>
      <c r="G252" s="22">
        <v>46414</v>
      </c>
      <c r="H252" s="22">
        <v>48231</v>
      </c>
      <c r="I252" s="22">
        <v>50166</v>
      </c>
      <c r="J252" s="22">
        <v>177004</v>
      </c>
      <c r="K252" s="22">
        <v>409442</v>
      </c>
      <c r="L252" s="22">
        <v>16213</v>
      </c>
      <c r="M252" s="22">
        <v>14540</v>
      </c>
      <c r="N252" s="22">
        <v>12776</v>
      </c>
      <c r="O252" s="22">
        <v>10959</v>
      </c>
      <c r="P252" s="22">
        <v>9024</v>
      </c>
      <c r="Q252" s="22">
        <v>14914</v>
      </c>
      <c r="R252" s="22">
        <v>78426</v>
      </c>
    </row>
    <row r="253" spans="1:18" x14ac:dyDescent="0.35">
      <c r="A253" s="22" t="s">
        <v>114</v>
      </c>
      <c r="B253" s="22" t="s">
        <v>507</v>
      </c>
      <c r="C253" s="22" t="s">
        <v>618</v>
      </c>
      <c r="D253" s="22" t="s">
        <v>619</v>
      </c>
      <c r="E253" s="22">
        <v>0</v>
      </c>
      <c r="F253" s="22">
        <v>0</v>
      </c>
      <c r="G253" s="22">
        <v>0</v>
      </c>
      <c r="H253" s="22"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</row>
    <row r="254" spans="1:18" x14ac:dyDescent="0.35">
      <c r="A254" s="22" t="s">
        <v>114</v>
      </c>
      <c r="B254" s="22" t="s">
        <v>507</v>
      </c>
      <c r="C254" s="22" t="s">
        <v>620</v>
      </c>
      <c r="D254" s="22" t="s">
        <v>621</v>
      </c>
      <c r="E254" s="22">
        <v>26045</v>
      </c>
      <c r="F254" s="22">
        <v>27108</v>
      </c>
      <c r="G254" s="22">
        <v>28216</v>
      </c>
      <c r="H254" s="22">
        <v>29368</v>
      </c>
      <c r="I254" s="22">
        <v>30567</v>
      </c>
      <c r="J254" s="22">
        <v>406968</v>
      </c>
      <c r="K254" s="22">
        <v>548272</v>
      </c>
      <c r="L254" s="22">
        <v>21906</v>
      </c>
      <c r="M254" s="22">
        <v>20842</v>
      </c>
      <c r="N254" s="22">
        <v>19735</v>
      </c>
      <c r="O254" s="22">
        <v>18583</v>
      </c>
      <c r="P254" s="22">
        <v>17384</v>
      </c>
      <c r="Q254" s="22">
        <v>96515</v>
      </c>
      <c r="R254" s="22">
        <v>194965</v>
      </c>
    </row>
    <row r="255" spans="1:18" x14ac:dyDescent="0.35">
      <c r="A255" s="22" t="s">
        <v>114</v>
      </c>
      <c r="B255" s="22" t="s">
        <v>507</v>
      </c>
      <c r="C255" s="22" t="s">
        <v>622</v>
      </c>
      <c r="D255" s="22" t="s">
        <v>623</v>
      </c>
      <c r="E255" s="22">
        <v>2962</v>
      </c>
      <c r="F255" s="22">
        <v>3136</v>
      </c>
      <c r="G255" s="22">
        <v>3320</v>
      </c>
      <c r="H255" s="22">
        <v>3516</v>
      </c>
      <c r="I255" s="22">
        <v>0</v>
      </c>
      <c r="J255" s="22">
        <v>0</v>
      </c>
      <c r="K255" s="22">
        <v>12934</v>
      </c>
      <c r="L255" s="22">
        <v>760</v>
      </c>
      <c r="M255" s="22">
        <v>586</v>
      </c>
      <c r="N255" s="22">
        <v>402</v>
      </c>
      <c r="O255" s="22">
        <v>206</v>
      </c>
      <c r="P255" s="22">
        <v>0</v>
      </c>
      <c r="Q255" s="22">
        <v>0</v>
      </c>
      <c r="R255" s="22">
        <v>1954</v>
      </c>
    </row>
    <row r="256" spans="1:18" x14ac:dyDescent="0.35">
      <c r="A256" s="22" t="s">
        <v>114</v>
      </c>
      <c r="B256" s="22" t="s">
        <v>507</v>
      </c>
      <c r="C256" s="22" t="s">
        <v>624</v>
      </c>
      <c r="D256" s="22" t="s">
        <v>625</v>
      </c>
      <c r="E256" s="22">
        <v>76871</v>
      </c>
      <c r="F256" s="22">
        <v>79028</v>
      </c>
      <c r="G256" s="22">
        <v>66090</v>
      </c>
      <c r="H256" s="22">
        <v>52708</v>
      </c>
      <c r="I256" s="22">
        <v>54366</v>
      </c>
      <c r="J256" s="22">
        <v>158169</v>
      </c>
      <c r="K256" s="22">
        <v>487232</v>
      </c>
      <c r="L256" s="22">
        <v>14049</v>
      </c>
      <c r="M256" s="22">
        <v>11892</v>
      </c>
      <c r="N256" s="22">
        <v>9673</v>
      </c>
      <c r="O256" s="22">
        <v>7898</v>
      </c>
      <c r="P256" s="22">
        <v>6240</v>
      </c>
      <c r="Q256" s="22">
        <v>8240</v>
      </c>
      <c r="R256" s="22">
        <v>57992</v>
      </c>
    </row>
    <row r="257" spans="1:18" x14ac:dyDescent="0.35">
      <c r="A257" s="22" t="s">
        <v>114</v>
      </c>
      <c r="B257" s="22" t="s">
        <v>507</v>
      </c>
      <c r="C257" s="22" t="s">
        <v>626</v>
      </c>
      <c r="D257" s="22" t="s">
        <v>627</v>
      </c>
      <c r="E257" s="22">
        <v>76236</v>
      </c>
      <c r="F257" s="22">
        <v>78944</v>
      </c>
      <c r="G257" s="22">
        <v>81750</v>
      </c>
      <c r="H257" s="22">
        <v>84658</v>
      </c>
      <c r="I257" s="22">
        <v>87672</v>
      </c>
      <c r="J257" s="22">
        <v>765334</v>
      </c>
      <c r="K257" s="22">
        <v>1174594</v>
      </c>
      <c r="L257" s="22">
        <v>40453</v>
      </c>
      <c r="M257" s="22">
        <v>37745</v>
      </c>
      <c r="N257" s="22">
        <v>34939</v>
      </c>
      <c r="O257" s="22">
        <v>32030</v>
      </c>
      <c r="P257" s="22">
        <v>29017</v>
      </c>
      <c r="Q257" s="22">
        <v>112041</v>
      </c>
      <c r="R257" s="22">
        <v>286225</v>
      </c>
    </row>
    <row r="258" spans="1:18" x14ac:dyDescent="0.35">
      <c r="A258" s="22" t="s">
        <v>114</v>
      </c>
      <c r="B258" s="22" t="s">
        <v>507</v>
      </c>
      <c r="C258" s="22" t="s">
        <v>628</v>
      </c>
      <c r="D258" s="22" t="s">
        <v>629</v>
      </c>
      <c r="E258" s="22">
        <v>6499</v>
      </c>
      <c r="F258" s="22">
        <v>6858</v>
      </c>
      <c r="G258" s="22">
        <v>7237</v>
      </c>
      <c r="H258" s="22">
        <v>7637</v>
      </c>
      <c r="I258" s="22">
        <v>8059</v>
      </c>
      <c r="J258" s="22">
        <v>95841</v>
      </c>
      <c r="K258" s="22">
        <v>132131</v>
      </c>
      <c r="L258" s="22">
        <v>7116</v>
      </c>
      <c r="M258" s="22">
        <v>6757</v>
      </c>
      <c r="N258" s="22">
        <v>6378</v>
      </c>
      <c r="O258" s="22">
        <v>5978</v>
      </c>
      <c r="P258" s="22">
        <v>5556</v>
      </c>
      <c r="Q258" s="22">
        <v>26703</v>
      </c>
      <c r="R258" s="22">
        <v>58488</v>
      </c>
    </row>
    <row r="259" spans="1:18" x14ac:dyDescent="0.35">
      <c r="A259" s="22" t="s">
        <v>114</v>
      </c>
      <c r="B259" s="22" t="s">
        <v>507</v>
      </c>
      <c r="C259" s="22" t="s">
        <v>630</v>
      </c>
      <c r="D259" s="22" t="s">
        <v>631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</row>
    <row r="260" spans="1:18" x14ac:dyDescent="0.35">
      <c r="A260" s="22" t="s">
        <v>114</v>
      </c>
      <c r="B260" s="22" t="s">
        <v>507</v>
      </c>
      <c r="C260" s="22" t="s">
        <v>632</v>
      </c>
      <c r="D260" s="22" t="s">
        <v>633</v>
      </c>
      <c r="E260" s="22">
        <v>10884</v>
      </c>
      <c r="F260" s="22">
        <v>10884</v>
      </c>
      <c r="G260" s="22">
        <v>10884</v>
      </c>
      <c r="H260" s="22">
        <v>10884</v>
      </c>
      <c r="I260" s="22">
        <v>10884</v>
      </c>
      <c r="J260" s="22">
        <v>71807</v>
      </c>
      <c r="K260" s="22">
        <v>126227</v>
      </c>
      <c r="L260" s="22">
        <v>2970</v>
      </c>
      <c r="M260" s="22">
        <v>2704</v>
      </c>
      <c r="N260" s="22">
        <v>2437</v>
      </c>
      <c r="O260" s="22">
        <v>2176</v>
      </c>
      <c r="P260" s="22">
        <v>1904</v>
      </c>
      <c r="Q260" s="22">
        <v>5825</v>
      </c>
      <c r="R260" s="22">
        <v>18016</v>
      </c>
    </row>
    <row r="261" spans="1:18" x14ac:dyDescent="0.35">
      <c r="A261" s="22" t="s">
        <v>114</v>
      </c>
      <c r="B261" s="22" t="s">
        <v>507</v>
      </c>
      <c r="C261" s="22" t="s">
        <v>634</v>
      </c>
      <c r="D261" s="22" t="s">
        <v>635</v>
      </c>
      <c r="E261" s="22">
        <v>71302</v>
      </c>
      <c r="F261" s="22">
        <v>74326</v>
      </c>
      <c r="G261" s="22">
        <v>74649</v>
      </c>
      <c r="H261" s="22">
        <v>821</v>
      </c>
      <c r="I261" s="22">
        <v>895</v>
      </c>
      <c r="J261" s="22">
        <v>21528</v>
      </c>
      <c r="K261" s="22">
        <v>243521</v>
      </c>
      <c r="L261" s="22">
        <v>8393</v>
      </c>
      <c r="M261" s="22">
        <v>5395</v>
      </c>
      <c r="N261" s="22">
        <v>2272</v>
      </c>
      <c r="O261" s="22">
        <v>790</v>
      </c>
      <c r="P261" s="22">
        <v>767</v>
      </c>
      <c r="Q261" s="22">
        <v>8426</v>
      </c>
      <c r="R261" s="22">
        <v>26043</v>
      </c>
    </row>
    <row r="262" spans="1:18" x14ac:dyDescent="0.35">
      <c r="A262" s="22" t="s">
        <v>114</v>
      </c>
      <c r="B262" s="22" t="s">
        <v>507</v>
      </c>
      <c r="C262" s="22" t="s">
        <v>636</v>
      </c>
      <c r="D262" s="22" t="s">
        <v>637</v>
      </c>
      <c r="E262" s="22">
        <v>134918</v>
      </c>
      <c r="F262" s="22">
        <v>135970</v>
      </c>
      <c r="G262" s="22">
        <v>137054</v>
      </c>
      <c r="H262" s="22">
        <v>138170</v>
      </c>
      <c r="I262" s="22">
        <v>139320</v>
      </c>
      <c r="J262" s="22">
        <v>874823</v>
      </c>
      <c r="K262" s="22">
        <v>1560255</v>
      </c>
      <c r="L262" s="22">
        <v>34214</v>
      </c>
      <c r="M262" s="22">
        <v>31184</v>
      </c>
      <c r="N262" s="22">
        <v>28100</v>
      </c>
      <c r="O262" s="22">
        <v>24999</v>
      </c>
      <c r="P262" s="22">
        <v>21820</v>
      </c>
      <c r="Q262" s="22">
        <v>80318</v>
      </c>
      <c r="R262" s="22">
        <v>220635</v>
      </c>
    </row>
    <row r="263" spans="1:18" x14ac:dyDescent="0.35">
      <c r="A263" s="22" t="s">
        <v>114</v>
      </c>
      <c r="B263" s="22" t="s">
        <v>507</v>
      </c>
      <c r="C263" s="22" t="s">
        <v>638</v>
      </c>
      <c r="D263" s="22" t="s">
        <v>639</v>
      </c>
      <c r="E263" s="22">
        <v>0</v>
      </c>
      <c r="F263" s="22">
        <v>0</v>
      </c>
      <c r="G263" s="22">
        <v>0</v>
      </c>
      <c r="H263" s="22">
        <v>0</v>
      </c>
      <c r="I263" s="22">
        <v>0</v>
      </c>
      <c r="J263" s="22">
        <v>0</v>
      </c>
      <c r="K263" s="22">
        <v>0</v>
      </c>
      <c r="L263" s="22">
        <v>0</v>
      </c>
      <c r="M263" s="22"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</row>
    <row r="264" spans="1:18" x14ac:dyDescent="0.35">
      <c r="A264" s="22" t="s">
        <v>114</v>
      </c>
      <c r="B264" s="22" t="s">
        <v>507</v>
      </c>
      <c r="C264" s="22" t="s">
        <v>640</v>
      </c>
      <c r="D264" s="22" t="s">
        <v>641</v>
      </c>
      <c r="E264" s="22">
        <v>45098</v>
      </c>
      <c r="F264" s="22">
        <v>37514</v>
      </c>
      <c r="G264" s="22">
        <v>39128</v>
      </c>
      <c r="H264" s="22">
        <v>40813</v>
      </c>
      <c r="I264" s="22">
        <v>42573</v>
      </c>
      <c r="J264" s="22">
        <v>315952</v>
      </c>
      <c r="K264" s="22">
        <v>521078</v>
      </c>
      <c r="L264" s="22">
        <v>18854</v>
      </c>
      <c r="M264" s="22">
        <v>16750</v>
      </c>
      <c r="N264" s="22">
        <v>15136</v>
      </c>
      <c r="O264" s="22">
        <v>13451</v>
      </c>
      <c r="P264" s="22">
        <v>11691</v>
      </c>
      <c r="Q264" s="22">
        <v>91629</v>
      </c>
      <c r="R264" s="22">
        <v>167511</v>
      </c>
    </row>
    <row r="265" spans="1:18" x14ac:dyDescent="0.35">
      <c r="A265" s="22" t="s">
        <v>114</v>
      </c>
      <c r="B265" s="22" t="s">
        <v>507</v>
      </c>
      <c r="C265" s="22" t="s">
        <v>642</v>
      </c>
      <c r="D265" s="22" t="s">
        <v>643</v>
      </c>
      <c r="E265" s="22">
        <v>0</v>
      </c>
      <c r="F265" s="22">
        <v>0</v>
      </c>
      <c r="G265" s="22">
        <v>0</v>
      </c>
      <c r="H265" s="22"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</row>
    <row r="266" spans="1:18" x14ac:dyDescent="0.35">
      <c r="A266" s="22" t="s">
        <v>114</v>
      </c>
      <c r="B266" s="22" t="s">
        <v>507</v>
      </c>
      <c r="C266" s="22" t="s">
        <v>644</v>
      </c>
      <c r="D266" s="22" t="s">
        <v>645</v>
      </c>
      <c r="E266" s="22">
        <v>5203</v>
      </c>
      <c r="F266" s="22">
        <v>5515</v>
      </c>
      <c r="G266" s="22">
        <v>5846</v>
      </c>
      <c r="H266" s="22">
        <v>6196</v>
      </c>
      <c r="I266" s="22">
        <v>6568</v>
      </c>
      <c r="J266" s="22">
        <v>14342</v>
      </c>
      <c r="K266" s="22">
        <v>43670</v>
      </c>
      <c r="L266" s="22">
        <v>2620</v>
      </c>
      <c r="M266" s="22">
        <v>2308</v>
      </c>
      <c r="N266" s="22">
        <v>1977</v>
      </c>
      <c r="O266" s="22">
        <v>1627</v>
      </c>
      <c r="P266" s="22">
        <v>1255</v>
      </c>
      <c r="Q266" s="22">
        <v>1303</v>
      </c>
      <c r="R266" s="22">
        <v>11090</v>
      </c>
    </row>
    <row r="267" spans="1:18" x14ac:dyDescent="0.35">
      <c r="A267" s="22" t="s">
        <v>114</v>
      </c>
      <c r="B267" s="22" t="s">
        <v>507</v>
      </c>
      <c r="C267" s="22" t="s">
        <v>646</v>
      </c>
      <c r="D267" s="22" t="s">
        <v>647</v>
      </c>
      <c r="E267" s="22">
        <v>85809</v>
      </c>
      <c r="F267" s="22">
        <v>72083</v>
      </c>
      <c r="G267" s="22">
        <v>74385</v>
      </c>
      <c r="H267" s="22">
        <v>76763</v>
      </c>
      <c r="I267" s="22">
        <v>79218</v>
      </c>
      <c r="J267" s="22">
        <v>870979</v>
      </c>
      <c r="K267" s="22">
        <v>1259237</v>
      </c>
      <c r="L267" s="22">
        <v>38615</v>
      </c>
      <c r="M267" s="22">
        <v>36381</v>
      </c>
      <c r="N267" s="22">
        <v>34077</v>
      </c>
      <c r="O267" s="22">
        <v>31700</v>
      </c>
      <c r="P267" s="22">
        <v>29246</v>
      </c>
      <c r="Q267" s="22">
        <v>140668</v>
      </c>
      <c r="R267" s="22">
        <v>310687</v>
      </c>
    </row>
    <row r="268" spans="1:18" x14ac:dyDescent="0.35">
      <c r="A268" s="22" t="s">
        <v>114</v>
      </c>
      <c r="B268" s="22" t="s">
        <v>507</v>
      </c>
      <c r="C268" s="22" t="s">
        <v>648</v>
      </c>
      <c r="D268" s="22" t="s">
        <v>649</v>
      </c>
      <c r="E268" s="22">
        <v>206413</v>
      </c>
      <c r="F268" s="22">
        <v>0</v>
      </c>
      <c r="G268" s="22">
        <v>0</v>
      </c>
      <c r="H268" s="22">
        <v>0</v>
      </c>
      <c r="I268" s="22">
        <v>0</v>
      </c>
      <c r="J268" s="22">
        <v>0</v>
      </c>
      <c r="K268" s="22">
        <v>206413</v>
      </c>
      <c r="L268" s="22">
        <v>2475</v>
      </c>
      <c r="M268" s="22"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2475</v>
      </c>
    </row>
    <row r="269" spans="1:18" x14ac:dyDescent="0.35">
      <c r="A269" s="22" t="s">
        <v>114</v>
      </c>
      <c r="B269" s="22" t="s">
        <v>507</v>
      </c>
      <c r="C269" s="22" t="s">
        <v>650</v>
      </c>
      <c r="D269" s="22" t="s">
        <v>651</v>
      </c>
      <c r="E269" s="22">
        <v>0</v>
      </c>
      <c r="F269" s="22">
        <v>0</v>
      </c>
      <c r="G269" s="22">
        <v>0</v>
      </c>
      <c r="H269" s="22"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</row>
    <row r="270" spans="1:18" x14ac:dyDescent="0.35">
      <c r="A270" s="22" t="s">
        <v>114</v>
      </c>
      <c r="B270" s="22" t="s">
        <v>507</v>
      </c>
      <c r="C270" s="22" t="s">
        <v>652</v>
      </c>
      <c r="D270" s="22" t="s">
        <v>653</v>
      </c>
      <c r="E270" s="22">
        <v>18249</v>
      </c>
      <c r="F270" s="22">
        <v>19196</v>
      </c>
      <c r="G270" s="22">
        <v>20192</v>
      </c>
      <c r="H270" s="22">
        <v>21239</v>
      </c>
      <c r="I270" s="22">
        <v>22341</v>
      </c>
      <c r="J270" s="22">
        <v>443644</v>
      </c>
      <c r="K270" s="22">
        <v>544861</v>
      </c>
      <c r="L270" s="22">
        <v>27677</v>
      </c>
      <c r="M270" s="22">
        <v>26730</v>
      </c>
      <c r="N270" s="22">
        <v>25735</v>
      </c>
      <c r="O270" s="22">
        <v>24687</v>
      </c>
      <c r="P270" s="22">
        <v>23585</v>
      </c>
      <c r="Q270" s="22">
        <v>176360</v>
      </c>
      <c r="R270" s="22">
        <v>304774</v>
      </c>
    </row>
    <row r="271" spans="1:18" x14ac:dyDescent="0.35">
      <c r="A271" s="22" t="s">
        <v>114</v>
      </c>
      <c r="B271" s="22" t="s">
        <v>507</v>
      </c>
      <c r="C271" s="22" t="s">
        <v>654</v>
      </c>
      <c r="D271" s="22" t="s">
        <v>655</v>
      </c>
      <c r="E271" s="22">
        <v>110295</v>
      </c>
      <c r="F271" s="22">
        <v>113586</v>
      </c>
      <c r="G271" s="22">
        <v>116993</v>
      </c>
      <c r="H271" s="22">
        <v>114669</v>
      </c>
      <c r="I271" s="22">
        <v>92532</v>
      </c>
      <c r="J271" s="22">
        <v>437909</v>
      </c>
      <c r="K271" s="22">
        <v>985984</v>
      </c>
      <c r="L271" s="22">
        <v>27468</v>
      </c>
      <c r="M271" s="22">
        <v>24176</v>
      </c>
      <c r="N271" s="22">
        <v>20770</v>
      </c>
      <c r="O271" s="22">
        <v>17251</v>
      </c>
      <c r="P271" s="22">
        <v>14042</v>
      </c>
      <c r="Q271" s="22">
        <v>44195</v>
      </c>
      <c r="R271" s="22">
        <v>147902</v>
      </c>
    </row>
    <row r="272" spans="1:18" x14ac:dyDescent="0.35">
      <c r="A272" s="22" t="s">
        <v>114</v>
      </c>
      <c r="B272" s="22" t="s">
        <v>507</v>
      </c>
      <c r="C272" s="22" t="s">
        <v>656</v>
      </c>
      <c r="D272" s="22" t="s">
        <v>657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</row>
    <row r="273" spans="1:18" x14ac:dyDescent="0.35">
      <c r="A273" s="22" t="s">
        <v>114</v>
      </c>
      <c r="B273" s="22" t="s">
        <v>507</v>
      </c>
      <c r="C273" s="22" t="s">
        <v>658</v>
      </c>
      <c r="D273" s="22" t="s">
        <v>659</v>
      </c>
      <c r="E273" s="22">
        <v>26498</v>
      </c>
      <c r="F273" s="22">
        <v>14200</v>
      </c>
      <c r="G273" s="22">
        <v>14584</v>
      </c>
      <c r="H273" s="22">
        <v>14977</v>
      </c>
      <c r="I273" s="22">
        <v>15382</v>
      </c>
      <c r="J273" s="22">
        <v>2329</v>
      </c>
      <c r="K273" s="22">
        <v>87970</v>
      </c>
      <c r="L273" s="22">
        <v>2841</v>
      </c>
      <c r="M273" s="22">
        <v>1660</v>
      </c>
      <c r="N273" s="22">
        <v>1276</v>
      </c>
      <c r="O273" s="22">
        <v>882</v>
      </c>
      <c r="P273" s="22">
        <v>478</v>
      </c>
      <c r="Q273" s="22">
        <v>63</v>
      </c>
      <c r="R273" s="22">
        <v>7200</v>
      </c>
    </row>
    <row r="274" spans="1:18" x14ac:dyDescent="0.35">
      <c r="A274" s="22" t="s">
        <v>114</v>
      </c>
      <c r="B274" s="22" t="s">
        <v>507</v>
      </c>
      <c r="C274" s="22" t="s">
        <v>660</v>
      </c>
      <c r="D274" s="22" t="s">
        <v>661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</row>
    <row r="275" spans="1:18" x14ac:dyDescent="0.35">
      <c r="A275" s="22" t="s">
        <v>114</v>
      </c>
      <c r="B275" s="22" t="s">
        <v>507</v>
      </c>
      <c r="C275" s="22" t="s">
        <v>662</v>
      </c>
      <c r="D275" s="22" t="s">
        <v>663</v>
      </c>
      <c r="E275" s="22">
        <v>38973</v>
      </c>
      <c r="F275" s="22">
        <v>40451</v>
      </c>
      <c r="G275" s="22">
        <v>41985</v>
      </c>
      <c r="H275" s="22">
        <v>43578</v>
      </c>
      <c r="I275" s="22">
        <v>45232</v>
      </c>
      <c r="J275" s="22">
        <v>461237</v>
      </c>
      <c r="K275" s="22">
        <v>671456</v>
      </c>
      <c r="L275" s="22">
        <v>24601</v>
      </c>
      <c r="M275" s="22">
        <v>23123</v>
      </c>
      <c r="N275" s="22">
        <v>21589</v>
      </c>
      <c r="O275" s="22">
        <v>19996</v>
      </c>
      <c r="P275" s="22">
        <v>18342</v>
      </c>
      <c r="Q275" s="22">
        <v>99937</v>
      </c>
      <c r="R275" s="22">
        <v>207588</v>
      </c>
    </row>
    <row r="276" spans="1:18" x14ac:dyDescent="0.35">
      <c r="A276" s="22" t="s">
        <v>114</v>
      </c>
      <c r="B276" s="22" t="s">
        <v>507</v>
      </c>
      <c r="C276" s="22" t="s">
        <v>664</v>
      </c>
      <c r="D276" s="22" t="s">
        <v>665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</row>
    <row r="277" spans="1:18" x14ac:dyDescent="0.35">
      <c r="A277" s="22" t="s">
        <v>114</v>
      </c>
      <c r="B277" s="22" t="s">
        <v>507</v>
      </c>
      <c r="C277" s="22" t="s">
        <v>666</v>
      </c>
      <c r="D277" s="22" t="s">
        <v>667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</row>
    <row r="278" spans="1:18" x14ac:dyDescent="0.35">
      <c r="A278" s="22" t="s">
        <v>114</v>
      </c>
      <c r="B278" s="22" t="s">
        <v>507</v>
      </c>
      <c r="C278" s="22" t="s">
        <v>668</v>
      </c>
      <c r="D278" s="22" t="s">
        <v>669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</row>
    <row r="279" spans="1:18" x14ac:dyDescent="0.35">
      <c r="A279" s="22" t="s">
        <v>114</v>
      </c>
      <c r="B279" s="22" t="s">
        <v>670</v>
      </c>
      <c r="C279" s="22" t="s">
        <v>671</v>
      </c>
      <c r="D279" s="22" t="s">
        <v>672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</row>
    <row r="280" spans="1:18" x14ac:dyDescent="0.35">
      <c r="A280" s="22" t="s">
        <v>114</v>
      </c>
      <c r="B280" s="22" t="s">
        <v>670</v>
      </c>
      <c r="C280" s="22" t="s">
        <v>673</v>
      </c>
      <c r="D280" s="22" t="s">
        <v>674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</row>
    <row r="281" spans="1:18" x14ac:dyDescent="0.35">
      <c r="A281" s="22" t="s">
        <v>114</v>
      </c>
      <c r="B281" s="22" t="s">
        <v>670</v>
      </c>
      <c r="C281" s="22" t="s">
        <v>675</v>
      </c>
      <c r="D281" s="22" t="s">
        <v>676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</row>
    <row r="282" spans="1:18" x14ac:dyDescent="0.35">
      <c r="A282" s="22" t="s">
        <v>114</v>
      </c>
      <c r="B282" s="22" t="s">
        <v>670</v>
      </c>
      <c r="C282" s="22" t="s">
        <v>677</v>
      </c>
      <c r="D282" s="22" t="s">
        <v>678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</row>
    <row r="283" spans="1:18" x14ac:dyDescent="0.35">
      <c r="A283" s="22" t="s">
        <v>114</v>
      </c>
      <c r="B283" s="22" t="s">
        <v>670</v>
      </c>
      <c r="C283" s="22" t="s">
        <v>679</v>
      </c>
      <c r="D283" s="22" t="s">
        <v>680</v>
      </c>
      <c r="E283" s="22">
        <v>0</v>
      </c>
      <c r="F283" s="22">
        <v>0</v>
      </c>
      <c r="G283" s="22">
        <v>0</v>
      </c>
      <c r="H283" s="22"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</row>
    <row r="284" spans="1:18" x14ac:dyDescent="0.35">
      <c r="A284" s="22" t="s">
        <v>114</v>
      </c>
      <c r="B284" s="22" t="s">
        <v>670</v>
      </c>
      <c r="C284" s="22" t="s">
        <v>681</v>
      </c>
      <c r="D284" s="22" t="s">
        <v>682</v>
      </c>
      <c r="E284" s="22">
        <v>0</v>
      </c>
      <c r="F284" s="22">
        <v>0</v>
      </c>
      <c r="G284" s="22">
        <v>0</v>
      </c>
      <c r="H284" s="22"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</row>
    <row r="285" spans="1:18" x14ac:dyDescent="0.35">
      <c r="A285" s="22" t="s">
        <v>114</v>
      </c>
      <c r="B285" s="22" t="s">
        <v>670</v>
      </c>
      <c r="C285" s="22" t="s">
        <v>683</v>
      </c>
      <c r="D285" s="22" t="s">
        <v>684</v>
      </c>
      <c r="E285" s="22">
        <v>0</v>
      </c>
      <c r="F285" s="22">
        <v>0</v>
      </c>
      <c r="G285" s="22">
        <v>0</v>
      </c>
      <c r="H285" s="22"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</row>
    <row r="286" spans="1:18" x14ac:dyDescent="0.35">
      <c r="A286" s="22" t="s">
        <v>114</v>
      </c>
      <c r="B286" s="22" t="s">
        <v>670</v>
      </c>
      <c r="C286" s="22" t="s">
        <v>685</v>
      </c>
      <c r="D286" s="22" t="s">
        <v>686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</row>
    <row r="287" spans="1:18" x14ac:dyDescent="0.35">
      <c r="A287" s="22" t="s">
        <v>114</v>
      </c>
      <c r="B287" s="22" t="s">
        <v>670</v>
      </c>
      <c r="C287" s="22" t="s">
        <v>687</v>
      </c>
      <c r="D287" s="22" t="s">
        <v>688</v>
      </c>
      <c r="E287" s="22">
        <v>0</v>
      </c>
      <c r="F287" s="22">
        <v>0</v>
      </c>
      <c r="G287" s="22">
        <v>0</v>
      </c>
      <c r="H287" s="22"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</row>
    <row r="288" spans="1:18" x14ac:dyDescent="0.35">
      <c r="A288" s="22" t="s">
        <v>114</v>
      </c>
      <c r="B288" s="22" t="s">
        <v>670</v>
      </c>
      <c r="C288" s="22" t="s">
        <v>689</v>
      </c>
      <c r="D288" s="22" t="s">
        <v>690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</row>
    <row r="289" spans="1:18" x14ac:dyDescent="0.35">
      <c r="A289" s="22" t="s">
        <v>114</v>
      </c>
      <c r="B289" s="22" t="s">
        <v>670</v>
      </c>
      <c r="C289" s="22" t="s">
        <v>691</v>
      </c>
      <c r="D289" s="22" t="s">
        <v>692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</row>
    <row r="290" spans="1:18" x14ac:dyDescent="0.35">
      <c r="A290" s="22" t="s">
        <v>114</v>
      </c>
      <c r="B290" s="22" t="s">
        <v>670</v>
      </c>
      <c r="C290" s="22" t="s">
        <v>693</v>
      </c>
      <c r="D290" s="22" t="s">
        <v>694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</row>
    <row r="291" spans="1:18" x14ac:dyDescent="0.35">
      <c r="A291" s="22" t="s">
        <v>114</v>
      </c>
      <c r="B291" s="22" t="s">
        <v>670</v>
      </c>
      <c r="C291" s="22" t="s">
        <v>695</v>
      </c>
      <c r="D291" s="22" t="s">
        <v>696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</row>
    <row r="292" spans="1:18" x14ac:dyDescent="0.35">
      <c r="A292" s="22" t="s">
        <v>114</v>
      </c>
      <c r="B292" s="22" t="s">
        <v>670</v>
      </c>
      <c r="C292" s="22" t="s">
        <v>697</v>
      </c>
      <c r="D292" s="22" t="s">
        <v>698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</row>
    <row r="293" spans="1:18" x14ac:dyDescent="0.35">
      <c r="A293" s="22" t="s">
        <v>114</v>
      </c>
      <c r="B293" s="22" t="s">
        <v>670</v>
      </c>
      <c r="C293" s="22" t="s">
        <v>699</v>
      </c>
      <c r="D293" s="22" t="s">
        <v>700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</row>
    <row r="294" spans="1:18" x14ac:dyDescent="0.35">
      <c r="A294" s="22" t="s">
        <v>114</v>
      </c>
      <c r="B294" s="22" t="s">
        <v>670</v>
      </c>
      <c r="C294" s="22" t="s">
        <v>701</v>
      </c>
      <c r="D294" s="22" t="s">
        <v>702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</row>
    <row r="295" spans="1:18" x14ac:dyDescent="0.35">
      <c r="A295" s="22" t="s">
        <v>114</v>
      </c>
      <c r="B295" s="22" t="s">
        <v>670</v>
      </c>
      <c r="C295" s="22" t="s">
        <v>703</v>
      </c>
      <c r="D295" s="22" t="s">
        <v>704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</row>
    <row r="296" spans="1:18" x14ac:dyDescent="0.35">
      <c r="A296" s="22" t="s">
        <v>114</v>
      </c>
      <c r="B296" s="22" t="s">
        <v>670</v>
      </c>
      <c r="C296" s="22" t="s">
        <v>705</v>
      </c>
      <c r="D296" s="22" t="s">
        <v>706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</row>
    <row r="297" spans="1:18" x14ac:dyDescent="0.35">
      <c r="A297" s="22" t="s">
        <v>114</v>
      </c>
      <c r="B297" s="22" t="s">
        <v>670</v>
      </c>
      <c r="C297" s="22" t="s">
        <v>707</v>
      </c>
      <c r="D297" s="22" t="s">
        <v>708</v>
      </c>
      <c r="E297" s="22">
        <v>0</v>
      </c>
      <c r="F297" s="22">
        <v>0</v>
      </c>
      <c r="G297" s="22">
        <v>0</v>
      </c>
      <c r="H297" s="22"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</row>
    <row r="298" spans="1:18" x14ac:dyDescent="0.35">
      <c r="A298" s="22" t="s">
        <v>114</v>
      </c>
      <c r="B298" s="22" t="s">
        <v>670</v>
      </c>
      <c r="C298" s="22" t="s">
        <v>709</v>
      </c>
      <c r="D298" s="22" t="s">
        <v>710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</row>
    <row r="299" spans="1:18" x14ac:dyDescent="0.35">
      <c r="A299" s="22" t="s">
        <v>114</v>
      </c>
      <c r="B299" s="22" t="s">
        <v>670</v>
      </c>
      <c r="C299" s="22" t="s">
        <v>711</v>
      </c>
      <c r="D299" s="22" t="s">
        <v>712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</row>
    <row r="300" spans="1:18" x14ac:dyDescent="0.35">
      <c r="A300" s="22" t="s">
        <v>114</v>
      </c>
      <c r="B300" s="22" t="s">
        <v>670</v>
      </c>
      <c r="C300" s="22" t="s">
        <v>713</v>
      </c>
      <c r="D300" s="22" t="s">
        <v>714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</row>
    <row r="301" spans="1:18" x14ac:dyDescent="0.35">
      <c r="A301" s="22" t="s">
        <v>114</v>
      </c>
      <c r="B301" s="22" t="s">
        <v>670</v>
      </c>
      <c r="C301" s="22" t="s">
        <v>715</v>
      </c>
      <c r="D301" s="22" t="s">
        <v>716</v>
      </c>
      <c r="E301" s="22">
        <v>0</v>
      </c>
      <c r="F301" s="22">
        <v>0</v>
      </c>
      <c r="G301" s="22">
        <v>0</v>
      </c>
      <c r="H301" s="22"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</row>
    <row r="302" spans="1:18" x14ac:dyDescent="0.35">
      <c r="A302" s="22" t="s">
        <v>114</v>
      </c>
      <c r="B302" s="22" t="s">
        <v>670</v>
      </c>
      <c r="C302" s="22" t="s">
        <v>717</v>
      </c>
      <c r="D302" s="22" t="s">
        <v>718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</row>
    <row r="303" spans="1:18" x14ac:dyDescent="0.35">
      <c r="A303" s="22" t="s">
        <v>114</v>
      </c>
      <c r="B303" s="22" t="s">
        <v>670</v>
      </c>
      <c r="C303" s="22" t="s">
        <v>719</v>
      </c>
      <c r="D303" s="22" t="s">
        <v>720</v>
      </c>
      <c r="E303" s="22">
        <v>0</v>
      </c>
      <c r="F303" s="22">
        <v>0</v>
      </c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</row>
    <row r="304" spans="1:18" x14ac:dyDescent="0.35">
      <c r="A304" s="22" t="s">
        <v>114</v>
      </c>
      <c r="B304" s="22" t="s">
        <v>670</v>
      </c>
      <c r="C304" s="22" t="s">
        <v>721</v>
      </c>
      <c r="D304" s="22" t="s">
        <v>722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</row>
    <row r="305" spans="1:18" x14ac:dyDescent="0.35">
      <c r="A305" s="22" t="s">
        <v>114</v>
      </c>
      <c r="B305" s="22" t="s">
        <v>670</v>
      </c>
      <c r="C305" s="22" t="s">
        <v>723</v>
      </c>
      <c r="D305" s="22" t="s">
        <v>724</v>
      </c>
      <c r="E305" s="22">
        <v>0</v>
      </c>
      <c r="F305" s="22">
        <v>0</v>
      </c>
      <c r="G305" s="22">
        <v>0</v>
      </c>
      <c r="H305" s="22"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</row>
    <row r="306" spans="1:18" x14ac:dyDescent="0.35">
      <c r="A306" s="22" t="s">
        <v>114</v>
      </c>
      <c r="B306" s="22" t="s">
        <v>670</v>
      </c>
      <c r="C306" s="22" t="s">
        <v>725</v>
      </c>
      <c r="D306" s="22" t="s">
        <v>726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</row>
    <row r="307" spans="1:18" x14ac:dyDescent="0.35">
      <c r="A307" s="22" t="s">
        <v>114</v>
      </c>
      <c r="B307" s="22" t="s">
        <v>670</v>
      </c>
      <c r="C307" s="22" t="s">
        <v>727</v>
      </c>
      <c r="D307" s="22" t="s">
        <v>728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</row>
    <row r="308" spans="1:18" x14ac:dyDescent="0.35">
      <c r="A308" s="22" t="s">
        <v>114</v>
      </c>
      <c r="B308" s="22" t="s">
        <v>670</v>
      </c>
      <c r="C308" s="22" t="s">
        <v>729</v>
      </c>
      <c r="D308" s="22" t="s">
        <v>730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</row>
    <row r="309" spans="1:18" x14ac:dyDescent="0.35">
      <c r="A309" s="22" t="s">
        <v>114</v>
      </c>
      <c r="B309" s="22" t="s">
        <v>670</v>
      </c>
      <c r="C309" s="22" t="s">
        <v>731</v>
      </c>
      <c r="D309" s="22" t="s">
        <v>732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</row>
    <row r="310" spans="1:18" x14ac:dyDescent="0.35">
      <c r="A310" s="22" t="s">
        <v>114</v>
      </c>
      <c r="B310" s="22" t="s">
        <v>670</v>
      </c>
      <c r="C310" s="22" t="s">
        <v>733</v>
      </c>
      <c r="D310" s="22" t="s">
        <v>734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</row>
    <row r="311" spans="1:18" x14ac:dyDescent="0.35">
      <c r="A311" s="22" t="s">
        <v>114</v>
      </c>
      <c r="B311" s="22" t="s">
        <v>670</v>
      </c>
      <c r="C311" s="22" t="s">
        <v>735</v>
      </c>
      <c r="D311" s="22" t="s">
        <v>736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</row>
    <row r="312" spans="1:18" x14ac:dyDescent="0.35">
      <c r="A312" s="22" t="s">
        <v>114</v>
      </c>
      <c r="B312" s="22" t="s">
        <v>670</v>
      </c>
      <c r="C312" s="22" t="s">
        <v>737</v>
      </c>
      <c r="D312" s="22" t="s">
        <v>738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</row>
    <row r="313" spans="1:18" x14ac:dyDescent="0.35">
      <c r="A313" s="22" t="s">
        <v>114</v>
      </c>
      <c r="B313" s="22" t="s">
        <v>670</v>
      </c>
      <c r="C313" s="22" t="s">
        <v>739</v>
      </c>
      <c r="D313" s="22" t="s">
        <v>740</v>
      </c>
      <c r="E313" s="22">
        <v>15458</v>
      </c>
      <c r="F313" s="22">
        <v>15655</v>
      </c>
      <c r="G313" s="22">
        <v>15854</v>
      </c>
      <c r="H313" s="22">
        <v>16056</v>
      </c>
      <c r="I313" s="22">
        <v>16261</v>
      </c>
      <c r="J313" s="22">
        <v>720716</v>
      </c>
      <c r="K313" s="22">
        <v>800000</v>
      </c>
      <c r="L313" s="22">
        <v>10196</v>
      </c>
      <c r="M313" s="22">
        <v>9999</v>
      </c>
      <c r="N313" s="22">
        <v>9799</v>
      </c>
      <c r="O313" s="22">
        <v>9597</v>
      </c>
      <c r="P313" s="22">
        <v>9393</v>
      </c>
      <c r="Q313" s="22">
        <v>9186</v>
      </c>
      <c r="R313" s="22">
        <v>58170</v>
      </c>
    </row>
    <row r="314" spans="1:18" x14ac:dyDescent="0.35">
      <c r="A314" s="22" t="s">
        <v>114</v>
      </c>
      <c r="B314" s="22" t="s">
        <v>670</v>
      </c>
      <c r="C314" s="22" t="s">
        <v>741</v>
      </c>
      <c r="D314" s="22" t="s">
        <v>742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</row>
    <row r="315" spans="1:18" x14ac:dyDescent="0.35">
      <c r="A315" s="22" t="s">
        <v>114</v>
      </c>
      <c r="B315" s="22" t="s">
        <v>670</v>
      </c>
      <c r="C315" s="22" t="s">
        <v>743</v>
      </c>
      <c r="D315" s="22" t="s">
        <v>744</v>
      </c>
      <c r="E315" s="22">
        <v>0</v>
      </c>
      <c r="F315" s="22">
        <v>0</v>
      </c>
      <c r="G315" s="22">
        <v>0</v>
      </c>
      <c r="H315" s="22"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</row>
    <row r="316" spans="1:18" x14ac:dyDescent="0.35">
      <c r="A316" s="22" t="s">
        <v>114</v>
      </c>
      <c r="B316" s="22" t="s">
        <v>670</v>
      </c>
      <c r="C316" s="22" t="s">
        <v>745</v>
      </c>
      <c r="D316" s="22" t="s">
        <v>746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</row>
    <row r="317" spans="1:18" x14ac:dyDescent="0.35">
      <c r="A317" s="22" t="s">
        <v>114</v>
      </c>
      <c r="B317" s="22" t="s">
        <v>670</v>
      </c>
      <c r="C317" s="22" t="s">
        <v>747</v>
      </c>
      <c r="D317" s="22" t="s">
        <v>748</v>
      </c>
      <c r="E317" s="22">
        <v>0</v>
      </c>
      <c r="F317" s="22">
        <v>0</v>
      </c>
      <c r="G317" s="22">
        <v>0</v>
      </c>
      <c r="H317" s="22"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</row>
    <row r="318" spans="1:18" x14ac:dyDescent="0.35">
      <c r="A318" s="22" t="s">
        <v>114</v>
      </c>
      <c r="B318" s="22" t="s">
        <v>670</v>
      </c>
      <c r="C318" s="22" t="s">
        <v>749</v>
      </c>
      <c r="D318" s="22" t="s">
        <v>750</v>
      </c>
      <c r="E318" s="22">
        <v>0</v>
      </c>
      <c r="F318" s="22">
        <v>0</v>
      </c>
      <c r="G318" s="22">
        <v>0</v>
      </c>
      <c r="H318" s="22"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</row>
    <row r="319" spans="1:18" x14ac:dyDescent="0.35">
      <c r="A319" s="22" t="s">
        <v>114</v>
      </c>
      <c r="B319" s="22" t="s">
        <v>670</v>
      </c>
      <c r="C319" s="22" t="s">
        <v>751</v>
      </c>
      <c r="D319" s="22" t="s">
        <v>752</v>
      </c>
      <c r="E319" s="22">
        <v>0</v>
      </c>
      <c r="F319" s="22">
        <v>0</v>
      </c>
      <c r="G319" s="22">
        <v>0</v>
      </c>
      <c r="H319" s="22"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</row>
    <row r="320" spans="1:18" x14ac:dyDescent="0.35">
      <c r="A320" s="22" t="s">
        <v>114</v>
      </c>
      <c r="B320" s="22" t="s">
        <v>670</v>
      </c>
      <c r="C320" s="22" t="s">
        <v>753</v>
      </c>
      <c r="D320" s="22" t="s">
        <v>754</v>
      </c>
      <c r="E320" s="22">
        <v>0</v>
      </c>
      <c r="F320" s="22">
        <v>0</v>
      </c>
      <c r="G320" s="22">
        <v>0</v>
      </c>
      <c r="H320" s="22">
        <v>0</v>
      </c>
      <c r="I320" s="22">
        <v>0</v>
      </c>
      <c r="J320" s="22">
        <v>0</v>
      </c>
      <c r="K320" s="22">
        <v>0</v>
      </c>
      <c r="L320" s="22">
        <v>0</v>
      </c>
      <c r="M320" s="22"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</row>
    <row r="321" spans="1:18" x14ac:dyDescent="0.35">
      <c r="A321" s="22" t="s">
        <v>114</v>
      </c>
      <c r="B321" s="22" t="s">
        <v>670</v>
      </c>
      <c r="C321" s="22" t="s">
        <v>755</v>
      </c>
      <c r="D321" s="22" t="s">
        <v>756</v>
      </c>
      <c r="E321" s="22">
        <v>0</v>
      </c>
      <c r="F321" s="22">
        <v>0</v>
      </c>
      <c r="G321" s="22">
        <v>0</v>
      </c>
      <c r="H321" s="22"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</row>
    <row r="322" spans="1:18" x14ac:dyDescent="0.35">
      <c r="A322" s="22" t="s">
        <v>114</v>
      </c>
      <c r="B322" s="22" t="s">
        <v>670</v>
      </c>
      <c r="C322" s="22" t="s">
        <v>757</v>
      </c>
      <c r="D322" s="22" t="s">
        <v>758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</row>
    <row r="323" spans="1:18" x14ac:dyDescent="0.35">
      <c r="A323" s="22" t="s">
        <v>114</v>
      </c>
      <c r="B323" s="22" t="s">
        <v>670</v>
      </c>
      <c r="C323" s="22" t="s">
        <v>759</v>
      </c>
      <c r="D323" s="22" t="s">
        <v>760</v>
      </c>
      <c r="E323" s="22">
        <v>0</v>
      </c>
      <c r="F323" s="22">
        <v>0</v>
      </c>
      <c r="G323" s="22">
        <v>0</v>
      </c>
      <c r="H323" s="22"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</row>
    <row r="324" spans="1:18" x14ac:dyDescent="0.35">
      <c r="A324" s="22" t="s">
        <v>114</v>
      </c>
      <c r="B324" s="22" t="s">
        <v>670</v>
      </c>
      <c r="C324" s="22" t="s">
        <v>761</v>
      </c>
      <c r="D324" s="22" t="s">
        <v>762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</row>
    <row r="325" spans="1:18" x14ac:dyDescent="0.35">
      <c r="A325" s="22" t="s">
        <v>114</v>
      </c>
      <c r="B325" s="22" t="s">
        <v>670</v>
      </c>
      <c r="C325" s="22" t="s">
        <v>763</v>
      </c>
      <c r="D325" s="22" t="s">
        <v>764</v>
      </c>
      <c r="E325" s="22">
        <v>0</v>
      </c>
      <c r="F325" s="22">
        <v>0</v>
      </c>
      <c r="G325" s="22">
        <v>0</v>
      </c>
      <c r="H325" s="22"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</row>
    <row r="326" spans="1:18" x14ac:dyDescent="0.35">
      <c r="A326" s="22" t="s">
        <v>114</v>
      </c>
      <c r="B326" s="22" t="s">
        <v>670</v>
      </c>
      <c r="C326" s="22" t="s">
        <v>765</v>
      </c>
      <c r="D326" s="22" t="s">
        <v>766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</row>
    <row r="327" spans="1:18" x14ac:dyDescent="0.35">
      <c r="A327" s="22" t="s">
        <v>114</v>
      </c>
      <c r="B327" s="22" t="s">
        <v>670</v>
      </c>
      <c r="C327" s="22" t="s">
        <v>767</v>
      </c>
      <c r="D327" s="22" t="s">
        <v>768</v>
      </c>
      <c r="E327" s="22">
        <v>9186</v>
      </c>
      <c r="F327" s="22">
        <v>4671</v>
      </c>
      <c r="G327" s="22">
        <v>0</v>
      </c>
      <c r="H327" s="22">
        <v>0</v>
      </c>
      <c r="I327" s="22">
        <v>0</v>
      </c>
      <c r="J327" s="22">
        <v>0</v>
      </c>
      <c r="K327" s="22">
        <v>13857</v>
      </c>
      <c r="L327" s="22">
        <v>262</v>
      </c>
      <c r="M327" s="22">
        <v>53</v>
      </c>
      <c r="N327" s="22">
        <v>0</v>
      </c>
      <c r="O327" s="22">
        <v>0</v>
      </c>
      <c r="P327" s="22">
        <v>0</v>
      </c>
      <c r="Q327" s="22">
        <v>0</v>
      </c>
      <c r="R327" s="22">
        <v>315</v>
      </c>
    </row>
    <row r="328" spans="1:18" x14ac:dyDescent="0.35">
      <c r="A328" s="22" t="s">
        <v>114</v>
      </c>
      <c r="B328" s="22" t="s">
        <v>670</v>
      </c>
      <c r="C328" s="22" t="s">
        <v>769</v>
      </c>
      <c r="D328" s="22" t="s">
        <v>770</v>
      </c>
      <c r="E328" s="22">
        <v>0</v>
      </c>
      <c r="F328" s="22">
        <v>0</v>
      </c>
      <c r="G328" s="22">
        <v>0</v>
      </c>
      <c r="H328" s="22">
        <v>0</v>
      </c>
      <c r="I328" s="22">
        <v>0</v>
      </c>
      <c r="J328" s="22">
        <v>0</v>
      </c>
      <c r="K328" s="22">
        <v>0</v>
      </c>
      <c r="L328" s="22">
        <v>0</v>
      </c>
      <c r="M328" s="22"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</row>
    <row r="329" spans="1:18" x14ac:dyDescent="0.35">
      <c r="A329" s="22" t="s">
        <v>114</v>
      </c>
      <c r="B329" s="22" t="s">
        <v>670</v>
      </c>
      <c r="C329" s="22" t="s">
        <v>771</v>
      </c>
      <c r="D329" s="22" t="s">
        <v>772</v>
      </c>
      <c r="E329" s="22">
        <v>0</v>
      </c>
      <c r="F329" s="22">
        <v>0</v>
      </c>
      <c r="G329" s="22">
        <v>0</v>
      </c>
      <c r="H329" s="22">
        <v>0</v>
      </c>
      <c r="I329" s="22">
        <v>0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</row>
    <row r="330" spans="1:18" x14ac:dyDescent="0.35">
      <c r="A330" s="22" t="s">
        <v>114</v>
      </c>
      <c r="B330" s="22" t="s">
        <v>773</v>
      </c>
      <c r="C330" s="22" t="s">
        <v>774</v>
      </c>
      <c r="D330" s="22" t="s">
        <v>775</v>
      </c>
      <c r="E330" s="22">
        <v>0</v>
      </c>
      <c r="F330" s="22">
        <v>0</v>
      </c>
      <c r="G330" s="22">
        <v>0</v>
      </c>
      <c r="H330" s="22">
        <v>0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</row>
    <row r="331" spans="1:18" x14ac:dyDescent="0.35">
      <c r="A331" s="22" t="s">
        <v>114</v>
      </c>
      <c r="B331" s="22" t="s">
        <v>773</v>
      </c>
      <c r="C331" s="22" t="s">
        <v>776</v>
      </c>
      <c r="D331" s="22" t="s">
        <v>777</v>
      </c>
      <c r="E331" s="22">
        <v>0</v>
      </c>
      <c r="F331" s="22">
        <v>0</v>
      </c>
      <c r="G331" s="22">
        <v>0</v>
      </c>
      <c r="H331" s="22">
        <v>0</v>
      </c>
      <c r="I331" s="22">
        <v>0</v>
      </c>
      <c r="J331" s="22">
        <v>0</v>
      </c>
      <c r="K331" s="22">
        <v>0</v>
      </c>
      <c r="L331" s="22">
        <v>0</v>
      </c>
      <c r="M331" s="22"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</row>
    <row r="332" spans="1:18" x14ac:dyDescent="0.35">
      <c r="A332" s="22" t="s">
        <v>114</v>
      </c>
      <c r="B332" s="22" t="s">
        <v>773</v>
      </c>
      <c r="C332" s="22" t="s">
        <v>778</v>
      </c>
      <c r="D332" s="22" t="s">
        <v>779</v>
      </c>
      <c r="E332" s="22">
        <v>0</v>
      </c>
      <c r="F332" s="22">
        <v>0</v>
      </c>
      <c r="G332" s="22">
        <v>0</v>
      </c>
      <c r="H332" s="22"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</row>
    <row r="333" spans="1:18" x14ac:dyDescent="0.35">
      <c r="A333" s="22" t="s">
        <v>114</v>
      </c>
      <c r="B333" s="22" t="s">
        <v>773</v>
      </c>
      <c r="C333" s="22" t="s">
        <v>780</v>
      </c>
      <c r="D333" s="22" t="s">
        <v>781</v>
      </c>
      <c r="E333" s="22">
        <v>0</v>
      </c>
      <c r="F333" s="22">
        <v>0</v>
      </c>
      <c r="G333" s="22">
        <v>0</v>
      </c>
      <c r="H333" s="22">
        <v>0</v>
      </c>
      <c r="I333" s="22">
        <v>0</v>
      </c>
      <c r="J333" s="22">
        <v>0</v>
      </c>
      <c r="K333" s="22">
        <v>0</v>
      </c>
      <c r="L333" s="22">
        <v>0</v>
      </c>
      <c r="M333" s="22"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</row>
    <row r="334" spans="1:18" x14ac:dyDescent="0.35">
      <c r="A334" s="22" t="s">
        <v>114</v>
      </c>
      <c r="B334" s="22" t="s">
        <v>773</v>
      </c>
      <c r="C334" s="22" t="s">
        <v>782</v>
      </c>
      <c r="D334" s="22" t="s">
        <v>783</v>
      </c>
      <c r="E334" s="22">
        <v>0</v>
      </c>
      <c r="F334" s="22">
        <v>0</v>
      </c>
      <c r="G334" s="22">
        <v>0</v>
      </c>
      <c r="H334" s="22"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</row>
    <row r="335" spans="1:18" x14ac:dyDescent="0.35">
      <c r="A335" s="22" t="s">
        <v>114</v>
      </c>
      <c r="B335" s="22" t="s">
        <v>773</v>
      </c>
      <c r="C335" s="22" t="s">
        <v>784</v>
      </c>
      <c r="D335" s="22" t="s">
        <v>785</v>
      </c>
      <c r="E335" s="22">
        <v>0</v>
      </c>
      <c r="F335" s="22">
        <v>0</v>
      </c>
      <c r="G335" s="22">
        <v>0</v>
      </c>
      <c r="H335" s="22"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</row>
    <row r="336" spans="1:18" x14ac:dyDescent="0.35">
      <c r="A336" s="22" t="s">
        <v>114</v>
      </c>
      <c r="B336" s="22" t="s">
        <v>773</v>
      </c>
      <c r="C336" s="22" t="s">
        <v>786</v>
      </c>
      <c r="D336" s="22" t="s">
        <v>787</v>
      </c>
      <c r="E336" s="22">
        <v>0</v>
      </c>
      <c r="F336" s="22">
        <v>0</v>
      </c>
      <c r="G336" s="22">
        <v>0</v>
      </c>
      <c r="H336" s="22"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</row>
    <row r="337" spans="1:18" x14ac:dyDescent="0.35">
      <c r="A337" s="22" t="s">
        <v>114</v>
      </c>
      <c r="B337" s="22" t="s">
        <v>773</v>
      </c>
      <c r="C337" s="22" t="s">
        <v>788</v>
      </c>
      <c r="D337" s="22" t="s">
        <v>789</v>
      </c>
      <c r="E337" s="22">
        <v>0</v>
      </c>
      <c r="F337" s="22">
        <v>0</v>
      </c>
      <c r="G337" s="22">
        <v>0</v>
      </c>
      <c r="H337" s="22">
        <v>0</v>
      </c>
      <c r="I337" s="22">
        <v>0</v>
      </c>
      <c r="J337" s="22">
        <v>0</v>
      </c>
      <c r="K337" s="22">
        <v>0</v>
      </c>
      <c r="L337" s="22">
        <v>0</v>
      </c>
      <c r="M337" s="22"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</row>
    <row r="338" spans="1:18" x14ac:dyDescent="0.35">
      <c r="A338" s="22" t="s">
        <v>114</v>
      </c>
      <c r="B338" s="22" t="s">
        <v>790</v>
      </c>
      <c r="C338" s="22" t="s">
        <v>791</v>
      </c>
      <c r="D338" s="22" t="s">
        <v>792</v>
      </c>
      <c r="E338" s="22">
        <v>0</v>
      </c>
      <c r="F338" s="22">
        <v>0</v>
      </c>
      <c r="G338" s="22">
        <v>0</v>
      </c>
      <c r="H338" s="22">
        <v>0</v>
      </c>
      <c r="I338" s="22">
        <v>0</v>
      </c>
      <c r="J338" s="22">
        <v>0</v>
      </c>
      <c r="K338" s="22">
        <v>0</v>
      </c>
      <c r="L338" s="22">
        <v>0</v>
      </c>
      <c r="M338" s="22"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</row>
    <row r="339" spans="1:18" x14ac:dyDescent="0.35">
      <c r="A339" s="22"/>
      <c r="B339" s="22"/>
      <c r="C339" s="22"/>
      <c r="D339" s="22" t="s">
        <v>793</v>
      </c>
      <c r="E339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654383-D5CF-4CAF-8FE0-6EC6375FD7BB}">
  <dimension ref="A1:R339"/>
  <sheetViews>
    <sheetView zoomScale="90" zoomScaleNormal="90" workbookViewId="0"/>
  </sheetViews>
  <sheetFormatPr defaultRowHeight="14.5" x14ac:dyDescent="0.35"/>
  <cols>
    <col min="2" max="2" width="23.7265625" customWidth="1"/>
    <col min="4" max="4" width="37.7265625" customWidth="1"/>
    <col min="5" max="18" width="15.7265625" customWidth="1"/>
  </cols>
  <sheetData>
    <row r="1" spans="1:18" ht="24" customHeight="1" x14ac:dyDescent="0.4">
      <c r="A1" s="4" t="str">
        <f>HYPERLINK("#'Index'!A1", "&lt;&lt; Index")</f>
        <v>&lt;&lt; Index</v>
      </c>
      <c r="B1" s="20" t="s">
        <v>1204</v>
      </c>
      <c r="D1" s="20" t="s">
        <v>1229</v>
      </c>
    </row>
    <row r="2" spans="1:18" ht="64" customHeight="1" x14ac:dyDescent="0.3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1206</v>
      </c>
      <c r="F2" s="21" t="s">
        <v>1207</v>
      </c>
      <c r="G2" s="21" t="s">
        <v>1208</v>
      </c>
      <c r="H2" s="21" t="s">
        <v>1209</v>
      </c>
      <c r="I2" s="21" t="s">
        <v>1210</v>
      </c>
      <c r="J2" s="21" t="s">
        <v>1211</v>
      </c>
      <c r="K2" s="21" t="s">
        <v>1212</v>
      </c>
      <c r="L2" s="21" t="s">
        <v>1206</v>
      </c>
      <c r="M2" s="21" t="s">
        <v>1207</v>
      </c>
      <c r="N2" s="21" t="s">
        <v>1208</v>
      </c>
      <c r="O2" s="21" t="s">
        <v>1209</v>
      </c>
      <c r="P2" s="21" t="s">
        <v>1210</v>
      </c>
      <c r="Q2" s="21" t="s">
        <v>1211</v>
      </c>
      <c r="R2" s="21" t="s">
        <v>1213</v>
      </c>
    </row>
    <row r="3" spans="1:18" x14ac:dyDescent="0.35">
      <c r="A3" s="21"/>
      <c r="B3" s="21"/>
      <c r="C3" s="21"/>
      <c r="D3" s="21" t="s">
        <v>80</v>
      </c>
      <c r="E3" s="21" t="s">
        <v>1214</v>
      </c>
      <c r="F3" s="21" t="s">
        <v>1215</v>
      </c>
      <c r="G3" s="21" t="s">
        <v>1216</v>
      </c>
      <c r="H3" s="21" t="s">
        <v>1217</v>
      </c>
      <c r="I3" s="21" t="s">
        <v>1218</v>
      </c>
      <c r="J3" s="21" t="s">
        <v>1219</v>
      </c>
      <c r="K3" s="21" t="s">
        <v>1220</v>
      </c>
      <c r="L3" s="21" t="s">
        <v>1221</v>
      </c>
      <c r="M3" s="21" t="s">
        <v>1222</v>
      </c>
      <c r="N3" s="21" t="s">
        <v>1223</v>
      </c>
      <c r="O3" s="21" t="s">
        <v>1224</v>
      </c>
      <c r="P3" s="21" t="s">
        <v>1225</v>
      </c>
      <c r="Q3" s="21" t="s">
        <v>1226</v>
      </c>
      <c r="R3" s="21" t="s">
        <v>1227</v>
      </c>
    </row>
    <row r="4" spans="1:18" x14ac:dyDescent="0.35">
      <c r="A4" s="22" t="s">
        <v>114</v>
      </c>
      <c r="B4" s="22" t="s">
        <v>115</v>
      </c>
      <c r="C4" s="22" t="s">
        <v>116</v>
      </c>
      <c r="D4" s="22" t="s">
        <v>117</v>
      </c>
      <c r="E4" s="22">
        <v>5770943</v>
      </c>
      <c r="F4" s="22">
        <v>5964114</v>
      </c>
      <c r="G4" s="22">
        <v>5779087</v>
      </c>
      <c r="H4" s="22">
        <v>5448568</v>
      </c>
      <c r="I4" s="22">
        <v>5433037</v>
      </c>
      <c r="J4" s="22">
        <v>27414749</v>
      </c>
      <c r="K4" s="22">
        <v>55810498</v>
      </c>
      <c r="L4" s="22">
        <v>1655553</v>
      </c>
      <c r="M4" s="22">
        <v>1461674</v>
      </c>
      <c r="N4" s="22">
        <v>1263391</v>
      </c>
      <c r="O4" s="22">
        <v>1080658</v>
      </c>
      <c r="P4" s="22">
        <v>22085</v>
      </c>
      <c r="Q4" s="22">
        <v>104134</v>
      </c>
      <c r="R4" s="22">
        <v>5587495</v>
      </c>
    </row>
    <row r="5" spans="1:18" x14ac:dyDescent="0.35">
      <c r="A5" s="22" t="s">
        <v>114</v>
      </c>
      <c r="B5" s="22" t="s">
        <v>115</v>
      </c>
      <c r="C5" s="22" t="s">
        <v>118</v>
      </c>
      <c r="D5" s="22" t="s">
        <v>119</v>
      </c>
      <c r="E5" s="22">
        <v>2077401</v>
      </c>
      <c r="F5" s="22">
        <v>2003917</v>
      </c>
      <c r="G5" s="22">
        <v>1946337</v>
      </c>
      <c r="H5" s="22">
        <v>1916102</v>
      </c>
      <c r="I5" s="22">
        <v>1976586</v>
      </c>
      <c r="J5" s="22">
        <v>25331085</v>
      </c>
      <c r="K5" s="22">
        <v>35251428</v>
      </c>
      <c r="L5" s="22">
        <v>989906</v>
      </c>
      <c r="M5" s="22">
        <v>925798</v>
      </c>
      <c r="N5" s="22">
        <v>862510</v>
      </c>
      <c r="O5" s="22">
        <v>798955</v>
      </c>
      <c r="P5" s="22">
        <v>738470</v>
      </c>
      <c r="Q5" s="22">
        <v>4750690</v>
      </c>
      <c r="R5" s="22">
        <v>9066329</v>
      </c>
    </row>
    <row r="6" spans="1:18" x14ac:dyDescent="0.35">
      <c r="A6" s="22" t="s">
        <v>114</v>
      </c>
      <c r="B6" s="22" t="s">
        <v>115</v>
      </c>
      <c r="C6" s="22" t="s">
        <v>120</v>
      </c>
      <c r="D6" s="22" t="s">
        <v>121</v>
      </c>
      <c r="E6" s="22">
        <v>518136</v>
      </c>
      <c r="F6" s="22">
        <v>544002</v>
      </c>
      <c r="G6" s="22">
        <v>571199</v>
      </c>
      <c r="H6" s="22">
        <v>431442</v>
      </c>
      <c r="I6" s="22">
        <v>278727</v>
      </c>
      <c r="J6" s="22">
        <v>2409363</v>
      </c>
      <c r="K6" s="22">
        <v>4752869</v>
      </c>
      <c r="L6" s="22">
        <v>270</v>
      </c>
      <c r="M6" s="22">
        <v>161712</v>
      </c>
      <c r="N6" s="22">
        <v>134515</v>
      </c>
      <c r="O6" s="22">
        <v>105918</v>
      </c>
      <c r="P6" s="22">
        <v>90281</v>
      </c>
      <c r="Q6" s="22">
        <v>388399</v>
      </c>
      <c r="R6" s="22">
        <v>881095</v>
      </c>
    </row>
    <row r="7" spans="1:18" x14ac:dyDescent="0.35">
      <c r="A7" s="22" t="s">
        <v>114</v>
      </c>
      <c r="B7" s="22" t="s">
        <v>115</v>
      </c>
      <c r="C7" s="22" t="s">
        <v>122</v>
      </c>
      <c r="D7" s="22" t="s">
        <v>123</v>
      </c>
      <c r="E7" s="22">
        <v>248886000</v>
      </c>
      <c r="F7" s="22">
        <v>235173000</v>
      </c>
      <c r="G7" s="22">
        <v>209798000</v>
      </c>
      <c r="H7" s="22">
        <v>199533000</v>
      </c>
      <c r="I7" s="22">
        <v>190010000</v>
      </c>
      <c r="J7" s="22">
        <v>1761744000</v>
      </c>
      <c r="K7" s="22">
        <v>2845144000</v>
      </c>
      <c r="L7" s="22">
        <v>92834000</v>
      </c>
      <c r="M7" s="22">
        <v>84527000</v>
      </c>
      <c r="N7" s="22">
        <v>76823000</v>
      </c>
      <c r="O7" s="22">
        <v>69987000</v>
      </c>
      <c r="P7" s="22">
        <v>63640000</v>
      </c>
      <c r="Q7" s="22">
        <v>377927000</v>
      </c>
      <c r="R7" s="22">
        <v>765738000</v>
      </c>
    </row>
    <row r="8" spans="1:18" x14ac:dyDescent="0.35">
      <c r="A8" s="22" t="s">
        <v>114</v>
      </c>
      <c r="B8" s="22" t="s">
        <v>115</v>
      </c>
      <c r="C8" s="22" t="s">
        <v>124</v>
      </c>
      <c r="D8" s="22" t="s">
        <v>125</v>
      </c>
      <c r="E8" s="22">
        <v>2007169</v>
      </c>
      <c r="F8" s="22">
        <v>1807984</v>
      </c>
      <c r="G8" s="22">
        <v>1614031</v>
      </c>
      <c r="H8" s="22">
        <v>1527189</v>
      </c>
      <c r="I8" s="22">
        <v>1567178</v>
      </c>
      <c r="J8" s="22">
        <v>5214942</v>
      </c>
      <c r="K8" s="22">
        <v>13738493</v>
      </c>
      <c r="L8" s="22">
        <v>506373</v>
      </c>
      <c r="M8" s="22">
        <v>428038</v>
      </c>
      <c r="N8" s="22">
        <v>350678</v>
      </c>
      <c r="O8" s="22">
        <v>284339</v>
      </c>
      <c r="P8" s="22">
        <v>223181</v>
      </c>
      <c r="Q8" s="22">
        <v>527535</v>
      </c>
      <c r="R8" s="22">
        <v>2320144</v>
      </c>
    </row>
    <row r="9" spans="1:18" x14ac:dyDescent="0.35">
      <c r="A9" s="22" t="s">
        <v>114</v>
      </c>
      <c r="B9" s="22" t="s">
        <v>115</v>
      </c>
      <c r="C9" s="22" t="s">
        <v>126</v>
      </c>
      <c r="D9" s="22" t="s">
        <v>127</v>
      </c>
      <c r="E9" s="22">
        <v>2111382</v>
      </c>
      <c r="F9" s="22">
        <v>2255283</v>
      </c>
      <c r="G9" s="22">
        <v>2289247</v>
      </c>
      <c r="H9" s="22">
        <v>1582882</v>
      </c>
      <c r="I9" s="22">
        <v>1247539</v>
      </c>
      <c r="J9" s="22">
        <v>3943808</v>
      </c>
      <c r="K9" s="22">
        <v>13430141</v>
      </c>
      <c r="L9" s="22">
        <v>399686</v>
      </c>
      <c r="M9" s="22">
        <v>328168</v>
      </c>
      <c r="N9" s="22">
        <v>254290</v>
      </c>
      <c r="O9" s="22">
        <v>184335</v>
      </c>
      <c r="P9" s="22">
        <v>134144</v>
      </c>
      <c r="Q9" s="22">
        <v>271268</v>
      </c>
      <c r="R9" s="22">
        <v>1571891</v>
      </c>
    </row>
    <row r="10" spans="1:18" x14ac:dyDescent="0.35">
      <c r="A10" s="22" t="s">
        <v>114</v>
      </c>
      <c r="B10" s="22" t="s">
        <v>115</v>
      </c>
      <c r="C10" s="22" t="s">
        <v>128</v>
      </c>
      <c r="D10" s="22" t="s">
        <v>129</v>
      </c>
      <c r="E10" s="22">
        <v>2650758</v>
      </c>
      <c r="F10" s="22">
        <v>2755186</v>
      </c>
      <c r="G10" s="22">
        <v>2863890</v>
      </c>
      <c r="H10" s="22">
        <v>2977053</v>
      </c>
      <c r="I10" s="22">
        <v>3094864</v>
      </c>
      <c r="J10" s="22">
        <v>33961911</v>
      </c>
      <c r="K10" s="22">
        <v>48303662</v>
      </c>
      <c r="L10" s="22">
        <v>1674938</v>
      </c>
      <c r="M10" s="22">
        <v>1570510</v>
      </c>
      <c r="N10" s="22">
        <v>1461806</v>
      </c>
      <c r="O10" s="22">
        <v>1348643</v>
      </c>
      <c r="P10" s="22">
        <v>1230832</v>
      </c>
      <c r="Q10" s="22">
        <v>9102058</v>
      </c>
      <c r="R10" s="22">
        <v>16388787</v>
      </c>
    </row>
    <row r="11" spans="1:18" x14ac:dyDescent="0.35">
      <c r="A11" s="22" t="s">
        <v>114</v>
      </c>
      <c r="B11" s="22" t="s">
        <v>115</v>
      </c>
      <c r="C11" s="22" t="s">
        <v>130</v>
      </c>
      <c r="D11" s="22" t="s">
        <v>131</v>
      </c>
      <c r="E11" s="22">
        <v>187011000</v>
      </c>
      <c r="F11" s="22">
        <v>185258000</v>
      </c>
      <c r="G11" s="22">
        <v>188695000</v>
      </c>
      <c r="H11" s="22">
        <v>192661000</v>
      </c>
      <c r="I11" s="22">
        <v>194146000</v>
      </c>
      <c r="J11" s="22">
        <v>2459374000</v>
      </c>
      <c r="K11" s="22">
        <v>3407145000</v>
      </c>
      <c r="L11" s="22">
        <v>107434000</v>
      </c>
      <c r="M11" s="22">
        <v>113890000</v>
      </c>
      <c r="N11" s="22">
        <v>106833000</v>
      </c>
      <c r="O11" s="22">
        <v>99644000</v>
      </c>
      <c r="P11" s="22">
        <v>92356000</v>
      </c>
      <c r="Q11" s="22">
        <v>768038000</v>
      </c>
      <c r="R11" s="22">
        <v>1288195000</v>
      </c>
    </row>
    <row r="12" spans="1:18" x14ac:dyDescent="0.35">
      <c r="A12" s="22" t="s">
        <v>114</v>
      </c>
      <c r="B12" s="22" t="s">
        <v>115</v>
      </c>
      <c r="C12" s="22" t="s">
        <v>132</v>
      </c>
      <c r="D12" s="22" t="s">
        <v>133</v>
      </c>
      <c r="E12" s="22">
        <v>3408000</v>
      </c>
      <c r="F12" s="22">
        <v>3506000</v>
      </c>
      <c r="G12" s="22">
        <v>3381000</v>
      </c>
      <c r="H12" s="22">
        <v>2120000</v>
      </c>
      <c r="I12" s="22">
        <v>2175000</v>
      </c>
      <c r="J12" s="22">
        <v>17136000</v>
      </c>
      <c r="K12" s="22">
        <v>31726000</v>
      </c>
      <c r="L12" s="22">
        <v>1077000</v>
      </c>
      <c r="M12" s="22">
        <v>947000</v>
      </c>
      <c r="N12" s="22">
        <v>814000</v>
      </c>
      <c r="O12" s="22">
        <v>681000</v>
      </c>
      <c r="P12" s="22">
        <v>614000</v>
      </c>
      <c r="Q12" s="22">
        <v>2481000</v>
      </c>
      <c r="R12" s="22">
        <v>6614000</v>
      </c>
    </row>
    <row r="13" spans="1:18" x14ac:dyDescent="0.35">
      <c r="A13" s="22" t="s">
        <v>114</v>
      </c>
      <c r="B13" s="22" t="s">
        <v>115</v>
      </c>
      <c r="C13" s="22" t="s">
        <v>134</v>
      </c>
      <c r="D13" s="22" t="s">
        <v>135</v>
      </c>
      <c r="E13" s="22">
        <v>7552804</v>
      </c>
      <c r="F13" s="22">
        <v>7393451</v>
      </c>
      <c r="G13" s="22">
        <v>6832855</v>
      </c>
      <c r="H13" s="22">
        <v>6635917</v>
      </c>
      <c r="I13" s="22">
        <v>6392062</v>
      </c>
      <c r="J13" s="22">
        <v>89867943</v>
      </c>
      <c r="K13" s="22">
        <v>124675032</v>
      </c>
      <c r="L13" s="22">
        <v>4186072</v>
      </c>
      <c r="M13" s="22">
        <v>3883574</v>
      </c>
      <c r="N13" s="22">
        <v>3595680</v>
      </c>
      <c r="O13" s="22">
        <v>3335447</v>
      </c>
      <c r="P13" s="22">
        <v>3095629</v>
      </c>
      <c r="Q13" s="22">
        <v>30423880</v>
      </c>
      <c r="R13" s="22">
        <v>48520282</v>
      </c>
    </row>
    <row r="14" spans="1:18" x14ac:dyDescent="0.35">
      <c r="A14" s="22" t="s">
        <v>114</v>
      </c>
      <c r="B14" s="22" t="s">
        <v>115</v>
      </c>
      <c r="C14" s="22" t="s">
        <v>136</v>
      </c>
      <c r="D14" s="22" t="s">
        <v>137</v>
      </c>
      <c r="E14" s="22">
        <v>1461713</v>
      </c>
      <c r="F14" s="22">
        <v>1270521</v>
      </c>
      <c r="G14" s="22">
        <v>1303688</v>
      </c>
      <c r="H14" s="22">
        <v>1338057</v>
      </c>
      <c r="I14" s="22">
        <v>1402296</v>
      </c>
      <c r="J14" s="22">
        <v>17679388</v>
      </c>
      <c r="K14" s="22">
        <v>24455663</v>
      </c>
      <c r="L14" s="22">
        <v>699055</v>
      </c>
      <c r="M14" s="22">
        <v>720627</v>
      </c>
      <c r="N14" s="22">
        <v>676962</v>
      </c>
      <c r="O14" s="22">
        <v>632136</v>
      </c>
      <c r="P14" s="22">
        <v>586063</v>
      </c>
      <c r="Q14" s="22">
        <v>4095817</v>
      </c>
      <c r="R14" s="22">
        <v>7410660</v>
      </c>
    </row>
    <row r="15" spans="1:18" x14ac:dyDescent="0.35">
      <c r="A15" s="22" t="s">
        <v>114</v>
      </c>
      <c r="B15" s="22" t="s">
        <v>115</v>
      </c>
      <c r="C15" s="22" t="s">
        <v>138</v>
      </c>
      <c r="D15" s="22" t="s">
        <v>139</v>
      </c>
      <c r="E15" s="22">
        <v>3900462</v>
      </c>
      <c r="F15" s="22">
        <v>3840143</v>
      </c>
      <c r="G15" s="22">
        <v>3986080</v>
      </c>
      <c r="H15" s="22">
        <v>4137963</v>
      </c>
      <c r="I15" s="22">
        <v>4285851</v>
      </c>
      <c r="J15" s="22">
        <v>46629027</v>
      </c>
      <c r="K15" s="22">
        <v>66779526</v>
      </c>
      <c r="L15" s="22">
        <v>2378551</v>
      </c>
      <c r="M15" s="22">
        <v>2231054</v>
      </c>
      <c r="N15" s="22">
        <v>2084850</v>
      </c>
      <c r="O15" s="22">
        <v>1932703</v>
      </c>
      <c r="P15" s="22">
        <v>1774359</v>
      </c>
      <c r="Q15" s="22">
        <v>9650058</v>
      </c>
      <c r="R15" s="22">
        <v>20051575</v>
      </c>
    </row>
    <row r="16" spans="1:18" x14ac:dyDescent="0.35">
      <c r="A16" s="22" t="s">
        <v>114</v>
      </c>
      <c r="B16" s="22" t="s">
        <v>115</v>
      </c>
      <c r="C16" s="22" t="s">
        <v>140</v>
      </c>
      <c r="D16" s="22" t="s">
        <v>141</v>
      </c>
      <c r="E16" s="22">
        <v>19469000</v>
      </c>
      <c r="F16" s="22">
        <v>18679000</v>
      </c>
      <c r="G16" s="22">
        <v>18833000</v>
      </c>
      <c r="H16" s="22">
        <v>18123000</v>
      </c>
      <c r="I16" s="22">
        <v>18462000</v>
      </c>
      <c r="J16" s="22">
        <v>130829000</v>
      </c>
      <c r="K16" s="22">
        <v>224395000</v>
      </c>
      <c r="L16" s="22">
        <v>6091000</v>
      </c>
      <c r="M16" s="22">
        <v>5532000</v>
      </c>
      <c r="N16" s="22">
        <v>4990000</v>
      </c>
      <c r="O16" s="22">
        <v>4445000</v>
      </c>
      <c r="P16" s="22">
        <v>3946000</v>
      </c>
      <c r="Q16" s="22">
        <v>14591000</v>
      </c>
      <c r="R16" s="22">
        <v>39595000</v>
      </c>
    </row>
    <row r="17" spans="1:18" x14ac:dyDescent="0.35">
      <c r="A17" s="22" t="s">
        <v>114</v>
      </c>
      <c r="B17" s="22" t="s">
        <v>115</v>
      </c>
      <c r="C17" s="22" t="s">
        <v>142</v>
      </c>
      <c r="D17" s="22" t="s">
        <v>143</v>
      </c>
      <c r="E17" s="22">
        <v>2341595</v>
      </c>
      <c r="F17" s="22">
        <v>2698699</v>
      </c>
      <c r="G17" s="22">
        <v>2769642</v>
      </c>
      <c r="H17" s="22">
        <v>2842525</v>
      </c>
      <c r="I17" s="22">
        <v>2917404</v>
      </c>
      <c r="J17" s="22">
        <v>18504817</v>
      </c>
      <c r="K17" s="22">
        <v>32074682</v>
      </c>
      <c r="L17" s="22">
        <v>880701</v>
      </c>
      <c r="M17" s="22">
        <v>815258</v>
      </c>
      <c r="N17" s="22">
        <v>744315</v>
      </c>
      <c r="O17" s="22">
        <v>671432</v>
      </c>
      <c r="P17" s="22">
        <v>596553</v>
      </c>
      <c r="Q17" s="22">
        <v>2345880</v>
      </c>
      <c r="R17" s="22">
        <v>6054139</v>
      </c>
    </row>
    <row r="18" spans="1:18" x14ac:dyDescent="0.35">
      <c r="A18" s="22" t="s">
        <v>114</v>
      </c>
      <c r="B18" s="22" t="s">
        <v>115</v>
      </c>
      <c r="C18" s="22" t="s">
        <v>144</v>
      </c>
      <c r="D18" s="22" t="s">
        <v>145</v>
      </c>
      <c r="E18" s="22">
        <v>27696000</v>
      </c>
      <c r="F18" s="22">
        <v>28270000</v>
      </c>
      <c r="G18" s="22">
        <v>26558000</v>
      </c>
      <c r="H18" s="22">
        <v>24073000</v>
      </c>
      <c r="I18" s="22">
        <v>21590000</v>
      </c>
      <c r="J18" s="22">
        <v>247885000</v>
      </c>
      <c r="K18" s="22">
        <v>376072000</v>
      </c>
      <c r="L18" s="22">
        <v>11528000</v>
      </c>
      <c r="M18" s="22">
        <v>10552000</v>
      </c>
      <c r="N18" s="22">
        <v>9561000</v>
      </c>
      <c r="O18" s="22">
        <v>8653000</v>
      </c>
      <c r="P18" s="22">
        <v>7872000</v>
      </c>
      <c r="Q18" s="22">
        <v>53492000</v>
      </c>
      <c r="R18" s="22">
        <v>101658000</v>
      </c>
    </row>
    <row r="19" spans="1:18" x14ac:dyDescent="0.35">
      <c r="A19" s="22" t="s">
        <v>114</v>
      </c>
      <c r="B19" s="22" t="s">
        <v>115</v>
      </c>
      <c r="C19" s="22" t="s">
        <v>146</v>
      </c>
      <c r="D19" s="22" t="s">
        <v>147</v>
      </c>
      <c r="E19" s="22">
        <v>21515086</v>
      </c>
      <c r="F19" s="22">
        <v>20619636</v>
      </c>
      <c r="G19" s="22">
        <v>20497676</v>
      </c>
      <c r="H19" s="22">
        <v>18479019</v>
      </c>
      <c r="I19" s="22">
        <v>15717706</v>
      </c>
      <c r="J19" s="22">
        <v>181320113</v>
      </c>
      <c r="K19" s="22">
        <v>278149236</v>
      </c>
      <c r="L19" s="22">
        <v>9407675</v>
      </c>
      <c r="M19" s="22">
        <v>8707791</v>
      </c>
      <c r="N19" s="22">
        <v>8014018</v>
      </c>
      <c r="O19" s="22">
        <v>7325146</v>
      </c>
      <c r="P19" s="22">
        <v>6727574</v>
      </c>
      <c r="Q19" s="22">
        <v>53104535</v>
      </c>
      <c r="R19" s="22">
        <v>93286739</v>
      </c>
    </row>
    <row r="20" spans="1:18" x14ac:dyDescent="0.35">
      <c r="A20" s="22" t="s">
        <v>114</v>
      </c>
      <c r="B20" s="22" t="s">
        <v>115</v>
      </c>
      <c r="C20" s="22" t="s">
        <v>148</v>
      </c>
      <c r="D20" s="22" t="s">
        <v>149</v>
      </c>
      <c r="E20" s="22">
        <v>3122515</v>
      </c>
      <c r="F20" s="22">
        <v>2924177</v>
      </c>
      <c r="G20" s="22">
        <v>2926454</v>
      </c>
      <c r="H20" s="22">
        <v>2824856</v>
      </c>
      <c r="I20" s="22">
        <v>3035112</v>
      </c>
      <c r="J20" s="22">
        <v>26880144</v>
      </c>
      <c r="K20" s="22">
        <v>41713258</v>
      </c>
      <c r="L20" s="22">
        <v>1129322</v>
      </c>
      <c r="M20" s="22">
        <v>1036786</v>
      </c>
      <c r="N20" s="22">
        <v>951316</v>
      </c>
      <c r="O20" s="22">
        <v>828792</v>
      </c>
      <c r="P20" s="22">
        <v>752570</v>
      </c>
      <c r="Q20" s="22">
        <v>4102386</v>
      </c>
      <c r="R20" s="22">
        <v>8801172</v>
      </c>
    </row>
    <row r="21" spans="1:18" x14ac:dyDescent="0.35">
      <c r="A21" s="22" t="s">
        <v>114</v>
      </c>
      <c r="B21" s="22" t="s">
        <v>115</v>
      </c>
      <c r="C21" s="22" t="s">
        <v>150</v>
      </c>
      <c r="D21" s="22" t="s">
        <v>151</v>
      </c>
      <c r="E21" s="22">
        <v>5989207</v>
      </c>
      <c r="F21" s="22">
        <v>6239165</v>
      </c>
      <c r="G21" s="22">
        <v>5805698</v>
      </c>
      <c r="H21" s="22">
        <v>4800923</v>
      </c>
      <c r="I21" s="22">
        <v>3335690</v>
      </c>
      <c r="J21" s="22">
        <v>20160582</v>
      </c>
      <c r="K21" s="22">
        <v>46331265</v>
      </c>
      <c r="L21" s="22">
        <v>1639494</v>
      </c>
      <c r="M21" s="22">
        <v>1389536</v>
      </c>
      <c r="N21" s="22">
        <v>1131992</v>
      </c>
      <c r="O21" s="22">
        <v>873640</v>
      </c>
      <c r="P21" s="22">
        <v>698421</v>
      </c>
      <c r="Q21" s="22">
        <v>3349653</v>
      </c>
      <c r="R21" s="22">
        <v>9082736</v>
      </c>
    </row>
    <row r="22" spans="1:18" x14ac:dyDescent="0.35">
      <c r="A22" s="22" t="s">
        <v>114</v>
      </c>
      <c r="B22" s="22" t="s">
        <v>115</v>
      </c>
      <c r="C22" s="22" t="s">
        <v>152</v>
      </c>
      <c r="D22" s="22" t="s">
        <v>153</v>
      </c>
      <c r="E22" s="22">
        <v>1870633</v>
      </c>
      <c r="F22" s="22">
        <v>1938596</v>
      </c>
      <c r="G22" s="22">
        <v>1778063</v>
      </c>
      <c r="H22" s="22">
        <v>1719010</v>
      </c>
      <c r="I22" s="22">
        <v>1597537</v>
      </c>
      <c r="J22" s="22">
        <v>13299670</v>
      </c>
      <c r="K22" s="22">
        <v>22203509</v>
      </c>
      <c r="L22" s="22">
        <v>801132</v>
      </c>
      <c r="M22" s="22">
        <v>732351</v>
      </c>
      <c r="N22" s="22">
        <v>662020</v>
      </c>
      <c r="O22" s="22">
        <v>593033</v>
      </c>
      <c r="P22" s="22">
        <v>526673</v>
      </c>
      <c r="Q22" s="22">
        <v>3075345</v>
      </c>
      <c r="R22" s="22">
        <v>6390554</v>
      </c>
    </row>
    <row r="23" spans="1:18" x14ac:dyDescent="0.35">
      <c r="A23" s="22" t="s">
        <v>114</v>
      </c>
      <c r="B23" s="22" t="s">
        <v>154</v>
      </c>
      <c r="C23" s="22" t="s">
        <v>155</v>
      </c>
      <c r="D23" s="22" t="s">
        <v>156</v>
      </c>
      <c r="E23" s="22">
        <v>343546</v>
      </c>
      <c r="F23" s="22">
        <v>352681</v>
      </c>
      <c r="G23" s="22">
        <v>362065</v>
      </c>
      <c r="H23" s="22">
        <v>371709</v>
      </c>
      <c r="I23" s="22">
        <v>381616</v>
      </c>
      <c r="J23" s="22">
        <v>4538667</v>
      </c>
      <c r="K23" s="22">
        <v>6350284</v>
      </c>
      <c r="L23" s="22">
        <v>180930</v>
      </c>
      <c r="M23" s="22">
        <v>171795</v>
      </c>
      <c r="N23" s="22">
        <v>162411</v>
      </c>
      <c r="O23" s="22">
        <v>152567</v>
      </c>
      <c r="P23" s="22">
        <v>142861</v>
      </c>
      <c r="Q23" s="22">
        <v>1404490</v>
      </c>
      <c r="R23" s="22">
        <v>2215054</v>
      </c>
    </row>
    <row r="24" spans="1:18" x14ac:dyDescent="0.35">
      <c r="A24" s="22" t="s">
        <v>114</v>
      </c>
      <c r="B24" s="22" t="s">
        <v>154</v>
      </c>
      <c r="C24" s="22" t="s">
        <v>157</v>
      </c>
      <c r="D24" s="22" t="s">
        <v>158</v>
      </c>
      <c r="E24" s="22">
        <v>801775</v>
      </c>
      <c r="F24" s="22">
        <v>835742</v>
      </c>
      <c r="G24" s="22">
        <v>533105</v>
      </c>
      <c r="H24" s="22">
        <v>446388</v>
      </c>
      <c r="I24" s="22">
        <v>352751</v>
      </c>
      <c r="J24" s="22">
        <v>3611641</v>
      </c>
      <c r="K24" s="22">
        <v>6581402</v>
      </c>
      <c r="L24" s="22">
        <v>197957</v>
      </c>
      <c r="M24" s="22">
        <v>163990</v>
      </c>
      <c r="N24" s="22">
        <v>128430</v>
      </c>
      <c r="O24" s="22">
        <v>110220</v>
      </c>
      <c r="P24" s="22">
        <v>98931</v>
      </c>
      <c r="Q24" s="22">
        <v>453499</v>
      </c>
      <c r="R24" s="22">
        <v>1153027</v>
      </c>
    </row>
    <row r="25" spans="1:18" x14ac:dyDescent="0.35">
      <c r="A25" s="22" t="s">
        <v>114</v>
      </c>
      <c r="B25" s="22" t="s">
        <v>154</v>
      </c>
      <c r="C25" s="22" t="s">
        <v>159</v>
      </c>
      <c r="D25" s="22" t="s">
        <v>160</v>
      </c>
      <c r="E25" s="22">
        <v>288936</v>
      </c>
      <c r="F25" s="22">
        <v>302830</v>
      </c>
      <c r="G25" s="22">
        <v>204595</v>
      </c>
      <c r="H25" s="22">
        <v>0</v>
      </c>
      <c r="I25" s="22">
        <v>0</v>
      </c>
      <c r="J25" s="22">
        <v>0</v>
      </c>
      <c r="K25" s="22">
        <v>796361</v>
      </c>
      <c r="L25" s="22">
        <v>34783</v>
      </c>
      <c r="M25" s="22">
        <v>20888</v>
      </c>
      <c r="N25" s="22">
        <v>7661</v>
      </c>
      <c r="O25" s="22">
        <v>0</v>
      </c>
      <c r="P25" s="22">
        <v>0</v>
      </c>
      <c r="Q25" s="22">
        <v>0</v>
      </c>
      <c r="R25" s="22">
        <v>63332</v>
      </c>
    </row>
    <row r="26" spans="1:18" x14ac:dyDescent="0.35">
      <c r="A26" s="22" t="s">
        <v>114</v>
      </c>
      <c r="B26" s="22" t="s">
        <v>154</v>
      </c>
      <c r="C26" s="22" t="s">
        <v>161</v>
      </c>
      <c r="D26" s="22" t="s">
        <v>162</v>
      </c>
      <c r="E26" s="22">
        <v>1361746</v>
      </c>
      <c r="F26" s="22">
        <v>1141345</v>
      </c>
      <c r="G26" s="22">
        <v>965591</v>
      </c>
      <c r="H26" s="22">
        <v>994733</v>
      </c>
      <c r="I26" s="22">
        <v>1024813</v>
      </c>
      <c r="J26" s="22">
        <v>7493646</v>
      </c>
      <c r="K26" s="22">
        <v>12981874</v>
      </c>
      <c r="L26" s="22">
        <v>389989</v>
      </c>
      <c r="M26" s="22">
        <v>354942</v>
      </c>
      <c r="N26" s="22">
        <v>324432</v>
      </c>
      <c r="O26" s="22">
        <v>295290</v>
      </c>
      <c r="P26" s="22">
        <v>265210</v>
      </c>
      <c r="Q26" s="22">
        <v>988011</v>
      </c>
      <c r="R26" s="22">
        <v>2617874</v>
      </c>
    </row>
    <row r="27" spans="1:18" x14ac:dyDescent="0.35">
      <c r="A27" s="22" t="s">
        <v>114</v>
      </c>
      <c r="B27" s="22" t="s">
        <v>154</v>
      </c>
      <c r="C27" s="22" t="s">
        <v>163</v>
      </c>
      <c r="D27" s="22" t="s">
        <v>164</v>
      </c>
      <c r="E27" s="22">
        <v>11683167</v>
      </c>
      <c r="F27" s="22">
        <v>11619307</v>
      </c>
      <c r="G27" s="22">
        <v>10811645</v>
      </c>
      <c r="H27" s="22">
        <v>9804723</v>
      </c>
      <c r="I27" s="22">
        <v>9499466</v>
      </c>
      <c r="J27" s="22">
        <v>97150735</v>
      </c>
      <c r="K27" s="22">
        <v>150569043</v>
      </c>
      <c r="L27" s="22">
        <v>5643838</v>
      </c>
      <c r="M27" s="22">
        <v>5178735</v>
      </c>
      <c r="N27" s="22">
        <v>4728421</v>
      </c>
      <c r="O27" s="22">
        <v>4316906</v>
      </c>
      <c r="P27" s="22">
        <v>3945239</v>
      </c>
      <c r="Q27" s="22">
        <v>21130979</v>
      </c>
      <c r="R27" s="22">
        <v>44944118</v>
      </c>
    </row>
    <row r="28" spans="1:18" x14ac:dyDescent="0.35">
      <c r="A28" s="22" t="s">
        <v>114</v>
      </c>
      <c r="B28" s="22" t="s">
        <v>154</v>
      </c>
      <c r="C28" s="22" t="s">
        <v>165</v>
      </c>
      <c r="D28" s="22" t="s">
        <v>166</v>
      </c>
      <c r="E28" s="22">
        <v>14699465</v>
      </c>
      <c r="F28" s="22">
        <v>12152858</v>
      </c>
      <c r="G28" s="22">
        <v>14940261</v>
      </c>
      <c r="H28" s="22">
        <v>2060857</v>
      </c>
      <c r="I28" s="22">
        <v>2116528</v>
      </c>
      <c r="J28" s="22">
        <v>26559275</v>
      </c>
      <c r="K28" s="22">
        <v>72529244</v>
      </c>
      <c r="L28" s="22">
        <v>1749411</v>
      </c>
      <c r="M28" s="22">
        <v>1643525</v>
      </c>
      <c r="N28" s="22">
        <v>1534564</v>
      </c>
      <c r="O28" s="22">
        <v>1422432</v>
      </c>
      <c r="P28" s="22">
        <v>1307034</v>
      </c>
      <c r="Q28" s="22">
        <v>7769579</v>
      </c>
      <c r="R28" s="22">
        <v>15426545</v>
      </c>
    </row>
    <row r="29" spans="1:18" x14ac:dyDescent="0.35">
      <c r="A29" s="22" t="s">
        <v>114</v>
      </c>
      <c r="B29" s="22" t="s">
        <v>167</v>
      </c>
      <c r="C29" s="22" t="s">
        <v>168</v>
      </c>
      <c r="D29" s="22" t="s">
        <v>169</v>
      </c>
      <c r="E29" s="22">
        <v>12132</v>
      </c>
      <c r="F29" s="22">
        <v>12575</v>
      </c>
      <c r="G29" s="22">
        <v>13034</v>
      </c>
      <c r="H29" s="22">
        <v>13510</v>
      </c>
      <c r="I29" s="22">
        <v>14004</v>
      </c>
      <c r="J29" s="22">
        <v>247582</v>
      </c>
      <c r="K29" s="22">
        <v>312837</v>
      </c>
      <c r="L29" s="22">
        <v>11212</v>
      </c>
      <c r="M29" s="22">
        <v>10770</v>
      </c>
      <c r="N29" s="22">
        <v>10310</v>
      </c>
      <c r="O29" s="22">
        <v>9835</v>
      </c>
      <c r="P29" s="22">
        <v>9341</v>
      </c>
      <c r="Q29" s="22">
        <v>67575</v>
      </c>
      <c r="R29" s="22">
        <v>119043</v>
      </c>
    </row>
    <row r="30" spans="1:18" x14ac:dyDescent="0.35">
      <c r="A30" s="22" t="s">
        <v>114</v>
      </c>
      <c r="B30" s="22" t="s">
        <v>167</v>
      </c>
      <c r="C30" s="22" t="s">
        <v>170</v>
      </c>
      <c r="D30" s="22" t="s">
        <v>171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</row>
    <row r="31" spans="1:18" x14ac:dyDescent="0.35">
      <c r="A31" s="22" t="s">
        <v>114</v>
      </c>
      <c r="B31" s="22" t="s">
        <v>167</v>
      </c>
      <c r="C31" s="22" t="s">
        <v>172</v>
      </c>
      <c r="D31" s="22" t="s">
        <v>173</v>
      </c>
      <c r="E31" s="22">
        <v>158001</v>
      </c>
      <c r="F31" s="22">
        <v>162586</v>
      </c>
      <c r="G31" s="22">
        <v>167303</v>
      </c>
      <c r="H31" s="22">
        <v>172158</v>
      </c>
      <c r="I31" s="22">
        <v>177154</v>
      </c>
      <c r="J31" s="22">
        <v>3505149</v>
      </c>
      <c r="K31" s="22">
        <v>4342351</v>
      </c>
      <c r="L31" s="22">
        <v>123973</v>
      </c>
      <c r="M31" s="22">
        <v>119388</v>
      </c>
      <c r="N31" s="22">
        <v>114671</v>
      </c>
      <c r="O31" s="22">
        <v>109816</v>
      </c>
      <c r="P31" s="22">
        <v>104817</v>
      </c>
      <c r="Q31" s="22">
        <v>865450</v>
      </c>
      <c r="R31" s="22">
        <v>1438115</v>
      </c>
    </row>
    <row r="32" spans="1:18" x14ac:dyDescent="0.35">
      <c r="A32" s="22" t="s">
        <v>114</v>
      </c>
      <c r="B32" s="22" t="s">
        <v>167</v>
      </c>
      <c r="C32" s="22" t="s">
        <v>174</v>
      </c>
      <c r="D32" s="22" t="s">
        <v>175</v>
      </c>
      <c r="E32" s="22">
        <v>140226</v>
      </c>
      <c r="F32" s="22">
        <v>146275</v>
      </c>
      <c r="G32" s="22">
        <v>152585</v>
      </c>
      <c r="H32" s="22">
        <v>159167</v>
      </c>
      <c r="I32" s="22">
        <v>166033</v>
      </c>
      <c r="J32" s="22">
        <v>2109896</v>
      </c>
      <c r="K32" s="22">
        <v>2874182</v>
      </c>
      <c r="L32" s="22">
        <v>121194</v>
      </c>
      <c r="M32" s="22">
        <v>115145</v>
      </c>
      <c r="N32" s="22">
        <v>108835</v>
      </c>
      <c r="O32" s="22">
        <v>102253</v>
      </c>
      <c r="P32" s="22">
        <v>95387</v>
      </c>
      <c r="Q32" s="22">
        <v>504289</v>
      </c>
      <c r="R32" s="22">
        <v>1047103</v>
      </c>
    </row>
    <row r="33" spans="1:18" x14ac:dyDescent="0.35">
      <c r="A33" s="22" t="s">
        <v>114</v>
      </c>
      <c r="B33" s="22" t="s">
        <v>167</v>
      </c>
      <c r="C33" s="22" t="s">
        <v>176</v>
      </c>
      <c r="D33" s="22" t="s">
        <v>177</v>
      </c>
      <c r="E33" s="22">
        <v>469809</v>
      </c>
      <c r="F33" s="22">
        <v>489196</v>
      </c>
      <c r="G33" s="22">
        <v>509392</v>
      </c>
      <c r="H33" s="22">
        <v>496246</v>
      </c>
      <c r="I33" s="22">
        <v>6568</v>
      </c>
      <c r="J33" s="22">
        <v>14343</v>
      </c>
      <c r="K33" s="22">
        <v>1985554</v>
      </c>
      <c r="L33" s="22">
        <v>76897</v>
      </c>
      <c r="M33" s="22">
        <v>57510</v>
      </c>
      <c r="N33" s="22">
        <v>37314</v>
      </c>
      <c r="O33" s="22">
        <v>16277</v>
      </c>
      <c r="P33" s="22">
        <v>1254</v>
      </c>
      <c r="Q33" s="22">
        <v>1303</v>
      </c>
      <c r="R33" s="22">
        <v>190555</v>
      </c>
    </row>
    <row r="34" spans="1:18" x14ac:dyDescent="0.35">
      <c r="A34" s="22" t="s">
        <v>114</v>
      </c>
      <c r="B34" s="22" t="s">
        <v>167</v>
      </c>
      <c r="C34" s="22" t="s">
        <v>178</v>
      </c>
      <c r="D34" s="22" t="s">
        <v>179</v>
      </c>
      <c r="E34" s="22">
        <v>82590</v>
      </c>
      <c r="F34" s="22">
        <v>85796</v>
      </c>
      <c r="G34" s="22">
        <v>89126</v>
      </c>
      <c r="H34" s="22">
        <v>92586</v>
      </c>
      <c r="I34" s="22">
        <v>96180</v>
      </c>
      <c r="J34" s="22">
        <v>539884</v>
      </c>
      <c r="K34" s="22">
        <v>986162</v>
      </c>
      <c r="L34" s="22">
        <v>37130</v>
      </c>
      <c r="M34" s="22">
        <v>33924</v>
      </c>
      <c r="N34" s="22">
        <v>30594</v>
      </c>
      <c r="O34" s="22">
        <v>27134</v>
      </c>
      <c r="P34" s="22">
        <v>23540</v>
      </c>
      <c r="Q34" s="22">
        <v>58713</v>
      </c>
      <c r="R34" s="22">
        <v>211035</v>
      </c>
    </row>
    <row r="35" spans="1:18" x14ac:dyDescent="0.35">
      <c r="A35" s="22" t="s">
        <v>114</v>
      </c>
      <c r="B35" s="22" t="s">
        <v>167</v>
      </c>
      <c r="C35" s="22" t="s">
        <v>180</v>
      </c>
      <c r="D35" s="22" t="s">
        <v>181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</row>
    <row r="36" spans="1:18" x14ac:dyDescent="0.35">
      <c r="A36" s="22" t="s">
        <v>114</v>
      </c>
      <c r="B36" s="22" t="s">
        <v>167</v>
      </c>
      <c r="C36" s="22" t="s">
        <v>182</v>
      </c>
      <c r="D36" s="22" t="s">
        <v>183</v>
      </c>
      <c r="E36" s="22">
        <v>798241</v>
      </c>
      <c r="F36" s="22">
        <v>824751</v>
      </c>
      <c r="G36" s="22">
        <v>852201</v>
      </c>
      <c r="H36" s="22">
        <v>880629</v>
      </c>
      <c r="I36" s="22">
        <v>910073</v>
      </c>
      <c r="J36" s="22">
        <v>7742585</v>
      </c>
      <c r="K36" s="22">
        <v>12008480</v>
      </c>
      <c r="L36" s="22">
        <v>374755</v>
      </c>
      <c r="M36" s="22">
        <v>348245</v>
      </c>
      <c r="N36" s="22">
        <v>320795</v>
      </c>
      <c r="O36" s="22">
        <v>292367</v>
      </c>
      <c r="P36" s="22">
        <v>262923</v>
      </c>
      <c r="Q36" s="22">
        <v>1036167</v>
      </c>
      <c r="R36" s="22">
        <v>2635252</v>
      </c>
    </row>
    <row r="37" spans="1:18" x14ac:dyDescent="0.35">
      <c r="A37" s="22" t="s">
        <v>114</v>
      </c>
      <c r="B37" s="22" t="s">
        <v>167</v>
      </c>
      <c r="C37" s="22" t="s">
        <v>184</v>
      </c>
      <c r="D37" s="22" t="s">
        <v>185</v>
      </c>
      <c r="E37" s="22">
        <v>1283126</v>
      </c>
      <c r="F37" s="22">
        <v>1316793</v>
      </c>
      <c r="G37" s="22">
        <v>1139910</v>
      </c>
      <c r="H37" s="22">
        <v>950564</v>
      </c>
      <c r="I37" s="22">
        <v>975864</v>
      </c>
      <c r="J37" s="22">
        <v>4815618</v>
      </c>
      <c r="K37" s="22">
        <v>10481875</v>
      </c>
      <c r="L37" s="22">
        <v>267931</v>
      </c>
      <c r="M37" s="22">
        <v>234128</v>
      </c>
      <c r="N37" s="22">
        <v>199424</v>
      </c>
      <c r="O37" s="22">
        <v>171753</v>
      </c>
      <c r="P37" s="22">
        <v>146319</v>
      </c>
      <c r="Q37" s="22">
        <v>462336</v>
      </c>
      <c r="R37" s="22">
        <v>1481891</v>
      </c>
    </row>
    <row r="38" spans="1:18" x14ac:dyDescent="0.35">
      <c r="A38" s="22" t="s">
        <v>114</v>
      </c>
      <c r="B38" s="22" t="s">
        <v>167</v>
      </c>
      <c r="C38" s="22" t="s">
        <v>186</v>
      </c>
      <c r="D38" s="22" t="s">
        <v>187</v>
      </c>
      <c r="E38" s="22">
        <v>1493234</v>
      </c>
      <c r="F38" s="22">
        <v>1509520</v>
      </c>
      <c r="G38" s="22">
        <v>1526116</v>
      </c>
      <c r="H38" s="22">
        <v>1543028</v>
      </c>
      <c r="I38" s="22">
        <v>1322695</v>
      </c>
      <c r="J38" s="22">
        <v>5316758</v>
      </c>
      <c r="K38" s="22">
        <v>12711351</v>
      </c>
      <c r="L38" s="22">
        <v>258904</v>
      </c>
      <c r="M38" s="22">
        <v>234365</v>
      </c>
      <c r="N38" s="22">
        <v>209518</v>
      </c>
      <c r="O38" s="22">
        <v>184353</v>
      </c>
      <c r="P38" s="22">
        <v>160141</v>
      </c>
      <c r="Q38" s="22">
        <v>1007375</v>
      </c>
      <c r="R38" s="22">
        <v>2054656</v>
      </c>
    </row>
    <row r="39" spans="1:18" x14ac:dyDescent="0.35">
      <c r="A39" s="22" t="s">
        <v>114</v>
      </c>
      <c r="B39" s="22" t="s">
        <v>167</v>
      </c>
      <c r="C39" s="22" t="s">
        <v>188</v>
      </c>
      <c r="D39" s="22" t="s">
        <v>189</v>
      </c>
      <c r="E39" s="22">
        <v>161831</v>
      </c>
      <c r="F39" s="22">
        <v>166557</v>
      </c>
      <c r="G39" s="22">
        <v>171420</v>
      </c>
      <c r="H39" s="22">
        <v>176426</v>
      </c>
      <c r="I39" s="22">
        <v>181578</v>
      </c>
      <c r="J39" s="22">
        <v>577169</v>
      </c>
      <c r="K39" s="22">
        <v>1434981</v>
      </c>
      <c r="L39" s="22">
        <v>40436</v>
      </c>
      <c r="M39" s="22">
        <v>35710</v>
      </c>
      <c r="N39" s="22">
        <v>30847</v>
      </c>
      <c r="O39" s="22">
        <v>25841</v>
      </c>
      <c r="P39" s="22">
        <v>20689</v>
      </c>
      <c r="Q39" s="22">
        <v>29631</v>
      </c>
      <c r="R39" s="22">
        <v>183154</v>
      </c>
    </row>
    <row r="40" spans="1:18" x14ac:dyDescent="0.35">
      <c r="A40" s="22" t="s">
        <v>114</v>
      </c>
      <c r="B40" s="22" t="s">
        <v>167</v>
      </c>
      <c r="C40" s="22" t="s">
        <v>190</v>
      </c>
      <c r="D40" s="22" t="s">
        <v>191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</row>
    <row r="41" spans="1:18" x14ac:dyDescent="0.35">
      <c r="A41" s="22" t="s">
        <v>114</v>
      </c>
      <c r="B41" s="22" t="s">
        <v>167</v>
      </c>
      <c r="C41" s="22" t="s">
        <v>192</v>
      </c>
      <c r="D41" s="22" t="s">
        <v>193</v>
      </c>
      <c r="E41" s="22">
        <v>384956</v>
      </c>
      <c r="F41" s="22">
        <v>400532</v>
      </c>
      <c r="G41" s="22">
        <v>416738</v>
      </c>
      <c r="H41" s="22">
        <v>433600</v>
      </c>
      <c r="I41" s="22">
        <v>223335</v>
      </c>
      <c r="J41" s="22">
        <v>0</v>
      </c>
      <c r="K41" s="22">
        <v>1859161</v>
      </c>
      <c r="L41" s="22">
        <v>70661</v>
      </c>
      <c r="M41" s="22">
        <v>55085</v>
      </c>
      <c r="N41" s="22">
        <v>38879</v>
      </c>
      <c r="O41" s="22">
        <v>22017</v>
      </c>
      <c r="P41" s="22">
        <v>4473</v>
      </c>
      <c r="Q41" s="22">
        <v>0</v>
      </c>
      <c r="R41" s="22">
        <v>191115</v>
      </c>
    </row>
    <row r="42" spans="1:18" x14ac:dyDescent="0.35">
      <c r="A42" s="22" t="s">
        <v>114</v>
      </c>
      <c r="B42" s="22" t="s">
        <v>167</v>
      </c>
      <c r="C42" s="22" t="s">
        <v>194</v>
      </c>
      <c r="D42" s="22" t="s">
        <v>195</v>
      </c>
      <c r="E42" s="22">
        <v>772314</v>
      </c>
      <c r="F42" s="22">
        <v>794199</v>
      </c>
      <c r="G42" s="22">
        <v>816705</v>
      </c>
      <c r="H42" s="22">
        <v>839849</v>
      </c>
      <c r="I42" s="22">
        <v>863649</v>
      </c>
      <c r="J42" s="22">
        <v>3706369</v>
      </c>
      <c r="K42" s="22">
        <v>7793085</v>
      </c>
      <c r="L42" s="22">
        <v>213902</v>
      </c>
      <c r="M42" s="22">
        <v>192016</v>
      </c>
      <c r="N42" s="22">
        <v>169510</v>
      </c>
      <c r="O42" s="22">
        <v>146367</v>
      </c>
      <c r="P42" s="22">
        <v>122567</v>
      </c>
      <c r="Q42" s="22">
        <v>238493</v>
      </c>
      <c r="R42" s="22">
        <v>1082855</v>
      </c>
    </row>
    <row r="43" spans="1:18" x14ac:dyDescent="0.35">
      <c r="A43" s="22" t="s">
        <v>114</v>
      </c>
      <c r="B43" s="22" t="s">
        <v>167</v>
      </c>
      <c r="C43" s="22" t="s">
        <v>196</v>
      </c>
      <c r="D43" s="22" t="s">
        <v>197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</row>
    <row r="44" spans="1:18" x14ac:dyDescent="0.35">
      <c r="A44" s="22" t="s">
        <v>114</v>
      </c>
      <c r="B44" s="22" t="s">
        <v>167</v>
      </c>
      <c r="C44" s="22" t="s">
        <v>198</v>
      </c>
      <c r="D44" s="22" t="s">
        <v>199</v>
      </c>
      <c r="E44" s="22">
        <v>868528</v>
      </c>
      <c r="F44" s="22">
        <v>872881</v>
      </c>
      <c r="G44" s="22">
        <v>12224</v>
      </c>
      <c r="H44" s="22">
        <v>12224</v>
      </c>
      <c r="I44" s="22">
        <v>12225</v>
      </c>
      <c r="J44" s="22">
        <v>0</v>
      </c>
      <c r="K44" s="22">
        <v>1778082</v>
      </c>
      <c r="L44" s="22">
        <v>30900</v>
      </c>
      <c r="M44" s="22">
        <v>13377</v>
      </c>
      <c r="N44" s="22">
        <v>0</v>
      </c>
      <c r="O44" s="22">
        <v>0</v>
      </c>
      <c r="P44" s="22">
        <v>0</v>
      </c>
      <c r="Q44" s="22">
        <v>0</v>
      </c>
      <c r="R44" s="22">
        <v>44277</v>
      </c>
    </row>
    <row r="45" spans="1:18" x14ac:dyDescent="0.35">
      <c r="A45" s="22" t="s">
        <v>114</v>
      </c>
      <c r="B45" s="22" t="s">
        <v>167</v>
      </c>
      <c r="C45" s="22" t="s">
        <v>200</v>
      </c>
      <c r="D45" s="22" t="s">
        <v>201</v>
      </c>
      <c r="E45" s="22">
        <v>1181344</v>
      </c>
      <c r="F45" s="22">
        <v>1213160</v>
      </c>
      <c r="G45" s="22">
        <v>1246048</v>
      </c>
      <c r="H45" s="22">
        <v>1017844</v>
      </c>
      <c r="I45" s="22">
        <v>1045926</v>
      </c>
      <c r="J45" s="22">
        <v>5993539</v>
      </c>
      <c r="K45" s="22">
        <v>11697861</v>
      </c>
      <c r="L45" s="22">
        <v>352233</v>
      </c>
      <c r="M45" s="22">
        <v>320418</v>
      </c>
      <c r="N45" s="22">
        <v>287529</v>
      </c>
      <c r="O45" s="22">
        <v>255274</v>
      </c>
      <c r="P45" s="22">
        <v>227191</v>
      </c>
      <c r="Q45" s="22">
        <v>1530506</v>
      </c>
      <c r="R45" s="22">
        <v>2973151</v>
      </c>
    </row>
    <row r="46" spans="1:18" x14ac:dyDescent="0.35">
      <c r="A46" s="22" t="s">
        <v>114</v>
      </c>
      <c r="B46" s="22" t="s">
        <v>167</v>
      </c>
      <c r="C46" s="22" t="s">
        <v>202</v>
      </c>
      <c r="D46" s="22" t="s">
        <v>203</v>
      </c>
      <c r="E46" s="22">
        <v>16128</v>
      </c>
      <c r="F46" s="22">
        <v>10520</v>
      </c>
      <c r="G46" s="22">
        <v>11203</v>
      </c>
      <c r="H46" s="22">
        <v>11931</v>
      </c>
      <c r="I46" s="22">
        <v>0</v>
      </c>
      <c r="J46" s="22">
        <v>0</v>
      </c>
      <c r="K46" s="22">
        <v>49782</v>
      </c>
      <c r="L46" s="22">
        <v>3291</v>
      </c>
      <c r="M46" s="22">
        <v>2188</v>
      </c>
      <c r="N46" s="22">
        <v>1504</v>
      </c>
      <c r="O46" s="22">
        <v>776</v>
      </c>
      <c r="P46" s="22">
        <v>0</v>
      </c>
      <c r="Q46" s="22">
        <v>0</v>
      </c>
      <c r="R46" s="22">
        <v>7759</v>
      </c>
    </row>
    <row r="47" spans="1:18" x14ac:dyDescent="0.35">
      <c r="A47" s="22" t="s">
        <v>114</v>
      </c>
      <c r="B47" s="22" t="s">
        <v>167</v>
      </c>
      <c r="C47" s="22" t="s">
        <v>204</v>
      </c>
      <c r="D47" s="22" t="s">
        <v>205</v>
      </c>
      <c r="E47" s="22">
        <v>6434446</v>
      </c>
      <c r="F47" s="22">
        <v>6417649</v>
      </c>
      <c r="G47" s="22">
        <v>5678949</v>
      </c>
      <c r="H47" s="22">
        <v>5498558</v>
      </c>
      <c r="I47" s="22">
        <v>5506968</v>
      </c>
      <c r="J47" s="22">
        <v>18368374</v>
      </c>
      <c r="K47" s="22">
        <v>47904944</v>
      </c>
      <c r="L47" s="22">
        <v>1489866</v>
      </c>
      <c r="M47" s="22">
        <v>1266489</v>
      </c>
      <c r="N47" s="22">
        <v>1053726</v>
      </c>
      <c r="O47" s="22">
        <v>871154</v>
      </c>
      <c r="P47" s="22">
        <v>696603</v>
      </c>
      <c r="Q47" s="22">
        <v>1421879</v>
      </c>
      <c r="R47" s="22">
        <v>6799717</v>
      </c>
    </row>
    <row r="48" spans="1:18" x14ac:dyDescent="0.35">
      <c r="A48" s="22" t="s">
        <v>114</v>
      </c>
      <c r="B48" s="22" t="s">
        <v>167</v>
      </c>
      <c r="C48" s="22" t="s">
        <v>206</v>
      </c>
      <c r="D48" s="22" t="s">
        <v>207</v>
      </c>
      <c r="E48" s="22">
        <v>453910</v>
      </c>
      <c r="F48" s="22">
        <v>474545</v>
      </c>
      <c r="G48" s="22">
        <v>420016</v>
      </c>
      <c r="H48" s="22">
        <v>437518</v>
      </c>
      <c r="I48" s="22">
        <v>249989</v>
      </c>
      <c r="J48" s="22">
        <v>808383</v>
      </c>
      <c r="K48" s="22">
        <v>2844361</v>
      </c>
      <c r="L48" s="22">
        <v>123979</v>
      </c>
      <c r="M48" s="22">
        <v>103344</v>
      </c>
      <c r="N48" s="22">
        <v>81731</v>
      </c>
      <c r="O48" s="22">
        <v>64229</v>
      </c>
      <c r="P48" s="22">
        <v>45994</v>
      </c>
      <c r="Q48" s="22">
        <v>274237</v>
      </c>
      <c r="R48" s="22">
        <v>693514</v>
      </c>
    </row>
    <row r="49" spans="1:18" x14ac:dyDescent="0.35">
      <c r="A49" s="22" t="s">
        <v>114</v>
      </c>
      <c r="B49" s="22" t="s">
        <v>167</v>
      </c>
      <c r="C49" s="22" t="s">
        <v>208</v>
      </c>
      <c r="D49" s="22" t="s">
        <v>209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</row>
    <row r="50" spans="1:18" x14ac:dyDescent="0.35">
      <c r="A50" s="22" t="s">
        <v>114</v>
      </c>
      <c r="B50" s="22" t="s">
        <v>167</v>
      </c>
      <c r="C50" s="22" t="s">
        <v>210</v>
      </c>
      <c r="D50" s="22" t="s">
        <v>211</v>
      </c>
      <c r="E50" s="22">
        <v>695391</v>
      </c>
      <c r="F50" s="22">
        <v>710416</v>
      </c>
      <c r="G50" s="22">
        <v>725998</v>
      </c>
      <c r="H50" s="22">
        <v>742131</v>
      </c>
      <c r="I50" s="22">
        <v>355423</v>
      </c>
      <c r="J50" s="22">
        <v>1948628</v>
      </c>
      <c r="K50" s="22">
        <v>5177987</v>
      </c>
      <c r="L50" s="22">
        <v>180542</v>
      </c>
      <c r="M50" s="22">
        <v>156576</v>
      </c>
      <c r="N50" s="22">
        <v>132055</v>
      </c>
      <c r="O50" s="22">
        <v>107005</v>
      </c>
      <c r="P50" s="22">
        <v>85813</v>
      </c>
      <c r="Q50" s="22">
        <v>406450</v>
      </c>
      <c r="R50" s="22">
        <v>1068441</v>
      </c>
    </row>
    <row r="51" spans="1:18" x14ac:dyDescent="0.35">
      <c r="A51" s="22" t="s">
        <v>114</v>
      </c>
      <c r="B51" s="22" t="s">
        <v>167</v>
      </c>
      <c r="C51" s="22" t="s">
        <v>212</v>
      </c>
      <c r="D51" s="22" t="s">
        <v>213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</row>
    <row r="52" spans="1:18" x14ac:dyDescent="0.35">
      <c r="A52" s="22" t="s">
        <v>114</v>
      </c>
      <c r="B52" s="22" t="s">
        <v>167</v>
      </c>
      <c r="C52" s="22" t="s">
        <v>214</v>
      </c>
      <c r="D52" s="22" t="s">
        <v>215</v>
      </c>
      <c r="E52" s="22">
        <v>252192</v>
      </c>
      <c r="F52" s="22">
        <v>259075</v>
      </c>
      <c r="G52" s="22">
        <v>266145</v>
      </c>
      <c r="H52" s="22">
        <v>273410</v>
      </c>
      <c r="I52" s="22">
        <v>280872</v>
      </c>
      <c r="J52" s="22">
        <v>3837244</v>
      </c>
      <c r="K52" s="22">
        <v>5168938</v>
      </c>
      <c r="L52" s="22">
        <v>138432</v>
      </c>
      <c r="M52" s="22">
        <v>131549</v>
      </c>
      <c r="N52" s="22">
        <v>124479</v>
      </c>
      <c r="O52" s="22">
        <v>117214</v>
      </c>
      <c r="P52" s="22">
        <v>109752</v>
      </c>
      <c r="Q52" s="22">
        <v>654928</v>
      </c>
      <c r="R52" s="22">
        <v>1276354</v>
      </c>
    </row>
    <row r="53" spans="1:18" x14ac:dyDescent="0.35">
      <c r="A53" s="22" t="s">
        <v>114</v>
      </c>
      <c r="B53" s="22" t="s">
        <v>167</v>
      </c>
      <c r="C53" s="22" t="s">
        <v>216</v>
      </c>
      <c r="D53" s="22" t="s">
        <v>217</v>
      </c>
      <c r="E53" s="22">
        <v>3003223</v>
      </c>
      <c r="F53" s="22">
        <v>3056759</v>
      </c>
      <c r="G53" s="22">
        <v>3167807</v>
      </c>
      <c r="H53" s="22">
        <v>3283065</v>
      </c>
      <c r="I53" s="22">
        <v>3402697</v>
      </c>
      <c r="J53" s="22">
        <v>27687878</v>
      </c>
      <c r="K53" s="22">
        <v>43601429</v>
      </c>
      <c r="L53" s="22">
        <v>1419964</v>
      </c>
      <c r="M53" s="22">
        <v>1309758</v>
      </c>
      <c r="N53" s="22">
        <v>1198710</v>
      </c>
      <c r="O53" s="22">
        <v>1083453</v>
      </c>
      <c r="P53" s="22">
        <v>963820</v>
      </c>
      <c r="Q53" s="22">
        <v>4985078</v>
      </c>
      <c r="R53" s="22">
        <v>10960783</v>
      </c>
    </row>
    <row r="54" spans="1:18" x14ac:dyDescent="0.35">
      <c r="A54" s="22" t="s">
        <v>114</v>
      </c>
      <c r="B54" s="22" t="s">
        <v>167</v>
      </c>
      <c r="C54" s="22" t="s">
        <v>218</v>
      </c>
      <c r="D54" s="22" t="s">
        <v>219</v>
      </c>
      <c r="E54" s="22">
        <v>551421</v>
      </c>
      <c r="F54" s="22">
        <v>571019</v>
      </c>
      <c r="G54" s="22">
        <v>591435</v>
      </c>
      <c r="H54" s="22">
        <v>612706</v>
      </c>
      <c r="I54" s="22">
        <v>405360</v>
      </c>
      <c r="J54" s="22">
        <v>1049112</v>
      </c>
      <c r="K54" s="22">
        <v>3781053</v>
      </c>
      <c r="L54" s="22">
        <v>144866</v>
      </c>
      <c r="M54" s="22">
        <v>119958</v>
      </c>
      <c r="N54" s="22">
        <v>93957</v>
      </c>
      <c r="O54" s="22">
        <v>66806</v>
      </c>
      <c r="P54" s="22">
        <v>42971</v>
      </c>
      <c r="Q54" s="22">
        <v>73541</v>
      </c>
      <c r="R54" s="22">
        <v>542099</v>
      </c>
    </row>
    <row r="55" spans="1:18" x14ac:dyDescent="0.35">
      <c r="A55" s="22" t="s">
        <v>114</v>
      </c>
      <c r="B55" s="22" t="s">
        <v>167</v>
      </c>
      <c r="C55" s="22" t="s">
        <v>220</v>
      </c>
      <c r="D55" s="22" t="s">
        <v>221</v>
      </c>
      <c r="E55" s="22">
        <v>753317</v>
      </c>
      <c r="F55" s="22">
        <v>789381</v>
      </c>
      <c r="G55" s="22">
        <v>827324</v>
      </c>
      <c r="H55" s="22">
        <v>867255</v>
      </c>
      <c r="I55" s="22">
        <v>873298</v>
      </c>
      <c r="J55" s="22">
        <v>11845326</v>
      </c>
      <c r="K55" s="22">
        <v>15955901</v>
      </c>
      <c r="L55" s="22">
        <v>615752</v>
      </c>
      <c r="M55" s="22">
        <v>579518</v>
      </c>
      <c r="N55" s="22">
        <v>541396</v>
      </c>
      <c r="O55" s="22">
        <v>510290</v>
      </c>
      <c r="P55" s="22">
        <v>459062</v>
      </c>
      <c r="Q55" s="22">
        <v>5217164</v>
      </c>
      <c r="R55" s="22">
        <v>7923182</v>
      </c>
    </row>
    <row r="56" spans="1:18" x14ac:dyDescent="0.35">
      <c r="A56" s="22" t="s">
        <v>114</v>
      </c>
      <c r="B56" s="22" t="s">
        <v>167</v>
      </c>
      <c r="C56" s="22" t="s">
        <v>222</v>
      </c>
      <c r="D56" s="22" t="s">
        <v>223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</row>
    <row r="57" spans="1:18" x14ac:dyDescent="0.35">
      <c r="A57" s="22" t="s">
        <v>114</v>
      </c>
      <c r="B57" s="22" t="s">
        <v>167</v>
      </c>
      <c r="C57" s="22" t="s">
        <v>224</v>
      </c>
      <c r="D57" s="22" t="s">
        <v>225</v>
      </c>
      <c r="E57" s="22">
        <v>1135773</v>
      </c>
      <c r="F57" s="22">
        <v>1176516</v>
      </c>
      <c r="G57" s="22">
        <v>1218882</v>
      </c>
      <c r="H57" s="22">
        <v>1262941</v>
      </c>
      <c r="I57" s="22">
        <v>1174383</v>
      </c>
      <c r="J57" s="22">
        <v>7548622</v>
      </c>
      <c r="K57" s="22">
        <v>13517117</v>
      </c>
      <c r="L57" s="22">
        <v>399896</v>
      </c>
      <c r="M57" s="22">
        <v>359153</v>
      </c>
      <c r="N57" s="22">
        <v>316787</v>
      </c>
      <c r="O57" s="22">
        <v>272728</v>
      </c>
      <c r="P57" s="22">
        <v>226903</v>
      </c>
      <c r="Q57" s="22">
        <v>1184890</v>
      </c>
      <c r="R57" s="22">
        <v>2760357</v>
      </c>
    </row>
    <row r="58" spans="1:18" x14ac:dyDescent="0.35">
      <c r="A58" s="22" t="s">
        <v>114</v>
      </c>
      <c r="B58" s="22" t="s">
        <v>167</v>
      </c>
      <c r="C58" s="22" t="s">
        <v>226</v>
      </c>
      <c r="D58" s="22" t="s">
        <v>227</v>
      </c>
      <c r="E58" s="22">
        <v>2482572</v>
      </c>
      <c r="F58" s="22">
        <v>1845476</v>
      </c>
      <c r="G58" s="22">
        <v>623877</v>
      </c>
      <c r="H58" s="22">
        <v>62110</v>
      </c>
      <c r="I58" s="22">
        <v>64208</v>
      </c>
      <c r="J58" s="22">
        <v>918460</v>
      </c>
      <c r="K58" s="22">
        <v>5996703</v>
      </c>
      <c r="L58" s="22">
        <v>141265</v>
      </c>
      <c r="M58" s="22">
        <v>81869</v>
      </c>
      <c r="N58" s="22">
        <v>47872</v>
      </c>
      <c r="O58" s="22">
        <v>34163</v>
      </c>
      <c r="P58" s="22">
        <v>32065</v>
      </c>
      <c r="Q58" s="22">
        <v>219270</v>
      </c>
      <c r="R58" s="22">
        <v>556504</v>
      </c>
    </row>
    <row r="59" spans="1:18" x14ac:dyDescent="0.35">
      <c r="A59" s="22" t="s">
        <v>114</v>
      </c>
      <c r="B59" s="22" t="s">
        <v>167</v>
      </c>
      <c r="C59" s="22" t="s">
        <v>228</v>
      </c>
      <c r="D59" s="22" t="s">
        <v>229</v>
      </c>
      <c r="E59" s="22">
        <v>1162783</v>
      </c>
      <c r="F59" s="22">
        <v>1197137</v>
      </c>
      <c r="G59" s="22">
        <v>1232519</v>
      </c>
      <c r="H59" s="22">
        <v>1268959</v>
      </c>
      <c r="I59" s="22">
        <v>1306489</v>
      </c>
      <c r="J59" s="22">
        <v>6037574</v>
      </c>
      <c r="K59" s="22">
        <v>12205461</v>
      </c>
      <c r="L59" s="22">
        <v>345917</v>
      </c>
      <c r="M59" s="22">
        <v>311563</v>
      </c>
      <c r="N59" s="22">
        <v>276181</v>
      </c>
      <c r="O59" s="22">
        <v>239741</v>
      </c>
      <c r="P59" s="22">
        <v>202211</v>
      </c>
      <c r="Q59" s="22">
        <v>506810</v>
      </c>
      <c r="R59" s="22">
        <v>1882423</v>
      </c>
    </row>
    <row r="60" spans="1:18" x14ac:dyDescent="0.35">
      <c r="A60" s="22" t="s">
        <v>114</v>
      </c>
      <c r="B60" s="22" t="s">
        <v>167</v>
      </c>
      <c r="C60" s="22" t="s">
        <v>230</v>
      </c>
      <c r="D60" s="22" t="s">
        <v>231</v>
      </c>
      <c r="E60" s="22">
        <v>1469152</v>
      </c>
      <c r="F60" s="22">
        <v>1520200</v>
      </c>
      <c r="G60" s="22">
        <v>1299093</v>
      </c>
      <c r="H60" s="22">
        <v>1341281</v>
      </c>
      <c r="I60" s="22">
        <v>1384953</v>
      </c>
      <c r="J60" s="22">
        <v>650000</v>
      </c>
      <c r="K60" s="22">
        <v>7664679</v>
      </c>
      <c r="L60" s="22">
        <v>242953</v>
      </c>
      <c r="M60" s="22">
        <v>189929</v>
      </c>
      <c r="N60" s="22">
        <v>138078</v>
      </c>
      <c r="O60" s="22">
        <v>93904</v>
      </c>
      <c r="P60" s="22">
        <v>48201</v>
      </c>
      <c r="Q60" s="22">
        <v>45529</v>
      </c>
      <c r="R60" s="22">
        <v>758594</v>
      </c>
    </row>
    <row r="61" spans="1:18" x14ac:dyDescent="0.35">
      <c r="A61" s="22" t="s">
        <v>114</v>
      </c>
      <c r="B61" s="22" t="s">
        <v>167</v>
      </c>
      <c r="C61" s="22" t="s">
        <v>232</v>
      </c>
      <c r="D61" s="22" t="s">
        <v>233</v>
      </c>
      <c r="E61" s="22">
        <v>1140423</v>
      </c>
      <c r="F61" s="22">
        <v>1138226</v>
      </c>
      <c r="G61" s="22">
        <v>1373690</v>
      </c>
      <c r="H61" s="22">
        <v>895946</v>
      </c>
      <c r="I61" s="22">
        <v>923380</v>
      </c>
      <c r="J61" s="22">
        <v>19733325</v>
      </c>
      <c r="K61" s="22">
        <v>25204990</v>
      </c>
      <c r="L61" s="22">
        <v>775730</v>
      </c>
      <c r="M61" s="22">
        <v>734043</v>
      </c>
      <c r="N61" s="22">
        <v>684471</v>
      </c>
      <c r="O61" s="22">
        <v>644506</v>
      </c>
      <c r="P61" s="22">
        <v>617073</v>
      </c>
      <c r="Q61" s="22">
        <v>5508184</v>
      </c>
      <c r="R61" s="22">
        <v>8964007</v>
      </c>
    </row>
    <row r="62" spans="1:18" x14ac:dyDescent="0.35">
      <c r="A62" s="22" t="s">
        <v>114</v>
      </c>
      <c r="B62" s="22" t="s">
        <v>167</v>
      </c>
      <c r="C62" s="22" t="s">
        <v>234</v>
      </c>
      <c r="D62" s="22" t="s">
        <v>235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</row>
    <row r="63" spans="1:18" x14ac:dyDescent="0.35">
      <c r="A63" s="22" t="s">
        <v>114</v>
      </c>
      <c r="B63" s="22" t="s">
        <v>167</v>
      </c>
      <c r="C63" s="22" t="s">
        <v>236</v>
      </c>
      <c r="D63" s="22" t="s">
        <v>237</v>
      </c>
      <c r="E63" s="22">
        <v>2163586</v>
      </c>
      <c r="F63" s="22">
        <v>3125534</v>
      </c>
      <c r="G63" s="22">
        <v>3781511</v>
      </c>
      <c r="H63" s="22">
        <v>1972174</v>
      </c>
      <c r="I63" s="22">
        <v>1950841</v>
      </c>
      <c r="J63" s="22">
        <v>20048355</v>
      </c>
      <c r="K63" s="22">
        <v>33042001</v>
      </c>
      <c r="L63" s="22">
        <v>721751</v>
      </c>
      <c r="M63" s="22">
        <v>665618</v>
      </c>
      <c r="N63" s="22">
        <v>569977</v>
      </c>
      <c r="O63" s="22">
        <v>515355</v>
      </c>
      <c r="P63" s="22">
        <v>469706</v>
      </c>
      <c r="Q63" s="22">
        <v>2696352</v>
      </c>
      <c r="R63" s="22">
        <v>5638759</v>
      </c>
    </row>
    <row r="64" spans="1:18" x14ac:dyDescent="0.35">
      <c r="A64" s="22" t="s">
        <v>114</v>
      </c>
      <c r="B64" s="22" t="s">
        <v>167</v>
      </c>
      <c r="C64" s="22" t="s">
        <v>238</v>
      </c>
      <c r="D64" s="22" t="s">
        <v>239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</row>
    <row r="65" spans="1:18" x14ac:dyDescent="0.35">
      <c r="A65" s="22" t="s">
        <v>114</v>
      </c>
      <c r="B65" s="22" t="s">
        <v>167</v>
      </c>
      <c r="C65" s="22" t="s">
        <v>240</v>
      </c>
      <c r="D65" s="22" t="s">
        <v>241</v>
      </c>
      <c r="E65" s="22">
        <v>368779</v>
      </c>
      <c r="F65" s="22">
        <v>375974</v>
      </c>
      <c r="G65" s="22">
        <v>383383</v>
      </c>
      <c r="H65" s="22">
        <v>265011</v>
      </c>
      <c r="I65" s="22">
        <v>272864</v>
      </c>
      <c r="J65" s="22">
        <v>2150409</v>
      </c>
      <c r="K65" s="22">
        <v>3816420</v>
      </c>
      <c r="L65" s="22">
        <v>110506</v>
      </c>
      <c r="M65" s="22">
        <v>99604</v>
      </c>
      <c r="N65" s="22">
        <v>88491</v>
      </c>
      <c r="O65" s="22">
        <v>77154</v>
      </c>
      <c r="P65" s="22">
        <v>69300</v>
      </c>
      <c r="Q65" s="22">
        <v>796320</v>
      </c>
      <c r="R65" s="22">
        <v>1241375</v>
      </c>
    </row>
    <row r="66" spans="1:18" x14ac:dyDescent="0.35">
      <c r="A66" s="22" t="s">
        <v>114</v>
      </c>
      <c r="B66" s="22" t="s">
        <v>167</v>
      </c>
      <c r="C66" s="22" t="s">
        <v>242</v>
      </c>
      <c r="D66" s="22" t="s">
        <v>243</v>
      </c>
      <c r="E66" s="22">
        <v>185594</v>
      </c>
      <c r="F66" s="22">
        <v>196850</v>
      </c>
      <c r="G66" s="22">
        <v>208789</v>
      </c>
      <c r="H66" s="22">
        <v>221452</v>
      </c>
      <c r="I66" s="22">
        <v>234882</v>
      </c>
      <c r="J66" s="22">
        <v>214207</v>
      </c>
      <c r="K66" s="22">
        <v>1261774</v>
      </c>
      <c r="L66" s="22">
        <v>69509</v>
      </c>
      <c r="M66" s="22">
        <v>58253</v>
      </c>
      <c r="N66" s="22">
        <v>46314</v>
      </c>
      <c r="O66" s="22">
        <v>33651</v>
      </c>
      <c r="P66" s="22">
        <v>20221</v>
      </c>
      <c r="Q66" s="22">
        <v>5863</v>
      </c>
      <c r="R66" s="22">
        <v>233811</v>
      </c>
    </row>
    <row r="67" spans="1:18" x14ac:dyDescent="0.35">
      <c r="A67" s="22" t="s">
        <v>114</v>
      </c>
      <c r="B67" s="22" t="s">
        <v>167</v>
      </c>
      <c r="C67" s="22" t="s">
        <v>244</v>
      </c>
      <c r="D67" s="22" t="s">
        <v>245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</row>
    <row r="68" spans="1:18" x14ac:dyDescent="0.35">
      <c r="A68" s="22" t="s">
        <v>114</v>
      </c>
      <c r="B68" s="22" t="s">
        <v>167</v>
      </c>
      <c r="C68" s="22" t="s">
        <v>246</v>
      </c>
      <c r="D68" s="22" t="s">
        <v>247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</row>
    <row r="69" spans="1:18" x14ac:dyDescent="0.35">
      <c r="A69" s="22" t="s">
        <v>114</v>
      </c>
      <c r="B69" s="22" t="s">
        <v>167</v>
      </c>
      <c r="C69" s="22" t="s">
        <v>248</v>
      </c>
      <c r="D69" s="22" t="s">
        <v>249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</row>
    <row r="70" spans="1:18" x14ac:dyDescent="0.35">
      <c r="A70" s="22" t="s">
        <v>114</v>
      </c>
      <c r="B70" s="22" t="s">
        <v>167</v>
      </c>
      <c r="C70" s="22" t="s">
        <v>250</v>
      </c>
      <c r="D70" s="22" t="s">
        <v>251</v>
      </c>
      <c r="E70" s="22">
        <v>3850644</v>
      </c>
      <c r="F70" s="22">
        <v>3866940</v>
      </c>
      <c r="G70" s="22">
        <v>3883829</v>
      </c>
      <c r="H70" s="22">
        <v>3749226</v>
      </c>
      <c r="I70" s="22">
        <v>3645583</v>
      </c>
      <c r="J70" s="22">
        <v>28265393</v>
      </c>
      <c r="K70" s="22">
        <v>47261615</v>
      </c>
      <c r="L70" s="22">
        <v>1122307</v>
      </c>
      <c r="M70" s="22">
        <v>1032188</v>
      </c>
      <c r="N70" s="22">
        <v>941476</v>
      </c>
      <c r="O70" s="22">
        <v>850148</v>
      </c>
      <c r="P70" s="22">
        <v>763954</v>
      </c>
      <c r="Q70" s="22">
        <v>5061140</v>
      </c>
      <c r="R70" s="22">
        <v>9771213</v>
      </c>
    </row>
    <row r="71" spans="1:18" x14ac:dyDescent="0.35">
      <c r="A71" s="22" t="s">
        <v>114</v>
      </c>
      <c r="B71" s="22" t="s">
        <v>167</v>
      </c>
      <c r="C71" s="22" t="s">
        <v>252</v>
      </c>
      <c r="D71" s="22" t="s">
        <v>253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</row>
    <row r="72" spans="1:18" x14ac:dyDescent="0.35">
      <c r="A72" s="22" t="s">
        <v>114</v>
      </c>
      <c r="B72" s="22" t="s">
        <v>167</v>
      </c>
      <c r="C72" s="22" t="s">
        <v>254</v>
      </c>
      <c r="D72" s="22" t="s">
        <v>255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</row>
    <row r="73" spans="1:18" x14ac:dyDescent="0.35">
      <c r="A73" s="22" t="s">
        <v>114</v>
      </c>
      <c r="B73" s="22" t="s">
        <v>167</v>
      </c>
      <c r="C73" s="22" t="s">
        <v>256</v>
      </c>
      <c r="D73" s="22" t="s">
        <v>257</v>
      </c>
      <c r="E73" s="22">
        <v>195110</v>
      </c>
      <c r="F73" s="22">
        <v>199577</v>
      </c>
      <c r="G73" s="22">
        <v>204148</v>
      </c>
      <c r="H73" s="22">
        <v>208823</v>
      </c>
      <c r="I73" s="22">
        <v>213605</v>
      </c>
      <c r="J73" s="22">
        <v>329614</v>
      </c>
      <c r="K73" s="22">
        <v>1350877</v>
      </c>
      <c r="L73" s="22">
        <v>29655</v>
      </c>
      <c r="M73" s="22">
        <v>25188</v>
      </c>
      <c r="N73" s="22">
        <v>20617</v>
      </c>
      <c r="O73" s="22">
        <v>15942</v>
      </c>
      <c r="P73" s="22">
        <v>11160</v>
      </c>
      <c r="Q73" s="22">
        <v>7534</v>
      </c>
      <c r="R73" s="22">
        <v>110096</v>
      </c>
    </row>
    <row r="74" spans="1:18" x14ac:dyDescent="0.35">
      <c r="A74" s="22" t="s">
        <v>114</v>
      </c>
      <c r="B74" s="22" t="s">
        <v>167</v>
      </c>
      <c r="C74" s="22" t="s">
        <v>258</v>
      </c>
      <c r="D74" s="22" t="s">
        <v>259</v>
      </c>
      <c r="E74" s="22">
        <v>86750</v>
      </c>
      <c r="F74" s="22">
        <v>86750</v>
      </c>
      <c r="G74" s="22">
        <v>86750</v>
      </c>
      <c r="H74" s="22">
        <v>0</v>
      </c>
      <c r="I74" s="22">
        <v>0</v>
      </c>
      <c r="J74" s="22">
        <v>0</v>
      </c>
      <c r="K74" s="22">
        <v>260250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</row>
    <row r="75" spans="1:18" x14ac:dyDescent="0.35">
      <c r="A75" s="22" t="s">
        <v>114</v>
      </c>
      <c r="B75" s="22" t="s">
        <v>167</v>
      </c>
      <c r="C75" s="22" t="s">
        <v>260</v>
      </c>
      <c r="D75" s="22" t="s">
        <v>261</v>
      </c>
      <c r="E75" s="22">
        <v>890674</v>
      </c>
      <c r="F75" s="22">
        <v>923247</v>
      </c>
      <c r="G75" s="22">
        <v>844372</v>
      </c>
      <c r="H75" s="22">
        <v>774278</v>
      </c>
      <c r="I75" s="22">
        <v>802214</v>
      </c>
      <c r="J75" s="22">
        <v>4714990</v>
      </c>
      <c r="K75" s="22">
        <v>8949775</v>
      </c>
      <c r="L75" s="22">
        <v>308268</v>
      </c>
      <c r="M75" s="22">
        <v>275696</v>
      </c>
      <c r="N75" s="22">
        <v>242475</v>
      </c>
      <c r="O75" s="22">
        <v>209827</v>
      </c>
      <c r="P75" s="22">
        <v>181891</v>
      </c>
      <c r="Q75" s="22">
        <v>829802</v>
      </c>
      <c r="R75" s="22">
        <v>2047959</v>
      </c>
    </row>
    <row r="76" spans="1:18" x14ac:dyDescent="0.35">
      <c r="A76" s="22" t="s">
        <v>114</v>
      </c>
      <c r="B76" s="22" t="s">
        <v>167</v>
      </c>
      <c r="C76" s="22" t="s">
        <v>262</v>
      </c>
      <c r="D76" s="22" t="s">
        <v>263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</row>
    <row r="77" spans="1:18" x14ac:dyDescent="0.35">
      <c r="A77" s="22" t="s">
        <v>114</v>
      </c>
      <c r="B77" s="22" t="s">
        <v>167</v>
      </c>
      <c r="C77" s="22" t="s">
        <v>264</v>
      </c>
      <c r="D77" s="22" t="s">
        <v>265</v>
      </c>
      <c r="E77" s="22">
        <v>1008319</v>
      </c>
      <c r="F77" s="22">
        <v>784467</v>
      </c>
      <c r="G77" s="22">
        <v>459022</v>
      </c>
      <c r="H77" s="22">
        <v>127890</v>
      </c>
      <c r="I77" s="22">
        <v>131665</v>
      </c>
      <c r="J77" s="22">
        <v>2208821</v>
      </c>
      <c r="K77" s="22">
        <v>4720184</v>
      </c>
      <c r="L77" s="22">
        <v>106348</v>
      </c>
      <c r="M77" s="22">
        <v>88302</v>
      </c>
      <c r="N77" s="22">
        <v>77005</v>
      </c>
      <c r="O77" s="22">
        <v>71393</v>
      </c>
      <c r="P77" s="22">
        <v>67619</v>
      </c>
      <c r="Q77" s="22">
        <v>481507</v>
      </c>
      <c r="R77" s="22">
        <v>892174</v>
      </c>
    </row>
    <row r="78" spans="1:18" x14ac:dyDescent="0.35">
      <c r="A78" s="22" t="s">
        <v>114</v>
      </c>
      <c r="B78" s="22" t="s">
        <v>167</v>
      </c>
      <c r="C78" s="22" t="s">
        <v>266</v>
      </c>
      <c r="D78" s="22" t="s">
        <v>267</v>
      </c>
      <c r="E78" s="22">
        <v>3271209</v>
      </c>
      <c r="F78" s="22">
        <v>3368033</v>
      </c>
      <c r="G78" s="22">
        <v>3188219</v>
      </c>
      <c r="H78" s="22">
        <v>3134203</v>
      </c>
      <c r="I78" s="22">
        <v>2245460</v>
      </c>
      <c r="J78" s="22">
        <v>19022568</v>
      </c>
      <c r="K78" s="22">
        <v>34229692</v>
      </c>
      <c r="L78" s="22">
        <v>887497</v>
      </c>
      <c r="M78" s="22">
        <v>790674</v>
      </c>
      <c r="N78" s="22">
        <v>693044</v>
      </c>
      <c r="O78" s="22">
        <v>600891</v>
      </c>
      <c r="P78" s="22">
        <v>518406</v>
      </c>
      <c r="Q78" s="22">
        <v>2207574</v>
      </c>
      <c r="R78" s="22">
        <v>5698086</v>
      </c>
    </row>
    <row r="79" spans="1:18" x14ac:dyDescent="0.35">
      <c r="A79" s="22" t="s">
        <v>114</v>
      </c>
      <c r="B79" s="22" t="s">
        <v>167</v>
      </c>
      <c r="C79" s="22" t="s">
        <v>268</v>
      </c>
      <c r="D79" s="22" t="s">
        <v>269</v>
      </c>
      <c r="E79" s="22">
        <v>323787</v>
      </c>
      <c r="F79" s="22">
        <v>342465</v>
      </c>
      <c r="G79" s="22">
        <v>362222</v>
      </c>
      <c r="H79" s="22">
        <v>383118</v>
      </c>
      <c r="I79" s="22">
        <v>61519</v>
      </c>
      <c r="J79" s="22">
        <v>207103</v>
      </c>
      <c r="K79" s="22">
        <v>1680214</v>
      </c>
      <c r="L79" s="22">
        <v>97215</v>
      </c>
      <c r="M79" s="22">
        <v>78537</v>
      </c>
      <c r="N79" s="22">
        <v>58780</v>
      </c>
      <c r="O79" s="22">
        <v>37883</v>
      </c>
      <c r="P79" s="22">
        <v>15781</v>
      </c>
      <c r="Q79" s="22">
        <v>24797</v>
      </c>
      <c r="R79" s="22">
        <v>312993</v>
      </c>
    </row>
    <row r="80" spans="1:18" x14ac:dyDescent="0.35">
      <c r="A80" s="22" t="s">
        <v>114</v>
      </c>
      <c r="B80" s="22" t="s">
        <v>167</v>
      </c>
      <c r="C80" s="22" t="s">
        <v>270</v>
      </c>
      <c r="D80" s="22" t="s">
        <v>271</v>
      </c>
      <c r="E80" s="22">
        <v>70143</v>
      </c>
      <c r="F80" s="22">
        <v>73639</v>
      </c>
      <c r="G80" s="22">
        <v>77308</v>
      </c>
      <c r="H80" s="22">
        <v>81161</v>
      </c>
      <c r="I80" s="22">
        <v>0</v>
      </c>
      <c r="J80" s="22">
        <v>0</v>
      </c>
      <c r="K80" s="22">
        <v>302251</v>
      </c>
      <c r="L80" s="22">
        <v>14027</v>
      </c>
      <c r="M80" s="22">
        <v>10531</v>
      </c>
      <c r="N80" s="22">
        <v>6862</v>
      </c>
      <c r="O80" s="22">
        <v>3009</v>
      </c>
      <c r="P80" s="22">
        <v>0</v>
      </c>
      <c r="Q80" s="22">
        <v>0</v>
      </c>
      <c r="R80" s="22">
        <v>34429</v>
      </c>
    </row>
    <row r="81" spans="1:18" x14ac:dyDescent="0.35">
      <c r="A81" s="22" t="s">
        <v>114</v>
      </c>
      <c r="B81" s="22" t="s">
        <v>167</v>
      </c>
      <c r="C81" s="22" t="s">
        <v>272</v>
      </c>
      <c r="D81" s="22" t="s">
        <v>273</v>
      </c>
      <c r="E81" s="22">
        <v>42813</v>
      </c>
      <c r="F81" s="22">
        <v>44446</v>
      </c>
      <c r="G81" s="22">
        <v>46142</v>
      </c>
      <c r="H81" s="22">
        <v>47904</v>
      </c>
      <c r="I81" s="22">
        <v>49734</v>
      </c>
      <c r="J81" s="22">
        <v>106907</v>
      </c>
      <c r="K81" s="22">
        <v>337946</v>
      </c>
      <c r="L81" s="22">
        <v>11517</v>
      </c>
      <c r="M81" s="22">
        <v>9884</v>
      </c>
      <c r="N81" s="22">
        <v>8188</v>
      </c>
      <c r="O81" s="22">
        <v>6426</v>
      </c>
      <c r="P81" s="22">
        <v>4596</v>
      </c>
      <c r="Q81" s="22">
        <v>13090</v>
      </c>
      <c r="R81" s="22">
        <v>53701</v>
      </c>
    </row>
    <row r="82" spans="1:18" x14ac:dyDescent="0.35">
      <c r="A82" s="22" t="s">
        <v>114</v>
      </c>
      <c r="B82" s="22" t="s">
        <v>167</v>
      </c>
      <c r="C82" s="22" t="s">
        <v>274</v>
      </c>
      <c r="D82" s="22" t="s">
        <v>275</v>
      </c>
      <c r="E82" s="22">
        <v>2695107</v>
      </c>
      <c r="F82" s="22">
        <v>2719297</v>
      </c>
      <c r="G82" s="22">
        <v>2743845</v>
      </c>
      <c r="H82" s="22">
        <v>372088</v>
      </c>
      <c r="I82" s="22">
        <v>382325</v>
      </c>
      <c r="J82" s="22">
        <v>3078761</v>
      </c>
      <c r="K82" s="22">
        <v>11991423</v>
      </c>
      <c r="L82" s="22">
        <v>166166</v>
      </c>
      <c r="M82" s="22">
        <v>141976</v>
      </c>
      <c r="N82" s="22">
        <v>117428</v>
      </c>
      <c r="O82" s="22">
        <v>96266</v>
      </c>
      <c r="P82" s="22">
        <v>86029</v>
      </c>
      <c r="Q82" s="22">
        <v>461444</v>
      </c>
      <c r="R82" s="22">
        <v>1069309</v>
      </c>
    </row>
    <row r="83" spans="1:18" x14ac:dyDescent="0.35">
      <c r="A83" s="22" t="s">
        <v>114</v>
      </c>
      <c r="B83" s="22" t="s">
        <v>167</v>
      </c>
      <c r="C83" s="22" t="s">
        <v>276</v>
      </c>
      <c r="D83" s="22" t="s">
        <v>277</v>
      </c>
      <c r="E83" s="22">
        <v>128683</v>
      </c>
      <c r="F83" s="22">
        <v>130676</v>
      </c>
      <c r="G83" s="22">
        <v>133960</v>
      </c>
      <c r="H83" s="22">
        <v>137327</v>
      </c>
      <c r="I83" s="22">
        <v>140779</v>
      </c>
      <c r="J83" s="22">
        <v>839979</v>
      </c>
      <c r="K83" s="22">
        <v>1511404</v>
      </c>
      <c r="L83" s="22">
        <v>37406</v>
      </c>
      <c r="M83" s="22">
        <v>33729</v>
      </c>
      <c r="N83" s="22">
        <v>30445</v>
      </c>
      <c r="O83" s="22">
        <v>27077</v>
      </c>
      <c r="P83" s="22">
        <v>23626</v>
      </c>
      <c r="Q83" s="22">
        <v>64250</v>
      </c>
      <c r="R83" s="22">
        <v>216533</v>
      </c>
    </row>
    <row r="84" spans="1:18" x14ac:dyDescent="0.35">
      <c r="A84" s="22" t="s">
        <v>114</v>
      </c>
      <c r="B84" s="22" t="s">
        <v>167</v>
      </c>
      <c r="C84" s="22" t="s">
        <v>278</v>
      </c>
      <c r="D84" s="22" t="s">
        <v>279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</row>
    <row r="85" spans="1:18" x14ac:dyDescent="0.35">
      <c r="A85" s="22" t="s">
        <v>114</v>
      </c>
      <c r="B85" s="22" t="s">
        <v>167</v>
      </c>
      <c r="C85" s="22" t="s">
        <v>280</v>
      </c>
      <c r="D85" s="22" t="s">
        <v>281</v>
      </c>
      <c r="E85" s="22">
        <v>300000</v>
      </c>
      <c r="F85" s="22">
        <v>150000</v>
      </c>
      <c r="G85" s="22">
        <v>150000</v>
      </c>
      <c r="H85" s="22">
        <v>350000</v>
      </c>
      <c r="I85" s="22">
        <v>0</v>
      </c>
      <c r="J85" s="22">
        <v>0</v>
      </c>
      <c r="K85" s="22">
        <v>950000</v>
      </c>
      <c r="L85" s="22">
        <v>23070</v>
      </c>
      <c r="M85" s="22">
        <v>17070</v>
      </c>
      <c r="N85" s="22">
        <v>13785</v>
      </c>
      <c r="O85" s="22">
        <v>10040</v>
      </c>
      <c r="P85" s="22">
        <v>0</v>
      </c>
      <c r="Q85" s="22">
        <v>0</v>
      </c>
      <c r="R85" s="22">
        <v>63965</v>
      </c>
    </row>
    <row r="86" spans="1:18" x14ac:dyDescent="0.35">
      <c r="A86" s="22" t="s">
        <v>114</v>
      </c>
      <c r="B86" s="22" t="s">
        <v>167</v>
      </c>
      <c r="C86" s="22" t="s">
        <v>282</v>
      </c>
      <c r="D86" s="22" t="s">
        <v>283</v>
      </c>
      <c r="E86" s="22">
        <v>1059775</v>
      </c>
      <c r="F86" s="22">
        <v>693821</v>
      </c>
      <c r="G86" s="22">
        <v>583461</v>
      </c>
      <c r="H86" s="22">
        <v>388216</v>
      </c>
      <c r="I86" s="22">
        <v>359154</v>
      </c>
      <c r="J86" s="22">
        <v>4456512</v>
      </c>
      <c r="K86" s="22">
        <v>7540939</v>
      </c>
      <c r="L86" s="22">
        <v>240395</v>
      </c>
      <c r="M86" s="22">
        <v>214091</v>
      </c>
      <c r="N86" s="22">
        <v>192853</v>
      </c>
      <c r="O86" s="22">
        <v>173366</v>
      </c>
      <c r="P86" s="22">
        <v>160340</v>
      </c>
      <c r="Q86" s="22">
        <v>892832</v>
      </c>
      <c r="R86" s="22">
        <v>1873877</v>
      </c>
    </row>
    <row r="87" spans="1:18" x14ac:dyDescent="0.35">
      <c r="A87" s="22" t="s">
        <v>114</v>
      </c>
      <c r="B87" s="22" t="s">
        <v>167</v>
      </c>
      <c r="C87" s="22" t="s">
        <v>284</v>
      </c>
      <c r="D87" s="22" t="s">
        <v>285</v>
      </c>
      <c r="E87" s="22">
        <v>330116</v>
      </c>
      <c r="F87" s="22">
        <v>344439</v>
      </c>
      <c r="G87" s="22">
        <v>353932</v>
      </c>
      <c r="H87" s="22">
        <v>369204</v>
      </c>
      <c r="I87" s="22">
        <v>385143</v>
      </c>
      <c r="J87" s="22">
        <v>5440098</v>
      </c>
      <c r="K87" s="22">
        <v>7222932</v>
      </c>
      <c r="L87" s="22">
        <v>300718</v>
      </c>
      <c r="M87" s="22">
        <v>286394</v>
      </c>
      <c r="N87" s="22">
        <v>271439</v>
      </c>
      <c r="O87" s="22">
        <v>256166</v>
      </c>
      <c r="P87" s="22">
        <v>240227</v>
      </c>
      <c r="Q87" s="22">
        <v>1396404</v>
      </c>
      <c r="R87" s="22">
        <v>2751348</v>
      </c>
    </row>
    <row r="88" spans="1:18" x14ac:dyDescent="0.35">
      <c r="A88" s="22" t="s">
        <v>114</v>
      </c>
      <c r="B88" s="22" t="s">
        <v>167</v>
      </c>
      <c r="C88" s="22" t="s">
        <v>286</v>
      </c>
      <c r="D88" s="22" t="s">
        <v>287</v>
      </c>
      <c r="E88" s="22">
        <v>472877</v>
      </c>
      <c r="F88" s="22">
        <v>485135</v>
      </c>
      <c r="G88" s="22">
        <v>497751</v>
      </c>
      <c r="H88" s="22">
        <v>477080</v>
      </c>
      <c r="I88" s="22">
        <v>488473</v>
      </c>
      <c r="J88" s="22">
        <v>1570300</v>
      </c>
      <c r="K88" s="22">
        <v>3991616</v>
      </c>
      <c r="L88" s="22">
        <v>94168</v>
      </c>
      <c r="M88" s="22">
        <v>81910</v>
      </c>
      <c r="N88" s="22">
        <v>69294</v>
      </c>
      <c r="O88" s="22">
        <v>56307</v>
      </c>
      <c r="P88" s="22">
        <v>44914</v>
      </c>
      <c r="Q88" s="22">
        <v>72749</v>
      </c>
      <c r="R88" s="22">
        <v>419342</v>
      </c>
    </row>
    <row r="89" spans="1:18" x14ac:dyDescent="0.35">
      <c r="A89" s="22" t="s">
        <v>114</v>
      </c>
      <c r="B89" s="22" t="s">
        <v>167</v>
      </c>
      <c r="C89" s="22" t="s">
        <v>288</v>
      </c>
      <c r="D89" s="22" t="s">
        <v>289</v>
      </c>
      <c r="E89" s="22">
        <v>0</v>
      </c>
      <c r="F89" s="22">
        <v>0</v>
      </c>
      <c r="G89" s="22">
        <v>0</v>
      </c>
      <c r="H89" s="22">
        <v>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</row>
    <row r="90" spans="1:18" x14ac:dyDescent="0.35">
      <c r="A90" s="22" t="s">
        <v>114</v>
      </c>
      <c r="B90" s="22" t="s">
        <v>167</v>
      </c>
      <c r="C90" s="22" t="s">
        <v>290</v>
      </c>
      <c r="D90" s="22" t="s">
        <v>291</v>
      </c>
      <c r="E90" s="22">
        <v>1037230</v>
      </c>
      <c r="F90" s="22">
        <v>960838</v>
      </c>
      <c r="G90" s="22">
        <v>671437</v>
      </c>
      <c r="H90" s="22">
        <v>692029</v>
      </c>
      <c r="I90" s="22">
        <v>713335</v>
      </c>
      <c r="J90" s="22">
        <v>4719615</v>
      </c>
      <c r="K90" s="22">
        <v>8794484</v>
      </c>
      <c r="L90" s="22">
        <v>261350</v>
      </c>
      <c r="M90" s="22">
        <v>234237</v>
      </c>
      <c r="N90" s="22">
        <v>209060</v>
      </c>
      <c r="O90" s="22">
        <v>188469</v>
      </c>
      <c r="P90" s="22">
        <v>167162</v>
      </c>
      <c r="Q90" s="22">
        <v>525582</v>
      </c>
      <c r="R90" s="22">
        <v>1585860</v>
      </c>
    </row>
    <row r="91" spans="1:18" x14ac:dyDescent="0.35">
      <c r="A91" s="22" t="s">
        <v>114</v>
      </c>
      <c r="B91" s="22" t="s">
        <v>167</v>
      </c>
      <c r="C91" s="22" t="s">
        <v>292</v>
      </c>
      <c r="D91" s="22" t="s">
        <v>293</v>
      </c>
      <c r="E91" s="22">
        <v>204476</v>
      </c>
      <c r="F91" s="22">
        <v>213838</v>
      </c>
      <c r="G91" s="22">
        <v>223632</v>
      </c>
      <c r="H91" s="22">
        <v>233877</v>
      </c>
      <c r="I91" s="22">
        <v>244593</v>
      </c>
      <c r="J91" s="22">
        <v>922348</v>
      </c>
      <c r="K91" s="22">
        <v>2042764</v>
      </c>
      <c r="L91" s="22">
        <v>92784</v>
      </c>
      <c r="M91" s="22">
        <v>83422</v>
      </c>
      <c r="N91" s="22">
        <v>73628</v>
      </c>
      <c r="O91" s="22">
        <v>63383</v>
      </c>
      <c r="P91" s="22">
        <v>52667</v>
      </c>
      <c r="Q91" s="22">
        <v>157740</v>
      </c>
      <c r="R91" s="22">
        <v>523624</v>
      </c>
    </row>
    <row r="92" spans="1:18" x14ac:dyDescent="0.35">
      <c r="A92" s="22" t="s">
        <v>114</v>
      </c>
      <c r="B92" s="22" t="s">
        <v>294</v>
      </c>
      <c r="C92" s="22" t="s">
        <v>295</v>
      </c>
      <c r="D92" s="22" t="s">
        <v>296</v>
      </c>
      <c r="E92" s="22">
        <v>373237</v>
      </c>
      <c r="F92" s="22">
        <v>288438</v>
      </c>
      <c r="G92" s="22">
        <v>297408</v>
      </c>
      <c r="H92" s="22">
        <v>306658</v>
      </c>
      <c r="I92" s="22">
        <v>316198</v>
      </c>
      <c r="J92" s="22">
        <v>3933051</v>
      </c>
      <c r="K92" s="22">
        <v>5514990</v>
      </c>
      <c r="L92" s="22">
        <v>170745</v>
      </c>
      <c r="M92" s="22">
        <v>160059</v>
      </c>
      <c r="N92" s="22">
        <v>151089</v>
      </c>
      <c r="O92" s="22">
        <v>141838</v>
      </c>
      <c r="P92" s="22">
        <v>132298</v>
      </c>
      <c r="Q92" s="22">
        <v>972770</v>
      </c>
      <c r="R92" s="22">
        <v>1728799</v>
      </c>
    </row>
    <row r="93" spans="1:18" x14ac:dyDescent="0.35">
      <c r="A93" s="22" t="s">
        <v>114</v>
      </c>
      <c r="B93" s="22" t="s">
        <v>294</v>
      </c>
      <c r="C93" s="22" t="s">
        <v>297</v>
      </c>
      <c r="D93" s="22" t="s">
        <v>298</v>
      </c>
      <c r="E93" s="22">
        <v>6934826</v>
      </c>
      <c r="F93" s="22">
        <v>6990697</v>
      </c>
      <c r="G93" s="22">
        <v>5694746</v>
      </c>
      <c r="H93" s="22">
        <v>568780</v>
      </c>
      <c r="I93" s="22">
        <v>580420</v>
      </c>
      <c r="J93" s="22">
        <v>13734635</v>
      </c>
      <c r="K93" s="22">
        <v>34504104</v>
      </c>
      <c r="L93" s="22">
        <v>600807</v>
      </c>
      <c r="M93" s="22">
        <v>540967</v>
      </c>
      <c r="N93" s="22">
        <v>480433</v>
      </c>
      <c r="O93" s="22">
        <v>441835</v>
      </c>
      <c r="P93" s="22">
        <v>426150</v>
      </c>
      <c r="Q93" s="22">
        <v>5044171</v>
      </c>
      <c r="R93" s="22">
        <v>7534363</v>
      </c>
    </row>
    <row r="94" spans="1:18" x14ac:dyDescent="0.35">
      <c r="A94" s="22" t="s">
        <v>114</v>
      </c>
      <c r="B94" s="22" t="s">
        <v>294</v>
      </c>
      <c r="C94" s="22" t="s">
        <v>299</v>
      </c>
      <c r="D94" s="22" t="s">
        <v>300</v>
      </c>
      <c r="E94" s="22">
        <v>154218</v>
      </c>
      <c r="F94" s="22">
        <v>159119</v>
      </c>
      <c r="G94" s="22">
        <v>164176</v>
      </c>
      <c r="H94" s="22">
        <v>169393</v>
      </c>
      <c r="I94" s="22">
        <v>174776</v>
      </c>
      <c r="J94" s="22">
        <v>3541043</v>
      </c>
      <c r="K94" s="22">
        <v>4362725</v>
      </c>
      <c r="L94" s="22">
        <v>136351</v>
      </c>
      <c r="M94" s="22">
        <v>131450</v>
      </c>
      <c r="N94" s="22">
        <v>126393</v>
      </c>
      <c r="O94" s="22">
        <v>121176</v>
      </c>
      <c r="P94" s="22">
        <v>115793</v>
      </c>
      <c r="Q94" s="22">
        <v>962776</v>
      </c>
      <c r="R94" s="22">
        <v>1593939</v>
      </c>
    </row>
    <row r="95" spans="1:18" x14ac:dyDescent="0.35">
      <c r="A95" s="22" t="s">
        <v>114</v>
      </c>
      <c r="B95" s="22" t="s">
        <v>294</v>
      </c>
      <c r="C95" s="22" t="s">
        <v>301</v>
      </c>
      <c r="D95" s="22" t="s">
        <v>302</v>
      </c>
      <c r="E95" s="22">
        <v>0</v>
      </c>
      <c r="F95" s="22">
        <v>0</v>
      </c>
      <c r="G95" s="22">
        <v>0</v>
      </c>
      <c r="H95" s="22">
        <v>0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</row>
    <row r="96" spans="1:18" x14ac:dyDescent="0.35">
      <c r="A96" s="22" t="s">
        <v>114</v>
      </c>
      <c r="B96" s="22" t="s">
        <v>294</v>
      </c>
      <c r="C96" s="22" t="s">
        <v>303</v>
      </c>
      <c r="D96" s="22" t="s">
        <v>304</v>
      </c>
      <c r="E96" s="22">
        <v>110518</v>
      </c>
      <c r="F96" s="22">
        <v>116864</v>
      </c>
      <c r="G96" s="22">
        <v>123575</v>
      </c>
      <c r="H96" s="22">
        <v>64423</v>
      </c>
      <c r="I96" s="22">
        <v>0</v>
      </c>
      <c r="J96" s="22">
        <v>0</v>
      </c>
      <c r="K96" s="22">
        <v>415380</v>
      </c>
      <c r="L96" s="22">
        <v>21977</v>
      </c>
      <c r="M96" s="22">
        <v>15631</v>
      </c>
      <c r="N96" s="22">
        <v>8920</v>
      </c>
      <c r="O96" s="22">
        <v>1822</v>
      </c>
      <c r="P96" s="22">
        <v>0</v>
      </c>
      <c r="Q96" s="22">
        <v>0</v>
      </c>
      <c r="R96" s="22">
        <v>48350</v>
      </c>
    </row>
    <row r="97" spans="1:18" x14ac:dyDescent="0.35">
      <c r="A97" s="22" t="s">
        <v>114</v>
      </c>
      <c r="B97" s="22" t="s">
        <v>294</v>
      </c>
      <c r="C97" s="22" t="s">
        <v>305</v>
      </c>
      <c r="D97" s="22" t="s">
        <v>306</v>
      </c>
      <c r="E97" s="22">
        <v>242759</v>
      </c>
      <c r="F97" s="22">
        <v>232767</v>
      </c>
      <c r="G97" s="22">
        <v>242247</v>
      </c>
      <c r="H97" s="22">
        <v>251795</v>
      </c>
      <c r="I97" s="22">
        <v>261105</v>
      </c>
      <c r="J97" s="22">
        <v>4435948</v>
      </c>
      <c r="K97" s="22">
        <v>5666621</v>
      </c>
      <c r="L97" s="22">
        <v>221112</v>
      </c>
      <c r="M97" s="22">
        <v>210494</v>
      </c>
      <c r="N97" s="22">
        <v>201014</v>
      </c>
      <c r="O97" s="22">
        <v>191128</v>
      </c>
      <c r="P97" s="22">
        <v>180816</v>
      </c>
      <c r="Q97" s="22">
        <v>1385167</v>
      </c>
      <c r="R97" s="22">
        <v>2389731</v>
      </c>
    </row>
    <row r="98" spans="1:18" x14ac:dyDescent="0.35">
      <c r="A98" s="22" t="s">
        <v>114</v>
      </c>
      <c r="B98" s="22" t="s">
        <v>294</v>
      </c>
      <c r="C98" s="22" t="s">
        <v>307</v>
      </c>
      <c r="D98" s="22" t="s">
        <v>308</v>
      </c>
      <c r="E98" s="22">
        <v>376834</v>
      </c>
      <c r="F98" s="22">
        <v>242815</v>
      </c>
      <c r="G98" s="22">
        <v>251497</v>
      </c>
      <c r="H98" s="22">
        <v>82313</v>
      </c>
      <c r="I98" s="22">
        <v>0</v>
      </c>
      <c r="J98" s="22">
        <v>0</v>
      </c>
      <c r="K98" s="22">
        <v>953459</v>
      </c>
      <c r="L98" s="22">
        <v>31318</v>
      </c>
      <c r="M98" s="22">
        <v>16385</v>
      </c>
      <c r="N98" s="22">
        <v>7704</v>
      </c>
      <c r="O98" s="22">
        <v>1198</v>
      </c>
      <c r="P98" s="22">
        <v>0</v>
      </c>
      <c r="Q98" s="22">
        <v>0</v>
      </c>
      <c r="R98" s="22">
        <v>56605</v>
      </c>
    </row>
    <row r="99" spans="1:18" x14ac:dyDescent="0.35">
      <c r="A99" s="22" t="s">
        <v>114</v>
      </c>
      <c r="B99" s="22" t="s">
        <v>294</v>
      </c>
      <c r="C99" s="22" t="s">
        <v>309</v>
      </c>
      <c r="D99" s="22" t="s">
        <v>310</v>
      </c>
      <c r="E99" s="22">
        <v>91751</v>
      </c>
      <c r="F99" s="22">
        <v>97113</v>
      </c>
      <c r="G99" s="22">
        <v>90464</v>
      </c>
      <c r="H99" s="22">
        <v>79691</v>
      </c>
      <c r="I99" s="22">
        <v>84248</v>
      </c>
      <c r="J99" s="22">
        <v>168070</v>
      </c>
      <c r="K99" s="22">
        <v>611337</v>
      </c>
      <c r="L99" s="22">
        <v>31947</v>
      </c>
      <c r="M99" s="22">
        <v>26585</v>
      </c>
      <c r="N99" s="22">
        <v>20902</v>
      </c>
      <c r="O99" s="22">
        <v>15712</v>
      </c>
      <c r="P99" s="22">
        <v>11155</v>
      </c>
      <c r="Q99" s="22">
        <v>27563</v>
      </c>
      <c r="R99" s="22">
        <v>133864</v>
      </c>
    </row>
    <row r="100" spans="1:18" x14ac:dyDescent="0.35">
      <c r="A100" s="22" t="s">
        <v>114</v>
      </c>
      <c r="B100" s="22" t="s">
        <v>294</v>
      </c>
      <c r="C100" s="22" t="s">
        <v>311</v>
      </c>
      <c r="D100" s="22" t="s">
        <v>312</v>
      </c>
      <c r="E100" s="22">
        <v>1156312</v>
      </c>
      <c r="F100" s="22">
        <v>1181908</v>
      </c>
      <c r="G100" s="22">
        <v>1208072</v>
      </c>
      <c r="H100" s="22">
        <v>1234817</v>
      </c>
      <c r="I100" s="22">
        <v>935818</v>
      </c>
      <c r="J100" s="22">
        <v>8094140</v>
      </c>
      <c r="K100" s="22">
        <v>13811067</v>
      </c>
      <c r="L100" s="22">
        <v>307175</v>
      </c>
      <c r="M100" s="22">
        <v>281579</v>
      </c>
      <c r="N100" s="22">
        <v>255415</v>
      </c>
      <c r="O100" s="22">
        <v>228671</v>
      </c>
      <c r="P100" s="22">
        <v>203031</v>
      </c>
      <c r="Q100" s="22">
        <v>2015729</v>
      </c>
      <c r="R100" s="22">
        <v>3291600</v>
      </c>
    </row>
    <row r="101" spans="1:18" x14ac:dyDescent="0.35">
      <c r="A101" s="22" t="s">
        <v>114</v>
      </c>
      <c r="B101" s="22" t="s">
        <v>294</v>
      </c>
      <c r="C101" s="22" t="s">
        <v>313</v>
      </c>
      <c r="D101" s="22" t="s">
        <v>314</v>
      </c>
      <c r="E101" s="22">
        <v>189760</v>
      </c>
      <c r="F101" s="22">
        <v>166100</v>
      </c>
      <c r="G101" s="22">
        <v>141591</v>
      </c>
      <c r="H101" s="22">
        <v>144936</v>
      </c>
      <c r="I101" s="22">
        <v>148367</v>
      </c>
      <c r="J101" s="22">
        <v>951830</v>
      </c>
      <c r="K101" s="22">
        <v>1742584</v>
      </c>
      <c r="L101" s="22">
        <v>41534</v>
      </c>
      <c r="M101" s="22">
        <v>37109</v>
      </c>
      <c r="N101" s="22">
        <v>33533</v>
      </c>
      <c r="O101" s="22">
        <v>30189</v>
      </c>
      <c r="P101" s="22">
        <v>26758</v>
      </c>
      <c r="Q101" s="22">
        <v>86472</v>
      </c>
      <c r="R101" s="22">
        <v>255595</v>
      </c>
    </row>
    <row r="102" spans="1:18" x14ac:dyDescent="0.35">
      <c r="A102" s="22" t="s">
        <v>114</v>
      </c>
      <c r="B102" s="22" t="s">
        <v>294</v>
      </c>
      <c r="C102" s="22" t="s">
        <v>315</v>
      </c>
      <c r="D102" s="22" t="s">
        <v>316</v>
      </c>
      <c r="E102" s="22">
        <v>918511</v>
      </c>
      <c r="F102" s="22">
        <v>947922</v>
      </c>
      <c r="G102" s="22">
        <v>978286</v>
      </c>
      <c r="H102" s="22">
        <v>1009633</v>
      </c>
      <c r="I102" s="22">
        <v>1041995</v>
      </c>
      <c r="J102" s="22">
        <v>10228992</v>
      </c>
      <c r="K102" s="22">
        <v>15125339</v>
      </c>
      <c r="L102" s="22">
        <v>473338</v>
      </c>
      <c r="M102" s="22">
        <v>443926</v>
      </c>
      <c r="N102" s="22">
        <v>413562</v>
      </c>
      <c r="O102" s="22">
        <v>382216</v>
      </c>
      <c r="P102" s="22">
        <v>349854</v>
      </c>
      <c r="Q102" s="22">
        <v>1581449</v>
      </c>
      <c r="R102" s="22">
        <v>3644345</v>
      </c>
    </row>
    <row r="103" spans="1:18" x14ac:dyDescent="0.35">
      <c r="A103" s="22" t="s">
        <v>114</v>
      </c>
      <c r="B103" s="22" t="s">
        <v>294</v>
      </c>
      <c r="C103" s="22" t="s">
        <v>317</v>
      </c>
      <c r="D103" s="22" t="s">
        <v>318</v>
      </c>
      <c r="E103" s="22">
        <v>178669</v>
      </c>
      <c r="F103" s="22">
        <v>184026</v>
      </c>
      <c r="G103" s="22">
        <v>189547</v>
      </c>
      <c r="H103" s="22">
        <v>195238</v>
      </c>
      <c r="I103" s="22">
        <v>201105</v>
      </c>
      <c r="J103" s="22">
        <v>1501270</v>
      </c>
      <c r="K103" s="22">
        <v>2449855</v>
      </c>
      <c r="L103" s="22">
        <v>70392</v>
      </c>
      <c r="M103" s="22">
        <v>65035</v>
      </c>
      <c r="N103" s="22">
        <v>59514</v>
      </c>
      <c r="O103" s="22">
        <v>53823</v>
      </c>
      <c r="P103" s="22">
        <v>47955</v>
      </c>
      <c r="Q103" s="22">
        <v>164311</v>
      </c>
      <c r="R103" s="22">
        <v>461030</v>
      </c>
    </row>
    <row r="104" spans="1:18" x14ac:dyDescent="0.35">
      <c r="A104" s="22" t="s">
        <v>114</v>
      </c>
      <c r="B104" s="22" t="s">
        <v>294</v>
      </c>
      <c r="C104" s="22" t="s">
        <v>319</v>
      </c>
      <c r="D104" s="22" t="s">
        <v>320</v>
      </c>
      <c r="E104" s="22">
        <v>44738</v>
      </c>
      <c r="F104" s="22">
        <v>46663</v>
      </c>
      <c r="G104" s="22">
        <v>48673</v>
      </c>
      <c r="H104" s="22">
        <v>50769</v>
      </c>
      <c r="I104" s="22">
        <v>52956</v>
      </c>
      <c r="J104" s="22">
        <v>263697</v>
      </c>
      <c r="K104" s="22">
        <v>507496</v>
      </c>
      <c r="L104" s="22">
        <v>21052</v>
      </c>
      <c r="M104" s="22">
        <v>19127</v>
      </c>
      <c r="N104" s="22">
        <v>17117</v>
      </c>
      <c r="O104" s="22">
        <v>15021</v>
      </c>
      <c r="P104" s="22">
        <v>12834</v>
      </c>
      <c r="Q104" s="22">
        <v>28310</v>
      </c>
      <c r="R104" s="22">
        <v>113461</v>
      </c>
    </row>
    <row r="105" spans="1:18" x14ac:dyDescent="0.35">
      <c r="A105" s="22" t="s">
        <v>114</v>
      </c>
      <c r="B105" s="22" t="s">
        <v>294</v>
      </c>
      <c r="C105" s="22" t="s">
        <v>321</v>
      </c>
      <c r="D105" s="22" t="s">
        <v>322</v>
      </c>
      <c r="E105" s="22">
        <v>57747</v>
      </c>
      <c r="F105" s="22">
        <v>59646</v>
      </c>
      <c r="G105" s="22">
        <v>61610</v>
      </c>
      <c r="H105" s="22">
        <v>63638</v>
      </c>
      <c r="I105" s="22">
        <v>60986</v>
      </c>
      <c r="J105" s="22">
        <v>1085710</v>
      </c>
      <c r="K105" s="22">
        <v>1389337</v>
      </c>
      <c r="L105" s="22">
        <v>45123</v>
      </c>
      <c r="M105" s="22">
        <v>43224</v>
      </c>
      <c r="N105" s="22">
        <v>41261</v>
      </c>
      <c r="O105" s="22">
        <v>39232</v>
      </c>
      <c r="P105" s="22">
        <v>37136</v>
      </c>
      <c r="Q105" s="22">
        <v>370678</v>
      </c>
      <c r="R105" s="22">
        <v>576654</v>
      </c>
    </row>
    <row r="106" spans="1:18" x14ac:dyDescent="0.35">
      <c r="A106" s="22" t="s">
        <v>114</v>
      </c>
      <c r="B106" s="22" t="s">
        <v>294</v>
      </c>
      <c r="C106" s="22" t="s">
        <v>323</v>
      </c>
      <c r="D106" s="22" t="s">
        <v>324</v>
      </c>
      <c r="E106" s="22">
        <v>317005</v>
      </c>
      <c r="F106" s="22">
        <v>310719</v>
      </c>
      <c r="G106" s="22">
        <v>315341</v>
      </c>
      <c r="H106" s="22">
        <v>326906</v>
      </c>
      <c r="I106" s="22">
        <v>262772</v>
      </c>
      <c r="J106" s="22">
        <v>2911242</v>
      </c>
      <c r="K106" s="22">
        <v>4443985</v>
      </c>
      <c r="L106" s="22">
        <v>130194</v>
      </c>
      <c r="M106" s="22">
        <v>119042</v>
      </c>
      <c r="N106" s="22">
        <v>107848</v>
      </c>
      <c r="O106" s="22">
        <v>96283</v>
      </c>
      <c r="P106" s="22">
        <v>85225</v>
      </c>
      <c r="Q106" s="22">
        <v>513775</v>
      </c>
      <c r="R106" s="22">
        <v>1052367</v>
      </c>
    </row>
    <row r="107" spans="1:18" x14ac:dyDescent="0.35">
      <c r="A107" s="22" t="s">
        <v>114</v>
      </c>
      <c r="B107" s="22" t="s">
        <v>294</v>
      </c>
      <c r="C107" s="22" t="s">
        <v>325</v>
      </c>
      <c r="D107" s="22" t="s">
        <v>326</v>
      </c>
      <c r="E107" s="22">
        <v>3455922</v>
      </c>
      <c r="F107" s="22">
        <v>3221248</v>
      </c>
      <c r="G107" s="22">
        <v>3278261</v>
      </c>
      <c r="H107" s="22">
        <v>2490996</v>
      </c>
      <c r="I107" s="22">
        <v>2564988</v>
      </c>
      <c r="J107" s="22">
        <v>31169607</v>
      </c>
      <c r="K107" s="22">
        <v>46181022</v>
      </c>
      <c r="L107" s="22">
        <v>1367947</v>
      </c>
      <c r="M107" s="22">
        <v>1239505</v>
      </c>
      <c r="N107" s="22">
        <v>1134881</v>
      </c>
      <c r="O107" s="22">
        <v>1034931</v>
      </c>
      <c r="P107" s="22">
        <v>960939</v>
      </c>
      <c r="Q107" s="22">
        <v>5649330</v>
      </c>
      <c r="R107" s="22">
        <v>11387533</v>
      </c>
    </row>
    <row r="108" spans="1:18" x14ac:dyDescent="0.35">
      <c r="A108" s="22" t="s">
        <v>114</v>
      </c>
      <c r="B108" s="22" t="s">
        <v>294</v>
      </c>
      <c r="C108" s="22" t="s">
        <v>327</v>
      </c>
      <c r="D108" s="22" t="s">
        <v>328</v>
      </c>
      <c r="E108" s="22">
        <v>323659</v>
      </c>
      <c r="F108" s="22">
        <v>157952</v>
      </c>
      <c r="G108" s="22">
        <v>163399</v>
      </c>
      <c r="H108" s="22">
        <v>169037</v>
      </c>
      <c r="I108" s="22">
        <v>174871</v>
      </c>
      <c r="J108" s="22">
        <v>1939941</v>
      </c>
      <c r="K108" s="22">
        <v>2928859</v>
      </c>
      <c r="L108" s="22">
        <v>94936</v>
      </c>
      <c r="M108" s="22">
        <v>86710</v>
      </c>
      <c r="N108" s="22">
        <v>81263</v>
      </c>
      <c r="O108" s="22">
        <v>75626</v>
      </c>
      <c r="P108" s="22">
        <v>69791</v>
      </c>
      <c r="Q108" s="22">
        <v>330813</v>
      </c>
      <c r="R108" s="22">
        <v>739139</v>
      </c>
    </row>
    <row r="109" spans="1:18" x14ac:dyDescent="0.35">
      <c r="A109" s="22" t="s">
        <v>114</v>
      </c>
      <c r="B109" s="22" t="s">
        <v>294</v>
      </c>
      <c r="C109" s="22" t="s">
        <v>329</v>
      </c>
      <c r="D109" s="22" t="s">
        <v>330</v>
      </c>
      <c r="E109" s="22">
        <v>1106106</v>
      </c>
      <c r="F109" s="22">
        <v>1071974</v>
      </c>
      <c r="G109" s="22">
        <v>721123</v>
      </c>
      <c r="H109" s="22">
        <v>473780</v>
      </c>
      <c r="I109" s="22">
        <v>20991</v>
      </c>
      <c r="J109" s="22">
        <v>104957</v>
      </c>
      <c r="K109" s="22">
        <v>3498931</v>
      </c>
      <c r="L109" s="22">
        <v>84600</v>
      </c>
      <c r="M109" s="22">
        <v>53918</v>
      </c>
      <c r="N109" s="22">
        <v>27660</v>
      </c>
      <c r="O109" s="22">
        <v>7926</v>
      </c>
      <c r="P109" s="22">
        <v>2577</v>
      </c>
      <c r="Q109" s="22">
        <v>5963</v>
      </c>
      <c r="R109" s="22">
        <v>182644</v>
      </c>
    </row>
    <row r="110" spans="1:18" x14ac:dyDescent="0.35">
      <c r="A110" s="22" t="s">
        <v>114</v>
      </c>
      <c r="B110" s="22" t="s">
        <v>294</v>
      </c>
      <c r="C110" s="22" t="s">
        <v>331</v>
      </c>
      <c r="D110" s="22" t="s">
        <v>332</v>
      </c>
      <c r="E110" s="22">
        <v>199011</v>
      </c>
      <c r="F110" s="22">
        <v>153783</v>
      </c>
      <c r="G110" s="22">
        <v>128160</v>
      </c>
      <c r="H110" s="22">
        <v>94945</v>
      </c>
      <c r="I110" s="22">
        <v>97532</v>
      </c>
      <c r="J110" s="22">
        <v>710968</v>
      </c>
      <c r="K110" s="22">
        <v>1384399</v>
      </c>
      <c r="L110" s="22">
        <v>57546</v>
      </c>
      <c r="M110" s="22">
        <v>50760</v>
      </c>
      <c r="N110" s="22">
        <v>43806</v>
      </c>
      <c r="O110" s="22">
        <v>38494</v>
      </c>
      <c r="P110" s="22">
        <v>34627</v>
      </c>
      <c r="Q110" s="22">
        <v>135460</v>
      </c>
      <c r="R110" s="22">
        <v>360693</v>
      </c>
    </row>
    <row r="111" spans="1:18" x14ac:dyDescent="0.35">
      <c r="A111" s="22" t="s">
        <v>114</v>
      </c>
      <c r="B111" s="22" t="s">
        <v>294</v>
      </c>
      <c r="C111" s="22" t="s">
        <v>333</v>
      </c>
      <c r="D111" s="22" t="s">
        <v>334</v>
      </c>
      <c r="E111" s="22">
        <v>429439</v>
      </c>
      <c r="F111" s="22">
        <v>337126</v>
      </c>
      <c r="G111" s="22">
        <v>352874</v>
      </c>
      <c r="H111" s="22">
        <v>283109</v>
      </c>
      <c r="I111" s="22">
        <v>295407</v>
      </c>
      <c r="J111" s="22">
        <v>4437600</v>
      </c>
      <c r="K111" s="22">
        <v>6135555</v>
      </c>
      <c r="L111" s="22">
        <v>237183</v>
      </c>
      <c r="M111" s="22">
        <v>220326</v>
      </c>
      <c r="N111" s="22">
        <v>204579</v>
      </c>
      <c r="O111" s="22">
        <v>188042</v>
      </c>
      <c r="P111" s="22">
        <v>175744</v>
      </c>
      <c r="Q111" s="22">
        <v>1337095</v>
      </c>
      <c r="R111" s="22">
        <v>2362969</v>
      </c>
    </row>
    <row r="112" spans="1:18" x14ac:dyDescent="0.35">
      <c r="A112" s="22" t="s">
        <v>114</v>
      </c>
      <c r="B112" s="22" t="s">
        <v>294</v>
      </c>
      <c r="C112" s="22" t="s">
        <v>335</v>
      </c>
      <c r="D112" s="22" t="s">
        <v>336</v>
      </c>
      <c r="E112" s="22">
        <v>889469</v>
      </c>
      <c r="F112" s="22">
        <v>911227</v>
      </c>
      <c r="G112" s="22">
        <v>620930</v>
      </c>
      <c r="H112" s="22">
        <v>609985</v>
      </c>
      <c r="I112" s="22">
        <v>607819</v>
      </c>
      <c r="J112" s="22">
        <v>10816132</v>
      </c>
      <c r="K112" s="22">
        <v>14455562</v>
      </c>
      <c r="L112" s="22">
        <v>424728</v>
      </c>
      <c r="M112" s="22">
        <v>396646</v>
      </c>
      <c r="N112" s="22">
        <v>362864</v>
      </c>
      <c r="O112" s="22">
        <v>347871</v>
      </c>
      <c r="P112" s="22">
        <v>326361</v>
      </c>
      <c r="Q112" s="22">
        <v>3115857</v>
      </c>
      <c r="R112" s="22">
        <v>4974327</v>
      </c>
    </row>
    <row r="113" spans="1:18" x14ac:dyDescent="0.35">
      <c r="A113" s="22" t="s">
        <v>114</v>
      </c>
      <c r="B113" s="22" t="s">
        <v>294</v>
      </c>
      <c r="C113" s="22" t="s">
        <v>337</v>
      </c>
      <c r="D113" s="22" t="s">
        <v>338</v>
      </c>
      <c r="E113" s="22">
        <v>149741</v>
      </c>
      <c r="F113" s="22">
        <v>154750</v>
      </c>
      <c r="G113" s="22">
        <v>159937</v>
      </c>
      <c r="H113" s="22">
        <v>165310</v>
      </c>
      <c r="I113" s="22">
        <v>170874</v>
      </c>
      <c r="J113" s="22">
        <v>2995590</v>
      </c>
      <c r="K113" s="22">
        <v>3796202</v>
      </c>
      <c r="L113" s="22">
        <v>116845</v>
      </c>
      <c r="M113" s="22">
        <v>111836</v>
      </c>
      <c r="N113" s="22">
        <v>106649</v>
      </c>
      <c r="O113" s="22">
        <v>101276</v>
      </c>
      <c r="P113" s="22">
        <v>95712</v>
      </c>
      <c r="Q113" s="22">
        <v>792869</v>
      </c>
      <c r="R113" s="22">
        <v>1325187</v>
      </c>
    </row>
    <row r="114" spans="1:18" x14ac:dyDescent="0.35">
      <c r="A114" s="22" t="s">
        <v>114</v>
      </c>
      <c r="B114" s="22" t="s">
        <v>294</v>
      </c>
      <c r="C114" s="22" t="s">
        <v>339</v>
      </c>
      <c r="D114" s="22" t="s">
        <v>340</v>
      </c>
      <c r="E114" s="22">
        <v>1523161</v>
      </c>
      <c r="F114" s="22">
        <v>1603675</v>
      </c>
      <c r="G114" s="22">
        <v>1268573</v>
      </c>
      <c r="H114" s="22">
        <v>1074162</v>
      </c>
      <c r="I114" s="22">
        <v>1115427</v>
      </c>
      <c r="J114" s="22">
        <v>7517245</v>
      </c>
      <c r="K114" s="22">
        <v>14102243</v>
      </c>
      <c r="L114" s="22">
        <v>772590</v>
      </c>
      <c r="M114" s="22">
        <v>710743</v>
      </c>
      <c r="N114" s="22">
        <v>648746</v>
      </c>
      <c r="O114" s="22">
        <v>597300</v>
      </c>
      <c r="P114" s="22">
        <v>560034</v>
      </c>
      <c r="Q114" s="22">
        <v>3446274</v>
      </c>
      <c r="R114" s="22">
        <v>6735687</v>
      </c>
    </row>
    <row r="115" spans="1:18" x14ac:dyDescent="0.35">
      <c r="A115" s="22" t="s">
        <v>114</v>
      </c>
      <c r="B115" s="22" t="s">
        <v>294</v>
      </c>
      <c r="C115" s="22" t="s">
        <v>341</v>
      </c>
      <c r="D115" s="22" t="s">
        <v>342</v>
      </c>
      <c r="E115" s="22">
        <v>0</v>
      </c>
      <c r="F115" s="22">
        <v>0</v>
      </c>
      <c r="G115" s="22">
        <v>0</v>
      </c>
      <c r="H115" s="22">
        <v>0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</row>
    <row r="116" spans="1:18" x14ac:dyDescent="0.35">
      <c r="A116" s="22" t="s">
        <v>114</v>
      </c>
      <c r="B116" s="22" t="s">
        <v>294</v>
      </c>
      <c r="C116" s="22" t="s">
        <v>343</v>
      </c>
      <c r="D116" s="22" t="s">
        <v>344</v>
      </c>
      <c r="E116" s="22">
        <v>474186</v>
      </c>
      <c r="F116" s="22">
        <v>488159</v>
      </c>
      <c r="G116" s="22">
        <v>502543</v>
      </c>
      <c r="H116" s="22">
        <v>517352</v>
      </c>
      <c r="I116" s="22">
        <v>532596</v>
      </c>
      <c r="J116" s="22">
        <v>5954078</v>
      </c>
      <c r="K116" s="22">
        <v>8468914</v>
      </c>
      <c r="L116" s="22">
        <v>244396</v>
      </c>
      <c r="M116" s="22">
        <v>230423</v>
      </c>
      <c r="N116" s="22">
        <v>216039</v>
      </c>
      <c r="O116" s="22">
        <v>201230</v>
      </c>
      <c r="P116" s="22">
        <v>185986</v>
      </c>
      <c r="Q116" s="22">
        <v>1041680</v>
      </c>
      <c r="R116" s="22">
        <v>2119754</v>
      </c>
    </row>
    <row r="117" spans="1:18" x14ac:dyDescent="0.35">
      <c r="A117" s="22" t="s">
        <v>114</v>
      </c>
      <c r="B117" s="22" t="s">
        <v>294</v>
      </c>
      <c r="C117" s="22" t="s">
        <v>345</v>
      </c>
      <c r="D117" s="22" t="s">
        <v>346</v>
      </c>
      <c r="E117" s="22">
        <v>39321</v>
      </c>
      <c r="F117" s="22">
        <v>40939</v>
      </c>
      <c r="G117" s="22">
        <v>42626</v>
      </c>
      <c r="H117" s="22">
        <v>44384</v>
      </c>
      <c r="I117" s="22">
        <v>46215</v>
      </c>
      <c r="J117" s="22">
        <v>888853</v>
      </c>
      <c r="K117" s="22">
        <v>1102338</v>
      </c>
      <c r="L117" s="22">
        <v>39463</v>
      </c>
      <c r="M117" s="22">
        <v>37845</v>
      </c>
      <c r="N117" s="22">
        <v>36158</v>
      </c>
      <c r="O117" s="22">
        <v>34400</v>
      </c>
      <c r="P117" s="22">
        <v>32569</v>
      </c>
      <c r="Q117" s="22">
        <v>423966</v>
      </c>
      <c r="R117" s="22">
        <v>604401</v>
      </c>
    </row>
    <row r="118" spans="1:18" x14ac:dyDescent="0.35">
      <c r="A118" s="22" t="s">
        <v>114</v>
      </c>
      <c r="B118" s="22" t="s">
        <v>294</v>
      </c>
      <c r="C118" s="22" t="s">
        <v>347</v>
      </c>
      <c r="D118" s="22" t="s">
        <v>348</v>
      </c>
      <c r="E118" s="22">
        <v>436709</v>
      </c>
      <c r="F118" s="22">
        <v>446792</v>
      </c>
      <c r="G118" s="22">
        <v>457075</v>
      </c>
      <c r="H118" s="22">
        <v>470973</v>
      </c>
      <c r="I118" s="22">
        <v>485303</v>
      </c>
      <c r="J118" s="22">
        <v>13308400</v>
      </c>
      <c r="K118" s="22">
        <v>15605252</v>
      </c>
      <c r="L118" s="22">
        <v>469373</v>
      </c>
      <c r="M118" s="22">
        <v>456025</v>
      </c>
      <c r="N118" s="22">
        <v>442475</v>
      </c>
      <c r="O118" s="22">
        <v>428577</v>
      </c>
      <c r="P118" s="22">
        <v>414247</v>
      </c>
      <c r="Q118" s="22">
        <v>4825574</v>
      </c>
      <c r="R118" s="22">
        <v>7036271</v>
      </c>
    </row>
    <row r="119" spans="1:18" x14ac:dyDescent="0.35">
      <c r="A119" s="22" t="s">
        <v>114</v>
      </c>
      <c r="B119" s="22" t="s">
        <v>294</v>
      </c>
      <c r="C119" s="22" t="s">
        <v>349</v>
      </c>
      <c r="D119" s="22" t="s">
        <v>350</v>
      </c>
      <c r="E119" s="22">
        <v>594168</v>
      </c>
      <c r="F119" s="22">
        <v>540946</v>
      </c>
      <c r="G119" s="22">
        <v>560342</v>
      </c>
      <c r="H119" s="22">
        <v>580497</v>
      </c>
      <c r="I119" s="22">
        <v>559545</v>
      </c>
      <c r="J119" s="22">
        <v>954960</v>
      </c>
      <c r="K119" s="22">
        <v>3790458</v>
      </c>
      <c r="L119" s="22">
        <v>126603</v>
      </c>
      <c r="M119" s="22">
        <v>105485</v>
      </c>
      <c r="N119" s="22">
        <v>86089</v>
      </c>
      <c r="O119" s="22">
        <v>65934</v>
      </c>
      <c r="P119" s="22">
        <v>44883</v>
      </c>
      <c r="Q119" s="22">
        <v>62063</v>
      </c>
      <c r="R119" s="22">
        <v>491057</v>
      </c>
    </row>
    <row r="120" spans="1:18" x14ac:dyDescent="0.35">
      <c r="A120" s="22" t="s">
        <v>114</v>
      </c>
      <c r="B120" s="22" t="s">
        <v>294</v>
      </c>
      <c r="C120" s="22" t="s">
        <v>351</v>
      </c>
      <c r="D120" s="22" t="s">
        <v>352</v>
      </c>
      <c r="E120" s="22">
        <v>1309795</v>
      </c>
      <c r="F120" s="22">
        <v>1267644</v>
      </c>
      <c r="G120" s="22">
        <v>989167</v>
      </c>
      <c r="H120" s="22">
        <v>1027561</v>
      </c>
      <c r="I120" s="22">
        <v>981374</v>
      </c>
      <c r="J120" s="22">
        <v>5647375</v>
      </c>
      <c r="K120" s="22">
        <v>11222916</v>
      </c>
      <c r="L120" s="22">
        <v>430225</v>
      </c>
      <c r="M120" s="22">
        <v>382139</v>
      </c>
      <c r="N120" s="22">
        <v>339156</v>
      </c>
      <c r="O120" s="22">
        <v>300762</v>
      </c>
      <c r="P120" s="22">
        <v>260667</v>
      </c>
      <c r="Q120" s="22">
        <v>1047109</v>
      </c>
      <c r="R120" s="22">
        <v>2760058</v>
      </c>
    </row>
    <row r="121" spans="1:18" x14ac:dyDescent="0.35">
      <c r="A121" s="22" t="s">
        <v>114</v>
      </c>
      <c r="B121" s="22" t="s">
        <v>294</v>
      </c>
      <c r="C121" s="22" t="s">
        <v>353</v>
      </c>
      <c r="D121" s="22" t="s">
        <v>354</v>
      </c>
      <c r="E121" s="22">
        <v>725061</v>
      </c>
      <c r="F121" s="22">
        <v>729941</v>
      </c>
      <c r="G121" s="22">
        <v>762170</v>
      </c>
      <c r="H121" s="22">
        <v>795839</v>
      </c>
      <c r="I121" s="22">
        <v>831011</v>
      </c>
      <c r="J121" s="22">
        <v>3978656</v>
      </c>
      <c r="K121" s="22">
        <v>7822678</v>
      </c>
      <c r="L121" s="22">
        <v>326912</v>
      </c>
      <c r="M121" s="22">
        <v>294270</v>
      </c>
      <c r="N121" s="22">
        <v>262041</v>
      </c>
      <c r="O121" s="22">
        <v>228372</v>
      </c>
      <c r="P121" s="22">
        <v>193200</v>
      </c>
      <c r="Q121" s="22">
        <v>476708</v>
      </c>
      <c r="R121" s="22">
        <v>1781503</v>
      </c>
    </row>
    <row r="122" spans="1:18" x14ac:dyDescent="0.35">
      <c r="A122" s="22" t="s">
        <v>114</v>
      </c>
      <c r="B122" s="22" t="s">
        <v>294</v>
      </c>
      <c r="C122" s="22" t="s">
        <v>355</v>
      </c>
      <c r="D122" s="22" t="s">
        <v>356</v>
      </c>
      <c r="E122" s="22">
        <v>83563</v>
      </c>
      <c r="F122" s="22">
        <v>86659</v>
      </c>
      <c r="G122" s="22">
        <v>89874</v>
      </c>
      <c r="H122" s="22">
        <v>81087</v>
      </c>
      <c r="I122" s="22">
        <v>45615</v>
      </c>
      <c r="J122" s="22">
        <v>530835</v>
      </c>
      <c r="K122" s="22">
        <v>917633</v>
      </c>
      <c r="L122" s="22">
        <v>28373</v>
      </c>
      <c r="M122" s="22">
        <v>25277</v>
      </c>
      <c r="N122" s="22">
        <v>22062</v>
      </c>
      <c r="O122" s="22">
        <v>18839</v>
      </c>
      <c r="P122" s="22">
        <v>15799</v>
      </c>
      <c r="Q122" s="22">
        <v>82273</v>
      </c>
      <c r="R122" s="22">
        <v>192623</v>
      </c>
    </row>
    <row r="123" spans="1:18" x14ac:dyDescent="0.35">
      <c r="A123" s="22" t="s">
        <v>114</v>
      </c>
      <c r="B123" s="22" t="s">
        <v>294</v>
      </c>
      <c r="C123" s="22" t="s">
        <v>357</v>
      </c>
      <c r="D123" s="22" t="s">
        <v>358</v>
      </c>
      <c r="E123" s="22">
        <v>1060345</v>
      </c>
      <c r="F123" s="22">
        <v>1089170</v>
      </c>
      <c r="G123" s="22">
        <v>1007866</v>
      </c>
      <c r="H123" s="22">
        <v>839869</v>
      </c>
      <c r="I123" s="22">
        <v>869129</v>
      </c>
      <c r="J123" s="22">
        <v>7779819</v>
      </c>
      <c r="K123" s="22">
        <v>12646198</v>
      </c>
      <c r="L123" s="22">
        <v>442737</v>
      </c>
      <c r="M123" s="22">
        <v>399666</v>
      </c>
      <c r="N123" s="22">
        <v>356196</v>
      </c>
      <c r="O123" s="22">
        <v>317682</v>
      </c>
      <c r="P123" s="22">
        <v>285547</v>
      </c>
      <c r="Q123" s="22">
        <v>1409552</v>
      </c>
      <c r="R123" s="22">
        <v>3211380</v>
      </c>
    </row>
    <row r="124" spans="1:18" x14ac:dyDescent="0.35">
      <c r="A124" s="22" t="s">
        <v>114</v>
      </c>
      <c r="B124" s="22" t="s">
        <v>294</v>
      </c>
      <c r="C124" s="22" t="s">
        <v>359</v>
      </c>
      <c r="D124" s="22" t="s">
        <v>360</v>
      </c>
      <c r="E124" s="22">
        <v>204977</v>
      </c>
      <c r="F124" s="22">
        <v>1007794</v>
      </c>
      <c r="G124" s="22">
        <v>110687</v>
      </c>
      <c r="H124" s="22">
        <v>113658</v>
      </c>
      <c r="I124" s="22">
        <v>116708</v>
      </c>
      <c r="J124" s="22">
        <v>119841</v>
      </c>
      <c r="K124" s="22">
        <v>1673665</v>
      </c>
      <c r="L124" s="22">
        <v>44718</v>
      </c>
      <c r="M124" s="22">
        <v>33381</v>
      </c>
      <c r="N124" s="22">
        <v>11555</v>
      </c>
      <c r="O124" s="22">
        <v>8584</v>
      </c>
      <c r="P124" s="22">
        <v>5534</v>
      </c>
      <c r="Q124" s="22">
        <v>2402</v>
      </c>
      <c r="R124" s="22">
        <v>106174</v>
      </c>
    </row>
    <row r="125" spans="1:18" x14ac:dyDescent="0.35">
      <c r="A125" s="22" t="s">
        <v>114</v>
      </c>
      <c r="B125" s="22" t="s">
        <v>294</v>
      </c>
      <c r="C125" s="22" t="s">
        <v>361</v>
      </c>
      <c r="D125" s="22" t="s">
        <v>362</v>
      </c>
      <c r="E125" s="22">
        <v>229116</v>
      </c>
      <c r="F125" s="22">
        <v>240170</v>
      </c>
      <c r="G125" s="22">
        <v>212090</v>
      </c>
      <c r="H125" s="22">
        <v>195928</v>
      </c>
      <c r="I125" s="22">
        <v>161209</v>
      </c>
      <c r="J125" s="22">
        <v>661843</v>
      </c>
      <c r="K125" s="22">
        <v>1700356</v>
      </c>
      <c r="L125" s="22">
        <v>73027</v>
      </c>
      <c r="M125" s="22">
        <v>61973</v>
      </c>
      <c r="N125" s="22">
        <v>50374</v>
      </c>
      <c r="O125" s="22">
        <v>40631</v>
      </c>
      <c r="P125" s="22">
        <v>32420</v>
      </c>
      <c r="Q125" s="22">
        <v>70218</v>
      </c>
      <c r="R125" s="22">
        <v>328643</v>
      </c>
    </row>
    <row r="126" spans="1:18" x14ac:dyDescent="0.35">
      <c r="A126" s="22" t="s">
        <v>114</v>
      </c>
      <c r="B126" s="22" t="s">
        <v>294</v>
      </c>
      <c r="C126" s="22" t="s">
        <v>363</v>
      </c>
      <c r="D126" s="22" t="s">
        <v>364</v>
      </c>
      <c r="E126" s="22">
        <v>51496</v>
      </c>
      <c r="F126" s="22">
        <v>32421</v>
      </c>
      <c r="G126" s="22">
        <v>33920</v>
      </c>
      <c r="H126" s="22">
        <v>35487</v>
      </c>
      <c r="I126" s="22">
        <v>37127</v>
      </c>
      <c r="J126" s="22">
        <v>0</v>
      </c>
      <c r="K126" s="22">
        <v>190451</v>
      </c>
      <c r="L126" s="22">
        <v>7609</v>
      </c>
      <c r="M126" s="22">
        <v>5983</v>
      </c>
      <c r="N126" s="22">
        <v>4484</v>
      </c>
      <c r="O126" s="22">
        <v>2917</v>
      </c>
      <c r="P126" s="22">
        <v>1277</v>
      </c>
      <c r="Q126" s="22">
        <v>0</v>
      </c>
      <c r="R126" s="22">
        <v>22270</v>
      </c>
    </row>
    <row r="127" spans="1:18" x14ac:dyDescent="0.35">
      <c r="A127" s="22" t="s">
        <v>114</v>
      </c>
      <c r="B127" s="22" t="s">
        <v>294</v>
      </c>
      <c r="C127" s="22" t="s">
        <v>365</v>
      </c>
      <c r="D127" s="22" t="s">
        <v>366</v>
      </c>
      <c r="E127" s="22">
        <v>381724</v>
      </c>
      <c r="F127" s="22">
        <v>393721</v>
      </c>
      <c r="G127" s="22">
        <v>350637</v>
      </c>
      <c r="H127" s="22">
        <v>360159</v>
      </c>
      <c r="I127" s="22">
        <v>294375</v>
      </c>
      <c r="J127" s="22">
        <v>2537124</v>
      </c>
      <c r="K127" s="22">
        <v>4317740</v>
      </c>
      <c r="L127" s="22">
        <v>129468</v>
      </c>
      <c r="M127" s="22">
        <v>117471</v>
      </c>
      <c r="N127" s="22">
        <v>105030</v>
      </c>
      <c r="O127" s="22">
        <v>97112</v>
      </c>
      <c r="P127" s="22">
        <v>87155</v>
      </c>
      <c r="Q127" s="22">
        <v>452021</v>
      </c>
      <c r="R127" s="22">
        <v>988257</v>
      </c>
    </row>
    <row r="128" spans="1:18" x14ac:dyDescent="0.35">
      <c r="A128" s="22" t="s">
        <v>114</v>
      </c>
      <c r="B128" s="22" t="s">
        <v>294</v>
      </c>
      <c r="C128" s="22" t="s">
        <v>367</v>
      </c>
      <c r="D128" s="22" t="s">
        <v>368</v>
      </c>
      <c r="E128" s="22">
        <v>687509</v>
      </c>
      <c r="F128" s="22">
        <v>652237</v>
      </c>
      <c r="G128" s="22">
        <v>673107</v>
      </c>
      <c r="H128" s="22">
        <v>694669</v>
      </c>
      <c r="I128" s="22">
        <v>716948</v>
      </c>
      <c r="J128" s="22">
        <v>11088447</v>
      </c>
      <c r="K128" s="22">
        <v>14512917</v>
      </c>
      <c r="L128" s="22">
        <v>436177</v>
      </c>
      <c r="M128" s="22">
        <v>412440</v>
      </c>
      <c r="N128" s="22">
        <v>391570</v>
      </c>
      <c r="O128" s="22">
        <v>370008</v>
      </c>
      <c r="P128" s="22">
        <v>347729</v>
      </c>
      <c r="Q128" s="22">
        <v>2329558</v>
      </c>
      <c r="R128" s="22">
        <v>4287482</v>
      </c>
    </row>
    <row r="129" spans="1:18" x14ac:dyDescent="0.35">
      <c r="A129" s="22" t="s">
        <v>114</v>
      </c>
      <c r="B129" s="22" t="s">
        <v>294</v>
      </c>
      <c r="C129" s="22" t="s">
        <v>369</v>
      </c>
      <c r="D129" s="22" t="s">
        <v>370</v>
      </c>
      <c r="E129" s="22">
        <v>474152</v>
      </c>
      <c r="F129" s="22">
        <v>488726</v>
      </c>
      <c r="G129" s="22">
        <v>503809</v>
      </c>
      <c r="H129" s="22">
        <v>519421</v>
      </c>
      <c r="I129" s="22">
        <v>535584</v>
      </c>
      <c r="J129" s="22">
        <v>2947277</v>
      </c>
      <c r="K129" s="22">
        <v>5468969</v>
      </c>
      <c r="L129" s="22">
        <v>170731</v>
      </c>
      <c r="M129" s="22">
        <v>156157</v>
      </c>
      <c r="N129" s="22">
        <v>141074</v>
      </c>
      <c r="O129" s="22">
        <v>125461</v>
      </c>
      <c r="P129" s="22">
        <v>109298</v>
      </c>
      <c r="Q129" s="22">
        <v>372097</v>
      </c>
      <c r="R129" s="22">
        <v>1074818</v>
      </c>
    </row>
    <row r="130" spans="1:18" x14ac:dyDescent="0.35">
      <c r="A130" s="22" t="s">
        <v>114</v>
      </c>
      <c r="B130" s="22" t="s">
        <v>294</v>
      </c>
      <c r="C130" s="22" t="s">
        <v>371</v>
      </c>
      <c r="D130" s="22" t="s">
        <v>372</v>
      </c>
      <c r="E130" s="22">
        <v>28922</v>
      </c>
      <c r="F130" s="22">
        <v>29591</v>
      </c>
      <c r="G130" s="22">
        <v>30275</v>
      </c>
      <c r="H130" s="22">
        <v>30973</v>
      </c>
      <c r="I130" s="22">
        <v>31690</v>
      </c>
      <c r="J130" s="22">
        <v>320281</v>
      </c>
      <c r="K130" s="22">
        <v>471732</v>
      </c>
      <c r="L130" s="22">
        <v>10675</v>
      </c>
      <c r="M130" s="22">
        <v>10006</v>
      </c>
      <c r="N130" s="22">
        <v>9322</v>
      </c>
      <c r="O130" s="22">
        <v>8624</v>
      </c>
      <c r="P130" s="22">
        <v>7907</v>
      </c>
      <c r="Q130" s="22">
        <v>36092</v>
      </c>
      <c r="R130" s="22">
        <v>82626</v>
      </c>
    </row>
    <row r="131" spans="1:18" x14ac:dyDescent="0.35">
      <c r="A131" s="22" t="s">
        <v>114</v>
      </c>
      <c r="B131" s="22" t="s">
        <v>294</v>
      </c>
      <c r="C131" s="22" t="s">
        <v>373</v>
      </c>
      <c r="D131" s="22" t="s">
        <v>374</v>
      </c>
      <c r="E131" s="22">
        <v>26322</v>
      </c>
      <c r="F131" s="22">
        <v>27806</v>
      </c>
      <c r="G131" s="22">
        <v>229826</v>
      </c>
      <c r="H131" s="22">
        <v>0</v>
      </c>
      <c r="I131" s="22">
        <v>0</v>
      </c>
      <c r="J131" s="22">
        <v>0</v>
      </c>
      <c r="K131" s="22">
        <v>283954</v>
      </c>
      <c r="L131" s="22">
        <v>14960</v>
      </c>
      <c r="M131" s="22">
        <v>13476</v>
      </c>
      <c r="N131" s="22">
        <v>10036</v>
      </c>
      <c r="O131" s="22">
        <v>0</v>
      </c>
      <c r="P131" s="22">
        <v>0</v>
      </c>
      <c r="Q131" s="22">
        <v>0</v>
      </c>
      <c r="R131" s="22">
        <v>38472</v>
      </c>
    </row>
    <row r="132" spans="1:18" x14ac:dyDescent="0.35">
      <c r="A132" s="22" t="s">
        <v>114</v>
      </c>
      <c r="B132" s="22" t="s">
        <v>294</v>
      </c>
      <c r="C132" s="22" t="s">
        <v>375</v>
      </c>
      <c r="D132" s="22" t="s">
        <v>376</v>
      </c>
      <c r="E132" s="22">
        <v>14688</v>
      </c>
      <c r="F132" s="22">
        <v>15401</v>
      </c>
      <c r="G132" s="22">
        <v>16148</v>
      </c>
      <c r="H132" s="22">
        <v>8365</v>
      </c>
      <c r="I132" s="22">
        <v>0</v>
      </c>
      <c r="J132" s="22">
        <v>0</v>
      </c>
      <c r="K132" s="22">
        <v>54602</v>
      </c>
      <c r="L132" s="22">
        <v>2444</v>
      </c>
      <c r="M132" s="22">
        <v>1731</v>
      </c>
      <c r="N132" s="22">
        <v>984</v>
      </c>
      <c r="O132" s="22">
        <v>201</v>
      </c>
      <c r="P132" s="22">
        <v>0</v>
      </c>
      <c r="Q132" s="22">
        <v>0</v>
      </c>
      <c r="R132" s="22">
        <v>5360</v>
      </c>
    </row>
    <row r="133" spans="1:18" x14ac:dyDescent="0.35">
      <c r="A133" s="22" t="s">
        <v>114</v>
      </c>
      <c r="B133" s="22" t="s">
        <v>294</v>
      </c>
      <c r="C133" s="22" t="s">
        <v>377</v>
      </c>
      <c r="D133" s="22" t="s">
        <v>378</v>
      </c>
      <c r="E133" s="22">
        <v>502816</v>
      </c>
      <c r="F133" s="22">
        <v>365082</v>
      </c>
      <c r="G133" s="22">
        <v>383013</v>
      </c>
      <c r="H133" s="22">
        <v>117374</v>
      </c>
      <c r="I133" s="22">
        <v>122059</v>
      </c>
      <c r="J133" s="22">
        <v>989302</v>
      </c>
      <c r="K133" s="22">
        <v>2479646</v>
      </c>
      <c r="L133" s="22">
        <v>102658</v>
      </c>
      <c r="M133" s="22">
        <v>83726</v>
      </c>
      <c r="N133" s="22">
        <v>65795</v>
      </c>
      <c r="O133" s="22">
        <v>47332</v>
      </c>
      <c r="P133" s="22">
        <v>42646</v>
      </c>
      <c r="Q133" s="22">
        <v>156304</v>
      </c>
      <c r="R133" s="22">
        <v>498461</v>
      </c>
    </row>
    <row r="134" spans="1:18" x14ac:dyDescent="0.35">
      <c r="A134" s="22" t="s">
        <v>114</v>
      </c>
      <c r="B134" s="22" t="s">
        <v>294</v>
      </c>
      <c r="C134" s="22" t="s">
        <v>379</v>
      </c>
      <c r="D134" s="22" t="s">
        <v>380</v>
      </c>
      <c r="E134" s="22">
        <v>452362</v>
      </c>
      <c r="F134" s="22">
        <v>356114</v>
      </c>
      <c r="G134" s="22">
        <v>331353</v>
      </c>
      <c r="H134" s="22">
        <v>347382</v>
      </c>
      <c r="I134" s="22">
        <v>200422</v>
      </c>
      <c r="J134" s="22">
        <v>711510</v>
      </c>
      <c r="K134" s="22">
        <v>2399143</v>
      </c>
      <c r="L134" s="22">
        <v>106687</v>
      </c>
      <c r="M134" s="22">
        <v>83389</v>
      </c>
      <c r="N134" s="22">
        <v>65875</v>
      </c>
      <c r="O134" s="22">
        <v>49846</v>
      </c>
      <c r="P134" s="22">
        <v>35104</v>
      </c>
      <c r="Q134" s="22">
        <v>57601</v>
      </c>
      <c r="R134" s="22">
        <v>398502</v>
      </c>
    </row>
    <row r="135" spans="1:18" x14ac:dyDescent="0.35">
      <c r="A135" s="22" t="s">
        <v>114</v>
      </c>
      <c r="B135" s="22" t="s">
        <v>294</v>
      </c>
      <c r="C135" s="22" t="s">
        <v>381</v>
      </c>
      <c r="D135" s="22" t="s">
        <v>382</v>
      </c>
      <c r="E135" s="22">
        <v>971774</v>
      </c>
      <c r="F135" s="22">
        <v>1000709</v>
      </c>
      <c r="G135" s="22">
        <v>1030572</v>
      </c>
      <c r="H135" s="22">
        <v>1061394</v>
      </c>
      <c r="I135" s="22">
        <v>959204</v>
      </c>
      <c r="J135" s="22">
        <v>2541612</v>
      </c>
      <c r="K135" s="22">
        <v>7565265</v>
      </c>
      <c r="L135" s="22">
        <v>227893</v>
      </c>
      <c r="M135" s="22">
        <v>198958</v>
      </c>
      <c r="N135" s="22">
        <v>169096</v>
      </c>
      <c r="O135" s="22">
        <v>138274</v>
      </c>
      <c r="P135" s="22">
        <v>106459</v>
      </c>
      <c r="Q135" s="22">
        <v>381235</v>
      </c>
      <c r="R135" s="22">
        <v>1221915</v>
      </c>
    </row>
    <row r="136" spans="1:18" x14ac:dyDescent="0.35">
      <c r="A136" s="22" t="s">
        <v>114</v>
      </c>
      <c r="B136" s="22" t="s">
        <v>294</v>
      </c>
      <c r="C136" s="22" t="s">
        <v>383</v>
      </c>
      <c r="D136" s="22" t="s">
        <v>384</v>
      </c>
      <c r="E136" s="22">
        <v>1022535</v>
      </c>
      <c r="F136" s="22">
        <v>572149</v>
      </c>
      <c r="G136" s="22">
        <v>423876</v>
      </c>
      <c r="H136" s="22">
        <v>442574</v>
      </c>
      <c r="I136" s="22">
        <v>464199</v>
      </c>
      <c r="J136" s="22">
        <v>1568894</v>
      </c>
      <c r="K136" s="22">
        <v>4494227</v>
      </c>
      <c r="L136" s="22">
        <v>162754</v>
      </c>
      <c r="M136" s="22">
        <v>130303</v>
      </c>
      <c r="N136" s="22">
        <v>107212</v>
      </c>
      <c r="O136" s="22">
        <v>86714</v>
      </c>
      <c r="P136" s="22">
        <v>65089</v>
      </c>
      <c r="Q136" s="22">
        <v>183750</v>
      </c>
      <c r="R136" s="22">
        <v>735822</v>
      </c>
    </row>
    <row r="137" spans="1:18" x14ac:dyDescent="0.35">
      <c r="A137" s="22" t="s">
        <v>114</v>
      </c>
      <c r="B137" s="22" t="s">
        <v>294</v>
      </c>
      <c r="C137" s="22" t="s">
        <v>385</v>
      </c>
      <c r="D137" s="22" t="s">
        <v>386</v>
      </c>
      <c r="E137" s="22">
        <v>0</v>
      </c>
      <c r="F137" s="22">
        <v>0</v>
      </c>
      <c r="G137" s="22">
        <v>0</v>
      </c>
      <c r="H137" s="22">
        <v>0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</row>
    <row r="138" spans="1:18" x14ac:dyDescent="0.35">
      <c r="A138" s="22" t="s">
        <v>114</v>
      </c>
      <c r="B138" s="22" t="s">
        <v>294</v>
      </c>
      <c r="C138" s="22" t="s">
        <v>387</v>
      </c>
      <c r="D138" s="22" t="s">
        <v>388</v>
      </c>
      <c r="E138" s="22">
        <v>68440</v>
      </c>
      <c r="F138" s="22">
        <v>71428</v>
      </c>
      <c r="G138" s="22">
        <v>74555</v>
      </c>
      <c r="H138" s="22">
        <v>77826</v>
      </c>
      <c r="I138" s="22">
        <v>81251</v>
      </c>
      <c r="J138" s="22">
        <v>240282</v>
      </c>
      <c r="K138" s="22">
        <v>613782</v>
      </c>
      <c r="L138" s="22">
        <v>26320</v>
      </c>
      <c r="M138" s="22">
        <v>23332</v>
      </c>
      <c r="N138" s="22">
        <v>20205</v>
      </c>
      <c r="O138" s="22">
        <v>16934</v>
      </c>
      <c r="P138" s="22">
        <v>13509</v>
      </c>
      <c r="Q138" s="22">
        <v>15375</v>
      </c>
      <c r="R138" s="22">
        <v>115675</v>
      </c>
    </row>
    <row r="139" spans="1:18" x14ac:dyDescent="0.35">
      <c r="A139" s="22" t="s">
        <v>114</v>
      </c>
      <c r="B139" s="22" t="s">
        <v>294</v>
      </c>
      <c r="C139" s="22" t="s">
        <v>389</v>
      </c>
      <c r="D139" s="22" t="s">
        <v>390</v>
      </c>
      <c r="E139" s="22">
        <v>157345</v>
      </c>
      <c r="F139" s="22">
        <v>153671</v>
      </c>
      <c r="G139" s="22">
        <v>157274</v>
      </c>
      <c r="H139" s="22">
        <v>160964</v>
      </c>
      <c r="I139" s="22">
        <v>128571</v>
      </c>
      <c r="J139" s="22">
        <v>146642</v>
      </c>
      <c r="K139" s="22">
        <v>904467</v>
      </c>
      <c r="L139" s="22">
        <v>20289</v>
      </c>
      <c r="M139" s="22">
        <v>16726</v>
      </c>
      <c r="N139" s="22">
        <v>13122</v>
      </c>
      <c r="O139" s="22">
        <v>9432</v>
      </c>
      <c r="P139" s="22">
        <v>5685</v>
      </c>
      <c r="Q139" s="22">
        <v>19584</v>
      </c>
      <c r="R139" s="22">
        <v>84838</v>
      </c>
    </row>
    <row r="140" spans="1:18" x14ac:dyDescent="0.35">
      <c r="A140" s="22" t="s">
        <v>114</v>
      </c>
      <c r="B140" s="22" t="s">
        <v>294</v>
      </c>
      <c r="C140" s="22" t="s">
        <v>391</v>
      </c>
      <c r="D140" s="22" t="s">
        <v>392</v>
      </c>
      <c r="E140" s="22">
        <v>100140</v>
      </c>
      <c r="F140" s="22">
        <v>103913</v>
      </c>
      <c r="G140" s="22">
        <v>107835</v>
      </c>
      <c r="H140" s="22">
        <v>111911</v>
      </c>
      <c r="I140" s="22">
        <v>116147</v>
      </c>
      <c r="J140" s="22">
        <v>603076</v>
      </c>
      <c r="K140" s="22">
        <v>1143022</v>
      </c>
      <c r="L140" s="22">
        <v>44962</v>
      </c>
      <c r="M140" s="22">
        <v>41189</v>
      </c>
      <c r="N140" s="22">
        <v>37267</v>
      </c>
      <c r="O140" s="22">
        <v>33191</v>
      </c>
      <c r="P140" s="22">
        <v>29955</v>
      </c>
      <c r="Q140" s="22">
        <v>94752</v>
      </c>
      <c r="R140" s="22">
        <v>281316</v>
      </c>
    </row>
    <row r="141" spans="1:18" x14ac:dyDescent="0.35">
      <c r="A141" s="22" t="s">
        <v>114</v>
      </c>
      <c r="B141" s="22" t="s">
        <v>294</v>
      </c>
      <c r="C141" s="22" t="s">
        <v>393</v>
      </c>
      <c r="D141" s="22" t="s">
        <v>394</v>
      </c>
      <c r="E141" s="22">
        <v>0</v>
      </c>
      <c r="F141" s="22">
        <v>0</v>
      </c>
      <c r="G141" s="22">
        <v>0</v>
      </c>
      <c r="H141" s="22">
        <v>0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</row>
    <row r="142" spans="1:18" x14ac:dyDescent="0.35">
      <c r="A142" s="22" t="s">
        <v>114</v>
      </c>
      <c r="B142" s="22" t="s">
        <v>294</v>
      </c>
      <c r="C142" s="22" t="s">
        <v>395</v>
      </c>
      <c r="D142" s="22" t="s">
        <v>396</v>
      </c>
      <c r="E142" s="22">
        <v>181233</v>
      </c>
      <c r="F142" s="22">
        <v>185598</v>
      </c>
      <c r="G142" s="22">
        <v>190109</v>
      </c>
      <c r="H142" s="22">
        <v>190841</v>
      </c>
      <c r="I142" s="22">
        <v>175634</v>
      </c>
      <c r="J142" s="22">
        <v>600155</v>
      </c>
      <c r="K142" s="22">
        <v>1523570</v>
      </c>
      <c r="L142" s="22">
        <v>32012</v>
      </c>
      <c r="M142" s="22">
        <v>27647</v>
      </c>
      <c r="N142" s="22">
        <v>23135</v>
      </c>
      <c r="O142" s="22">
        <v>18470</v>
      </c>
      <c r="P142" s="22">
        <v>13801</v>
      </c>
      <c r="Q142" s="22">
        <v>19868</v>
      </c>
      <c r="R142" s="22">
        <v>134933</v>
      </c>
    </row>
    <row r="143" spans="1:18" x14ac:dyDescent="0.35">
      <c r="A143" s="22" t="s">
        <v>114</v>
      </c>
      <c r="B143" s="22" t="s">
        <v>294</v>
      </c>
      <c r="C143" s="22" t="s">
        <v>397</v>
      </c>
      <c r="D143" s="22" t="s">
        <v>398</v>
      </c>
      <c r="E143" s="22">
        <v>84684</v>
      </c>
      <c r="F143" s="22">
        <v>88761</v>
      </c>
      <c r="G143" s="22">
        <v>93034</v>
      </c>
      <c r="H143" s="22">
        <v>97514</v>
      </c>
      <c r="I143" s="22">
        <v>102208</v>
      </c>
      <c r="J143" s="22">
        <v>1085158</v>
      </c>
      <c r="K143" s="22">
        <v>1551359</v>
      </c>
      <c r="L143" s="22">
        <v>62455</v>
      </c>
      <c r="M143" s="22">
        <v>58377</v>
      </c>
      <c r="N143" s="22">
        <v>54104</v>
      </c>
      <c r="O143" s="22">
        <v>49625</v>
      </c>
      <c r="P143" s="22">
        <v>44930</v>
      </c>
      <c r="Q143" s="22">
        <v>207554</v>
      </c>
      <c r="R143" s="22">
        <v>477045</v>
      </c>
    </row>
    <row r="144" spans="1:18" x14ac:dyDescent="0.35">
      <c r="A144" s="22" t="s">
        <v>114</v>
      </c>
      <c r="B144" s="22" t="s">
        <v>294</v>
      </c>
      <c r="C144" s="22" t="s">
        <v>399</v>
      </c>
      <c r="D144" s="22" t="s">
        <v>400</v>
      </c>
      <c r="E144" s="22">
        <v>192487</v>
      </c>
      <c r="F144" s="22">
        <v>199086</v>
      </c>
      <c r="G144" s="22">
        <v>205925</v>
      </c>
      <c r="H144" s="22">
        <v>197165</v>
      </c>
      <c r="I144" s="22">
        <v>185736</v>
      </c>
      <c r="J144" s="22">
        <v>2034505</v>
      </c>
      <c r="K144" s="22">
        <v>3014904</v>
      </c>
      <c r="L144" s="22">
        <v>104097</v>
      </c>
      <c r="M144" s="22">
        <v>97498</v>
      </c>
      <c r="N144" s="22">
        <v>90659</v>
      </c>
      <c r="O144" s="22">
        <v>83679</v>
      </c>
      <c r="P144" s="22">
        <v>76877</v>
      </c>
      <c r="Q144" s="22">
        <v>419957</v>
      </c>
      <c r="R144" s="22">
        <v>872767</v>
      </c>
    </row>
    <row r="145" spans="1:18" x14ac:dyDescent="0.35">
      <c r="A145" s="22" t="s">
        <v>114</v>
      </c>
      <c r="B145" s="22" t="s">
        <v>294</v>
      </c>
      <c r="C145" s="22" t="s">
        <v>401</v>
      </c>
      <c r="D145" s="22" t="s">
        <v>402</v>
      </c>
      <c r="E145" s="22">
        <v>23700</v>
      </c>
      <c r="F145" s="22">
        <v>24900</v>
      </c>
      <c r="G145" s="22">
        <v>26160</v>
      </c>
      <c r="H145" s="22">
        <v>27485</v>
      </c>
      <c r="I145" s="22">
        <v>28876</v>
      </c>
      <c r="J145" s="22">
        <v>46078</v>
      </c>
      <c r="K145" s="22">
        <v>177199</v>
      </c>
      <c r="L145" s="22">
        <v>8567</v>
      </c>
      <c r="M145" s="22">
        <v>7368</v>
      </c>
      <c r="N145" s="22">
        <v>6107</v>
      </c>
      <c r="O145" s="22">
        <v>4783</v>
      </c>
      <c r="P145" s="22">
        <v>3391</v>
      </c>
      <c r="Q145" s="22">
        <v>2323</v>
      </c>
      <c r="R145" s="22">
        <v>32539</v>
      </c>
    </row>
    <row r="146" spans="1:18" x14ac:dyDescent="0.35">
      <c r="A146" s="22" t="s">
        <v>114</v>
      </c>
      <c r="B146" s="22" t="s">
        <v>294</v>
      </c>
      <c r="C146" s="22" t="s">
        <v>403</v>
      </c>
      <c r="D146" s="22" t="s">
        <v>404</v>
      </c>
      <c r="E146" s="22">
        <v>0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</row>
    <row r="147" spans="1:18" x14ac:dyDescent="0.35">
      <c r="A147" s="22" t="s">
        <v>114</v>
      </c>
      <c r="B147" s="22" t="s">
        <v>294</v>
      </c>
      <c r="C147" s="22" t="s">
        <v>405</v>
      </c>
      <c r="D147" s="22" t="s">
        <v>406</v>
      </c>
      <c r="E147" s="22">
        <v>23300</v>
      </c>
      <c r="F147" s="22">
        <v>24300</v>
      </c>
      <c r="G147" s="22">
        <v>25344</v>
      </c>
      <c r="H147" s="22">
        <v>26434</v>
      </c>
      <c r="I147" s="22">
        <v>27573</v>
      </c>
      <c r="J147" s="22">
        <v>275035</v>
      </c>
      <c r="K147" s="22">
        <v>401986</v>
      </c>
      <c r="L147" s="22">
        <v>14658</v>
      </c>
      <c r="M147" s="22">
        <v>13658</v>
      </c>
      <c r="N147" s="22">
        <v>12614</v>
      </c>
      <c r="O147" s="22">
        <v>11524</v>
      </c>
      <c r="P147" s="22">
        <v>10385</v>
      </c>
      <c r="Q147" s="22">
        <v>75459</v>
      </c>
      <c r="R147" s="22">
        <v>138298</v>
      </c>
    </row>
    <row r="148" spans="1:18" x14ac:dyDescent="0.35">
      <c r="A148" s="22" t="s">
        <v>114</v>
      </c>
      <c r="B148" s="22" t="s">
        <v>294</v>
      </c>
      <c r="C148" s="22" t="s">
        <v>407</v>
      </c>
      <c r="D148" s="22" t="s">
        <v>408</v>
      </c>
      <c r="E148" s="22">
        <v>1039574</v>
      </c>
      <c r="F148" s="22">
        <v>1071701</v>
      </c>
      <c r="G148" s="22">
        <v>1035753</v>
      </c>
      <c r="H148" s="22">
        <v>1065894</v>
      </c>
      <c r="I148" s="22">
        <v>1096928</v>
      </c>
      <c r="J148" s="22">
        <v>15044592</v>
      </c>
      <c r="K148" s="22">
        <v>20354442</v>
      </c>
      <c r="L148" s="22">
        <v>592134</v>
      </c>
      <c r="M148" s="22">
        <v>560006</v>
      </c>
      <c r="N148" s="22">
        <v>526817</v>
      </c>
      <c r="O148" s="22">
        <v>496675</v>
      </c>
      <c r="P148" s="22">
        <v>465642</v>
      </c>
      <c r="Q148" s="22">
        <v>3202855</v>
      </c>
      <c r="R148" s="22">
        <v>5844129</v>
      </c>
    </row>
    <row r="149" spans="1:18" x14ac:dyDescent="0.35">
      <c r="A149" s="22" t="s">
        <v>114</v>
      </c>
      <c r="B149" s="22" t="s">
        <v>294</v>
      </c>
      <c r="C149" s="22" t="s">
        <v>409</v>
      </c>
      <c r="D149" s="22" t="s">
        <v>410</v>
      </c>
      <c r="E149" s="22">
        <v>94196</v>
      </c>
      <c r="F149" s="22">
        <v>98360</v>
      </c>
      <c r="G149" s="22">
        <v>92428</v>
      </c>
      <c r="H149" s="22">
        <v>84958</v>
      </c>
      <c r="I149" s="22">
        <v>80246</v>
      </c>
      <c r="J149" s="22">
        <v>993204</v>
      </c>
      <c r="K149" s="22">
        <v>1443392</v>
      </c>
      <c r="L149" s="22">
        <v>59546</v>
      </c>
      <c r="M149" s="22">
        <v>55382</v>
      </c>
      <c r="N149" s="22">
        <v>51023</v>
      </c>
      <c r="O149" s="22">
        <v>47199</v>
      </c>
      <c r="P149" s="22">
        <v>43766</v>
      </c>
      <c r="Q149" s="22">
        <v>220910</v>
      </c>
      <c r="R149" s="22">
        <v>477826</v>
      </c>
    </row>
    <row r="150" spans="1:18" x14ac:dyDescent="0.35">
      <c r="A150" s="22" t="s">
        <v>114</v>
      </c>
      <c r="B150" s="22" t="s">
        <v>294</v>
      </c>
      <c r="C150" s="22" t="s">
        <v>411</v>
      </c>
      <c r="D150" s="22" t="s">
        <v>412</v>
      </c>
      <c r="E150" s="22">
        <v>29314</v>
      </c>
      <c r="F150" s="22">
        <v>30223</v>
      </c>
      <c r="G150" s="22">
        <v>31163</v>
      </c>
      <c r="H150" s="22">
        <v>32133</v>
      </c>
      <c r="I150" s="22">
        <v>33963</v>
      </c>
      <c r="J150" s="22">
        <v>646340</v>
      </c>
      <c r="K150" s="22">
        <v>803136</v>
      </c>
      <c r="L150" s="22">
        <v>23166</v>
      </c>
      <c r="M150" s="22">
        <v>22256</v>
      </c>
      <c r="N150" s="22">
        <v>21248</v>
      </c>
      <c r="O150" s="22">
        <v>20347</v>
      </c>
      <c r="P150" s="22">
        <v>18518</v>
      </c>
      <c r="Q150" s="22">
        <v>172357</v>
      </c>
      <c r="R150" s="22">
        <v>277892</v>
      </c>
    </row>
    <row r="151" spans="1:18" x14ac:dyDescent="0.35">
      <c r="A151" s="22" t="s">
        <v>114</v>
      </c>
      <c r="B151" s="22" t="s">
        <v>294</v>
      </c>
      <c r="C151" s="22" t="s">
        <v>413</v>
      </c>
      <c r="D151" s="22" t="s">
        <v>414</v>
      </c>
      <c r="E151" s="22">
        <v>17771</v>
      </c>
      <c r="F151" s="22">
        <v>18583</v>
      </c>
      <c r="G151" s="22">
        <v>19432</v>
      </c>
      <c r="H151" s="22">
        <v>20320</v>
      </c>
      <c r="I151" s="22">
        <v>21249</v>
      </c>
      <c r="J151" s="22">
        <v>108294</v>
      </c>
      <c r="K151" s="22">
        <v>205649</v>
      </c>
      <c r="L151" s="22">
        <v>9093</v>
      </c>
      <c r="M151" s="22">
        <v>8281</v>
      </c>
      <c r="N151" s="22">
        <v>7431</v>
      </c>
      <c r="O151" s="22">
        <v>6544</v>
      </c>
      <c r="P151" s="22">
        <v>5615</v>
      </c>
      <c r="Q151" s="22">
        <v>8342</v>
      </c>
      <c r="R151" s="22">
        <v>45306</v>
      </c>
    </row>
    <row r="152" spans="1:18" x14ac:dyDescent="0.35">
      <c r="A152" s="22" t="s">
        <v>114</v>
      </c>
      <c r="B152" s="22" t="s">
        <v>294</v>
      </c>
      <c r="C152" s="22" t="s">
        <v>415</v>
      </c>
      <c r="D152" s="22" t="s">
        <v>416</v>
      </c>
      <c r="E152" s="22">
        <v>1172393</v>
      </c>
      <c r="F152" s="22">
        <v>1176067</v>
      </c>
      <c r="G152" s="22">
        <v>1052648</v>
      </c>
      <c r="H152" s="22">
        <v>815606</v>
      </c>
      <c r="I152" s="22">
        <v>694576</v>
      </c>
      <c r="J152" s="22">
        <v>13532825</v>
      </c>
      <c r="K152" s="22">
        <v>18444115</v>
      </c>
      <c r="L152" s="22">
        <v>509423</v>
      </c>
      <c r="M152" s="22">
        <v>469239</v>
      </c>
      <c r="N152" s="22">
        <v>428818</v>
      </c>
      <c r="O152" s="22">
        <v>395671</v>
      </c>
      <c r="P152" s="22">
        <v>373843</v>
      </c>
      <c r="Q152" s="22">
        <v>3171620</v>
      </c>
      <c r="R152" s="22">
        <v>5348614</v>
      </c>
    </row>
    <row r="153" spans="1:18" x14ac:dyDescent="0.35">
      <c r="A153" s="22" t="s">
        <v>114</v>
      </c>
      <c r="B153" s="22" t="s">
        <v>294</v>
      </c>
      <c r="C153" s="22" t="s">
        <v>417</v>
      </c>
      <c r="D153" s="22" t="s">
        <v>418</v>
      </c>
      <c r="E153" s="22">
        <v>1213006</v>
      </c>
      <c r="F153" s="22">
        <v>1378870</v>
      </c>
      <c r="G153" s="22">
        <v>1301127</v>
      </c>
      <c r="H153" s="22">
        <v>1156396</v>
      </c>
      <c r="I153" s="22">
        <v>1195746</v>
      </c>
      <c r="J153" s="22">
        <v>25691659</v>
      </c>
      <c r="K153" s="22">
        <v>31936804</v>
      </c>
      <c r="L153" s="22">
        <v>1008827</v>
      </c>
      <c r="M153" s="22">
        <v>957268</v>
      </c>
      <c r="N153" s="22">
        <v>903348</v>
      </c>
      <c r="O153" s="22">
        <v>855102</v>
      </c>
      <c r="P153" s="22">
        <v>815753</v>
      </c>
      <c r="Q153" s="22">
        <v>8093295</v>
      </c>
      <c r="R153" s="22">
        <v>12633593</v>
      </c>
    </row>
    <row r="154" spans="1:18" x14ac:dyDescent="0.35">
      <c r="A154" s="22" t="s">
        <v>114</v>
      </c>
      <c r="B154" s="22" t="s">
        <v>294</v>
      </c>
      <c r="C154" s="22" t="s">
        <v>419</v>
      </c>
      <c r="D154" s="22" t="s">
        <v>420</v>
      </c>
      <c r="E154" s="22">
        <v>85189</v>
      </c>
      <c r="F154" s="22">
        <v>89219</v>
      </c>
      <c r="G154" s="22">
        <v>93439</v>
      </c>
      <c r="H154" s="22">
        <v>97859</v>
      </c>
      <c r="I154" s="22">
        <v>102489</v>
      </c>
      <c r="J154" s="22">
        <v>1015155</v>
      </c>
      <c r="K154" s="22">
        <v>1483350</v>
      </c>
      <c r="L154" s="22">
        <v>68377</v>
      </c>
      <c r="M154" s="22">
        <v>64347</v>
      </c>
      <c r="N154" s="22">
        <v>59126</v>
      </c>
      <c r="O154" s="22">
        <v>55706</v>
      </c>
      <c r="P154" s="22">
        <v>51077</v>
      </c>
      <c r="Q154" s="22">
        <v>213371</v>
      </c>
      <c r="R154" s="22">
        <v>512004</v>
      </c>
    </row>
    <row r="155" spans="1:18" x14ac:dyDescent="0.35">
      <c r="A155" s="22" t="s">
        <v>114</v>
      </c>
      <c r="B155" s="22" t="s">
        <v>294</v>
      </c>
      <c r="C155" s="22" t="s">
        <v>421</v>
      </c>
      <c r="D155" s="22" t="s">
        <v>422</v>
      </c>
      <c r="E155" s="22">
        <v>145106</v>
      </c>
      <c r="F155" s="22">
        <v>142226</v>
      </c>
      <c r="G155" s="22">
        <v>145682</v>
      </c>
      <c r="H155" s="22">
        <v>149228</v>
      </c>
      <c r="I155" s="22">
        <v>139811</v>
      </c>
      <c r="J155" s="22">
        <v>3578833</v>
      </c>
      <c r="K155" s="22">
        <v>4300886</v>
      </c>
      <c r="L155" s="22">
        <v>102827</v>
      </c>
      <c r="M155" s="22">
        <v>99268</v>
      </c>
      <c r="N155" s="22">
        <v>95812</v>
      </c>
      <c r="O155" s="22">
        <v>92268</v>
      </c>
      <c r="P155" s="22">
        <v>88635</v>
      </c>
      <c r="Q155" s="22">
        <v>1030132</v>
      </c>
      <c r="R155" s="22">
        <v>1508942</v>
      </c>
    </row>
    <row r="156" spans="1:18" x14ac:dyDescent="0.35">
      <c r="A156" s="22" t="s">
        <v>114</v>
      </c>
      <c r="B156" s="22" t="s">
        <v>294</v>
      </c>
      <c r="C156" s="22" t="s">
        <v>423</v>
      </c>
      <c r="D156" s="22" t="s">
        <v>424</v>
      </c>
      <c r="E156" s="22">
        <v>1593082</v>
      </c>
      <c r="F156" s="22">
        <v>1645140</v>
      </c>
      <c r="G156" s="22">
        <v>1545349</v>
      </c>
      <c r="H156" s="22">
        <v>1593330</v>
      </c>
      <c r="I156" s="22">
        <v>1642846</v>
      </c>
      <c r="J156" s="22">
        <v>15233680</v>
      </c>
      <c r="K156" s="22">
        <v>23253427</v>
      </c>
      <c r="L156" s="22">
        <v>689643</v>
      </c>
      <c r="M156" s="22">
        <v>642229</v>
      </c>
      <c r="N156" s="22">
        <v>593903</v>
      </c>
      <c r="O156" s="22">
        <v>545920</v>
      </c>
      <c r="P156" s="22">
        <v>496405</v>
      </c>
      <c r="Q156" s="22">
        <v>3609068</v>
      </c>
      <c r="R156" s="22">
        <v>6577168</v>
      </c>
    </row>
    <row r="157" spans="1:18" x14ac:dyDescent="0.35">
      <c r="A157" s="22" t="s">
        <v>114</v>
      </c>
      <c r="B157" s="22" t="s">
        <v>294</v>
      </c>
      <c r="C157" s="22" t="s">
        <v>425</v>
      </c>
      <c r="D157" s="22" t="s">
        <v>426</v>
      </c>
      <c r="E157" s="22">
        <v>234583</v>
      </c>
      <c r="F157" s="22">
        <v>243118</v>
      </c>
      <c r="G157" s="22">
        <v>251971</v>
      </c>
      <c r="H157" s="22">
        <v>261154</v>
      </c>
      <c r="I157" s="22">
        <v>270679</v>
      </c>
      <c r="J157" s="22">
        <v>1880314</v>
      </c>
      <c r="K157" s="22">
        <v>3141819</v>
      </c>
      <c r="L157" s="22">
        <v>109187</v>
      </c>
      <c r="M157" s="22">
        <v>100652</v>
      </c>
      <c r="N157" s="22">
        <v>91799</v>
      </c>
      <c r="O157" s="22">
        <v>82616</v>
      </c>
      <c r="P157" s="22">
        <v>73091</v>
      </c>
      <c r="Q157" s="22">
        <v>227108</v>
      </c>
      <c r="R157" s="22">
        <v>684453</v>
      </c>
    </row>
    <row r="158" spans="1:18" x14ac:dyDescent="0.35">
      <c r="A158" s="22" t="s">
        <v>114</v>
      </c>
      <c r="B158" s="22" t="s">
        <v>294</v>
      </c>
      <c r="C158" s="22" t="s">
        <v>427</v>
      </c>
      <c r="D158" s="22" t="s">
        <v>428</v>
      </c>
      <c r="E158" s="22">
        <v>189767</v>
      </c>
      <c r="F158" s="22">
        <v>195103</v>
      </c>
      <c r="G158" s="22">
        <v>200624</v>
      </c>
      <c r="H158" s="22">
        <v>206337</v>
      </c>
      <c r="I158" s="22">
        <v>104225</v>
      </c>
      <c r="J158" s="22">
        <v>176180</v>
      </c>
      <c r="K158" s="22">
        <v>1072236</v>
      </c>
      <c r="L158" s="22">
        <v>35484</v>
      </c>
      <c r="M158" s="22">
        <v>28678</v>
      </c>
      <c r="N158" s="22">
        <v>21687</v>
      </c>
      <c r="O158" s="22">
        <v>14504</v>
      </c>
      <c r="P158" s="22">
        <v>8185</v>
      </c>
      <c r="Q158" s="22">
        <v>6725</v>
      </c>
      <c r="R158" s="22">
        <v>115263</v>
      </c>
    </row>
    <row r="159" spans="1:18" x14ac:dyDescent="0.35">
      <c r="A159" s="22" t="s">
        <v>114</v>
      </c>
      <c r="B159" s="22" t="s">
        <v>294</v>
      </c>
      <c r="C159" s="22" t="s">
        <v>429</v>
      </c>
      <c r="D159" s="22" t="s">
        <v>430</v>
      </c>
      <c r="E159" s="22">
        <v>2111219</v>
      </c>
      <c r="F159" s="22">
        <v>130680</v>
      </c>
      <c r="G159" s="22">
        <v>137107</v>
      </c>
      <c r="H159" s="22">
        <v>143852</v>
      </c>
      <c r="I159" s="22">
        <v>150928</v>
      </c>
      <c r="J159" s="22">
        <v>1216249</v>
      </c>
      <c r="K159" s="22">
        <v>3890035</v>
      </c>
      <c r="L159" s="22">
        <v>90981</v>
      </c>
      <c r="M159" s="22">
        <v>84855</v>
      </c>
      <c r="N159" s="22">
        <v>78428</v>
      </c>
      <c r="O159" s="22">
        <v>71683</v>
      </c>
      <c r="P159" s="22">
        <v>64607</v>
      </c>
      <c r="Q159" s="22">
        <v>222580</v>
      </c>
      <c r="R159" s="22">
        <v>613134</v>
      </c>
    </row>
    <row r="160" spans="1:18" x14ac:dyDescent="0.35">
      <c r="A160" s="22" t="s">
        <v>114</v>
      </c>
      <c r="B160" s="22" t="s">
        <v>294</v>
      </c>
      <c r="C160" s="22" t="s">
        <v>431</v>
      </c>
      <c r="D160" s="22" t="s">
        <v>432</v>
      </c>
      <c r="E160" s="22">
        <v>532209</v>
      </c>
      <c r="F160" s="22">
        <v>438085</v>
      </c>
      <c r="G160" s="22">
        <v>398838</v>
      </c>
      <c r="H160" s="22">
        <v>406252</v>
      </c>
      <c r="I160" s="22">
        <v>426757</v>
      </c>
      <c r="J160" s="22">
        <v>12410245</v>
      </c>
      <c r="K160" s="22">
        <v>14612386</v>
      </c>
      <c r="L160" s="22">
        <v>731941</v>
      </c>
      <c r="M160" s="22">
        <v>704677</v>
      </c>
      <c r="N160" s="22">
        <v>684058</v>
      </c>
      <c r="O160" s="22">
        <v>664325</v>
      </c>
      <c r="P160" s="22">
        <v>643821</v>
      </c>
      <c r="Q160" s="22">
        <v>7610417</v>
      </c>
      <c r="R160" s="22">
        <v>11039239</v>
      </c>
    </row>
    <row r="161" spans="1:18" x14ac:dyDescent="0.35">
      <c r="A161" s="22" t="s">
        <v>114</v>
      </c>
      <c r="B161" s="22" t="s">
        <v>294</v>
      </c>
      <c r="C161" s="22" t="s">
        <v>433</v>
      </c>
      <c r="D161" s="22" t="s">
        <v>434</v>
      </c>
      <c r="E161" s="22">
        <v>164376</v>
      </c>
      <c r="F161" s="22">
        <v>168029</v>
      </c>
      <c r="G161" s="22">
        <v>171763</v>
      </c>
      <c r="H161" s="22">
        <v>175579</v>
      </c>
      <c r="I161" s="22">
        <v>179481</v>
      </c>
      <c r="J161" s="22">
        <v>60234</v>
      </c>
      <c r="K161" s="22">
        <v>919462</v>
      </c>
      <c r="L161" s="22">
        <v>20433</v>
      </c>
      <c r="M161" s="22">
        <v>16780</v>
      </c>
      <c r="N161" s="22">
        <v>13046</v>
      </c>
      <c r="O161" s="22">
        <v>9230</v>
      </c>
      <c r="P161" s="22">
        <v>5328</v>
      </c>
      <c r="Q161" s="22">
        <v>1338</v>
      </c>
      <c r="R161" s="22">
        <v>66155</v>
      </c>
    </row>
    <row r="162" spans="1:18" x14ac:dyDescent="0.35">
      <c r="A162" s="22" t="s">
        <v>114</v>
      </c>
      <c r="B162" s="22" t="s">
        <v>294</v>
      </c>
      <c r="C162" s="22" t="s">
        <v>435</v>
      </c>
      <c r="D162" s="22" t="s">
        <v>436</v>
      </c>
      <c r="E162" s="22">
        <v>157126</v>
      </c>
      <c r="F162" s="22">
        <v>164514</v>
      </c>
      <c r="G162" s="22">
        <v>172249</v>
      </c>
      <c r="H162" s="22">
        <v>180347</v>
      </c>
      <c r="I162" s="22">
        <v>188827</v>
      </c>
      <c r="J162" s="22">
        <v>120020</v>
      </c>
      <c r="K162" s="22">
        <v>983083</v>
      </c>
      <c r="L162" s="22">
        <v>43948</v>
      </c>
      <c r="M162" s="22">
        <v>36561</v>
      </c>
      <c r="N162" s="22">
        <v>28826</v>
      </c>
      <c r="O162" s="22">
        <v>20727</v>
      </c>
      <c r="P162" s="22">
        <v>12247</v>
      </c>
      <c r="Q162" s="22">
        <v>4246</v>
      </c>
      <c r="R162" s="22">
        <v>146555</v>
      </c>
    </row>
    <row r="163" spans="1:18" x14ac:dyDescent="0.35">
      <c r="A163" s="22" t="s">
        <v>114</v>
      </c>
      <c r="B163" s="22" t="s">
        <v>294</v>
      </c>
      <c r="C163" s="22" t="s">
        <v>437</v>
      </c>
      <c r="D163" s="22" t="s">
        <v>438</v>
      </c>
      <c r="E163" s="22">
        <v>667727</v>
      </c>
      <c r="F163" s="22">
        <v>685900</v>
      </c>
      <c r="G163" s="22">
        <v>702000</v>
      </c>
      <c r="H163" s="22">
        <v>705471</v>
      </c>
      <c r="I163" s="22">
        <v>712160</v>
      </c>
      <c r="J163" s="22">
        <v>5540307</v>
      </c>
      <c r="K163" s="22">
        <v>9013565</v>
      </c>
      <c r="L163" s="22">
        <v>238808</v>
      </c>
      <c r="M163" s="22">
        <v>221036</v>
      </c>
      <c r="N163" s="22">
        <v>202742</v>
      </c>
      <c r="O163" s="22">
        <v>184254</v>
      </c>
      <c r="P163" s="22">
        <v>165805</v>
      </c>
      <c r="Q163" s="22">
        <v>675148</v>
      </c>
      <c r="R163" s="22">
        <v>1687793</v>
      </c>
    </row>
    <row r="164" spans="1:18" x14ac:dyDescent="0.35">
      <c r="A164" s="22" t="s">
        <v>114</v>
      </c>
      <c r="B164" s="22" t="s">
        <v>294</v>
      </c>
      <c r="C164" s="22" t="s">
        <v>439</v>
      </c>
      <c r="D164" s="22" t="s">
        <v>440</v>
      </c>
      <c r="E164" s="22">
        <v>434297</v>
      </c>
      <c r="F164" s="22">
        <v>387573</v>
      </c>
      <c r="G164" s="22">
        <v>389863</v>
      </c>
      <c r="H164" s="22">
        <v>393802</v>
      </c>
      <c r="I164" s="22">
        <v>364299</v>
      </c>
      <c r="J164" s="22">
        <v>3472808</v>
      </c>
      <c r="K164" s="22">
        <v>5442642</v>
      </c>
      <c r="L164" s="22">
        <v>181896</v>
      </c>
      <c r="M164" s="22">
        <v>163849</v>
      </c>
      <c r="N164" s="22">
        <v>148570</v>
      </c>
      <c r="O164" s="22">
        <v>133455</v>
      </c>
      <c r="P164" s="22">
        <v>118931</v>
      </c>
      <c r="Q164" s="22">
        <v>645919</v>
      </c>
      <c r="R164" s="22">
        <v>1392620</v>
      </c>
    </row>
    <row r="165" spans="1:18" x14ac:dyDescent="0.35">
      <c r="A165" s="22" t="s">
        <v>114</v>
      </c>
      <c r="B165" s="22" t="s">
        <v>294</v>
      </c>
      <c r="C165" s="22" t="s">
        <v>441</v>
      </c>
      <c r="D165" s="22" t="s">
        <v>442</v>
      </c>
      <c r="E165" s="22">
        <v>354839</v>
      </c>
      <c r="F165" s="22">
        <v>368416</v>
      </c>
      <c r="G165" s="22">
        <v>382542</v>
      </c>
      <c r="H165" s="22">
        <v>397244</v>
      </c>
      <c r="I165" s="22">
        <v>412546</v>
      </c>
      <c r="J165" s="22">
        <v>2756075</v>
      </c>
      <c r="K165" s="22">
        <v>4671662</v>
      </c>
      <c r="L165" s="22">
        <v>139591</v>
      </c>
      <c r="M165" s="22">
        <v>126014</v>
      </c>
      <c r="N165" s="22">
        <v>111888</v>
      </c>
      <c r="O165" s="22">
        <v>97186</v>
      </c>
      <c r="P165" s="22">
        <v>81884</v>
      </c>
      <c r="Q165" s="22">
        <v>546064</v>
      </c>
      <c r="R165" s="22">
        <v>1102627</v>
      </c>
    </row>
    <row r="166" spans="1:18" x14ac:dyDescent="0.35">
      <c r="A166" s="22" t="s">
        <v>114</v>
      </c>
      <c r="B166" s="22" t="s">
        <v>294</v>
      </c>
      <c r="C166" s="22" t="s">
        <v>443</v>
      </c>
      <c r="D166" s="22" t="s">
        <v>444</v>
      </c>
      <c r="E166" s="22">
        <v>322125</v>
      </c>
      <c r="F166" s="22">
        <v>335425</v>
      </c>
      <c r="G166" s="22">
        <v>300883</v>
      </c>
      <c r="H166" s="22">
        <v>235597</v>
      </c>
      <c r="I166" s="22">
        <v>216191</v>
      </c>
      <c r="J166" s="22">
        <v>0</v>
      </c>
      <c r="K166" s="22">
        <v>1410221</v>
      </c>
      <c r="L166" s="22">
        <v>54840</v>
      </c>
      <c r="M166" s="22">
        <v>43702</v>
      </c>
      <c r="N166" s="22">
        <v>39940</v>
      </c>
      <c r="O166" s="22">
        <v>27288</v>
      </c>
      <c r="P166" s="22">
        <v>18872</v>
      </c>
      <c r="Q166" s="22">
        <v>26164</v>
      </c>
      <c r="R166" s="22">
        <v>210806</v>
      </c>
    </row>
    <row r="167" spans="1:18" x14ac:dyDescent="0.35">
      <c r="A167" s="22" t="s">
        <v>114</v>
      </c>
      <c r="B167" s="22" t="s">
        <v>294</v>
      </c>
      <c r="C167" s="22" t="s">
        <v>445</v>
      </c>
      <c r="D167" s="22" t="s">
        <v>446</v>
      </c>
      <c r="E167" s="22">
        <v>830168</v>
      </c>
      <c r="F167" s="22">
        <v>856977</v>
      </c>
      <c r="G167" s="22">
        <v>884737</v>
      </c>
      <c r="H167" s="22">
        <v>700281</v>
      </c>
      <c r="I167" s="22">
        <v>468086</v>
      </c>
      <c r="J167" s="22">
        <v>2478914</v>
      </c>
      <c r="K167" s="22">
        <v>6219163</v>
      </c>
      <c r="L167" s="22">
        <v>198065</v>
      </c>
      <c r="M167" s="22">
        <v>171255</v>
      </c>
      <c r="N167" s="22">
        <v>143495</v>
      </c>
      <c r="O167" s="22">
        <v>114748</v>
      </c>
      <c r="P167" s="22">
        <v>93042</v>
      </c>
      <c r="Q167" s="22">
        <v>249334</v>
      </c>
      <c r="R167" s="22">
        <v>969939</v>
      </c>
    </row>
    <row r="168" spans="1:18" x14ac:dyDescent="0.35">
      <c r="A168" s="22" t="s">
        <v>114</v>
      </c>
      <c r="B168" s="22" t="s">
        <v>294</v>
      </c>
      <c r="C168" s="22" t="s">
        <v>447</v>
      </c>
      <c r="D168" s="22" t="s">
        <v>448</v>
      </c>
      <c r="E168" s="22">
        <v>87021</v>
      </c>
      <c r="F168" s="22">
        <v>89160</v>
      </c>
      <c r="G168" s="22">
        <v>91351</v>
      </c>
      <c r="H168" s="22">
        <v>93596</v>
      </c>
      <c r="I168" s="22">
        <v>95896</v>
      </c>
      <c r="J168" s="22">
        <v>916342</v>
      </c>
      <c r="K168" s="22">
        <v>1373366</v>
      </c>
      <c r="L168" s="22">
        <v>33017</v>
      </c>
      <c r="M168" s="22">
        <v>30878</v>
      </c>
      <c r="N168" s="22">
        <v>28687</v>
      </c>
      <c r="O168" s="22">
        <v>26442</v>
      </c>
      <c r="P168" s="22">
        <v>24142</v>
      </c>
      <c r="Q168" s="22">
        <v>103975</v>
      </c>
      <c r="R168" s="22">
        <v>247141</v>
      </c>
    </row>
    <row r="169" spans="1:18" x14ac:dyDescent="0.35">
      <c r="A169" s="22" t="s">
        <v>114</v>
      </c>
      <c r="B169" s="22" t="s">
        <v>294</v>
      </c>
      <c r="C169" s="22" t="s">
        <v>449</v>
      </c>
      <c r="D169" s="22" t="s">
        <v>450</v>
      </c>
      <c r="E169" s="22">
        <v>216359</v>
      </c>
      <c r="F169" s="22">
        <v>223366</v>
      </c>
      <c r="G169" s="22">
        <v>134366</v>
      </c>
      <c r="H169" s="22">
        <v>139684</v>
      </c>
      <c r="I169" s="22">
        <v>132937</v>
      </c>
      <c r="J169" s="22">
        <v>627700</v>
      </c>
      <c r="K169" s="22">
        <v>1474412</v>
      </c>
      <c r="L169" s="22">
        <v>53363</v>
      </c>
      <c r="M169" s="22">
        <v>46356</v>
      </c>
      <c r="N169" s="22">
        <v>39643</v>
      </c>
      <c r="O169" s="22">
        <v>34325</v>
      </c>
      <c r="P169" s="22">
        <v>28945</v>
      </c>
      <c r="Q169" s="22">
        <v>66208</v>
      </c>
      <c r="R169" s="22">
        <v>268840</v>
      </c>
    </row>
    <row r="170" spans="1:18" x14ac:dyDescent="0.35">
      <c r="A170" s="22" t="s">
        <v>114</v>
      </c>
      <c r="B170" s="22" t="s">
        <v>294</v>
      </c>
      <c r="C170" s="22" t="s">
        <v>451</v>
      </c>
      <c r="D170" s="22" t="s">
        <v>452</v>
      </c>
      <c r="E170" s="22">
        <v>9072041</v>
      </c>
      <c r="F170" s="22">
        <v>2070563</v>
      </c>
      <c r="G170" s="22">
        <v>2161665</v>
      </c>
      <c r="H170" s="22">
        <v>2256996</v>
      </c>
      <c r="I170" s="22">
        <v>2356757</v>
      </c>
      <c r="J170" s="22">
        <v>10624083</v>
      </c>
      <c r="K170" s="22">
        <v>28542105</v>
      </c>
      <c r="L170" s="22">
        <v>916340</v>
      </c>
      <c r="M170" s="22">
        <v>826492</v>
      </c>
      <c r="N170" s="22">
        <v>735391</v>
      </c>
      <c r="O170" s="22">
        <v>640059</v>
      </c>
      <c r="P170" s="22">
        <v>540298</v>
      </c>
      <c r="Q170" s="22">
        <v>1472840</v>
      </c>
      <c r="R170" s="22">
        <v>5131420</v>
      </c>
    </row>
    <row r="171" spans="1:18" x14ac:dyDescent="0.35">
      <c r="A171" s="22" t="s">
        <v>114</v>
      </c>
      <c r="B171" s="22" t="s">
        <v>294</v>
      </c>
      <c r="C171" s="22" t="s">
        <v>453</v>
      </c>
      <c r="D171" s="22" t="s">
        <v>454</v>
      </c>
      <c r="E171" s="22">
        <v>65829</v>
      </c>
      <c r="F171" s="22">
        <v>27684</v>
      </c>
      <c r="G171" s="22">
        <v>28379</v>
      </c>
      <c r="H171" s="22">
        <v>29091</v>
      </c>
      <c r="I171" s="22">
        <v>29822</v>
      </c>
      <c r="J171" s="22">
        <v>207519</v>
      </c>
      <c r="K171" s="22">
        <v>388324</v>
      </c>
      <c r="L171" s="22">
        <v>9979</v>
      </c>
      <c r="M171" s="22">
        <v>7865</v>
      </c>
      <c r="N171" s="22">
        <v>7170</v>
      </c>
      <c r="O171" s="22">
        <v>6458</v>
      </c>
      <c r="P171" s="22">
        <v>5727</v>
      </c>
      <c r="Q171" s="22">
        <v>20993</v>
      </c>
      <c r="R171" s="22">
        <v>58192</v>
      </c>
    </row>
    <row r="172" spans="1:18" x14ac:dyDescent="0.35">
      <c r="A172" s="22" t="s">
        <v>114</v>
      </c>
      <c r="B172" s="22" t="s">
        <v>294</v>
      </c>
      <c r="C172" s="22" t="s">
        <v>455</v>
      </c>
      <c r="D172" s="22" t="s">
        <v>456</v>
      </c>
      <c r="E172" s="22">
        <v>56063</v>
      </c>
      <c r="F172" s="22">
        <v>58270</v>
      </c>
      <c r="G172" s="22">
        <v>60569</v>
      </c>
      <c r="H172" s="22">
        <v>62964</v>
      </c>
      <c r="I172" s="22">
        <v>65458</v>
      </c>
      <c r="J172" s="22">
        <v>488560</v>
      </c>
      <c r="K172" s="22">
        <v>791884</v>
      </c>
      <c r="L172" s="22">
        <v>30295</v>
      </c>
      <c r="M172" s="22">
        <v>28088</v>
      </c>
      <c r="N172" s="22">
        <v>25789</v>
      </c>
      <c r="O172" s="22">
        <v>23394</v>
      </c>
      <c r="P172" s="22">
        <v>20900</v>
      </c>
      <c r="Q172" s="22">
        <v>67672</v>
      </c>
      <c r="R172" s="22">
        <v>196138</v>
      </c>
    </row>
    <row r="173" spans="1:18" x14ac:dyDescent="0.35">
      <c r="A173" s="22" t="s">
        <v>114</v>
      </c>
      <c r="B173" s="22" t="s">
        <v>294</v>
      </c>
      <c r="C173" s="22" t="s">
        <v>457</v>
      </c>
      <c r="D173" s="22" t="s">
        <v>458</v>
      </c>
      <c r="E173" s="22">
        <v>883674</v>
      </c>
      <c r="F173" s="22">
        <v>909092</v>
      </c>
      <c r="G173" s="22">
        <v>935476</v>
      </c>
      <c r="H173" s="22">
        <v>921529</v>
      </c>
      <c r="I173" s="22">
        <v>507399</v>
      </c>
      <c r="J173" s="22">
        <v>6222724</v>
      </c>
      <c r="K173" s="22">
        <v>10379894</v>
      </c>
      <c r="L173" s="22">
        <v>296733</v>
      </c>
      <c r="M173" s="22">
        <v>271315</v>
      </c>
      <c r="N173" s="22">
        <v>244930</v>
      </c>
      <c r="O173" s="22">
        <v>217540</v>
      </c>
      <c r="P173" s="22">
        <v>194394</v>
      </c>
      <c r="Q173" s="22">
        <v>1309961</v>
      </c>
      <c r="R173" s="22">
        <v>2534873</v>
      </c>
    </row>
    <row r="174" spans="1:18" x14ac:dyDescent="0.35">
      <c r="A174" s="22" t="s">
        <v>114</v>
      </c>
      <c r="B174" s="22" t="s">
        <v>294</v>
      </c>
      <c r="C174" s="22" t="s">
        <v>459</v>
      </c>
      <c r="D174" s="22" t="s">
        <v>460</v>
      </c>
      <c r="E174" s="22">
        <v>27700</v>
      </c>
      <c r="F174" s="22">
        <v>27700</v>
      </c>
      <c r="G174" s="22">
        <v>27700</v>
      </c>
      <c r="H174" s="22">
        <v>27700</v>
      </c>
      <c r="I174" s="22">
        <v>26616</v>
      </c>
      <c r="J174" s="22">
        <v>15700</v>
      </c>
      <c r="K174" s="22">
        <v>153116</v>
      </c>
      <c r="L174" s="22">
        <v>4211</v>
      </c>
      <c r="M174" s="22">
        <v>3449</v>
      </c>
      <c r="N174" s="22">
        <v>2687</v>
      </c>
      <c r="O174" s="22">
        <v>1925</v>
      </c>
      <c r="P174" s="22">
        <v>1164</v>
      </c>
      <c r="Q174" s="22">
        <v>432</v>
      </c>
      <c r="R174" s="22">
        <v>13868</v>
      </c>
    </row>
    <row r="175" spans="1:18" x14ac:dyDescent="0.35">
      <c r="A175" s="22" t="s">
        <v>114</v>
      </c>
      <c r="B175" s="22" t="s">
        <v>294</v>
      </c>
      <c r="C175" s="22" t="s">
        <v>461</v>
      </c>
      <c r="D175" s="22" t="s">
        <v>462</v>
      </c>
      <c r="E175" s="22">
        <v>499514</v>
      </c>
      <c r="F175" s="22">
        <v>488528</v>
      </c>
      <c r="G175" s="22">
        <v>502626</v>
      </c>
      <c r="H175" s="22">
        <v>482989</v>
      </c>
      <c r="I175" s="22">
        <v>461768</v>
      </c>
      <c r="J175" s="22">
        <v>2568934</v>
      </c>
      <c r="K175" s="22">
        <v>5004359</v>
      </c>
      <c r="L175" s="22">
        <v>200004</v>
      </c>
      <c r="M175" s="22">
        <v>177683</v>
      </c>
      <c r="N175" s="22">
        <v>156230</v>
      </c>
      <c r="O175" s="22">
        <v>134233</v>
      </c>
      <c r="P175" s="22">
        <v>114161</v>
      </c>
      <c r="Q175" s="22">
        <v>341012</v>
      </c>
      <c r="R175" s="22">
        <v>1123323</v>
      </c>
    </row>
    <row r="176" spans="1:18" x14ac:dyDescent="0.35">
      <c r="A176" s="22" t="s">
        <v>114</v>
      </c>
      <c r="B176" s="22" t="s">
        <v>294</v>
      </c>
      <c r="C176" s="22" t="s">
        <v>463</v>
      </c>
      <c r="D176" s="22" t="s">
        <v>464</v>
      </c>
      <c r="E176" s="22">
        <v>1489449</v>
      </c>
      <c r="F176" s="22">
        <v>1325126</v>
      </c>
      <c r="G176" s="22">
        <v>1337319</v>
      </c>
      <c r="H176" s="22">
        <v>1255286</v>
      </c>
      <c r="I176" s="22">
        <v>1296909</v>
      </c>
      <c r="J176" s="22">
        <v>14617559</v>
      </c>
      <c r="K176" s="22">
        <v>21321648</v>
      </c>
      <c r="L176" s="22">
        <v>669873</v>
      </c>
      <c r="M176" s="22">
        <v>611355</v>
      </c>
      <c r="N176" s="22">
        <v>563578</v>
      </c>
      <c r="O176" s="22">
        <v>516158</v>
      </c>
      <c r="P176" s="22">
        <v>474534</v>
      </c>
      <c r="Q176" s="22">
        <v>2757431</v>
      </c>
      <c r="R176" s="22">
        <v>5592929</v>
      </c>
    </row>
    <row r="177" spans="1:18" x14ac:dyDescent="0.35">
      <c r="A177" s="22" t="s">
        <v>114</v>
      </c>
      <c r="B177" s="22" t="s">
        <v>294</v>
      </c>
      <c r="C177" s="22" t="s">
        <v>465</v>
      </c>
      <c r="D177" s="22" t="s">
        <v>466</v>
      </c>
      <c r="E177" s="22">
        <v>3017463</v>
      </c>
      <c r="F177" s="22">
        <v>3041579</v>
      </c>
      <c r="G177" s="22">
        <v>3066582</v>
      </c>
      <c r="H177" s="22">
        <v>2092508</v>
      </c>
      <c r="I177" s="22">
        <v>2119391</v>
      </c>
      <c r="J177" s="22">
        <v>11076484</v>
      </c>
      <c r="K177" s="22">
        <v>24414007</v>
      </c>
      <c r="L177" s="22">
        <v>626991</v>
      </c>
      <c r="M177" s="22">
        <v>549528</v>
      </c>
      <c r="N177" s="22">
        <v>470110</v>
      </c>
      <c r="O177" s="22">
        <v>402085</v>
      </c>
      <c r="P177" s="22">
        <v>340256</v>
      </c>
      <c r="Q177" s="22">
        <v>789675</v>
      </c>
      <c r="R177" s="22">
        <v>3178645</v>
      </c>
    </row>
    <row r="178" spans="1:18" x14ac:dyDescent="0.35">
      <c r="A178" s="22" t="s">
        <v>114</v>
      </c>
      <c r="B178" s="22" t="s">
        <v>294</v>
      </c>
      <c r="C178" s="22" t="s">
        <v>467</v>
      </c>
      <c r="D178" s="22" t="s">
        <v>468</v>
      </c>
      <c r="E178" s="22">
        <v>464991</v>
      </c>
      <c r="F178" s="22">
        <v>329461</v>
      </c>
      <c r="G178" s="22">
        <v>341894</v>
      </c>
      <c r="H178" s="22">
        <v>354819</v>
      </c>
      <c r="I178" s="22">
        <v>368255</v>
      </c>
      <c r="J178" s="22">
        <v>3977200</v>
      </c>
      <c r="K178" s="22">
        <v>5836620</v>
      </c>
      <c r="L178" s="22">
        <v>202582</v>
      </c>
      <c r="M178" s="22">
        <v>185884</v>
      </c>
      <c r="N178" s="22">
        <v>173451</v>
      </c>
      <c r="O178" s="22">
        <v>160527</v>
      </c>
      <c r="P178" s="22">
        <v>147091</v>
      </c>
      <c r="Q178" s="22">
        <v>763412</v>
      </c>
      <c r="R178" s="22">
        <v>1632947</v>
      </c>
    </row>
    <row r="179" spans="1:18" x14ac:dyDescent="0.35">
      <c r="A179" s="22" t="s">
        <v>114</v>
      </c>
      <c r="B179" s="22" t="s">
        <v>294</v>
      </c>
      <c r="C179" s="22" t="s">
        <v>469</v>
      </c>
      <c r="D179" s="22" t="s">
        <v>470</v>
      </c>
      <c r="E179" s="22">
        <v>168147</v>
      </c>
      <c r="F179" s="22">
        <v>171627</v>
      </c>
      <c r="G179" s="22">
        <v>175179</v>
      </c>
      <c r="H179" s="22">
        <v>178805</v>
      </c>
      <c r="I179" s="22">
        <v>90786</v>
      </c>
      <c r="J179" s="22">
        <v>0</v>
      </c>
      <c r="K179" s="22">
        <v>784544</v>
      </c>
      <c r="L179" s="22">
        <v>15293</v>
      </c>
      <c r="M179" s="22">
        <v>11813</v>
      </c>
      <c r="N179" s="22">
        <v>8261</v>
      </c>
      <c r="O179" s="22">
        <v>4635</v>
      </c>
      <c r="P179" s="22">
        <v>934</v>
      </c>
      <c r="Q179" s="22">
        <v>0</v>
      </c>
      <c r="R179" s="22">
        <v>40936</v>
      </c>
    </row>
    <row r="180" spans="1:18" x14ac:dyDescent="0.35">
      <c r="A180" s="22" t="s">
        <v>114</v>
      </c>
      <c r="B180" s="22" t="s">
        <v>294</v>
      </c>
      <c r="C180" s="22" t="s">
        <v>471</v>
      </c>
      <c r="D180" s="22" t="s">
        <v>472</v>
      </c>
      <c r="E180" s="22">
        <v>1382438</v>
      </c>
      <c r="F180" s="22">
        <v>1433331</v>
      </c>
      <c r="G180" s="22">
        <v>1486380</v>
      </c>
      <c r="H180" s="22">
        <v>1541690</v>
      </c>
      <c r="I180" s="22">
        <v>1565218</v>
      </c>
      <c r="J180" s="22">
        <v>22925363</v>
      </c>
      <c r="K180" s="22">
        <v>30334420</v>
      </c>
      <c r="L180" s="22">
        <v>958848</v>
      </c>
      <c r="M180" s="22">
        <v>907955</v>
      </c>
      <c r="N180" s="22">
        <v>854906</v>
      </c>
      <c r="O180" s="22">
        <v>799596</v>
      </c>
      <c r="P180" s="22">
        <v>741917</v>
      </c>
      <c r="Q180" s="22">
        <v>5452132</v>
      </c>
      <c r="R180" s="22">
        <v>9715354</v>
      </c>
    </row>
    <row r="181" spans="1:18" x14ac:dyDescent="0.35">
      <c r="A181" s="22" t="s">
        <v>114</v>
      </c>
      <c r="B181" s="22" t="s">
        <v>294</v>
      </c>
      <c r="C181" s="22" t="s">
        <v>473</v>
      </c>
      <c r="D181" s="22" t="s">
        <v>474</v>
      </c>
      <c r="E181" s="22">
        <v>1089542</v>
      </c>
      <c r="F181" s="22">
        <v>1103539</v>
      </c>
      <c r="G181" s="22">
        <v>1004631</v>
      </c>
      <c r="H181" s="22">
        <v>1017092</v>
      </c>
      <c r="I181" s="22">
        <v>1029973</v>
      </c>
      <c r="J181" s="22">
        <v>4067691</v>
      </c>
      <c r="K181" s="22">
        <v>9312468</v>
      </c>
      <c r="L181" s="22">
        <v>230677</v>
      </c>
      <c r="M181" s="22">
        <v>201875</v>
      </c>
      <c r="N181" s="22">
        <v>173234</v>
      </c>
      <c r="O181" s="22">
        <v>145967</v>
      </c>
      <c r="P181" s="22">
        <v>118282</v>
      </c>
      <c r="Q181" s="22">
        <v>486055</v>
      </c>
      <c r="R181" s="22">
        <v>1356090</v>
      </c>
    </row>
    <row r="182" spans="1:18" x14ac:dyDescent="0.35">
      <c r="A182" s="22" t="s">
        <v>114</v>
      </c>
      <c r="B182" s="22" t="s">
        <v>294</v>
      </c>
      <c r="C182" s="22" t="s">
        <v>475</v>
      </c>
      <c r="D182" s="22" t="s">
        <v>476</v>
      </c>
      <c r="E182" s="22">
        <v>247626</v>
      </c>
      <c r="F182" s="22">
        <v>255327</v>
      </c>
      <c r="G182" s="22">
        <v>263280</v>
      </c>
      <c r="H182" s="22">
        <v>256427</v>
      </c>
      <c r="I182" s="22">
        <v>249574</v>
      </c>
      <c r="J182" s="22">
        <v>1814604</v>
      </c>
      <c r="K182" s="22">
        <v>3086838</v>
      </c>
      <c r="L182" s="22">
        <v>93878</v>
      </c>
      <c r="M182" s="22">
        <v>86177</v>
      </c>
      <c r="N182" s="22">
        <v>78224</v>
      </c>
      <c r="O182" s="22">
        <v>70114</v>
      </c>
      <c r="P182" s="22">
        <v>62004</v>
      </c>
      <c r="Q182" s="22">
        <v>378124</v>
      </c>
      <c r="R182" s="22">
        <v>768521</v>
      </c>
    </row>
    <row r="183" spans="1:18" x14ac:dyDescent="0.35">
      <c r="A183" s="22" t="s">
        <v>114</v>
      </c>
      <c r="B183" s="22" t="s">
        <v>294</v>
      </c>
      <c r="C183" s="22" t="s">
        <v>477</v>
      </c>
      <c r="D183" s="22" t="s">
        <v>478</v>
      </c>
      <c r="E183" s="22">
        <v>452613</v>
      </c>
      <c r="F183" s="22">
        <v>434686</v>
      </c>
      <c r="G183" s="22">
        <v>447676</v>
      </c>
      <c r="H183" s="22">
        <v>461080</v>
      </c>
      <c r="I183" s="22">
        <v>474912</v>
      </c>
      <c r="J183" s="22">
        <v>5016380</v>
      </c>
      <c r="K183" s="22">
        <v>7287347</v>
      </c>
      <c r="L183" s="22">
        <v>204524</v>
      </c>
      <c r="M183" s="22">
        <v>191299</v>
      </c>
      <c r="N183" s="22">
        <v>178309</v>
      </c>
      <c r="O183" s="22">
        <v>164905</v>
      </c>
      <c r="P183" s="22">
        <v>151073</v>
      </c>
      <c r="Q183" s="22">
        <v>1852115</v>
      </c>
      <c r="R183" s="22">
        <v>2742225</v>
      </c>
    </row>
    <row r="184" spans="1:18" x14ac:dyDescent="0.35">
      <c r="A184" s="22" t="s">
        <v>114</v>
      </c>
      <c r="B184" s="22" t="s">
        <v>294</v>
      </c>
      <c r="C184" s="22" t="s">
        <v>479</v>
      </c>
      <c r="D184" s="22" t="s">
        <v>480</v>
      </c>
      <c r="E184" s="22">
        <v>346577</v>
      </c>
      <c r="F184" s="22">
        <v>357952</v>
      </c>
      <c r="G184" s="22">
        <v>369724</v>
      </c>
      <c r="H184" s="22">
        <v>381907</v>
      </c>
      <c r="I184" s="22">
        <v>394517</v>
      </c>
      <c r="J184" s="22">
        <v>3170466</v>
      </c>
      <c r="K184" s="22">
        <v>5021143</v>
      </c>
      <c r="L184" s="22">
        <v>152081</v>
      </c>
      <c r="M184" s="22">
        <v>142705</v>
      </c>
      <c r="N184" s="22">
        <v>128933</v>
      </c>
      <c r="O184" s="22">
        <v>116750</v>
      </c>
      <c r="P184" s="22">
        <v>104140</v>
      </c>
      <c r="Q184" s="22">
        <v>464856</v>
      </c>
      <c r="R184" s="22">
        <v>1109465</v>
      </c>
    </row>
    <row r="185" spans="1:18" x14ac:dyDescent="0.35">
      <c r="A185" s="22" t="s">
        <v>114</v>
      </c>
      <c r="B185" s="22" t="s">
        <v>294</v>
      </c>
      <c r="C185" s="22" t="s">
        <v>481</v>
      </c>
      <c r="D185" s="22" t="s">
        <v>482</v>
      </c>
      <c r="E185" s="22">
        <v>74961</v>
      </c>
      <c r="F185" s="22">
        <v>40402</v>
      </c>
      <c r="G185" s="22">
        <v>40855</v>
      </c>
      <c r="H185" s="22">
        <v>37274</v>
      </c>
      <c r="I185" s="22">
        <v>31835</v>
      </c>
      <c r="J185" s="22">
        <v>526887</v>
      </c>
      <c r="K185" s="22">
        <v>752214</v>
      </c>
      <c r="L185" s="22">
        <v>24816</v>
      </c>
      <c r="M185" s="22">
        <v>22078</v>
      </c>
      <c r="N185" s="22">
        <v>20619</v>
      </c>
      <c r="O185" s="22">
        <v>19147</v>
      </c>
      <c r="P185" s="22">
        <v>18061</v>
      </c>
      <c r="Q185" s="22">
        <v>160541</v>
      </c>
      <c r="R185" s="22">
        <v>265262</v>
      </c>
    </row>
    <row r="186" spans="1:18" x14ac:dyDescent="0.35">
      <c r="A186" s="22" t="s">
        <v>114</v>
      </c>
      <c r="B186" s="22" t="s">
        <v>294</v>
      </c>
      <c r="C186" s="22" t="s">
        <v>483</v>
      </c>
      <c r="D186" s="22" t="s">
        <v>484</v>
      </c>
      <c r="E186" s="22">
        <v>116449</v>
      </c>
      <c r="F186" s="22">
        <v>120199</v>
      </c>
      <c r="G186" s="22">
        <v>124089</v>
      </c>
      <c r="H186" s="22">
        <v>114707</v>
      </c>
      <c r="I186" s="22">
        <v>118679</v>
      </c>
      <c r="J186" s="22">
        <v>853315</v>
      </c>
      <c r="K186" s="22">
        <v>1447438</v>
      </c>
      <c r="L186" s="22">
        <v>51767</v>
      </c>
      <c r="M186" s="22">
        <v>48017</v>
      </c>
      <c r="N186" s="22">
        <v>44127</v>
      </c>
      <c r="O186" s="22">
        <v>40145</v>
      </c>
      <c r="P186" s="22">
        <v>36174</v>
      </c>
      <c r="Q186" s="22">
        <v>166711</v>
      </c>
      <c r="R186" s="22">
        <v>386941</v>
      </c>
    </row>
    <row r="187" spans="1:18" x14ac:dyDescent="0.35">
      <c r="A187" s="22" t="s">
        <v>114</v>
      </c>
      <c r="B187" s="22" t="s">
        <v>294</v>
      </c>
      <c r="C187" s="22" t="s">
        <v>485</v>
      </c>
      <c r="D187" s="22" t="s">
        <v>486</v>
      </c>
      <c r="E187" s="22">
        <v>231212</v>
      </c>
      <c r="F187" s="22">
        <v>237926</v>
      </c>
      <c r="G187" s="22">
        <v>244859</v>
      </c>
      <c r="H187" s="22">
        <v>216298</v>
      </c>
      <c r="I187" s="22">
        <v>205209</v>
      </c>
      <c r="J187" s="22">
        <v>2439468</v>
      </c>
      <c r="K187" s="22">
        <v>3574972</v>
      </c>
      <c r="L187" s="22">
        <v>118800</v>
      </c>
      <c r="M187" s="22">
        <v>112049</v>
      </c>
      <c r="N187" s="22">
        <v>104970</v>
      </c>
      <c r="O187" s="22">
        <v>98044</v>
      </c>
      <c r="P187" s="22">
        <v>92268</v>
      </c>
      <c r="Q187" s="22">
        <v>634099</v>
      </c>
      <c r="R187" s="22">
        <v>1160230</v>
      </c>
    </row>
    <row r="188" spans="1:18" x14ac:dyDescent="0.35">
      <c r="A188" s="22" t="s">
        <v>114</v>
      </c>
      <c r="B188" s="22" t="s">
        <v>294</v>
      </c>
      <c r="C188" s="22" t="s">
        <v>487</v>
      </c>
      <c r="D188" s="22" t="s">
        <v>488</v>
      </c>
      <c r="E188" s="22">
        <v>161117</v>
      </c>
      <c r="F188" s="22">
        <v>127698</v>
      </c>
      <c r="G188" s="22">
        <v>112186</v>
      </c>
      <c r="H188" s="22">
        <v>114891</v>
      </c>
      <c r="I188" s="22">
        <v>15816</v>
      </c>
      <c r="J188" s="22">
        <v>296443</v>
      </c>
      <c r="K188" s="22">
        <v>828151</v>
      </c>
      <c r="L188" s="22">
        <v>17861</v>
      </c>
      <c r="M188" s="22">
        <v>14001</v>
      </c>
      <c r="N188" s="22">
        <v>11062</v>
      </c>
      <c r="O188" s="22">
        <v>8357</v>
      </c>
      <c r="P188" s="22">
        <v>6180</v>
      </c>
      <c r="Q188" s="22">
        <v>36880</v>
      </c>
      <c r="R188" s="22">
        <v>94341</v>
      </c>
    </row>
    <row r="189" spans="1:18" x14ac:dyDescent="0.35">
      <c r="A189" s="22" t="s">
        <v>114</v>
      </c>
      <c r="B189" s="22" t="s">
        <v>294</v>
      </c>
      <c r="C189" s="22" t="s">
        <v>489</v>
      </c>
      <c r="D189" s="22" t="s">
        <v>490</v>
      </c>
      <c r="E189" s="22">
        <v>52360</v>
      </c>
      <c r="F189" s="22">
        <v>53860</v>
      </c>
      <c r="G189" s="22">
        <v>55404</v>
      </c>
      <c r="H189" s="22">
        <v>56991</v>
      </c>
      <c r="I189" s="22">
        <v>58625</v>
      </c>
      <c r="J189" s="22">
        <v>189635</v>
      </c>
      <c r="K189" s="22">
        <v>466875</v>
      </c>
      <c r="L189" s="22">
        <v>13307</v>
      </c>
      <c r="M189" s="22">
        <v>11807</v>
      </c>
      <c r="N189" s="22">
        <v>10263</v>
      </c>
      <c r="O189" s="22">
        <v>8676</v>
      </c>
      <c r="P189" s="22">
        <v>7042</v>
      </c>
      <c r="Q189" s="22">
        <v>30787</v>
      </c>
      <c r="R189" s="22">
        <v>81882</v>
      </c>
    </row>
    <row r="190" spans="1:18" x14ac:dyDescent="0.35">
      <c r="A190" s="22" t="s">
        <v>114</v>
      </c>
      <c r="B190" s="22" t="s">
        <v>294</v>
      </c>
      <c r="C190" s="22" t="s">
        <v>491</v>
      </c>
      <c r="D190" s="22" t="s">
        <v>492</v>
      </c>
      <c r="E190" s="22">
        <v>608031</v>
      </c>
      <c r="F190" s="22">
        <v>626496</v>
      </c>
      <c r="G190" s="22">
        <v>645551</v>
      </c>
      <c r="H190" s="22">
        <v>665215</v>
      </c>
      <c r="I190" s="22">
        <v>685509</v>
      </c>
      <c r="J190" s="22">
        <v>8776749</v>
      </c>
      <c r="K190" s="22">
        <v>12007551</v>
      </c>
      <c r="L190" s="22">
        <v>372065</v>
      </c>
      <c r="M190" s="22">
        <v>353600</v>
      </c>
      <c r="N190" s="22">
        <v>334545</v>
      </c>
      <c r="O190" s="22">
        <v>314881</v>
      </c>
      <c r="P190" s="22">
        <v>294414</v>
      </c>
      <c r="Q190" s="22">
        <v>2669005</v>
      </c>
      <c r="R190" s="22">
        <v>4338510</v>
      </c>
    </row>
    <row r="191" spans="1:18" x14ac:dyDescent="0.35">
      <c r="A191" s="22" t="s">
        <v>114</v>
      </c>
      <c r="B191" s="22" t="s">
        <v>294</v>
      </c>
      <c r="C191" s="22" t="s">
        <v>493</v>
      </c>
      <c r="D191" s="22" t="s">
        <v>494</v>
      </c>
      <c r="E191" s="22">
        <v>1182584</v>
      </c>
      <c r="F191" s="22">
        <v>1051336</v>
      </c>
      <c r="G191" s="22">
        <v>809824</v>
      </c>
      <c r="H191" s="22">
        <v>827854</v>
      </c>
      <c r="I191" s="22">
        <v>812314</v>
      </c>
      <c r="J191" s="22">
        <v>6816809</v>
      </c>
      <c r="K191" s="22">
        <v>11500721</v>
      </c>
      <c r="L191" s="22">
        <v>308268</v>
      </c>
      <c r="M191" s="22">
        <v>273020</v>
      </c>
      <c r="N191" s="22">
        <v>245151</v>
      </c>
      <c r="O191" s="22">
        <v>222798</v>
      </c>
      <c r="P191" s="22">
        <v>199373</v>
      </c>
      <c r="Q191" s="22">
        <v>1331367</v>
      </c>
      <c r="R191" s="22">
        <v>2579977</v>
      </c>
    </row>
    <row r="192" spans="1:18" x14ac:dyDescent="0.35">
      <c r="A192" s="22" t="s">
        <v>114</v>
      </c>
      <c r="B192" s="22" t="s">
        <v>294</v>
      </c>
      <c r="C192" s="22" t="s">
        <v>495</v>
      </c>
      <c r="D192" s="22" t="s">
        <v>496</v>
      </c>
      <c r="E192" s="22">
        <v>209921</v>
      </c>
      <c r="F192" s="22">
        <v>196271</v>
      </c>
      <c r="G192" s="22">
        <v>202863</v>
      </c>
      <c r="H192" s="22">
        <v>209667</v>
      </c>
      <c r="I192" s="22">
        <v>216767</v>
      </c>
      <c r="J192" s="22">
        <v>1112827</v>
      </c>
      <c r="K192" s="22">
        <v>2148316</v>
      </c>
      <c r="L192" s="22">
        <v>65854</v>
      </c>
      <c r="M192" s="22">
        <v>59492</v>
      </c>
      <c r="N192" s="22">
        <v>52901</v>
      </c>
      <c r="O192" s="22">
        <v>46096</v>
      </c>
      <c r="P192" s="22">
        <v>38996</v>
      </c>
      <c r="Q192" s="22">
        <v>111561</v>
      </c>
      <c r="R192" s="22">
        <v>374900</v>
      </c>
    </row>
    <row r="193" spans="1:18" x14ac:dyDescent="0.35">
      <c r="A193" s="22" t="s">
        <v>114</v>
      </c>
      <c r="B193" s="22" t="s">
        <v>294</v>
      </c>
      <c r="C193" s="22" t="s">
        <v>497</v>
      </c>
      <c r="D193" s="22" t="s">
        <v>498</v>
      </c>
      <c r="E193" s="22">
        <v>171108</v>
      </c>
      <c r="F193" s="22">
        <v>158617</v>
      </c>
      <c r="G193" s="22">
        <v>142402</v>
      </c>
      <c r="H193" s="22">
        <v>143837</v>
      </c>
      <c r="I193" s="22">
        <v>150209</v>
      </c>
      <c r="J193" s="22">
        <v>1827417</v>
      </c>
      <c r="K193" s="22">
        <v>2593590</v>
      </c>
      <c r="L193" s="22">
        <v>107179</v>
      </c>
      <c r="M193" s="22">
        <v>98889</v>
      </c>
      <c r="N193" s="22">
        <v>91424</v>
      </c>
      <c r="O193" s="22">
        <v>85069</v>
      </c>
      <c r="P193" s="22">
        <v>78700</v>
      </c>
      <c r="Q193" s="22">
        <v>426247</v>
      </c>
      <c r="R193" s="22">
        <v>887508</v>
      </c>
    </row>
    <row r="194" spans="1:18" x14ac:dyDescent="0.35">
      <c r="A194" s="22" t="s">
        <v>114</v>
      </c>
      <c r="B194" s="22" t="s">
        <v>294</v>
      </c>
      <c r="C194" s="22" t="s">
        <v>499</v>
      </c>
      <c r="D194" s="22" t="s">
        <v>500</v>
      </c>
      <c r="E194" s="22">
        <v>500000</v>
      </c>
      <c r="F194" s="22">
        <v>500000</v>
      </c>
      <c r="G194" s="22">
        <v>500000</v>
      </c>
      <c r="H194" s="22">
        <v>500000</v>
      </c>
      <c r="I194" s="22">
        <v>500000</v>
      </c>
      <c r="J194" s="22">
        <v>1250000</v>
      </c>
      <c r="K194" s="22">
        <v>3750000</v>
      </c>
      <c r="L194" s="22">
        <v>132300</v>
      </c>
      <c r="M194" s="22">
        <v>114050</v>
      </c>
      <c r="N194" s="22">
        <v>95800</v>
      </c>
      <c r="O194" s="22">
        <v>77563</v>
      </c>
      <c r="P194" s="22">
        <v>59300</v>
      </c>
      <c r="Q194" s="22">
        <v>68412</v>
      </c>
      <c r="R194" s="22">
        <v>547425</v>
      </c>
    </row>
    <row r="195" spans="1:18" x14ac:dyDescent="0.35">
      <c r="A195" s="22" t="s">
        <v>114</v>
      </c>
      <c r="B195" s="22" t="s">
        <v>294</v>
      </c>
      <c r="C195" s="22" t="s">
        <v>501</v>
      </c>
      <c r="D195" s="22" t="s">
        <v>502</v>
      </c>
      <c r="E195" s="22">
        <v>120410</v>
      </c>
      <c r="F195" s="22">
        <v>121448</v>
      </c>
      <c r="G195" s="22">
        <v>104511</v>
      </c>
      <c r="H195" s="22">
        <v>43604</v>
      </c>
      <c r="I195" s="22">
        <v>44724</v>
      </c>
      <c r="J195" s="22">
        <v>457904</v>
      </c>
      <c r="K195" s="22">
        <v>892601</v>
      </c>
      <c r="L195" s="22">
        <v>16857</v>
      </c>
      <c r="M195" s="22">
        <v>15819</v>
      </c>
      <c r="N195" s="22">
        <v>14755</v>
      </c>
      <c r="O195" s="22">
        <v>13663</v>
      </c>
      <c r="P195" s="22">
        <v>12543</v>
      </c>
      <c r="Q195" s="22">
        <v>75366</v>
      </c>
      <c r="R195" s="22">
        <v>149003</v>
      </c>
    </row>
    <row r="196" spans="1:18" x14ac:dyDescent="0.35">
      <c r="A196" s="22" t="s">
        <v>114</v>
      </c>
      <c r="B196" s="22" t="s">
        <v>294</v>
      </c>
      <c r="C196" s="22" t="s">
        <v>503</v>
      </c>
      <c r="D196" s="22" t="s">
        <v>504</v>
      </c>
      <c r="E196" s="22">
        <v>1042983</v>
      </c>
      <c r="F196" s="22">
        <v>617401</v>
      </c>
      <c r="G196" s="22">
        <v>637493</v>
      </c>
      <c r="H196" s="22">
        <v>658092</v>
      </c>
      <c r="I196" s="22">
        <v>679824</v>
      </c>
      <c r="J196" s="22">
        <v>4999849</v>
      </c>
      <c r="K196" s="22">
        <v>8635642</v>
      </c>
      <c r="L196" s="22">
        <v>265495</v>
      </c>
      <c r="M196" s="22">
        <v>241867</v>
      </c>
      <c r="N196" s="22">
        <v>221775</v>
      </c>
      <c r="O196" s="22">
        <v>200976</v>
      </c>
      <c r="P196" s="22">
        <v>179445</v>
      </c>
      <c r="Q196" s="22">
        <v>752607</v>
      </c>
      <c r="R196" s="22">
        <v>1862165</v>
      </c>
    </row>
    <row r="197" spans="1:18" x14ac:dyDescent="0.35">
      <c r="A197" s="22" t="s">
        <v>114</v>
      </c>
      <c r="B197" s="22" t="s">
        <v>294</v>
      </c>
      <c r="C197" s="22" t="s">
        <v>505</v>
      </c>
      <c r="D197" s="22" t="s">
        <v>506</v>
      </c>
      <c r="E197" s="22">
        <v>1616937</v>
      </c>
      <c r="F197" s="22">
        <v>1079522</v>
      </c>
      <c r="G197" s="22">
        <v>786977</v>
      </c>
      <c r="H197" s="22">
        <v>810072</v>
      </c>
      <c r="I197" s="22">
        <v>833868</v>
      </c>
      <c r="J197" s="22">
        <v>8887841</v>
      </c>
      <c r="K197" s="22">
        <v>14015217</v>
      </c>
      <c r="L197" s="22">
        <v>421169</v>
      </c>
      <c r="M197" s="22">
        <v>363364</v>
      </c>
      <c r="N197" s="22">
        <v>330011</v>
      </c>
      <c r="O197" s="22">
        <v>306918</v>
      </c>
      <c r="P197" s="22">
        <v>283122</v>
      </c>
      <c r="Q197" s="22">
        <v>1609371</v>
      </c>
      <c r="R197" s="22">
        <v>3313955</v>
      </c>
    </row>
    <row r="198" spans="1:18" x14ac:dyDescent="0.35">
      <c r="A198" s="22" t="s">
        <v>114</v>
      </c>
      <c r="B198" s="22" t="s">
        <v>507</v>
      </c>
      <c r="C198" s="22" t="s">
        <v>508</v>
      </c>
      <c r="D198" s="22" t="s">
        <v>509</v>
      </c>
      <c r="E198" s="22">
        <v>47076</v>
      </c>
      <c r="F198" s="22">
        <v>47195</v>
      </c>
      <c r="G198" s="22">
        <v>48341</v>
      </c>
      <c r="H198" s="22">
        <v>49515</v>
      </c>
      <c r="I198" s="22">
        <v>50718</v>
      </c>
      <c r="J198" s="22">
        <v>1781155</v>
      </c>
      <c r="K198" s="22">
        <v>2024000</v>
      </c>
      <c r="L198" s="22">
        <v>48004</v>
      </c>
      <c r="M198" s="22">
        <v>46885</v>
      </c>
      <c r="N198" s="22">
        <v>45739</v>
      </c>
      <c r="O198" s="22">
        <v>44565</v>
      </c>
      <c r="P198" s="22">
        <v>43362</v>
      </c>
      <c r="Q198" s="22">
        <v>593839</v>
      </c>
      <c r="R198" s="22">
        <v>822394</v>
      </c>
    </row>
    <row r="199" spans="1:18" x14ac:dyDescent="0.35">
      <c r="A199" s="22" t="s">
        <v>114</v>
      </c>
      <c r="B199" s="22" t="s">
        <v>507</v>
      </c>
      <c r="C199" s="22" t="s">
        <v>510</v>
      </c>
      <c r="D199" s="22" t="s">
        <v>511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</row>
    <row r="200" spans="1:18" x14ac:dyDescent="0.35">
      <c r="A200" s="22" t="s">
        <v>114</v>
      </c>
      <c r="B200" s="22" t="s">
        <v>507</v>
      </c>
      <c r="C200" s="22" t="s">
        <v>512</v>
      </c>
      <c r="D200" s="22" t="s">
        <v>513</v>
      </c>
      <c r="E200" s="22">
        <v>138501</v>
      </c>
      <c r="F200" s="22">
        <v>143521</v>
      </c>
      <c r="G200" s="22">
        <v>148730</v>
      </c>
      <c r="H200" s="22">
        <v>154137</v>
      </c>
      <c r="I200" s="22">
        <v>159748</v>
      </c>
      <c r="J200" s="22">
        <v>2115789</v>
      </c>
      <c r="K200" s="22">
        <v>2860426</v>
      </c>
      <c r="L200" s="22">
        <v>97757</v>
      </c>
      <c r="M200" s="22">
        <v>92737</v>
      </c>
      <c r="N200" s="22">
        <v>87528</v>
      </c>
      <c r="O200" s="22">
        <v>82121</v>
      </c>
      <c r="P200" s="22">
        <v>76509</v>
      </c>
      <c r="Q200" s="22">
        <v>612955</v>
      </c>
      <c r="R200" s="22">
        <v>1049607</v>
      </c>
    </row>
    <row r="201" spans="1:18" x14ac:dyDescent="0.35">
      <c r="A201" s="22" t="s">
        <v>114</v>
      </c>
      <c r="B201" s="22" t="s">
        <v>507</v>
      </c>
      <c r="C201" s="22" t="s">
        <v>514</v>
      </c>
      <c r="D201" s="22" t="s">
        <v>515</v>
      </c>
      <c r="E201" s="22">
        <v>50873</v>
      </c>
      <c r="F201" s="22">
        <v>42500</v>
      </c>
      <c r="G201" s="22">
        <v>42500</v>
      </c>
      <c r="H201" s="22">
        <v>42500</v>
      </c>
      <c r="I201" s="22">
        <v>42500</v>
      </c>
      <c r="J201" s="22">
        <v>0</v>
      </c>
      <c r="K201" s="22">
        <v>220873</v>
      </c>
      <c r="L201" s="22">
        <v>6948</v>
      </c>
      <c r="M201" s="22">
        <v>5315</v>
      </c>
      <c r="N201" s="22">
        <v>3849</v>
      </c>
      <c r="O201" s="22">
        <v>2383</v>
      </c>
      <c r="P201" s="22">
        <v>916</v>
      </c>
      <c r="Q201" s="22">
        <v>0</v>
      </c>
      <c r="R201" s="22">
        <v>19411</v>
      </c>
    </row>
    <row r="202" spans="1:18" x14ac:dyDescent="0.35">
      <c r="A202" s="22" t="s">
        <v>114</v>
      </c>
      <c r="B202" s="22" t="s">
        <v>507</v>
      </c>
      <c r="C202" s="22" t="s">
        <v>516</v>
      </c>
      <c r="D202" s="22" t="s">
        <v>517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</row>
    <row r="203" spans="1:18" x14ac:dyDescent="0.35">
      <c r="A203" s="22" t="s">
        <v>114</v>
      </c>
      <c r="B203" s="22" t="s">
        <v>507</v>
      </c>
      <c r="C203" s="22" t="s">
        <v>518</v>
      </c>
      <c r="D203" s="22" t="s">
        <v>519</v>
      </c>
      <c r="E203" s="22">
        <v>0</v>
      </c>
      <c r="F203" s="22">
        <v>0</v>
      </c>
      <c r="G203" s="22">
        <v>0</v>
      </c>
      <c r="H203" s="22">
        <v>0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</row>
    <row r="204" spans="1:18" x14ac:dyDescent="0.35">
      <c r="A204" s="22" t="s">
        <v>114</v>
      </c>
      <c r="B204" s="22" t="s">
        <v>507</v>
      </c>
      <c r="C204" s="22" t="s">
        <v>520</v>
      </c>
      <c r="D204" s="22" t="s">
        <v>521</v>
      </c>
      <c r="E204" s="22">
        <v>24312</v>
      </c>
      <c r="F204" s="22">
        <v>25399</v>
      </c>
      <c r="G204" s="22">
        <v>26534</v>
      </c>
      <c r="H204" s="22">
        <v>27721</v>
      </c>
      <c r="I204" s="22">
        <v>28960</v>
      </c>
      <c r="J204" s="22">
        <v>203068</v>
      </c>
      <c r="K204" s="22">
        <v>335994</v>
      </c>
      <c r="L204" s="22">
        <v>14592</v>
      </c>
      <c r="M204" s="22">
        <v>13505</v>
      </c>
      <c r="N204" s="22">
        <v>12370</v>
      </c>
      <c r="O204" s="22">
        <v>11183</v>
      </c>
      <c r="P204" s="22">
        <v>9944</v>
      </c>
      <c r="Q204" s="22">
        <v>30352</v>
      </c>
      <c r="R204" s="22">
        <v>91946</v>
      </c>
    </row>
    <row r="205" spans="1:18" x14ac:dyDescent="0.35">
      <c r="A205" s="22" t="s">
        <v>114</v>
      </c>
      <c r="B205" s="22" t="s">
        <v>507</v>
      </c>
      <c r="C205" s="22" t="s">
        <v>522</v>
      </c>
      <c r="D205" s="22" t="s">
        <v>523</v>
      </c>
      <c r="E205" s="22">
        <v>11360</v>
      </c>
      <c r="F205" s="22">
        <v>11903</v>
      </c>
      <c r="G205" s="22">
        <v>12472</v>
      </c>
      <c r="H205" s="22">
        <v>13068</v>
      </c>
      <c r="I205" s="22">
        <v>13693</v>
      </c>
      <c r="J205" s="22">
        <v>29382</v>
      </c>
      <c r="K205" s="22">
        <v>91878</v>
      </c>
      <c r="L205" s="22">
        <v>4209</v>
      </c>
      <c r="M205" s="22">
        <v>3666</v>
      </c>
      <c r="N205" s="22">
        <v>3097</v>
      </c>
      <c r="O205" s="22">
        <v>2501</v>
      </c>
      <c r="P205" s="22">
        <v>1876</v>
      </c>
      <c r="Q205" s="22">
        <v>1756</v>
      </c>
      <c r="R205" s="22">
        <v>17105</v>
      </c>
    </row>
    <row r="206" spans="1:18" x14ac:dyDescent="0.35">
      <c r="A206" s="22" t="s">
        <v>114</v>
      </c>
      <c r="B206" s="22" t="s">
        <v>507</v>
      </c>
      <c r="C206" s="22" t="s">
        <v>524</v>
      </c>
      <c r="D206" s="22" t="s">
        <v>525</v>
      </c>
      <c r="E206" s="22">
        <v>5289</v>
      </c>
      <c r="F206" s="22">
        <v>5443</v>
      </c>
      <c r="G206" s="22">
        <v>5601</v>
      </c>
      <c r="H206" s="22">
        <v>5763</v>
      </c>
      <c r="I206" s="22">
        <v>5930</v>
      </c>
      <c r="J206" s="22">
        <v>120932</v>
      </c>
      <c r="K206" s="22">
        <v>148958</v>
      </c>
      <c r="L206" s="22">
        <v>4237</v>
      </c>
      <c r="M206" s="22">
        <v>4084</v>
      </c>
      <c r="N206" s="22">
        <v>3926</v>
      </c>
      <c r="O206" s="22">
        <v>3764</v>
      </c>
      <c r="P206" s="22">
        <v>3596</v>
      </c>
      <c r="Q206" s="22">
        <v>30411</v>
      </c>
      <c r="R206" s="22">
        <v>50018</v>
      </c>
    </row>
    <row r="207" spans="1:18" x14ac:dyDescent="0.35">
      <c r="A207" s="22" t="s">
        <v>114</v>
      </c>
      <c r="B207" s="22" t="s">
        <v>507</v>
      </c>
      <c r="C207" s="22" t="s">
        <v>526</v>
      </c>
      <c r="D207" s="22" t="s">
        <v>527</v>
      </c>
      <c r="E207" s="22">
        <v>94585</v>
      </c>
      <c r="F207" s="22">
        <v>109958</v>
      </c>
      <c r="G207" s="22">
        <v>99957</v>
      </c>
      <c r="H207" s="22">
        <v>102127</v>
      </c>
      <c r="I207" s="22">
        <v>78673</v>
      </c>
      <c r="J207" s="22">
        <v>860417</v>
      </c>
      <c r="K207" s="22">
        <v>1345717</v>
      </c>
      <c r="L207" s="22">
        <v>29863</v>
      </c>
      <c r="M207" s="22">
        <v>27729</v>
      </c>
      <c r="N207" s="22">
        <v>25605</v>
      </c>
      <c r="O207" s="22">
        <v>23434</v>
      </c>
      <c r="P207" s="22">
        <v>21324</v>
      </c>
      <c r="Q207" s="22">
        <v>185065</v>
      </c>
      <c r="R207" s="22">
        <v>313020</v>
      </c>
    </row>
    <row r="208" spans="1:18" x14ac:dyDescent="0.35">
      <c r="A208" s="22" t="s">
        <v>114</v>
      </c>
      <c r="B208" s="22" t="s">
        <v>507</v>
      </c>
      <c r="C208" s="22" t="s">
        <v>528</v>
      </c>
      <c r="D208" s="22" t="s">
        <v>529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</row>
    <row r="209" spans="1:18" x14ac:dyDescent="0.35">
      <c r="A209" s="22" t="s">
        <v>114</v>
      </c>
      <c r="B209" s="22" t="s">
        <v>507</v>
      </c>
      <c r="C209" s="22" t="s">
        <v>530</v>
      </c>
      <c r="D209" s="22" t="s">
        <v>531</v>
      </c>
      <c r="E209" s="22">
        <v>4312</v>
      </c>
      <c r="F209" s="22">
        <v>4446</v>
      </c>
      <c r="G209" s="22">
        <v>4584</v>
      </c>
      <c r="H209" s="22">
        <v>4726</v>
      </c>
      <c r="I209" s="22">
        <v>4872</v>
      </c>
      <c r="J209" s="22">
        <v>71695</v>
      </c>
      <c r="K209" s="22">
        <v>94635</v>
      </c>
      <c r="L209" s="22">
        <v>2878</v>
      </c>
      <c r="M209" s="22">
        <v>2744</v>
      </c>
      <c r="N209" s="22">
        <v>2606</v>
      </c>
      <c r="O209" s="22">
        <v>2464</v>
      </c>
      <c r="P209" s="22">
        <v>2318</v>
      </c>
      <c r="Q209" s="22">
        <v>14586</v>
      </c>
      <c r="R209" s="22">
        <v>27596</v>
      </c>
    </row>
    <row r="210" spans="1:18" x14ac:dyDescent="0.35">
      <c r="A210" s="22" t="s">
        <v>114</v>
      </c>
      <c r="B210" s="22" t="s">
        <v>507</v>
      </c>
      <c r="C210" s="22" t="s">
        <v>532</v>
      </c>
      <c r="D210" s="22" t="s">
        <v>533</v>
      </c>
      <c r="E210" s="22">
        <v>0</v>
      </c>
      <c r="F210" s="22">
        <v>0</v>
      </c>
      <c r="G210" s="22">
        <v>0</v>
      </c>
      <c r="H210" s="22"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</row>
    <row r="211" spans="1:18" x14ac:dyDescent="0.35">
      <c r="A211" s="22" t="s">
        <v>114</v>
      </c>
      <c r="B211" s="22" t="s">
        <v>507</v>
      </c>
      <c r="C211" s="22" t="s">
        <v>534</v>
      </c>
      <c r="D211" s="22" t="s">
        <v>535</v>
      </c>
      <c r="E211" s="22">
        <v>85149</v>
      </c>
      <c r="F211" s="22">
        <v>87833</v>
      </c>
      <c r="G211" s="22">
        <v>90601</v>
      </c>
      <c r="H211" s="22">
        <v>93456</v>
      </c>
      <c r="I211" s="22">
        <v>96401</v>
      </c>
      <c r="J211" s="22">
        <v>2623168</v>
      </c>
      <c r="K211" s="22">
        <v>3076608</v>
      </c>
      <c r="L211" s="22">
        <v>95545</v>
      </c>
      <c r="M211" s="22">
        <v>92861</v>
      </c>
      <c r="N211" s="22">
        <v>90093</v>
      </c>
      <c r="O211" s="22">
        <v>87238</v>
      </c>
      <c r="P211" s="22">
        <v>84293</v>
      </c>
      <c r="Q211" s="22">
        <v>900374</v>
      </c>
      <c r="R211" s="22">
        <v>1350404</v>
      </c>
    </row>
    <row r="212" spans="1:18" x14ac:dyDescent="0.35">
      <c r="A212" s="22" t="s">
        <v>114</v>
      </c>
      <c r="B212" s="22" t="s">
        <v>507</v>
      </c>
      <c r="C212" s="22" t="s">
        <v>536</v>
      </c>
      <c r="D212" s="22" t="s">
        <v>537</v>
      </c>
      <c r="E212" s="22">
        <v>0</v>
      </c>
      <c r="F212" s="22">
        <v>0</v>
      </c>
      <c r="G212" s="22">
        <v>0</v>
      </c>
      <c r="H212" s="22"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</row>
    <row r="213" spans="1:18" x14ac:dyDescent="0.35">
      <c r="A213" s="22" t="s">
        <v>114</v>
      </c>
      <c r="B213" s="22" t="s">
        <v>507</v>
      </c>
      <c r="C213" s="22" t="s">
        <v>538</v>
      </c>
      <c r="D213" s="22" t="s">
        <v>539</v>
      </c>
      <c r="E213" s="22">
        <v>83375</v>
      </c>
      <c r="F213" s="22">
        <v>83712</v>
      </c>
      <c r="G213" s="22">
        <v>84054</v>
      </c>
      <c r="H213" s="22">
        <v>64300</v>
      </c>
      <c r="I213" s="22">
        <v>19214</v>
      </c>
      <c r="J213" s="22">
        <v>0</v>
      </c>
      <c r="K213" s="22">
        <v>334655</v>
      </c>
      <c r="L213" s="22">
        <v>5929</v>
      </c>
      <c r="M213" s="22">
        <v>4391</v>
      </c>
      <c r="N213" s="22">
        <v>2846</v>
      </c>
      <c r="O213" s="22">
        <v>1298</v>
      </c>
      <c r="P213" s="22">
        <v>135</v>
      </c>
      <c r="Q213" s="22">
        <v>0</v>
      </c>
      <c r="R213" s="22">
        <v>14599</v>
      </c>
    </row>
    <row r="214" spans="1:18" x14ac:dyDescent="0.35">
      <c r="A214" s="22" t="s">
        <v>114</v>
      </c>
      <c r="B214" s="22" t="s">
        <v>507</v>
      </c>
      <c r="C214" s="22" t="s">
        <v>540</v>
      </c>
      <c r="D214" s="22" t="s">
        <v>541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</row>
    <row r="215" spans="1:18" x14ac:dyDescent="0.35">
      <c r="A215" s="22" t="s">
        <v>114</v>
      </c>
      <c r="B215" s="22" t="s">
        <v>507</v>
      </c>
      <c r="C215" s="22" t="s">
        <v>542</v>
      </c>
      <c r="D215" s="22" t="s">
        <v>543</v>
      </c>
      <c r="E215" s="22">
        <v>39944</v>
      </c>
      <c r="F215" s="22">
        <v>40690</v>
      </c>
      <c r="G215" s="22">
        <v>41450</v>
      </c>
      <c r="H215" s="22">
        <v>42225</v>
      </c>
      <c r="I215" s="22">
        <v>43014</v>
      </c>
      <c r="J215" s="22">
        <v>21807</v>
      </c>
      <c r="K215" s="22">
        <v>229130</v>
      </c>
      <c r="L215" s="22">
        <v>4077</v>
      </c>
      <c r="M215" s="22">
        <v>3331</v>
      </c>
      <c r="N215" s="22">
        <v>2570</v>
      </c>
      <c r="O215" s="22">
        <v>1796</v>
      </c>
      <c r="P215" s="22">
        <v>1209</v>
      </c>
      <c r="Q215" s="22">
        <v>203</v>
      </c>
      <c r="R215" s="22">
        <v>13186</v>
      </c>
    </row>
    <row r="216" spans="1:18" x14ac:dyDescent="0.35">
      <c r="A216" s="22" t="s">
        <v>114</v>
      </c>
      <c r="B216" s="22" t="s">
        <v>507</v>
      </c>
      <c r="C216" s="22" t="s">
        <v>544</v>
      </c>
      <c r="D216" s="22" t="s">
        <v>545</v>
      </c>
      <c r="E216" s="22">
        <v>0</v>
      </c>
      <c r="F216" s="22">
        <v>0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</row>
    <row r="217" spans="1:18" x14ac:dyDescent="0.35">
      <c r="A217" s="22" t="s">
        <v>114</v>
      </c>
      <c r="B217" s="22" t="s">
        <v>507</v>
      </c>
      <c r="C217" s="22" t="s">
        <v>546</v>
      </c>
      <c r="D217" s="22" t="s">
        <v>547</v>
      </c>
      <c r="E217" s="22">
        <v>5326</v>
      </c>
      <c r="F217" s="22">
        <v>0</v>
      </c>
      <c r="G217" s="22">
        <v>0</v>
      </c>
      <c r="H217" s="22">
        <v>0</v>
      </c>
      <c r="I217" s="22">
        <v>0</v>
      </c>
      <c r="J217" s="22">
        <v>0</v>
      </c>
      <c r="K217" s="22">
        <v>5326</v>
      </c>
      <c r="L217" s="22">
        <v>326</v>
      </c>
      <c r="M217" s="22"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326</v>
      </c>
    </row>
    <row r="218" spans="1:18" x14ac:dyDescent="0.35">
      <c r="A218" s="22" t="s">
        <v>114</v>
      </c>
      <c r="B218" s="22" t="s">
        <v>507</v>
      </c>
      <c r="C218" s="22" t="s">
        <v>548</v>
      </c>
      <c r="D218" s="22" t="s">
        <v>549</v>
      </c>
      <c r="E218" s="22">
        <v>40842</v>
      </c>
      <c r="F218" s="22">
        <v>42730</v>
      </c>
      <c r="G218" s="22">
        <v>44706</v>
      </c>
      <c r="H218" s="22">
        <v>46773</v>
      </c>
      <c r="I218" s="22">
        <v>48936</v>
      </c>
      <c r="J218" s="22">
        <v>207323</v>
      </c>
      <c r="K218" s="22">
        <v>431310</v>
      </c>
      <c r="L218" s="22">
        <v>19294</v>
      </c>
      <c r="M218" s="22">
        <v>17405</v>
      </c>
      <c r="N218" s="22">
        <v>15430</v>
      </c>
      <c r="O218" s="22">
        <v>13363</v>
      </c>
      <c r="P218" s="22">
        <v>11200</v>
      </c>
      <c r="Q218" s="22">
        <v>21978</v>
      </c>
      <c r="R218" s="22">
        <v>98670</v>
      </c>
    </row>
    <row r="219" spans="1:18" x14ac:dyDescent="0.35">
      <c r="A219" s="22" t="s">
        <v>114</v>
      </c>
      <c r="B219" s="22" t="s">
        <v>507</v>
      </c>
      <c r="C219" s="22" t="s">
        <v>550</v>
      </c>
      <c r="D219" s="22" t="s">
        <v>551</v>
      </c>
      <c r="E219" s="22">
        <v>9446</v>
      </c>
      <c r="F219" s="22">
        <v>9690</v>
      </c>
      <c r="G219" s="22">
        <v>9942</v>
      </c>
      <c r="H219" s="22">
        <v>5066</v>
      </c>
      <c r="I219" s="22">
        <v>0</v>
      </c>
      <c r="J219" s="22">
        <v>0</v>
      </c>
      <c r="K219" s="22">
        <v>34144</v>
      </c>
      <c r="L219" s="22">
        <v>818</v>
      </c>
      <c r="M219" s="22">
        <v>574</v>
      </c>
      <c r="N219" s="22">
        <v>322</v>
      </c>
      <c r="O219" s="22">
        <v>63</v>
      </c>
      <c r="P219" s="22">
        <v>0</v>
      </c>
      <c r="Q219" s="22">
        <v>0</v>
      </c>
      <c r="R219" s="22">
        <v>1777</v>
      </c>
    </row>
    <row r="220" spans="1:18" x14ac:dyDescent="0.35">
      <c r="A220" s="22" t="s">
        <v>114</v>
      </c>
      <c r="B220" s="22" t="s">
        <v>507</v>
      </c>
      <c r="C220" s="22" t="s">
        <v>552</v>
      </c>
      <c r="D220" s="22" t="s">
        <v>553</v>
      </c>
      <c r="E220" s="22">
        <v>0</v>
      </c>
      <c r="F220" s="22">
        <v>0</v>
      </c>
      <c r="G220" s="22">
        <v>0</v>
      </c>
      <c r="H220" s="22"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</row>
    <row r="221" spans="1:18" x14ac:dyDescent="0.35">
      <c r="A221" s="22" t="s">
        <v>114</v>
      </c>
      <c r="B221" s="22" t="s">
        <v>507</v>
      </c>
      <c r="C221" s="22" t="s">
        <v>554</v>
      </c>
      <c r="D221" s="22" t="s">
        <v>555</v>
      </c>
      <c r="E221" s="22">
        <v>292494</v>
      </c>
      <c r="F221" s="22">
        <v>238229</v>
      </c>
      <c r="G221" s="22">
        <v>244154</v>
      </c>
      <c r="H221" s="22">
        <v>243317</v>
      </c>
      <c r="I221" s="22">
        <v>227717</v>
      </c>
      <c r="J221" s="22">
        <v>2574126</v>
      </c>
      <c r="K221" s="22">
        <v>3820037</v>
      </c>
      <c r="L221" s="22">
        <v>96535</v>
      </c>
      <c r="M221" s="22">
        <v>90801</v>
      </c>
      <c r="N221" s="22">
        <v>84877</v>
      </c>
      <c r="O221" s="22">
        <v>78788</v>
      </c>
      <c r="P221" s="22">
        <v>73578</v>
      </c>
      <c r="Q221" s="22">
        <v>808761</v>
      </c>
      <c r="R221" s="22">
        <v>1233340</v>
      </c>
    </row>
    <row r="222" spans="1:18" x14ac:dyDescent="0.35">
      <c r="A222" s="22" t="s">
        <v>114</v>
      </c>
      <c r="B222" s="22" t="s">
        <v>507</v>
      </c>
      <c r="C222" s="22" t="s">
        <v>556</v>
      </c>
      <c r="D222" s="22" t="s">
        <v>557</v>
      </c>
      <c r="E222" s="22">
        <v>0</v>
      </c>
      <c r="F222" s="22">
        <v>0</v>
      </c>
      <c r="G222" s="22">
        <v>0</v>
      </c>
      <c r="H222" s="22"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</row>
    <row r="223" spans="1:18" x14ac:dyDescent="0.35">
      <c r="A223" s="22" t="s">
        <v>114</v>
      </c>
      <c r="B223" s="22" t="s">
        <v>507</v>
      </c>
      <c r="C223" s="22" t="s">
        <v>558</v>
      </c>
      <c r="D223" s="22" t="s">
        <v>559</v>
      </c>
      <c r="E223" s="22">
        <v>0</v>
      </c>
      <c r="F223" s="22">
        <v>0</v>
      </c>
      <c r="G223" s="22">
        <v>0</v>
      </c>
      <c r="H223" s="22"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</row>
    <row r="224" spans="1:18" x14ac:dyDescent="0.35">
      <c r="A224" s="22" t="s">
        <v>114</v>
      </c>
      <c r="B224" s="22" t="s">
        <v>507</v>
      </c>
      <c r="C224" s="22" t="s">
        <v>560</v>
      </c>
      <c r="D224" s="22" t="s">
        <v>561</v>
      </c>
      <c r="E224" s="22">
        <v>57824</v>
      </c>
      <c r="F224" s="22">
        <v>58805</v>
      </c>
      <c r="G224" s="22">
        <v>59802</v>
      </c>
      <c r="H224" s="22">
        <v>60817</v>
      </c>
      <c r="I224" s="22">
        <v>61849</v>
      </c>
      <c r="J224" s="22">
        <v>173514</v>
      </c>
      <c r="K224" s="22">
        <v>472611</v>
      </c>
      <c r="L224" s="22">
        <v>7632</v>
      </c>
      <c r="M224" s="22">
        <v>6651</v>
      </c>
      <c r="N224" s="22">
        <v>5653</v>
      </c>
      <c r="O224" s="22">
        <v>4638</v>
      </c>
      <c r="P224" s="22">
        <v>3606</v>
      </c>
      <c r="Q224" s="22">
        <v>6103</v>
      </c>
      <c r="R224" s="22">
        <v>34283</v>
      </c>
    </row>
    <row r="225" spans="1:18" x14ac:dyDescent="0.35">
      <c r="A225" s="22" t="s">
        <v>114</v>
      </c>
      <c r="B225" s="22" t="s">
        <v>507</v>
      </c>
      <c r="C225" s="22" t="s">
        <v>562</v>
      </c>
      <c r="D225" s="22" t="s">
        <v>563</v>
      </c>
      <c r="E225" s="22">
        <v>0</v>
      </c>
      <c r="F225" s="22">
        <v>0</v>
      </c>
      <c r="G225" s="22">
        <v>0</v>
      </c>
      <c r="H225" s="22"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</row>
    <row r="226" spans="1:18" x14ac:dyDescent="0.35">
      <c r="A226" s="22" t="s">
        <v>114</v>
      </c>
      <c r="B226" s="22" t="s">
        <v>507</v>
      </c>
      <c r="C226" s="22" t="s">
        <v>564</v>
      </c>
      <c r="D226" s="22" t="s">
        <v>565</v>
      </c>
      <c r="E226" s="22">
        <v>156273</v>
      </c>
      <c r="F226" s="22">
        <v>157625</v>
      </c>
      <c r="G226" s="22">
        <v>158988</v>
      </c>
      <c r="H226" s="22">
        <v>160363</v>
      </c>
      <c r="I226" s="22">
        <v>161751</v>
      </c>
      <c r="J226" s="22">
        <v>0</v>
      </c>
      <c r="K226" s="22">
        <v>795000</v>
      </c>
      <c r="L226" s="22">
        <v>6525</v>
      </c>
      <c r="M226" s="22">
        <v>5173</v>
      </c>
      <c r="N226" s="22">
        <v>3810</v>
      </c>
      <c r="O226" s="22">
        <v>2435</v>
      </c>
      <c r="P226" s="22">
        <v>1047</v>
      </c>
      <c r="Q226" s="22">
        <v>0</v>
      </c>
      <c r="R226" s="22">
        <v>18990</v>
      </c>
    </row>
    <row r="227" spans="1:18" x14ac:dyDescent="0.35">
      <c r="A227" s="22" t="s">
        <v>114</v>
      </c>
      <c r="B227" s="22" t="s">
        <v>507</v>
      </c>
      <c r="C227" s="22" t="s">
        <v>566</v>
      </c>
      <c r="D227" s="22" t="s">
        <v>567</v>
      </c>
      <c r="E227" s="22">
        <v>0</v>
      </c>
      <c r="F227" s="22">
        <v>0</v>
      </c>
      <c r="G227" s="22">
        <v>0</v>
      </c>
      <c r="H227" s="22"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</row>
    <row r="228" spans="1:18" x14ac:dyDescent="0.35">
      <c r="A228" s="22" t="s">
        <v>114</v>
      </c>
      <c r="B228" s="22" t="s">
        <v>507</v>
      </c>
      <c r="C228" s="22" t="s">
        <v>568</v>
      </c>
      <c r="D228" s="22" t="s">
        <v>569</v>
      </c>
      <c r="E228" s="22">
        <v>23355</v>
      </c>
      <c r="F228" s="22">
        <v>24328</v>
      </c>
      <c r="G228" s="22">
        <v>25342</v>
      </c>
      <c r="H228" s="22">
        <v>26398</v>
      </c>
      <c r="I228" s="22">
        <v>27498</v>
      </c>
      <c r="J228" s="22">
        <v>155659</v>
      </c>
      <c r="K228" s="22">
        <v>282580</v>
      </c>
      <c r="L228" s="22">
        <v>11416</v>
      </c>
      <c r="M228" s="22">
        <v>10443</v>
      </c>
      <c r="N228" s="22">
        <v>9429</v>
      </c>
      <c r="O228" s="22">
        <v>8373</v>
      </c>
      <c r="P228" s="22">
        <v>7273</v>
      </c>
      <c r="Q228" s="22">
        <v>18193</v>
      </c>
      <c r="R228" s="22">
        <v>65127</v>
      </c>
    </row>
    <row r="229" spans="1:18" x14ac:dyDescent="0.35">
      <c r="A229" s="22" t="s">
        <v>114</v>
      </c>
      <c r="B229" s="22" t="s">
        <v>507</v>
      </c>
      <c r="C229" s="22" t="s">
        <v>570</v>
      </c>
      <c r="D229" s="22" t="s">
        <v>571</v>
      </c>
      <c r="E229" s="22">
        <v>0</v>
      </c>
      <c r="F229" s="22">
        <v>0</v>
      </c>
      <c r="G229" s="22">
        <v>0</v>
      </c>
      <c r="H229" s="22"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</row>
    <row r="230" spans="1:18" x14ac:dyDescent="0.35">
      <c r="A230" s="22" t="s">
        <v>114</v>
      </c>
      <c r="B230" s="22" t="s">
        <v>507</v>
      </c>
      <c r="C230" s="22" t="s">
        <v>572</v>
      </c>
      <c r="D230" s="22" t="s">
        <v>573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</row>
    <row r="231" spans="1:18" x14ac:dyDescent="0.35">
      <c r="A231" s="22" t="s">
        <v>114</v>
      </c>
      <c r="B231" s="22" t="s">
        <v>507</v>
      </c>
      <c r="C231" s="22" t="s">
        <v>574</v>
      </c>
      <c r="D231" s="22" t="s">
        <v>575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</row>
    <row r="232" spans="1:18" x14ac:dyDescent="0.35">
      <c r="A232" s="22" t="s">
        <v>114</v>
      </c>
      <c r="B232" s="22" t="s">
        <v>507</v>
      </c>
      <c r="C232" s="22" t="s">
        <v>576</v>
      </c>
      <c r="D232" s="22" t="s">
        <v>577</v>
      </c>
      <c r="E232" s="22">
        <v>10000</v>
      </c>
      <c r="F232" s="22">
        <v>10000</v>
      </c>
      <c r="G232" s="22">
        <v>10000</v>
      </c>
      <c r="H232" s="22">
        <v>10000</v>
      </c>
      <c r="I232" s="22">
        <v>10000</v>
      </c>
      <c r="J232" s="22">
        <v>0</v>
      </c>
      <c r="K232" s="22">
        <v>50000</v>
      </c>
      <c r="L232" s="22"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</row>
    <row r="233" spans="1:18" x14ac:dyDescent="0.35">
      <c r="A233" s="22" t="s">
        <v>114</v>
      </c>
      <c r="B233" s="22" t="s">
        <v>507</v>
      </c>
      <c r="C233" s="22" t="s">
        <v>578</v>
      </c>
      <c r="D233" s="22" t="s">
        <v>579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</row>
    <row r="234" spans="1:18" x14ac:dyDescent="0.35">
      <c r="A234" s="22" t="s">
        <v>114</v>
      </c>
      <c r="B234" s="22" t="s">
        <v>507</v>
      </c>
      <c r="C234" s="22" t="s">
        <v>580</v>
      </c>
      <c r="D234" s="22" t="s">
        <v>581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</row>
    <row r="235" spans="1:18" x14ac:dyDescent="0.35">
      <c r="A235" s="22" t="s">
        <v>114</v>
      </c>
      <c r="B235" s="22" t="s">
        <v>507</v>
      </c>
      <c r="C235" s="22" t="s">
        <v>582</v>
      </c>
      <c r="D235" s="22" t="s">
        <v>583</v>
      </c>
      <c r="E235" s="22">
        <v>31860</v>
      </c>
      <c r="F235" s="22">
        <v>33215</v>
      </c>
      <c r="G235" s="22">
        <v>34629</v>
      </c>
      <c r="H235" s="22">
        <v>36107</v>
      </c>
      <c r="I235" s="22">
        <v>37650</v>
      </c>
      <c r="J235" s="22">
        <v>502140</v>
      </c>
      <c r="K235" s="22">
        <v>675601</v>
      </c>
      <c r="L235" s="22">
        <v>23087</v>
      </c>
      <c r="M235" s="22">
        <v>21732</v>
      </c>
      <c r="N235" s="22">
        <v>20318</v>
      </c>
      <c r="O235" s="22">
        <v>18840</v>
      </c>
      <c r="P235" s="22">
        <v>17297</v>
      </c>
      <c r="Q235" s="22">
        <v>194373</v>
      </c>
      <c r="R235" s="22">
        <v>295647</v>
      </c>
    </row>
    <row r="236" spans="1:18" x14ac:dyDescent="0.35">
      <c r="A236" s="22" t="s">
        <v>114</v>
      </c>
      <c r="B236" s="22" t="s">
        <v>507</v>
      </c>
      <c r="C236" s="22" t="s">
        <v>584</v>
      </c>
      <c r="D236" s="22" t="s">
        <v>585</v>
      </c>
      <c r="E236" s="22">
        <v>136333</v>
      </c>
      <c r="F236" s="22">
        <v>140570</v>
      </c>
      <c r="G236" s="22">
        <v>144962</v>
      </c>
      <c r="H236" s="22">
        <v>149513</v>
      </c>
      <c r="I236" s="22">
        <v>78484</v>
      </c>
      <c r="J236" s="22">
        <v>413061</v>
      </c>
      <c r="K236" s="22">
        <v>1062923</v>
      </c>
      <c r="L236" s="22">
        <v>37449</v>
      </c>
      <c r="M236" s="22">
        <v>33212</v>
      </c>
      <c r="N236" s="22">
        <v>28820</v>
      </c>
      <c r="O236" s="22">
        <v>24269</v>
      </c>
      <c r="P236" s="22">
        <v>19932</v>
      </c>
      <c r="Q236" s="22">
        <v>46438</v>
      </c>
      <c r="R236" s="22">
        <v>190120</v>
      </c>
    </row>
    <row r="237" spans="1:18" x14ac:dyDescent="0.35">
      <c r="A237" s="22" t="s">
        <v>114</v>
      </c>
      <c r="B237" s="22" t="s">
        <v>507</v>
      </c>
      <c r="C237" s="22" t="s">
        <v>586</v>
      </c>
      <c r="D237" s="22" t="s">
        <v>587</v>
      </c>
      <c r="E237" s="22">
        <v>22196</v>
      </c>
      <c r="F237" s="22">
        <v>23252</v>
      </c>
      <c r="G237" s="22">
        <v>11950</v>
      </c>
      <c r="H237" s="22">
        <v>12505</v>
      </c>
      <c r="I237" s="22">
        <v>13087</v>
      </c>
      <c r="J237" s="22">
        <v>219047</v>
      </c>
      <c r="K237" s="22">
        <v>302037</v>
      </c>
      <c r="L237" s="22">
        <v>13674</v>
      </c>
      <c r="M237" s="22">
        <v>12616</v>
      </c>
      <c r="N237" s="22">
        <v>11656</v>
      </c>
      <c r="O237" s="22">
        <v>11101</v>
      </c>
      <c r="P237" s="22">
        <v>10519</v>
      </c>
      <c r="Q237" s="22">
        <v>0</v>
      </c>
      <c r="R237" s="22">
        <v>59566</v>
      </c>
    </row>
    <row r="238" spans="1:18" x14ac:dyDescent="0.35">
      <c r="A238" s="22" t="s">
        <v>114</v>
      </c>
      <c r="B238" s="22" t="s">
        <v>507</v>
      </c>
      <c r="C238" s="22" t="s">
        <v>588</v>
      </c>
      <c r="D238" s="22" t="s">
        <v>589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</row>
    <row r="239" spans="1:18" x14ac:dyDescent="0.35">
      <c r="A239" s="22" t="s">
        <v>114</v>
      </c>
      <c r="B239" s="22" t="s">
        <v>507</v>
      </c>
      <c r="C239" s="22" t="s">
        <v>590</v>
      </c>
      <c r="D239" s="22" t="s">
        <v>591</v>
      </c>
      <c r="E239" s="22">
        <v>0</v>
      </c>
      <c r="F239" s="22">
        <v>0</v>
      </c>
      <c r="G239" s="22">
        <v>0</v>
      </c>
      <c r="H239" s="22"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</row>
    <row r="240" spans="1:18" x14ac:dyDescent="0.35">
      <c r="A240" s="22" t="s">
        <v>114</v>
      </c>
      <c r="B240" s="22" t="s">
        <v>507</v>
      </c>
      <c r="C240" s="22" t="s">
        <v>592</v>
      </c>
      <c r="D240" s="22" t="s">
        <v>593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</row>
    <row r="241" spans="1:18" x14ac:dyDescent="0.35">
      <c r="A241" s="22" t="s">
        <v>114</v>
      </c>
      <c r="B241" s="22" t="s">
        <v>507</v>
      </c>
      <c r="C241" s="22" t="s">
        <v>594</v>
      </c>
      <c r="D241" s="22" t="s">
        <v>595</v>
      </c>
      <c r="E241" s="22">
        <v>42294</v>
      </c>
      <c r="F241" s="22">
        <v>43710</v>
      </c>
      <c r="G241" s="22">
        <v>45176</v>
      </c>
      <c r="H241" s="22">
        <v>46695</v>
      </c>
      <c r="I241" s="22">
        <v>48268</v>
      </c>
      <c r="J241" s="22">
        <v>483797</v>
      </c>
      <c r="K241" s="22">
        <v>709940</v>
      </c>
      <c r="L241" s="22">
        <v>23708</v>
      </c>
      <c r="M241" s="22">
        <v>22293</v>
      </c>
      <c r="N241" s="22">
        <v>20826</v>
      </c>
      <c r="O241" s="22">
        <v>19308</v>
      </c>
      <c r="P241" s="22">
        <v>17734</v>
      </c>
      <c r="Q241" s="22">
        <v>84577</v>
      </c>
      <c r="R241" s="22">
        <v>188446</v>
      </c>
    </row>
    <row r="242" spans="1:18" x14ac:dyDescent="0.35">
      <c r="A242" s="22" t="s">
        <v>114</v>
      </c>
      <c r="B242" s="22" t="s">
        <v>507</v>
      </c>
      <c r="C242" s="22" t="s">
        <v>596</v>
      </c>
      <c r="D242" s="22" t="s">
        <v>597</v>
      </c>
      <c r="E242" s="22">
        <v>0</v>
      </c>
      <c r="F242" s="22">
        <v>0</v>
      </c>
      <c r="G242" s="22">
        <v>0</v>
      </c>
      <c r="H242" s="22"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</row>
    <row r="243" spans="1:18" x14ac:dyDescent="0.35">
      <c r="A243" s="22" t="s">
        <v>114</v>
      </c>
      <c r="B243" s="22" t="s">
        <v>507</v>
      </c>
      <c r="C243" s="22" t="s">
        <v>598</v>
      </c>
      <c r="D243" s="22" t="s">
        <v>599</v>
      </c>
      <c r="E243" s="22">
        <v>0</v>
      </c>
      <c r="F243" s="22">
        <v>0</v>
      </c>
      <c r="G243" s="22">
        <v>0</v>
      </c>
      <c r="H243" s="22"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</row>
    <row r="244" spans="1:18" x14ac:dyDescent="0.35">
      <c r="A244" s="22" t="s">
        <v>114</v>
      </c>
      <c r="B244" s="22" t="s">
        <v>507</v>
      </c>
      <c r="C244" s="22" t="s">
        <v>600</v>
      </c>
      <c r="D244" s="22" t="s">
        <v>601</v>
      </c>
      <c r="E244" s="22">
        <v>47111</v>
      </c>
      <c r="F244" s="22">
        <v>48454</v>
      </c>
      <c r="G244" s="22">
        <v>49837</v>
      </c>
      <c r="H244" s="22">
        <v>51259</v>
      </c>
      <c r="I244" s="22">
        <v>52721</v>
      </c>
      <c r="J244" s="22">
        <v>138475</v>
      </c>
      <c r="K244" s="22">
        <v>387857</v>
      </c>
      <c r="L244" s="22">
        <v>10653</v>
      </c>
      <c r="M244" s="22">
        <v>9309</v>
      </c>
      <c r="N244" s="22">
        <v>7928</v>
      </c>
      <c r="O244" s="22">
        <v>6506</v>
      </c>
      <c r="P244" s="22">
        <v>5044</v>
      </c>
      <c r="Q244" s="22">
        <v>5938</v>
      </c>
      <c r="R244" s="22">
        <v>45378</v>
      </c>
    </row>
    <row r="245" spans="1:18" x14ac:dyDescent="0.35">
      <c r="A245" s="22" t="s">
        <v>114</v>
      </c>
      <c r="B245" s="22" t="s">
        <v>507</v>
      </c>
      <c r="C245" s="22" t="s">
        <v>602</v>
      </c>
      <c r="D245" s="22" t="s">
        <v>603</v>
      </c>
      <c r="E245" s="22">
        <v>53626</v>
      </c>
      <c r="F245" s="22">
        <v>55557</v>
      </c>
      <c r="G245" s="22">
        <v>57558</v>
      </c>
      <c r="H245" s="22">
        <v>59631</v>
      </c>
      <c r="I245" s="22">
        <v>61778</v>
      </c>
      <c r="J245" s="22">
        <v>31719</v>
      </c>
      <c r="K245" s="22">
        <v>319869</v>
      </c>
      <c r="L245" s="22">
        <v>10942</v>
      </c>
      <c r="M245" s="22">
        <v>9011</v>
      </c>
      <c r="N245" s="22">
        <v>7010</v>
      </c>
      <c r="O245" s="22">
        <v>4938</v>
      </c>
      <c r="P245" s="22">
        <v>2791</v>
      </c>
      <c r="Q245" s="22">
        <v>566</v>
      </c>
      <c r="R245" s="22">
        <v>35258</v>
      </c>
    </row>
    <row r="246" spans="1:18" x14ac:dyDescent="0.35">
      <c r="A246" s="22" t="s">
        <v>114</v>
      </c>
      <c r="B246" s="22" t="s">
        <v>507</v>
      </c>
      <c r="C246" s="22" t="s">
        <v>604</v>
      </c>
      <c r="D246" s="22" t="s">
        <v>605</v>
      </c>
      <c r="E246" s="22">
        <v>4322</v>
      </c>
      <c r="F246" s="22">
        <v>0</v>
      </c>
      <c r="G246" s="22">
        <v>0</v>
      </c>
      <c r="H246" s="22">
        <v>0</v>
      </c>
      <c r="I246" s="22">
        <v>0</v>
      </c>
      <c r="J246" s="22">
        <v>0</v>
      </c>
      <c r="K246" s="22">
        <v>4322</v>
      </c>
      <c r="L246" s="22">
        <v>212</v>
      </c>
      <c r="M246" s="22"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212</v>
      </c>
    </row>
    <row r="247" spans="1:18" x14ac:dyDescent="0.35">
      <c r="A247" s="22" t="s">
        <v>114</v>
      </c>
      <c r="B247" s="22" t="s">
        <v>507</v>
      </c>
      <c r="C247" s="22" t="s">
        <v>606</v>
      </c>
      <c r="D247" s="22" t="s">
        <v>607</v>
      </c>
      <c r="E247" s="22">
        <v>7892</v>
      </c>
      <c r="F247" s="22">
        <v>8336</v>
      </c>
      <c r="G247" s="22">
        <v>8806</v>
      </c>
      <c r="H247" s="22">
        <v>0</v>
      </c>
      <c r="I247" s="22">
        <v>0</v>
      </c>
      <c r="J247" s="22">
        <v>0</v>
      </c>
      <c r="K247" s="22">
        <v>25034</v>
      </c>
      <c r="L247" s="22">
        <v>1408</v>
      </c>
      <c r="M247" s="22">
        <v>964</v>
      </c>
      <c r="N247" s="22">
        <v>494</v>
      </c>
      <c r="O247" s="22">
        <v>0</v>
      </c>
      <c r="P247" s="22">
        <v>0</v>
      </c>
      <c r="Q247" s="22">
        <v>0</v>
      </c>
      <c r="R247" s="22">
        <v>2866</v>
      </c>
    </row>
    <row r="248" spans="1:18" x14ac:dyDescent="0.35">
      <c r="A248" s="22" t="s">
        <v>114</v>
      </c>
      <c r="B248" s="22" t="s">
        <v>507</v>
      </c>
      <c r="C248" s="22" t="s">
        <v>608</v>
      </c>
      <c r="D248" s="22" t="s">
        <v>609</v>
      </c>
      <c r="E248" s="22">
        <v>32005</v>
      </c>
      <c r="F248" s="22">
        <v>33263</v>
      </c>
      <c r="G248" s="22">
        <v>34569</v>
      </c>
      <c r="H248" s="22">
        <v>35924</v>
      </c>
      <c r="I248" s="22">
        <v>37331</v>
      </c>
      <c r="J248" s="22">
        <v>1016594</v>
      </c>
      <c r="K248" s="22">
        <v>1189686</v>
      </c>
      <c r="L248" s="22">
        <v>32310</v>
      </c>
      <c r="M248" s="22">
        <v>31381</v>
      </c>
      <c r="N248" s="22">
        <v>30408</v>
      </c>
      <c r="O248" s="22">
        <v>29392</v>
      </c>
      <c r="P248" s="22">
        <v>28328</v>
      </c>
      <c r="Q248" s="22">
        <v>312759</v>
      </c>
      <c r="R248" s="22">
        <v>464578</v>
      </c>
    </row>
    <row r="249" spans="1:18" x14ac:dyDescent="0.35">
      <c r="A249" s="22" t="s">
        <v>114</v>
      </c>
      <c r="B249" s="22" t="s">
        <v>507</v>
      </c>
      <c r="C249" s="22" t="s">
        <v>610</v>
      </c>
      <c r="D249" s="22" t="s">
        <v>611</v>
      </c>
      <c r="E249" s="22">
        <v>0</v>
      </c>
      <c r="F249" s="22">
        <v>0</v>
      </c>
      <c r="G249" s="22">
        <v>0</v>
      </c>
      <c r="H249" s="22">
        <v>0</v>
      </c>
      <c r="I249" s="22">
        <v>0</v>
      </c>
      <c r="J249" s="22">
        <v>0</v>
      </c>
      <c r="K249" s="22">
        <v>0</v>
      </c>
      <c r="L249" s="22">
        <v>0</v>
      </c>
      <c r="M249" s="22"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</row>
    <row r="250" spans="1:18" x14ac:dyDescent="0.35">
      <c r="A250" s="22" t="s">
        <v>114</v>
      </c>
      <c r="B250" s="22" t="s">
        <v>507</v>
      </c>
      <c r="C250" s="22" t="s">
        <v>612</v>
      </c>
      <c r="D250" s="22" t="s">
        <v>613</v>
      </c>
      <c r="E250" s="22">
        <v>0</v>
      </c>
      <c r="F250" s="22">
        <v>0</v>
      </c>
      <c r="G250" s="22">
        <v>0</v>
      </c>
      <c r="H250" s="22"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</row>
    <row r="251" spans="1:18" x14ac:dyDescent="0.35">
      <c r="A251" s="22" t="s">
        <v>114</v>
      </c>
      <c r="B251" s="22" t="s">
        <v>507</v>
      </c>
      <c r="C251" s="22" t="s">
        <v>614</v>
      </c>
      <c r="D251" s="22" t="s">
        <v>615</v>
      </c>
      <c r="E251" s="22">
        <v>0</v>
      </c>
      <c r="F251" s="22">
        <v>0</v>
      </c>
      <c r="G251" s="22">
        <v>0</v>
      </c>
      <c r="H251" s="22"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</row>
    <row r="252" spans="1:18" x14ac:dyDescent="0.35">
      <c r="A252" s="22" t="s">
        <v>114</v>
      </c>
      <c r="B252" s="22" t="s">
        <v>507</v>
      </c>
      <c r="C252" s="22" t="s">
        <v>616</v>
      </c>
      <c r="D252" s="22" t="s">
        <v>617</v>
      </c>
      <c r="E252" s="22">
        <v>42977</v>
      </c>
      <c r="F252" s="22">
        <v>44650</v>
      </c>
      <c r="G252" s="22">
        <v>46414</v>
      </c>
      <c r="H252" s="22">
        <v>48231</v>
      </c>
      <c r="I252" s="22">
        <v>50166</v>
      </c>
      <c r="J252" s="22">
        <v>177004</v>
      </c>
      <c r="K252" s="22">
        <v>409442</v>
      </c>
      <c r="L252" s="22">
        <v>16213</v>
      </c>
      <c r="M252" s="22">
        <v>14540</v>
      </c>
      <c r="N252" s="22">
        <v>12776</v>
      </c>
      <c r="O252" s="22">
        <v>10959</v>
      </c>
      <c r="P252" s="22">
        <v>9024</v>
      </c>
      <c r="Q252" s="22">
        <v>14914</v>
      </c>
      <c r="R252" s="22">
        <v>78426</v>
      </c>
    </row>
    <row r="253" spans="1:18" x14ac:dyDescent="0.35">
      <c r="A253" s="22" t="s">
        <v>114</v>
      </c>
      <c r="B253" s="22" t="s">
        <v>507</v>
      </c>
      <c r="C253" s="22" t="s">
        <v>618</v>
      </c>
      <c r="D253" s="22" t="s">
        <v>619</v>
      </c>
      <c r="E253" s="22">
        <v>12955</v>
      </c>
      <c r="F253" s="22">
        <v>13382</v>
      </c>
      <c r="G253" s="22">
        <v>13823</v>
      </c>
      <c r="H253" s="22">
        <v>14280</v>
      </c>
      <c r="I253" s="22">
        <v>14750</v>
      </c>
      <c r="J253" s="22">
        <v>166571</v>
      </c>
      <c r="K253" s="22">
        <v>235761</v>
      </c>
      <c r="L253" s="22">
        <v>7465</v>
      </c>
      <c r="M253" s="22">
        <v>7037</v>
      </c>
      <c r="N253" s="22">
        <v>6596</v>
      </c>
      <c r="O253" s="22">
        <v>6140</v>
      </c>
      <c r="P253" s="22">
        <v>5669</v>
      </c>
      <c r="Q253" s="22">
        <v>26987</v>
      </c>
      <c r="R253" s="22">
        <v>59894</v>
      </c>
    </row>
    <row r="254" spans="1:18" x14ac:dyDescent="0.35">
      <c r="A254" s="22" t="s">
        <v>114</v>
      </c>
      <c r="B254" s="22" t="s">
        <v>507</v>
      </c>
      <c r="C254" s="22" t="s">
        <v>620</v>
      </c>
      <c r="D254" s="22" t="s">
        <v>621</v>
      </c>
      <c r="E254" s="22">
        <v>26045</v>
      </c>
      <c r="F254" s="22">
        <v>27108</v>
      </c>
      <c r="G254" s="22">
        <v>28216</v>
      </c>
      <c r="H254" s="22">
        <v>29368</v>
      </c>
      <c r="I254" s="22">
        <v>30567</v>
      </c>
      <c r="J254" s="22">
        <v>406968</v>
      </c>
      <c r="K254" s="22">
        <v>548272</v>
      </c>
      <c r="L254" s="22">
        <v>21906</v>
      </c>
      <c r="M254" s="22">
        <v>20842</v>
      </c>
      <c r="N254" s="22">
        <v>19735</v>
      </c>
      <c r="O254" s="22">
        <v>18583</v>
      </c>
      <c r="P254" s="22">
        <v>17384</v>
      </c>
      <c r="Q254" s="22">
        <v>96515</v>
      </c>
      <c r="R254" s="22">
        <v>194965</v>
      </c>
    </row>
    <row r="255" spans="1:18" x14ac:dyDescent="0.35">
      <c r="A255" s="22" t="s">
        <v>114</v>
      </c>
      <c r="B255" s="22" t="s">
        <v>507</v>
      </c>
      <c r="C255" s="22" t="s">
        <v>622</v>
      </c>
      <c r="D255" s="22" t="s">
        <v>623</v>
      </c>
      <c r="E255" s="22">
        <v>2962</v>
      </c>
      <c r="F255" s="22">
        <v>3136</v>
      </c>
      <c r="G255" s="22">
        <v>3320</v>
      </c>
      <c r="H255" s="22">
        <v>3516</v>
      </c>
      <c r="I255" s="22">
        <v>0</v>
      </c>
      <c r="J255" s="22">
        <v>0</v>
      </c>
      <c r="K255" s="22">
        <v>12934</v>
      </c>
      <c r="L255" s="22">
        <v>760</v>
      </c>
      <c r="M255" s="22">
        <v>586</v>
      </c>
      <c r="N255" s="22">
        <v>402</v>
      </c>
      <c r="O255" s="22">
        <v>206</v>
      </c>
      <c r="P255" s="22">
        <v>0</v>
      </c>
      <c r="Q255" s="22">
        <v>0</v>
      </c>
      <c r="R255" s="22">
        <v>1954</v>
      </c>
    </row>
    <row r="256" spans="1:18" x14ac:dyDescent="0.35">
      <c r="A256" s="22" t="s">
        <v>114</v>
      </c>
      <c r="B256" s="22" t="s">
        <v>507</v>
      </c>
      <c r="C256" s="22" t="s">
        <v>624</v>
      </c>
      <c r="D256" s="22" t="s">
        <v>625</v>
      </c>
      <c r="E256" s="22">
        <v>76871</v>
      </c>
      <c r="F256" s="22">
        <v>79028</v>
      </c>
      <c r="G256" s="22">
        <v>66090</v>
      </c>
      <c r="H256" s="22">
        <v>52708</v>
      </c>
      <c r="I256" s="22">
        <v>54366</v>
      </c>
      <c r="J256" s="22">
        <v>158169</v>
      </c>
      <c r="K256" s="22">
        <v>487232</v>
      </c>
      <c r="L256" s="22">
        <v>14049</v>
      </c>
      <c r="M256" s="22">
        <v>11892</v>
      </c>
      <c r="N256" s="22">
        <v>9673</v>
      </c>
      <c r="O256" s="22">
        <v>7898</v>
      </c>
      <c r="P256" s="22">
        <v>6240</v>
      </c>
      <c r="Q256" s="22">
        <v>8240</v>
      </c>
      <c r="R256" s="22">
        <v>57992</v>
      </c>
    </row>
    <row r="257" spans="1:18" x14ac:dyDescent="0.35">
      <c r="A257" s="22" t="s">
        <v>114</v>
      </c>
      <c r="B257" s="22" t="s">
        <v>507</v>
      </c>
      <c r="C257" s="22" t="s">
        <v>626</v>
      </c>
      <c r="D257" s="22" t="s">
        <v>627</v>
      </c>
      <c r="E257" s="22">
        <v>76236</v>
      </c>
      <c r="F257" s="22">
        <v>78944</v>
      </c>
      <c r="G257" s="22">
        <v>81750</v>
      </c>
      <c r="H257" s="22">
        <v>84658</v>
      </c>
      <c r="I257" s="22">
        <v>87672</v>
      </c>
      <c r="J257" s="22">
        <v>765334</v>
      </c>
      <c r="K257" s="22">
        <v>1174594</v>
      </c>
      <c r="L257" s="22">
        <v>40453</v>
      </c>
      <c r="M257" s="22">
        <v>37745</v>
      </c>
      <c r="N257" s="22">
        <v>34939</v>
      </c>
      <c r="O257" s="22">
        <v>32030</v>
      </c>
      <c r="P257" s="22">
        <v>29017</v>
      </c>
      <c r="Q257" s="22">
        <v>112041</v>
      </c>
      <c r="R257" s="22">
        <v>286225</v>
      </c>
    </row>
    <row r="258" spans="1:18" x14ac:dyDescent="0.35">
      <c r="A258" s="22" t="s">
        <v>114</v>
      </c>
      <c r="B258" s="22" t="s">
        <v>507</v>
      </c>
      <c r="C258" s="22" t="s">
        <v>628</v>
      </c>
      <c r="D258" s="22" t="s">
        <v>629</v>
      </c>
      <c r="E258" s="22">
        <v>6499</v>
      </c>
      <c r="F258" s="22">
        <v>6858</v>
      </c>
      <c r="G258" s="22">
        <v>7237</v>
      </c>
      <c r="H258" s="22">
        <v>7637</v>
      </c>
      <c r="I258" s="22">
        <v>8059</v>
      </c>
      <c r="J258" s="22">
        <v>95841</v>
      </c>
      <c r="K258" s="22">
        <v>132131</v>
      </c>
      <c r="L258" s="22">
        <v>7116</v>
      </c>
      <c r="M258" s="22">
        <v>6757</v>
      </c>
      <c r="N258" s="22">
        <v>6378</v>
      </c>
      <c r="O258" s="22">
        <v>5978</v>
      </c>
      <c r="P258" s="22">
        <v>5556</v>
      </c>
      <c r="Q258" s="22">
        <v>26703</v>
      </c>
      <c r="R258" s="22">
        <v>58488</v>
      </c>
    </row>
    <row r="259" spans="1:18" x14ac:dyDescent="0.35">
      <c r="A259" s="22" t="s">
        <v>114</v>
      </c>
      <c r="B259" s="22" t="s">
        <v>507</v>
      </c>
      <c r="C259" s="22" t="s">
        <v>630</v>
      </c>
      <c r="D259" s="22" t="s">
        <v>631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</row>
    <row r="260" spans="1:18" x14ac:dyDescent="0.35">
      <c r="A260" s="22" t="s">
        <v>114</v>
      </c>
      <c r="B260" s="22" t="s">
        <v>507</v>
      </c>
      <c r="C260" s="22" t="s">
        <v>632</v>
      </c>
      <c r="D260" s="22" t="s">
        <v>633</v>
      </c>
      <c r="E260" s="22">
        <v>11422</v>
      </c>
      <c r="F260" s="22">
        <v>11435</v>
      </c>
      <c r="G260" s="22">
        <v>11447</v>
      </c>
      <c r="H260" s="22">
        <v>11460</v>
      </c>
      <c r="I260" s="22">
        <v>11474</v>
      </c>
      <c r="J260" s="22">
        <v>74305</v>
      </c>
      <c r="K260" s="22">
        <v>131543</v>
      </c>
      <c r="L260" s="22">
        <v>3092</v>
      </c>
      <c r="M260" s="22">
        <v>2814</v>
      </c>
      <c r="N260" s="22">
        <v>2534</v>
      </c>
      <c r="O260" s="22">
        <v>2260</v>
      </c>
      <c r="P260" s="22">
        <v>1975</v>
      </c>
      <c r="Q260" s="22">
        <v>5970</v>
      </c>
      <c r="R260" s="22">
        <v>18645</v>
      </c>
    </row>
    <row r="261" spans="1:18" x14ac:dyDescent="0.35">
      <c r="A261" s="22" t="s">
        <v>114</v>
      </c>
      <c r="B261" s="22" t="s">
        <v>507</v>
      </c>
      <c r="C261" s="22" t="s">
        <v>634</v>
      </c>
      <c r="D261" s="22" t="s">
        <v>635</v>
      </c>
      <c r="E261" s="22">
        <v>76975</v>
      </c>
      <c r="F261" s="22">
        <v>80221</v>
      </c>
      <c r="G261" s="22">
        <v>80831</v>
      </c>
      <c r="H261" s="22">
        <v>7211</v>
      </c>
      <c r="I261" s="22">
        <v>8143</v>
      </c>
      <c r="J261" s="22">
        <v>194793</v>
      </c>
      <c r="K261" s="22">
        <v>448174</v>
      </c>
      <c r="L261" s="22">
        <v>14786</v>
      </c>
      <c r="M261" s="22">
        <v>11608</v>
      </c>
      <c r="N261" s="22">
        <v>8299</v>
      </c>
      <c r="O261" s="22">
        <v>6626</v>
      </c>
      <c r="P261" s="22">
        <v>6406</v>
      </c>
      <c r="Q261" s="22">
        <v>76605</v>
      </c>
      <c r="R261" s="22">
        <v>124330</v>
      </c>
    </row>
    <row r="262" spans="1:18" x14ac:dyDescent="0.35">
      <c r="A262" s="22" t="s">
        <v>114</v>
      </c>
      <c r="B262" s="22" t="s">
        <v>507</v>
      </c>
      <c r="C262" s="22" t="s">
        <v>636</v>
      </c>
      <c r="D262" s="22" t="s">
        <v>637</v>
      </c>
      <c r="E262" s="22">
        <v>134918</v>
      </c>
      <c r="F262" s="22">
        <v>135970</v>
      </c>
      <c r="G262" s="22">
        <v>137054</v>
      </c>
      <c r="H262" s="22">
        <v>138170</v>
      </c>
      <c r="I262" s="22">
        <v>139320</v>
      </c>
      <c r="J262" s="22">
        <v>874823</v>
      </c>
      <c r="K262" s="22">
        <v>1560255</v>
      </c>
      <c r="L262" s="22">
        <v>34214</v>
      </c>
      <c r="M262" s="22">
        <v>31184</v>
      </c>
      <c r="N262" s="22">
        <v>28100</v>
      </c>
      <c r="O262" s="22">
        <v>24999</v>
      </c>
      <c r="P262" s="22">
        <v>21820</v>
      </c>
      <c r="Q262" s="22">
        <v>80318</v>
      </c>
      <c r="R262" s="22">
        <v>220635</v>
      </c>
    </row>
    <row r="263" spans="1:18" x14ac:dyDescent="0.35">
      <c r="A263" s="22" t="s">
        <v>114</v>
      </c>
      <c r="B263" s="22" t="s">
        <v>507</v>
      </c>
      <c r="C263" s="22" t="s">
        <v>638</v>
      </c>
      <c r="D263" s="22" t="s">
        <v>639</v>
      </c>
      <c r="E263" s="22">
        <v>0</v>
      </c>
      <c r="F263" s="22">
        <v>0</v>
      </c>
      <c r="G263" s="22">
        <v>0</v>
      </c>
      <c r="H263" s="22">
        <v>0</v>
      </c>
      <c r="I263" s="22">
        <v>0</v>
      </c>
      <c r="J263" s="22">
        <v>0</v>
      </c>
      <c r="K263" s="22">
        <v>0</v>
      </c>
      <c r="L263" s="22">
        <v>0</v>
      </c>
      <c r="M263" s="22"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</row>
    <row r="264" spans="1:18" x14ac:dyDescent="0.35">
      <c r="A264" s="22" t="s">
        <v>114</v>
      </c>
      <c r="B264" s="22" t="s">
        <v>507</v>
      </c>
      <c r="C264" s="22" t="s">
        <v>640</v>
      </c>
      <c r="D264" s="22" t="s">
        <v>641</v>
      </c>
      <c r="E264" s="22">
        <v>45098</v>
      </c>
      <c r="F264" s="22">
        <v>37514</v>
      </c>
      <c r="G264" s="22">
        <v>39128</v>
      </c>
      <c r="H264" s="22">
        <v>40813</v>
      </c>
      <c r="I264" s="22">
        <v>42573</v>
      </c>
      <c r="J264" s="22">
        <v>315952</v>
      </c>
      <c r="K264" s="22">
        <v>521078</v>
      </c>
      <c r="L264" s="22">
        <v>18854</v>
      </c>
      <c r="M264" s="22">
        <v>16750</v>
      </c>
      <c r="N264" s="22">
        <v>15136</v>
      </c>
      <c r="O264" s="22">
        <v>13451</v>
      </c>
      <c r="P264" s="22">
        <v>11691</v>
      </c>
      <c r="Q264" s="22">
        <v>91629</v>
      </c>
      <c r="R264" s="22">
        <v>167511</v>
      </c>
    </row>
    <row r="265" spans="1:18" x14ac:dyDescent="0.35">
      <c r="A265" s="22" t="s">
        <v>114</v>
      </c>
      <c r="B265" s="22" t="s">
        <v>507</v>
      </c>
      <c r="C265" s="22" t="s">
        <v>642</v>
      </c>
      <c r="D265" s="22" t="s">
        <v>643</v>
      </c>
      <c r="E265" s="22">
        <v>0</v>
      </c>
      <c r="F265" s="22">
        <v>0</v>
      </c>
      <c r="G265" s="22">
        <v>0</v>
      </c>
      <c r="H265" s="22"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</row>
    <row r="266" spans="1:18" x14ac:dyDescent="0.35">
      <c r="A266" s="22" t="s">
        <v>114</v>
      </c>
      <c r="B266" s="22" t="s">
        <v>507</v>
      </c>
      <c r="C266" s="22" t="s">
        <v>644</v>
      </c>
      <c r="D266" s="22" t="s">
        <v>645</v>
      </c>
      <c r="E266" s="22">
        <v>5203</v>
      </c>
      <c r="F266" s="22">
        <v>5515</v>
      </c>
      <c r="G266" s="22">
        <v>5846</v>
      </c>
      <c r="H266" s="22">
        <v>6196</v>
      </c>
      <c r="I266" s="22">
        <v>6568</v>
      </c>
      <c r="J266" s="22">
        <v>14342</v>
      </c>
      <c r="K266" s="22">
        <v>43670</v>
      </c>
      <c r="L266" s="22">
        <v>2620</v>
      </c>
      <c r="M266" s="22">
        <v>2308</v>
      </c>
      <c r="N266" s="22">
        <v>1977</v>
      </c>
      <c r="O266" s="22">
        <v>1627</v>
      </c>
      <c r="P266" s="22">
        <v>1255</v>
      </c>
      <c r="Q266" s="22">
        <v>1303</v>
      </c>
      <c r="R266" s="22">
        <v>11090</v>
      </c>
    </row>
    <row r="267" spans="1:18" x14ac:dyDescent="0.35">
      <c r="A267" s="22" t="s">
        <v>114</v>
      </c>
      <c r="B267" s="22" t="s">
        <v>507</v>
      </c>
      <c r="C267" s="22" t="s">
        <v>646</v>
      </c>
      <c r="D267" s="22" t="s">
        <v>647</v>
      </c>
      <c r="E267" s="22">
        <v>85809</v>
      </c>
      <c r="F267" s="22">
        <v>72083</v>
      </c>
      <c r="G267" s="22">
        <v>74385</v>
      </c>
      <c r="H267" s="22">
        <v>76763</v>
      </c>
      <c r="I267" s="22">
        <v>79218</v>
      </c>
      <c r="J267" s="22">
        <v>870979</v>
      </c>
      <c r="K267" s="22">
        <v>1259237</v>
      </c>
      <c r="L267" s="22">
        <v>38615</v>
      </c>
      <c r="M267" s="22">
        <v>36381</v>
      </c>
      <c r="N267" s="22">
        <v>34077</v>
      </c>
      <c r="O267" s="22">
        <v>31700</v>
      </c>
      <c r="P267" s="22">
        <v>29246</v>
      </c>
      <c r="Q267" s="22">
        <v>140668</v>
      </c>
      <c r="R267" s="22">
        <v>310687</v>
      </c>
    </row>
    <row r="268" spans="1:18" x14ac:dyDescent="0.35">
      <c r="A268" s="22" t="s">
        <v>114</v>
      </c>
      <c r="B268" s="22" t="s">
        <v>507</v>
      </c>
      <c r="C268" s="22" t="s">
        <v>648</v>
      </c>
      <c r="D268" s="22" t="s">
        <v>649</v>
      </c>
      <c r="E268" s="22">
        <v>206413</v>
      </c>
      <c r="F268" s="22">
        <v>0</v>
      </c>
      <c r="G268" s="22">
        <v>0</v>
      </c>
      <c r="H268" s="22">
        <v>0</v>
      </c>
      <c r="I268" s="22">
        <v>0</v>
      </c>
      <c r="J268" s="22">
        <v>0</v>
      </c>
      <c r="K268" s="22">
        <v>206413</v>
      </c>
      <c r="L268" s="22">
        <v>2475</v>
      </c>
      <c r="M268" s="22"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2475</v>
      </c>
    </row>
    <row r="269" spans="1:18" x14ac:dyDescent="0.35">
      <c r="A269" s="22" t="s">
        <v>114</v>
      </c>
      <c r="B269" s="22" t="s">
        <v>507</v>
      </c>
      <c r="C269" s="22" t="s">
        <v>650</v>
      </c>
      <c r="D269" s="22" t="s">
        <v>651</v>
      </c>
      <c r="E269" s="22">
        <v>0</v>
      </c>
      <c r="F269" s="22">
        <v>0</v>
      </c>
      <c r="G269" s="22">
        <v>0</v>
      </c>
      <c r="H269" s="22"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</row>
    <row r="270" spans="1:18" x14ac:dyDescent="0.35">
      <c r="A270" s="22" t="s">
        <v>114</v>
      </c>
      <c r="B270" s="22" t="s">
        <v>507</v>
      </c>
      <c r="C270" s="22" t="s">
        <v>652</v>
      </c>
      <c r="D270" s="22" t="s">
        <v>653</v>
      </c>
      <c r="E270" s="22">
        <v>18249</v>
      </c>
      <c r="F270" s="22">
        <v>19196</v>
      </c>
      <c r="G270" s="22">
        <v>20192</v>
      </c>
      <c r="H270" s="22">
        <v>21239</v>
      </c>
      <c r="I270" s="22">
        <v>22341</v>
      </c>
      <c r="J270" s="22">
        <v>443644</v>
      </c>
      <c r="K270" s="22">
        <v>544861</v>
      </c>
      <c r="L270" s="22">
        <v>27677</v>
      </c>
      <c r="M270" s="22">
        <v>26730</v>
      </c>
      <c r="N270" s="22">
        <v>25735</v>
      </c>
      <c r="O270" s="22">
        <v>24687</v>
      </c>
      <c r="P270" s="22">
        <v>23585</v>
      </c>
      <c r="Q270" s="22">
        <v>176360</v>
      </c>
      <c r="R270" s="22">
        <v>304774</v>
      </c>
    </row>
    <row r="271" spans="1:18" x14ac:dyDescent="0.35">
      <c r="A271" s="22" t="s">
        <v>114</v>
      </c>
      <c r="B271" s="22" t="s">
        <v>507</v>
      </c>
      <c r="C271" s="22" t="s">
        <v>654</v>
      </c>
      <c r="D271" s="22" t="s">
        <v>655</v>
      </c>
      <c r="E271" s="22">
        <v>110295</v>
      </c>
      <c r="F271" s="22">
        <v>113586</v>
      </c>
      <c r="G271" s="22">
        <v>116993</v>
      </c>
      <c r="H271" s="22">
        <v>114669</v>
      </c>
      <c r="I271" s="22">
        <v>92532</v>
      </c>
      <c r="J271" s="22">
        <v>437909</v>
      </c>
      <c r="K271" s="22">
        <v>985984</v>
      </c>
      <c r="L271" s="22">
        <v>27468</v>
      </c>
      <c r="M271" s="22">
        <v>24176</v>
      </c>
      <c r="N271" s="22">
        <v>20770</v>
      </c>
      <c r="O271" s="22">
        <v>17251</v>
      </c>
      <c r="P271" s="22">
        <v>14042</v>
      </c>
      <c r="Q271" s="22">
        <v>44195</v>
      </c>
      <c r="R271" s="22">
        <v>147902</v>
      </c>
    </row>
    <row r="272" spans="1:18" x14ac:dyDescent="0.35">
      <c r="A272" s="22" t="s">
        <v>114</v>
      </c>
      <c r="B272" s="22" t="s">
        <v>507</v>
      </c>
      <c r="C272" s="22" t="s">
        <v>656</v>
      </c>
      <c r="D272" s="22" t="s">
        <v>657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</row>
    <row r="273" spans="1:18" x14ac:dyDescent="0.35">
      <c r="A273" s="22" t="s">
        <v>114</v>
      </c>
      <c r="B273" s="22" t="s">
        <v>507</v>
      </c>
      <c r="C273" s="22" t="s">
        <v>658</v>
      </c>
      <c r="D273" s="22" t="s">
        <v>659</v>
      </c>
      <c r="E273" s="22">
        <v>26498</v>
      </c>
      <c r="F273" s="22">
        <v>14200</v>
      </c>
      <c r="G273" s="22">
        <v>14584</v>
      </c>
      <c r="H273" s="22">
        <v>14977</v>
      </c>
      <c r="I273" s="22">
        <v>15382</v>
      </c>
      <c r="J273" s="22">
        <v>2329</v>
      </c>
      <c r="K273" s="22">
        <v>87970</v>
      </c>
      <c r="L273" s="22">
        <v>2841</v>
      </c>
      <c r="M273" s="22">
        <v>1660</v>
      </c>
      <c r="N273" s="22">
        <v>1276</v>
      </c>
      <c r="O273" s="22">
        <v>882</v>
      </c>
      <c r="P273" s="22">
        <v>478</v>
      </c>
      <c r="Q273" s="22">
        <v>63</v>
      </c>
      <c r="R273" s="22">
        <v>7200</v>
      </c>
    </row>
    <row r="274" spans="1:18" x14ac:dyDescent="0.35">
      <c r="A274" s="22" t="s">
        <v>114</v>
      </c>
      <c r="B274" s="22" t="s">
        <v>507</v>
      </c>
      <c r="C274" s="22" t="s">
        <v>660</v>
      </c>
      <c r="D274" s="22" t="s">
        <v>661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</row>
    <row r="275" spans="1:18" x14ac:dyDescent="0.35">
      <c r="A275" s="22" t="s">
        <v>114</v>
      </c>
      <c r="B275" s="22" t="s">
        <v>507</v>
      </c>
      <c r="C275" s="22" t="s">
        <v>662</v>
      </c>
      <c r="D275" s="22" t="s">
        <v>663</v>
      </c>
      <c r="E275" s="22">
        <v>38973</v>
      </c>
      <c r="F275" s="22">
        <v>40451</v>
      </c>
      <c r="G275" s="22">
        <v>41985</v>
      </c>
      <c r="H275" s="22">
        <v>43578</v>
      </c>
      <c r="I275" s="22">
        <v>45232</v>
      </c>
      <c r="J275" s="22">
        <v>461237</v>
      </c>
      <c r="K275" s="22">
        <v>671456</v>
      </c>
      <c r="L275" s="22">
        <v>24601</v>
      </c>
      <c r="M275" s="22">
        <v>23123</v>
      </c>
      <c r="N275" s="22">
        <v>21589</v>
      </c>
      <c r="O275" s="22">
        <v>19996</v>
      </c>
      <c r="P275" s="22">
        <v>18342</v>
      </c>
      <c r="Q275" s="22">
        <v>99937</v>
      </c>
      <c r="R275" s="22">
        <v>207588</v>
      </c>
    </row>
    <row r="276" spans="1:18" x14ac:dyDescent="0.35">
      <c r="A276" s="22" t="s">
        <v>114</v>
      </c>
      <c r="B276" s="22" t="s">
        <v>507</v>
      </c>
      <c r="C276" s="22" t="s">
        <v>664</v>
      </c>
      <c r="D276" s="22" t="s">
        <v>665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</row>
    <row r="277" spans="1:18" x14ac:dyDescent="0.35">
      <c r="A277" s="22" t="s">
        <v>114</v>
      </c>
      <c r="B277" s="22" t="s">
        <v>507</v>
      </c>
      <c r="C277" s="22" t="s">
        <v>666</v>
      </c>
      <c r="D277" s="22" t="s">
        <v>667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</row>
    <row r="278" spans="1:18" x14ac:dyDescent="0.35">
      <c r="A278" s="22" t="s">
        <v>114</v>
      </c>
      <c r="B278" s="22" t="s">
        <v>507</v>
      </c>
      <c r="C278" s="22" t="s">
        <v>668</v>
      </c>
      <c r="D278" s="22" t="s">
        <v>669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</row>
    <row r="279" spans="1:18" x14ac:dyDescent="0.35">
      <c r="A279" s="22" t="s">
        <v>114</v>
      </c>
      <c r="B279" s="22" t="s">
        <v>670</v>
      </c>
      <c r="C279" s="22" t="s">
        <v>671</v>
      </c>
      <c r="D279" s="22" t="s">
        <v>672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</row>
    <row r="280" spans="1:18" x14ac:dyDescent="0.35">
      <c r="A280" s="22" t="s">
        <v>114</v>
      </c>
      <c r="B280" s="22" t="s">
        <v>670</v>
      </c>
      <c r="C280" s="22" t="s">
        <v>673</v>
      </c>
      <c r="D280" s="22" t="s">
        <v>674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</row>
    <row r="281" spans="1:18" x14ac:dyDescent="0.35">
      <c r="A281" s="22" t="s">
        <v>114</v>
      </c>
      <c r="B281" s="22" t="s">
        <v>670</v>
      </c>
      <c r="C281" s="22" t="s">
        <v>675</v>
      </c>
      <c r="D281" s="22" t="s">
        <v>676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</row>
    <row r="282" spans="1:18" x14ac:dyDescent="0.35">
      <c r="A282" s="22" t="s">
        <v>114</v>
      </c>
      <c r="B282" s="22" t="s">
        <v>670</v>
      </c>
      <c r="C282" s="22" t="s">
        <v>677</v>
      </c>
      <c r="D282" s="22" t="s">
        <v>678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</row>
    <row r="283" spans="1:18" x14ac:dyDescent="0.35">
      <c r="A283" s="22" t="s">
        <v>114</v>
      </c>
      <c r="B283" s="22" t="s">
        <v>670</v>
      </c>
      <c r="C283" s="22" t="s">
        <v>679</v>
      </c>
      <c r="D283" s="22" t="s">
        <v>680</v>
      </c>
      <c r="E283" s="22">
        <v>0</v>
      </c>
      <c r="F283" s="22">
        <v>0</v>
      </c>
      <c r="G283" s="22">
        <v>0</v>
      </c>
      <c r="H283" s="22"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</row>
    <row r="284" spans="1:18" x14ac:dyDescent="0.35">
      <c r="A284" s="22" t="s">
        <v>114</v>
      </c>
      <c r="B284" s="22" t="s">
        <v>670</v>
      </c>
      <c r="C284" s="22" t="s">
        <v>681</v>
      </c>
      <c r="D284" s="22" t="s">
        <v>682</v>
      </c>
      <c r="E284" s="22">
        <v>0</v>
      </c>
      <c r="F284" s="22">
        <v>0</v>
      </c>
      <c r="G284" s="22">
        <v>0</v>
      </c>
      <c r="H284" s="22"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</row>
    <row r="285" spans="1:18" x14ac:dyDescent="0.35">
      <c r="A285" s="22" t="s">
        <v>114</v>
      </c>
      <c r="B285" s="22" t="s">
        <v>670</v>
      </c>
      <c r="C285" s="22" t="s">
        <v>683</v>
      </c>
      <c r="D285" s="22" t="s">
        <v>684</v>
      </c>
      <c r="E285" s="22">
        <v>0</v>
      </c>
      <c r="F285" s="22">
        <v>0</v>
      </c>
      <c r="G285" s="22">
        <v>0</v>
      </c>
      <c r="H285" s="22"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</row>
    <row r="286" spans="1:18" x14ac:dyDescent="0.35">
      <c r="A286" s="22" t="s">
        <v>114</v>
      </c>
      <c r="B286" s="22" t="s">
        <v>670</v>
      </c>
      <c r="C286" s="22" t="s">
        <v>685</v>
      </c>
      <c r="D286" s="22" t="s">
        <v>686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</row>
    <row r="287" spans="1:18" x14ac:dyDescent="0.35">
      <c r="A287" s="22" t="s">
        <v>114</v>
      </c>
      <c r="B287" s="22" t="s">
        <v>670</v>
      </c>
      <c r="C287" s="22" t="s">
        <v>687</v>
      </c>
      <c r="D287" s="22" t="s">
        <v>688</v>
      </c>
      <c r="E287" s="22">
        <v>0</v>
      </c>
      <c r="F287" s="22">
        <v>0</v>
      </c>
      <c r="G287" s="22">
        <v>0</v>
      </c>
      <c r="H287" s="22"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</row>
    <row r="288" spans="1:18" x14ac:dyDescent="0.35">
      <c r="A288" s="22" t="s">
        <v>114</v>
      </c>
      <c r="B288" s="22" t="s">
        <v>670</v>
      </c>
      <c r="C288" s="22" t="s">
        <v>689</v>
      </c>
      <c r="D288" s="22" t="s">
        <v>690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</row>
    <row r="289" spans="1:18" x14ac:dyDescent="0.35">
      <c r="A289" s="22" t="s">
        <v>114</v>
      </c>
      <c r="B289" s="22" t="s">
        <v>670</v>
      </c>
      <c r="C289" s="22" t="s">
        <v>691</v>
      </c>
      <c r="D289" s="22" t="s">
        <v>692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</row>
    <row r="290" spans="1:18" x14ac:dyDescent="0.35">
      <c r="A290" s="22" t="s">
        <v>114</v>
      </c>
      <c r="B290" s="22" t="s">
        <v>670</v>
      </c>
      <c r="C290" s="22" t="s">
        <v>693</v>
      </c>
      <c r="D290" s="22" t="s">
        <v>694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</row>
    <row r="291" spans="1:18" x14ac:dyDescent="0.35">
      <c r="A291" s="22" t="s">
        <v>114</v>
      </c>
      <c r="B291" s="22" t="s">
        <v>670</v>
      </c>
      <c r="C291" s="22" t="s">
        <v>695</v>
      </c>
      <c r="D291" s="22" t="s">
        <v>696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</row>
    <row r="292" spans="1:18" x14ac:dyDescent="0.35">
      <c r="A292" s="22" t="s">
        <v>114</v>
      </c>
      <c r="B292" s="22" t="s">
        <v>670</v>
      </c>
      <c r="C292" s="22" t="s">
        <v>697</v>
      </c>
      <c r="D292" s="22" t="s">
        <v>698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</row>
    <row r="293" spans="1:18" x14ac:dyDescent="0.35">
      <c r="A293" s="22" t="s">
        <v>114</v>
      </c>
      <c r="B293" s="22" t="s">
        <v>670</v>
      </c>
      <c r="C293" s="22" t="s">
        <v>699</v>
      </c>
      <c r="D293" s="22" t="s">
        <v>700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</row>
    <row r="294" spans="1:18" x14ac:dyDescent="0.35">
      <c r="A294" s="22" t="s">
        <v>114</v>
      </c>
      <c r="B294" s="22" t="s">
        <v>670</v>
      </c>
      <c r="C294" s="22" t="s">
        <v>701</v>
      </c>
      <c r="D294" s="22" t="s">
        <v>702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</row>
    <row r="295" spans="1:18" x14ac:dyDescent="0.35">
      <c r="A295" s="22" t="s">
        <v>114</v>
      </c>
      <c r="B295" s="22" t="s">
        <v>670</v>
      </c>
      <c r="C295" s="22" t="s">
        <v>703</v>
      </c>
      <c r="D295" s="22" t="s">
        <v>704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</row>
    <row r="296" spans="1:18" x14ac:dyDescent="0.35">
      <c r="A296" s="22" t="s">
        <v>114</v>
      </c>
      <c r="B296" s="22" t="s">
        <v>670</v>
      </c>
      <c r="C296" s="22" t="s">
        <v>705</v>
      </c>
      <c r="D296" s="22" t="s">
        <v>706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</row>
    <row r="297" spans="1:18" x14ac:dyDescent="0.35">
      <c r="A297" s="22" t="s">
        <v>114</v>
      </c>
      <c r="B297" s="22" t="s">
        <v>670</v>
      </c>
      <c r="C297" s="22" t="s">
        <v>707</v>
      </c>
      <c r="D297" s="22" t="s">
        <v>708</v>
      </c>
      <c r="E297" s="22">
        <v>0</v>
      </c>
      <c r="F297" s="22">
        <v>0</v>
      </c>
      <c r="G297" s="22">
        <v>0</v>
      </c>
      <c r="H297" s="22"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</row>
    <row r="298" spans="1:18" x14ac:dyDescent="0.35">
      <c r="A298" s="22" t="s">
        <v>114</v>
      </c>
      <c r="B298" s="22" t="s">
        <v>670</v>
      </c>
      <c r="C298" s="22" t="s">
        <v>709</v>
      </c>
      <c r="D298" s="22" t="s">
        <v>710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</row>
    <row r="299" spans="1:18" x14ac:dyDescent="0.35">
      <c r="A299" s="22" t="s">
        <v>114</v>
      </c>
      <c r="B299" s="22" t="s">
        <v>670</v>
      </c>
      <c r="C299" s="22" t="s">
        <v>711</v>
      </c>
      <c r="D299" s="22" t="s">
        <v>712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</row>
    <row r="300" spans="1:18" x14ac:dyDescent="0.35">
      <c r="A300" s="22" t="s">
        <v>114</v>
      </c>
      <c r="B300" s="22" t="s">
        <v>670</v>
      </c>
      <c r="C300" s="22" t="s">
        <v>713</v>
      </c>
      <c r="D300" s="22" t="s">
        <v>714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</row>
    <row r="301" spans="1:18" x14ac:dyDescent="0.35">
      <c r="A301" s="22" t="s">
        <v>114</v>
      </c>
      <c r="B301" s="22" t="s">
        <v>670</v>
      </c>
      <c r="C301" s="22" t="s">
        <v>715</v>
      </c>
      <c r="D301" s="22" t="s">
        <v>716</v>
      </c>
      <c r="E301" s="22">
        <v>0</v>
      </c>
      <c r="F301" s="22">
        <v>0</v>
      </c>
      <c r="G301" s="22">
        <v>0</v>
      </c>
      <c r="H301" s="22"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</row>
    <row r="302" spans="1:18" x14ac:dyDescent="0.35">
      <c r="A302" s="22" t="s">
        <v>114</v>
      </c>
      <c r="B302" s="22" t="s">
        <v>670</v>
      </c>
      <c r="C302" s="22" t="s">
        <v>717</v>
      </c>
      <c r="D302" s="22" t="s">
        <v>718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</row>
    <row r="303" spans="1:18" x14ac:dyDescent="0.35">
      <c r="A303" s="22" t="s">
        <v>114</v>
      </c>
      <c r="B303" s="22" t="s">
        <v>670</v>
      </c>
      <c r="C303" s="22" t="s">
        <v>719</v>
      </c>
      <c r="D303" s="22" t="s">
        <v>720</v>
      </c>
      <c r="E303" s="22">
        <v>0</v>
      </c>
      <c r="F303" s="22">
        <v>0</v>
      </c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</row>
    <row r="304" spans="1:18" x14ac:dyDescent="0.35">
      <c r="A304" s="22" t="s">
        <v>114</v>
      </c>
      <c r="B304" s="22" t="s">
        <v>670</v>
      </c>
      <c r="C304" s="22" t="s">
        <v>721</v>
      </c>
      <c r="D304" s="22" t="s">
        <v>722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</row>
    <row r="305" spans="1:18" x14ac:dyDescent="0.35">
      <c r="A305" s="22" t="s">
        <v>114</v>
      </c>
      <c r="B305" s="22" t="s">
        <v>670</v>
      </c>
      <c r="C305" s="22" t="s">
        <v>723</v>
      </c>
      <c r="D305" s="22" t="s">
        <v>724</v>
      </c>
      <c r="E305" s="22">
        <v>0</v>
      </c>
      <c r="F305" s="22">
        <v>0</v>
      </c>
      <c r="G305" s="22">
        <v>0</v>
      </c>
      <c r="H305" s="22"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</row>
    <row r="306" spans="1:18" x14ac:dyDescent="0.35">
      <c r="A306" s="22" t="s">
        <v>114</v>
      </c>
      <c r="B306" s="22" t="s">
        <v>670</v>
      </c>
      <c r="C306" s="22" t="s">
        <v>725</v>
      </c>
      <c r="D306" s="22" t="s">
        <v>726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</row>
    <row r="307" spans="1:18" x14ac:dyDescent="0.35">
      <c r="A307" s="22" t="s">
        <v>114</v>
      </c>
      <c r="B307" s="22" t="s">
        <v>670</v>
      </c>
      <c r="C307" s="22" t="s">
        <v>727</v>
      </c>
      <c r="D307" s="22" t="s">
        <v>728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</row>
    <row r="308" spans="1:18" x14ac:dyDescent="0.35">
      <c r="A308" s="22" t="s">
        <v>114</v>
      </c>
      <c r="B308" s="22" t="s">
        <v>670</v>
      </c>
      <c r="C308" s="22" t="s">
        <v>729</v>
      </c>
      <c r="D308" s="22" t="s">
        <v>730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</row>
    <row r="309" spans="1:18" x14ac:dyDescent="0.35">
      <c r="A309" s="22" t="s">
        <v>114</v>
      </c>
      <c r="B309" s="22" t="s">
        <v>670</v>
      </c>
      <c r="C309" s="22" t="s">
        <v>731</v>
      </c>
      <c r="D309" s="22" t="s">
        <v>732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</row>
    <row r="310" spans="1:18" x14ac:dyDescent="0.35">
      <c r="A310" s="22" t="s">
        <v>114</v>
      </c>
      <c r="B310" s="22" t="s">
        <v>670</v>
      </c>
      <c r="C310" s="22" t="s">
        <v>733</v>
      </c>
      <c r="D310" s="22" t="s">
        <v>734</v>
      </c>
      <c r="E310" s="22">
        <v>3599</v>
      </c>
      <c r="F310" s="22">
        <v>3703</v>
      </c>
      <c r="G310" s="22">
        <v>3810</v>
      </c>
      <c r="H310" s="22">
        <v>3920</v>
      </c>
      <c r="I310" s="22">
        <v>4034</v>
      </c>
      <c r="J310" s="22">
        <v>87650</v>
      </c>
      <c r="K310" s="22">
        <v>106716</v>
      </c>
      <c r="L310" s="22">
        <v>3131</v>
      </c>
      <c r="M310" s="22">
        <v>3027</v>
      </c>
      <c r="N310" s="22">
        <v>2920</v>
      </c>
      <c r="O310" s="22">
        <v>2810</v>
      </c>
      <c r="P310" s="22">
        <v>2696</v>
      </c>
      <c r="Q310" s="22">
        <v>26561</v>
      </c>
      <c r="R310" s="22">
        <v>41145</v>
      </c>
    </row>
    <row r="311" spans="1:18" x14ac:dyDescent="0.35">
      <c r="A311" s="22" t="s">
        <v>114</v>
      </c>
      <c r="B311" s="22" t="s">
        <v>670</v>
      </c>
      <c r="C311" s="22" t="s">
        <v>735</v>
      </c>
      <c r="D311" s="22" t="s">
        <v>736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</row>
    <row r="312" spans="1:18" x14ac:dyDescent="0.35">
      <c r="A312" s="22" t="s">
        <v>114</v>
      </c>
      <c r="B312" s="22" t="s">
        <v>670</v>
      </c>
      <c r="C312" s="22" t="s">
        <v>737</v>
      </c>
      <c r="D312" s="22" t="s">
        <v>738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</row>
    <row r="313" spans="1:18" x14ac:dyDescent="0.35">
      <c r="A313" s="22" t="s">
        <v>114</v>
      </c>
      <c r="B313" s="22" t="s">
        <v>670</v>
      </c>
      <c r="C313" s="22" t="s">
        <v>739</v>
      </c>
      <c r="D313" s="22" t="s">
        <v>740</v>
      </c>
      <c r="E313" s="22">
        <v>15458</v>
      </c>
      <c r="F313" s="22">
        <v>15655</v>
      </c>
      <c r="G313" s="22">
        <v>15854</v>
      </c>
      <c r="H313" s="22">
        <v>16056</v>
      </c>
      <c r="I313" s="22">
        <v>16261</v>
      </c>
      <c r="J313" s="22">
        <v>720716</v>
      </c>
      <c r="K313" s="22">
        <v>800000</v>
      </c>
      <c r="L313" s="22">
        <v>10196</v>
      </c>
      <c r="M313" s="22">
        <v>9999</v>
      </c>
      <c r="N313" s="22">
        <v>9799</v>
      </c>
      <c r="O313" s="22">
        <v>9597</v>
      </c>
      <c r="P313" s="22">
        <v>9393</v>
      </c>
      <c r="Q313" s="22">
        <v>9186</v>
      </c>
      <c r="R313" s="22">
        <v>58170</v>
      </c>
    </row>
    <row r="314" spans="1:18" x14ac:dyDescent="0.35">
      <c r="A314" s="22" t="s">
        <v>114</v>
      </c>
      <c r="B314" s="22" t="s">
        <v>670</v>
      </c>
      <c r="C314" s="22" t="s">
        <v>741</v>
      </c>
      <c r="D314" s="22" t="s">
        <v>742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</row>
    <row r="315" spans="1:18" x14ac:dyDescent="0.35">
      <c r="A315" s="22" t="s">
        <v>114</v>
      </c>
      <c r="B315" s="22" t="s">
        <v>670</v>
      </c>
      <c r="C315" s="22" t="s">
        <v>743</v>
      </c>
      <c r="D315" s="22" t="s">
        <v>744</v>
      </c>
      <c r="E315" s="22">
        <v>0</v>
      </c>
      <c r="F315" s="22">
        <v>0</v>
      </c>
      <c r="G315" s="22">
        <v>0</v>
      </c>
      <c r="H315" s="22"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</row>
    <row r="316" spans="1:18" x14ac:dyDescent="0.35">
      <c r="A316" s="22" t="s">
        <v>114</v>
      </c>
      <c r="B316" s="22" t="s">
        <v>670</v>
      </c>
      <c r="C316" s="22" t="s">
        <v>745</v>
      </c>
      <c r="D316" s="22" t="s">
        <v>746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</row>
    <row r="317" spans="1:18" x14ac:dyDescent="0.35">
      <c r="A317" s="22" t="s">
        <v>114</v>
      </c>
      <c r="B317" s="22" t="s">
        <v>670</v>
      </c>
      <c r="C317" s="22" t="s">
        <v>747</v>
      </c>
      <c r="D317" s="22" t="s">
        <v>748</v>
      </c>
      <c r="E317" s="22">
        <v>0</v>
      </c>
      <c r="F317" s="22">
        <v>0</v>
      </c>
      <c r="G317" s="22">
        <v>0</v>
      </c>
      <c r="H317" s="22"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</row>
    <row r="318" spans="1:18" x14ac:dyDescent="0.35">
      <c r="A318" s="22" t="s">
        <v>114</v>
      </c>
      <c r="B318" s="22" t="s">
        <v>670</v>
      </c>
      <c r="C318" s="22" t="s">
        <v>749</v>
      </c>
      <c r="D318" s="22" t="s">
        <v>750</v>
      </c>
      <c r="E318" s="22">
        <v>0</v>
      </c>
      <c r="F318" s="22">
        <v>0</v>
      </c>
      <c r="G318" s="22">
        <v>0</v>
      </c>
      <c r="H318" s="22"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</row>
    <row r="319" spans="1:18" x14ac:dyDescent="0.35">
      <c r="A319" s="22" t="s">
        <v>114</v>
      </c>
      <c r="B319" s="22" t="s">
        <v>670</v>
      </c>
      <c r="C319" s="22" t="s">
        <v>751</v>
      </c>
      <c r="D319" s="22" t="s">
        <v>752</v>
      </c>
      <c r="E319" s="22">
        <v>0</v>
      </c>
      <c r="F319" s="22">
        <v>0</v>
      </c>
      <c r="G319" s="22">
        <v>0</v>
      </c>
      <c r="H319" s="22"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</row>
    <row r="320" spans="1:18" x14ac:dyDescent="0.35">
      <c r="A320" s="22" t="s">
        <v>114</v>
      </c>
      <c r="B320" s="22" t="s">
        <v>670</v>
      </c>
      <c r="C320" s="22" t="s">
        <v>753</v>
      </c>
      <c r="D320" s="22" t="s">
        <v>754</v>
      </c>
      <c r="E320" s="22">
        <v>0</v>
      </c>
      <c r="F320" s="22">
        <v>0</v>
      </c>
      <c r="G320" s="22">
        <v>0</v>
      </c>
      <c r="H320" s="22">
        <v>0</v>
      </c>
      <c r="I320" s="22">
        <v>0</v>
      </c>
      <c r="J320" s="22">
        <v>0</v>
      </c>
      <c r="K320" s="22">
        <v>0</v>
      </c>
      <c r="L320" s="22">
        <v>0</v>
      </c>
      <c r="M320" s="22"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</row>
    <row r="321" spans="1:18" x14ac:dyDescent="0.35">
      <c r="A321" s="22" t="s">
        <v>114</v>
      </c>
      <c r="B321" s="22" t="s">
        <v>670</v>
      </c>
      <c r="C321" s="22" t="s">
        <v>755</v>
      </c>
      <c r="D321" s="22" t="s">
        <v>756</v>
      </c>
      <c r="E321" s="22">
        <v>0</v>
      </c>
      <c r="F321" s="22">
        <v>0</v>
      </c>
      <c r="G321" s="22">
        <v>0</v>
      </c>
      <c r="H321" s="22"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</row>
    <row r="322" spans="1:18" x14ac:dyDescent="0.35">
      <c r="A322" s="22" t="s">
        <v>114</v>
      </c>
      <c r="B322" s="22" t="s">
        <v>670</v>
      </c>
      <c r="C322" s="22" t="s">
        <v>757</v>
      </c>
      <c r="D322" s="22" t="s">
        <v>758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</row>
    <row r="323" spans="1:18" x14ac:dyDescent="0.35">
      <c r="A323" s="22" t="s">
        <v>114</v>
      </c>
      <c r="B323" s="22" t="s">
        <v>670</v>
      </c>
      <c r="C323" s="22" t="s">
        <v>759</v>
      </c>
      <c r="D323" s="22" t="s">
        <v>760</v>
      </c>
      <c r="E323" s="22">
        <v>0</v>
      </c>
      <c r="F323" s="22">
        <v>0</v>
      </c>
      <c r="G323" s="22">
        <v>0</v>
      </c>
      <c r="H323" s="22"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</row>
    <row r="324" spans="1:18" x14ac:dyDescent="0.35">
      <c r="A324" s="22" t="s">
        <v>114</v>
      </c>
      <c r="B324" s="22" t="s">
        <v>670</v>
      </c>
      <c r="C324" s="22" t="s">
        <v>761</v>
      </c>
      <c r="D324" s="22" t="s">
        <v>762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</row>
    <row r="325" spans="1:18" x14ac:dyDescent="0.35">
      <c r="A325" s="22" t="s">
        <v>114</v>
      </c>
      <c r="B325" s="22" t="s">
        <v>670</v>
      </c>
      <c r="C325" s="22" t="s">
        <v>763</v>
      </c>
      <c r="D325" s="22" t="s">
        <v>764</v>
      </c>
      <c r="E325" s="22">
        <v>0</v>
      </c>
      <c r="F325" s="22">
        <v>0</v>
      </c>
      <c r="G325" s="22">
        <v>0</v>
      </c>
      <c r="H325" s="22"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</row>
    <row r="326" spans="1:18" x14ac:dyDescent="0.35">
      <c r="A326" s="22" t="s">
        <v>114</v>
      </c>
      <c r="B326" s="22" t="s">
        <v>670</v>
      </c>
      <c r="C326" s="22" t="s">
        <v>765</v>
      </c>
      <c r="D326" s="22" t="s">
        <v>766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</row>
    <row r="327" spans="1:18" x14ac:dyDescent="0.35">
      <c r="A327" s="22" t="s">
        <v>114</v>
      </c>
      <c r="B327" s="22" t="s">
        <v>670</v>
      </c>
      <c r="C327" s="22" t="s">
        <v>767</v>
      </c>
      <c r="D327" s="22" t="s">
        <v>768</v>
      </c>
      <c r="E327" s="22">
        <v>9186</v>
      </c>
      <c r="F327" s="22">
        <v>4671</v>
      </c>
      <c r="G327" s="22">
        <v>0</v>
      </c>
      <c r="H327" s="22">
        <v>0</v>
      </c>
      <c r="I327" s="22">
        <v>0</v>
      </c>
      <c r="J327" s="22">
        <v>0</v>
      </c>
      <c r="K327" s="22">
        <v>13857</v>
      </c>
      <c r="L327" s="22">
        <v>262</v>
      </c>
      <c r="M327" s="22">
        <v>53</v>
      </c>
      <c r="N327" s="22">
        <v>0</v>
      </c>
      <c r="O327" s="22">
        <v>0</v>
      </c>
      <c r="P327" s="22">
        <v>0</v>
      </c>
      <c r="Q327" s="22">
        <v>0</v>
      </c>
      <c r="R327" s="22">
        <v>315</v>
      </c>
    </row>
    <row r="328" spans="1:18" x14ac:dyDescent="0.35">
      <c r="A328" s="22" t="s">
        <v>114</v>
      </c>
      <c r="B328" s="22" t="s">
        <v>670</v>
      </c>
      <c r="C328" s="22" t="s">
        <v>769</v>
      </c>
      <c r="D328" s="22" t="s">
        <v>770</v>
      </c>
      <c r="E328" s="22">
        <v>2381</v>
      </c>
      <c r="F328" s="22">
        <v>2455</v>
      </c>
      <c r="G328" s="22">
        <v>2531</v>
      </c>
      <c r="H328" s="22">
        <v>2610</v>
      </c>
      <c r="I328" s="22">
        <v>2691</v>
      </c>
      <c r="J328" s="22">
        <v>53747</v>
      </c>
      <c r="K328" s="22">
        <v>66415</v>
      </c>
      <c r="L328" s="22">
        <v>2025</v>
      </c>
      <c r="M328" s="22">
        <v>1951</v>
      </c>
      <c r="N328" s="22">
        <v>1875</v>
      </c>
      <c r="O328" s="22">
        <v>1796</v>
      </c>
      <c r="P328" s="22">
        <v>1715</v>
      </c>
      <c r="Q328" s="22">
        <v>13279</v>
      </c>
      <c r="R328" s="22">
        <v>22641</v>
      </c>
    </row>
    <row r="329" spans="1:18" x14ac:dyDescent="0.35">
      <c r="A329" s="22" t="s">
        <v>114</v>
      </c>
      <c r="B329" s="22" t="s">
        <v>670</v>
      </c>
      <c r="C329" s="22" t="s">
        <v>771</v>
      </c>
      <c r="D329" s="22" t="s">
        <v>772</v>
      </c>
      <c r="E329" s="22">
        <v>0</v>
      </c>
      <c r="F329" s="22">
        <v>0</v>
      </c>
      <c r="G329" s="22">
        <v>0</v>
      </c>
      <c r="H329" s="22">
        <v>0</v>
      </c>
      <c r="I329" s="22">
        <v>0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</row>
    <row r="330" spans="1:18" x14ac:dyDescent="0.35">
      <c r="A330" s="22" t="s">
        <v>114</v>
      </c>
      <c r="B330" s="22" t="s">
        <v>773</v>
      </c>
      <c r="C330" s="22" t="s">
        <v>774</v>
      </c>
      <c r="D330" s="22" t="s">
        <v>775</v>
      </c>
      <c r="E330" s="22">
        <v>0</v>
      </c>
      <c r="F330" s="22">
        <v>0</v>
      </c>
      <c r="G330" s="22">
        <v>0</v>
      </c>
      <c r="H330" s="22">
        <v>0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</row>
    <row r="331" spans="1:18" x14ac:dyDescent="0.35">
      <c r="A331" s="22" t="s">
        <v>114</v>
      </c>
      <c r="B331" s="22" t="s">
        <v>773</v>
      </c>
      <c r="C331" s="22" t="s">
        <v>776</v>
      </c>
      <c r="D331" s="22" t="s">
        <v>777</v>
      </c>
      <c r="E331" s="22">
        <v>0</v>
      </c>
      <c r="F331" s="22">
        <v>0</v>
      </c>
      <c r="G331" s="22">
        <v>0</v>
      </c>
      <c r="H331" s="22">
        <v>0</v>
      </c>
      <c r="I331" s="22">
        <v>0</v>
      </c>
      <c r="J331" s="22">
        <v>0</v>
      </c>
      <c r="K331" s="22">
        <v>0</v>
      </c>
      <c r="L331" s="22">
        <v>0</v>
      </c>
      <c r="M331" s="22"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</row>
    <row r="332" spans="1:18" x14ac:dyDescent="0.35">
      <c r="A332" s="22" t="s">
        <v>114</v>
      </c>
      <c r="B332" s="22" t="s">
        <v>773</v>
      </c>
      <c r="C332" s="22" t="s">
        <v>778</v>
      </c>
      <c r="D332" s="22" t="s">
        <v>779</v>
      </c>
      <c r="E332" s="22">
        <v>0</v>
      </c>
      <c r="F332" s="22">
        <v>0</v>
      </c>
      <c r="G332" s="22">
        <v>0</v>
      </c>
      <c r="H332" s="22"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</row>
    <row r="333" spans="1:18" x14ac:dyDescent="0.35">
      <c r="A333" s="22" t="s">
        <v>114</v>
      </c>
      <c r="B333" s="22" t="s">
        <v>773</v>
      </c>
      <c r="C333" s="22" t="s">
        <v>780</v>
      </c>
      <c r="D333" s="22" t="s">
        <v>781</v>
      </c>
      <c r="E333" s="22">
        <v>0</v>
      </c>
      <c r="F333" s="22">
        <v>0</v>
      </c>
      <c r="G333" s="22">
        <v>0</v>
      </c>
      <c r="H333" s="22">
        <v>0</v>
      </c>
      <c r="I333" s="22">
        <v>0</v>
      </c>
      <c r="J333" s="22">
        <v>0</v>
      </c>
      <c r="K333" s="22">
        <v>0</v>
      </c>
      <c r="L333" s="22">
        <v>0</v>
      </c>
      <c r="M333" s="22"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</row>
    <row r="334" spans="1:18" x14ac:dyDescent="0.35">
      <c r="A334" s="22" t="s">
        <v>114</v>
      </c>
      <c r="B334" s="22" t="s">
        <v>773</v>
      </c>
      <c r="C334" s="22" t="s">
        <v>782</v>
      </c>
      <c r="D334" s="22" t="s">
        <v>783</v>
      </c>
      <c r="E334" s="22">
        <v>0</v>
      </c>
      <c r="F334" s="22">
        <v>0</v>
      </c>
      <c r="G334" s="22">
        <v>0</v>
      </c>
      <c r="H334" s="22"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</row>
    <row r="335" spans="1:18" x14ac:dyDescent="0.35">
      <c r="A335" s="22" t="s">
        <v>114</v>
      </c>
      <c r="B335" s="22" t="s">
        <v>773</v>
      </c>
      <c r="C335" s="22" t="s">
        <v>784</v>
      </c>
      <c r="D335" s="22" t="s">
        <v>785</v>
      </c>
      <c r="E335" s="22">
        <v>0</v>
      </c>
      <c r="F335" s="22">
        <v>0</v>
      </c>
      <c r="G335" s="22">
        <v>0</v>
      </c>
      <c r="H335" s="22"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</row>
    <row r="336" spans="1:18" x14ac:dyDescent="0.35">
      <c r="A336" s="22" t="s">
        <v>114</v>
      </c>
      <c r="B336" s="22" t="s">
        <v>773</v>
      </c>
      <c r="C336" s="22" t="s">
        <v>786</v>
      </c>
      <c r="D336" s="22" t="s">
        <v>787</v>
      </c>
      <c r="E336" s="22">
        <v>0</v>
      </c>
      <c r="F336" s="22">
        <v>0</v>
      </c>
      <c r="G336" s="22">
        <v>0</v>
      </c>
      <c r="H336" s="22"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</row>
    <row r="337" spans="1:18" x14ac:dyDescent="0.35">
      <c r="A337" s="22" t="s">
        <v>114</v>
      </c>
      <c r="B337" s="22" t="s">
        <v>773</v>
      </c>
      <c r="C337" s="22" t="s">
        <v>788</v>
      </c>
      <c r="D337" s="22" t="s">
        <v>789</v>
      </c>
      <c r="E337" s="22">
        <v>0</v>
      </c>
      <c r="F337" s="22">
        <v>0</v>
      </c>
      <c r="G337" s="22">
        <v>0</v>
      </c>
      <c r="H337" s="22">
        <v>0</v>
      </c>
      <c r="I337" s="22">
        <v>0</v>
      </c>
      <c r="J337" s="22">
        <v>0</v>
      </c>
      <c r="K337" s="22">
        <v>0</v>
      </c>
      <c r="L337" s="22">
        <v>0</v>
      </c>
      <c r="M337" s="22"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</row>
    <row r="338" spans="1:18" x14ac:dyDescent="0.35">
      <c r="A338" s="22" t="s">
        <v>114</v>
      </c>
      <c r="B338" s="22" t="s">
        <v>790</v>
      </c>
      <c r="C338" s="22" t="s">
        <v>791</v>
      </c>
      <c r="D338" s="22" t="s">
        <v>792</v>
      </c>
      <c r="E338" s="22">
        <v>159608</v>
      </c>
      <c r="F338" s="22">
        <v>0</v>
      </c>
      <c r="G338" s="22">
        <v>0</v>
      </c>
      <c r="H338" s="22">
        <v>0</v>
      </c>
      <c r="I338" s="22">
        <v>0</v>
      </c>
      <c r="J338" s="22">
        <v>0</v>
      </c>
      <c r="K338" s="22">
        <v>159608</v>
      </c>
      <c r="L338" s="22">
        <v>2506</v>
      </c>
      <c r="M338" s="22"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2506</v>
      </c>
    </row>
    <row r="339" spans="1:18" x14ac:dyDescent="0.35">
      <c r="A339" s="22"/>
      <c r="B339" s="22"/>
      <c r="C339" s="22"/>
      <c r="D339" s="22" t="s">
        <v>793</v>
      </c>
      <c r="E339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B39D3-F265-4B16-AA04-462BB4154355}">
  <dimension ref="A1:R339"/>
  <sheetViews>
    <sheetView zoomScale="90" zoomScaleNormal="90" workbookViewId="0"/>
  </sheetViews>
  <sheetFormatPr defaultRowHeight="14.5" x14ac:dyDescent="0.35"/>
  <cols>
    <col min="2" max="2" width="23.7265625" customWidth="1"/>
    <col min="4" max="4" width="37.7265625" customWidth="1"/>
    <col min="5" max="18" width="15.7265625" customWidth="1"/>
  </cols>
  <sheetData>
    <row r="1" spans="1:18" ht="24" customHeight="1" x14ac:dyDescent="0.4">
      <c r="A1" s="4" t="str">
        <f>HYPERLINK("#'Index'!A1", "&lt;&lt; Index")</f>
        <v>&lt;&lt; Index</v>
      </c>
      <c r="B1" s="20" t="s">
        <v>794</v>
      </c>
      <c r="D1" s="20" t="s">
        <v>795</v>
      </c>
    </row>
    <row r="2" spans="1:18" ht="64" customHeight="1" x14ac:dyDescent="0.3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796</v>
      </c>
      <c r="F2" s="21" t="s">
        <v>797</v>
      </c>
      <c r="G2" s="21" t="s">
        <v>798</v>
      </c>
      <c r="H2" s="21" t="s">
        <v>799</v>
      </c>
      <c r="I2" s="21" t="s">
        <v>800</v>
      </c>
      <c r="J2" s="21" t="s">
        <v>801</v>
      </c>
      <c r="K2" s="21" t="s">
        <v>802</v>
      </c>
      <c r="L2" s="21" t="s">
        <v>803</v>
      </c>
      <c r="M2" s="21" t="s">
        <v>16</v>
      </c>
      <c r="N2" s="21" t="s">
        <v>804</v>
      </c>
      <c r="O2" s="21" t="s">
        <v>805</v>
      </c>
      <c r="P2" s="21" t="s">
        <v>806</v>
      </c>
      <c r="Q2" s="21" t="s">
        <v>807</v>
      </c>
      <c r="R2" s="21" t="s">
        <v>808</v>
      </c>
    </row>
    <row r="3" spans="1:18" x14ac:dyDescent="0.35">
      <c r="A3" s="21"/>
      <c r="B3" s="21"/>
      <c r="C3" s="21"/>
      <c r="D3" s="21" t="s">
        <v>80</v>
      </c>
      <c r="E3" s="21" t="s">
        <v>809</v>
      </c>
      <c r="F3" s="21" t="s">
        <v>810</v>
      </c>
      <c r="G3" s="21" t="s">
        <v>811</v>
      </c>
      <c r="H3" s="21" t="s">
        <v>812</v>
      </c>
      <c r="I3" s="21" t="s">
        <v>813</v>
      </c>
      <c r="J3" s="21" t="s">
        <v>814</v>
      </c>
      <c r="K3" s="21" t="s">
        <v>815</v>
      </c>
      <c r="L3" s="21" t="s">
        <v>816</v>
      </c>
      <c r="M3" s="21" t="s">
        <v>817</v>
      </c>
      <c r="N3" s="21" t="s">
        <v>818</v>
      </c>
      <c r="O3" s="21" t="s">
        <v>819</v>
      </c>
      <c r="P3" s="21" t="s">
        <v>820</v>
      </c>
      <c r="Q3" s="21" t="s">
        <v>821</v>
      </c>
      <c r="R3" s="21" t="s">
        <v>822</v>
      </c>
    </row>
    <row r="4" spans="1:18" x14ac:dyDescent="0.35">
      <c r="A4" s="22" t="s">
        <v>114</v>
      </c>
      <c r="B4" s="22" t="s">
        <v>115</v>
      </c>
      <c r="C4" s="22" t="s">
        <v>116</v>
      </c>
      <c r="D4" s="22" t="s">
        <v>117</v>
      </c>
      <c r="E4" s="22">
        <v>19665805</v>
      </c>
      <c r="F4" s="22">
        <v>40968962</v>
      </c>
      <c r="G4" s="22">
        <v>-23368701</v>
      </c>
      <c r="H4" s="22">
        <v>6427711</v>
      </c>
      <c r="I4" s="22">
        <v>0</v>
      </c>
      <c r="J4" s="22">
        <v>-17628934</v>
      </c>
      <c r="K4" s="22">
        <v>-25883233</v>
      </c>
      <c r="L4" s="22">
        <v>91498</v>
      </c>
      <c r="M4" s="22">
        <v>29508527</v>
      </c>
      <c r="N4" s="22">
        <v>0</v>
      </c>
      <c r="O4" s="22">
        <v>-5577044</v>
      </c>
      <c r="P4" s="22">
        <v>0</v>
      </c>
      <c r="Q4" s="22">
        <v>0</v>
      </c>
      <c r="R4" s="22">
        <v>24204591</v>
      </c>
    </row>
    <row r="5" spans="1:18" x14ac:dyDescent="0.35">
      <c r="A5" s="22" t="s">
        <v>114</v>
      </c>
      <c r="B5" s="22" t="s">
        <v>115</v>
      </c>
      <c r="C5" s="22" t="s">
        <v>118</v>
      </c>
      <c r="D5" s="22" t="s">
        <v>119</v>
      </c>
      <c r="E5" s="22">
        <v>3048068</v>
      </c>
      <c r="F5" s="22">
        <v>6914777</v>
      </c>
      <c r="G5" s="22">
        <v>-8068226</v>
      </c>
      <c r="H5" s="22">
        <v>6116637</v>
      </c>
      <c r="I5" s="22">
        <v>0</v>
      </c>
      <c r="J5" s="22">
        <v>-3490207</v>
      </c>
      <c r="K5" s="22">
        <v>-7506997</v>
      </c>
      <c r="L5" s="22">
        <v>0</v>
      </c>
      <c r="M5" s="22">
        <v>8953131</v>
      </c>
      <c r="N5" s="22">
        <v>0</v>
      </c>
      <c r="O5" s="22">
        <v>-6966243</v>
      </c>
      <c r="P5" s="22">
        <v>0</v>
      </c>
      <c r="Q5" s="22">
        <v>0</v>
      </c>
      <c r="R5" s="22">
        <v>-999060</v>
      </c>
    </row>
    <row r="6" spans="1:18" x14ac:dyDescent="0.35">
      <c r="A6" s="22" t="s">
        <v>114</v>
      </c>
      <c r="B6" s="22" t="s">
        <v>115</v>
      </c>
      <c r="C6" s="22" t="s">
        <v>120</v>
      </c>
      <c r="D6" s="22" t="s">
        <v>121</v>
      </c>
      <c r="E6" s="22">
        <v>13399406</v>
      </c>
      <c r="F6" s="22">
        <v>632919</v>
      </c>
      <c r="G6" s="22">
        <v>-4724771</v>
      </c>
      <c r="H6" s="22">
        <v>1113919</v>
      </c>
      <c r="I6" s="22">
        <v>0</v>
      </c>
      <c r="J6" s="22">
        <v>-1235611</v>
      </c>
      <c r="K6" s="22">
        <v>0</v>
      </c>
      <c r="L6" s="22">
        <v>119716</v>
      </c>
      <c r="M6" s="22">
        <v>6772865</v>
      </c>
      <c r="N6" s="22">
        <v>0</v>
      </c>
      <c r="O6" s="22">
        <v>-2639350</v>
      </c>
      <c r="P6" s="22">
        <v>0</v>
      </c>
      <c r="Q6" s="22">
        <v>0</v>
      </c>
      <c r="R6" s="22">
        <v>13439093</v>
      </c>
    </row>
    <row r="7" spans="1:18" x14ac:dyDescent="0.35">
      <c r="A7" s="22" t="s">
        <v>114</v>
      </c>
      <c r="B7" s="22" t="s">
        <v>115</v>
      </c>
      <c r="C7" s="22" t="s">
        <v>122</v>
      </c>
      <c r="D7" s="22" t="s">
        <v>123</v>
      </c>
      <c r="E7" s="22">
        <v>110095000</v>
      </c>
      <c r="F7" s="22">
        <v>949466000</v>
      </c>
      <c r="G7" s="22">
        <v>-1107448000</v>
      </c>
      <c r="H7" s="22">
        <v>258724000</v>
      </c>
      <c r="I7" s="22">
        <v>0</v>
      </c>
      <c r="J7" s="22">
        <v>-196424000</v>
      </c>
      <c r="K7" s="22">
        <v>-168674000</v>
      </c>
      <c r="L7" s="22">
        <v>17211000</v>
      </c>
      <c r="M7" s="22">
        <v>692962000</v>
      </c>
      <c r="N7" s="22">
        <v>0</v>
      </c>
      <c r="O7" s="22">
        <v>-261228000</v>
      </c>
      <c r="P7" s="22">
        <v>0</v>
      </c>
      <c r="Q7" s="22">
        <v>-130528000</v>
      </c>
      <c r="R7" s="22">
        <v>164156000</v>
      </c>
    </row>
    <row r="8" spans="1:18" x14ac:dyDescent="0.35">
      <c r="A8" s="22" t="s">
        <v>114</v>
      </c>
      <c r="B8" s="22" t="s">
        <v>115</v>
      </c>
      <c r="C8" s="22" t="s">
        <v>124</v>
      </c>
      <c r="D8" s="22" t="s">
        <v>125</v>
      </c>
      <c r="E8" s="22">
        <v>6275035</v>
      </c>
      <c r="F8" s="22">
        <v>6792368</v>
      </c>
      <c r="G8" s="22">
        <v>-10664251</v>
      </c>
      <c r="H8" s="22">
        <v>1971604</v>
      </c>
      <c r="I8" s="22">
        <v>0</v>
      </c>
      <c r="J8" s="22">
        <v>-5905860</v>
      </c>
      <c r="K8" s="22">
        <v>0</v>
      </c>
      <c r="L8" s="22">
        <v>113310</v>
      </c>
      <c r="M8" s="22">
        <v>9500111</v>
      </c>
      <c r="N8" s="22">
        <v>0</v>
      </c>
      <c r="O8" s="22">
        <v>-1378976</v>
      </c>
      <c r="P8" s="22">
        <v>0</v>
      </c>
      <c r="Q8" s="22">
        <v>0</v>
      </c>
      <c r="R8" s="22">
        <v>6703341</v>
      </c>
    </row>
    <row r="9" spans="1:18" x14ac:dyDescent="0.35">
      <c r="A9" s="22" t="s">
        <v>114</v>
      </c>
      <c r="B9" s="22" t="s">
        <v>115</v>
      </c>
      <c r="C9" s="22" t="s">
        <v>126</v>
      </c>
      <c r="D9" s="22" t="s">
        <v>127</v>
      </c>
      <c r="E9" s="22">
        <v>70444191</v>
      </c>
      <c r="F9" s="22">
        <v>-7070088</v>
      </c>
      <c r="G9" s="22">
        <v>-3362237</v>
      </c>
      <c r="H9" s="22">
        <v>1116417</v>
      </c>
      <c r="I9" s="22">
        <v>0</v>
      </c>
      <c r="J9" s="22">
        <v>-875040</v>
      </c>
      <c r="K9" s="22">
        <v>-1787780</v>
      </c>
      <c r="L9" s="22">
        <v>75800</v>
      </c>
      <c r="M9" s="22">
        <v>8299820</v>
      </c>
      <c r="N9" s="22">
        <v>0</v>
      </c>
      <c r="O9" s="22">
        <v>-3558040</v>
      </c>
      <c r="P9" s="22">
        <v>0</v>
      </c>
      <c r="Q9" s="22">
        <v>6426881</v>
      </c>
      <c r="R9" s="22">
        <v>69709924</v>
      </c>
    </row>
    <row r="10" spans="1:18" x14ac:dyDescent="0.35">
      <c r="A10" s="22" t="s">
        <v>114</v>
      </c>
      <c r="B10" s="22" t="s">
        <v>115</v>
      </c>
      <c r="C10" s="22" t="s">
        <v>128</v>
      </c>
      <c r="D10" s="22" t="s">
        <v>129</v>
      </c>
      <c r="E10" s="22">
        <v>21077898</v>
      </c>
      <c r="F10" s="22">
        <v>11993784</v>
      </c>
      <c r="G10" s="22">
        <v>-14939661</v>
      </c>
      <c r="H10" s="22">
        <v>105389</v>
      </c>
      <c r="I10" s="22">
        <v>0</v>
      </c>
      <c r="J10" s="22">
        <v>-6142158</v>
      </c>
      <c r="K10" s="22">
        <v>0</v>
      </c>
      <c r="L10" s="22">
        <v>146796</v>
      </c>
      <c r="M10" s="22">
        <v>10970093</v>
      </c>
      <c r="N10" s="22">
        <v>0</v>
      </c>
      <c r="O10" s="22">
        <v>-2550432</v>
      </c>
      <c r="P10" s="22">
        <v>0</v>
      </c>
      <c r="Q10" s="22">
        <v>0</v>
      </c>
      <c r="R10" s="22">
        <v>20661709</v>
      </c>
    </row>
    <row r="11" spans="1:18" x14ac:dyDescent="0.35">
      <c r="A11" s="22" t="s">
        <v>114</v>
      </c>
      <c r="B11" s="22" t="s">
        <v>115</v>
      </c>
      <c r="C11" s="22" t="s">
        <v>130</v>
      </c>
      <c r="D11" s="22" t="s">
        <v>131</v>
      </c>
      <c r="E11" s="22">
        <v>20127000</v>
      </c>
      <c r="F11" s="22">
        <v>864456000</v>
      </c>
      <c r="G11" s="22">
        <v>-772870000</v>
      </c>
      <c r="H11" s="22">
        <v>157112000</v>
      </c>
      <c r="I11" s="22">
        <v>0</v>
      </c>
      <c r="J11" s="22">
        <v>-564273000</v>
      </c>
      <c r="K11" s="22">
        <v>-118245000</v>
      </c>
      <c r="L11" s="22">
        <v>23860000</v>
      </c>
      <c r="M11" s="22">
        <v>591167000</v>
      </c>
      <c r="N11" s="22">
        <v>0</v>
      </c>
      <c r="O11" s="22">
        <v>-164620000</v>
      </c>
      <c r="P11" s="22">
        <v>0</v>
      </c>
      <c r="Q11" s="22">
        <v>3671000</v>
      </c>
      <c r="R11" s="22">
        <v>40385000</v>
      </c>
    </row>
    <row r="12" spans="1:18" x14ac:dyDescent="0.35">
      <c r="A12" s="22" t="s">
        <v>114</v>
      </c>
      <c r="B12" s="22" t="s">
        <v>115</v>
      </c>
      <c r="C12" s="22" t="s">
        <v>132</v>
      </c>
      <c r="D12" s="22" t="s">
        <v>133</v>
      </c>
      <c r="E12" s="22">
        <v>0</v>
      </c>
      <c r="F12" s="22">
        <v>14247000</v>
      </c>
      <c r="G12" s="22">
        <v>-14416000</v>
      </c>
      <c r="H12" s="22">
        <v>760000</v>
      </c>
      <c r="I12" s="22">
        <v>0</v>
      </c>
      <c r="J12" s="22">
        <v>-10184000</v>
      </c>
      <c r="K12" s="22">
        <v>-2456000</v>
      </c>
      <c r="L12" s="22">
        <v>293000</v>
      </c>
      <c r="M12" s="22">
        <v>15214000</v>
      </c>
      <c r="N12" s="22">
        <v>0</v>
      </c>
      <c r="O12" s="22">
        <v>-3458000</v>
      </c>
      <c r="P12" s="22">
        <v>0</v>
      </c>
      <c r="Q12" s="22">
        <v>0</v>
      </c>
      <c r="R12" s="22">
        <v>0</v>
      </c>
    </row>
    <row r="13" spans="1:18" x14ac:dyDescent="0.35">
      <c r="A13" s="22" t="s">
        <v>114</v>
      </c>
      <c r="B13" s="22" t="s">
        <v>115</v>
      </c>
      <c r="C13" s="22" t="s">
        <v>134</v>
      </c>
      <c r="D13" s="22" t="s">
        <v>135</v>
      </c>
      <c r="E13" s="22">
        <v>31418863</v>
      </c>
      <c r="F13" s="22">
        <v>39953253</v>
      </c>
      <c r="G13" s="22">
        <v>-37980560</v>
      </c>
      <c r="H13" s="22">
        <v>2951962</v>
      </c>
      <c r="I13" s="22">
        <v>0</v>
      </c>
      <c r="J13" s="22">
        <v>-21678071</v>
      </c>
      <c r="K13" s="22">
        <v>-8654561</v>
      </c>
      <c r="L13" s="22">
        <v>4540279</v>
      </c>
      <c r="M13" s="22">
        <v>30495966</v>
      </c>
      <c r="N13" s="22">
        <v>0</v>
      </c>
      <c r="O13" s="22">
        <v>-7390699</v>
      </c>
      <c r="P13" s="22">
        <v>0</v>
      </c>
      <c r="Q13" s="22">
        <v>-8658884</v>
      </c>
      <c r="R13" s="22">
        <v>24997548</v>
      </c>
    </row>
    <row r="14" spans="1:18" x14ac:dyDescent="0.35">
      <c r="A14" s="22" t="s">
        <v>114</v>
      </c>
      <c r="B14" s="22" t="s">
        <v>115</v>
      </c>
      <c r="C14" s="22" t="s">
        <v>136</v>
      </c>
      <c r="D14" s="22" t="s">
        <v>137</v>
      </c>
      <c r="E14" s="22">
        <v>11208887</v>
      </c>
      <c r="F14" s="22">
        <v>7953079</v>
      </c>
      <c r="G14" s="22">
        <v>0</v>
      </c>
      <c r="H14" s="22">
        <v>1121865</v>
      </c>
      <c r="I14" s="22">
        <v>0</v>
      </c>
      <c r="J14" s="22">
        <v>-11396344</v>
      </c>
      <c r="K14" s="22">
        <v>-3385485</v>
      </c>
      <c r="L14" s="22">
        <v>-510690</v>
      </c>
      <c r="M14" s="22">
        <v>6465514</v>
      </c>
      <c r="N14" s="22">
        <v>0</v>
      </c>
      <c r="O14" s="22">
        <v>-2593023</v>
      </c>
      <c r="P14" s="22">
        <v>0</v>
      </c>
      <c r="Q14" s="22">
        <v>4096510</v>
      </c>
      <c r="R14" s="22">
        <v>12960313</v>
      </c>
    </row>
    <row r="15" spans="1:18" x14ac:dyDescent="0.35">
      <c r="A15" s="22" t="s">
        <v>114</v>
      </c>
      <c r="B15" s="22" t="s">
        <v>115</v>
      </c>
      <c r="C15" s="22" t="s">
        <v>138</v>
      </c>
      <c r="D15" s="22" t="s">
        <v>139</v>
      </c>
      <c r="E15" s="22">
        <v>15461903</v>
      </c>
      <c r="F15" s="22">
        <v>11848354</v>
      </c>
      <c r="G15" s="22">
        <v>-18919188</v>
      </c>
      <c r="H15" s="22">
        <v>6149650</v>
      </c>
      <c r="I15" s="22">
        <v>0</v>
      </c>
      <c r="J15" s="22">
        <v>-18460052</v>
      </c>
      <c r="K15" s="22">
        <v>-11311424</v>
      </c>
      <c r="L15" s="22">
        <v>1291451</v>
      </c>
      <c r="M15" s="22">
        <v>24632282</v>
      </c>
      <c r="N15" s="22">
        <v>0</v>
      </c>
      <c r="O15" s="22">
        <v>-4346587</v>
      </c>
      <c r="P15" s="22">
        <v>0</v>
      </c>
      <c r="Q15" s="22">
        <v>9357884</v>
      </c>
      <c r="R15" s="22">
        <v>15704273</v>
      </c>
    </row>
    <row r="16" spans="1:18" x14ac:dyDescent="0.35">
      <c r="A16" s="22" t="s">
        <v>114</v>
      </c>
      <c r="B16" s="22" t="s">
        <v>115</v>
      </c>
      <c r="C16" s="22" t="s">
        <v>140</v>
      </c>
      <c r="D16" s="22" t="s">
        <v>141</v>
      </c>
      <c r="E16" s="22">
        <v>44432000</v>
      </c>
      <c r="F16" s="22">
        <v>43857000</v>
      </c>
      <c r="G16" s="22">
        <v>-19117000</v>
      </c>
      <c r="H16" s="22">
        <v>1016000</v>
      </c>
      <c r="I16" s="22">
        <v>0</v>
      </c>
      <c r="J16" s="22">
        <v>-62586000</v>
      </c>
      <c r="K16" s="22">
        <v>-7725000</v>
      </c>
      <c r="L16" s="22">
        <v>3031000</v>
      </c>
      <c r="M16" s="22">
        <v>65290000</v>
      </c>
      <c r="N16" s="22">
        <v>0</v>
      </c>
      <c r="O16" s="22">
        <v>-20559000</v>
      </c>
      <c r="P16" s="22">
        <v>0</v>
      </c>
      <c r="Q16" s="22">
        <v>0</v>
      </c>
      <c r="R16" s="22">
        <v>47639000</v>
      </c>
    </row>
    <row r="17" spans="1:18" x14ac:dyDescent="0.35">
      <c r="A17" s="22" t="s">
        <v>114</v>
      </c>
      <c r="B17" s="22" t="s">
        <v>115</v>
      </c>
      <c r="C17" s="22" t="s">
        <v>142</v>
      </c>
      <c r="D17" s="22" t="s">
        <v>143</v>
      </c>
      <c r="E17" s="22">
        <v>30909166</v>
      </c>
      <c r="F17" s="22">
        <v>9906857</v>
      </c>
      <c r="G17" s="22">
        <v>-25365264</v>
      </c>
      <c r="H17" s="22">
        <v>500000</v>
      </c>
      <c r="I17" s="22">
        <v>0</v>
      </c>
      <c r="J17" s="22">
        <v>-834485</v>
      </c>
      <c r="K17" s="22">
        <v>0</v>
      </c>
      <c r="L17" s="22">
        <v>763567</v>
      </c>
      <c r="M17" s="22">
        <v>19457635</v>
      </c>
      <c r="N17" s="22">
        <v>0</v>
      </c>
      <c r="O17" s="22">
        <v>-2279125</v>
      </c>
      <c r="P17" s="22">
        <v>0</v>
      </c>
      <c r="Q17" s="22">
        <v>0</v>
      </c>
      <c r="R17" s="22">
        <v>33058351</v>
      </c>
    </row>
    <row r="18" spans="1:18" x14ac:dyDescent="0.35">
      <c r="A18" s="22" t="s">
        <v>114</v>
      </c>
      <c r="B18" s="22" t="s">
        <v>115</v>
      </c>
      <c r="C18" s="22" t="s">
        <v>144</v>
      </c>
      <c r="D18" s="22" t="s">
        <v>145</v>
      </c>
      <c r="E18" s="22">
        <v>68951000</v>
      </c>
      <c r="F18" s="22">
        <v>-29513000</v>
      </c>
      <c r="G18" s="22">
        <v>-38410000</v>
      </c>
      <c r="H18" s="22">
        <v>24933000</v>
      </c>
      <c r="I18" s="22">
        <v>0</v>
      </c>
      <c r="J18" s="22">
        <v>-28662000</v>
      </c>
      <c r="K18" s="22">
        <v>-243000</v>
      </c>
      <c r="L18" s="22">
        <v>22298000</v>
      </c>
      <c r="M18" s="22">
        <v>79292000</v>
      </c>
      <c r="N18" s="22">
        <v>0</v>
      </c>
      <c r="O18" s="22">
        <v>-26019000</v>
      </c>
      <c r="P18" s="22">
        <v>0</v>
      </c>
      <c r="Q18" s="22">
        <v>0</v>
      </c>
      <c r="R18" s="22">
        <v>72627000</v>
      </c>
    </row>
    <row r="19" spans="1:18" x14ac:dyDescent="0.35">
      <c r="A19" s="22" t="s">
        <v>114</v>
      </c>
      <c r="B19" s="22" t="s">
        <v>115</v>
      </c>
      <c r="C19" s="22" t="s">
        <v>146</v>
      </c>
      <c r="D19" s="22" t="s">
        <v>147</v>
      </c>
      <c r="E19" s="22">
        <v>-42854897</v>
      </c>
      <c r="F19" s="22">
        <v>19708304</v>
      </c>
      <c r="G19" s="22">
        <v>-87782181</v>
      </c>
      <c r="H19" s="22">
        <v>41115401</v>
      </c>
      <c r="I19" s="22">
        <v>0</v>
      </c>
      <c r="J19" s="22">
        <v>-28762666</v>
      </c>
      <c r="K19" s="22">
        <v>-4019994</v>
      </c>
      <c r="L19" s="22">
        <v>2242392</v>
      </c>
      <c r="M19" s="22">
        <v>75598946</v>
      </c>
      <c r="N19" s="22">
        <v>0</v>
      </c>
      <c r="O19" s="22">
        <v>-17570030</v>
      </c>
      <c r="P19" s="22">
        <v>0</v>
      </c>
      <c r="Q19" s="22">
        <v>-71</v>
      </c>
      <c r="R19" s="22">
        <v>-42324796</v>
      </c>
    </row>
    <row r="20" spans="1:18" x14ac:dyDescent="0.35">
      <c r="A20" s="22" t="s">
        <v>114</v>
      </c>
      <c r="B20" s="22" t="s">
        <v>115</v>
      </c>
      <c r="C20" s="22" t="s">
        <v>148</v>
      </c>
      <c r="D20" s="22" t="s">
        <v>149</v>
      </c>
      <c r="E20" s="22">
        <v>21068551</v>
      </c>
      <c r="F20" s="22">
        <v>18763566</v>
      </c>
      <c r="G20" s="22">
        <v>519059</v>
      </c>
      <c r="H20" s="22">
        <v>0</v>
      </c>
      <c r="I20" s="22">
        <v>0</v>
      </c>
      <c r="J20" s="22">
        <v>-11054998</v>
      </c>
      <c r="K20" s="22">
        <v>-13668283</v>
      </c>
      <c r="L20" s="22">
        <v>188565</v>
      </c>
      <c r="M20" s="22">
        <v>17261013</v>
      </c>
      <c r="N20" s="22">
        <v>0</v>
      </c>
      <c r="O20" s="22">
        <v>-2965070</v>
      </c>
      <c r="P20" s="22">
        <v>0</v>
      </c>
      <c r="Q20" s="22">
        <v>0</v>
      </c>
      <c r="R20" s="22">
        <v>30112403</v>
      </c>
    </row>
    <row r="21" spans="1:18" x14ac:dyDescent="0.35">
      <c r="A21" s="22" t="s">
        <v>114</v>
      </c>
      <c r="B21" s="22" t="s">
        <v>115</v>
      </c>
      <c r="C21" s="22" t="s">
        <v>150</v>
      </c>
      <c r="D21" s="22" t="s">
        <v>151</v>
      </c>
      <c r="E21" s="22">
        <v>-6296024</v>
      </c>
      <c r="F21" s="22">
        <v>84345270</v>
      </c>
      <c r="G21" s="22">
        <v>-44939013</v>
      </c>
      <c r="H21" s="22">
        <v>4047920</v>
      </c>
      <c r="I21" s="22">
        <v>0</v>
      </c>
      <c r="J21" s="22">
        <v>-28145650</v>
      </c>
      <c r="K21" s="22">
        <v>-35819898</v>
      </c>
      <c r="L21" s="22">
        <v>399208</v>
      </c>
      <c r="M21" s="22">
        <v>31075980</v>
      </c>
      <c r="N21" s="22">
        <v>0</v>
      </c>
      <c r="O21" s="22">
        <v>-5290688</v>
      </c>
      <c r="P21" s="22">
        <v>0</v>
      </c>
      <c r="Q21" s="22">
        <v>-1145</v>
      </c>
      <c r="R21" s="22">
        <v>-624040</v>
      </c>
    </row>
    <row r="22" spans="1:18" x14ac:dyDescent="0.35">
      <c r="A22" s="22" t="s">
        <v>114</v>
      </c>
      <c r="B22" s="22" t="s">
        <v>115</v>
      </c>
      <c r="C22" s="22" t="s">
        <v>152</v>
      </c>
      <c r="D22" s="22" t="s">
        <v>153</v>
      </c>
      <c r="E22" s="22">
        <v>5771214</v>
      </c>
      <c r="F22" s="22">
        <v>3775035</v>
      </c>
      <c r="G22" s="22">
        <v>-10713874</v>
      </c>
      <c r="H22" s="22">
        <v>1147688</v>
      </c>
      <c r="I22" s="22">
        <v>0</v>
      </c>
      <c r="J22" s="22">
        <v>-103899</v>
      </c>
      <c r="K22" s="22">
        <v>-1052712</v>
      </c>
      <c r="L22" s="22">
        <v>50117</v>
      </c>
      <c r="M22" s="22">
        <v>5854225</v>
      </c>
      <c r="N22" s="22">
        <v>0</v>
      </c>
      <c r="O22" s="22">
        <v>-1805302</v>
      </c>
      <c r="P22" s="22">
        <v>0</v>
      </c>
      <c r="Q22" s="22">
        <v>0</v>
      </c>
      <c r="R22" s="22">
        <v>2922492</v>
      </c>
    </row>
    <row r="23" spans="1:18" x14ac:dyDescent="0.35">
      <c r="A23" s="22" t="s">
        <v>114</v>
      </c>
      <c r="B23" s="22" t="s">
        <v>154</v>
      </c>
      <c r="C23" s="22" t="s">
        <v>155</v>
      </c>
      <c r="D23" s="22" t="s">
        <v>156</v>
      </c>
      <c r="E23" s="22">
        <v>3584620</v>
      </c>
      <c r="F23" s="22">
        <v>267477</v>
      </c>
      <c r="G23" s="22">
        <v>-900764</v>
      </c>
      <c r="H23" s="22">
        <v>516932</v>
      </c>
      <c r="I23" s="22">
        <v>0</v>
      </c>
      <c r="J23" s="22">
        <v>-2786101</v>
      </c>
      <c r="K23" s="22">
        <v>0</v>
      </c>
      <c r="L23" s="22">
        <v>139356</v>
      </c>
      <c r="M23" s="22">
        <v>3565297</v>
      </c>
      <c r="N23" s="22">
        <v>0</v>
      </c>
      <c r="O23" s="22">
        <v>-367490</v>
      </c>
      <c r="P23" s="22">
        <v>0</v>
      </c>
      <c r="Q23" s="22">
        <v>0</v>
      </c>
      <c r="R23" s="22">
        <v>4019327</v>
      </c>
    </row>
    <row r="24" spans="1:18" x14ac:dyDescent="0.35">
      <c r="A24" s="22" t="s">
        <v>114</v>
      </c>
      <c r="B24" s="22" t="s">
        <v>154</v>
      </c>
      <c r="C24" s="22" t="s">
        <v>157</v>
      </c>
      <c r="D24" s="22" t="s">
        <v>158</v>
      </c>
      <c r="E24" s="22">
        <v>6333778</v>
      </c>
      <c r="F24" s="22">
        <v>2346712</v>
      </c>
      <c r="G24" s="22">
        <v>-173704</v>
      </c>
      <c r="H24" s="22">
        <v>0</v>
      </c>
      <c r="I24" s="22">
        <v>0</v>
      </c>
      <c r="J24" s="22">
        <v>-3773903</v>
      </c>
      <c r="K24" s="22">
        <v>0</v>
      </c>
      <c r="L24" s="22">
        <v>0</v>
      </c>
      <c r="M24" s="22">
        <v>2660894</v>
      </c>
      <c r="N24" s="22">
        <v>0</v>
      </c>
      <c r="O24" s="22">
        <v>-769325</v>
      </c>
      <c r="P24" s="22">
        <v>0</v>
      </c>
      <c r="Q24" s="22">
        <v>8389</v>
      </c>
      <c r="R24" s="22">
        <v>6632841</v>
      </c>
    </row>
    <row r="25" spans="1:18" x14ac:dyDescent="0.35">
      <c r="A25" s="22" t="s">
        <v>114</v>
      </c>
      <c r="B25" s="22" t="s">
        <v>154</v>
      </c>
      <c r="C25" s="22" t="s">
        <v>159</v>
      </c>
      <c r="D25" s="22" t="s">
        <v>160</v>
      </c>
      <c r="E25" s="22">
        <v>705488</v>
      </c>
      <c r="F25" s="22">
        <v>13089968</v>
      </c>
      <c r="G25" s="22">
        <v>-5000000</v>
      </c>
      <c r="H25" s="22">
        <v>4418918</v>
      </c>
      <c r="I25" s="22">
        <v>0</v>
      </c>
      <c r="J25" s="22">
        <v>-23737756</v>
      </c>
      <c r="K25" s="22">
        <v>0</v>
      </c>
      <c r="L25" s="22">
        <v>224900</v>
      </c>
      <c r="M25" s="22">
        <v>16898360</v>
      </c>
      <c r="N25" s="22">
        <v>0</v>
      </c>
      <c r="O25" s="22">
        <v>-3193069</v>
      </c>
      <c r="P25" s="22">
        <v>0</v>
      </c>
      <c r="Q25" s="22">
        <v>-612267</v>
      </c>
      <c r="R25" s="22">
        <v>2794542</v>
      </c>
    </row>
    <row r="26" spans="1:18" x14ac:dyDescent="0.35">
      <c r="A26" s="22" t="s">
        <v>114</v>
      </c>
      <c r="B26" s="22" t="s">
        <v>154</v>
      </c>
      <c r="C26" s="22" t="s">
        <v>161</v>
      </c>
      <c r="D26" s="22" t="s">
        <v>162</v>
      </c>
      <c r="E26" s="22">
        <v>5056920</v>
      </c>
      <c r="F26" s="22">
        <v>1315362</v>
      </c>
      <c r="G26" s="22">
        <v>-3817495</v>
      </c>
      <c r="H26" s="22">
        <v>1152313</v>
      </c>
      <c r="I26" s="22">
        <v>0</v>
      </c>
      <c r="J26" s="22">
        <v>-3414141</v>
      </c>
      <c r="K26" s="22">
        <v>0</v>
      </c>
      <c r="L26" s="22">
        <v>604460</v>
      </c>
      <c r="M26" s="22">
        <v>10146270</v>
      </c>
      <c r="N26" s="22">
        <v>0</v>
      </c>
      <c r="O26" s="22">
        <v>-1538282</v>
      </c>
      <c r="P26" s="22">
        <v>0</v>
      </c>
      <c r="Q26" s="22">
        <v>0</v>
      </c>
      <c r="R26" s="22">
        <v>9505407</v>
      </c>
    </row>
    <row r="27" spans="1:18" x14ac:dyDescent="0.35">
      <c r="A27" s="22" t="s">
        <v>114</v>
      </c>
      <c r="B27" s="22" t="s">
        <v>154</v>
      </c>
      <c r="C27" s="22" t="s">
        <v>163</v>
      </c>
      <c r="D27" s="22" t="s">
        <v>164</v>
      </c>
      <c r="E27" s="22">
        <v>-22981491</v>
      </c>
      <c r="F27" s="22">
        <v>42256575</v>
      </c>
      <c r="G27" s="22">
        <v>-49874250</v>
      </c>
      <c r="H27" s="22">
        <v>22320338</v>
      </c>
      <c r="I27" s="22">
        <v>0</v>
      </c>
      <c r="J27" s="22">
        <v>-48092474</v>
      </c>
      <c r="K27" s="22">
        <v>-3647911</v>
      </c>
      <c r="L27" s="22">
        <v>2411828</v>
      </c>
      <c r="M27" s="22">
        <v>62139999</v>
      </c>
      <c r="N27" s="22">
        <v>0</v>
      </c>
      <c r="O27" s="22">
        <v>-11559220</v>
      </c>
      <c r="P27" s="22">
        <v>0</v>
      </c>
      <c r="Q27" s="22">
        <v>0</v>
      </c>
      <c r="R27" s="22">
        <v>-7026606</v>
      </c>
    </row>
    <row r="28" spans="1:18" x14ac:dyDescent="0.35">
      <c r="A28" s="22" t="s">
        <v>114</v>
      </c>
      <c r="B28" s="22" t="s">
        <v>154</v>
      </c>
      <c r="C28" s="22" t="s">
        <v>165</v>
      </c>
      <c r="D28" s="22" t="s">
        <v>166</v>
      </c>
      <c r="E28" s="22">
        <v>9548610</v>
      </c>
      <c r="F28" s="22">
        <v>62889781</v>
      </c>
      <c r="G28" s="22">
        <v>-38030109</v>
      </c>
      <c r="H28" s="22">
        <v>7103048</v>
      </c>
      <c r="I28" s="22">
        <v>0</v>
      </c>
      <c r="J28" s="22">
        <v>-109219128</v>
      </c>
      <c r="K28" s="22">
        <v>-1524447</v>
      </c>
      <c r="L28" s="22">
        <v>5456567</v>
      </c>
      <c r="M28" s="22">
        <v>128963787</v>
      </c>
      <c r="N28" s="22">
        <v>0</v>
      </c>
      <c r="O28" s="22">
        <v>-3756989</v>
      </c>
      <c r="P28" s="22">
        <v>0</v>
      </c>
      <c r="Q28" s="22">
        <v>0</v>
      </c>
      <c r="R28" s="22">
        <v>61431120</v>
      </c>
    </row>
    <row r="29" spans="1:18" x14ac:dyDescent="0.35">
      <c r="A29" s="22" t="s">
        <v>114</v>
      </c>
      <c r="B29" s="22" t="s">
        <v>167</v>
      </c>
      <c r="C29" s="22" t="s">
        <v>168</v>
      </c>
      <c r="D29" s="22" t="s">
        <v>169</v>
      </c>
      <c r="E29" s="22">
        <v>2513933</v>
      </c>
      <c r="F29" s="22">
        <v>-65864</v>
      </c>
      <c r="G29" s="22">
        <v>-951912</v>
      </c>
      <c r="H29" s="22">
        <v>0</v>
      </c>
      <c r="I29" s="22">
        <v>0</v>
      </c>
      <c r="J29" s="22">
        <v>-45254</v>
      </c>
      <c r="K29" s="22">
        <v>0</v>
      </c>
      <c r="L29" s="22">
        <v>6300</v>
      </c>
      <c r="M29" s="22">
        <v>338609</v>
      </c>
      <c r="N29" s="22">
        <v>0</v>
      </c>
      <c r="O29" s="22">
        <v>0</v>
      </c>
      <c r="P29" s="22">
        <v>0</v>
      </c>
      <c r="Q29" s="22">
        <v>0</v>
      </c>
      <c r="R29" s="22">
        <v>1795812</v>
      </c>
    </row>
    <row r="30" spans="1:18" x14ac:dyDescent="0.35">
      <c r="A30" s="22" t="s">
        <v>114</v>
      </c>
      <c r="B30" s="22" t="s">
        <v>167</v>
      </c>
      <c r="C30" s="22" t="s">
        <v>170</v>
      </c>
      <c r="D30" s="22" t="s">
        <v>171</v>
      </c>
      <c r="E30" s="22">
        <v>1965720</v>
      </c>
      <c r="F30" s="22">
        <v>-3721040</v>
      </c>
      <c r="G30" s="22">
        <v>3924185</v>
      </c>
      <c r="H30" s="22">
        <v>0</v>
      </c>
      <c r="I30" s="22">
        <v>0</v>
      </c>
      <c r="J30" s="22">
        <v>-5421531</v>
      </c>
      <c r="K30" s="22">
        <v>0</v>
      </c>
      <c r="L30" s="22">
        <v>593634</v>
      </c>
      <c r="M30" s="22">
        <v>5449808</v>
      </c>
      <c r="N30" s="22">
        <v>0</v>
      </c>
      <c r="O30" s="22">
        <v>0</v>
      </c>
      <c r="P30" s="22">
        <v>0</v>
      </c>
      <c r="Q30" s="22">
        <v>0</v>
      </c>
      <c r="R30" s="22">
        <v>2790776</v>
      </c>
    </row>
    <row r="31" spans="1:18" x14ac:dyDescent="0.35">
      <c r="A31" s="22" t="s">
        <v>114</v>
      </c>
      <c r="B31" s="22" t="s">
        <v>167</v>
      </c>
      <c r="C31" s="22" t="s">
        <v>172</v>
      </c>
      <c r="D31" s="22" t="s">
        <v>173</v>
      </c>
      <c r="E31" s="22">
        <v>347110</v>
      </c>
      <c r="F31" s="22">
        <v>83117</v>
      </c>
      <c r="G31" s="22">
        <v>-2286057</v>
      </c>
      <c r="H31" s="22">
        <v>965313</v>
      </c>
      <c r="I31" s="22">
        <v>0</v>
      </c>
      <c r="J31" s="22">
        <v>-1588096</v>
      </c>
      <c r="K31" s="22">
        <v>0</v>
      </c>
      <c r="L31" s="22">
        <v>248960</v>
      </c>
      <c r="M31" s="22">
        <v>3222394</v>
      </c>
      <c r="N31" s="22">
        <v>0</v>
      </c>
      <c r="O31" s="22">
        <v>0</v>
      </c>
      <c r="P31" s="22">
        <v>0</v>
      </c>
      <c r="Q31" s="22">
        <v>0</v>
      </c>
      <c r="R31" s="22">
        <v>992741</v>
      </c>
    </row>
    <row r="32" spans="1:18" x14ac:dyDescent="0.35">
      <c r="A32" s="22" t="s">
        <v>114</v>
      </c>
      <c r="B32" s="22" t="s">
        <v>167</v>
      </c>
      <c r="C32" s="22" t="s">
        <v>174</v>
      </c>
      <c r="D32" s="22" t="s">
        <v>175</v>
      </c>
      <c r="E32" s="22">
        <v>1484672</v>
      </c>
      <c r="F32" s="22">
        <v>4996886</v>
      </c>
      <c r="G32" s="22">
        <v>-5521190</v>
      </c>
      <c r="H32" s="22">
        <v>4200791</v>
      </c>
      <c r="I32" s="22">
        <v>0</v>
      </c>
      <c r="J32" s="22">
        <v>-3735459</v>
      </c>
      <c r="K32" s="22">
        <v>0</v>
      </c>
      <c r="L32" s="22">
        <v>385859</v>
      </c>
      <c r="M32" s="22">
        <v>3296511</v>
      </c>
      <c r="N32" s="22">
        <v>0</v>
      </c>
      <c r="O32" s="22">
        <v>0</v>
      </c>
      <c r="P32" s="22">
        <v>0</v>
      </c>
      <c r="Q32" s="22">
        <v>0</v>
      </c>
      <c r="R32" s="22">
        <v>5108070</v>
      </c>
    </row>
    <row r="33" spans="1:18" x14ac:dyDescent="0.35">
      <c r="A33" s="22" t="s">
        <v>114</v>
      </c>
      <c r="B33" s="22" t="s">
        <v>167</v>
      </c>
      <c r="C33" s="22" t="s">
        <v>176</v>
      </c>
      <c r="D33" s="22" t="s">
        <v>177</v>
      </c>
      <c r="E33" s="22">
        <v>1494879</v>
      </c>
      <c r="F33" s="22">
        <v>-217276</v>
      </c>
      <c r="G33" s="22">
        <v>-1280354</v>
      </c>
      <c r="H33" s="22">
        <v>0</v>
      </c>
      <c r="I33" s="22">
        <v>0</v>
      </c>
      <c r="J33" s="22">
        <v>-3556581</v>
      </c>
      <c r="K33" s="22">
        <v>0</v>
      </c>
      <c r="L33" s="22">
        <v>725969</v>
      </c>
      <c r="M33" s="22">
        <v>8840794</v>
      </c>
      <c r="N33" s="22">
        <v>0</v>
      </c>
      <c r="O33" s="22">
        <v>-451197</v>
      </c>
      <c r="P33" s="22">
        <v>0</v>
      </c>
      <c r="Q33" s="22">
        <v>0</v>
      </c>
      <c r="R33" s="22">
        <v>5556234</v>
      </c>
    </row>
    <row r="34" spans="1:18" x14ac:dyDescent="0.35">
      <c r="A34" s="22" t="s">
        <v>114</v>
      </c>
      <c r="B34" s="22" t="s">
        <v>167</v>
      </c>
      <c r="C34" s="22" t="s">
        <v>178</v>
      </c>
      <c r="D34" s="22" t="s">
        <v>179</v>
      </c>
      <c r="E34" s="22">
        <v>3975317</v>
      </c>
      <c r="F34" s="22">
        <v>1694560</v>
      </c>
      <c r="G34" s="22">
        <v>-1174236</v>
      </c>
      <c r="H34" s="22">
        <v>2509713</v>
      </c>
      <c r="I34" s="22">
        <v>0</v>
      </c>
      <c r="J34" s="22">
        <v>-548805</v>
      </c>
      <c r="K34" s="22">
        <v>-4092297</v>
      </c>
      <c r="L34" s="22">
        <v>0</v>
      </c>
      <c r="M34" s="22">
        <v>2044390</v>
      </c>
      <c r="N34" s="22">
        <v>0</v>
      </c>
      <c r="O34" s="22">
        <v>-402248</v>
      </c>
      <c r="P34" s="22">
        <v>0</v>
      </c>
      <c r="Q34" s="22">
        <v>0</v>
      </c>
      <c r="R34" s="22">
        <v>4006394</v>
      </c>
    </row>
    <row r="35" spans="1:18" x14ac:dyDescent="0.35">
      <c r="A35" s="22" t="s">
        <v>114</v>
      </c>
      <c r="B35" s="22" t="s">
        <v>167</v>
      </c>
      <c r="C35" s="22" t="s">
        <v>180</v>
      </c>
      <c r="D35" s="22" t="s">
        <v>181</v>
      </c>
      <c r="E35" s="22">
        <v>5633809</v>
      </c>
      <c r="F35" s="22">
        <v>-966175</v>
      </c>
      <c r="G35" s="22">
        <v>-5500000</v>
      </c>
      <c r="H35" s="22">
        <v>2045410</v>
      </c>
      <c r="I35" s="22">
        <v>0</v>
      </c>
      <c r="J35" s="22">
        <v>-606845</v>
      </c>
      <c r="K35" s="22">
        <v>0</v>
      </c>
      <c r="L35" s="22">
        <v>181000</v>
      </c>
      <c r="M35" s="22">
        <v>2333451</v>
      </c>
      <c r="N35" s="22">
        <v>0</v>
      </c>
      <c r="O35" s="22">
        <v>0</v>
      </c>
      <c r="P35" s="22">
        <v>0</v>
      </c>
      <c r="Q35" s="22">
        <v>0</v>
      </c>
      <c r="R35" s="22">
        <v>3120650</v>
      </c>
    </row>
    <row r="36" spans="1:18" x14ac:dyDescent="0.35">
      <c r="A36" s="22" t="s">
        <v>114</v>
      </c>
      <c r="B36" s="22" t="s">
        <v>167</v>
      </c>
      <c r="C36" s="22" t="s">
        <v>182</v>
      </c>
      <c r="D36" s="22" t="s">
        <v>183</v>
      </c>
      <c r="E36" s="22">
        <v>27694561</v>
      </c>
      <c r="F36" s="22">
        <v>12578313</v>
      </c>
      <c r="G36" s="22">
        <v>-11062249</v>
      </c>
      <c r="H36" s="22">
        <v>0</v>
      </c>
      <c r="I36" s="22">
        <v>0</v>
      </c>
      <c r="J36" s="22">
        <v>-30663776</v>
      </c>
      <c r="K36" s="22">
        <v>-1419922</v>
      </c>
      <c r="L36" s="22">
        <v>59521</v>
      </c>
      <c r="M36" s="22">
        <v>20449897</v>
      </c>
      <c r="N36" s="22">
        <v>0</v>
      </c>
      <c r="O36" s="22">
        <v>-772637</v>
      </c>
      <c r="P36" s="22">
        <v>0</v>
      </c>
      <c r="Q36" s="22">
        <v>56097</v>
      </c>
      <c r="R36" s="22">
        <v>16919805</v>
      </c>
    </row>
    <row r="37" spans="1:18" x14ac:dyDescent="0.35">
      <c r="A37" s="22" t="s">
        <v>114</v>
      </c>
      <c r="B37" s="22" t="s">
        <v>167</v>
      </c>
      <c r="C37" s="22" t="s">
        <v>184</v>
      </c>
      <c r="D37" s="22" t="s">
        <v>185</v>
      </c>
      <c r="E37" s="22">
        <v>11383588</v>
      </c>
      <c r="F37" s="22">
        <v>1637686</v>
      </c>
      <c r="G37" s="22">
        <v>-4362776</v>
      </c>
      <c r="H37" s="22">
        <v>3206321</v>
      </c>
      <c r="I37" s="22">
        <v>0</v>
      </c>
      <c r="J37" s="22">
        <v>-3520143</v>
      </c>
      <c r="K37" s="22">
        <v>0</v>
      </c>
      <c r="L37" s="22">
        <v>534436</v>
      </c>
      <c r="M37" s="22">
        <v>9269643</v>
      </c>
      <c r="N37" s="22">
        <v>0</v>
      </c>
      <c r="O37" s="22">
        <v>-1250328</v>
      </c>
      <c r="P37" s="22">
        <v>0</v>
      </c>
      <c r="Q37" s="22">
        <v>0</v>
      </c>
      <c r="R37" s="22">
        <v>16898427</v>
      </c>
    </row>
    <row r="38" spans="1:18" x14ac:dyDescent="0.35">
      <c r="A38" s="22" t="s">
        <v>114</v>
      </c>
      <c r="B38" s="22" t="s">
        <v>167</v>
      </c>
      <c r="C38" s="22" t="s">
        <v>186</v>
      </c>
      <c r="D38" s="22" t="s">
        <v>187</v>
      </c>
      <c r="E38" s="22">
        <v>-1143490</v>
      </c>
      <c r="F38" s="22">
        <v>7675503</v>
      </c>
      <c r="G38" s="22">
        <v>-6408306</v>
      </c>
      <c r="H38" s="22">
        <v>2209602</v>
      </c>
      <c r="I38" s="22">
        <v>0</v>
      </c>
      <c r="J38" s="22">
        <v>-1855322</v>
      </c>
      <c r="K38" s="22">
        <v>-3299455</v>
      </c>
      <c r="L38" s="22">
        <v>123232</v>
      </c>
      <c r="M38" s="22">
        <v>4120832</v>
      </c>
      <c r="N38" s="22">
        <v>0</v>
      </c>
      <c r="O38" s="22">
        <v>-591007</v>
      </c>
      <c r="P38" s="22">
        <v>0</v>
      </c>
      <c r="Q38" s="22">
        <v>-600759</v>
      </c>
      <c r="R38" s="22">
        <v>230830</v>
      </c>
    </row>
    <row r="39" spans="1:18" x14ac:dyDescent="0.35">
      <c r="A39" s="22" t="s">
        <v>114</v>
      </c>
      <c r="B39" s="22" t="s">
        <v>167</v>
      </c>
      <c r="C39" s="22" t="s">
        <v>188</v>
      </c>
      <c r="D39" s="22" t="s">
        <v>189</v>
      </c>
      <c r="E39" s="22">
        <v>282327</v>
      </c>
      <c r="F39" s="22">
        <v>-643991</v>
      </c>
      <c r="G39" s="22">
        <v>0</v>
      </c>
      <c r="H39" s="22">
        <v>3636881</v>
      </c>
      <c r="I39" s="22">
        <v>0</v>
      </c>
      <c r="J39" s="22">
        <v>-2389015</v>
      </c>
      <c r="K39" s="22">
        <v>0</v>
      </c>
      <c r="L39" s="22">
        <v>554200</v>
      </c>
      <c r="M39" s="22">
        <v>2581865</v>
      </c>
      <c r="N39" s="22">
        <v>0</v>
      </c>
      <c r="O39" s="22">
        <v>0</v>
      </c>
      <c r="P39" s="22">
        <v>0</v>
      </c>
      <c r="Q39" s="22">
        <v>0</v>
      </c>
      <c r="R39" s="22">
        <v>4022267</v>
      </c>
    </row>
    <row r="40" spans="1:18" x14ac:dyDescent="0.35">
      <c r="A40" s="22" t="s">
        <v>114</v>
      </c>
      <c r="B40" s="22" t="s">
        <v>167</v>
      </c>
      <c r="C40" s="22" t="s">
        <v>190</v>
      </c>
      <c r="D40" s="22" t="s">
        <v>191</v>
      </c>
      <c r="E40" s="22">
        <v>6060481</v>
      </c>
      <c r="F40" s="22">
        <v>115769</v>
      </c>
      <c r="G40" s="22">
        <v>-4320406</v>
      </c>
      <c r="H40" s="22">
        <v>0</v>
      </c>
      <c r="I40" s="22">
        <v>0</v>
      </c>
      <c r="J40" s="22">
        <v>0</v>
      </c>
      <c r="K40" s="22">
        <v>0</v>
      </c>
      <c r="L40" s="22">
        <v>215145</v>
      </c>
      <c r="M40" s="22">
        <v>4044453</v>
      </c>
      <c r="N40" s="22">
        <v>0</v>
      </c>
      <c r="O40" s="22">
        <v>0</v>
      </c>
      <c r="P40" s="22">
        <v>0</v>
      </c>
      <c r="Q40" s="22">
        <v>-153454</v>
      </c>
      <c r="R40" s="22">
        <v>5961988</v>
      </c>
    </row>
    <row r="41" spans="1:18" x14ac:dyDescent="0.35">
      <c r="A41" s="22" t="s">
        <v>114</v>
      </c>
      <c r="B41" s="22" t="s">
        <v>167</v>
      </c>
      <c r="C41" s="22" t="s">
        <v>192</v>
      </c>
      <c r="D41" s="22" t="s">
        <v>193</v>
      </c>
      <c r="E41" s="22">
        <v>1716998</v>
      </c>
      <c r="F41" s="22">
        <v>17870818</v>
      </c>
      <c r="G41" s="22">
        <v>-18154422</v>
      </c>
      <c r="H41" s="22">
        <v>1793196</v>
      </c>
      <c r="I41" s="22">
        <v>0</v>
      </c>
      <c r="J41" s="22">
        <v>-25045387</v>
      </c>
      <c r="K41" s="22">
        <v>0</v>
      </c>
      <c r="L41" s="22">
        <v>1853473</v>
      </c>
      <c r="M41" s="22">
        <v>20416330</v>
      </c>
      <c r="N41" s="22">
        <v>0</v>
      </c>
      <c r="O41" s="22">
        <v>0</v>
      </c>
      <c r="P41" s="22">
        <v>0</v>
      </c>
      <c r="Q41" s="22">
        <v>0</v>
      </c>
      <c r="R41" s="22">
        <v>451006</v>
      </c>
    </row>
    <row r="42" spans="1:18" x14ac:dyDescent="0.35">
      <c r="A42" s="22" t="s">
        <v>114</v>
      </c>
      <c r="B42" s="22" t="s">
        <v>167</v>
      </c>
      <c r="C42" s="22" t="s">
        <v>194</v>
      </c>
      <c r="D42" s="22" t="s">
        <v>195</v>
      </c>
      <c r="E42" s="22">
        <v>10101697</v>
      </c>
      <c r="F42" s="22">
        <v>-211183</v>
      </c>
      <c r="G42" s="22">
        <v>-7714651</v>
      </c>
      <c r="H42" s="22">
        <v>771827</v>
      </c>
      <c r="I42" s="22">
        <v>0</v>
      </c>
      <c r="J42" s="22">
        <v>-1484164</v>
      </c>
      <c r="K42" s="22">
        <v>0</v>
      </c>
      <c r="L42" s="22">
        <v>426214</v>
      </c>
      <c r="M42" s="22">
        <v>7326978</v>
      </c>
      <c r="N42" s="22">
        <v>0</v>
      </c>
      <c r="O42" s="22">
        <v>-751031</v>
      </c>
      <c r="P42" s="22">
        <v>0</v>
      </c>
      <c r="Q42" s="22">
        <v>751031</v>
      </c>
      <c r="R42" s="22">
        <v>9216718</v>
      </c>
    </row>
    <row r="43" spans="1:18" x14ac:dyDescent="0.35">
      <c r="A43" s="22" t="s">
        <v>114</v>
      </c>
      <c r="B43" s="22" t="s">
        <v>167</v>
      </c>
      <c r="C43" s="22" t="s">
        <v>196</v>
      </c>
      <c r="D43" s="22" t="s">
        <v>197</v>
      </c>
      <c r="E43" s="22">
        <v>1177457</v>
      </c>
      <c r="F43" s="22">
        <v>1037564</v>
      </c>
      <c r="G43" s="22">
        <v>-1172954</v>
      </c>
      <c r="H43" s="22">
        <v>1611050</v>
      </c>
      <c r="I43" s="22">
        <v>0</v>
      </c>
      <c r="J43" s="22">
        <v>-1616703</v>
      </c>
      <c r="K43" s="22">
        <v>0</v>
      </c>
      <c r="L43" s="22">
        <v>87000</v>
      </c>
      <c r="M43" s="22">
        <v>1225371</v>
      </c>
      <c r="N43" s="22">
        <v>0</v>
      </c>
      <c r="O43" s="22">
        <v>0</v>
      </c>
      <c r="P43" s="22">
        <v>0</v>
      </c>
      <c r="Q43" s="22">
        <v>0</v>
      </c>
      <c r="R43" s="22">
        <v>2348785</v>
      </c>
    </row>
    <row r="44" spans="1:18" x14ac:dyDescent="0.35">
      <c r="A44" s="22" t="s">
        <v>114</v>
      </c>
      <c r="B44" s="22" t="s">
        <v>167</v>
      </c>
      <c r="C44" s="22" t="s">
        <v>198</v>
      </c>
      <c r="D44" s="22" t="s">
        <v>199</v>
      </c>
      <c r="E44" s="22">
        <v>19109574</v>
      </c>
      <c r="F44" s="22">
        <v>5528077</v>
      </c>
      <c r="G44" s="22">
        <v>-5329195</v>
      </c>
      <c r="H44" s="22">
        <v>230000</v>
      </c>
      <c r="I44" s="22">
        <v>0</v>
      </c>
      <c r="J44" s="22">
        <v>-5107903</v>
      </c>
      <c r="K44" s="22">
        <v>0</v>
      </c>
      <c r="L44" s="22">
        <v>-100582</v>
      </c>
      <c r="M44" s="22">
        <v>4967767</v>
      </c>
      <c r="N44" s="22">
        <v>0</v>
      </c>
      <c r="O44" s="22">
        <v>-77112</v>
      </c>
      <c r="P44" s="22">
        <v>0</v>
      </c>
      <c r="Q44" s="22">
        <v>0</v>
      </c>
      <c r="R44" s="22">
        <v>19220626</v>
      </c>
    </row>
    <row r="45" spans="1:18" x14ac:dyDescent="0.35">
      <c r="A45" s="22" t="s">
        <v>114</v>
      </c>
      <c r="B45" s="22" t="s">
        <v>167</v>
      </c>
      <c r="C45" s="22" t="s">
        <v>200</v>
      </c>
      <c r="D45" s="22" t="s">
        <v>201</v>
      </c>
      <c r="E45" s="22">
        <v>4290769</v>
      </c>
      <c r="F45" s="22">
        <v>4445960</v>
      </c>
      <c r="G45" s="22">
        <v>-947815</v>
      </c>
      <c r="H45" s="22">
        <v>1121</v>
      </c>
      <c r="I45" s="22">
        <v>0</v>
      </c>
      <c r="J45" s="22">
        <v>-22139188</v>
      </c>
      <c r="K45" s="22">
        <v>-385986</v>
      </c>
      <c r="L45" s="22">
        <v>895958</v>
      </c>
      <c r="M45" s="22">
        <v>16957427</v>
      </c>
      <c r="N45" s="22">
        <v>0</v>
      </c>
      <c r="O45" s="22">
        <v>-742858</v>
      </c>
      <c r="P45" s="22">
        <v>0</v>
      </c>
      <c r="Q45" s="22">
        <v>1447400</v>
      </c>
      <c r="R45" s="22">
        <v>3822788</v>
      </c>
    </row>
    <row r="46" spans="1:18" x14ac:dyDescent="0.35">
      <c r="A46" s="22" t="s">
        <v>114</v>
      </c>
      <c r="B46" s="22" t="s">
        <v>167</v>
      </c>
      <c r="C46" s="22" t="s">
        <v>202</v>
      </c>
      <c r="D46" s="22" t="s">
        <v>203</v>
      </c>
      <c r="E46" s="22">
        <v>2867981</v>
      </c>
      <c r="F46" s="22">
        <v>-464684</v>
      </c>
      <c r="G46" s="22">
        <v>-570427</v>
      </c>
      <c r="H46" s="22">
        <v>1011229</v>
      </c>
      <c r="I46" s="22">
        <v>0</v>
      </c>
      <c r="J46" s="22">
        <v>-2366969</v>
      </c>
      <c r="K46" s="22">
        <v>0</v>
      </c>
      <c r="L46" s="22">
        <v>50901</v>
      </c>
      <c r="M46" s="22">
        <v>2314522</v>
      </c>
      <c r="N46" s="22">
        <v>0</v>
      </c>
      <c r="O46" s="22">
        <v>-15095</v>
      </c>
      <c r="P46" s="22">
        <v>0</v>
      </c>
      <c r="Q46" s="22">
        <v>0</v>
      </c>
      <c r="R46" s="22">
        <v>2827458</v>
      </c>
    </row>
    <row r="47" spans="1:18" x14ac:dyDescent="0.35">
      <c r="A47" s="22" t="s">
        <v>114</v>
      </c>
      <c r="B47" s="22" t="s">
        <v>167</v>
      </c>
      <c r="C47" s="22" t="s">
        <v>204</v>
      </c>
      <c r="D47" s="22" t="s">
        <v>205</v>
      </c>
      <c r="E47" s="22">
        <v>2744205</v>
      </c>
      <c r="F47" s="22">
        <v>31510820</v>
      </c>
      <c r="G47" s="22">
        <v>-38248326</v>
      </c>
      <c r="H47" s="22">
        <v>9642231</v>
      </c>
      <c r="I47" s="22">
        <v>0</v>
      </c>
      <c r="J47" s="22">
        <v>-10851066</v>
      </c>
      <c r="K47" s="22">
        <v>-8346196</v>
      </c>
      <c r="L47" s="22">
        <v>628928</v>
      </c>
      <c r="M47" s="22">
        <v>26514777</v>
      </c>
      <c r="N47" s="22">
        <v>0</v>
      </c>
      <c r="O47" s="22">
        <v>-6216572</v>
      </c>
      <c r="P47" s="22">
        <v>0</v>
      </c>
      <c r="Q47" s="22">
        <v>-4621287</v>
      </c>
      <c r="R47" s="22">
        <v>2757514</v>
      </c>
    </row>
    <row r="48" spans="1:18" x14ac:dyDescent="0.35">
      <c r="A48" s="22" t="s">
        <v>114</v>
      </c>
      <c r="B48" s="22" t="s">
        <v>167</v>
      </c>
      <c r="C48" s="22" t="s">
        <v>206</v>
      </c>
      <c r="D48" s="22" t="s">
        <v>207</v>
      </c>
      <c r="E48" s="22">
        <v>3170126</v>
      </c>
      <c r="F48" s="22">
        <v>-606733</v>
      </c>
      <c r="G48" s="22">
        <v>-22667635</v>
      </c>
      <c r="H48" s="22">
        <v>0</v>
      </c>
      <c r="I48" s="22">
        <v>0</v>
      </c>
      <c r="J48" s="22">
        <v>0</v>
      </c>
      <c r="K48" s="22">
        <v>-2752710</v>
      </c>
      <c r="L48" s="22">
        <v>751420</v>
      </c>
      <c r="M48" s="22">
        <v>26631250</v>
      </c>
      <c r="N48" s="22">
        <v>0</v>
      </c>
      <c r="O48" s="22">
        <v>-396424</v>
      </c>
      <c r="P48" s="22">
        <v>0</v>
      </c>
      <c r="Q48" s="22">
        <v>0</v>
      </c>
      <c r="R48" s="22">
        <v>4129294</v>
      </c>
    </row>
    <row r="49" spans="1:18" x14ac:dyDescent="0.35">
      <c r="A49" s="22" t="s">
        <v>114</v>
      </c>
      <c r="B49" s="22" t="s">
        <v>167</v>
      </c>
      <c r="C49" s="22" t="s">
        <v>208</v>
      </c>
      <c r="D49" s="22" t="s">
        <v>209</v>
      </c>
      <c r="E49" s="22">
        <v>7140258</v>
      </c>
      <c r="F49" s="22">
        <v>248807</v>
      </c>
      <c r="G49" s="22">
        <v>0</v>
      </c>
      <c r="H49" s="22">
        <v>0</v>
      </c>
      <c r="I49" s="22">
        <v>0</v>
      </c>
      <c r="J49" s="22">
        <v>-11540241</v>
      </c>
      <c r="K49" s="22">
        <v>0</v>
      </c>
      <c r="L49" s="22">
        <v>1171774</v>
      </c>
      <c r="M49" s="22">
        <v>6079963</v>
      </c>
      <c r="N49" s="22">
        <v>0</v>
      </c>
      <c r="O49" s="22">
        <v>0</v>
      </c>
      <c r="P49" s="22">
        <v>0</v>
      </c>
      <c r="Q49" s="22">
        <v>0</v>
      </c>
      <c r="R49" s="22">
        <v>3100561</v>
      </c>
    </row>
    <row r="50" spans="1:18" x14ac:dyDescent="0.35">
      <c r="A50" s="22" t="s">
        <v>114</v>
      </c>
      <c r="B50" s="22" t="s">
        <v>167</v>
      </c>
      <c r="C50" s="22" t="s">
        <v>210</v>
      </c>
      <c r="D50" s="22" t="s">
        <v>211</v>
      </c>
      <c r="E50" s="22">
        <v>-3109325</v>
      </c>
      <c r="F50" s="22">
        <v>440007</v>
      </c>
      <c r="G50" s="22">
        <v>0</v>
      </c>
      <c r="H50" s="22">
        <v>131994</v>
      </c>
      <c r="I50" s="22">
        <v>0</v>
      </c>
      <c r="J50" s="22">
        <v>-4082204</v>
      </c>
      <c r="K50" s="22">
        <v>-400</v>
      </c>
      <c r="L50" s="22">
        <v>280270</v>
      </c>
      <c r="M50" s="22">
        <v>4112849</v>
      </c>
      <c r="N50" s="22">
        <v>0</v>
      </c>
      <c r="O50" s="22">
        <v>-392132</v>
      </c>
      <c r="P50" s="22">
        <v>0</v>
      </c>
      <c r="Q50" s="22">
        <v>0</v>
      </c>
      <c r="R50" s="22">
        <v>-2618941</v>
      </c>
    </row>
    <row r="51" spans="1:18" x14ac:dyDescent="0.35">
      <c r="A51" s="22" t="s">
        <v>114</v>
      </c>
      <c r="B51" s="22" t="s">
        <v>167</v>
      </c>
      <c r="C51" s="22" t="s">
        <v>212</v>
      </c>
      <c r="D51" s="22" t="s">
        <v>213</v>
      </c>
      <c r="E51" s="22">
        <v>7176873</v>
      </c>
      <c r="F51" s="22">
        <v>-1350795</v>
      </c>
      <c r="G51" s="22">
        <v>-18282064</v>
      </c>
      <c r="H51" s="22">
        <v>20842051</v>
      </c>
      <c r="I51" s="22">
        <v>0</v>
      </c>
      <c r="J51" s="22">
        <v>-27393353</v>
      </c>
      <c r="K51" s="22">
        <v>-498911</v>
      </c>
      <c r="L51" s="22">
        <v>3071407</v>
      </c>
      <c r="M51" s="22">
        <v>23307730</v>
      </c>
      <c r="N51" s="22">
        <v>0</v>
      </c>
      <c r="O51" s="22">
        <v>0</v>
      </c>
      <c r="P51" s="22">
        <v>0</v>
      </c>
      <c r="Q51" s="22">
        <v>0</v>
      </c>
      <c r="R51" s="22">
        <v>6872938</v>
      </c>
    </row>
    <row r="52" spans="1:18" x14ac:dyDescent="0.35">
      <c r="A52" s="22" t="s">
        <v>114</v>
      </c>
      <c r="B52" s="22" t="s">
        <v>167</v>
      </c>
      <c r="C52" s="22" t="s">
        <v>214</v>
      </c>
      <c r="D52" s="22" t="s">
        <v>215</v>
      </c>
      <c r="E52" s="22">
        <v>0</v>
      </c>
      <c r="F52" s="22">
        <v>2831468</v>
      </c>
      <c r="G52" s="22">
        <v>-1670388</v>
      </c>
      <c r="H52" s="22">
        <v>335781</v>
      </c>
      <c r="I52" s="22">
        <v>0</v>
      </c>
      <c r="J52" s="22">
        <v>-3914481</v>
      </c>
      <c r="K52" s="22">
        <v>0</v>
      </c>
      <c r="L52" s="22">
        <v>529359</v>
      </c>
      <c r="M52" s="22">
        <v>2842153</v>
      </c>
      <c r="N52" s="22">
        <v>0</v>
      </c>
      <c r="O52" s="22">
        <v>0</v>
      </c>
      <c r="P52" s="22">
        <v>0</v>
      </c>
      <c r="Q52" s="22">
        <v>0</v>
      </c>
      <c r="R52" s="22">
        <v>953892</v>
      </c>
    </row>
    <row r="53" spans="1:18" x14ac:dyDescent="0.35">
      <c r="A53" s="22" t="s">
        <v>114</v>
      </c>
      <c r="B53" s="22" t="s">
        <v>167</v>
      </c>
      <c r="C53" s="22" t="s">
        <v>216</v>
      </c>
      <c r="D53" s="22" t="s">
        <v>217</v>
      </c>
      <c r="E53" s="22">
        <v>589447</v>
      </c>
      <c r="F53" s="22">
        <v>9266798</v>
      </c>
      <c r="G53" s="22">
        <v>-10800121</v>
      </c>
      <c r="H53" s="22">
        <v>3382139</v>
      </c>
      <c r="I53" s="22">
        <v>0</v>
      </c>
      <c r="J53" s="22">
        <v>-9321531</v>
      </c>
      <c r="K53" s="22">
        <v>-6728044</v>
      </c>
      <c r="L53" s="22">
        <v>301104</v>
      </c>
      <c r="M53" s="22">
        <v>16655920</v>
      </c>
      <c r="N53" s="22">
        <v>0</v>
      </c>
      <c r="O53" s="22">
        <v>-2305752</v>
      </c>
      <c r="P53" s="22">
        <v>0</v>
      </c>
      <c r="Q53" s="22">
        <v>822745</v>
      </c>
      <c r="R53" s="22">
        <v>1862705</v>
      </c>
    </row>
    <row r="54" spans="1:18" x14ac:dyDescent="0.35">
      <c r="A54" s="22" t="s">
        <v>114</v>
      </c>
      <c r="B54" s="22" t="s">
        <v>167</v>
      </c>
      <c r="C54" s="22" t="s">
        <v>218</v>
      </c>
      <c r="D54" s="22" t="s">
        <v>219</v>
      </c>
      <c r="E54" s="22">
        <v>1216895</v>
      </c>
      <c r="F54" s="22">
        <v>-3499703</v>
      </c>
      <c r="G54" s="22">
        <v>0</v>
      </c>
      <c r="H54" s="22">
        <v>1814922</v>
      </c>
      <c r="I54" s="22">
        <v>0</v>
      </c>
      <c r="J54" s="22">
        <v>-2041985</v>
      </c>
      <c r="K54" s="22">
        <v>0</v>
      </c>
      <c r="L54" s="22">
        <v>770179</v>
      </c>
      <c r="M54" s="22">
        <v>6954765</v>
      </c>
      <c r="N54" s="22">
        <v>0</v>
      </c>
      <c r="O54" s="22">
        <v>-96225</v>
      </c>
      <c r="P54" s="22">
        <v>0</v>
      </c>
      <c r="Q54" s="22">
        <v>0</v>
      </c>
      <c r="R54" s="22">
        <v>5118848</v>
      </c>
    </row>
    <row r="55" spans="1:18" x14ac:dyDescent="0.35">
      <c r="A55" s="22" t="s">
        <v>114</v>
      </c>
      <c r="B55" s="22" t="s">
        <v>167</v>
      </c>
      <c r="C55" s="22" t="s">
        <v>220</v>
      </c>
      <c r="D55" s="22" t="s">
        <v>221</v>
      </c>
      <c r="E55" s="22">
        <v>2739269</v>
      </c>
      <c r="F55" s="22">
        <v>3932288</v>
      </c>
      <c r="G55" s="22">
        <v>-9026525</v>
      </c>
      <c r="H55" s="22">
        <v>0</v>
      </c>
      <c r="I55" s="22">
        <v>0</v>
      </c>
      <c r="J55" s="22">
        <v>0</v>
      </c>
      <c r="K55" s="22">
        <v>0</v>
      </c>
      <c r="L55" s="22">
        <v>102931</v>
      </c>
      <c r="M55" s="22">
        <v>6404342</v>
      </c>
      <c r="N55" s="22">
        <v>0</v>
      </c>
      <c r="O55" s="22">
        <v>-1056280</v>
      </c>
      <c r="P55" s="22">
        <v>0</v>
      </c>
      <c r="Q55" s="22">
        <v>0</v>
      </c>
      <c r="R55" s="22">
        <v>3096025</v>
      </c>
    </row>
    <row r="56" spans="1:18" x14ac:dyDescent="0.35">
      <c r="A56" s="22" t="s">
        <v>114</v>
      </c>
      <c r="B56" s="22" t="s">
        <v>167</v>
      </c>
      <c r="C56" s="22" t="s">
        <v>222</v>
      </c>
      <c r="D56" s="22" t="s">
        <v>223</v>
      </c>
      <c r="E56" s="22">
        <v>11322461</v>
      </c>
      <c r="F56" s="22">
        <v>1805770</v>
      </c>
      <c r="G56" s="22">
        <v>-4350813</v>
      </c>
      <c r="H56" s="22">
        <v>1561844</v>
      </c>
      <c r="I56" s="22">
        <v>0</v>
      </c>
      <c r="J56" s="22">
        <v>-1031030</v>
      </c>
      <c r="K56" s="22">
        <v>187105</v>
      </c>
      <c r="L56" s="22">
        <v>0</v>
      </c>
      <c r="M56" s="22">
        <v>1550544</v>
      </c>
      <c r="N56" s="22">
        <v>0</v>
      </c>
      <c r="O56" s="22">
        <v>0</v>
      </c>
      <c r="P56" s="22">
        <v>0</v>
      </c>
      <c r="Q56" s="22">
        <v>0</v>
      </c>
      <c r="R56" s="22">
        <v>11045881</v>
      </c>
    </row>
    <row r="57" spans="1:18" x14ac:dyDescent="0.35">
      <c r="A57" s="22" t="s">
        <v>114</v>
      </c>
      <c r="B57" s="22" t="s">
        <v>167</v>
      </c>
      <c r="C57" s="22" t="s">
        <v>224</v>
      </c>
      <c r="D57" s="22" t="s">
        <v>225</v>
      </c>
      <c r="E57" s="22">
        <v>0</v>
      </c>
      <c r="F57" s="22">
        <v>3202496</v>
      </c>
      <c r="G57" s="22">
        <v>205984</v>
      </c>
      <c r="H57" s="22">
        <v>82113</v>
      </c>
      <c r="I57" s="22">
        <v>0</v>
      </c>
      <c r="J57" s="22">
        <v>-18759272</v>
      </c>
      <c r="K57" s="22">
        <v>0</v>
      </c>
      <c r="L57" s="22">
        <v>1172093</v>
      </c>
      <c r="M57" s="22">
        <v>12911676</v>
      </c>
      <c r="N57" s="22">
        <v>0</v>
      </c>
      <c r="O57" s="22">
        <v>-115090</v>
      </c>
      <c r="P57" s="22">
        <v>0</v>
      </c>
      <c r="Q57" s="22">
        <v>1300000</v>
      </c>
      <c r="R57" s="22">
        <v>0</v>
      </c>
    </row>
    <row r="58" spans="1:18" x14ac:dyDescent="0.35">
      <c r="A58" s="22" t="s">
        <v>114</v>
      </c>
      <c r="B58" s="22" t="s">
        <v>167</v>
      </c>
      <c r="C58" s="22" t="s">
        <v>226</v>
      </c>
      <c r="D58" s="22" t="s">
        <v>227</v>
      </c>
      <c r="E58" s="22">
        <v>8129921</v>
      </c>
      <c r="F58" s="22">
        <v>4548493</v>
      </c>
      <c r="G58" s="22">
        <v>-17549172</v>
      </c>
      <c r="H58" s="22">
        <v>14825708</v>
      </c>
      <c r="I58" s="22">
        <v>0</v>
      </c>
      <c r="J58" s="22">
        <v>-5507222</v>
      </c>
      <c r="K58" s="22">
        <v>0</v>
      </c>
      <c r="L58" s="22">
        <v>362170</v>
      </c>
      <c r="M58" s="22">
        <v>6900798</v>
      </c>
      <c r="N58" s="22">
        <v>0</v>
      </c>
      <c r="O58" s="22">
        <v>-3651629</v>
      </c>
      <c r="P58" s="22">
        <v>0</v>
      </c>
      <c r="Q58" s="22">
        <v>0</v>
      </c>
      <c r="R58" s="22">
        <v>8059067</v>
      </c>
    </row>
    <row r="59" spans="1:18" x14ac:dyDescent="0.35">
      <c r="A59" s="22" t="s">
        <v>114</v>
      </c>
      <c r="B59" s="22" t="s">
        <v>167</v>
      </c>
      <c r="C59" s="22" t="s">
        <v>228</v>
      </c>
      <c r="D59" s="22" t="s">
        <v>229</v>
      </c>
      <c r="E59" s="22">
        <v>4731845</v>
      </c>
      <c r="F59" s="22">
        <v>2324606</v>
      </c>
      <c r="G59" s="22">
        <v>-4663586</v>
      </c>
      <c r="H59" s="22">
        <v>0</v>
      </c>
      <c r="I59" s="22">
        <v>0</v>
      </c>
      <c r="J59" s="22">
        <v>-2998148</v>
      </c>
      <c r="K59" s="22">
        <v>0</v>
      </c>
      <c r="L59" s="22">
        <v>37680</v>
      </c>
      <c r="M59" s="22">
        <v>3087648</v>
      </c>
      <c r="N59" s="22">
        <v>0</v>
      </c>
      <c r="O59" s="22">
        <v>-1129426</v>
      </c>
      <c r="P59" s="22">
        <v>0</v>
      </c>
      <c r="Q59" s="22">
        <v>0</v>
      </c>
      <c r="R59" s="22">
        <v>1390619</v>
      </c>
    </row>
    <row r="60" spans="1:18" x14ac:dyDescent="0.35">
      <c r="A60" s="22" t="s">
        <v>114</v>
      </c>
      <c r="B60" s="22" t="s">
        <v>167</v>
      </c>
      <c r="C60" s="22" t="s">
        <v>230</v>
      </c>
      <c r="D60" s="22" t="s">
        <v>231</v>
      </c>
      <c r="E60" s="22">
        <v>168405</v>
      </c>
      <c r="F60" s="22">
        <v>6524253</v>
      </c>
      <c r="G60" s="22">
        <v>-13788513</v>
      </c>
      <c r="H60" s="22">
        <v>995463</v>
      </c>
      <c r="I60" s="22">
        <v>0</v>
      </c>
      <c r="J60" s="22">
        <v>-786392</v>
      </c>
      <c r="K60" s="22">
        <v>0</v>
      </c>
      <c r="L60" s="22">
        <v>79048</v>
      </c>
      <c r="M60" s="22">
        <v>8603494</v>
      </c>
      <c r="N60" s="22">
        <v>0</v>
      </c>
      <c r="O60" s="22">
        <v>-1080935</v>
      </c>
      <c r="P60" s="22">
        <v>0</v>
      </c>
      <c r="Q60" s="22">
        <v>0</v>
      </c>
      <c r="R60" s="22">
        <v>714823</v>
      </c>
    </row>
    <row r="61" spans="1:18" x14ac:dyDescent="0.35">
      <c r="A61" s="22" t="s">
        <v>114</v>
      </c>
      <c r="B61" s="22" t="s">
        <v>167</v>
      </c>
      <c r="C61" s="22" t="s">
        <v>232</v>
      </c>
      <c r="D61" s="22" t="s">
        <v>233</v>
      </c>
      <c r="E61" s="22">
        <v>24969327</v>
      </c>
      <c r="F61" s="22">
        <v>398727</v>
      </c>
      <c r="G61" s="22">
        <v>0</v>
      </c>
      <c r="H61" s="22">
        <v>0</v>
      </c>
      <c r="I61" s="22">
        <v>0</v>
      </c>
      <c r="J61" s="22">
        <v>-6311793</v>
      </c>
      <c r="K61" s="22">
        <v>0</v>
      </c>
      <c r="L61" s="22">
        <v>430199</v>
      </c>
      <c r="M61" s="22">
        <v>13581719</v>
      </c>
      <c r="N61" s="22">
        <v>0</v>
      </c>
      <c r="O61" s="22">
        <v>-1125173</v>
      </c>
      <c r="P61" s="22">
        <v>0</v>
      </c>
      <c r="Q61" s="22">
        <v>-232500</v>
      </c>
      <c r="R61" s="22">
        <v>31710506</v>
      </c>
    </row>
    <row r="62" spans="1:18" x14ac:dyDescent="0.35">
      <c r="A62" s="22" t="s">
        <v>114</v>
      </c>
      <c r="B62" s="22" t="s">
        <v>167</v>
      </c>
      <c r="C62" s="22" t="s">
        <v>234</v>
      </c>
      <c r="D62" s="22" t="s">
        <v>235</v>
      </c>
      <c r="E62" s="22">
        <v>63758</v>
      </c>
      <c r="F62" s="22">
        <v>4273055</v>
      </c>
      <c r="G62" s="22">
        <v>-4718600</v>
      </c>
      <c r="H62" s="22">
        <v>635615</v>
      </c>
      <c r="I62" s="22">
        <v>0</v>
      </c>
      <c r="J62" s="22">
        <v>-2981021</v>
      </c>
      <c r="K62" s="22">
        <v>0</v>
      </c>
      <c r="L62" s="22">
        <v>525588</v>
      </c>
      <c r="M62" s="22">
        <v>2273498</v>
      </c>
      <c r="N62" s="22">
        <v>0</v>
      </c>
      <c r="O62" s="22">
        <v>0</v>
      </c>
      <c r="P62" s="22">
        <v>0</v>
      </c>
      <c r="Q62" s="22">
        <v>-71893</v>
      </c>
      <c r="R62" s="22">
        <v>0</v>
      </c>
    </row>
    <row r="63" spans="1:18" x14ac:dyDescent="0.35">
      <c r="A63" s="22" t="s">
        <v>114</v>
      </c>
      <c r="B63" s="22" t="s">
        <v>167</v>
      </c>
      <c r="C63" s="22" t="s">
        <v>236</v>
      </c>
      <c r="D63" s="22" t="s">
        <v>237</v>
      </c>
      <c r="E63" s="22">
        <v>1222042</v>
      </c>
      <c r="F63" s="22">
        <v>20450373</v>
      </c>
      <c r="G63" s="22">
        <v>-25642848</v>
      </c>
      <c r="H63" s="22">
        <v>2934305</v>
      </c>
      <c r="I63" s="22">
        <v>0</v>
      </c>
      <c r="J63" s="22">
        <v>-9808354</v>
      </c>
      <c r="K63" s="22">
        <v>-5831118</v>
      </c>
      <c r="L63" s="22">
        <v>2169927</v>
      </c>
      <c r="M63" s="22">
        <v>16920790</v>
      </c>
      <c r="N63" s="22">
        <v>0</v>
      </c>
      <c r="O63" s="22">
        <v>-1447153</v>
      </c>
      <c r="P63" s="22">
        <v>0</v>
      </c>
      <c r="Q63" s="22">
        <v>0</v>
      </c>
      <c r="R63" s="22">
        <v>967964</v>
      </c>
    </row>
    <row r="64" spans="1:18" x14ac:dyDescent="0.35">
      <c r="A64" s="22" t="s">
        <v>114</v>
      </c>
      <c r="B64" s="22" t="s">
        <v>167</v>
      </c>
      <c r="C64" s="22" t="s">
        <v>238</v>
      </c>
      <c r="D64" s="22" t="s">
        <v>239</v>
      </c>
      <c r="E64" s="22">
        <v>1698870</v>
      </c>
      <c r="F64" s="22">
        <v>775355</v>
      </c>
      <c r="G64" s="22">
        <v>-584582</v>
      </c>
      <c r="H64" s="22">
        <v>22115</v>
      </c>
      <c r="I64" s="22">
        <v>0</v>
      </c>
      <c r="J64" s="22">
        <v>-1163595</v>
      </c>
      <c r="K64" s="22">
        <v>0</v>
      </c>
      <c r="L64" s="22">
        <v>208657</v>
      </c>
      <c r="M64" s="22">
        <v>745201</v>
      </c>
      <c r="N64" s="22">
        <v>0</v>
      </c>
      <c r="O64" s="22">
        <v>0</v>
      </c>
      <c r="P64" s="22">
        <v>0</v>
      </c>
      <c r="Q64" s="22">
        <v>0</v>
      </c>
      <c r="R64" s="22">
        <v>1702021</v>
      </c>
    </row>
    <row r="65" spans="1:18" x14ac:dyDescent="0.35">
      <c r="A65" s="22" t="s">
        <v>114</v>
      </c>
      <c r="B65" s="22" t="s">
        <v>167</v>
      </c>
      <c r="C65" s="22" t="s">
        <v>240</v>
      </c>
      <c r="D65" s="22" t="s">
        <v>241</v>
      </c>
      <c r="E65" s="22">
        <v>2511057</v>
      </c>
      <c r="F65" s="22">
        <v>6936544</v>
      </c>
      <c r="G65" s="22">
        <v>-1308349</v>
      </c>
      <c r="H65" s="22">
        <v>1319990</v>
      </c>
      <c r="I65" s="22">
        <v>0</v>
      </c>
      <c r="J65" s="22">
        <v>-6898960</v>
      </c>
      <c r="K65" s="22">
        <v>0</v>
      </c>
      <c r="L65" s="22">
        <v>69378</v>
      </c>
      <c r="M65" s="22">
        <v>3405240</v>
      </c>
      <c r="N65" s="22">
        <v>0</v>
      </c>
      <c r="O65" s="22">
        <v>-361790</v>
      </c>
      <c r="P65" s="22">
        <v>0</v>
      </c>
      <c r="Q65" s="22">
        <v>-1876080</v>
      </c>
      <c r="R65" s="22">
        <v>3797030</v>
      </c>
    </row>
    <row r="66" spans="1:18" x14ac:dyDescent="0.35">
      <c r="A66" s="22" t="s">
        <v>114</v>
      </c>
      <c r="B66" s="22" t="s">
        <v>167</v>
      </c>
      <c r="C66" s="22" t="s">
        <v>242</v>
      </c>
      <c r="D66" s="22" t="s">
        <v>243</v>
      </c>
      <c r="E66" s="22">
        <v>0</v>
      </c>
      <c r="F66" s="22">
        <v>1045815</v>
      </c>
      <c r="G66" s="22">
        <v>0</v>
      </c>
      <c r="H66" s="22">
        <v>109160</v>
      </c>
      <c r="I66" s="22">
        <v>0</v>
      </c>
      <c r="J66" s="22">
        <v>-6908585</v>
      </c>
      <c r="K66" s="22">
        <v>0</v>
      </c>
      <c r="L66" s="22">
        <v>1894687</v>
      </c>
      <c r="M66" s="22">
        <v>4033905</v>
      </c>
      <c r="N66" s="22">
        <v>0</v>
      </c>
      <c r="O66" s="22">
        <v>-174982</v>
      </c>
      <c r="P66" s="22">
        <v>0</v>
      </c>
      <c r="Q66" s="22">
        <v>0</v>
      </c>
      <c r="R66" s="22">
        <v>0</v>
      </c>
    </row>
    <row r="67" spans="1:18" x14ac:dyDescent="0.35">
      <c r="A67" s="22" t="s">
        <v>114</v>
      </c>
      <c r="B67" s="22" t="s">
        <v>167</v>
      </c>
      <c r="C67" s="22" t="s">
        <v>244</v>
      </c>
      <c r="D67" s="22" t="s">
        <v>245</v>
      </c>
      <c r="E67" s="22">
        <v>7934144</v>
      </c>
      <c r="F67" s="22">
        <v>7678890</v>
      </c>
      <c r="G67" s="22">
        <v>-3280345</v>
      </c>
      <c r="H67" s="22">
        <v>3487979</v>
      </c>
      <c r="I67" s="22">
        <v>0</v>
      </c>
      <c r="J67" s="22">
        <v>-16083976</v>
      </c>
      <c r="K67" s="22">
        <v>-152000</v>
      </c>
      <c r="L67" s="22">
        <v>367565</v>
      </c>
      <c r="M67" s="22">
        <v>8145928</v>
      </c>
      <c r="N67" s="22">
        <v>0</v>
      </c>
      <c r="O67" s="22">
        <v>0</v>
      </c>
      <c r="P67" s="22">
        <v>0</v>
      </c>
      <c r="Q67" s="22">
        <v>0</v>
      </c>
      <c r="R67" s="22">
        <v>8098185</v>
      </c>
    </row>
    <row r="68" spans="1:18" x14ac:dyDescent="0.35">
      <c r="A68" s="22" t="s">
        <v>114</v>
      </c>
      <c r="B68" s="22" t="s">
        <v>167</v>
      </c>
      <c r="C68" s="22" t="s">
        <v>246</v>
      </c>
      <c r="D68" s="22" t="s">
        <v>247</v>
      </c>
      <c r="E68" s="22">
        <v>5181979</v>
      </c>
      <c r="F68" s="22">
        <v>111902</v>
      </c>
      <c r="G68" s="22">
        <v>-12358</v>
      </c>
      <c r="H68" s="22">
        <v>0</v>
      </c>
      <c r="I68" s="22">
        <v>0</v>
      </c>
      <c r="J68" s="22">
        <v>-704381</v>
      </c>
      <c r="K68" s="22">
        <v>0</v>
      </c>
      <c r="L68" s="22">
        <v>387517</v>
      </c>
      <c r="M68" s="22">
        <v>285910</v>
      </c>
      <c r="N68" s="22">
        <v>0</v>
      </c>
      <c r="O68" s="22">
        <v>0</v>
      </c>
      <c r="P68" s="22">
        <v>0</v>
      </c>
      <c r="Q68" s="22">
        <v>0</v>
      </c>
      <c r="R68" s="22">
        <v>5250569</v>
      </c>
    </row>
    <row r="69" spans="1:18" x14ac:dyDescent="0.35">
      <c r="A69" s="22" t="s">
        <v>114</v>
      </c>
      <c r="B69" s="22" t="s">
        <v>167</v>
      </c>
      <c r="C69" s="22" t="s">
        <v>248</v>
      </c>
      <c r="D69" s="22" t="s">
        <v>249</v>
      </c>
      <c r="E69" s="22">
        <v>-5597825</v>
      </c>
      <c r="F69" s="22">
        <v>-16706348</v>
      </c>
      <c r="G69" s="22">
        <v>0</v>
      </c>
      <c r="H69" s="22">
        <v>13079239</v>
      </c>
      <c r="I69" s="22">
        <v>0</v>
      </c>
      <c r="J69" s="22">
        <v>-24503484</v>
      </c>
      <c r="K69" s="22">
        <v>-3404713</v>
      </c>
      <c r="L69" s="22">
        <v>22281</v>
      </c>
      <c r="M69" s="22">
        <v>31384574</v>
      </c>
      <c r="N69" s="22">
        <v>0</v>
      </c>
      <c r="O69" s="22">
        <v>0</v>
      </c>
      <c r="P69" s="22">
        <v>0</v>
      </c>
      <c r="Q69" s="22">
        <v>0</v>
      </c>
      <c r="R69" s="22">
        <v>-5726276</v>
      </c>
    </row>
    <row r="70" spans="1:18" x14ac:dyDescent="0.35">
      <c r="A70" s="22" t="s">
        <v>114</v>
      </c>
      <c r="B70" s="22" t="s">
        <v>167</v>
      </c>
      <c r="C70" s="22" t="s">
        <v>250</v>
      </c>
      <c r="D70" s="22" t="s">
        <v>251</v>
      </c>
      <c r="E70" s="22">
        <v>-1029121</v>
      </c>
      <c r="F70" s="22">
        <v>19264051</v>
      </c>
      <c r="G70" s="22">
        <v>-19396438</v>
      </c>
      <c r="H70" s="22">
        <v>14142769</v>
      </c>
      <c r="I70" s="22">
        <v>0</v>
      </c>
      <c r="J70" s="22">
        <v>-25561842</v>
      </c>
      <c r="K70" s="22">
        <v>-9091723</v>
      </c>
      <c r="L70" s="22">
        <v>293011</v>
      </c>
      <c r="M70" s="22">
        <v>25409974</v>
      </c>
      <c r="N70" s="22">
        <v>0</v>
      </c>
      <c r="O70" s="22">
        <v>-3690346</v>
      </c>
      <c r="P70" s="22">
        <v>0</v>
      </c>
      <c r="Q70" s="22">
        <v>0</v>
      </c>
      <c r="R70" s="22">
        <v>340335</v>
      </c>
    </row>
    <row r="71" spans="1:18" x14ac:dyDescent="0.35">
      <c r="A71" s="22" t="s">
        <v>114</v>
      </c>
      <c r="B71" s="22" t="s">
        <v>167</v>
      </c>
      <c r="C71" s="22" t="s">
        <v>252</v>
      </c>
      <c r="D71" s="22" t="s">
        <v>253</v>
      </c>
      <c r="E71" s="22">
        <v>0</v>
      </c>
      <c r="F71" s="22">
        <v>11198794</v>
      </c>
      <c r="G71" s="22">
        <v>-535195</v>
      </c>
      <c r="H71" s="22">
        <v>0</v>
      </c>
      <c r="I71" s="22">
        <v>0</v>
      </c>
      <c r="J71" s="22">
        <v>-15451000</v>
      </c>
      <c r="K71" s="22">
        <v>0</v>
      </c>
      <c r="L71" s="22">
        <v>216479</v>
      </c>
      <c r="M71" s="22">
        <v>4570922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</row>
    <row r="72" spans="1:18" x14ac:dyDescent="0.35">
      <c r="A72" s="22" t="s">
        <v>114</v>
      </c>
      <c r="B72" s="22" t="s">
        <v>167</v>
      </c>
      <c r="C72" s="22" t="s">
        <v>254</v>
      </c>
      <c r="D72" s="22" t="s">
        <v>255</v>
      </c>
      <c r="E72" s="22">
        <v>6296316</v>
      </c>
      <c r="F72" s="22">
        <v>998827</v>
      </c>
      <c r="G72" s="22">
        <v>-2635893</v>
      </c>
      <c r="H72" s="22">
        <v>0</v>
      </c>
      <c r="I72" s="22">
        <v>0</v>
      </c>
      <c r="J72" s="22">
        <v>-699026</v>
      </c>
      <c r="K72" s="22">
        <v>0</v>
      </c>
      <c r="L72" s="22">
        <v>21420</v>
      </c>
      <c r="M72" s="22">
        <v>2332353</v>
      </c>
      <c r="N72" s="22">
        <v>0</v>
      </c>
      <c r="O72" s="22">
        <v>0</v>
      </c>
      <c r="P72" s="22">
        <v>0</v>
      </c>
      <c r="Q72" s="22">
        <v>0</v>
      </c>
      <c r="R72" s="22">
        <v>6313997</v>
      </c>
    </row>
    <row r="73" spans="1:18" x14ac:dyDescent="0.35">
      <c r="A73" s="22" t="s">
        <v>114</v>
      </c>
      <c r="B73" s="22" t="s">
        <v>167</v>
      </c>
      <c r="C73" s="22" t="s">
        <v>256</v>
      </c>
      <c r="D73" s="22" t="s">
        <v>257</v>
      </c>
      <c r="E73" s="22">
        <v>699739</v>
      </c>
      <c r="F73" s="22">
        <v>-3047353</v>
      </c>
      <c r="G73" s="22">
        <v>-340088</v>
      </c>
      <c r="H73" s="22">
        <v>163710</v>
      </c>
      <c r="I73" s="22">
        <v>0</v>
      </c>
      <c r="J73" s="22">
        <v>-3184854</v>
      </c>
      <c r="K73" s="22">
        <v>0</v>
      </c>
      <c r="L73" s="22">
        <v>961284</v>
      </c>
      <c r="M73" s="22">
        <v>2754916</v>
      </c>
      <c r="N73" s="22">
        <v>0</v>
      </c>
      <c r="O73" s="22">
        <v>-197897</v>
      </c>
      <c r="P73" s="22">
        <v>0</v>
      </c>
      <c r="Q73" s="22">
        <v>-290908</v>
      </c>
      <c r="R73" s="22">
        <v>-2481451</v>
      </c>
    </row>
    <row r="74" spans="1:18" x14ac:dyDescent="0.35">
      <c r="A74" s="22" t="s">
        <v>114</v>
      </c>
      <c r="B74" s="22" t="s">
        <v>167</v>
      </c>
      <c r="C74" s="22" t="s">
        <v>258</v>
      </c>
      <c r="D74" s="22" t="s">
        <v>259</v>
      </c>
      <c r="E74" s="22">
        <v>0</v>
      </c>
      <c r="F74" s="22">
        <v>-781794</v>
      </c>
      <c r="G74" s="22">
        <v>-424049</v>
      </c>
      <c r="H74" s="22">
        <v>97644</v>
      </c>
      <c r="I74" s="22">
        <v>0</v>
      </c>
      <c r="J74" s="22">
        <v>-570443</v>
      </c>
      <c r="K74" s="22">
        <v>0</v>
      </c>
      <c r="L74" s="22">
        <v>276158</v>
      </c>
      <c r="M74" s="22">
        <v>1402484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</row>
    <row r="75" spans="1:18" x14ac:dyDescent="0.35">
      <c r="A75" s="22" t="s">
        <v>114</v>
      </c>
      <c r="B75" s="22" t="s">
        <v>167</v>
      </c>
      <c r="C75" s="22" t="s">
        <v>260</v>
      </c>
      <c r="D75" s="22" t="s">
        <v>261</v>
      </c>
      <c r="E75" s="22">
        <v>6707311</v>
      </c>
      <c r="F75" s="22">
        <v>999612</v>
      </c>
      <c r="G75" s="22">
        <v>-1761720</v>
      </c>
      <c r="H75" s="22">
        <v>1000</v>
      </c>
      <c r="I75" s="22">
        <v>0</v>
      </c>
      <c r="J75" s="22">
        <v>-5016319</v>
      </c>
      <c r="K75" s="22">
        <v>0</v>
      </c>
      <c r="L75" s="22">
        <v>428035</v>
      </c>
      <c r="M75" s="22">
        <v>6064544</v>
      </c>
      <c r="N75" s="22">
        <v>0</v>
      </c>
      <c r="O75" s="22">
        <v>-614943</v>
      </c>
      <c r="P75" s="22">
        <v>0</v>
      </c>
      <c r="Q75" s="22">
        <v>0</v>
      </c>
      <c r="R75" s="22">
        <v>6807520</v>
      </c>
    </row>
    <row r="76" spans="1:18" x14ac:dyDescent="0.35">
      <c r="A76" s="22" t="s">
        <v>114</v>
      </c>
      <c r="B76" s="22" t="s">
        <v>167</v>
      </c>
      <c r="C76" s="22" t="s">
        <v>262</v>
      </c>
      <c r="D76" s="22" t="s">
        <v>263</v>
      </c>
      <c r="E76" s="22">
        <v>56684</v>
      </c>
      <c r="F76" s="22">
        <v>5467302</v>
      </c>
      <c r="G76" s="22">
        <v>-2985000</v>
      </c>
      <c r="H76" s="22">
        <v>0</v>
      </c>
      <c r="I76" s="22">
        <v>0</v>
      </c>
      <c r="J76" s="22">
        <v>-5185199</v>
      </c>
      <c r="K76" s="22">
        <v>0</v>
      </c>
      <c r="L76" s="22">
        <v>78426</v>
      </c>
      <c r="M76" s="22">
        <v>2757090</v>
      </c>
      <c r="N76" s="22">
        <v>0</v>
      </c>
      <c r="O76" s="22">
        <v>0</v>
      </c>
      <c r="P76" s="22">
        <v>0</v>
      </c>
      <c r="Q76" s="22">
        <v>0</v>
      </c>
      <c r="R76" s="22">
        <v>189303</v>
      </c>
    </row>
    <row r="77" spans="1:18" x14ac:dyDescent="0.35">
      <c r="A77" s="22" t="s">
        <v>114</v>
      </c>
      <c r="B77" s="22" t="s">
        <v>167</v>
      </c>
      <c r="C77" s="22" t="s">
        <v>264</v>
      </c>
      <c r="D77" s="22" t="s">
        <v>265</v>
      </c>
      <c r="E77" s="22">
        <v>4741664</v>
      </c>
      <c r="F77" s="22">
        <v>805004</v>
      </c>
      <c r="G77" s="22">
        <v>-3173717</v>
      </c>
      <c r="H77" s="22">
        <v>261513</v>
      </c>
      <c r="I77" s="22">
        <v>0</v>
      </c>
      <c r="J77" s="22">
        <v>-1183900</v>
      </c>
      <c r="K77" s="22">
        <v>0</v>
      </c>
      <c r="L77" s="22">
        <v>-128697</v>
      </c>
      <c r="M77" s="22">
        <v>3474222</v>
      </c>
      <c r="N77" s="22">
        <v>0</v>
      </c>
      <c r="O77" s="22">
        <v>-325239</v>
      </c>
      <c r="P77" s="22">
        <v>0</v>
      </c>
      <c r="Q77" s="22">
        <v>29251</v>
      </c>
      <c r="R77" s="22">
        <v>4500101</v>
      </c>
    </row>
    <row r="78" spans="1:18" x14ac:dyDescent="0.35">
      <c r="A78" s="22" t="s">
        <v>114</v>
      </c>
      <c r="B78" s="22" t="s">
        <v>167</v>
      </c>
      <c r="C78" s="22" t="s">
        <v>266</v>
      </c>
      <c r="D78" s="22" t="s">
        <v>267</v>
      </c>
      <c r="E78" s="22">
        <v>-10545261</v>
      </c>
      <c r="F78" s="22">
        <v>24362991</v>
      </c>
      <c r="G78" s="22">
        <v>-21191278</v>
      </c>
      <c r="H78" s="22">
        <v>-2932507</v>
      </c>
      <c r="I78" s="22">
        <v>0</v>
      </c>
      <c r="J78" s="22">
        <v>-10041099</v>
      </c>
      <c r="K78" s="22">
        <v>-2298539</v>
      </c>
      <c r="L78" s="22">
        <v>1113508</v>
      </c>
      <c r="M78" s="22">
        <v>11431035</v>
      </c>
      <c r="N78" s="22">
        <v>0</v>
      </c>
      <c r="O78" s="22">
        <v>-2746838</v>
      </c>
      <c r="P78" s="22">
        <v>0</v>
      </c>
      <c r="Q78" s="22">
        <v>0</v>
      </c>
      <c r="R78" s="22">
        <v>-12847988</v>
      </c>
    </row>
    <row r="79" spans="1:18" x14ac:dyDescent="0.35">
      <c r="A79" s="22" t="s">
        <v>114</v>
      </c>
      <c r="B79" s="22" t="s">
        <v>167</v>
      </c>
      <c r="C79" s="22" t="s">
        <v>268</v>
      </c>
      <c r="D79" s="22" t="s">
        <v>269</v>
      </c>
      <c r="E79" s="22">
        <v>9165155</v>
      </c>
      <c r="F79" s="22">
        <v>5271805</v>
      </c>
      <c r="G79" s="22">
        <v>-4529449</v>
      </c>
      <c r="H79" s="22">
        <v>0</v>
      </c>
      <c r="I79" s="22">
        <v>0</v>
      </c>
      <c r="J79" s="22">
        <v>-4265915</v>
      </c>
      <c r="K79" s="22">
        <v>0</v>
      </c>
      <c r="L79" s="22">
        <v>327283</v>
      </c>
      <c r="M79" s="22">
        <v>4236553</v>
      </c>
      <c r="N79" s="22">
        <v>0</v>
      </c>
      <c r="O79" s="22">
        <v>-306126</v>
      </c>
      <c r="P79" s="22">
        <v>0</v>
      </c>
      <c r="Q79" s="22">
        <v>0</v>
      </c>
      <c r="R79" s="22">
        <v>9899306</v>
      </c>
    </row>
    <row r="80" spans="1:18" x14ac:dyDescent="0.35">
      <c r="A80" s="22" t="s">
        <v>114</v>
      </c>
      <c r="B80" s="22" t="s">
        <v>167</v>
      </c>
      <c r="C80" s="22" t="s">
        <v>270</v>
      </c>
      <c r="D80" s="22" t="s">
        <v>271</v>
      </c>
      <c r="E80" s="22">
        <v>2272050</v>
      </c>
      <c r="F80" s="22">
        <v>928996</v>
      </c>
      <c r="G80" s="22">
        <v>-4207777</v>
      </c>
      <c r="H80" s="22">
        <v>21965</v>
      </c>
      <c r="I80" s="22">
        <v>0</v>
      </c>
      <c r="J80" s="22">
        <v>-1730601</v>
      </c>
      <c r="K80" s="22">
        <v>0</v>
      </c>
      <c r="L80" s="22">
        <v>238249</v>
      </c>
      <c r="M80" s="22">
        <v>2739283</v>
      </c>
      <c r="N80" s="22">
        <v>0</v>
      </c>
      <c r="O80" s="22">
        <v>0</v>
      </c>
      <c r="P80" s="22">
        <v>0</v>
      </c>
      <c r="Q80" s="22">
        <v>0</v>
      </c>
      <c r="R80" s="22">
        <v>262165</v>
      </c>
    </row>
    <row r="81" spans="1:18" x14ac:dyDescent="0.35">
      <c r="A81" s="22" t="s">
        <v>114</v>
      </c>
      <c r="B81" s="22" t="s">
        <v>167</v>
      </c>
      <c r="C81" s="22" t="s">
        <v>272</v>
      </c>
      <c r="D81" s="22" t="s">
        <v>273</v>
      </c>
      <c r="E81" s="22">
        <v>7780909</v>
      </c>
      <c r="F81" s="22">
        <v>-2747846</v>
      </c>
      <c r="G81" s="22">
        <v>-27515</v>
      </c>
      <c r="H81" s="22">
        <v>551990</v>
      </c>
      <c r="I81" s="22">
        <v>0</v>
      </c>
      <c r="J81" s="22">
        <v>-1446379</v>
      </c>
      <c r="K81" s="22">
        <v>0</v>
      </c>
      <c r="L81" s="22">
        <v>587519</v>
      </c>
      <c r="M81" s="22">
        <v>3058377</v>
      </c>
      <c r="N81" s="22">
        <v>0</v>
      </c>
      <c r="O81" s="22">
        <v>0</v>
      </c>
      <c r="P81" s="22">
        <v>0</v>
      </c>
      <c r="Q81" s="22">
        <v>0</v>
      </c>
      <c r="R81" s="22">
        <v>7757055</v>
      </c>
    </row>
    <row r="82" spans="1:18" x14ac:dyDescent="0.35">
      <c r="A82" s="22" t="s">
        <v>114</v>
      </c>
      <c r="B82" s="22" t="s">
        <v>167</v>
      </c>
      <c r="C82" s="22" t="s">
        <v>274</v>
      </c>
      <c r="D82" s="22" t="s">
        <v>275</v>
      </c>
      <c r="E82" s="22">
        <v>-3516205</v>
      </c>
      <c r="F82" s="22">
        <v>1237791</v>
      </c>
      <c r="G82" s="22">
        <v>-9159223</v>
      </c>
      <c r="H82" s="22">
        <v>2263619</v>
      </c>
      <c r="I82" s="22">
        <v>0</v>
      </c>
      <c r="J82" s="22">
        <v>-20622359</v>
      </c>
      <c r="K82" s="22">
        <v>0</v>
      </c>
      <c r="L82" s="22">
        <v>651872</v>
      </c>
      <c r="M82" s="22">
        <v>17279992</v>
      </c>
      <c r="N82" s="22">
        <v>0</v>
      </c>
      <c r="O82" s="22">
        <v>-532299</v>
      </c>
      <c r="P82" s="22">
        <v>0</v>
      </c>
      <c r="Q82" s="22">
        <v>7100642</v>
      </c>
      <c r="R82" s="22">
        <v>-5296170</v>
      </c>
    </row>
    <row r="83" spans="1:18" x14ac:dyDescent="0.35">
      <c r="A83" s="22" t="s">
        <v>114</v>
      </c>
      <c r="B83" s="22" t="s">
        <v>167</v>
      </c>
      <c r="C83" s="22" t="s">
        <v>276</v>
      </c>
      <c r="D83" s="22" t="s">
        <v>277</v>
      </c>
      <c r="E83" s="22">
        <v>4340307</v>
      </c>
      <c r="F83" s="22">
        <v>4804708</v>
      </c>
      <c r="G83" s="22">
        <v>-13146234</v>
      </c>
      <c r="H83" s="22">
        <v>716060</v>
      </c>
      <c r="I83" s="22">
        <v>0</v>
      </c>
      <c r="J83" s="22">
        <v>-1872786</v>
      </c>
      <c r="K83" s="22">
        <v>0</v>
      </c>
      <c r="L83" s="22">
        <v>1366248</v>
      </c>
      <c r="M83" s="22">
        <v>4746635</v>
      </c>
      <c r="N83" s="22">
        <v>0</v>
      </c>
      <c r="O83" s="22">
        <v>0</v>
      </c>
      <c r="P83" s="22">
        <v>0</v>
      </c>
      <c r="Q83" s="22">
        <v>0</v>
      </c>
      <c r="R83" s="22">
        <v>954938</v>
      </c>
    </row>
    <row r="84" spans="1:18" x14ac:dyDescent="0.35">
      <c r="A84" s="22" t="s">
        <v>114</v>
      </c>
      <c r="B84" s="22" t="s">
        <v>167</v>
      </c>
      <c r="C84" s="22" t="s">
        <v>278</v>
      </c>
      <c r="D84" s="22" t="s">
        <v>279</v>
      </c>
      <c r="E84" s="22">
        <v>8819177</v>
      </c>
      <c r="F84" s="22">
        <v>4119972</v>
      </c>
      <c r="G84" s="22">
        <v>-9590180</v>
      </c>
      <c r="H84" s="22">
        <v>919427</v>
      </c>
      <c r="I84" s="22">
        <v>0</v>
      </c>
      <c r="J84" s="22">
        <v>-12229398</v>
      </c>
      <c r="K84" s="22">
        <v>-87966</v>
      </c>
      <c r="L84" s="22">
        <v>2222867</v>
      </c>
      <c r="M84" s="22">
        <v>16015940</v>
      </c>
      <c r="N84" s="22">
        <v>0</v>
      </c>
      <c r="O84" s="22">
        <v>0</v>
      </c>
      <c r="P84" s="22">
        <v>0</v>
      </c>
      <c r="Q84" s="22">
        <v>0</v>
      </c>
      <c r="R84" s="22">
        <v>10189839</v>
      </c>
    </row>
    <row r="85" spans="1:18" x14ac:dyDescent="0.35">
      <c r="A85" s="22" t="s">
        <v>114</v>
      </c>
      <c r="B85" s="22" t="s">
        <v>167</v>
      </c>
      <c r="C85" s="22" t="s">
        <v>280</v>
      </c>
      <c r="D85" s="22" t="s">
        <v>281</v>
      </c>
      <c r="E85" s="22">
        <v>1407217</v>
      </c>
      <c r="F85" s="22">
        <v>-280777</v>
      </c>
      <c r="G85" s="22">
        <v>-94</v>
      </c>
      <c r="H85" s="22">
        <v>0</v>
      </c>
      <c r="I85" s="22">
        <v>0</v>
      </c>
      <c r="J85" s="22">
        <v>-1826039</v>
      </c>
      <c r="K85" s="22">
        <v>0</v>
      </c>
      <c r="L85" s="22">
        <v>117796</v>
      </c>
      <c r="M85" s="22">
        <v>2279581</v>
      </c>
      <c r="N85" s="22">
        <v>0</v>
      </c>
      <c r="O85" s="22">
        <v>-300000</v>
      </c>
      <c r="P85" s="22">
        <v>0</v>
      </c>
      <c r="Q85" s="22">
        <v>0</v>
      </c>
      <c r="R85" s="22">
        <v>1397684</v>
      </c>
    </row>
    <row r="86" spans="1:18" x14ac:dyDescent="0.35">
      <c r="A86" s="22" t="s">
        <v>114</v>
      </c>
      <c r="B86" s="22" t="s">
        <v>167</v>
      </c>
      <c r="C86" s="22" t="s">
        <v>282</v>
      </c>
      <c r="D86" s="22" t="s">
        <v>283</v>
      </c>
      <c r="E86" s="22">
        <v>867332</v>
      </c>
      <c r="F86" s="22">
        <v>1150070</v>
      </c>
      <c r="G86" s="22">
        <v>-1674838</v>
      </c>
      <c r="H86" s="22">
        <v>1601296</v>
      </c>
      <c r="I86" s="22">
        <v>0</v>
      </c>
      <c r="J86" s="22">
        <v>-2039983</v>
      </c>
      <c r="K86" s="22">
        <v>-45732</v>
      </c>
      <c r="L86" s="22">
        <v>54763</v>
      </c>
      <c r="M86" s="22">
        <v>1737361</v>
      </c>
      <c r="N86" s="22">
        <v>0</v>
      </c>
      <c r="O86" s="22">
        <v>-1086176</v>
      </c>
      <c r="P86" s="22">
        <v>0</v>
      </c>
      <c r="Q86" s="22">
        <v>303243</v>
      </c>
      <c r="R86" s="22">
        <v>867336</v>
      </c>
    </row>
    <row r="87" spans="1:18" x14ac:dyDescent="0.35">
      <c r="A87" s="22" t="s">
        <v>114</v>
      </c>
      <c r="B87" s="22" t="s">
        <v>167</v>
      </c>
      <c r="C87" s="22" t="s">
        <v>284</v>
      </c>
      <c r="D87" s="22" t="s">
        <v>285</v>
      </c>
      <c r="E87" s="22">
        <v>-1100797</v>
      </c>
      <c r="F87" s="22">
        <v>-133320</v>
      </c>
      <c r="G87" s="22">
        <v>-4806177</v>
      </c>
      <c r="H87" s="22">
        <v>4296175</v>
      </c>
      <c r="I87" s="22">
        <v>0</v>
      </c>
      <c r="J87" s="22">
        <v>-10926489</v>
      </c>
      <c r="K87" s="22">
        <v>0</v>
      </c>
      <c r="L87" s="22">
        <v>82873</v>
      </c>
      <c r="M87" s="22">
        <v>4978993</v>
      </c>
      <c r="N87" s="22">
        <v>0</v>
      </c>
      <c r="O87" s="22">
        <v>-356011</v>
      </c>
      <c r="P87" s="22">
        <v>0</v>
      </c>
      <c r="Q87" s="22">
        <v>6073263</v>
      </c>
      <c r="R87" s="22">
        <v>-1891490</v>
      </c>
    </row>
    <row r="88" spans="1:18" x14ac:dyDescent="0.35">
      <c r="A88" s="22" t="s">
        <v>114</v>
      </c>
      <c r="B88" s="22" t="s">
        <v>167</v>
      </c>
      <c r="C88" s="22" t="s">
        <v>286</v>
      </c>
      <c r="D88" s="22" t="s">
        <v>287</v>
      </c>
      <c r="E88" s="22">
        <v>19160261</v>
      </c>
      <c r="F88" s="22">
        <v>20412902</v>
      </c>
      <c r="G88" s="22">
        <v>0</v>
      </c>
      <c r="H88" s="22">
        <v>-1688526</v>
      </c>
      <c r="I88" s="22">
        <v>0</v>
      </c>
      <c r="J88" s="22">
        <v>-10701256</v>
      </c>
      <c r="K88" s="22">
        <v>-11559945</v>
      </c>
      <c r="L88" s="22">
        <v>486662</v>
      </c>
      <c r="M88" s="22">
        <v>16865851</v>
      </c>
      <c r="N88" s="22">
        <v>0</v>
      </c>
      <c r="O88" s="22">
        <v>-50186</v>
      </c>
      <c r="P88" s="22">
        <v>0</v>
      </c>
      <c r="Q88" s="22">
        <v>0</v>
      </c>
      <c r="R88" s="22">
        <v>32925763</v>
      </c>
    </row>
    <row r="89" spans="1:18" x14ac:dyDescent="0.35">
      <c r="A89" s="22" t="s">
        <v>114</v>
      </c>
      <c r="B89" s="22" t="s">
        <v>167</v>
      </c>
      <c r="C89" s="22" t="s">
        <v>288</v>
      </c>
      <c r="D89" s="22" t="s">
        <v>289</v>
      </c>
      <c r="E89" s="22">
        <v>306290</v>
      </c>
      <c r="F89" s="22">
        <v>-2084720</v>
      </c>
      <c r="G89" s="22">
        <v>-700000</v>
      </c>
      <c r="H89" s="22">
        <v>0</v>
      </c>
      <c r="I89" s="22">
        <v>0</v>
      </c>
      <c r="J89" s="22">
        <v>-3457282</v>
      </c>
      <c r="K89" s="22">
        <v>-1191985</v>
      </c>
      <c r="L89" s="22">
        <v>149079</v>
      </c>
      <c r="M89" s="22">
        <v>7153216</v>
      </c>
      <c r="N89" s="22">
        <v>0</v>
      </c>
      <c r="O89" s="22">
        <v>0</v>
      </c>
      <c r="P89" s="22">
        <v>0</v>
      </c>
      <c r="Q89" s="22">
        <v>58369</v>
      </c>
      <c r="R89" s="22">
        <v>232944</v>
      </c>
    </row>
    <row r="90" spans="1:18" x14ac:dyDescent="0.35">
      <c r="A90" s="22" t="s">
        <v>114</v>
      </c>
      <c r="B90" s="22" t="s">
        <v>167</v>
      </c>
      <c r="C90" s="22" t="s">
        <v>290</v>
      </c>
      <c r="D90" s="22" t="s">
        <v>291</v>
      </c>
      <c r="E90" s="22">
        <v>-10601828</v>
      </c>
      <c r="F90" s="22">
        <v>-2216309</v>
      </c>
      <c r="G90" s="22">
        <v>-308640</v>
      </c>
      <c r="H90" s="22">
        <v>0</v>
      </c>
      <c r="I90" s="22">
        <v>0</v>
      </c>
      <c r="J90" s="22">
        <v>-2275093</v>
      </c>
      <c r="K90" s="22">
        <v>0</v>
      </c>
      <c r="L90" s="22">
        <v>0</v>
      </c>
      <c r="M90" s="22">
        <v>7160027</v>
      </c>
      <c r="N90" s="22">
        <v>0</v>
      </c>
      <c r="O90" s="22">
        <v>-1010600</v>
      </c>
      <c r="P90" s="22">
        <v>0</v>
      </c>
      <c r="Q90" s="22">
        <v>122434</v>
      </c>
      <c r="R90" s="22">
        <v>-9130009</v>
      </c>
    </row>
    <row r="91" spans="1:18" x14ac:dyDescent="0.35">
      <c r="A91" s="22" t="s">
        <v>114</v>
      </c>
      <c r="B91" s="22" t="s">
        <v>167</v>
      </c>
      <c r="C91" s="22" t="s">
        <v>292</v>
      </c>
      <c r="D91" s="22" t="s">
        <v>293</v>
      </c>
      <c r="E91" s="22">
        <v>13694754</v>
      </c>
      <c r="F91" s="22">
        <v>8006613</v>
      </c>
      <c r="G91" s="22">
        <v>-14685916</v>
      </c>
      <c r="H91" s="22">
        <v>3829988</v>
      </c>
      <c r="I91" s="22">
        <v>0</v>
      </c>
      <c r="J91" s="22">
        <v>-12305974</v>
      </c>
      <c r="K91" s="22">
        <v>-1309848</v>
      </c>
      <c r="L91" s="22">
        <v>3539677</v>
      </c>
      <c r="M91" s="22">
        <v>16351935</v>
      </c>
      <c r="N91" s="22">
        <v>0</v>
      </c>
      <c r="O91" s="22">
        <v>-195525</v>
      </c>
      <c r="P91" s="22">
        <v>0</v>
      </c>
      <c r="Q91" s="22">
        <v>-109501</v>
      </c>
      <c r="R91" s="22">
        <v>16816202</v>
      </c>
    </row>
    <row r="92" spans="1:18" x14ac:dyDescent="0.35">
      <c r="A92" s="22" t="s">
        <v>114</v>
      </c>
      <c r="B92" s="22" t="s">
        <v>294</v>
      </c>
      <c r="C92" s="22" t="s">
        <v>295</v>
      </c>
      <c r="D92" s="22" t="s">
        <v>296</v>
      </c>
      <c r="E92" s="22">
        <v>820348</v>
      </c>
      <c r="F92" s="22">
        <v>1892802</v>
      </c>
      <c r="G92" s="22">
        <v>-1548623</v>
      </c>
      <c r="H92" s="22">
        <v>64433</v>
      </c>
      <c r="I92" s="22">
        <v>0</v>
      </c>
      <c r="J92" s="22">
        <v>-1586447</v>
      </c>
      <c r="K92" s="22">
        <v>0</v>
      </c>
      <c r="L92" s="22">
        <v>0</v>
      </c>
      <c r="M92" s="22">
        <v>1403715</v>
      </c>
      <c r="N92" s="22">
        <v>0</v>
      </c>
      <c r="O92" s="22">
        <v>-369171</v>
      </c>
      <c r="P92" s="22">
        <v>0</v>
      </c>
      <c r="Q92" s="22">
        <v>0</v>
      </c>
      <c r="R92" s="22">
        <v>677057</v>
      </c>
    </row>
    <row r="93" spans="1:18" x14ac:dyDescent="0.35">
      <c r="A93" s="22" t="s">
        <v>114</v>
      </c>
      <c r="B93" s="22" t="s">
        <v>294</v>
      </c>
      <c r="C93" s="22" t="s">
        <v>297</v>
      </c>
      <c r="D93" s="22" t="s">
        <v>298</v>
      </c>
      <c r="E93" s="22">
        <v>0</v>
      </c>
      <c r="F93" s="22">
        <v>12653232</v>
      </c>
      <c r="G93" s="22">
        <v>-23781984</v>
      </c>
      <c r="H93" s="22">
        <v>5702850</v>
      </c>
      <c r="I93" s="22">
        <v>0</v>
      </c>
      <c r="J93" s="22">
        <v>0</v>
      </c>
      <c r="K93" s="22">
        <v>-18186</v>
      </c>
      <c r="L93" s="22">
        <v>966674</v>
      </c>
      <c r="M93" s="22">
        <v>6318565</v>
      </c>
      <c r="N93" s="22">
        <v>0</v>
      </c>
      <c r="O93" s="22">
        <v>-1841151</v>
      </c>
      <c r="P93" s="22">
        <v>0</v>
      </c>
      <c r="Q93" s="22">
        <v>0</v>
      </c>
      <c r="R93" s="22">
        <v>0</v>
      </c>
    </row>
    <row r="94" spans="1:18" x14ac:dyDescent="0.35">
      <c r="A94" s="22" t="s">
        <v>114</v>
      </c>
      <c r="B94" s="22" t="s">
        <v>294</v>
      </c>
      <c r="C94" s="22" t="s">
        <v>299</v>
      </c>
      <c r="D94" s="22" t="s">
        <v>300</v>
      </c>
      <c r="E94" s="22">
        <v>324951</v>
      </c>
      <c r="F94" s="22">
        <v>1894305</v>
      </c>
      <c r="G94" s="22">
        <v>-2507993</v>
      </c>
      <c r="H94" s="22">
        <v>5179</v>
      </c>
      <c r="I94" s="22">
        <v>0</v>
      </c>
      <c r="J94" s="22">
        <v>-1177912</v>
      </c>
      <c r="K94" s="22">
        <v>0</v>
      </c>
      <c r="L94" s="22">
        <v>78162</v>
      </c>
      <c r="M94" s="22">
        <v>1858794</v>
      </c>
      <c r="N94" s="22">
        <v>0</v>
      </c>
      <c r="O94" s="22">
        <v>-149469</v>
      </c>
      <c r="P94" s="22">
        <v>0</v>
      </c>
      <c r="Q94" s="22">
        <v>0</v>
      </c>
      <c r="R94" s="22">
        <v>326017</v>
      </c>
    </row>
    <row r="95" spans="1:18" x14ac:dyDescent="0.35">
      <c r="A95" s="22" t="s">
        <v>114</v>
      </c>
      <c r="B95" s="22" t="s">
        <v>294</v>
      </c>
      <c r="C95" s="22" t="s">
        <v>301</v>
      </c>
      <c r="D95" s="22" t="s">
        <v>302</v>
      </c>
      <c r="E95" s="22">
        <v>1075914</v>
      </c>
      <c r="F95" s="22">
        <v>56384</v>
      </c>
      <c r="G95" s="22">
        <v>0</v>
      </c>
      <c r="H95" s="22">
        <v>3630</v>
      </c>
      <c r="I95" s="22">
        <v>0</v>
      </c>
      <c r="J95" s="22">
        <v>-76197</v>
      </c>
      <c r="K95" s="22">
        <v>0</v>
      </c>
      <c r="L95" s="22">
        <v>5499</v>
      </c>
      <c r="M95" s="22">
        <v>424553</v>
      </c>
      <c r="N95" s="22">
        <v>0</v>
      </c>
      <c r="O95" s="22">
        <v>0</v>
      </c>
      <c r="P95" s="22">
        <v>0</v>
      </c>
      <c r="Q95" s="22">
        <v>0</v>
      </c>
      <c r="R95" s="22">
        <v>1489783</v>
      </c>
    </row>
    <row r="96" spans="1:18" x14ac:dyDescent="0.35">
      <c r="A96" s="22" t="s">
        <v>114</v>
      </c>
      <c r="B96" s="22" t="s">
        <v>294</v>
      </c>
      <c r="C96" s="22" t="s">
        <v>303</v>
      </c>
      <c r="D96" s="22" t="s">
        <v>304</v>
      </c>
      <c r="E96" s="22">
        <v>1414074</v>
      </c>
      <c r="F96" s="22">
        <v>483545</v>
      </c>
      <c r="G96" s="22">
        <v>-565923</v>
      </c>
      <c r="H96" s="22">
        <v>0</v>
      </c>
      <c r="I96" s="22">
        <v>0</v>
      </c>
      <c r="J96" s="22">
        <v>-72714</v>
      </c>
      <c r="K96" s="22">
        <v>0</v>
      </c>
      <c r="L96" s="22">
        <v>0</v>
      </c>
      <c r="M96" s="22">
        <v>435574</v>
      </c>
      <c r="N96" s="22">
        <v>0</v>
      </c>
      <c r="O96" s="22">
        <v>-104517</v>
      </c>
      <c r="P96" s="22">
        <v>0</v>
      </c>
      <c r="Q96" s="22">
        <v>0</v>
      </c>
      <c r="R96" s="22">
        <v>1590039</v>
      </c>
    </row>
    <row r="97" spans="1:18" x14ac:dyDescent="0.35">
      <c r="A97" s="22" t="s">
        <v>114</v>
      </c>
      <c r="B97" s="22" t="s">
        <v>294</v>
      </c>
      <c r="C97" s="22" t="s">
        <v>305</v>
      </c>
      <c r="D97" s="22" t="s">
        <v>306</v>
      </c>
      <c r="E97" s="22">
        <v>-46094</v>
      </c>
      <c r="F97" s="22">
        <v>524610</v>
      </c>
      <c r="G97" s="22">
        <v>-184360</v>
      </c>
      <c r="H97" s="22">
        <v>0</v>
      </c>
      <c r="I97" s="22">
        <v>0</v>
      </c>
      <c r="J97" s="22">
        <v>-118406</v>
      </c>
      <c r="K97" s="22">
        <v>0</v>
      </c>
      <c r="L97" s="22">
        <v>8372</v>
      </c>
      <c r="M97" s="22">
        <v>980792</v>
      </c>
      <c r="N97" s="22">
        <v>0</v>
      </c>
      <c r="O97" s="22">
        <v>-231055</v>
      </c>
      <c r="P97" s="22">
        <v>0</v>
      </c>
      <c r="Q97" s="22">
        <v>239544</v>
      </c>
      <c r="R97" s="22">
        <v>1173403</v>
      </c>
    </row>
    <row r="98" spans="1:18" x14ac:dyDescent="0.35">
      <c r="A98" s="22" t="s">
        <v>114</v>
      </c>
      <c r="B98" s="22" t="s">
        <v>294</v>
      </c>
      <c r="C98" s="22" t="s">
        <v>307</v>
      </c>
      <c r="D98" s="22" t="s">
        <v>308</v>
      </c>
      <c r="E98" s="22">
        <v>168344</v>
      </c>
      <c r="F98" s="22">
        <v>42328</v>
      </c>
      <c r="G98" s="22">
        <v>0</v>
      </c>
      <c r="H98" s="22">
        <v>-295344</v>
      </c>
      <c r="I98" s="22">
        <v>0</v>
      </c>
      <c r="J98" s="22">
        <v>-168970</v>
      </c>
      <c r="K98" s="22">
        <v>0</v>
      </c>
      <c r="L98" s="22">
        <v>0</v>
      </c>
      <c r="M98" s="22">
        <v>494212</v>
      </c>
      <c r="N98" s="22">
        <v>0</v>
      </c>
      <c r="O98" s="22">
        <v>-238748</v>
      </c>
      <c r="P98" s="22">
        <v>0</v>
      </c>
      <c r="Q98" s="22">
        <v>-904</v>
      </c>
      <c r="R98" s="22">
        <v>918</v>
      </c>
    </row>
    <row r="99" spans="1:18" x14ac:dyDescent="0.35">
      <c r="A99" s="22" t="s">
        <v>114</v>
      </c>
      <c r="B99" s="22" t="s">
        <v>294</v>
      </c>
      <c r="C99" s="22" t="s">
        <v>309</v>
      </c>
      <c r="D99" s="22" t="s">
        <v>310</v>
      </c>
      <c r="E99" s="22">
        <v>-1257945</v>
      </c>
      <c r="F99" s="22">
        <v>1642192</v>
      </c>
      <c r="G99" s="22">
        <v>-1332810</v>
      </c>
      <c r="H99" s="22">
        <v>438160</v>
      </c>
      <c r="I99" s="22">
        <v>0</v>
      </c>
      <c r="J99" s="22">
        <v>-1844260</v>
      </c>
      <c r="K99" s="22">
        <v>0</v>
      </c>
      <c r="L99" s="22">
        <v>0</v>
      </c>
      <c r="M99" s="22">
        <v>1225567</v>
      </c>
      <c r="N99" s="22">
        <v>0</v>
      </c>
      <c r="O99" s="22">
        <v>-138723</v>
      </c>
      <c r="P99" s="22">
        <v>0</v>
      </c>
      <c r="Q99" s="22">
        <v>0</v>
      </c>
      <c r="R99" s="22">
        <v>-1267819</v>
      </c>
    </row>
    <row r="100" spans="1:18" x14ac:dyDescent="0.35">
      <c r="A100" s="22" t="s">
        <v>114</v>
      </c>
      <c r="B100" s="22" t="s">
        <v>294</v>
      </c>
      <c r="C100" s="22" t="s">
        <v>311</v>
      </c>
      <c r="D100" s="22" t="s">
        <v>312</v>
      </c>
      <c r="E100" s="22">
        <v>2916805</v>
      </c>
      <c r="F100" s="22">
        <v>8410159</v>
      </c>
      <c r="G100" s="22">
        <v>4428455</v>
      </c>
      <c r="H100" s="22">
        <v>-2517423</v>
      </c>
      <c r="I100" s="22">
        <v>0</v>
      </c>
      <c r="J100" s="22">
        <v>-17161704</v>
      </c>
      <c r="K100" s="22">
        <v>-3277856</v>
      </c>
      <c r="L100" s="22">
        <v>411654</v>
      </c>
      <c r="M100" s="22">
        <v>5716004</v>
      </c>
      <c r="N100" s="22">
        <v>0</v>
      </c>
      <c r="O100" s="22">
        <v>-2526734</v>
      </c>
      <c r="P100" s="22">
        <v>0</v>
      </c>
      <c r="Q100" s="22">
        <v>9000000</v>
      </c>
      <c r="R100" s="22">
        <v>5399360</v>
      </c>
    </row>
    <row r="101" spans="1:18" x14ac:dyDescent="0.35">
      <c r="A101" s="22" t="s">
        <v>114</v>
      </c>
      <c r="B101" s="22" t="s">
        <v>294</v>
      </c>
      <c r="C101" s="22" t="s">
        <v>313</v>
      </c>
      <c r="D101" s="22" t="s">
        <v>314</v>
      </c>
      <c r="E101" s="22">
        <v>547071</v>
      </c>
      <c r="F101" s="22">
        <v>1111165</v>
      </c>
      <c r="G101" s="22">
        <v>-140000</v>
      </c>
      <c r="H101" s="22">
        <v>0</v>
      </c>
      <c r="I101" s="22">
        <v>0</v>
      </c>
      <c r="J101" s="22">
        <v>-1106920</v>
      </c>
      <c r="K101" s="22">
        <v>0</v>
      </c>
      <c r="L101" s="22">
        <v>38336</v>
      </c>
      <c r="M101" s="22">
        <v>529623</v>
      </c>
      <c r="N101" s="22">
        <v>0</v>
      </c>
      <c r="O101" s="22">
        <v>-153682</v>
      </c>
      <c r="P101" s="22">
        <v>0</v>
      </c>
      <c r="Q101" s="22">
        <v>0</v>
      </c>
      <c r="R101" s="22">
        <v>825593</v>
      </c>
    </row>
    <row r="102" spans="1:18" x14ac:dyDescent="0.35">
      <c r="A102" s="22" t="s">
        <v>114</v>
      </c>
      <c r="B102" s="22" t="s">
        <v>294</v>
      </c>
      <c r="C102" s="22" t="s">
        <v>315</v>
      </c>
      <c r="D102" s="22" t="s">
        <v>316</v>
      </c>
      <c r="E102" s="22">
        <v>65091</v>
      </c>
      <c r="F102" s="22">
        <v>25499055</v>
      </c>
      <c r="G102" s="22">
        <v>-399080</v>
      </c>
      <c r="H102" s="22">
        <v>0</v>
      </c>
      <c r="I102" s="22">
        <v>0</v>
      </c>
      <c r="J102" s="22">
        <v>-29587338</v>
      </c>
      <c r="K102" s="22">
        <v>-33611</v>
      </c>
      <c r="L102" s="22">
        <v>674331</v>
      </c>
      <c r="M102" s="22">
        <v>5285420</v>
      </c>
      <c r="N102" s="22">
        <v>0</v>
      </c>
      <c r="O102" s="22">
        <v>-890020</v>
      </c>
      <c r="P102" s="22">
        <v>0</v>
      </c>
      <c r="Q102" s="22">
        <v>0</v>
      </c>
      <c r="R102" s="22">
        <v>613848</v>
      </c>
    </row>
    <row r="103" spans="1:18" x14ac:dyDescent="0.35">
      <c r="A103" s="22" t="s">
        <v>114</v>
      </c>
      <c r="B103" s="22" t="s">
        <v>294</v>
      </c>
      <c r="C103" s="22" t="s">
        <v>317</v>
      </c>
      <c r="D103" s="22" t="s">
        <v>318</v>
      </c>
      <c r="E103" s="22">
        <v>2168203</v>
      </c>
      <c r="F103" s="22">
        <v>932829</v>
      </c>
      <c r="G103" s="22">
        <v>-343605</v>
      </c>
      <c r="H103" s="22">
        <v>86098</v>
      </c>
      <c r="I103" s="22">
        <v>0</v>
      </c>
      <c r="J103" s="22">
        <v>-1381987</v>
      </c>
      <c r="K103" s="22">
        <v>0</v>
      </c>
      <c r="L103" s="22">
        <v>93593</v>
      </c>
      <c r="M103" s="22">
        <v>816545</v>
      </c>
      <c r="N103" s="22">
        <v>0</v>
      </c>
      <c r="O103" s="22">
        <v>-203472</v>
      </c>
      <c r="P103" s="22">
        <v>0</v>
      </c>
      <c r="Q103" s="22">
        <v>0</v>
      </c>
      <c r="R103" s="22">
        <v>2168204</v>
      </c>
    </row>
    <row r="104" spans="1:18" x14ac:dyDescent="0.35">
      <c r="A104" s="22" t="s">
        <v>114</v>
      </c>
      <c r="B104" s="22" t="s">
        <v>294</v>
      </c>
      <c r="C104" s="22" t="s">
        <v>319</v>
      </c>
      <c r="D104" s="22" t="s">
        <v>320</v>
      </c>
      <c r="E104" s="22">
        <v>887679</v>
      </c>
      <c r="F104" s="22">
        <v>-99274</v>
      </c>
      <c r="G104" s="22">
        <v>0</v>
      </c>
      <c r="H104" s="22">
        <v>103193</v>
      </c>
      <c r="I104" s="22">
        <v>0</v>
      </c>
      <c r="J104" s="22">
        <v>-248940</v>
      </c>
      <c r="K104" s="22">
        <v>0</v>
      </c>
      <c r="L104" s="22">
        <v>45986</v>
      </c>
      <c r="M104" s="22">
        <v>456737</v>
      </c>
      <c r="N104" s="22">
        <v>0</v>
      </c>
      <c r="O104" s="22">
        <v>-42892</v>
      </c>
      <c r="P104" s="22">
        <v>0</v>
      </c>
      <c r="Q104" s="22">
        <v>0</v>
      </c>
      <c r="R104" s="22">
        <v>1102489</v>
      </c>
    </row>
    <row r="105" spans="1:18" x14ac:dyDescent="0.35">
      <c r="A105" s="22" t="s">
        <v>114</v>
      </c>
      <c r="B105" s="22" t="s">
        <v>294</v>
      </c>
      <c r="C105" s="22" t="s">
        <v>321</v>
      </c>
      <c r="D105" s="22" t="s">
        <v>322</v>
      </c>
      <c r="E105" s="22">
        <v>-72288</v>
      </c>
      <c r="F105" s="22">
        <v>284217</v>
      </c>
      <c r="G105" s="22">
        <v>-73678</v>
      </c>
      <c r="H105" s="22">
        <v>98500</v>
      </c>
      <c r="I105" s="22">
        <v>0</v>
      </c>
      <c r="J105" s="22">
        <v>-516873</v>
      </c>
      <c r="K105" s="22">
        <v>0</v>
      </c>
      <c r="L105" s="22">
        <v>0</v>
      </c>
      <c r="M105" s="22">
        <v>489828</v>
      </c>
      <c r="N105" s="22">
        <v>0</v>
      </c>
      <c r="O105" s="22">
        <v>-55909</v>
      </c>
      <c r="P105" s="22">
        <v>0</v>
      </c>
      <c r="Q105" s="22">
        <v>0</v>
      </c>
      <c r="R105" s="22">
        <v>153797</v>
      </c>
    </row>
    <row r="106" spans="1:18" x14ac:dyDescent="0.35">
      <c r="A106" s="22" t="s">
        <v>114</v>
      </c>
      <c r="B106" s="22" t="s">
        <v>294</v>
      </c>
      <c r="C106" s="22" t="s">
        <v>323</v>
      </c>
      <c r="D106" s="22" t="s">
        <v>324</v>
      </c>
      <c r="E106" s="22">
        <v>2219002</v>
      </c>
      <c r="F106" s="22">
        <v>1124295</v>
      </c>
      <c r="G106" s="22">
        <v>-689556</v>
      </c>
      <c r="H106" s="22">
        <v>356165</v>
      </c>
      <c r="I106" s="22">
        <v>0</v>
      </c>
      <c r="J106" s="22">
        <v>-3348476</v>
      </c>
      <c r="K106" s="22">
        <v>0</v>
      </c>
      <c r="L106" s="22">
        <v>0</v>
      </c>
      <c r="M106" s="22">
        <v>911944</v>
      </c>
      <c r="N106" s="22">
        <v>0</v>
      </c>
      <c r="O106" s="22">
        <v>-368668</v>
      </c>
      <c r="P106" s="22">
        <v>0</v>
      </c>
      <c r="Q106" s="22">
        <v>0</v>
      </c>
      <c r="R106" s="22">
        <v>204706</v>
      </c>
    </row>
    <row r="107" spans="1:18" x14ac:dyDescent="0.35">
      <c r="A107" s="22" t="s">
        <v>114</v>
      </c>
      <c r="B107" s="22" t="s">
        <v>294</v>
      </c>
      <c r="C107" s="22" t="s">
        <v>325</v>
      </c>
      <c r="D107" s="22" t="s">
        <v>326</v>
      </c>
      <c r="E107" s="22">
        <v>10813033</v>
      </c>
      <c r="F107" s="22">
        <v>35174230</v>
      </c>
      <c r="G107" s="22">
        <v>-20535228</v>
      </c>
      <c r="H107" s="22">
        <v>2032690</v>
      </c>
      <c r="I107" s="22">
        <v>0</v>
      </c>
      <c r="J107" s="22">
        <v>-29117949</v>
      </c>
      <c r="K107" s="22">
        <v>-6561271</v>
      </c>
      <c r="L107" s="22">
        <v>606006</v>
      </c>
      <c r="M107" s="22">
        <v>9829639</v>
      </c>
      <c r="N107" s="22">
        <v>0</v>
      </c>
      <c r="O107" s="22">
        <v>-2874036</v>
      </c>
      <c r="P107" s="22">
        <v>0</v>
      </c>
      <c r="Q107" s="22">
        <v>11305000</v>
      </c>
      <c r="R107" s="22">
        <v>10672114</v>
      </c>
    </row>
    <row r="108" spans="1:18" x14ac:dyDescent="0.35">
      <c r="A108" s="22" t="s">
        <v>114</v>
      </c>
      <c r="B108" s="22" t="s">
        <v>294</v>
      </c>
      <c r="C108" s="22" t="s">
        <v>327</v>
      </c>
      <c r="D108" s="22" t="s">
        <v>328</v>
      </c>
      <c r="E108" s="22">
        <v>1162900</v>
      </c>
      <c r="F108" s="22">
        <v>2216240</v>
      </c>
      <c r="G108" s="22">
        <v>-2268002</v>
      </c>
      <c r="H108" s="22">
        <v>260400</v>
      </c>
      <c r="I108" s="22">
        <v>0</v>
      </c>
      <c r="J108" s="22">
        <v>-5908885</v>
      </c>
      <c r="K108" s="22">
        <v>0</v>
      </c>
      <c r="L108" s="22">
        <v>567107</v>
      </c>
      <c r="M108" s="22">
        <v>2504087</v>
      </c>
      <c r="N108" s="22">
        <v>0</v>
      </c>
      <c r="O108" s="22">
        <v>-258226</v>
      </c>
      <c r="P108" s="22">
        <v>0</v>
      </c>
      <c r="Q108" s="22">
        <v>2692120</v>
      </c>
      <c r="R108" s="22">
        <v>967741</v>
      </c>
    </row>
    <row r="109" spans="1:18" x14ac:dyDescent="0.35">
      <c r="A109" s="22" t="s">
        <v>114</v>
      </c>
      <c r="B109" s="22" t="s">
        <v>294</v>
      </c>
      <c r="C109" s="22" t="s">
        <v>329</v>
      </c>
      <c r="D109" s="22" t="s">
        <v>330</v>
      </c>
      <c r="E109" s="22">
        <v>479965</v>
      </c>
      <c r="F109" s="22">
        <v>1407587</v>
      </c>
      <c r="G109" s="22">
        <v>-1089011</v>
      </c>
      <c r="H109" s="22">
        <v>0</v>
      </c>
      <c r="I109" s="22">
        <v>0</v>
      </c>
      <c r="J109" s="22">
        <v>-233949</v>
      </c>
      <c r="K109" s="22">
        <v>-418431</v>
      </c>
      <c r="L109" s="22">
        <v>7820</v>
      </c>
      <c r="M109" s="22">
        <v>2106956</v>
      </c>
      <c r="N109" s="22">
        <v>0</v>
      </c>
      <c r="O109" s="22">
        <v>-1699722</v>
      </c>
      <c r="P109" s="22">
        <v>0</v>
      </c>
      <c r="Q109" s="22">
        <v>0</v>
      </c>
      <c r="R109" s="22">
        <v>561215</v>
      </c>
    </row>
    <row r="110" spans="1:18" x14ac:dyDescent="0.35">
      <c r="A110" s="22" t="s">
        <v>114</v>
      </c>
      <c r="B110" s="22" t="s">
        <v>294</v>
      </c>
      <c r="C110" s="22" t="s">
        <v>331</v>
      </c>
      <c r="D110" s="22" t="s">
        <v>332</v>
      </c>
      <c r="E110" s="22">
        <v>592599</v>
      </c>
      <c r="F110" s="22">
        <v>595397</v>
      </c>
      <c r="G110" s="22">
        <v>-207867</v>
      </c>
      <c r="H110" s="22">
        <v>0</v>
      </c>
      <c r="I110" s="22">
        <v>0</v>
      </c>
      <c r="J110" s="22">
        <v>-650788</v>
      </c>
      <c r="K110" s="22">
        <v>0</v>
      </c>
      <c r="L110" s="22">
        <v>0</v>
      </c>
      <c r="M110" s="22">
        <v>506227</v>
      </c>
      <c r="N110" s="22">
        <v>0</v>
      </c>
      <c r="O110" s="22">
        <v>-194485</v>
      </c>
      <c r="P110" s="22">
        <v>0</v>
      </c>
      <c r="Q110" s="22">
        <v>0</v>
      </c>
      <c r="R110" s="22">
        <v>641083</v>
      </c>
    </row>
    <row r="111" spans="1:18" x14ac:dyDescent="0.35">
      <c r="A111" s="22" t="s">
        <v>114</v>
      </c>
      <c r="B111" s="22" t="s">
        <v>294</v>
      </c>
      <c r="C111" s="22" t="s">
        <v>333</v>
      </c>
      <c r="D111" s="22" t="s">
        <v>334</v>
      </c>
      <c r="E111" s="22">
        <v>1554855</v>
      </c>
      <c r="F111" s="22">
        <v>1223184</v>
      </c>
      <c r="G111" s="22">
        <v>-1064429</v>
      </c>
      <c r="H111" s="22">
        <v>81556</v>
      </c>
      <c r="I111" s="22">
        <v>0</v>
      </c>
      <c r="J111" s="22">
        <v>-4251893</v>
      </c>
      <c r="K111" s="22">
        <v>-219001</v>
      </c>
      <c r="L111" s="22">
        <v>185856</v>
      </c>
      <c r="M111" s="22">
        <v>1726949</v>
      </c>
      <c r="N111" s="22">
        <v>0</v>
      </c>
      <c r="O111" s="22">
        <v>2317778</v>
      </c>
      <c r="P111" s="22">
        <v>0</v>
      </c>
      <c r="Q111" s="22">
        <v>0</v>
      </c>
      <c r="R111" s="22">
        <v>1554855</v>
      </c>
    </row>
    <row r="112" spans="1:18" x14ac:dyDescent="0.35">
      <c r="A112" s="22" t="s">
        <v>114</v>
      </c>
      <c r="B112" s="22" t="s">
        <v>294</v>
      </c>
      <c r="C112" s="22" t="s">
        <v>335</v>
      </c>
      <c r="D112" s="22" t="s">
        <v>336</v>
      </c>
      <c r="E112" s="22">
        <v>2405167</v>
      </c>
      <c r="F112" s="22">
        <v>6466126</v>
      </c>
      <c r="G112" s="22">
        <v>-5755146</v>
      </c>
      <c r="H112" s="22">
        <v>810319</v>
      </c>
      <c r="I112" s="22">
        <v>0</v>
      </c>
      <c r="J112" s="22">
        <v>-4387441</v>
      </c>
      <c r="K112" s="22">
        <v>-288597</v>
      </c>
      <c r="L112" s="22">
        <v>10676</v>
      </c>
      <c r="M112" s="22">
        <v>2860522</v>
      </c>
      <c r="N112" s="22">
        <v>0</v>
      </c>
      <c r="O112" s="22">
        <v>-873284</v>
      </c>
      <c r="P112" s="22">
        <v>0</v>
      </c>
      <c r="Q112" s="22">
        <v>0</v>
      </c>
      <c r="R112" s="22">
        <v>1248342</v>
      </c>
    </row>
    <row r="113" spans="1:18" x14ac:dyDescent="0.35">
      <c r="A113" s="22" t="s">
        <v>114</v>
      </c>
      <c r="B113" s="22" t="s">
        <v>294</v>
      </c>
      <c r="C113" s="22" t="s">
        <v>337</v>
      </c>
      <c r="D113" s="22" t="s">
        <v>338</v>
      </c>
      <c r="E113" s="22">
        <v>1087015</v>
      </c>
      <c r="F113" s="22">
        <v>2579070</v>
      </c>
      <c r="G113" s="22">
        <v>0</v>
      </c>
      <c r="H113" s="22">
        <v>-443595</v>
      </c>
      <c r="I113" s="22">
        <v>0</v>
      </c>
      <c r="J113" s="22">
        <v>-2126903</v>
      </c>
      <c r="K113" s="22">
        <v>0</v>
      </c>
      <c r="L113" s="22">
        <v>9243</v>
      </c>
      <c r="M113" s="22">
        <v>920993</v>
      </c>
      <c r="N113" s="22">
        <v>0</v>
      </c>
      <c r="O113" s="22">
        <v>-118842</v>
      </c>
      <c r="P113" s="22">
        <v>0</v>
      </c>
      <c r="Q113" s="22">
        <v>0</v>
      </c>
      <c r="R113" s="22">
        <v>1906981</v>
      </c>
    </row>
    <row r="114" spans="1:18" x14ac:dyDescent="0.35">
      <c r="A114" s="22" t="s">
        <v>114</v>
      </c>
      <c r="B114" s="22" t="s">
        <v>294</v>
      </c>
      <c r="C114" s="22" t="s">
        <v>339</v>
      </c>
      <c r="D114" s="22" t="s">
        <v>340</v>
      </c>
      <c r="E114" s="22">
        <v>991108</v>
      </c>
      <c r="F114" s="22">
        <v>17845351</v>
      </c>
      <c r="G114" s="22">
        <v>8128371</v>
      </c>
      <c r="H114" s="22">
        <v>0</v>
      </c>
      <c r="I114" s="22">
        <v>0</v>
      </c>
      <c r="J114" s="22">
        <v>-6083201</v>
      </c>
      <c r="K114" s="22">
        <v>-11797162</v>
      </c>
      <c r="L114" s="22">
        <v>3710</v>
      </c>
      <c r="M114" s="22">
        <v>11326135</v>
      </c>
      <c r="N114" s="22">
        <v>0</v>
      </c>
      <c r="O114" s="22">
        <v>-1532125</v>
      </c>
      <c r="P114" s="22">
        <v>0</v>
      </c>
      <c r="Q114" s="22">
        <v>0</v>
      </c>
      <c r="R114" s="22">
        <v>18882187</v>
      </c>
    </row>
    <row r="115" spans="1:18" x14ac:dyDescent="0.35">
      <c r="A115" s="22" t="s">
        <v>114</v>
      </c>
      <c r="B115" s="22" t="s">
        <v>294</v>
      </c>
      <c r="C115" s="22" t="s">
        <v>341</v>
      </c>
      <c r="D115" s="22" t="s">
        <v>342</v>
      </c>
      <c r="E115" s="22">
        <v>-214136</v>
      </c>
      <c r="F115" s="22">
        <v>632859</v>
      </c>
      <c r="G115" s="22">
        <v>-108728</v>
      </c>
      <c r="H115" s="22">
        <v>25000</v>
      </c>
      <c r="I115" s="22">
        <v>0</v>
      </c>
      <c r="J115" s="22">
        <v>-545165</v>
      </c>
      <c r="K115" s="22">
        <v>0</v>
      </c>
      <c r="L115" s="22">
        <v>68764</v>
      </c>
      <c r="M115" s="22">
        <v>461576</v>
      </c>
      <c r="N115" s="22">
        <v>0</v>
      </c>
      <c r="O115" s="22">
        <v>-90661</v>
      </c>
      <c r="P115" s="22">
        <v>0</v>
      </c>
      <c r="Q115" s="22">
        <v>0</v>
      </c>
      <c r="R115" s="22">
        <v>229509</v>
      </c>
    </row>
    <row r="116" spans="1:18" x14ac:dyDescent="0.35">
      <c r="A116" s="22" t="s">
        <v>114</v>
      </c>
      <c r="B116" s="22" t="s">
        <v>294</v>
      </c>
      <c r="C116" s="22" t="s">
        <v>343</v>
      </c>
      <c r="D116" s="22" t="s">
        <v>344</v>
      </c>
      <c r="E116" s="22">
        <v>3080753</v>
      </c>
      <c r="F116" s="22">
        <v>1567084</v>
      </c>
      <c r="G116" s="22">
        <v>-56615</v>
      </c>
      <c r="H116" s="22">
        <v>0</v>
      </c>
      <c r="I116" s="22">
        <v>0</v>
      </c>
      <c r="J116" s="22">
        <v>-5654410</v>
      </c>
      <c r="K116" s="22">
        <v>-366670</v>
      </c>
      <c r="L116" s="22">
        <v>64588</v>
      </c>
      <c r="M116" s="22">
        <v>1394857</v>
      </c>
      <c r="N116" s="22">
        <v>0</v>
      </c>
      <c r="O116" s="22">
        <v>-468182</v>
      </c>
      <c r="P116" s="22">
        <v>0</v>
      </c>
      <c r="Q116" s="22">
        <v>0</v>
      </c>
      <c r="R116" s="22">
        <v>-438595</v>
      </c>
    </row>
    <row r="117" spans="1:18" x14ac:dyDescent="0.35">
      <c r="A117" s="22" t="s">
        <v>114</v>
      </c>
      <c r="B117" s="22" t="s">
        <v>294</v>
      </c>
      <c r="C117" s="22" t="s">
        <v>345</v>
      </c>
      <c r="D117" s="22" t="s">
        <v>346</v>
      </c>
      <c r="E117" s="22">
        <v>469267</v>
      </c>
      <c r="F117" s="22">
        <v>121320</v>
      </c>
      <c r="G117" s="22">
        <v>-52305</v>
      </c>
      <c r="H117" s="22">
        <v>110177</v>
      </c>
      <c r="I117" s="22">
        <v>0</v>
      </c>
      <c r="J117" s="22">
        <v>-304150</v>
      </c>
      <c r="K117" s="22">
        <v>-24300</v>
      </c>
      <c r="L117" s="22">
        <v>0</v>
      </c>
      <c r="M117" s="22">
        <v>393720</v>
      </c>
      <c r="N117" s="22">
        <v>0</v>
      </c>
      <c r="O117" s="22">
        <v>-56891</v>
      </c>
      <c r="P117" s="22">
        <v>0</v>
      </c>
      <c r="Q117" s="22">
        <v>0</v>
      </c>
      <c r="R117" s="22">
        <v>656838</v>
      </c>
    </row>
    <row r="118" spans="1:18" x14ac:dyDescent="0.35">
      <c r="A118" s="22" t="s">
        <v>114</v>
      </c>
      <c r="B118" s="22" t="s">
        <v>294</v>
      </c>
      <c r="C118" s="22" t="s">
        <v>347</v>
      </c>
      <c r="D118" s="22" t="s">
        <v>348</v>
      </c>
      <c r="E118" s="22">
        <v>5361548</v>
      </c>
      <c r="F118" s="22">
        <v>-172998</v>
      </c>
      <c r="G118" s="22">
        <v>-3641853</v>
      </c>
      <c r="H118" s="22">
        <v>0</v>
      </c>
      <c r="I118" s="22">
        <v>0</v>
      </c>
      <c r="J118" s="22">
        <v>-666912</v>
      </c>
      <c r="K118" s="22">
        <v>0</v>
      </c>
      <c r="L118" s="22">
        <v>73448</v>
      </c>
      <c r="M118" s="22">
        <v>2837766</v>
      </c>
      <c r="N118" s="22">
        <v>0</v>
      </c>
      <c r="O118" s="22">
        <v>-423766</v>
      </c>
      <c r="P118" s="22">
        <v>0</v>
      </c>
      <c r="Q118" s="22">
        <v>0</v>
      </c>
      <c r="R118" s="22">
        <v>3367233</v>
      </c>
    </row>
    <row r="119" spans="1:18" x14ac:dyDescent="0.35">
      <c r="A119" s="22" t="s">
        <v>114</v>
      </c>
      <c r="B119" s="22" t="s">
        <v>294</v>
      </c>
      <c r="C119" s="22" t="s">
        <v>349</v>
      </c>
      <c r="D119" s="22" t="s">
        <v>350</v>
      </c>
      <c r="E119" s="22">
        <v>2176757</v>
      </c>
      <c r="F119" s="22">
        <v>2247915</v>
      </c>
      <c r="G119" s="22">
        <v>-417714</v>
      </c>
      <c r="H119" s="22">
        <v>0</v>
      </c>
      <c r="I119" s="22">
        <v>0</v>
      </c>
      <c r="J119" s="22">
        <v>-3225483</v>
      </c>
      <c r="K119" s="22">
        <v>0</v>
      </c>
      <c r="L119" s="22">
        <v>63745</v>
      </c>
      <c r="M119" s="22">
        <v>2045371</v>
      </c>
      <c r="N119" s="22">
        <v>0</v>
      </c>
      <c r="O119" s="22">
        <v>-564311</v>
      </c>
      <c r="P119" s="22">
        <v>0</v>
      </c>
      <c r="Q119" s="22">
        <v>0</v>
      </c>
      <c r="R119" s="22">
        <v>2326280</v>
      </c>
    </row>
    <row r="120" spans="1:18" x14ac:dyDescent="0.35">
      <c r="A120" s="22" t="s">
        <v>114</v>
      </c>
      <c r="B120" s="22" t="s">
        <v>294</v>
      </c>
      <c r="C120" s="22" t="s">
        <v>351</v>
      </c>
      <c r="D120" s="22" t="s">
        <v>352</v>
      </c>
      <c r="E120" s="22">
        <v>5252991</v>
      </c>
      <c r="F120" s="22">
        <v>1044215</v>
      </c>
      <c r="G120" s="22">
        <v>0</v>
      </c>
      <c r="H120" s="22">
        <v>739183</v>
      </c>
      <c r="I120" s="22">
        <v>0</v>
      </c>
      <c r="J120" s="22">
        <v>-11408539</v>
      </c>
      <c r="K120" s="22">
        <v>0</v>
      </c>
      <c r="L120" s="22">
        <v>14445</v>
      </c>
      <c r="M120" s="22">
        <v>6671681</v>
      </c>
      <c r="N120" s="22">
        <v>0</v>
      </c>
      <c r="O120" s="22">
        <v>-1277502</v>
      </c>
      <c r="P120" s="22">
        <v>0</v>
      </c>
      <c r="Q120" s="22">
        <v>0</v>
      </c>
      <c r="R120" s="22">
        <v>1036474</v>
      </c>
    </row>
    <row r="121" spans="1:18" x14ac:dyDescent="0.35">
      <c r="A121" s="22" t="s">
        <v>114</v>
      </c>
      <c r="B121" s="22" t="s">
        <v>294</v>
      </c>
      <c r="C121" s="22" t="s">
        <v>353</v>
      </c>
      <c r="D121" s="22" t="s">
        <v>354</v>
      </c>
      <c r="E121" s="22">
        <v>420798</v>
      </c>
      <c r="F121" s="22">
        <v>8645132</v>
      </c>
      <c r="G121" s="22">
        <v>-2333631</v>
      </c>
      <c r="H121" s="22">
        <v>0</v>
      </c>
      <c r="I121" s="22">
        <v>0</v>
      </c>
      <c r="J121" s="22">
        <v>-11233574</v>
      </c>
      <c r="K121" s="22">
        <v>0</v>
      </c>
      <c r="L121" s="22">
        <v>464799</v>
      </c>
      <c r="M121" s="22">
        <v>4721130</v>
      </c>
      <c r="N121" s="22">
        <v>0</v>
      </c>
      <c r="O121" s="22">
        <v>-698934</v>
      </c>
      <c r="P121" s="22">
        <v>0</v>
      </c>
      <c r="Q121" s="22">
        <v>0</v>
      </c>
      <c r="R121" s="22">
        <v>-14280</v>
      </c>
    </row>
    <row r="122" spans="1:18" x14ac:dyDescent="0.35">
      <c r="A122" s="22" t="s">
        <v>114</v>
      </c>
      <c r="B122" s="22" t="s">
        <v>294</v>
      </c>
      <c r="C122" s="22" t="s">
        <v>355</v>
      </c>
      <c r="D122" s="22" t="s">
        <v>356</v>
      </c>
      <c r="E122" s="22">
        <v>1186638</v>
      </c>
      <c r="F122" s="22">
        <v>154660</v>
      </c>
      <c r="G122" s="22">
        <v>-65000</v>
      </c>
      <c r="H122" s="22">
        <v>50000</v>
      </c>
      <c r="I122" s="22">
        <v>0</v>
      </c>
      <c r="J122" s="22">
        <v>-722624</v>
      </c>
      <c r="K122" s="22">
        <v>0</v>
      </c>
      <c r="L122" s="22">
        <v>31752</v>
      </c>
      <c r="M122" s="22">
        <v>535412</v>
      </c>
      <c r="N122" s="22">
        <v>0</v>
      </c>
      <c r="O122" s="22">
        <v>-92194</v>
      </c>
      <c r="P122" s="22">
        <v>0</v>
      </c>
      <c r="Q122" s="22">
        <v>0</v>
      </c>
      <c r="R122" s="22">
        <v>1078644</v>
      </c>
    </row>
    <row r="123" spans="1:18" x14ac:dyDescent="0.35">
      <c r="A123" s="22" t="s">
        <v>114</v>
      </c>
      <c r="B123" s="22" t="s">
        <v>294</v>
      </c>
      <c r="C123" s="22" t="s">
        <v>357</v>
      </c>
      <c r="D123" s="22" t="s">
        <v>358</v>
      </c>
      <c r="E123" s="22">
        <v>68919</v>
      </c>
      <c r="F123" s="22">
        <v>4483786</v>
      </c>
      <c r="G123" s="22">
        <v>-6189789</v>
      </c>
      <c r="H123" s="22">
        <v>0</v>
      </c>
      <c r="I123" s="22">
        <v>0</v>
      </c>
      <c r="J123" s="22">
        <v>-466828</v>
      </c>
      <c r="K123" s="22">
        <v>-812211</v>
      </c>
      <c r="L123" s="22">
        <v>121572</v>
      </c>
      <c r="M123" s="22">
        <v>4015811</v>
      </c>
      <c r="N123" s="22">
        <v>0</v>
      </c>
      <c r="O123" s="22">
        <v>-1051965</v>
      </c>
      <c r="P123" s="22">
        <v>0</v>
      </c>
      <c r="Q123" s="22">
        <v>0</v>
      </c>
      <c r="R123" s="22">
        <v>169295</v>
      </c>
    </row>
    <row r="124" spans="1:18" x14ac:dyDescent="0.35">
      <c r="A124" s="22" t="s">
        <v>114</v>
      </c>
      <c r="B124" s="22" t="s">
        <v>294</v>
      </c>
      <c r="C124" s="22" t="s">
        <v>359</v>
      </c>
      <c r="D124" s="22" t="s">
        <v>360</v>
      </c>
      <c r="E124" s="22">
        <v>577480</v>
      </c>
      <c r="F124" s="22">
        <v>492503</v>
      </c>
      <c r="G124" s="22">
        <v>-137146</v>
      </c>
      <c r="H124" s="22">
        <v>0</v>
      </c>
      <c r="I124" s="22">
        <v>0</v>
      </c>
      <c r="J124" s="22">
        <v>-795928</v>
      </c>
      <c r="K124" s="22">
        <v>0</v>
      </c>
      <c r="L124" s="22">
        <v>50280</v>
      </c>
      <c r="M124" s="22">
        <v>1010716</v>
      </c>
      <c r="N124" s="22">
        <v>0</v>
      </c>
      <c r="O124" s="22">
        <v>-202234</v>
      </c>
      <c r="P124" s="22">
        <v>0</v>
      </c>
      <c r="Q124" s="22">
        <v>0</v>
      </c>
      <c r="R124" s="22">
        <v>995671</v>
      </c>
    </row>
    <row r="125" spans="1:18" x14ac:dyDescent="0.35">
      <c r="A125" s="22" t="s">
        <v>114</v>
      </c>
      <c r="B125" s="22" t="s">
        <v>294</v>
      </c>
      <c r="C125" s="22" t="s">
        <v>361</v>
      </c>
      <c r="D125" s="22" t="s">
        <v>362</v>
      </c>
      <c r="E125" s="22">
        <v>605120</v>
      </c>
      <c r="F125" s="22">
        <v>132160</v>
      </c>
      <c r="G125" s="22">
        <v>-1321061</v>
      </c>
      <c r="H125" s="22">
        <v>112843</v>
      </c>
      <c r="I125" s="22">
        <v>0</v>
      </c>
      <c r="J125" s="22">
        <v>-499774</v>
      </c>
      <c r="K125" s="22">
        <v>0</v>
      </c>
      <c r="L125" s="22">
        <v>0</v>
      </c>
      <c r="M125" s="22">
        <v>1797984</v>
      </c>
      <c r="N125" s="22">
        <v>0</v>
      </c>
      <c r="O125" s="22">
        <v>-222152</v>
      </c>
      <c r="P125" s="22">
        <v>0</v>
      </c>
      <c r="Q125" s="22">
        <v>0</v>
      </c>
      <c r="R125" s="22">
        <v>605120</v>
      </c>
    </row>
    <row r="126" spans="1:18" x14ac:dyDescent="0.35">
      <c r="A126" s="22" t="s">
        <v>114</v>
      </c>
      <c r="B126" s="22" t="s">
        <v>294</v>
      </c>
      <c r="C126" s="22" t="s">
        <v>363</v>
      </c>
      <c r="D126" s="22" t="s">
        <v>364</v>
      </c>
      <c r="E126" s="22">
        <v>214443</v>
      </c>
      <c r="F126" s="22">
        <v>341338</v>
      </c>
      <c r="G126" s="22">
        <v>-196429</v>
      </c>
      <c r="H126" s="22">
        <v>94360</v>
      </c>
      <c r="I126" s="22">
        <v>0</v>
      </c>
      <c r="J126" s="22">
        <v>-706272</v>
      </c>
      <c r="K126" s="22">
        <v>0</v>
      </c>
      <c r="L126" s="22">
        <v>10086</v>
      </c>
      <c r="M126" s="22">
        <v>506788</v>
      </c>
      <c r="N126" s="22">
        <v>0</v>
      </c>
      <c r="O126" s="22">
        <v>-49871</v>
      </c>
      <c r="P126" s="22">
        <v>0</v>
      </c>
      <c r="Q126" s="22">
        <v>0</v>
      </c>
      <c r="R126" s="22">
        <v>214443</v>
      </c>
    </row>
    <row r="127" spans="1:18" x14ac:dyDescent="0.35">
      <c r="A127" s="22" t="s">
        <v>114</v>
      </c>
      <c r="B127" s="22" t="s">
        <v>294</v>
      </c>
      <c r="C127" s="22" t="s">
        <v>365</v>
      </c>
      <c r="D127" s="22" t="s">
        <v>366</v>
      </c>
      <c r="E127" s="22">
        <v>1920033</v>
      </c>
      <c r="F127" s="22">
        <v>2174794</v>
      </c>
      <c r="G127" s="22">
        <v>-1190738</v>
      </c>
      <c r="H127" s="22">
        <v>106189</v>
      </c>
      <c r="I127" s="22">
        <v>0</v>
      </c>
      <c r="J127" s="22">
        <v>-2277410</v>
      </c>
      <c r="K127" s="22">
        <v>-355080</v>
      </c>
      <c r="L127" s="22">
        <v>289246</v>
      </c>
      <c r="M127" s="22">
        <v>1530866</v>
      </c>
      <c r="N127" s="22">
        <v>0</v>
      </c>
      <c r="O127" s="22">
        <v>-262566</v>
      </c>
      <c r="P127" s="22">
        <v>0</v>
      </c>
      <c r="Q127" s="22">
        <v>0</v>
      </c>
      <c r="R127" s="22">
        <v>1935334</v>
      </c>
    </row>
    <row r="128" spans="1:18" x14ac:dyDescent="0.35">
      <c r="A128" s="22" t="s">
        <v>114</v>
      </c>
      <c r="B128" s="22" t="s">
        <v>294</v>
      </c>
      <c r="C128" s="22" t="s">
        <v>367</v>
      </c>
      <c r="D128" s="22" t="s">
        <v>368</v>
      </c>
      <c r="E128" s="22">
        <v>10415472</v>
      </c>
      <c r="F128" s="22">
        <v>1662060</v>
      </c>
      <c r="G128" s="22">
        <v>-1101581</v>
      </c>
      <c r="H128" s="22">
        <v>11790</v>
      </c>
      <c r="I128" s="22">
        <v>0</v>
      </c>
      <c r="J128" s="22">
        <v>-2001155</v>
      </c>
      <c r="K128" s="22">
        <v>-58280</v>
      </c>
      <c r="L128" s="22">
        <v>52880</v>
      </c>
      <c r="M128" s="22">
        <v>2509615</v>
      </c>
      <c r="N128" s="22">
        <v>0</v>
      </c>
      <c r="O128" s="22">
        <v>-664631</v>
      </c>
      <c r="P128" s="22">
        <v>0</v>
      </c>
      <c r="Q128" s="22">
        <v>0</v>
      </c>
      <c r="R128" s="22">
        <v>10826170</v>
      </c>
    </row>
    <row r="129" spans="1:18" x14ac:dyDescent="0.35">
      <c r="A129" s="22" t="s">
        <v>114</v>
      </c>
      <c r="B129" s="22" t="s">
        <v>294</v>
      </c>
      <c r="C129" s="22" t="s">
        <v>369</v>
      </c>
      <c r="D129" s="22" t="s">
        <v>370</v>
      </c>
      <c r="E129" s="22">
        <v>0</v>
      </c>
      <c r="F129" s="22">
        <v>181906</v>
      </c>
      <c r="G129" s="22">
        <v>0</v>
      </c>
      <c r="H129" s="22">
        <v>19500</v>
      </c>
      <c r="I129" s="22">
        <v>0</v>
      </c>
      <c r="J129" s="22">
        <v>-1224468</v>
      </c>
      <c r="K129" s="22">
        <v>0</v>
      </c>
      <c r="L129" s="22">
        <v>95192</v>
      </c>
      <c r="M129" s="22">
        <v>1335973</v>
      </c>
      <c r="N129" s="22">
        <v>0</v>
      </c>
      <c r="O129" s="22">
        <v>-560005</v>
      </c>
      <c r="P129" s="22">
        <v>0</v>
      </c>
      <c r="Q129" s="22">
        <v>308080</v>
      </c>
      <c r="R129" s="22">
        <v>156178</v>
      </c>
    </row>
    <row r="130" spans="1:18" x14ac:dyDescent="0.35">
      <c r="A130" s="22" t="s">
        <v>114</v>
      </c>
      <c r="B130" s="22" t="s">
        <v>294</v>
      </c>
      <c r="C130" s="22" t="s">
        <v>371</v>
      </c>
      <c r="D130" s="22" t="s">
        <v>372</v>
      </c>
      <c r="E130" s="22">
        <v>2526279</v>
      </c>
      <c r="F130" s="22">
        <v>682396</v>
      </c>
      <c r="G130" s="22">
        <v>-862100</v>
      </c>
      <c r="H130" s="22">
        <v>360655</v>
      </c>
      <c r="I130" s="22">
        <v>0</v>
      </c>
      <c r="J130" s="22">
        <v>-1052919</v>
      </c>
      <c r="K130" s="22">
        <v>0</v>
      </c>
      <c r="L130" s="22">
        <v>0</v>
      </c>
      <c r="M130" s="22">
        <v>1135388</v>
      </c>
      <c r="N130" s="22">
        <v>0</v>
      </c>
      <c r="O130" s="22">
        <v>-28268</v>
      </c>
      <c r="P130" s="22">
        <v>0</v>
      </c>
      <c r="Q130" s="22">
        <v>0</v>
      </c>
      <c r="R130" s="22">
        <v>2761431</v>
      </c>
    </row>
    <row r="131" spans="1:18" x14ac:dyDescent="0.35">
      <c r="A131" s="22" t="s">
        <v>114</v>
      </c>
      <c r="B131" s="22" t="s">
        <v>294</v>
      </c>
      <c r="C131" s="22" t="s">
        <v>373</v>
      </c>
      <c r="D131" s="22" t="s">
        <v>374</v>
      </c>
      <c r="E131" s="22">
        <v>5079670</v>
      </c>
      <c r="F131" s="22">
        <v>1748642</v>
      </c>
      <c r="G131" s="22">
        <v>-337771</v>
      </c>
      <c r="H131" s="22">
        <v>45613</v>
      </c>
      <c r="I131" s="22">
        <v>0</v>
      </c>
      <c r="J131" s="22">
        <v>-2371697</v>
      </c>
      <c r="K131" s="22">
        <v>0</v>
      </c>
      <c r="L131" s="22">
        <v>17314</v>
      </c>
      <c r="M131" s="22">
        <v>1098603</v>
      </c>
      <c r="N131" s="22">
        <v>0</v>
      </c>
      <c r="O131" s="22">
        <v>-24916</v>
      </c>
      <c r="P131" s="22">
        <v>0</v>
      </c>
      <c r="Q131" s="22">
        <v>0</v>
      </c>
      <c r="R131" s="22">
        <v>5255458</v>
      </c>
    </row>
    <row r="132" spans="1:18" x14ac:dyDescent="0.35">
      <c r="A132" s="22" t="s">
        <v>114</v>
      </c>
      <c r="B132" s="22" t="s">
        <v>294</v>
      </c>
      <c r="C132" s="22" t="s">
        <v>375</v>
      </c>
      <c r="D132" s="22" t="s">
        <v>376</v>
      </c>
      <c r="E132" s="22">
        <v>1491887</v>
      </c>
      <c r="F132" s="22">
        <v>686014</v>
      </c>
      <c r="G132" s="22">
        <v>-293822</v>
      </c>
      <c r="H132" s="22">
        <v>0</v>
      </c>
      <c r="I132" s="22">
        <v>0</v>
      </c>
      <c r="J132" s="22">
        <v>-193380</v>
      </c>
      <c r="K132" s="22">
        <v>0</v>
      </c>
      <c r="L132" s="22">
        <v>0</v>
      </c>
      <c r="M132" s="22">
        <v>305138</v>
      </c>
      <c r="N132" s="22">
        <v>0</v>
      </c>
      <c r="O132" s="22">
        <v>-14008</v>
      </c>
      <c r="P132" s="22">
        <v>0</v>
      </c>
      <c r="Q132" s="22">
        <v>0</v>
      </c>
      <c r="R132" s="22">
        <v>1981829</v>
      </c>
    </row>
    <row r="133" spans="1:18" x14ac:dyDescent="0.35">
      <c r="A133" s="22" t="s">
        <v>114</v>
      </c>
      <c r="B133" s="22" t="s">
        <v>294</v>
      </c>
      <c r="C133" s="22" t="s">
        <v>377</v>
      </c>
      <c r="D133" s="22" t="s">
        <v>378</v>
      </c>
      <c r="E133" s="22">
        <v>-2370942</v>
      </c>
      <c r="F133" s="22">
        <v>-2547464</v>
      </c>
      <c r="G133" s="22">
        <v>-48143</v>
      </c>
      <c r="H133" s="22">
        <v>893792</v>
      </c>
      <c r="I133" s="22">
        <v>0</v>
      </c>
      <c r="J133" s="22">
        <v>-2923032</v>
      </c>
      <c r="K133" s="22">
        <v>0</v>
      </c>
      <c r="L133" s="22">
        <v>0</v>
      </c>
      <c r="M133" s="22">
        <v>5320951</v>
      </c>
      <c r="N133" s="22">
        <v>0</v>
      </c>
      <c r="O133" s="22">
        <v>-484112</v>
      </c>
      <c r="P133" s="22">
        <v>0</v>
      </c>
      <c r="Q133" s="22">
        <v>0</v>
      </c>
      <c r="R133" s="22">
        <v>-2158950</v>
      </c>
    </row>
    <row r="134" spans="1:18" x14ac:dyDescent="0.35">
      <c r="A134" s="22" t="s">
        <v>114</v>
      </c>
      <c r="B134" s="22" t="s">
        <v>294</v>
      </c>
      <c r="C134" s="22" t="s">
        <v>379</v>
      </c>
      <c r="D134" s="22" t="s">
        <v>380</v>
      </c>
      <c r="E134" s="22">
        <v>3363846</v>
      </c>
      <c r="F134" s="22">
        <v>389664</v>
      </c>
      <c r="G134" s="22">
        <v>-1133833</v>
      </c>
      <c r="H134" s="22">
        <v>0</v>
      </c>
      <c r="I134" s="22">
        <v>0</v>
      </c>
      <c r="J134" s="22">
        <v>-405900</v>
      </c>
      <c r="K134" s="22">
        <v>0</v>
      </c>
      <c r="L134" s="22">
        <v>0</v>
      </c>
      <c r="M134" s="22">
        <v>2160634</v>
      </c>
      <c r="N134" s="22">
        <v>0</v>
      </c>
      <c r="O134" s="22">
        <v>324000</v>
      </c>
      <c r="P134" s="22">
        <v>0</v>
      </c>
      <c r="Q134" s="22">
        <v>-1</v>
      </c>
      <c r="R134" s="22">
        <v>4698410</v>
      </c>
    </row>
    <row r="135" spans="1:18" x14ac:dyDescent="0.35">
      <c r="A135" s="22" t="s">
        <v>114</v>
      </c>
      <c r="B135" s="22" t="s">
        <v>294</v>
      </c>
      <c r="C135" s="22" t="s">
        <v>381</v>
      </c>
      <c r="D135" s="22" t="s">
        <v>382</v>
      </c>
      <c r="E135" s="22">
        <v>1252633</v>
      </c>
      <c r="F135" s="22">
        <v>25146360</v>
      </c>
      <c r="G135" s="22">
        <v>-8057694</v>
      </c>
      <c r="H135" s="22">
        <v>240967</v>
      </c>
      <c r="I135" s="22">
        <v>0</v>
      </c>
      <c r="J135" s="22">
        <v>-19868658</v>
      </c>
      <c r="K135" s="22">
        <v>0</v>
      </c>
      <c r="L135" s="22">
        <v>309704</v>
      </c>
      <c r="M135" s="22">
        <v>7578433</v>
      </c>
      <c r="N135" s="22">
        <v>0</v>
      </c>
      <c r="O135" s="22">
        <v>-943737</v>
      </c>
      <c r="P135" s="22">
        <v>0</v>
      </c>
      <c r="Q135" s="22">
        <v>0</v>
      </c>
      <c r="R135" s="22">
        <v>5658008</v>
      </c>
    </row>
    <row r="136" spans="1:18" x14ac:dyDescent="0.35">
      <c r="A136" s="22" t="s">
        <v>114</v>
      </c>
      <c r="B136" s="22" t="s">
        <v>294</v>
      </c>
      <c r="C136" s="22" t="s">
        <v>383</v>
      </c>
      <c r="D136" s="22" t="s">
        <v>384</v>
      </c>
      <c r="E136" s="22">
        <v>-594923</v>
      </c>
      <c r="F136" s="22">
        <v>1233176</v>
      </c>
      <c r="G136" s="22">
        <v>-4559390</v>
      </c>
      <c r="H136" s="22">
        <v>2954220</v>
      </c>
      <c r="I136" s="22">
        <v>0</v>
      </c>
      <c r="J136" s="22">
        <v>-3480527</v>
      </c>
      <c r="K136" s="22">
        <v>0</v>
      </c>
      <c r="L136" s="22">
        <v>0</v>
      </c>
      <c r="M136" s="22">
        <v>4797704</v>
      </c>
      <c r="N136" s="22">
        <v>0</v>
      </c>
      <c r="O136" s="22">
        <v>-1035491</v>
      </c>
      <c r="P136" s="22">
        <v>0</v>
      </c>
      <c r="Q136" s="22">
        <v>0</v>
      </c>
      <c r="R136" s="22">
        <v>-685231</v>
      </c>
    </row>
    <row r="137" spans="1:18" x14ac:dyDescent="0.35">
      <c r="A137" s="22" t="s">
        <v>114</v>
      </c>
      <c r="B137" s="22" t="s">
        <v>294</v>
      </c>
      <c r="C137" s="22" t="s">
        <v>385</v>
      </c>
      <c r="D137" s="22" t="s">
        <v>386</v>
      </c>
      <c r="E137" s="22">
        <v>4464234</v>
      </c>
      <c r="F137" s="22">
        <v>1637479</v>
      </c>
      <c r="G137" s="22">
        <v>-2243334</v>
      </c>
      <c r="H137" s="22">
        <v>1345986</v>
      </c>
      <c r="I137" s="22">
        <v>0</v>
      </c>
      <c r="J137" s="22">
        <v>-5438947</v>
      </c>
      <c r="K137" s="22">
        <v>0</v>
      </c>
      <c r="L137" s="22">
        <v>468725</v>
      </c>
      <c r="M137" s="22">
        <v>3652371</v>
      </c>
      <c r="N137" s="22">
        <v>0</v>
      </c>
      <c r="O137" s="22">
        <v>0</v>
      </c>
      <c r="P137" s="22">
        <v>0</v>
      </c>
      <c r="Q137" s="22">
        <v>0</v>
      </c>
      <c r="R137" s="22">
        <v>3886514</v>
      </c>
    </row>
    <row r="138" spans="1:18" x14ac:dyDescent="0.35">
      <c r="A138" s="22" t="s">
        <v>114</v>
      </c>
      <c r="B138" s="22" t="s">
        <v>294</v>
      </c>
      <c r="C138" s="22" t="s">
        <v>387</v>
      </c>
      <c r="D138" s="22" t="s">
        <v>388</v>
      </c>
      <c r="E138" s="22">
        <v>194755</v>
      </c>
      <c r="F138" s="22">
        <v>-622752</v>
      </c>
      <c r="G138" s="22">
        <v>0</v>
      </c>
      <c r="H138" s="22">
        <v>0</v>
      </c>
      <c r="I138" s="22">
        <v>0</v>
      </c>
      <c r="J138" s="22">
        <v>-305038</v>
      </c>
      <c r="K138" s="22">
        <v>0</v>
      </c>
      <c r="L138" s="22">
        <v>0</v>
      </c>
      <c r="M138" s="22">
        <v>592159</v>
      </c>
      <c r="N138" s="22">
        <v>0</v>
      </c>
      <c r="O138" s="22">
        <v>-21989</v>
      </c>
      <c r="P138" s="22">
        <v>0</v>
      </c>
      <c r="Q138" s="22">
        <v>0</v>
      </c>
      <c r="R138" s="22">
        <v>-162865</v>
      </c>
    </row>
    <row r="139" spans="1:18" x14ac:dyDescent="0.35">
      <c r="A139" s="22" t="s">
        <v>114</v>
      </c>
      <c r="B139" s="22" t="s">
        <v>294</v>
      </c>
      <c r="C139" s="22" t="s">
        <v>389</v>
      </c>
      <c r="D139" s="22" t="s">
        <v>390</v>
      </c>
      <c r="E139" s="22">
        <v>351099</v>
      </c>
      <c r="F139" s="22">
        <v>552997</v>
      </c>
      <c r="G139" s="22">
        <v>-424276</v>
      </c>
      <c r="H139" s="22">
        <v>18687</v>
      </c>
      <c r="I139" s="22">
        <v>0</v>
      </c>
      <c r="J139" s="22">
        <v>-394921</v>
      </c>
      <c r="K139" s="22">
        <v>0</v>
      </c>
      <c r="L139" s="22">
        <v>0</v>
      </c>
      <c r="M139" s="22">
        <v>433522</v>
      </c>
      <c r="N139" s="22">
        <v>0</v>
      </c>
      <c r="O139" s="22">
        <v>-102329</v>
      </c>
      <c r="P139" s="22">
        <v>0</v>
      </c>
      <c r="Q139" s="22">
        <v>0</v>
      </c>
      <c r="R139" s="22">
        <v>434779</v>
      </c>
    </row>
    <row r="140" spans="1:18" x14ac:dyDescent="0.35">
      <c r="A140" s="22" t="s">
        <v>114</v>
      </c>
      <c r="B140" s="22" t="s">
        <v>294</v>
      </c>
      <c r="C140" s="22" t="s">
        <v>391</v>
      </c>
      <c r="D140" s="22" t="s">
        <v>392</v>
      </c>
      <c r="E140" s="22">
        <v>2162743</v>
      </c>
      <c r="F140" s="22">
        <v>24361</v>
      </c>
      <c r="G140" s="22">
        <v>0</v>
      </c>
      <c r="H140" s="22">
        <v>139146</v>
      </c>
      <c r="I140" s="22">
        <v>0</v>
      </c>
      <c r="J140" s="22">
        <v>-884169</v>
      </c>
      <c r="K140" s="22">
        <v>0</v>
      </c>
      <c r="L140" s="22">
        <v>0</v>
      </c>
      <c r="M140" s="22">
        <v>902665</v>
      </c>
      <c r="N140" s="22">
        <v>0</v>
      </c>
      <c r="O140" s="22">
        <v>-96509</v>
      </c>
      <c r="P140" s="22">
        <v>0</v>
      </c>
      <c r="Q140" s="22">
        <v>0</v>
      </c>
      <c r="R140" s="22">
        <v>2248237</v>
      </c>
    </row>
    <row r="141" spans="1:18" x14ac:dyDescent="0.35">
      <c r="A141" s="22" t="s">
        <v>114</v>
      </c>
      <c r="B141" s="22" t="s">
        <v>294</v>
      </c>
      <c r="C141" s="22" t="s">
        <v>393</v>
      </c>
      <c r="D141" s="22" t="s">
        <v>394</v>
      </c>
      <c r="E141" s="22">
        <v>1206100</v>
      </c>
      <c r="F141" s="22">
        <v>450828</v>
      </c>
      <c r="G141" s="22">
        <v>-202682</v>
      </c>
      <c r="H141" s="22">
        <v>61800</v>
      </c>
      <c r="I141" s="22">
        <v>0</v>
      </c>
      <c r="J141" s="22">
        <v>-691548</v>
      </c>
      <c r="K141" s="22">
        <v>0</v>
      </c>
      <c r="L141" s="22">
        <v>61315</v>
      </c>
      <c r="M141" s="22">
        <v>489997</v>
      </c>
      <c r="N141" s="22">
        <v>0</v>
      </c>
      <c r="O141" s="22">
        <v>0</v>
      </c>
      <c r="P141" s="22">
        <v>0</v>
      </c>
      <c r="Q141" s="22">
        <v>0</v>
      </c>
      <c r="R141" s="22">
        <v>1375810</v>
      </c>
    </row>
    <row r="142" spans="1:18" x14ac:dyDescent="0.35">
      <c r="A142" s="22" t="s">
        <v>114</v>
      </c>
      <c r="B142" s="22" t="s">
        <v>294</v>
      </c>
      <c r="C142" s="22" t="s">
        <v>395</v>
      </c>
      <c r="D142" s="22" t="s">
        <v>396</v>
      </c>
      <c r="E142" s="22">
        <v>1103811</v>
      </c>
      <c r="F142" s="22">
        <v>1553878</v>
      </c>
      <c r="G142" s="22">
        <v>-412906</v>
      </c>
      <c r="H142" s="22">
        <v>0</v>
      </c>
      <c r="I142" s="22">
        <v>0</v>
      </c>
      <c r="J142" s="22">
        <v>-1772719</v>
      </c>
      <c r="K142" s="22">
        <v>0</v>
      </c>
      <c r="L142" s="22">
        <v>0</v>
      </c>
      <c r="M142" s="22">
        <v>750868</v>
      </c>
      <c r="N142" s="22">
        <v>0</v>
      </c>
      <c r="O142" s="22">
        <v>-1313425</v>
      </c>
      <c r="P142" s="22">
        <v>0</v>
      </c>
      <c r="Q142" s="22">
        <v>1121599</v>
      </c>
      <c r="R142" s="22">
        <v>1031106</v>
      </c>
    </row>
    <row r="143" spans="1:18" x14ac:dyDescent="0.35">
      <c r="A143" s="22" t="s">
        <v>114</v>
      </c>
      <c r="B143" s="22" t="s">
        <v>294</v>
      </c>
      <c r="C143" s="22" t="s">
        <v>397</v>
      </c>
      <c r="D143" s="22" t="s">
        <v>398</v>
      </c>
      <c r="E143" s="22">
        <v>634715</v>
      </c>
      <c r="F143" s="22">
        <v>-240881</v>
      </c>
      <c r="G143" s="22">
        <v>0</v>
      </c>
      <c r="H143" s="22">
        <v>50854</v>
      </c>
      <c r="I143" s="22">
        <v>0</v>
      </c>
      <c r="J143" s="22">
        <v>-484087</v>
      </c>
      <c r="K143" s="22">
        <v>0</v>
      </c>
      <c r="L143" s="22">
        <v>73617</v>
      </c>
      <c r="M143" s="22">
        <v>1221659</v>
      </c>
      <c r="N143" s="22">
        <v>0</v>
      </c>
      <c r="O143" s="22">
        <v>-89691</v>
      </c>
      <c r="P143" s="22">
        <v>0</v>
      </c>
      <c r="Q143" s="22">
        <v>226707</v>
      </c>
      <c r="R143" s="22">
        <v>1392893</v>
      </c>
    </row>
    <row r="144" spans="1:18" x14ac:dyDescent="0.35">
      <c r="A144" s="22" t="s">
        <v>114</v>
      </c>
      <c r="B144" s="22" t="s">
        <v>294</v>
      </c>
      <c r="C144" s="22" t="s">
        <v>399</v>
      </c>
      <c r="D144" s="22" t="s">
        <v>400</v>
      </c>
      <c r="E144" s="22">
        <v>-194117</v>
      </c>
      <c r="F144" s="22">
        <v>1455032</v>
      </c>
      <c r="G144" s="22">
        <v>0</v>
      </c>
      <c r="H144" s="22">
        <v>2953</v>
      </c>
      <c r="I144" s="22">
        <v>0</v>
      </c>
      <c r="J144" s="22">
        <v>-843252</v>
      </c>
      <c r="K144" s="22">
        <v>-1626171</v>
      </c>
      <c r="L144" s="22">
        <v>88</v>
      </c>
      <c r="M144" s="22">
        <v>1067987</v>
      </c>
      <c r="N144" s="22">
        <v>0</v>
      </c>
      <c r="O144" s="22">
        <v>-191590</v>
      </c>
      <c r="P144" s="22">
        <v>0</v>
      </c>
      <c r="Q144" s="22">
        <v>87710</v>
      </c>
      <c r="R144" s="22">
        <v>-241360</v>
      </c>
    </row>
    <row r="145" spans="1:18" x14ac:dyDescent="0.35">
      <c r="A145" s="22" t="s">
        <v>114</v>
      </c>
      <c r="B145" s="22" t="s">
        <v>294</v>
      </c>
      <c r="C145" s="22" t="s">
        <v>401</v>
      </c>
      <c r="D145" s="22" t="s">
        <v>402</v>
      </c>
      <c r="E145" s="22">
        <v>584142</v>
      </c>
      <c r="F145" s="22">
        <v>-55030</v>
      </c>
      <c r="G145" s="22">
        <v>0</v>
      </c>
      <c r="H145" s="22">
        <v>0</v>
      </c>
      <c r="I145" s="22">
        <v>0</v>
      </c>
      <c r="J145" s="22">
        <v>-124366</v>
      </c>
      <c r="K145" s="22">
        <v>0</v>
      </c>
      <c r="L145" s="22">
        <v>0</v>
      </c>
      <c r="M145" s="22">
        <v>313655</v>
      </c>
      <c r="N145" s="22">
        <v>0</v>
      </c>
      <c r="O145" s="22">
        <v>0</v>
      </c>
      <c r="P145" s="22">
        <v>0</v>
      </c>
      <c r="Q145" s="22">
        <v>0</v>
      </c>
      <c r="R145" s="22">
        <v>718401</v>
      </c>
    </row>
    <row r="146" spans="1:18" x14ac:dyDescent="0.35">
      <c r="A146" s="22" t="s">
        <v>114</v>
      </c>
      <c r="B146" s="22" t="s">
        <v>294</v>
      </c>
      <c r="C146" s="22" t="s">
        <v>403</v>
      </c>
      <c r="D146" s="22" t="s">
        <v>404</v>
      </c>
      <c r="E146" s="22">
        <v>1758032</v>
      </c>
      <c r="F146" s="22">
        <v>317852</v>
      </c>
      <c r="G146" s="22">
        <v>0</v>
      </c>
      <c r="H146" s="22">
        <v>0</v>
      </c>
      <c r="I146" s="22">
        <v>0</v>
      </c>
      <c r="J146" s="22">
        <v>-1116112</v>
      </c>
      <c r="K146" s="22">
        <v>0</v>
      </c>
      <c r="L146" s="22">
        <v>54000</v>
      </c>
      <c r="M146" s="22">
        <v>590562</v>
      </c>
      <c r="N146" s="22">
        <v>0</v>
      </c>
      <c r="O146" s="22">
        <v>0</v>
      </c>
      <c r="P146" s="22">
        <v>0</v>
      </c>
      <c r="Q146" s="22">
        <v>0</v>
      </c>
      <c r="R146" s="22">
        <v>1604334</v>
      </c>
    </row>
    <row r="147" spans="1:18" x14ac:dyDescent="0.35">
      <c r="A147" s="22" t="s">
        <v>114</v>
      </c>
      <c r="B147" s="22" t="s">
        <v>294</v>
      </c>
      <c r="C147" s="22" t="s">
        <v>405</v>
      </c>
      <c r="D147" s="22" t="s">
        <v>406</v>
      </c>
      <c r="E147" s="22">
        <v>0</v>
      </c>
      <c r="F147" s="22">
        <v>1104861</v>
      </c>
      <c r="G147" s="22">
        <v>-327192</v>
      </c>
      <c r="H147" s="22">
        <v>70565</v>
      </c>
      <c r="I147" s="22">
        <v>0</v>
      </c>
      <c r="J147" s="22">
        <v>-1108680</v>
      </c>
      <c r="K147" s="22">
        <v>0</v>
      </c>
      <c r="L147" s="22">
        <v>2850</v>
      </c>
      <c r="M147" s="22">
        <v>613405</v>
      </c>
      <c r="N147" s="22">
        <v>0</v>
      </c>
      <c r="O147" s="22">
        <v>-39398</v>
      </c>
      <c r="P147" s="22">
        <v>0</v>
      </c>
      <c r="Q147" s="22">
        <v>0</v>
      </c>
      <c r="R147" s="22">
        <v>316411</v>
      </c>
    </row>
    <row r="148" spans="1:18" x14ac:dyDescent="0.35">
      <c r="A148" s="22" t="s">
        <v>114</v>
      </c>
      <c r="B148" s="22" t="s">
        <v>294</v>
      </c>
      <c r="C148" s="22" t="s">
        <v>407</v>
      </c>
      <c r="D148" s="22" t="s">
        <v>408</v>
      </c>
      <c r="E148" s="22">
        <v>0</v>
      </c>
      <c r="F148" s="22">
        <v>-2252149</v>
      </c>
      <c r="G148" s="22">
        <v>0</v>
      </c>
      <c r="H148" s="22">
        <v>-1091839</v>
      </c>
      <c r="I148" s="22">
        <v>0</v>
      </c>
      <c r="J148" s="22">
        <v>-2084326</v>
      </c>
      <c r="K148" s="22">
        <v>-674741</v>
      </c>
      <c r="L148" s="22">
        <v>165549</v>
      </c>
      <c r="M148" s="22">
        <v>6825461</v>
      </c>
      <c r="N148" s="22">
        <v>0</v>
      </c>
      <c r="O148" s="22">
        <v>-887955</v>
      </c>
      <c r="P148" s="22">
        <v>0</v>
      </c>
      <c r="Q148" s="22">
        <v>0</v>
      </c>
      <c r="R148" s="22">
        <v>0</v>
      </c>
    </row>
    <row r="149" spans="1:18" x14ac:dyDescent="0.35">
      <c r="A149" s="22" t="s">
        <v>114</v>
      </c>
      <c r="B149" s="22" t="s">
        <v>294</v>
      </c>
      <c r="C149" s="22" t="s">
        <v>409</v>
      </c>
      <c r="D149" s="22" t="s">
        <v>410</v>
      </c>
      <c r="E149" s="22">
        <v>101648</v>
      </c>
      <c r="F149" s="22">
        <v>682671</v>
      </c>
      <c r="G149" s="22">
        <v>-72216</v>
      </c>
      <c r="H149" s="22">
        <v>0</v>
      </c>
      <c r="I149" s="22">
        <v>0</v>
      </c>
      <c r="J149" s="22">
        <v>-1101514</v>
      </c>
      <c r="K149" s="22">
        <v>0</v>
      </c>
      <c r="L149" s="22">
        <v>6970</v>
      </c>
      <c r="M149" s="22">
        <v>563037</v>
      </c>
      <c r="N149" s="22">
        <v>0</v>
      </c>
      <c r="O149" s="22">
        <v>-79743</v>
      </c>
      <c r="P149" s="22">
        <v>0</v>
      </c>
      <c r="Q149" s="22">
        <v>0</v>
      </c>
      <c r="R149" s="22">
        <v>100853</v>
      </c>
    </row>
    <row r="150" spans="1:18" x14ac:dyDescent="0.35">
      <c r="A150" s="22" t="s">
        <v>114</v>
      </c>
      <c r="B150" s="22" t="s">
        <v>294</v>
      </c>
      <c r="C150" s="22" t="s">
        <v>411</v>
      </c>
      <c r="D150" s="22" t="s">
        <v>412</v>
      </c>
      <c r="E150" s="22">
        <v>126318</v>
      </c>
      <c r="F150" s="22">
        <v>408711</v>
      </c>
      <c r="G150" s="22">
        <v>-945098</v>
      </c>
      <c r="H150" s="22">
        <v>0</v>
      </c>
      <c r="I150" s="22">
        <v>0</v>
      </c>
      <c r="J150" s="22">
        <v>-712931</v>
      </c>
      <c r="K150" s="22">
        <v>0</v>
      </c>
      <c r="L150" s="22">
        <v>8893</v>
      </c>
      <c r="M150" s="22">
        <v>1275022</v>
      </c>
      <c r="N150" s="22">
        <v>0</v>
      </c>
      <c r="O150" s="22">
        <v>-7150</v>
      </c>
      <c r="P150" s="22">
        <v>0</v>
      </c>
      <c r="Q150" s="22">
        <v>0</v>
      </c>
      <c r="R150" s="22">
        <v>153765</v>
      </c>
    </row>
    <row r="151" spans="1:18" x14ac:dyDescent="0.35">
      <c r="A151" s="22" t="s">
        <v>114</v>
      </c>
      <c r="B151" s="22" t="s">
        <v>294</v>
      </c>
      <c r="C151" s="22" t="s">
        <v>413</v>
      </c>
      <c r="D151" s="22" t="s">
        <v>414</v>
      </c>
      <c r="E151" s="22">
        <v>100000</v>
      </c>
      <c r="F151" s="22">
        <v>2828260</v>
      </c>
      <c r="G151" s="22">
        <v>-502304</v>
      </c>
      <c r="H151" s="22">
        <v>0</v>
      </c>
      <c r="I151" s="22">
        <v>0</v>
      </c>
      <c r="J151" s="22">
        <v>-2861781</v>
      </c>
      <c r="K151" s="22">
        <v>0</v>
      </c>
      <c r="L151" s="22">
        <v>59085</v>
      </c>
      <c r="M151" s="22">
        <v>493736</v>
      </c>
      <c r="N151" s="22">
        <v>0</v>
      </c>
      <c r="O151" s="22">
        <v>-16996</v>
      </c>
      <c r="P151" s="22">
        <v>0</v>
      </c>
      <c r="Q151" s="22">
        <v>0</v>
      </c>
      <c r="R151" s="22">
        <v>100000</v>
      </c>
    </row>
    <row r="152" spans="1:18" x14ac:dyDescent="0.35">
      <c r="A152" s="22" t="s">
        <v>114</v>
      </c>
      <c r="B152" s="22" t="s">
        <v>294</v>
      </c>
      <c r="C152" s="22" t="s">
        <v>415</v>
      </c>
      <c r="D152" s="22" t="s">
        <v>416</v>
      </c>
      <c r="E152" s="22">
        <v>10979192</v>
      </c>
      <c r="F152" s="22">
        <v>14503356</v>
      </c>
      <c r="G152" s="22">
        <v>-12774902</v>
      </c>
      <c r="H152" s="22">
        <v>1459872</v>
      </c>
      <c r="I152" s="22">
        <v>0</v>
      </c>
      <c r="J152" s="22">
        <v>-9082064</v>
      </c>
      <c r="K152" s="22">
        <v>-1887156</v>
      </c>
      <c r="L152" s="22">
        <v>8955</v>
      </c>
      <c r="M152" s="22">
        <v>11260368</v>
      </c>
      <c r="N152" s="22">
        <v>0</v>
      </c>
      <c r="O152" s="22">
        <v>-3479467</v>
      </c>
      <c r="P152" s="22">
        <v>0</v>
      </c>
      <c r="Q152" s="22">
        <v>6030959</v>
      </c>
      <c r="R152" s="22">
        <v>17019113</v>
      </c>
    </row>
    <row r="153" spans="1:18" x14ac:dyDescent="0.35">
      <c r="A153" s="22" t="s">
        <v>114</v>
      </c>
      <c r="B153" s="22" t="s">
        <v>294</v>
      </c>
      <c r="C153" s="22" t="s">
        <v>417</v>
      </c>
      <c r="D153" s="22" t="s">
        <v>418</v>
      </c>
      <c r="E153" s="22">
        <v>1422655</v>
      </c>
      <c r="F153" s="22">
        <v>2004685</v>
      </c>
      <c r="G153" s="22">
        <v>-1124262</v>
      </c>
      <c r="H153" s="22">
        <v>139408</v>
      </c>
      <c r="I153" s="22">
        <v>0</v>
      </c>
      <c r="J153" s="22">
        <v>-7191509</v>
      </c>
      <c r="K153" s="22">
        <v>-467000</v>
      </c>
      <c r="L153" s="22">
        <v>45852</v>
      </c>
      <c r="M153" s="22">
        <v>3886998</v>
      </c>
      <c r="N153" s="22">
        <v>0</v>
      </c>
      <c r="O153" s="22">
        <v>-897405</v>
      </c>
      <c r="P153" s="22">
        <v>0</v>
      </c>
      <c r="Q153" s="22">
        <v>6455058</v>
      </c>
      <c r="R153" s="22">
        <v>4274480</v>
      </c>
    </row>
    <row r="154" spans="1:18" x14ac:dyDescent="0.35">
      <c r="A154" s="22" t="s">
        <v>114</v>
      </c>
      <c r="B154" s="22" t="s">
        <v>294</v>
      </c>
      <c r="C154" s="22" t="s">
        <v>419</v>
      </c>
      <c r="D154" s="22" t="s">
        <v>420</v>
      </c>
      <c r="E154" s="22">
        <v>-405306</v>
      </c>
      <c r="F154" s="22">
        <v>-159975</v>
      </c>
      <c r="G154" s="22">
        <v>54002</v>
      </c>
      <c r="H154" s="22">
        <v>36066</v>
      </c>
      <c r="I154" s="22">
        <v>0</v>
      </c>
      <c r="J154" s="22">
        <v>-90777</v>
      </c>
      <c r="K154" s="22">
        <v>0</v>
      </c>
      <c r="L154" s="22">
        <v>11618</v>
      </c>
      <c r="M154" s="22">
        <v>435713</v>
      </c>
      <c r="N154" s="22">
        <v>0</v>
      </c>
      <c r="O154" s="22">
        <v>-81341</v>
      </c>
      <c r="P154" s="22">
        <v>0</v>
      </c>
      <c r="Q154" s="22">
        <v>0</v>
      </c>
      <c r="R154" s="22">
        <v>-200000</v>
      </c>
    </row>
    <row r="155" spans="1:18" x14ac:dyDescent="0.35">
      <c r="A155" s="22" t="s">
        <v>114</v>
      </c>
      <c r="B155" s="22" t="s">
        <v>294</v>
      </c>
      <c r="C155" s="22" t="s">
        <v>421</v>
      </c>
      <c r="D155" s="22" t="s">
        <v>422</v>
      </c>
      <c r="E155" s="22">
        <v>723266</v>
      </c>
      <c r="F155" s="22">
        <v>773511</v>
      </c>
      <c r="G155" s="22">
        <v>-19328</v>
      </c>
      <c r="H155" s="22">
        <v>0</v>
      </c>
      <c r="I155" s="22">
        <v>0</v>
      </c>
      <c r="J155" s="22">
        <v>-1036532</v>
      </c>
      <c r="K155" s="22">
        <v>0</v>
      </c>
      <c r="L155" s="22">
        <v>0</v>
      </c>
      <c r="M155" s="22">
        <v>780993</v>
      </c>
      <c r="N155" s="22">
        <v>0</v>
      </c>
      <c r="O155" s="22">
        <v>-76680</v>
      </c>
      <c r="P155" s="22">
        <v>0</v>
      </c>
      <c r="Q155" s="22">
        <v>0</v>
      </c>
      <c r="R155" s="22">
        <v>1145230</v>
      </c>
    </row>
    <row r="156" spans="1:18" x14ac:dyDescent="0.35">
      <c r="A156" s="22" t="s">
        <v>114</v>
      </c>
      <c r="B156" s="22" t="s">
        <v>294</v>
      </c>
      <c r="C156" s="22" t="s">
        <v>423</v>
      </c>
      <c r="D156" s="22" t="s">
        <v>424</v>
      </c>
      <c r="E156" s="22">
        <v>-2650747</v>
      </c>
      <c r="F156" s="22">
        <v>-1993636</v>
      </c>
      <c r="G156" s="22">
        <v>-4424336</v>
      </c>
      <c r="H156" s="22">
        <v>3960857</v>
      </c>
      <c r="I156" s="22">
        <v>0</v>
      </c>
      <c r="J156" s="22">
        <v>-8486637</v>
      </c>
      <c r="K156" s="22">
        <v>0</v>
      </c>
      <c r="L156" s="22">
        <v>9536</v>
      </c>
      <c r="M156" s="22">
        <v>7514292</v>
      </c>
      <c r="N156" s="22">
        <v>0</v>
      </c>
      <c r="O156" s="22">
        <v>-1427117</v>
      </c>
      <c r="P156" s="22">
        <v>0</v>
      </c>
      <c r="Q156" s="22">
        <v>2262985</v>
      </c>
      <c r="R156" s="22">
        <v>-5234803</v>
      </c>
    </row>
    <row r="157" spans="1:18" x14ac:dyDescent="0.35">
      <c r="A157" s="22" t="s">
        <v>114</v>
      </c>
      <c r="B157" s="22" t="s">
        <v>294</v>
      </c>
      <c r="C157" s="22" t="s">
        <v>425</v>
      </c>
      <c r="D157" s="22" t="s">
        <v>426</v>
      </c>
      <c r="E157" s="22">
        <v>2395900</v>
      </c>
      <c r="F157" s="22">
        <v>1513604</v>
      </c>
      <c r="G157" s="22">
        <v>-2000550</v>
      </c>
      <c r="H157" s="22">
        <v>33210</v>
      </c>
      <c r="I157" s="22">
        <v>0</v>
      </c>
      <c r="J157" s="22">
        <v>-2644520</v>
      </c>
      <c r="K157" s="22">
        <v>0</v>
      </c>
      <c r="L157" s="22">
        <v>6001</v>
      </c>
      <c r="M157" s="22">
        <v>2056128</v>
      </c>
      <c r="N157" s="22">
        <v>0</v>
      </c>
      <c r="O157" s="22">
        <v>-224558</v>
      </c>
      <c r="P157" s="22">
        <v>0</v>
      </c>
      <c r="Q157" s="22">
        <v>0</v>
      </c>
      <c r="R157" s="22">
        <v>1135215</v>
      </c>
    </row>
    <row r="158" spans="1:18" x14ac:dyDescent="0.35">
      <c r="A158" s="22" t="s">
        <v>114</v>
      </c>
      <c r="B158" s="22" t="s">
        <v>294</v>
      </c>
      <c r="C158" s="22" t="s">
        <v>427</v>
      </c>
      <c r="D158" s="22" t="s">
        <v>428</v>
      </c>
      <c r="E158" s="22">
        <v>2310335</v>
      </c>
      <c r="F158" s="22">
        <v>-325663</v>
      </c>
      <c r="G158" s="22">
        <v>-343881</v>
      </c>
      <c r="H158" s="22">
        <v>370206</v>
      </c>
      <c r="I158" s="22">
        <v>0</v>
      </c>
      <c r="J158" s="22">
        <v>-731467</v>
      </c>
      <c r="K158" s="22">
        <v>0</v>
      </c>
      <c r="L158" s="22">
        <v>51386</v>
      </c>
      <c r="M158" s="22">
        <v>1067890</v>
      </c>
      <c r="N158" s="22">
        <v>0</v>
      </c>
      <c r="O158" s="22">
        <v>-208365</v>
      </c>
      <c r="P158" s="22">
        <v>0</v>
      </c>
      <c r="Q158" s="22">
        <v>500</v>
      </c>
      <c r="R158" s="22">
        <v>2190941</v>
      </c>
    </row>
    <row r="159" spans="1:18" x14ac:dyDescent="0.35">
      <c r="A159" s="22" t="s">
        <v>114</v>
      </c>
      <c r="B159" s="22" t="s">
        <v>294</v>
      </c>
      <c r="C159" s="22" t="s">
        <v>429</v>
      </c>
      <c r="D159" s="22" t="s">
        <v>430</v>
      </c>
      <c r="E159" s="22">
        <v>757221</v>
      </c>
      <c r="F159" s="22">
        <v>1253893</v>
      </c>
      <c r="G159" s="22">
        <v>-2206014</v>
      </c>
      <c r="H159" s="22">
        <v>1432942</v>
      </c>
      <c r="I159" s="22">
        <v>0</v>
      </c>
      <c r="J159" s="22">
        <v>-2133726</v>
      </c>
      <c r="K159" s="22">
        <v>0</v>
      </c>
      <c r="L159" s="22">
        <v>194820</v>
      </c>
      <c r="M159" s="22">
        <v>1675854</v>
      </c>
      <c r="N159" s="22">
        <v>0</v>
      </c>
      <c r="O159" s="22">
        <v>-118715</v>
      </c>
      <c r="P159" s="22">
        <v>0</v>
      </c>
      <c r="Q159" s="22">
        <v>0</v>
      </c>
      <c r="R159" s="22">
        <v>856275</v>
      </c>
    </row>
    <row r="160" spans="1:18" x14ac:dyDescent="0.35">
      <c r="A160" s="22" t="s">
        <v>114</v>
      </c>
      <c r="B160" s="22" t="s">
        <v>294</v>
      </c>
      <c r="C160" s="22" t="s">
        <v>431</v>
      </c>
      <c r="D160" s="22" t="s">
        <v>432</v>
      </c>
      <c r="E160" s="22">
        <v>3913808</v>
      </c>
      <c r="F160" s="22">
        <v>1178528</v>
      </c>
      <c r="G160" s="22">
        <v>-1694481</v>
      </c>
      <c r="H160" s="22">
        <v>445000</v>
      </c>
      <c r="I160" s="22">
        <v>0</v>
      </c>
      <c r="J160" s="22">
        <v>-2044431</v>
      </c>
      <c r="K160" s="22">
        <v>0</v>
      </c>
      <c r="L160" s="22">
        <v>1269330</v>
      </c>
      <c r="M160" s="22">
        <v>2346457</v>
      </c>
      <c r="N160" s="22">
        <v>0</v>
      </c>
      <c r="O160" s="22">
        <v>-506346</v>
      </c>
      <c r="P160" s="22">
        <v>0</v>
      </c>
      <c r="Q160" s="22">
        <v>0</v>
      </c>
      <c r="R160" s="22">
        <v>4907865</v>
      </c>
    </row>
    <row r="161" spans="1:18" x14ac:dyDescent="0.35">
      <c r="A161" s="22" t="s">
        <v>114</v>
      </c>
      <c r="B161" s="22" t="s">
        <v>294</v>
      </c>
      <c r="C161" s="22" t="s">
        <v>433</v>
      </c>
      <c r="D161" s="22" t="s">
        <v>434</v>
      </c>
      <c r="E161" s="22">
        <v>3581250</v>
      </c>
      <c r="F161" s="22">
        <v>827861</v>
      </c>
      <c r="G161" s="22">
        <v>-1665231</v>
      </c>
      <c r="H161" s="22">
        <v>0</v>
      </c>
      <c r="I161" s="22">
        <v>0</v>
      </c>
      <c r="J161" s="22">
        <v>-214316</v>
      </c>
      <c r="K161" s="22">
        <v>0</v>
      </c>
      <c r="L161" s="22">
        <v>53715</v>
      </c>
      <c r="M161" s="22">
        <v>1340723</v>
      </c>
      <c r="N161" s="22">
        <v>0</v>
      </c>
      <c r="O161" s="22">
        <v>-93658</v>
      </c>
      <c r="P161" s="22">
        <v>0</v>
      </c>
      <c r="Q161" s="22">
        <v>0</v>
      </c>
      <c r="R161" s="22">
        <v>3830344</v>
      </c>
    </row>
    <row r="162" spans="1:18" x14ac:dyDescent="0.35">
      <c r="A162" s="22" t="s">
        <v>114</v>
      </c>
      <c r="B162" s="22" t="s">
        <v>294</v>
      </c>
      <c r="C162" s="22" t="s">
        <v>435</v>
      </c>
      <c r="D162" s="22" t="s">
        <v>436</v>
      </c>
      <c r="E162" s="22">
        <v>943959</v>
      </c>
      <c r="F162" s="22">
        <v>626116</v>
      </c>
      <c r="G162" s="22">
        <v>0</v>
      </c>
      <c r="H162" s="22">
        <v>40533</v>
      </c>
      <c r="I162" s="22">
        <v>0</v>
      </c>
      <c r="J162" s="22">
        <v>-1996322</v>
      </c>
      <c r="K162" s="22">
        <v>0</v>
      </c>
      <c r="L162" s="22">
        <v>37311</v>
      </c>
      <c r="M162" s="22">
        <v>1251176</v>
      </c>
      <c r="N162" s="22">
        <v>0</v>
      </c>
      <c r="O162" s="22">
        <v>-150070</v>
      </c>
      <c r="P162" s="22">
        <v>0</v>
      </c>
      <c r="Q162" s="22">
        <v>0</v>
      </c>
      <c r="R162" s="22">
        <v>752703</v>
      </c>
    </row>
    <row r="163" spans="1:18" x14ac:dyDescent="0.35">
      <c r="A163" s="22" t="s">
        <v>114</v>
      </c>
      <c r="B163" s="22" t="s">
        <v>294</v>
      </c>
      <c r="C163" s="22" t="s">
        <v>437</v>
      </c>
      <c r="D163" s="22" t="s">
        <v>438</v>
      </c>
      <c r="E163" s="22">
        <v>1103576</v>
      </c>
      <c r="F163" s="22">
        <v>777272</v>
      </c>
      <c r="G163" s="22">
        <v>-2546</v>
      </c>
      <c r="H163" s="22">
        <v>0</v>
      </c>
      <c r="I163" s="22">
        <v>0</v>
      </c>
      <c r="J163" s="22">
        <v>-1851538</v>
      </c>
      <c r="K163" s="22">
        <v>0</v>
      </c>
      <c r="L163" s="22">
        <v>5000</v>
      </c>
      <c r="M163" s="22">
        <v>1502053</v>
      </c>
      <c r="N163" s="22">
        <v>0</v>
      </c>
      <c r="O163" s="22">
        <v>-1027245</v>
      </c>
      <c r="P163" s="22">
        <v>0</v>
      </c>
      <c r="Q163" s="22">
        <v>0</v>
      </c>
      <c r="R163" s="22">
        <v>506572</v>
      </c>
    </row>
    <row r="164" spans="1:18" x14ac:dyDescent="0.35">
      <c r="A164" s="22" t="s">
        <v>114</v>
      </c>
      <c r="B164" s="22" t="s">
        <v>294</v>
      </c>
      <c r="C164" s="22" t="s">
        <v>439</v>
      </c>
      <c r="D164" s="22" t="s">
        <v>440</v>
      </c>
      <c r="E164" s="22">
        <v>10066142</v>
      </c>
      <c r="F164" s="22">
        <v>2151635</v>
      </c>
      <c r="G164" s="22">
        <v>-2461232</v>
      </c>
      <c r="H164" s="22">
        <v>364697</v>
      </c>
      <c r="I164" s="22">
        <v>0</v>
      </c>
      <c r="J164" s="22">
        <v>-2488665</v>
      </c>
      <c r="K164" s="22">
        <v>0</v>
      </c>
      <c r="L164" s="22">
        <v>5572</v>
      </c>
      <c r="M164" s="22">
        <v>3456398</v>
      </c>
      <c r="N164" s="22">
        <v>0</v>
      </c>
      <c r="O164" s="22">
        <v>-427440</v>
      </c>
      <c r="P164" s="22">
        <v>0</v>
      </c>
      <c r="Q164" s="22">
        <v>0</v>
      </c>
      <c r="R164" s="22">
        <v>10667107</v>
      </c>
    </row>
    <row r="165" spans="1:18" x14ac:dyDescent="0.35">
      <c r="A165" s="22" t="s">
        <v>114</v>
      </c>
      <c r="B165" s="22" t="s">
        <v>294</v>
      </c>
      <c r="C165" s="22" t="s">
        <v>441</v>
      </c>
      <c r="D165" s="22" t="s">
        <v>442</v>
      </c>
      <c r="E165" s="22">
        <v>1201959</v>
      </c>
      <c r="F165" s="22">
        <v>374982</v>
      </c>
      <c r="G165" s="22">
        <v>0</v>
      </c>
      <c r="H165" s="22">
        <v>53829</v>
      </c>
      <c r="I165" s="22">
        <v>0</v>
      </c>
      <c r="J165" s="22">
        <v>-1098214</v>
      </c>
      <c r="K165" s="22">
        <v>0</v>
      </c>
      <c r="L165" s="22">
        <v>63741</v>
      </c>
      <c r="M165" s="22">
        <v>1143501</v>
      </c>
      <c r="N165" s="22">
        <v>0</v>
      </c>
      <c r="O165" s="22">
        <v>-263004</v>
      </c>
      <c r="P165" s="22">
        <v>0</v>
      </c>
      <c r="Q165" s="22">
        <v>2600000</v>
      </c>
      <c r="R165" s="22">
        <v>4076794</v>
      </c>
    </row>
    <row r="166" spans="1:18" x14ac:dyDescent="0.35">
      <c r="A166" s="22" t="s">
        <v>114</v>
      </c>
      <c r="B166" s="22" t="s">
        <v>294</v>
      </c>
      <c r="C166" s="22" t="s">
        <v>443</v>
      </c>
      <c r="D166" s="22" t="s">
        <v>444</v>
      </c>
      <c r="E166" s="22">
        <v>1758041</v>
      </c>
      <c r="F166" s="22">
        <v>827001</v>
      </c>
      <c r="G166" s="22">
        <v>108722</v>
      </c>
      <c r="H166" s="22">
        <v>0</v>
      </c>
      <c r="I166" s="22">
        <v>0</v>
      </c>
      <c r="J166" s="22">
        <v>-1336143</v>
      </c>
      <c r="K166" s="22">
        <v>0</v>
      </c>
      <c r="L166" s="22">
        <v>0</v>
      </c>
      <c r="M166" s="22">
        <v>1374659</v>
      </c>
      <c r="N166" s="22">
        <v>0</v>
      </c>
      <c r="O166" s="22">
        <v>-309356</v>
      </c>
      <c r="P166" s="22">
        <v>0</v>
      </c>
      <c r="Q166" s="22">
        <v>0</v>
      </c>
      <c r="R166" s="22">
        <v>2422924</v>
      </c>
    </row>
    <row r="167" spans="1:18" x14ac:dyDescent="0.35">
      <c r="A167" s="22" t="s">
        <v>114</v>
      </c>
      <c r="B167" s="22" t="s">
        <v>294</v>
      </c>
      <c r="C167" s="22" t="s">
        <v>445</v>
      </c>
      <c r="D167" s="22" t="s">
        <v>446</v>
      </c>
      <c r="E167" s="22">
        <v>7815610</v>
      </c>
      <c r="F167" s="22">
        <v>5086246</v>
      </c>
      <c r="G167" s="22">
        <v>-11699141</v>
      </c>
      <c r="H167" s="22">
        <v>19500</v>
      </c>
      <c r="I167" s="22">
        <v>0</v>
      </c>
      <c r="J167" s="22">
        <v>-1359856</v>
      </c>
      <c r="K167" s="22">
        <v>0</v>
      </c>
      <c r="L167" s="22">
        <v>182855</v>
      </c>
      <c r="M167" s="22">
        <v>3413907</v>
      </c>
      <c r="N167" s="22">
        <v>0</v>
      </c>
      <c r="O167" s="22">
        <v>-708806</v>
      </c>
      <c r="P167" s="22">
        <v>0</v>
      </c>
      <c r="Q167" s="22">
        <v>0</v>
      </c>
      <c r="R167" s="22">
        <v>2750315</v>
      </c>
    </row>
    <row r="168" spans="1:18" x14ac:dyDescent="0.35">
      <c r="A168" s="22" t="s">
        <v>114</v>
      </c>
      <c r="B168" s="22" t="s">
        <v>294</v>
      </c>
      <c r="C168" s="22" t="s">
        <v>447</v>
      </c>
      <c r="D168" s="22" t="s">
        <v>448</v>
      </c>
      <c r="E168" s="22">
        <v>1512333</v>
      </c>
      <c r="F168" s="22">
        <v>167364</v>
      </c>
      <c r="G168" s="22">
        <v>-46189</v>
      </c>
      <c r="H168" s="22">
        <v>0</v>
      </c>
      <c r="I168" s="22">
        <v>0</v>
      </c>
      <c r="J168" s="22">
        <v>-332738</v>
      </c>
      <c r="K168" s="22">
        <v>0</v>
      </c>
      <c r="L168" s="22">
        <v>0</v>
      </c>
      <c r="M168" s="22">
        <v>422779</v>
      </c>
      <c r="N168" s="22">
        <v>0</v>
      </c>
      <c r="O168" s="22">
        <v>-84934</v>
      </c>
      <c r="P168" s="22">
        <v>0</v>
      </c>
      <c r="Q168" s="22">
        <v>0</v>
      </c>
      <c r="R168" s="22">
        <v>1638615</v>
      </c>
    </row>
    <row r="169" spans="1:18" x14ac:dyDescent="0.35">
      <c r="A169" s="22" t="s">
        <v>114</v>
      </c>
      <c r="B169" s="22" t="s">
        <v>294</v>
      </c>
      <c r="C169" s="22" t="s">
        <v>449</v>
      </c>
      <c r="D169" s="22" t="s">
        <v>450</v>
      </c>
      <c r="E169" s="22">
        <v>3822195</v>
      </c>
      <c r="F169" s="22">
        <v>2205591</v>
      </c>
      <c r="G169" s="22">
        <v>-1012666</v>
      </c>
      <c r="H169" s="22">
        <v>0</v>
      </c>
      <c r="I169" s="22">
        <v>0</v>
      </c>
      <c r="J169" s="22">
        <v>-1818890</v>
      </c>
      <c r="K169" s="22">
        <v>0</v>
      </c>
      <c r="L169" s="22">
        <v>9363</v>
      </c>
      <c r="M169" s="22">
        <v>1379291</v>
      </c>
      <c r="N169" s="22">
        <v>0</v>
      </c>
      <c r="O169" s="22">
        <v>-491097</v>
      </c>
      <c r="P169" s="22">
        <v>0</v>
      </c>
      <c r="Q169" s="22">
        <v>-1009181</v>
      </c>
      <c r="R169" s="22">
        <v>3084606</v>
      </c>
    </row>
    <row r="170" spans="1:18" x14ac:dyDescent="0.35">
      <c r="A170" s="22" t="s">
        <v>114</v>
      </c>
      <c r="B170" s="22" t="s">
        <v>294</v>
      </c>
      <c r="C170" s="22" t="s">
        <v>451</v>
      </c>
      <c r="D170" s="22" t="s">
        <v>452</v>
      </c>
      <c r="E170" s="22">
        <v>1587989</v>
      </c>
      <c r="F170" s="22">
        <v>4781160</v>
      </c>
      <c r="G170" s="22">
        <v>-3522230</v>
      </c>
      <c r="H170" s="22">
        <v>415149</v>
      </c>
      <c r="I170" s="22">
        <v>0</v>
      </c>
      <c r="J170" s="22">
        <v>-4548497</v>
      </c>
      <c r="K170" s="22">
        <v>0</v>
      </c>
      <c r="L170" s="22">
        <v>96544</v>
      </c>
      <c r="M170" s="22">
        <v>5204480</v>
      </c>
      <c r="N170" s="22">
        <v>0</v>
      </c>
      <c r="O170" s="22">
        <v>-2030406</v>
      </c>
      <c r="P170" s="22">
        <v>0</v>
      </c>
      <c r="Q170" s="22">
        <v>0</v>
      </c>
      <c r="R170" s="22">
        <v>1984189</v>
      </c>
    </row>
    <row r="171" spans="1:18" x14ac:dyDescent="0.35">
      <c r="A171" s="22" t="s">
        <v>114</v>
      </c>
      <c r="B171" s="22" t="s">
        <v>294</v>
      </c>
      <c r="C171" s="22" t="s">
        <v>453</v>
      </c>
      <c r="D171" s="22" t="s">
        <v>454</v>
      </c>
      <c r="E171" s="22">
        <v>402488</v>
      </c>
      <c r="F171" s="22">
        <v>401831</v>
      </c>
      <c r="G171" s="22">
        <v>0</v>
      </c>
      <c r="H171" s="22">
        <v>0</v>
      </c>
      <c r="I171" s="22">
        <v>0</v>
      </c>
      <c r="J171" s="22">
        <v>-697501</v>
      </c>
      <c r="K171" s="22">
        <v>0</v>
      </c>
      <c r="L171" s="22">
        <v>0</v>
      </c>
      <c r="M171" s="22">
        <v>466348</v>
      </c>
      <c r="N171" s="22">
        <v>0</v>
      </c>
      <c r="O171" s="22">
        <v>-76345</v>
      </c>
      <c r="P171" s="22">
        <v>0</v>
      </c>
      <c r="Q171" s="22">
        <v>0</v>
      </c>
      <c r="R171" s="22">
        <v>496821</v>
      </c>
    </row>
    <row r="172" spans="1:18" x14ac:dyDescent="0.35">
      <c r="A172" s="22" t="s">
        <v>114</v>
      </c>
      <c r="B172" s="22" t="s">
        <v>294</v>
      </c>
      <c r="C172" s="22" t="s">
        <v>455</v>
      </c>
      <c r="D172" s="22" t="s">
        <v>456</v>
      </c>
      <c r="E172" s="22">
        <v>4212896</v>
      </c>
      <c r="F172" s="22">
        <v>1387341</v>
      </c>
      <c r="G172" s="22">
        <v>-500000</v>
      </c>
      <c r="H172" s="22">
        <v>41267</v>
      </c>
      <c r="I172" s="22">
        <v>0</v>
      </c>
      <c r="J172" s="22">
        <v>-1318555</v>
      </c>
      <c r="K172" s="22">
        <v>0</v>
      </c>
      <c r="L172" s="22">
        <v>0</v>
      </c>
      <c r="M172" s="22">
        <v>686594</v>
      </c>
      <c r="N172" s="22">
        <v>0</v>
      </c>
      <c r="O172" s="22">
        <v>-60284</v>
      </c>
      <c r="P172" s="22">
        <v>0</v>
      </c>
      <c r="Q172" s="22">
        <v>44174</v>
      </c>
      <c r="R172" s="22">
        <v>4493433</v>
      </c>
    </row>
    <row r="173" spans="1:18" x14ac:dyDescent="0.35">
      <c r="A173" s="22" t="s">
        <v>114</v>
      </c>
      <c r="B173" s="22" t="s">
        <v>294</v>
      </c>
      <c r="C173" s="22" t="s">
        <v>457</v>
      </c>
      <c r="D173" s="22" t="s">
        <v>458</v>
      </c>
      <c r="E173" s="22">
        <v>3657077</v>
      </c>
      <c r="F173" s="22">
        <v>7034121</v>
      </c>
      <c r="G173" s="22">
        <v>-601847</v>
      </c>
      <c r="H173" s="22">
        <v>395000</v>
      </c>
      <c r="I173" s="22">
        <v>0</v>
      </c>
      <c r="J173" s="22">
        <v>-9726391</v>
      </c>
      <c r="K173" s="22">
        <v>0</v>
      </c>
      <c r="L173" s="22">
        <v>0</v>
      </c>
      <c r="M173" s="22">
        <v>2817608</v>
      </c>
      <c r="N173" s="22">
        <v>0</v>
      </c>
      <c r="O173" s="22">
        <v>-724293</v>
      </c>
      <c r="P173" s="22">
        <v>0</v>
      </c>
      <c r="Q173" s="22">
        <v>0</v>
      </c>
      <c r="R173" s="22">
        <v>2851275</v>
      </c>
    </row>
    <row r="174" spans="1:18" x14ac:dyDescent="0.35">
      <c r="A174" s="22" t="s">
        <v>114</v>
      </c>
      <c r="B174" s="22" t="s">
        <v>294</v>
      </c>
      <c r="C174" s="22" t="s">
        <v>459</v>
      </c>
      <c r="D174" s="22" t="s">
        <v>460</v>
      </c>
      <c r="E174" s="22">
        <v>569407</v>
      </c>
      <c r="F174" s="22">
        <v>-36202</v>
      </c>
      <c r="G174" s="22">
        <v>0</v>
      </c>
      <c r="H174" s="22">
        <v>0</v>
      </c>
      <c r="I174" s="22">
        <v>0</v>
      </c>
      <c r="J174" s="22">
        <v>-69343</v>
      </c>
      <c r="K174" s="22">
        <v>0</v>
      </c>
      <c r="L174" s="22">
        <v>2762</v>
      </c>
      <c r="M174" s="22">
        <v>265949</v>
      </c>
      <c r="N174" s="22">
        <v>0</v>
      </c>
      <c r="O174" s="22">
        <v>-27700</v>
      </c>
      <c r="P174" s="22">
        <v>0</v>
      </c>
      <c r="Q174" s="22">
        <v>0</v>
      </c>
      <c r="R174" s="22">
        <v>704873</v>
      </c>
    </row>
    <row r="175" spans="1:18" x14ac:dyDescent="0.35">
      <c r="A175" s="22" t="s">
        <v>114</v>
      </c>
      <c r="B175" s="22" t="s">
        <v>294</v>
      </c>
      <c r="C175" s="22" t="s">
        <v>461</v>
      </c>
      <c r="D175" s="22" t="s">
        <v>462</v>
      </c>
      <c r="E175" s="22">
        <v>2524885</v>
      </c>
      <c r="F175" s="22">
        <v>-2592055</v>
      </c>
      <c r="G175" s="22">
        <v>-2350644</v>
      </c>
      <c r="H175" s="22">
        <v>405272</v>
      </c>
      <c r="I175" s="22">
        <v>0</v>
      </c>
      <c r="J175" s="22">
        <v>-723420</v>
      </c>
      <c r="K175" s="22">
        <v>0</v>
      </c>
      <c r="L175" s="22">
        <v>237886</v>
      </c>
      <c r="M175" s="22">
        <v>5506234</v>
      </c>
      <c r="N175" s="22">
        <v>0</v>
      </c>
      <c r="O175" s="22">
        <v>-478163</v>
      </c>
      <c r="P175" s="22">
        <v>0</v>
      </c>
      <c r="Q175" s="22">
        <v>0</v>
      </c>
      <c r="R175" s="22">
        <v>2529995</v>
      </c>
    </row>
    <row r="176" spans="1:18" x14ac:dyDescent="0.35">
      <c r="A176" s="22" t="s">
        <v>114</v>
      </c>
      <c r="B176" s="22" t="s">
        <v>294</v>
      </c>
      <c r="C176" s="22" t="s">
        <v>463</v>
      </c>
      <c r="D176" s="22" t="s">
        <v>464</v>
      </c>
      <c r="E176" s="22">
        <v>827867</v>
      </c>
      <c r="F176" s="22">
        <v>10674552</v>
      </c>
      <c r="G176" s="22">
        <v>-8067822</v>
      </c>
      <c r="H176" s="22">
        <v>1514610</v>
      </c>
      <c r="I176" s="22">
        <v>0</v>
      </c>
      <c r="J176" s="22">
        <v>-7309040</v>
      </c>
      <c r="K176" s="22">
        <v>-2731962</v>
      </c>
      <c r="L176" s="22">
        <v>1433041</v>
      </c>
      <c r="M176" s="22">
        <v>6895648</v>
      </c>
      <c r="N176" s="22">
        <v>0</v>
      </c>
      <c r="O176" s="22">
        <v>-2849858</v>
      </c>
      <c r="P176" s="22">
        <v>0</v>
      </c>
      <c r="Q176" s="22">
        <v>0</v>
      </c>
      <c r="R176" s="22">
        <v>387036</v>
      </c>
    </row>
    <row r="177" spans="1:18" x14ac:dyDescent="0.35">
      <c r="A177" s="22" t="s">
        <v>114</v>
      </c>
      <c r="B177" s="22" t="s">
        <v>294</v>
      </c>
      <c r="C177" s="22" t="s">
        <v>465</v>
      </c>
      <c r="D177" s="22" t="s">
        <v>466</v>
      </c>
      <c r="E177" s="22">
        <v>68016</v>
      </c>
      <c r="F177" s="22">
        <v>3775191</v>
      </c>
      <c r="G177" s="22">
        <v>-1846947</v>
      </c>
      <c r="H177" s="22">
        <v>224356</v>
      </c>
      <c r="I177" s="22">
        <v>0</v>
      </c>
      <c r="J177" s="22">
        <v>-14191602</v>
      </c>
      <c r="K177" s="22">
        <v>-1522482</v>
      </c>
      <c r="L177" s="22">
        <v>0</v>
      </c>
      <c r="M177" s="22">
        <v>5618953</v>
      </c>
      <c r="N177" s="22">
        <v>0</v>
      </c>
      <c r="O177" s="22">
        <v>-1473781</v>
      </c>
      <c r="P177" s="22">
        <v>0</v>
      </c>
      <c r="Q177" s="22">
        <v>9601914</v>
      </c>
      <c r="R177" s="22">
        <v>253618</v>
      </c>
    </row>
    <row r="178" spans="1:18" x14ac:dyDescent="0.35">
      <c r="A178" s="22" t="s">
        <v>114</v>
      </c>
      <c r="B178" s="22" t="s">
        <v>294</v>
      </c>
      <c r="C178" s="22" t="s">
        <v>467</v>
      </c>
      <c r="D178" s="22" t="s">
        <v>468</v>
      </c>
      <c r="E178" s="22">
        <v>2465895</v>
      </c>
      <c r="F178" s="22">
        <v>1183484</v>
      </c>
      <c r="G178" s="22">
        <v>-873318</v>
      </c>
      <c r="H178" s="22">
        <v>40000</v>
      </c>
      <c r="I178" s="22">
        <v>0</v>
      </c>
      <c r="J178" s="22">
        <v>-711691</v>
      </c>
      <c r="K178" s="22">
        <v>-316600</v>
      </c>
      <c r="L178" s="22">
        <v>7254</v>
      </c>
      <c r="M178" s="22">
        <v>1916761</v>
      </c>
      <c r="N178" s="22">
        <v>0</v>
      </c>
      <c r="O178" s="22">
        <v>-473781</v>
      </c>
      <c r="P178" s="22">
        <v>0</v>
      </c>
      <c r="Q178" s="22">
        <v>2100000</v>
      </c>
      <c r="R178" s="22">
        <v>5338004</v>
      </c>
    </row>
    <row r="179" spans="1:18" x14ac:dyDescent="0.35">
      <c r="A179" s="22" t="s">
        <v>114</v>
      </c>
      <c r="B179" s="22" t="s">
        <v>294</v>
      </c>
      <c r="C179" s="22" t="s">
        <v>469</v>
      </c>
      <c r="D179" s="22" t="s">
        <v>470</v>
      </c>
      <c r="E179" s="22">
        <v>139577</v>
      </c>
      <c r="F179" s="22">
        <v>115109</v>
      </c>
      <c r="G179" s="22">
        <v>-180000</v>
      </c>
      <c r="H179" s="22">
        <v>0</v>
      </c>
      <c r="I179" s="22">
        <v>0</v>
      </c>
      <c r="J179" s="22">
        <v>-777903</v>
      </c>
      <c r="K179" s="22">
        <v>0</v>
      </c>
      <c r="L179" s="22">
        <v>12436</v>
      </c>
      <c r="M179" s="22">
        <v>1007130</v>
      </c>
      <c r="N179" s="22">
        <v>0</v>
      </c>
      <c r="O179" s="22">
        <v>-164737</v>
      </c>
      <c r="P179" s="22">
        <v>0</v>
      </c>
      <c r="Q179" s="22">
        <v>0</v>
      </c>
      <c r="R179" s="22">
        <v>151612</v>
      </c>
    </row>
    <row r="180" spans="1:18" x14ac:dyDescent="0.35">
      <c r="A180" s="22" t="s">
        <v>114</v>
      </c>
      <c r="B180" s="22" t="s">
        <v>294</v>
      </c>
      <c r="C180" s="22" t="s">
        <v>471</v>
      </c>
      <c r="D180" s="22" t="s">
        <v>472</v>
      </c>
      <c r="E180" s="22">
        <v>9179451</v>
      </c>
      <c r="F180" s="22">
        <v>815344</v>
      </c>
      <c r="G180" s="22">
        <v>-7485399</v>
      </c>
      <c r="H180" s="22">
        <v>2369591</v>
      </c>
      <c r="I180" s="22">
        <v>0</v>
      </c>
      <c r="J180" s="22">
        <v>-6340937</v>
      </c>
      <c r="K180" s="22">
        <v>0</v>
      </c>
      <c r="L180" s="22">
        <v>293285</v>
      </c>
      <c r="M180" s="22">
        <v>8500958</v>
      </c>
      <c r="N180" s="22">
        <v>0</v>
      </c>
      <c r="O180" s="22">
        <v>-1603601</v>
      </c>
      <c r="P180" s="22">
        <v>0</v>
      </c>
      <c r="Q180" s="22">
        <v>231646</v>
      </c>
      <c r="R180" s="22">
        <v>5960338</v>
      </c>
    </row>
    <row r="181" spans="1:18" x14ac:dyDescent="0.35">
      <c r="A181" s="22" t="s">
        <v>114</v>
      </c>
      <c r="B181" s="22" t="s">
        <v>294</v>
      </c>
      <c r="C181" s="22" t="s">
        <v>473</v>
      </c>
      <c r="D181" s="22" t="s">
        <v>474</v>
      </c>
      <c r="E181" s="22">
        <v>550453</v>
      </c>
      <c r="F181" s="22">
        <v>2324098</v>
      </c>
      <c r="G181" s="22">
        <v>-4539297</v>
      </c>
      <c r="H181" s="22">
        <v>12160</v>
      </c>
      <c r="I181" s="22">
        <v>0</v>
      </c>
      <c r="J181" s="22">
        <v>-444195</v>
      </c>
      <c r="K181" s="22">
        <v>-1792218</v>
      </c>
      <c r="L181" s="22">
        <v>75326</v>
      </c>
      <c r="M181" s="22">
        <v>5011978</v>
      </c>
      <c r="N181" s="22">
        <v>0</v>
      </c>
      <c r="O181" s="22">
        <v>-805453</v>
      </c>
      <c r="P181" s="22">
        <v>0</v>
      </c>
      <c r="Q181" s="22">
        <v>0</v>
      </c>
      <c r="R181" s="22">
        <v>392852</v>
      </c>
    </row>
    <row r="182" spans="1:18" x14ac:dyDescent="0.35">
      <c r="A182" s="22" t="s">
        <v>114</v>
      </c>
      <c r="B182" s="22" t="s">
        <v>294</v>
      </c>
      <c r="C182" s="22" t="s">
        <v>475</v>
      </c>
      <c r="D182" s="22" t="s">
        <v>476</v>
      </c>
      <c r="E182" s="22">
        <v>736203</v>
      </c>
      <c r="F182" s="22">
        <v>-62053</v>
      </c>
      <c r="G182" s="22">
        <v>0</v>
      </c>
      <c r="H182" s="22">
        <v>0</v>
      </c>
      <c r="I182" s="22">
        <v>0</v>
      </c>
      <c r="J182" s="22">
        <v>-103175</v>
      </c>
      <c r="K182" s="22">
        <v>0</v>
      </c>
      <c r="L182" s="22">
        <v>0</v>
      </c>
      <c r="M182" s="22">
        <v>712584</v>
      </c>
      <c r="N182" s="22">
        <v>0</v>
      </c>
      <c r="O182" s="22">
        <v>-271211</v>
      </c>
      <c r="P182" s="22">
        <v>0</v>
      </c>
      <c r="Q182" s="22">
        <v>51757</v>
      </c>
      <c r="R182" s="22">
        <v>1064105</v>
      </c>
    </row>
    <row r="183" spans="1:18" x14ac:dyDescent="0.35">
      <c r="A183" s="22" t="s">
        <v>114</v>
      </c>
      <c r="B183" s="22" t="s">
        <v>294</v>
      </c>
      <c r="C183" s="22" t="s">
        <v>477</v>
      </c>
      <c r="D183" s="22" t="s">
        <v>478</v>
      </c>
      <c r="E183" s="22">
        <v>7529279</v>
      </c>
      <c r="F183" s="22">
        <v>9310802</v>
      </c>
      <c r="G183" s="22">
        <v>-1025513</v>
      </c>
      <c r="H183" s="22">
        <v>0</v>
      </c>
      <c r="I183" s="22">
        <v>0</v>
      </c>
      <c r="J183" s="22">
        <v>-13913314</v>
      </c>
      <c r="K183" s="22">
        <v>0</v>
      </c>
      <c r="L183" s="22">
        <v>85527</v>
      </c>
      <c r="M183" s="22">
        <v>1901588</v>
      </c>
      <c r="N183" s="22">
        <v>0</v>
      </c>
      <c r="O183" s="22">
        <v>-510017</v>
      </c>
      <c r="P183" s="22">
        <v>0</v>
      </c>
      <c r="Q183" s="22">
        <v>0</v>
      </c>
      <c r="R183" s="22">
        <v>3378352</v>
      </c>
    </row>
    <row r="184" spans="1:18" x14ac:dyDescent="0.35">
      <c r="A184" s="22" t="s">
        <v>114</v>
      </c>
      <c r="B184" s="22" t="s">
        <v>294</v>
      </c>
      <c r="C184" s="22" t="s">
        <v>479</v>
      </c>
      <c r="D184" s="22" t="s">
        <v>480</v>
      </c>
      <c r="E184" s="22">
        <v>-1786696</v>
      </c>
      <c r="F184" s="22">
        <v>1367234</v>
      </c>
      <c r="G184" s="22">
        <v>-908508</v>
      </c>
      <c r="H184" s="22">
        <v>34342</v>
      </c>
      <c r="I184" s="22">
        <v>0</v>
      </c>
      <c r="J184" s="22">
        <v>-994941</v>
      </c>
      <c r="K184" s="22">
        <v>0</v>
      </c>
      <c r="L184" s="22">
        <v>25687</v>
      </c>
      <c r="M184" s="22">
        <v>1253307</v>
      </c>
      <c r="N184" s="22">
        <v>0</v>
      </c>
      <c r="O184" s="22">
        <v>-283671</v>
      </c>
      <c r="P184" s="22">
        <v>0</v>
      </c>
      <c r="Q184" s="22">
        <v>1300000</v>
      </c>
      <c r="R184" s="22">
        <v>6754</v>
      </c>
    </row>
    <row r="185" spans="1:18" x14ac:dyDescent="0.35">
      <c r="A185" s="22" t="s">
        <v>114</v>
      </c>
      <c r="B185" s="22" t="s">
        <v>294</v>
      </c>
      <c r="C185" s="22" t="s">
        <v>481</v>
      </c>
      <c r="D185" s="22" t="s">
        <v>482</v>
      </c>
      <c r="E185" s="22">
        <v>27961</v>
      </c>
      <c r="F185" s="22">
        <v>2788677</v>
      </c>
      <c r="G185" s="22">
        <v>-105935</v>
      </c>
      <c r="H185" s="22">
        <v>8761</v>
      </c>
      <c r="I185" s="22">
        <v>0</v>
      </c>
      <c r="J185" s="22">
        <v>-2741331</v>
      </c>
      <c r="K185" s="22">
        <v>0</v>
      </c>
      <c r="L185" s="22">
        <v>23803</v>
      </c>
      <c r="M185" s="22">
        <v>437685</v>
      </c>
      <c r="N185" s="22">
        <v>0</v>
      </c>
      <c r="O185" s="22">
        <v>-70050</v>
      </c>
      <c r="P185" s="22">
        <v>0</v>
      </c>
      <c r="Q185" s="22">
        <v>0</v>
      </c>
      <c r="R185" s="22">
        <v>369571</v>
      </c>
    </row>
    <row r="186" spans="1:18" x14ac:dyDescent="0.35">
      <c r="A186" s="22" t="s">
        <v>114</v>
      </c>
      <c r="B186" s="22" t="s">
        <v>294</v>
      </c>
      <c r="C186" s="22" t="s">
        <v>483</v>
      </c>
      <c r="D186" s="22" t="s">
        <v>484</v>
      </c>
      <c r="E186" s="22">
        <v>629341</v>
      </c>
      <c r="F186" s="22">
        <v>-823246</v>
      </c>
      <c r="G186" s="22">
        <v>-109686</v>
      </c>
      <c r="H186" s="22">
        <v>0</v>
      </c>
      <c r="I186" s="22">
        <v>0</v>
      </c>
      <c r="J186" s="22">
        <v>-270607</v>
      </c>
      <c r="K186" s="22">
        <v>0</v>
      </c>
      <c r="L186" s="22">
        <v>12713</v>
      </c>
      <c r="M186" s="22">
        <v>1597759</v>
      </c>
      <c r="N186" s="22">
        <v>0</v>
      </c>
      <c r="O186" s="22">
        <v>-146830</v>
      </c>
      <c r="P186" s="22">
        <v>0</v>
      </c>
      <c r="Q186" s="22">
        <v>0</v>
      </c>
      <c r="R186" s="22">
        <v>889444</v>
      </c>
    </row>
    <row r="187" spans="1:18" x14ac:dyDescent="0.35">
      <c r="A187" s="22" t="s">
        <v>114</v>
      </c>
      <c r="B187" s="22" t="s">
        <v>294</v>
      </c>
      <c r="C187" s="22" t="s">
        <v>485</v>
      </c>
      <c r="D187" s="22" t="s">
        <v>486</v>
      </c>
      <c r="E187" s="22">
        <v>860299</v>
      </c>
      <c r="F187" s="22">
        <v>289630</v>
      </c>
      <c r="G187" s="22">
        <v>94402</v>
      </c>
      <c r="H187" s="22">
        <v>0</v>
      </c>
      <c r="I187" s="22">
        <v>0</v>
      </c>
      <c r="J187" s="22">
        <v>-850854</v>
      </c>
      <c r="K187" s="22">
        <v>0</v>
      </c>
      <c r="L187" s="22">
        <v>0</v>
      </c>
      <c r="M187" s="22">
        <v>567175</v>
      </c>
      <c r="N187" s="22">
        <v>0</v>
      </c>
      <c r="O187" s="22">
        <v>-197741</v>
      </c>
      <c r="P187" s="22">
        <v>0</v>
      </c>
      <c r="Q187" s="22">
        <v>0</v>
      </c>
      <c r="R187" s="22">
        <v>762911</v>
      </c>
    </row>
    <row r="188" spans="1:18" x14ac:dyDescent="0.35">
      <c r="A188" s="22" t="s">
        <v>114</v>
      </c>
      <c r="B188" s="22" t="s">
        <v>294</v>
      </c>
      <c r="C188" s="22" t="s">
        <v>487</v>
      </c>
      <c r="D188" s="22" t="s">
        <v>488</v>
      </c>
      <c r="E188" s="22">
        <v>2109562</v>
      </c>
      <c r="F188" s="22">
        <v>476394</v>
      </c>
      <c r="G188" s="22">
        <v>-44912</v>
      </c>
      <c r="H188" s="22">
        <v>0</v>
      </c>
      <c r="I188" s="22">
        <v>0</v>
      </c>
      <c r="J188" s="22">
        <v>-960289</v>
      </c>
      <c r="K188" s="22">
        <v>0</v>
      </c>
      <c r="L188" s="22">
        <v>99211</v>
      </c>
      <c r="M188" s="22">
        <v>2231526</v>
      </c>
      <c r="N188" s="22">
        <v>0</v>
      </c>
      <c r="O188" s="22">
        <v>-365095</v>
      </c>
      <c r="P188" s="22">
        <v>0</v>
      </c>
      <c r="Q188" s="22">
        <v>0</v>
      </c>
      <c r="R188" s="22">
        <v>3546397</v>
      </c>
    </row>
    <row r="189" spans="1:18" x14ac:dyDescent="0.35">
      <c r="A189" s="22" t="s">
        <v>114</v>
      </c>
      <c r="B189" s="22" t="s">
        <v>294</v>
      </c>
      <c r="C189" s="22" t="s">
        <v>489</v>
      </c>
      <c r="D189" s="22" t="s">
        <v>490</v>
      </c>
      <c r="E189" s="22">
        <v>300261</v>
      </c>
      <c r="F189" s="22">
        <v>334385</v>
      </c>
      <c r="G189" s="22">
        <v>-90696</v>
      </c>
      <c r="H189" s="22">
        <v>0</v>
      </c>
      <c r="I189" s="22">
        <v>0</v>
      </c>
      <c r="J189" s="22">
        <v>-398573</v>
      </c>
      <c r="K189" s="22">
        <v>0</v>
      </c>
      <c r="L189" s="22">
        <v>2625</v>
      </c>
      <c r="M189" s="22">
        <v>454899</v>
      </c>
      <c r="N189" s="22">
        <v>0</v>
      </c>
      <c r="O189" s="22">
        <v>-50901</v>
      </c>
      <c r="P189" s="22">
        <v>0</v>
      </c>
      <c r="Q189" s="22">
        <v>0</v>
      </c>
      <c r="R189" s="22">
        <v>552000</v>
      </c>
    </row>
    <row r="190" spans="1:18" x14ac:dyDescent="0.35">
      <c r="A190" s="22" t="s">
        <v>114</v>
      </c>
      <c r="B190" s="22" t="s">
        <v>294</v>
      </c>
      <c r="C190" s="22" t="s">
        <v>491</v>
      </c>
      <c r="D190" s="22" t="s">
        <v>492</v>
      </c>
      <c r="E190" s="22">
        <v>3945054</v>
      </c>
      <c r="F190" s="22">
        <v>-533266</v>
      </c>
      <c r="G190" s="22">
        <v>-4029760</v>
      </c>
      <c r="H190" s="22">
        <v>631627</v>
      </c>
      <c r="I190" s="22">
        <v>0</v>
      </c>
      <c r="J190" s="22">
        <v>-1980957</v>
      </c>
      <c r="K190" s="22">
        <v>0</v>
      </c>
      <c r="L190" s="22">
        <v>19732</v>
      </c>
      <c r="M190" s="22">
        <v>4109601</v>
      </c>
      <c r="N190" s="22">
        <v>0</v>
      </c>
      <c r="O190" s="22">
        <v>-598763</v>
      </c>
      <c r="P190" s="22">
        <v>0</v>
      </c>
      <c r="Q190" s="22">
        <v>0</v>
      </c>
      <c r="R190" s="22">
        <v>1563268</v>
      </c>
    </row>
    <row r="191" spans="1:18" x14ac:dyDescent="0.35">
      <c r="A191" s="22" t="s">
        <v>114</v>
      </c>
      <c r="B191" s="22" t="s">
        <v>294</v>
      </c>
      <c r="C191" s="22" t="s">
        <v>493</v>
      </c>
      <c r="D191" s="22" t="s">
        <v>494</v>
      </c>
      <c r="E191" s="22">
        <v>2041371</v>
      </c>
      <c r="F191" s="22">
        <v>5884268</v>
      </c>
      <c r="G191" s="22">
        <v>-1841189</v>
      </c>
      <c r="H191" s="22">
        <v>218687</v>
      </c>
      <c r="I191" s="22">
        <v>0</v>
      </c>
      <c r="J191" s="22">
        <v>-6114362</v>
      </c>
      <c r="K191" s="22">
        <v>-9518</v>
      </c>
      <c r="L191" s="22">
        <v>21631</v>
      </c>
      <c r="M191" s="22">
        <v>2588741</v>
      </c>
      <c r="N191" s="22">
        <v>0</v>
      </c>
      <c r="O191" s="22">
        <v>-845079</v>
      </c>
      <c r="P191" s="22">
        <v>0</v>
      </c>
      <c r="Q191" s="22">
        <v>0</v>
      </c>
      <c r="R191" s="22">
        <v>1944550</v>
      </c>
    </row>
    <row r="192" spans="1:18" x14ac:dyDescent="0.35">
      <c r="A192" s="22" t="s">
        <v>114</v>
      </c>
      <c r="B192" s="22" t="s">
        <v>294</v>
      </c>
      <c r="C192" s="22" t="s">
        <v>495</v>
      </c>
      <c r="D192" s="22" t="s">
        <v>496</v>
      </c>
      <c r="E192" s="22">
        <v>1287499</v>
      </c>
      <c r="F192" s="22">
        <v>670615</v>
      </c>
      <c r="G192" s="22">
        <v>0</v>
      </c>
      <c r="H192" s="22">
        <v>0</v>
      </c>
      <c r="I192" s="22">
        <v>0</v>
      </c>
      <c r="J192" s="22">
        <v>-1279489</v>
      </c>
      <c r="K192" s="22">
        <v>0</v>
      </c>
      <c r="L192" s="22">
        <v>0</v>
      </c>
      <c r="M192" s="22">
        <v>906554</v>
      </c>
      <c r="N192" s="22">
        <v>0</v>
      </c>
      <c r="O192" s="22">
        <v>-297498</v>
      </c>
      <c r="P192" s="22">
        <v>0</v>
      </c>
      <c r="Q192" s="22">
        <v>0</v>
      </c>
      <c r="R192" s="22">
        <v>1287681</v>
      </c>
    </row>
    <row r="193" spans="1:18" x14ac:dyDescent="0.35">
      <c r="A193" s="22" t="s">
        <v>114</v>
      </c>
      <c r="B193" s="22" t="s">
        <v>294</v>
      </c>
      <c r="C193" s="22" t="s">
        <v>497</v>
      </c>
      <c r="D193" s="22" t="s">
        <v>498</v>
      </c>
      <c r="E193" s="22">
        <v>320129</v>
      </c>
      <c r="F193" s="22">
        <v>3311228</v>
      </c>
      <c r="G193" s="22">
        <v>-260635</v>
      </c>
      <c r="H193" s="22">
        <v>2164</v>
      </c>
      <c r="I193" s="22">
        <v>0</v>
      </c>
      <c r="J193" s="22">
        <v>-4940931</v>
      </c>
      <c r="K193" s="22">
        <v>0</v>
      </c>
      <c r="L193" s="22">
        <v>78750</v>
      </c>
      <c r="M193" s="22">
        <v>1010030</v>
      </c>
      <c r="N193" s="22">
        <v>0</v>
      </c>
      <c r="O193" s="22">
        <v>-163220</v>
      </c>
      <c r="P193" s="22">
        <v>0</v>
      </c>
      <c r="Q193" s="22">
        <v>29290</v>
      </c>
      <c r="R193" s="22">
        <v>-613195</v>
      </c>
    </row>
    <row r="194" spans="1:18" x14ac:dyDescent="0.35">
      <c r="A194" s="22" t="s">
        <v>114</v>
      </c>
      <c r="B194" s="22" t="s">
        <v>294</v>
      </c>
      <c r="C194" s="22" t="s">
        <v>499</v>
      </c>
      <c r="D194" s="22" t="s">
        <v>500</v>
      </c>
      <c r="E194" s="22">
        <v>2427010</v>
      </c>
      <c r="F194" s="22">
        <v>3199278</v>
      </c>
      <c r="G194" s="22">
        <v>-1973112</v>
      </c>
      <c r="H194" s="22">
        <v>181100</v>
      </c>
      <c r="I194" s="22">
        <v>0</v>
      </c>
      <c r="J194" s="22">
        <v>-2036809</v>
      </c>
      <c r="K194" s="22">
        <v>0</v>
      </c>
      <c r="L194" s="22">
        <v>61656</v>
      </c>
      <c r="M194" s="22">
        <v>2447903</v>
      </c>
      <c r="N194" s="22">
        <v>0</v>
      </c>
      <c r="O194" s="22">
        <v>-500000</v>
      </c>
      <c r="P194" s="22">
        <v>0</v>
      </c>
      <c r="Q194" s="22">
        <v>0</v>
      </c>
      <c r="R194" s="22">
        <v>3807026</v>
      </c>
    </row>
    <row r="195" spans="1:18" x14ac:dyDescent="0.35">
      <c r="A195" s="22" t="s">
        <v>114</v>
      </c>
      <c r="B195" s="22" t="s">
        <v>294</v>
      </c>
      <c r="C195" s="22" t="s">
        <v>501</v>
      </c>
      <c r="D195" s="22" t="s">
        <v>502</v>
      </c>
      <c r="E195" s="22">
        <v>0</v>
      </c>
      <c r="F195" s="22">
        <v>-112811</v>
      </c>
      <c r="G195" s="22">
        <v>-604486</v>
      </c>
      <c r="H195" s="22">
        <v>15581</v>
      </c>
      <c r="I195" s="22">
        <v>0</v>
      </c>
      <c r="J195" s="22">
        <v>-11748</v>
      </c>
      <c r="K195" s="22">
        <v>-1299119</v>
      </c>
      <c r="L195" s="22">
        <v>90130</v>
      </c>
      <c r="M195" s="22">
        <v>725460</v>
      </c>
      <c r="N195" s="22">
        <v>0</v>
      </c>
      <c r="O195" s="22">
        <v>-119398</v>
      </c>
      <c r="P195" s="22">
        <v>0</v>
      </c>
      <c r="Q195" s="22">
        <v>1316391</v>
      </c>
      <c r="R195" s="22">
        <v>0</v>
      </c>
    </row>
    <row r="196" spans="1:18" x14ac:dyDescent="0.35">
      <c r="A196" s="22" t="s">
        <v>114</v>
      </c>
      <c r="B196" s="22" t="s">
        <v>294</v>
      </c>
      <c r="C196" s="22" t="s">
        <v>503</v>
      </c>
      <c r="D196" s="22" t="s">
        <v>504</v>
      </c>
      <c r="E196" s="22">
        <v>2146356</v>
      </c>
      <c r="F196" s="22">
        <v>1358760</v>
      </c>
      <c r="G196" s="22">
        <v>-819751</v>
      </c>
      <c r="H196" s="22">
        <v>35000</v>
      </c>
      <c r="I196" s="22">
        <v>0</v>
      </c>
      <c r="J196" s="22">
        <v>-2027224</v>
      </c>
      <c r="K196" s="22">
        <v>0</v>
      </c>
      <c r="L196" s="22">
        <v>55447</v>
      </c>
      <c r="M196" s="22">
        <v>2815539</v>
      </c>
      <c r="N196" s="22">
        <v>0</v>
      </c>
      <c r="O196" s="22">
        <v>-986498</v>
      </c>
      <c r="P196" s="22">
        <v>0</v>
      </c>
      <c r="Q196" s="22">
        <v>0</v>
      </c>
      <c r="R196" s="22">
        <v>2577629</v>
      </c>
    </row>
    <row r="197" spans="1:18" x14ac:dyDescent="0.35">
      <c r="A197" s="22" t="s">
        <v>114</v>
      </c>
      <c r="B197" s="22" t="s">
        <v>294</v>
      </c>
      <c r="C197" s="22" t="s">
        <v>505</v>
      </c>
      <c r="D197" s="22" t="s">
        <v>506</v>
      </c>
      <c r="E197" s="22">
        <v>0</v>
      </c>
      <c r="F197" s="22">
        <v>1437267</v>
      </c>
      <c r="G197" s="22">
        <v>-5582496</v>
      </c>
      <c r="H197" s="22">
        <v>0</v>
      </c>
      <c r="I197" s="22">
        <v>0</v>
      </c>
      <c r="J197" s="22">
        <v>-162838</v>
      </c>
      <c r="K197" s="22">
        <v>-1027415</v>
      </c>
      <c r="L197" s="22">
        <v>160455</v>
      </c>
      <c r="M197" s="22">
        <v>6456872</v>
      </c>
      <c r="N197" s="22">
        <v>0</v>
      </c>
      <c r="O197" s="22">
        <v>-1281845</v>
      </c>
      <c r="P197" s="22">
        <v>0</v>
      </c>
      <c r="Q197" s="22">
        <v>0</v>
      </c>
      <c r="R197" s="22">
        <v>0</v>
      </c>
    </row>
    <row r="198" spans="1:18" x14ac:dyDescent="0.35">
      <c r="A198" s="22" t="s">
        <v>114</v>
      </c>
      <c r="B198" s="22" t="s">
        <v>507</v>
      </c>
      <c r="C198" s="22" t="s">
        <v>508</v>
      </c>
      <c r="D198" s="22" t="s">
        <v>509</v>
      </c>
      <c r="E198" s="22">
        <v>1028286</v>
      </c>
      <c r="F198" s="22">
        <v>593196</v>
      </c>
      <c r="G198" s="22">
        <v>-114698</v>
      </c>
      <c r="H198" s="22">
        <v>15750</v>
      </c>
      <c r="I198" s="22">
        <v>0</v>
      </c>
      <c r="J198" s="22">
        <v>-1054314</v>
      </c>
      <c r="K198" s="22">
        <v>0</v>
      </c>
      <c r="L198" s="22">
        <v>55096</v>
      </c>
      <c r="M198" s="22">
        <v>338352</v>
      </c>
      <c r="N198" s="22">
        <v>0</v>
      </c>
      <c r="O198" s="22">
        <v>-12000</v>
      </c>
      <c r="P198" s="22">
        <v>0</v>
      </c>
      <c r="Q198" s="22">
        <v>2000000</v>
      </c>
      <c r="R198" s="22">
        <v>2849668</v>
      </c>
    </row>
    <row r="199" spans="1:18" x14ac:dyDescent="0.35">
      <c r="A199" s="22" t="s">
        <v>114</v>
      </c>
      <c r="B199" s="22" t="s">
        <v>507</v>
      </c>
      <c r="C199" s="22" t="s">
        <v>510</v>
      </c>
      <c r="D199" s="22" t="s">
        <v>511</v>
      </c>
      <c r="E199" s="22">
        <v>409638</v>
      </c>
      <c r="F199" s="22">
        <v>460037</v>
      </c>
      <c r="G199" s="22">
        <v>-25443</v>
      </c>
      <c r="H199" s="22">
        <v>2354</v>
      </c>
      <c r="I199" s="22">
        <v>0</v>
      </c>
      <c r="J199" s="22">
        <v>-789729</v>
      </c>
      <c r="K199" s="22">
        <v>0</v>
      </c>
      <c r="L199" s="22">
        <v>53130</v>
      </c>
      <c r="M199" s="22">
        <v>322529</v>
      </c>
      <c r="N199" s="22">
        <v>0</v>
      </c>
      <c r="O199" s="22">
        <v>0</v>
      </c>
      <c r="P199" s="22">
        <v>0</v>
      </c>
      <c r="Q199" s="22">
        <v>-2656</v>
      </c>
      <c r="R199" s="22">
        <v>429860</v>
      </c>
    </row>
    <row r="200" spans="1:18" x14ac:dyDescent="0.35">
      <c r="A200" s="22" t="s">
        <v>114</v>
      </c>
      <c r="B200" s="22" t="s">
        <v>507</v>
      </c>
      <c r="C200" s="22" t="s">
        <v>512</v>
      </c>
      <c r="D200" s="22" t="s">
        <v>513</v>
      </c>
      <c r="E200" s="22">
        <v>450222</v>
      </c>
      <c r="F200" s="22">
        <v>387244</v>
      </c>
      <c r="G200" s="22">
        <v>0</v>
      </c>
      <c r="H200" s="22">
        <v>-237109</v>
      </c>
      <c r="I200" s="22">
        <v>0</v>
      </c>
      <c r="J200" s="22">
        <v>-424409</v>
      </c>
      <c r="K200" s="22">
        <v>0</v>
      </c>
      <c r="L200" s="22">
        <v>18401</v>
      </c>
      <c r="M200" s="22">
        <v>403995</v>
      </c>
      <c r="N200" s="22">
        <v>0</v>
      </c>
      <c r="O200" s="22">
        <v>-133663</v>
      </c>
      <c r="P200" s="22">
        <v>0</v>
      </c>
      <c r="Q200" s="22">
        <v>0</v>
      </c>
      <c r="R200" s="22">
        <v>464681</v>
      </c>
    </row>
    <row r="201" spans="1:18" x14ac:dyDescent="0.35">
      <c r="A201" s="22" t="s">
        <v>114</v>
      </c>
      <c r="B201" s="22" t="s">
        <v>507</v>
      </c>
      <c r="C201" s="22" t="s">
        <v>514</v>
      </c>
      <c r="D201" s="22" t="s">
        <v>515</v>
      </c>
      <c r="E201" s="22">
        <v>985</v>
      </c>
      <c r="F201" s="22">
        <v>82898</v>
      </c>
      <c r="G201" s="22">
        <v>-10000</v>
      </c>
      <c r="H201" s="22">
        <v>0</v>
      </c>
      <c r="I201" s="22">
        <v>0</v>
      </c>
      <c r="J201" s="22">
        <v>-190556</v>
      </c>
      <c r="K201" s="22">
        <v>0</v>
      </c>
      <c r="L201" s="22">
        <v>0</v>
      </c>
      <c r="M201" s="22">
        <v>207213</v>
      </c>
      <c r="N201" s="22">
        <v>0</v>
      </c>
      <c r="O201" s="22">
        <v>-7880</v>
      </c>
      <c r="P201" s="22">
        <v>0</v>
      </c>
      <c r="Q201" s="22">
        <v>0</v>
      </c>
      <c r="R201" s="22">
        <v>82660</v>
      </c>
    </row>
    <row r="202" spans="1:18" x14ac:dyDescent="0.35">
      <c r="A202" s="22" t="s">
        <v>114</v>
      </c>
      <c r="B202" s="22" t="s">
        <v>507</v>
      </c>
      <c r="C202" s="22" t="s">
        <v>516</v>
      </c>
      <c r="D202" s="22" t="s">
        <v>517</v>
      </c>
      <c r="E202" s="22">
        <v>485939</v>
      </c>
      <c r="F202" s="22">
        <v>327606</v>
      </c>
      <c r="G202" s="22">
        <v>-9660</v>
      </c>
      <c r="H202" s="22">
        <v>0</v>
      </c>
      <c r="I202" s="22">
        <v>0</v>
      </c>
      <c r="J202" s="22">
        <v>-385781</v>
      </c>
      <c r="K202" s="22">
        <v>0</v>
      </c>
      <c r="L202" s="22">
        <v>0</v>
      </c>
      <c r="M202" s="22">
        <v>100480</v>
      </c>
      <c r="N202" s="22">
        <v>0</v>
      </c>
      <c r="O202" s="22">
        <v>0</v>
      </c>
      <c r="P202" s="22">
        <v>0</v>
      </c>
      <c r="Q202" s="22">
        <v>0</v>
      </c>
      <c r="R202" s="22">
        <v>518584</v>
      </c>
    </row>
    <row r="203" spans="1:18" x14ac:dyDescent="0.35">
      <c r="A203" s="22" t="s">
        <v>114</v>
      </c>
      <c r="B203" s="22" t="s">
        <v>507</v>
      </c>
      <c r="C203" s="22" t="s">
        <v>518</v>
      </c>
      <c r="D203" s="22" t="s">
        <v>519</v>
      </c>
      <c r="E203" s="22">
        <v>317137</v>
      </c>
      <c r="F203" s="22">
        <v>219208</v>
      </c>
      <c r="G203" s="22">
        <v>-47766</v>
      </c>
      <c r="H203" s="22">
        <v>0</v>
      </c>
      <c r="I203" s="22">
        <v>0</v>
      </c>
      <c r="J203" s="22">
        <v>-324350</v>
      </c>
      <c r="K203" s="22">
        <v>0</v>
      </c>
      <c r="L203" s="22">
        <v>5000</v>
      </c>
      <c r="M203" s="22">
        <v>201525</v>
      </c>
      <c r="N203" s="22">
        <v>0</v>
      </c>
      <c r="O203" s="22">
        <v>0</v>
      </c>
      <c r="P203" s="22">
        <v>0</v>
      </c>
      <c r="Q203" s="22">
        <v>0</v>
      </c>
      <c r="R203" s="22">
        <v>370754</v>
      </c>
    </row>
    <row r="204" spans="1:18" x14ac:dyDescent="0.35">
      <c r="A204" s="22" t="s">
        <v>114</v>
      </c>
      <c r="B204" s="22" t="s">
        <v>507</v>
      </c>
      <c r="C204" s="22" t="s">
        <v>520</v>
      </c>
      <c r="D204" s="22" t="s">
        <v>521</v>
      </c>
      <c r="E204" s="22">
        <v>869874</v>
      </c>
      <c r="F204" s="22">
        <v>178281</v>
      </c>
      <c r="G204" s="22">
        <v>-500000</v>
      </c>
      <c r="H204" s="22">
        <v>0</v>
      </c>
      <c r="I204" s="22">
        <v>0</v>
      </c>
      <c r="J204" s="22">
        <v>-264840</v>
      </c>
      <c r="K204" s="22">
        <v>0</v>
      </c>
      <c r="L204" s="22">
        <v>50062</v>
      </c>
      <c r="M204" s="22">
        <v>323485</v>
      </c>
      <c r="N204" s="22">
        <v>0</v>
      </c>
      <c r="O204" s="22">
        <v>-23271</v>
      </c>
      <c r="P204" s="22">
        <v>0</v>
      </c>
      <c r="Q204" s="22">
        <v>0</v>
      </c>
      <c r="R204" s="22">
        <v>633591</v>
      </c>
    </row>
    <row r="205" spans="1:18" x14ac:dyDescent="0.35">
      <c r="A205" s="22" t="s">
        <v>114</v>
      </c>
      <c r="B205" s="22" t="s">
        <v>507</v>
      </c>
      <c r="C205" s="22" t="s">
        <v>522</v>
      </c>
      <c r="D205" s="22" t="s">
        <v>523</v>
      </c>
      <c r="E205" s="22">
        <v>511392</v>
      </c>
      <c r="F205" s="22">
        <v>-76917</v>
      </c>
      <c r="G205" s="22">
        <v>0</v>
      </c>
      <c r="H205" s="22">
        <v>0</v>
      </c>
      <c r="I205" s="22">
        <v>0</v>
      </c>
      <c r="J205" s="22">
        <v>-101535</v>
      </c>
      <c r="K205" s="22">
        <v>0</v>
      </c>
      <c r="L205" s="22">
        <v>0</v>
      </c>
      <c r="M205" s="22">
        <v>135179</v>
      </c>
      <c r="N205" s="22">
        <v>0</v>
      </c>
      <c r="O205" s="22">
        <v>-10841</v>
      </c>
      <c r="P205" s="22">
        <v>0</v>
      </c>
      <c r="Q205" s="22">
        <v>0</v>
      </c>
      <c r="R205" s="22">
        <v>457278</v>
      </c>
    </row>
    <row r="206" spans="1:18" x14ac:dyDescent="0.35">
      <c r="A206" s="22" t="s">
        <v>114</v>
      </c>
      <c r="B206" s="22" t="s">
        <v>507</v>
      </c>
      <c r="C206" s="22" t="s">
        <v>524</v>
      </c>
      <c r="D206" s="22" t="s">
        <v>525</v>
      </c>
      <c r="E206" s="22">
        <v>597460</v>
      </c>
      <c r="F206" s="22">
        <v>62138</v>
      </c>
      <c r="G206" s="22">
        <v>0</v>
      </c>
      <c r="H206" s="22">
        <v>0</v>
      </c>
      <c r="I206" s="22">
        <v>0</v>
      </c>
      <c r="J206" s="22">
        <v>-145272</v>
      </c>
      <c r="K206" s="22">
        <v>0</v>
      </c>
      <c r="L206" s="22">
        <v>0</v>
      </c>
      <c r="M206" s="22">
        <v>149109</v>
      </c>
      <c r="N206" s="22">
        <v>0</v>
      </c>
      <c r="O206" s="22">
        <v>0</v>
      </c>
      <c r="P206" s="22">
        <v>0</v>
      </c>
      <c r="Q206" s="22">
        <v>0</v>
      </c>
      <c r="R206" s="22">
        <v>663435</v>
      </c>
    </row>
    <row r="207" spans="1:18" x14ac:dyDescent="0.35">
      <c r="A207" s="22" t="s">
        <v>114</v>
      </c>
      <c r="B207" s="22" t="s">
        <v>507</v>
      </c>
      <c r="C207" s="22" t="s">
        <v>526</v>
      </c>
      <c r="D207" s="22" t="s">
        <v>527</v>
      </c>
      <c r="E207" s="22">
        <v>124760</v>
      </c>
      <c r="F207" s="22">
        <v>484397</v>
      </c>
      <c r="G207" s="22">
        <v>0</v>
      </c>
      <c r="H207" s="22">
        <v>-34500</v>
      </c>
      <c r="I207" s="22">
        <v>0</v>
      </c>
      <c r="J207" s="22">
        <v>-887168</v>
      </c>
      <c r="K207" s="22">
        <v>0</v>
      </c>
      <c r="L207" s="22">
        <v>8053</v>
      </c>
      <c r="M207" s="22">
        <v>471851</v>
      </c>
      <c r="N207" s="22">
        <v>0</v>
      </c>
      <c r="O207" s="22">
        <v>-37722</v>
      </c>
      <c r="P207" s="22">
        <v>0</v>
      </c>
      <c r="Q207" s="22">
        <v>0</v>
      </c>
      <c r="R207" s="22">
        <v>129671</v>
      </c>
    </row>
    <row r="208" spans="1:18" x14ac:dyDescent="0.35">
      <c r="A208" s="22" t="s">
        <v>114</v>
      </c>
      <c r="B208" s="22" t="s">
        <v>507</v>
      </c>
      <c r="C208" s="22" t="s">
        <v>528</v>
      </c>
      <c r="D208" s="22" t="s">
        <v>529</v>
      </c>
      <c r="E208" s="22">
        <v>143186</v>
      </c>
      <c r="F208" s="22">
        <v>-17936</v>
      </c>
      <c r="G208" s="22">
        <v>0</v>
      </c>
      <c r="H208" s="22">
        <v>-69547</v>
      </c>
      <c r="I208" s="22">
        <v>0</v>
      </c>
      <c r="J208" s="22">
        <v>-10789</v>
      </c>
      <c r="K208" s="22">
        <v>0</v>
      </c>
      <c r="L208" s="22">
        <v>0</v>
      </c>
      <c r="M208" s="22">
        <v>157529</v>
      </c>
      <c r="N208" s="22">
        <v>0</v>
      </c>
      <c r="O208" s="22">
        <v>0</v>
      </c>
      <c r="P208" s="22">
        <v>0</v>
      </c>
      <c r="Q208" s="22">
        <v>0</v>
      </c>
      <c r="R208" s="22">
        <v>202443</v>
      </c>
    </row>
    <row r="209" spans="1:18" x14ac:dyDescent="0.35">
      <c r="A209" s="22" t="s">
        <v>114</v>
      </c>
      <c r="B209" s="22" t="s">
        <v>507</v>
      </c>
      <c r="C209" s="22" t="s">
        <v>530</v>
      </c>
      <c r="D209" s="22" t="s">
        <v>531</v>
      </c>
      <c r="E209" s="22">
        <v>621967</v>
      </c>
      <c r="F209" s="22">
        <v>-97556</v>
      </c>
      <c r="G209" s="22">
        <v>0</v>
      </c>
      <c r="H209" s="22">
        <v>0</v>
      </c>
      <c r="I209" s="22">
        <v>0</v>
      </c>
      <c r="J209" s="22">
        <v>-37768</v>
      </c>
      <c r="K209" s="22">
        <v>0</v>
      </c>
      <c r="L209" s="22">
        <v>0</v>
      </c>
      <c r="M209" s="22">
        <v>143449</v>
      </c>
      <c r="N209" s="22">
        <v>0</v>
      </c>
      <c r="O209" s="22">
        <v>0</v>
      </c>
      <c r="P209" s="22">
        <v>0</v>
      </c>
      <c r="Q209" s="22">
        <v>0</v>
      </c>
      <c r="R209" s="22">
        <v>630092</v>
      </c>
    </row>
    <row r="210" spans="1:18" x14ac:dyDescent="0.35">
      <c r="A210" s="22" t="s">
        <v>114</v>
      </c>
      <c r="B210" s="22" t="s">
        <v>507</v>
      </c>
      <c r="C210" s="22" t="s">
        <v>532</v>
      </c>
      <c r="D210" s="22" t="s">
        <v>533</v>
      </c>
      <c r="E210" s="22">
        <v>309969</v>
      </c>
      <c r="F210" s="22">
        <v>-59586</v>
      </c>
      <c r="G210" s="22">
        <v>0</v>
      </c>
      <c r="H210" s="22">
        <v>0</v>
      </c>
      <c r="I210" s="22">
        <v>0</v>
      </c>
      <c r="J210" s="22">
        <v>-107163</v>
      </c>
      <c r="K210" s="22">
        <v>0</v>
      </c>
      <c r="L210" s="22">
        <v>0</v>
      </c>
      <c r="M210" s="22">
        <v>214520</v>
      </c>
      <c r="N210" s="22">
        <v>0</v>
      </c>
      <c r="O210" s="22">
        <v>-2980</v>
      </c>
      <c r="P210" s="22">
        <v>0</v>
      </c>
      <c r="Q210" s="22">
        <v>0</v>
      </c>
      <c r="R210" s="22">
        <v>354760</v>
      </c>
    </row>
    <row r="211" spans="1:18" x14ac:dyDescent="0.35">
      <c r="A211" s="22" t="s">
        <v>114</v>
      </c>
      <c r="B211" s="22" t="s">
        <v>507</v>
      </c>
      <c r="C211" s="22" t="s">
        <v>534</v>
      </c>
      <c r="D211" s="22" t="s">
        <v>535</v>
      </c>
      <c r="E211" s="22">
        <v>2921506</v>
      </c>
      <c r="F211" s="22">
        <v>1189396</v>
      </c>
      <c r="G211" s="22">
        <v>-160628</v>
      </c>
      <c r="H211" s="22">
        <v>0</v>
      </c>
      <c r="I211" s="22">
        <v>0</v>
      </c>
      <c r="J211" s="22">
        <v>-1414379</v>
      </c>
      <c r="K211" s="22">
        <v>0</v>
      </c>
      <c r="L211" s="22">
        <v>202500</v>
      </c>
      <c r="M211" s="22">
        <v>563388</v>
      </c>
      <c r="N211" s="22">
        <v>0</v>
      </c>
      <c r="O211" s="22">
        <v>-82548</v>
      </c>
      <c r="P211" s="22">
        <v>0</v>
      </c>
      <c r="Q211" s="22">
        <v>0</v>
      </c>
      <c r="R211" s="22">
        <v>3219235</v>
      </c>
    </row>
    <row r="212" spans="1:18" x14ac:dyDescent="0.35">
      <c r="A212" s="22" t="s">
        <v>114</v>
      </c>
      <c r="B212" s="22" t="s">
        <v>507</v>
      </c>
      <c r="C212" s="22" t="s">
        <v>536</v>
      </c>
      <c r="D212" s="22" t="s">
        <v>537</v>
      </c>
      <c r="E212" s="22">
        <v>505360</v>
      </c>
      <c r="F212" s="22">
        <v>2049357</v>
      </c>
      <c r="G212" s="22">
        <v>0</v>
      </c>
      <c r="H212" s="22">
        <v>-150705</v>
      </c>
      <c r="I212" s="22">
        <v>0</v>
      </c>
      <c r="J212" s="22">
        <v>-1908436</v>
      </c>
      <c r="K212" s="22">
        <v>0</v>
      </c>
      <c r="L212" s="22">
        <v>0</v>
      </c>
      <c r="M212" s="22">
        <v>270294</v>
      </c>
      <c r="N212" s="22">
        <v>0</v>
      </c>
      <c r="O212" s="22">
        <v>-3018</v>
      </c>
      <c r="P212" s="22">
        <v>0</v>
      </c>
      <c r="Q212" s="22">
        <v>0</v>
      </c>
      <c r="R212" s="22">
        <v>762852</v>
      </c>
    </row>
    <row r="213" spans="1:18" x14ac:dyDescent="0.35">
      <c r="A213" s="22" t="s">
        <v>114</v>
      </c>
      <c r="B213" s="22" t="s">
        <v>507</v>
      </c>
      <c r="C213" s="22" t="s">
        <v>538</v>
      </c>
      <c r="D213" s="22" t="s">
        <v>539</v>
      </c>
      <c r="E213" s="22">
        <v>43338</v>
      </c>
      <c r="F213" s="22">
        <v>-95307</v>
      </c>
      <c r="G213" s="22">
        <v>-11000</v>
      </c>
      <c r="H213" s="22">
        <v>185975</v>
      </c>
      <c r="I213" s="22">
        <v>0</v>
      </c>
      <c r="J213" s="22">
        <v>-253575</v>
      </c>
      <c r="K213" s="22">
        <v>0</v>
      </c>
      <c r="L213" s="22">
        <v>11366</v>
      </c>
      <c r="M213" s="22">
        <v>246019</v>
      </c>
      <c r="N213" s="22">
        <v>0</v>
      </c>
      <c r="O213" s="22">
        <v>-75570</v>
      </c>
      <c r="P213" s="22">
        <v>0</v>
      </c>
      <c r="Q213" s="22">
        <v>0</v>
      </c>
      <c r="R213" s="22">
        <v>51246</v>
      </c>
    </row>
    <row r="214" spans="1:18" x14ac:dyDescent="0.35">
      <c r="A214" s="22" t="s">
        <v>114</v>
      </c>
      <c r="B214" s="22" t="s">
        <v>507</v>
      </c>
      <c r="C214" s="22" t="s">
        <v>540</v>
      </c>
      <c r="D214" s="22" t="s">
        <v>541</v>
      </c>
      <c r="E214" s="22">
        <v>-14988</v>
      </c>
      <c r="F214" s="22">
        <v>458800</v>
      </c>
      <c r="G214" s="22">
        <v>0</v>
      </c>
      <c r="H214" s="22">
        <v>0</v>
      </c>
      <c r="I214" s="22">
        <v>0</v>
      </c>
      <c r="J214" s="22">
        <v>-693681</v>
      </c>
      <c r="K214" s="22">
        <v>0</v>
      </c>
      <c r="L214" s="22">
        <v>44613</v>
      </c>
      <c r="M214" s="22">
        <v>163011</v>
      </c>
      <c r="N214" s="22">
        <v>0</v>
      </c>
      <c r="O214" s="22">
        <v>0</v>
      </c>
      <c r="P214" s="22">
        <v>0</v>
      </c>
      <c r="Q214" s="22">
        <v>0</v>
      </c>
      <c r="R214" s="22">
        <v>-42245</v>
      </c>
    </row>
    <row r="215" spans="1:18" x14ac:dyDescent="0.35">
      <c r="A215" s="22" t="s">
        <v>114</v>
      </c>
      <c r="B215" s="22" t="s">
        <v>507</v>
      </c>
      <c r="C215" s="22" t="s">
        <v>542</v>
      </c>
      <c r="D215" s="22" t="s">
        <v>543</v>
      </c>
      <c r="E215" s="22">
        <v>410960</v>
      </c>
      <c r="F215" s="22">
        <v>638353</v>
      </c>
      <c r="G215" s="22">
        <v>0</v>
      </c>
      <c r="H215" s="22">
        <v>63000</v>
      </c>
      <c r="I215" s="22">
        <v>0</v>
      </c>
      <c r="J215" s="22">
        <v>-1058954</v>
      </c>
      <c r="K215" s="22">
        <v>0</v>
      </c>
      <c r="L215" s="22">
        <v>0</v>
      </c>
      <c r="M215" s="22">
        <v>596658</v>
      </c>
      <c r="N215" s="22">
        <v>0</v>
      </c>
      <c r="O215" s="22">
        <v>-39210</v>
      </c>
      <c r="P215" s="22">
        <v>0</v>
      </c>
      <c r="Q215" s="22">
        <v>0</v>
      </c>
      <c r="R215" s="22">
        <v>610807</v>
      </c>
    </row>
    <row r="216" spans="1:18" x14ac:dyDescent="0.35">
      <c r="A216" s="22" t="s">
        <v>114</v>
      </c>
      <c r="B216" s="22" t="s">
        <v>507</v>
      </c>
      <c r="C216" s="22" t="s">
        <v>544</v>
      </c>
      <c r="D216" s="22" t="s">
        <v>545</v>
      </c>
      <c r="E216" s="22">
        <v>231582</v>
      </c>
      <c r="F216" s="22">
        <v>500280</v>
      </c>
      <c r="G216" s="22">
        <v>-606908</v>
      </c>
      <c r="H216" s="22">
        <v>0</v>
      </c>
      <c r="I216" s="22">
        <v>0</v>
      </c>
      <c r="J216" s="22">
        <v>-139604</v>
      </c>
      <c r="K216" s="22">
        <v>0</v>
      </c>
      <c r="L216" s="22">
        <v>0</v>
      </c>
      <c r="M216" s="22">
        <v>205438</v>
      </c>
      <c r="N216" s="22">
        <v>0</v>
      </c>
      <c r="O216" s="22">
        <v>0</v>
      </c>
      <c r="P216" s="22">
        <v>0</v>
      </c>
      <c r="Q216" s="22">
        <v>0</v>
      </c>
      <c r="R216" s="22">
        <v>190788</v>
      </c>
    </row>
    <row r="217" spans="1:18" x14ac:dyDescent="0.35">
      <c r="A217" s="22" t="s">
        <v>114</v>
      </c>
      <c r="B217" s="22" t="s">
        <v>507</v>
      </c>
      <c r="C217" s="22" t="s">
        <v>546</v>
      </c>
      <c r="D217" s="22" t="s">
        <v>547</v>
      </c>
      <c r="E217" s="22">
        <v>1248762</v>
      </c>
      <c r="F217" s="22">
        <v>180286</v>
      </c>
      <c r="G217" s="22">
        <v>-462039</v>
      </c>
      <c r="H217" s="22">
        <v>0</v>
      </c>
      <c r="I217" s="22">
        <v>0</v>
      </c>
      <c r="J217" s="22">
        <v>-85902</v>
      </c>
      <c r="K217" s="22">
        <v>0</v>
      </c>
      <c r="L217" s="22">
        <v>0</v>
      </c>
      <c r="M217" s="22">
        <v>212862</v>
      </c>
      <c r="N217" s="22">
        <v>0</v>
      </c>
      <c r="O217" s="22">
        <v>-20018</v>
      </c>
      <c r="P217" s="22">
        <v>0</v>
      </c>
      <c r="Q217" s="22">
        <v>0</v>
      </c>
      <c r="R217" s="22">
        <v>1073951</v>
      </c>
    </row>
    <row r="218" spans="1:18" x14ac:dyDescent="0.35">
      <c r="A218" s="22" t="s">
        <v>114</v>
      </c>
      <c r="B218" s="22" t="s">
        <v>507</v>
      </c>
      <c r="C218" s="22" t="s">
        <v>548</v>
      </c>
      <c r="D218" s="22" t="s">
        <v>549</v>
      </c>
      <c r="E218" s="22">
        <v>542692</v>
      </c>
      <c r="F218" s="22">
        <v>-84078</v>
      </c>
      <c r="G218" s="22">
        <v>0</v>
      </c>
      <c r="H218" s="22">
        <v>0</v>
      </c>
      <c r="I218" s="22">
        <v>0</v>
      </c>
      <c r="J218" s="22">
        <v>-80817</v>
      </c>
      <c r="K218" s="22">
        <v>0</v>
      </c>
      <c r="L218" s="22">
        <v>0</v>
      </c>
      <c r="M218" s="22">
        <v>194852</v>
      </c>
      <c r="N218" s="22">
        <v>0</v>
      </c>
      <c r="O218" s="22">
        <v>-39038</v>
      </c>
      <c r="P218" s="22">
        <v>0</v>
      </c>
      <c r="Q218" s="22">
        <v>0</v>
      </c>
      <c r="R218" s="22">
        <v>533611</v>
      </c>
    </row>
    <row r="219" spans="1:18" x14ac:dyDescent="0.35">
      <c r="A219" s="22" t="s">
        <v>114</v>
      </c>
      <c r="B219" s="22" t="s">
        <v>507</v>
      </c>
      <c r="C219" s="22" t="s">
        <v>550</v>
      </c>
      <c r="D219" s="22" t="s">
        <v>551</v>
      </c>
      <c r="E219" s="22">
        <v>166462</v>
      </c>
      <c r="F219" s="22">
        <v>-133138</v>
      </c>
      <c r="G219" s="22">
        <v>-188601</v>
      </c>
      <c r="H219" s="22">
        <v>43750</v>
      </c>
      <c r="I219" s="22">
        <v>0</v>
      </c>
      <c r="J219" s="22">
        <v>-61667</v>
      </c>
      <c r="K219" s="22">
        <v>0</v>
      </c>
      <c r="L219" s="22">
        <v>0</v>
      </c>
      <c r="M219" s="22">
        <v>352321</v>
      </c>
      <c r="N219" s="22">
        <v>0</v>
      </c>
      <c r="O219" s="22">
        <v>-9208</v>
      </c>
      <c r="P219" s="22">
        <v>0</v>
      </c>
      <c r="Q219" s="22">
        <v>0</v>
      </c>
      <c r="R219" s="22">
        <v>169919</v>
      </c>
    </row>
    <row r="220" spans="1:18" x14ac:dyDescent="0.35">
      <c r="A220" s="22" t="s">
        <v>114</v>
      </c>
      <c r="B220" s="22" t="s">
        <v>507</v>
      </c>
      <c r="C220" s="22" t="s">
        <v>552</v>
      </c>
      <c r="D220" s="22" t="s">
        <v>553</v>
      </c>
      <c r="E220" s="22">
        <v>123181</v>
      </c>
      <c r="F220" s="22">
        <v>417316</v>
      </c>
      <c r="G220" s="22">
        <v>-138857</v>
      </c>
      <c r="H220" s="22">
        <v>0</v>
      </c>
      <c r="I220" s="22">
        <v>0</v>
      </c>
      <c r="J220" s="22">
        <v>-535937</v>
      </c>
      <c r="K220" s="22">
        <v>0</v>
      </c>
      <c r="L220" s="22">
        <v>7837</v>
      </c>
      <c r="M220" s="22">
        <v>180565</v>
      </c>
      <c r="N220" s="22">
        <v>0</v>
      </c>
      <c r="O220" s="22">
        <v>0</v>
      </c>
      <c r="P220" s="22">
        <v>0</v>
      </c>
      <c r="Q220" s="22">
        <v>0</v>
      </c>
      <c r="R220" s="22">
        <v>54105</v>
      </c>
    </row>
    <row r="221" spans="1:18" x14ac:dyDescent="0.35">
      <c r="A221" s="22" t="s">
        <v>114</v>
      </c>
      <c r="B221" s="22" t="s">
        <v>507</v>
      </c>
      <c r="C221" s="22" t="s">
        <v>554</v>
      </c>
      <c r="D221" s="22" t="s">
        <v>555</v>
      </c>
      <c r="E221" s="22">
        <v>-169960</v>
      </c>
      <c r="F221" s="22">
        <v>553059</v>
      </c>
      <c r="G221" s="22">
        <v>0</v>
      </c>
      <c r="H221" s="22">
        <v>0</v>
      </c>
      <c r="I221" s="22">
        <v>0</v>
      </c>
      <c r="J221" s="22">
        <v>-330650</v>
      </c>
      <c r="K221" s="22">
        <v>0</v>
      </c>
      <c r="L221" s="22">
        <v>0</v>
      </c>
      <c r="M221" s="22">
        <v>610206</v>
      </c>
      <c r="N221" s="22">
        <v>0</v>
      </c>
      <c r="O221" s="22">
        <v>-329093</v>
      </c>
      <c r="P221" s="22">
        <v>0</v>
      </c>
      <c r="Q221" s="22">
        <v>0</v>
      </c>
      <c r="R221" s="22">
        <v>333562</v>
      </c>
    </row>
    <row r="222" spans="1:18" x14ac:dyDescent="0.35">
      <c r="A222" s="22" t="s">
        <v>114</v>
      </c>
      <c r="B222" s="22" t="s">
        <v>507</v>
      </c>
      <c r="C222" s="22" t="s">
        <v>556</v>
      </c>
      <c r="D222" s="22" t="s">
        <v>557</v>
      </c>
      <c r="E222" s="22">
        <v>1010930</v>
      </c>
      <c r="F222" s="22">
        <v>-235168</v>
      </c>
      <c r="G222" s="22">
        <v>0</v>
      </c>
      <c r="H222" s="22">
        <v>0</v>
      </c>
      <c r="I222" s="22">
        <v>0</v>
      </c>
      <c r="J222" s="22">
        <v>-123153</v>
      </c>
      <c r="K222" s="22">
        <v>0</v>
      </c>
      <c r="L222" s="22">
        <v>0</v>
      </c>
      <c r="M222" s="22">
        <v>307455</v>
      </c>
      <c r="N222" s="22">
        <v>0</v>
      </c>
      <c r="O222" s="22">
        <v>0</v>
      </c>
      <c r="P222" s="22">
        <v>0</v>
      </c>
      <c r="Q222" s="22">
        <v>0</v>
      </c>
      <c r="R222" s="22">
        <v>960064</v>
      </c>
    </row>
    <row r="223" spans="1:18" x14ac:dyDescent="0.35">
      <c r="A223" s="22" t="s">
        <v>114</v>
      </c>
      <c r="B223" s="22" t="s">
        <v>507</v>
      </c>
      <c r="C223" s="22" t="s">
        <v>558</v>
      </c>
      <c r="D223" s="22" t="s">
        <v>559</v>
      </c>
      <c r="E223" s="22">
        <v>970752</v>
      </c>
      <c r="F223" s="22">
        <v>-124977</v>
      </c>
      <c r="G223" s="22">
        <v>0</v>
      </c>
      <c r="H223" s="22"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v>148315</v>
      </c>
      <c r="N223" s="22">
        <v>0</v>
      </c>
      <c r="O223" s="22">
        <v>0</v>
      </c>
      <c r="P223" s="22">
        <v>0</v>
      </c>
      <c r="Q223" s="22">
        <v>0</v>
      </c>
      <c r="R223" s="22">
        <v>994090</v>
      </c>
    </row>
    <row r="224" spans="1:18" x14ac:dyDescent="0.35">
      <c r="A224" s="22" t="s">
        <v>114</v>
      </c>
      <c r="B224" s="22" t="s">
        <v>507</v>
      </c>
      <c r="C224" s="22" t="s">
        <v>560</v>
      </c>
      <c r="D224" s="22" t="s">
        <v>561</v>
      </c>
      <c r="E224" s="22">
        <v>-153316</v>
      </c>
      <c r="F224" s="22">
        <v>312995</v>
      </c>
      <c r="G224" s="22">
        <v>0</v>
      </c>
      <c r="H224" s="22">
        <v>0</v>
      </c>
      <c r="I224" s="22">
        <v>0</v>
      </c>
      <c r="J224" s="22">
        <v>-325365</v>
      </c>
      <c r="K224" s="22">
        <v>-12786</v>
      </c>
      <c r="L224" s="22">
        <v>0</v>
      </c>
      <c r="M224" s="22">
        <v>192074</v>
      </c>
      <c r="N224" s="22">
        <v>0</v>
      </c>
      <c r="O224" s="22">
        <v>-42908</v>
      </c>
      <c r="P224" s="22">
        <v>0</v>
      </c>
      <c r="Q224" s="22">
        <v>0</v>
      </c>
      <c r="R224" s="22">
        <v>-29306</v>
      </c>
    </row>
    <row r="225" spans="1:18" x14ac:dyDescent="0.35">
      <c r="A225" s="22" t="s">
        <v>114</v>
      </c>
      <c r="B225" s="22" t="s">
        <v>507</v>
      </c>
      <c r="C225" s="22" t="s">
        <v>562</v>
      </c>
      <c r="D225" s="22" t="s">
        <v>563</v>
      </c>
      <c r="E225" s="22">
        <v>428888</v>
      </c>
      <c r="F225" s="22">
        <v>-59670</v>
      </c>
      <c r="G225" s="22">
        <v>0</v>
      </c>
      <c r="H225" s="22">
        <v>0</v>
      </c>
      <c r="I225" s="22">
        <v>0</v>
      </c>
      <c r="J225" s="22">
        <v>-84208</v>
      </c>
      <c r="K225" s="22">
        <v>0</v>
      </c>
      <c r="L225" s="22">
        <v>0</v>
      </c>
      <c r="M225" s="22">
        <v>140587</v>
      </c>
      <c r="N225" s="22">
        <v>0</v>
      </c>
      <c r="O225" s="22">
        <v>0</v>
      </c>
      <c r="P225" s="22">
        <v>0</v>
      </c>
      <c r="Q225" s="22">
        <v>0</v>
      </c>
      <c r="R225" s="22">
        <v>425597</v>
      </c>
    </row>
    <row r="226" spans="1:18" x14ac:dyDescent="0.35">
      <c r="A226" s="22" t="s">
        <v>114</v>
      </c>
      <c r="B226" s="22" t="s">
        <v>507</v>
      </c>
      <c r="C226" s="22" t="s">
        <v>564</v>
      </c>
      <c r="D226" s="22" t="s">
        <v>565</v>
      </c>
      <c r="E226" s="22">
        <v>602416</v>
      </c>
      <c r="F226" s="22">
        <v>216093</v>
      </c>
      <c r="G226" s="22">
        <v>-89048</v>
      </c>
      <c r="H226" s="22">
        <v>77243</v>
      </c>
      <c r="I226" s="22">
        <v>0</v>
      </c>
      <c r="J226" s="22">
        <v>-378199</v>
      </c>
      <c r="K226" s="22">
        <v>0</v>
      </c>
      <c r="L226" s="22">
        <v>57015</v>
      </c>
      <c r="M226" s="22">
        <v>400413</v>
      </c>
      <c r="N226" s="22">
        <v>0</v>
      </c>
      <c r="O226" s="22">
        <v>0</v>
      </c>
      <c r="P226" s="22">
        <v>0</v>
      </c>
      <c r="Q226" s="22">
        <v>0</v>
      </c>
      <c r="R226" s="22">
        <v>885933</v>
      </c>
    </row>
    <row r="227" spans="1:18" x14ac:dyDescent="0.35">
      <c r="A227" s="22" t="s">
        <v>114</v>
      </c>
      <c r="B227" s="22" t="s">
        <v>507</v>
      </c>
      <c r="C227" s="22" t="s">
        <v>566</v>
      </c>
      <c r="D227" s="22" t="s">
        <v>567</v>
      </c>
      <c r="E227" s="22">
        <v>51121</v>
      </c>
      <c r="F227" s="22">
        <v>342154</v>
      </c>
      <c r="G227" s="22">
        <v>0</v>
      </c>
      <c r="H227" s="22">
        <v>0</v>
      </c>
      <c r="I227" s="22">
        <v>0</v>
      </c>
      <c r="J227" s="22">
        <v>-320407</v>
      </c>
      <c r="K227" s="22">
        <v>0</v>
      </c>
      <c r="L227" s="22">
        <v>0</v>
      </c>
      <c r="M227" s="22">
        <v>80143</v>
      </c>
      <c r="N227" s="22">
        <v>0</v>
      </c>
      <c r="O227" s="22">
        <v>0</v>
      </c>
      <c r="P227" s="22">
        <v>0</v>
      </c>
      <c r="Q227" s="22">
        <v>0</v>
      </c>
      <c r="R227" s="22">
        <v>153011</v>
      </c>
    </row>
    <row r="228" spans="1:18" x14ac:dyDescent="0.35">
      <c r="A228" s="22" t="s">
        <v>114</v>
      </c>
      <c r="B228" s="22" t="s">
        <v>507</v>
      </c>
      <c r="C228" s="22" t="s">
        <v>568</v>
      </c>
      <c r="D228" s="22" t="s">
        <v>569</v>
      </c>
      <c r="E228" s="22">
        <v>302551</v>
      </c>
      <c r="F228" s="22">
        <v>125068</v>
      </c>
      <c r="G228" s="22">
        <v>0</v>
      </c>
      <c r="H228" s="22"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v>231054</v>
      </c>
      <c r="N228" s="22">
        <v>0</v>
      </c>
      <c r="O228" s="22">
        <v>0</v>
      </c>
      <c r="P228" s="22">
        <v>0</v>
      </c>
      <c r="Q228" s="22">
        <v>0</v>
      </c>
      <c r="R228" s="22">
        <v>658673</v>
      </c>
    </row>
    <row r="229" spans="1:18" x14ac:dyDescent="0.35">
      <c r="A229" s="22" t="s">
        <v>114</v>
      </c>
      <c r="B229" s="22" t="s">
        <v>507</v>
      </c>
      <c r="C229" s="22" t="s">
        <v>570</v>
      </c>
      <c r="D229" s="22" t="s">
        <v>571</v>
      </c>
      <c r="E229" s="22">
        <v>1105088</v>
      </c>
      <c r="F229" s="22">
        <v>274638</v>
      </c>
      <c r="G229" s="22">
        <v>0</v>
      </c>
      <c r="H229" s="22">
        <v>-399749</v>
      </c>
      <c r="I229" s="22">
        <v>0</v>
      </c>
      <c r="J229" s="22">
        <v>-623609</v>
      </c>
      <c r="K229" s="22">
        <v>0</v>
      </c>
      <c r="L229" s="22">
        <v>145579</v>
      </c>
      <c r="M229" s="22">
        <v>614406</v>
      </c>
      <c r="N229" s="22">
        <v>0</v>
      </c>
      <c r="O229" s="22">
        <v>0</v>
      </c>
      <c r="P229" s="22">
        <v>0</v>
      </c>
      <c r="Q229" s="22">
        <v>0</v>
      </c>
      <c r="R229" s="22">
        <v>1116353</v>
      </c>
    </row>
    <row r="230" spans="1:18" x14ac:dyDescent="0.35">
      <c r="A230" s="22" t="s">
        <v>114</v>
      </c>
      <c r="B230" s="22" t="s">
        <v>507</v>
      </c>
      <c r="C230" s="22" t="s">
        <v>572</v>
      </c>
      <c r="D230" s="22" t="s">
        <v>573</v>
      </c>
      <c r="E230" s="22">
        <v>151634</v>
      </c>
      <c r="F230" s="22">
        <v>169649</v>
      </c>
      <c r="G230" s="22">
        <v>0</v>
      </c>
      <c r="H230" s="22">
        <v>0</v>
      </c>
      <c r="I230" s="22">
        <v>0</v>
      </c>
      <c r="J230" s="22">
        <v>-318149</v>
      </c>
      <c r="K230" s="22">
        <v>0</v>
      </c>
      <c r="L230" s="22">
        <v>0</v>
      </c>
      <c r="M230" s="22">
        <v>133314</v>
      </c>
      <c r="N230" s="22">
        <v>0</v>
      </c>
      <c r="O230" s="22">
        <v>0</v>
      </c>
      <c r="P230" s="22">
        <v>0</v>
      </c>
      <c r="Q230" s="22">
        <v>0</v>
      </c>
      <c r="R230" s="22">
        <v>136448</v>
      </c>
    </row>
    <row r="231" spans="1:18" x14ac:dyDescent="0.35">
      <c r="A231" s="22" t="s">
        <v>114</v>
      </c>
      <c r="B231" s="22" t="s">
        <v>507</v>
      </c>
      <c r="C231" s="22" t="s">
        <v>574</v>
      </c>
      <c r="D231" s="22" t="s">
        <v>575</v>
      </c>
      <c r="E231" s="22">
        <v>118986</v>
      </c>
      <c r="F231" s="22">
        <v>488068</v>
      </c>
      <c r="G231" s="22">
        <v>-365176</v>
      </c>
      <c r="H231" s="22">
        <v>0</v>
      </c>
      <c r="I231" s="22">
        <v>0</v>
      </c>
      <c r="J231" s="22">
        <v>-425316</v>
      </c>
      <c r="K231" s="22">
        <v>0</v>
      </c>
      <c r="L231" s="22">
        <v>0</v>
      </c>
      <c r="M231" s="22">
        <v>308677</v>
      </c>
      <c r="N231" s="22">
        <v>0</v>
      </c>
      <c r="O231" s="22">
        <v>0</v>
      </c>
      <c r="P231" s="22">
        <v>0</v>
      </c>
      <c r="Q231" s="22">
        <v>0</v>
      </c>
      <c r="R231" s="22">
        <v>125239</v>
      </c>
    </row>
    <row r="232" spans="1:18" x14ac:dyDescent="0.35">
      <c r="A232" s="22" t="s">
        <v>114</v>
      </c>
      <c r="B232" s="22" t="s">
        <v>507</v>
      </c>
      <c r="C232" s="22" t="s">
        <v>576</v>
      </c>
      <c r="D232" s="22" t="s">
        <v>577</v>
      </c>
      <c r="E232" s="22">
        <v>811143</v>
      </c>
      <c r="F232" s="22">
        <v>-160607</v>
      </c>
      <c r="G232" s="22">
        <v>-65236</v>
      </c>
      <c r="H232" s="22">
        <v>16688</v>
      </c>
      <c r="I232" s="22">
        <v>0</v>
      </c>
      <c r="J232" s="22">
        <v>0</v>
      </c>
      <c r="K232" s="22">
        <v>0</v>
      </c>
      <c r="L232" s="22">
        <v>0</v>
      </c>
      <c r="M232" s="22">
        <v>225215</v>
      </c>
      <c r="N232" s="22">
        <v>0</v>
      </c>
      <c r="O232" s="22">
        <v>-10000</v>
      </c>
      <c r="P232" s="22">
        <v>0</v>
      </c>
      <c r="Q232" s="22">
        <v>0</v>
      </c>
      <c r="R232" s="22">
        <v>817203</v>
      </c>
    </row>
    <row r="233" spans="1:18" x14ac:dyDescent="0.35">
      <c r="A233" s="22" t="s">
        <v>114</v>
      </c>
      <c r="B233" s="22" t="s">
        <v>507</v>
      </c>
      <c r="C233" s="22" t="s">
        <v>578</v>
      </c>
      <c r="D233" s="22" t="s">
        <v>579</v>
      </c>
      <c r="E233" s="22">
        <v>231052</v>
      </c>
      <c r="F233" s="22">
        <v>-57961</v>
      </c>
      <c r="G233" s="22">
        <v>0</v>
      </c>
      <c r="H233" s="22">
        <v>0</v>
      </c>
      <c r="I233" s="22">
        <v>0</v>
      </c>
      <c r="J233" s="22">
        <v>-98636</v>
      </c>
      <c r="K233" s="22">
        <v>0</v>
      </c>
      <c r="L233" s="22">
        <v>71047</v>
      </c>
      <c r="M233" s="22">
        <v>111926</v>
      </c>
      <c r="N233" s="22">
        <v>0</v>
      </c>
      <c r="O233" s="22">
        <v>0</v>
      </c>
      <c r="P233" s="22">
        <v>0</v>
      </c>
      <c r="Q233" s="22">
        <v>0</v>
      </c>
      <c r="R233" s="22">
        <v>257428</v>
      </c>
    </row>
    <row r="234" spans="1:18" x14ac:dyDescent="0.35">
      <c r="A234" s="22" t="s">
        <v>114</v>
      </c>
      <c r="B234" s="22" t="s">
        <v>507</v>
      </c>
      <c r="C234" s="22" t="s">
        <v>580</v>
      </c>
      <c r="D234" s="22" t="s">
        <v>581</v>
      </c>
      <c r="E234" s="22">
        <v>5587</v>
      </c>
      <c r="F234" s="22">
        <v>567918</v>
      </c>
      <c r="G234" s="22">
        <v>-100000</v>
      </c>
      <c r="H234" s="22">
        <v>0</v>
      </c>
      <c r="I234" s="22">
        <v>0</v>
      </c>
      <c r="J234" s="22">
        <v>-626100</v>
      </c>
      <c r="K234" s="22">
        <v>0</v>
      </c>
      <c r="L234" s="22">
        <v>6630</v>
      </c>
      <c r="M234" s="22">
        <v>148876</v>
      </c>
      <c r="N234" s="22">
        <v>0</v>
      </c>
      <c r="O234" s="22">
        <v>0</v>
      </c>
      <c r="P234" s="22">
        <v>0</v>
      </c>
      <c r="Q234" s="22">
        <v>0</v>
      </c>
      <c r="R234" s="22">
        <v>2911</v>
      </c>
    </row>
    <row r="235" spans="1:18" x14ac:dyDescent="0.35">
      <c r="A235" s="22" t="s">
        <v>114</v>
      </c>
      <c r="B235" s="22" t="s">
        <v>507</v>
      </c>
      <c r="C235" s="22" t="s">
        <v>582</v>
      </c>
      <c r="D235" s="22" t="s">
        <v>583</v>
      </c>
      <c r="E235" s="22">
        <v>730880</v>
      </c>
      <c r="F235" s="22">
        <v>240712</v>
      </c>
      <c r="G235" s="22">
        <v>0</v>
      </c>
      <c r="H235" s="22">
        <v>184989</v>
      </c>
      <c r="I235" s="22">
        <v>0</v>
      </c>
      <c r="J235" s="22">
        <v>-658086</v>
      </c>
      <c r="K235" s="22">
        <v>0</v>
      </c>
      <c r="L235" s="22">
        <v>0</v>
      </c>
      <c r="M235" s="22">
        <v>461510</v>
      </c>
      <c r="N235" s="22">
        <v>0</v>
      </c>
      <c r="O235" s="22">
        <v>-30563</v>
      </c>
      <c r="P235" s="22">
        <v>0</v>
      </c>
      <c r="Q235" s="22">
        <v>0</v>
      </c>
      <c r="R235" s="22">
        <v>929442</v>
      </c>
    </row>
    <row r="236" spans="1:18" x14ac:dyDescent="0.35">
      <c r="A236" s="22" t="s">
        <v>114</v>
      </c>
      <c r="B236" s="22" t="s">
        <v>507</v>
      </c>
      <c r="C236" s="22" t="s">
        <v>584</v>
      </c>
      <c r="D236" s="22" t="s">
        <v>585</v>
      </c>
      <c r="E236" s="22">
        <v>1016643</v>
      </c>
      <c r="F236" s="22">
        <v>612262</v>
      </c>
      <c r="G236" s="22">
        <v>-73552</v>
      </c>
      <c r="H236" s="22">
        <v>0</v>
      </c>
      <c r="I236" s="22">
        <v>0</v>
      </c>
      <c r="J236" s="22">
        <v>-1046912</v>
      </c>
      <c r="K236" s="22">
        <v>0</v>
      </c>
      <c r="L236" s="22">
        <v>0</v>
      </c>
      <c r="M236" s="22">
        <v>595517</v>
      </c>
      <c r="N236" s="22">
        <v>0</v>
      </c>
      <c r="O236" s="22">
        <v>-132226</v>
      </c>
      <c r="P236" s="22">
        <v>0</v>
      </c>
      <c r="Q236" s="22">
        <v>453806</v>
      </c>
      <c r="R236" s="22">
        <v>1425538</v>
      </c>
    </row>
    <row r="237" spans="1:18" x14ac:dyDescent="0.35">
      <c r="A237" s="22" t="s">
        <v>114</v>
      </c>
      <c r="B237" s="22" t="s">
        <v>507</v>
      </c>
      <c r="C237" s="22" t="s">
        <v>586</v>
      </c>
      <c r="D237" s="22" t="s">
        <v>587</v>
      </c>
      <c r="E237" s="22">
        <v>130368</v>
      </c>
      <c r="F237" s="22">
        <v>-170215</v>
      </c>
      <c r="G237" s="22">
        <v>-5497</v>
      </c>
      <c r="H237" s="22">
        <v>10000</v>
      </c>
      <c r="I237" s="22">
        <v>0</v>
      </c>
      <c r="J237" s="22">
        <v>-12628</v>
      </c>
      <c r="K237" s="22">
        <v>0</v>
      </c>
      <c r="L237" s="22">
        <v>0</v>
      </c>
      <c r="M237" s="22">
        <v>235775</v>
      </c>
      <c r="N237" s="22">
        <v>0</v>
      </c>
      <c r="O237" s="22">
        <v>-21062</v>
      </c>
      <c r="P237" s="22">
        <v>0</v>
      </c>
      <c r="Q237" s="22">
        <v>0</v>
      </c>
      <c r="R237" s="22">
        <v>166741</v>
      </c>
    </row>
    <row r="238" spans="1:18" x14ac:dyDescent="0.35">
      <c r="A238" s="22" t="s">
        <v>114</v>
      </c>
      <c r="B238" s="22" t="s">
        <v>507</v>
      </c>
      <c r="C238" s="22" t="s">
        <v>588</v>
      </c>
      <c r="D238" s="22" t="s">
        <v>589</v>
      </c>
      <c r="E238" s="22">
        <v>1404323</v>
      </c>
      <c r="F238" s="22">
        <v>2310170</v>
      </c>
      <c r="G238" s="22">
        <v>-1900000</v>
      </c>
      <c r="H238" s="22">
        <v>0</v>
      </c>
      <c r="I238" s="22">
        <v>0</v>
      </c>
      <c r="J238" s="22">
        <v>-701016</v>
      </c>
      <c r="K238" s="22">
        <v>0</v>
      </c>
      <c r="L238" s="22">
        <v>0</v>
      </c>
      <c r="M238" s="22">
        <v>378891</v>
      </c>
      <c r="N238" s="22">
        <v>0</v>
      </c>
      <c r="O238" s="22">
        <v>0</v>
      </c>
      <c r="P238" s="22">
        <v>0</v>
      </c>
      <c r="Q238" s="22">
        <v>0</v>
      </c>
      <c r="R238" s="22">
        <v>1492368</v>
      </c>
    </row>
    <row r="239" spans="1:18" x14ac:dyDescent="0.35">
      <c r="A239" s="22" t="s">
        <v>114</v>
      </c>
      <c r="B239" s="22" t="s">
        <v>507</v>
      </c>
      <c r="C239" s="22" t="s">
        <v>590</v>
      </c>
      <c r="D239" s="22" t="s">
        <v>591</v>
      </c>
      <c r="E239" s="22">
        <v>350180</v>
      </c>
      <c r="F239" s="22">
        <v>157609</v>
      </c>
      <c r="G239" s="22">
        <v>-61111</v>
      </c>
      <c r="H239" s="22">
        <v>0</v>
      </c>
      <c r="I239" s="22">
        <v>0</v>
      </c>
      <c r="J239" s="22">
        <v>-296438</v>
      </c>
      <c r="K239" s="22">
        <v>0</v>
      </c>
      <c r="L239" s="22">
        <v>0</v>
      </c>
      <c r="M239" s="22">
        <v>180763</v>
      </c>
      <c r="N239" s="22">
        <v>0</v>
      </c>
      <c r="O239" s="22">
        <v>0</v>
      </c>
      <c r="P239" s="22">
        <v>0</v>
      </c>
      <c r="Q239" s="22">
        <v>0</v>
      </c>
      <c r="R239" s="22">
        <v>331003</v>
      </c>
    </row>
    <row r="240" spans="1:18" x14ac:dyDescent="0.35">
      <c r="A240" s="22" t="s">
        <v>114</v>
      </c>
      <c r="B240" s="22" t="s">
        <v>507</v>
      </c>
      <c r="C240" s="22" t="s">
        <v>592</v>
      </c>
      <c r="D240" s="22" t="s">
        <v>593</v>
      </c>
      <c r="E240" s="22">
        <v>350006</v>
      </c>
      <c r="F240" s="22">
        <v>272195</v>
      </c>
      <c r="G240" s="22">
        <v>-16875</v>
      </c>
      <c r="H240" s="22">
        <v>26330</v>
      </c>
      <c r="I240" s="22">
        <v>0</v>
      </c>
      <c r="J240" s="22">
        <v>-431924</v>
      </c>
      <c r="K240" s="22">
        <v>0</v>
      </c>
      <c r="L240" s="22">
        <v>0</v>
      </c>
      <c r="M240" s="22">
        <v>175198</v>
      </c>
      <c r="N240" s="22">
        <v>0</v>
      </c>
      <c r="O240" s="22">
        <v>0</v>
      </c>
      <c r="P240" s="22">
        <v>0</v>
      </c>
      <c r="Q240" s="22">
        <v>0</v>
      </c>
      <c r="R240" s="22">
        <v>374930</v>
      </c>
    </row>
    <row r="241" spans="1:18" x14ac:dyDescent="0.35">
      <c r="A241" s="22" t="s">
        <v>114</v>
      </c>
      <c r="B241" s="22" t="s">
        <v>507</v>
      </c>
      <c r="C241" s="22" t="s">
        <v>594</v>
      </c>
      <c r="D241" s="22" t="s">
        <v>595</v>
      </c>
      <c r="E241" s="22">
        <v>929672</v>
      </c>
      <c r="F241" s="22">
        <v>506267</v>
      </c>
      <c r="G241" s="22">
        <v>-14000</v>
      </c>
      <c r="H241" s="22">
        <v>0</v>
      </c>
      <c r="I241" s="22">
        <v>0</v>
      </c>
      <c r="J241" s="22">
        <v>-746117</v>
      </c>
      <c r="K241" s="22">
        <v>0</v>
      </c>
      <c r="L241" s="22">
        <v>0</v>
      </c>
      <c r="M241" s="22">
        <v>224824</v>
      </c>
      <c r="N241" s="22">
        <v>0</v>
      </c>
      <c r="O241" s="22">
        <v>-90775</v>
      </c>
      <c r="P241" s="22">
        <v>0</v>
      </c>
      <c r="Q241" s="22">
        <v>0</v>
      </c>
      <c r="R241" s="22">
        <v>809871</v>
      </c>
    </row>
    <row r="242" spans="1:18" x14ac:dyDescent="0.35">
      <c r="A242" s="22" t="s">
        <v>114</v>
      </c>
      <c r="B242" s="22" t="s">
        <v>507</v>
      </c>
      <c r="C242" s="22" t="s">
        <v>596</v>
      </c>
      <c r="D242" s="22" t="s">
        <v>597</v>
      </c>
      <c r="E242" s="22">
        <v>165884</v>
      </c>
      <c r="F242" s="22">
        <v>64015</v>
      </c>
      <c r="G242" s="22">
        <v>-2100</v>
      </c>
      <c r="H242" s="22">
        <v>0</v>
      </c>
      <c r="I242" s="22">
        <v>0</v>
      </c>
      <c r="J242" s="22">
        <v>-103331</v>
      </c>
      <c r="K242" s="22">
        <v>0</v>
      </c>
      <c r="L242" s="22">
        <v>0</v>
      </c>
      <c r="M242" s="22">
        <v>92639</v>
      </c>
      <c r="N242" s="22">
        <v>0</v>
      </c>
      <c r="O242" s="22">
        <v>0</v>
      </c>
      <c r="P242" s="22">
        <v>0</v>
      </c>
      <c r="Q242" s="22">
        <v>0</v>
      </c>
      <c r="R242" s="22">
        <v>217107</v>
      </c>
    </row>
    <row r="243" spans="1:18" x14ac:dyDescent="0.35">
      <c r="A243" s="22" t="s">
        <v>114</v>
      </c>
      <c r="B243" s="22" t="s">
        <v>507</v>
      </c>
      <c r="C243" s="22" t="s">
        <v>598</v>
      </c>
      <c r="D243" s="22" t="s">
        <v>599</v>
      </c>
      <c r="E243" s="22">
        <v>220881</v>
      </c>
      <c r="F243" s="22">
        <v>430738</v>
      </c>
      <c r="G243" s="22">
        <v>-49514</v>
      </c>
      <c r="H243" s="22">
        <v>0</v>
      </c>
      <c r="I243" s="22">
        <v>0</v>
      </c>
      <c r="J243" s="22">
        <v>-492946</v>
      </c>
      <c r="K243" s="22">
        <v>0</v>
      </c>
      <c r="L243" s="22">
        <v>0</v>
      </c>
      <c r="M243" s="22">
        <v>110560</v>
      </c>
      <c r="N243" s="22">
        <v>0</v>
      </c>
      <c r="O243" s="22">
        <v>0</v>
      </c>
      <c r="P243" s="22">
        <v>0</v>
      </c>
      <c r="Q243" s="22">
        <v>0</v>
      </c>
      <c r="R243" s="22">
        <v>219719</v>
      </c>
    </row>
    <row r="244" spans="1:18" x14ac:dyDescent="0.35">
      <c r="A244" s="22" t="s">
        <v>114</v>
      </c>
      <c r="B244" s="22" t="s">
        <v>507</v>
      </c>
      <c r="C244" s="22" t="s">
        <v>600</v>
      </c>
      <c r="D244" s="22" t="s">
        <v>601</v>
      </c>
      <c r="E244" s="22">
        <v>1142667</v>
      </c>
      <c r="F244" s="22">
        <v>147899</v>
      </c>
      <c r="G244" s="22">
        <v>0</v>
      </c>
      <c r="H244" s="22">
        <v>-172762</v>
      </c>
      <c r="I244" s="22">
        <v>0</v>
      </c>
      <c r="J244" s="22">
        <v>-80747</v>
      </c>
      <c r="K244" s="22">
        <v>0</v>
      </c>
      <c r="L244" s="22">
        <v>17059</v>
      </c>
      <c r="M244" s="22">
        <v>349744</v>
      </c>
      <c r="N244" s="22">
        <v>0</v>
      </c>
      <c r="O244" s="22">
        <v>-45806</v>
      </c>
      <c r="P244" s="22">
        <v>0</v>
      </c>
      <c r="Q244" s="22">
        <v>2619</v>
      </c>
      <c r="R244" s="22">
        <v>1360673</v>
      </c>
    </row>
    <row r="245" spans="1:18" x14ac:dyDescent="0.35">
      <c r="A245" s="22" t="s">
        <v>114</v>
      </c>
      <c r="B245" s="22" t="s">
        <v>507</v>
      </c>
      <c r="C245" s="22" t="s">
        <v>602</v>
      </c>
      <c r="D245" s="22" t="s">
        <v>603</v>
      </c>
      <c r="E245" s="22">
        <v>159969</v>
      </c>
      <c r="F245" s="22">
        <v>471220</v>
      </c>
      <c r="G245" s="22">
        <v>0</v>
      </c>
      <c r="H245" s="22">
        <v>63000</v>
      </c>
      <c r="I245" s="22">
        <v>0</v>
      </c>
      <c r="J245" s="22">
        <v>-416638</v>
      </c>
      <c r="K245" s="22">
        <v>0</v>
      </c>
      <c r="L245" s="22">
        <v>1042</v>
      </c>
      <c r="M245" s="22">
        <v>132837</v>
      </c>
      <c r="N245" s="22">
        <v>0</v>
      </c>
      <c r="O245" s="22">
        <v>-51763</v>
      </c>
      <c r="P245" s="22">
        <v>0</v>
      </c>
      <c r="Q245" s="22">
        <v>0</v>
      </c>
      <c r="R245" s="22">
        <v>359667</v>
      </c>
    </row>
    <row r="246" spans="1:18" x14ac:dyDescent="0.35">
      <c r="A246" s="22" t="s">
        <v>114</v>
      </c>
      <c r="B246" s="22" t="s">
        <v>507</v>
      </c>
      <c r="C246" s="22" t="s">
        <v>604</v>
      </c>
      <c r="D246" s="22" t="s">
        <v>605</v>
      </c>
      <c r="E246" s="22">
        <v>46965</v>
      </c>
      <c r="F246" s="22">
        <v>379990</v>
      </c>
      <c r="G246" s="22">
        <v>0</v>
      </c>
      <c r="H246" s="22">
        <v>0</v>
      </c>
      <c r="I246" s="22">
        <v>0</v>
      </c>
      <c r="J246" s="22">
        <v>-528914</v>
      </c>
      <c r="K246" s="22">
        <v>0</v>
      </c>
      <c r="L246" s="22">
        <v>0</v>
      </c>
      <c r="M246" s="22">
        <v>165244</v>
      </c>
      <c r="N246" s="22">
        <v>0</v>
      </c>
      <c r="O246" s="22">
        <v>0</v>
      </c>
      <c r="P246" s="22">
        <v>0</v>
      </c>
      <c r="Q246" s="22">
        <v>0</v>
      </c>
      <c r="R246" s="22">
        <v>63285</v>
      </c>
    </row>
    <row r="247" spans="1:18" x14ac:dyDescent="0.35">
      <c r="A247" s="22" t="s">
        <v>114</v>
      </c>
      <c r="B247" s="22" t="s">
        <v>507</v>
      </c>
      <c r="C247" s="22" t="s">
        <v>606</v>
      </c>
      <c r="D247" s="22" t="s">
        <v>607</v>
      </c>
      <c r="E247" s="22">
        <v>307072</v>
      </c>
      <c r="F247" s="22">
        <v>-45569</v>
      </c>
      <c r="G247" s="22">
        <v>0</v>
      </c>
      <c r="H247" s="22">
        <v>0</v>
      </c>
      <c r="I247" s="22">
        <v>0</v>
      </c>
      <c r="J247" s="22">
        <v>-13444</v>
      </c>
      <c r="K247" s="22">
        <v>0</v>
      </c>
      <c r="L247" s="22">
        <v>0</v>
      </c>
      <c r="M247" s="22">
        <v>182685</v>
      </c>
      <c r="N247" s="22">
        <v>0</v>
      </c>
      <c r="O247" s="22">
        <v>-7472</v>
      </c>
      <c r="P247" s="22">
        <v>0</v>
      </c>
      <c r="Q247" s="22">
        <v>0</v>
      </c>
      <c r="R247" s="22">
        <v>423272</v>
      </c>
    </row>
    <row r="248" spans="1:18" x14ac:dyDescent="0.35">
      <c r="A248" s="22" t="s">
        <v>114</v>
      </c>
      <c r="B248" s="22" t="s">
        <v>507</v>
      </c>
      <c r="C248" s="22" t="s">
        <v>608</v>
      </c>
      <c r="D248" s="22" t="s">
        <v>609</v>
      </c>
      <c r="E248" s="22">
        <v>13574</v>
      </c>
      <c r="F248" s="22">
        <v>535255</v>
      </c>
      <c r="G248" s="22">
        <v>-19781</v>
      </c>
      <c r="H248" s="22">
        <v>0</v>
      </c>
      <c r="I248" s="22">
        <v>0</v>
      </c>
      <c r="J248" s="22">
        <v>-954706</v>
      </c>
      <c r="K248" s="22">
        <v>0</v>
      </c>
      <c r="L248" s="22">
        <v>98264</v>
      </c>
      <c r="M248" s="22">
        <v>289598</v>
      </c>
      <c r="N248" s="22">
        <v>0</v>
      </c>
      <c r="O248" s="22">
        <v>889892</v>
      </c>
      <c r="P248" s="22">
        <v>0</v>
      </c>
      <c r="Q248" s="22">
        <v>0</v>
      </c>
      <c r="R248" s="22">
        <v>852096</v>
      </c>
    </row>
    <row r="249" spans="1:18" x14ac:dyDescent="0.35">
      <c r="A249" s="22" t="s">
        <v>114</v>
      </c>
      <c r="B249" s="22" t="s">
        <v>507</v>
      </c>
      <c r="C249" s="22" t="s">
        <v>610</v>
      </c>
      <c r="D249" s="22" t="s">
        <v>611</v>
      </c>
      <c r="E249" s="22">
        <v>230745</v>
      </c>
      <c r="F249" s="22">
        <v>-47403</v>
      </c>
      <c r="G249" s="22">
        <v>-47000</v>
      </c>
      <c r="H249" s="22">
        <v>0</v>
      </c>
      <c r="I249" s="22">
        <v>0</v>
      </c>
      <c r="J249" s="22">
        <v>-54649</v>
      </c>
      <c r="K249" s="22">
        <v>0</v>
      </c>
      <c r="L249" s="22">
        <v>0</v>
      </c>
      <c r="M249" s="22">
        <v>155756</v>
      </c>
      <c r="N249" s="22">
        <v>0</v>
      </c>
      <c r="O249" s="22">
        <v>0</v>
      </c>
      <c r="P249" s="22">
        <v>0</v>
      </c>
      <c r="Q249" s="22">
        <v>0</v>
      </c>
      <c r="R249" s="22">
        <v>237449</v>
      </c>
    </row>
    <row r="250" spans="1:18" x14ac:dyDescent="0.35">
      <c r="A250" s="22" t="s">
        <v>114</v>
      </c>
      <c r="B250" s="22" t="s">
        <v>507</v>
      </c>
      <c r="C250" s="22" t="s">
        <v>612</v>
      </c>
      <c r="D250" s="22" t="s">
        <v>613</v>
      </c>
      <c r="E250" s="22">
        <v>1014395</v>
      </c>
      <c r="F250" s="22">
        <v>121731</v>
      </c>
      <c r="G250" s="22">
        <v>-16662</v>
      </c>
      <c r="H250" s="22">
        <v>7985</v>
      </c>
      <c r="I250" s="22">
        <v>0</v>
      </c>
      <c r="J250" s="22">
        <v>-126185</v>
      </c>
      <c r="K250" s="22">
        <v>0</v>
      </c>
      <c r="L250" s="22">
        <v>0</v>
      </c>
      <c r="M250" s="22">
        <v>261206</v>
      </c>
      <c r="N250" s="22">
        <v>0</v>
      </c>
      <c r="O250" s="22">
        <v>0</v>
      </c>
      <c r="P250" s="22">
        <v>0</v>
      </c>
      <c r="Q250" s="22">
        <v>0</v>
      </c>
      <c r="R250" s="22">
        <v>1262470</v>
      </c>
    </row>
    <row r="251" spans="1:18" x14ac:dyDescent="0.35">
      <c r="A251" s="22" t="s">
        <v>114</v>
      </c>
      <c r="B251" s="22" t="s">
        <v>507</v>
      </c>
      <c r="C251" s="22" t="s">
        <v>614</v>
      </c>
      <c r="D251" s="22" t="s">
        <v>615</v>
      </c>
      <c r="E251" s="22">
        <v>213873</v>
      </c>
      <c r="F251" s="22">
        <v>666626</v>
      </c>
      <c r="G251" s="22">
        <v>-51752</v>
      </c>
      <c r="H251" s="22">
        <v>3100</v>
      </c>
      <c r="I251" s="22">
        <v>0</v>
      </c>
      <c r="J251" s="22">
        <v>-569932</v>
      </c>
      <c r="K251" s="22">
        <v>0</v>
      </c>
      <c r="L251" s="22">
        <v>43855</v>
      </c>
      <c r="M251" s="22">
        <v>359965</v>
      </c>
      <c r="N251" s="22">
        <v>0</v>
      </c>
      <c r="O251" s="22">
        <v>-90661</v>
      </c>
      <c r="P251" s="22">
        <v>0</v>
      </c>
      <c r="Q251" s="22">
        <v>0</v>
      </c>
      <c r="R251" s="22">
        <v>575074</v>
      </c>
    </row>
    <row r="252" spans="1:18" x14ac:dyDescent="0.35">
      <c r="A252" s="22" t="s">
        <v>114</v>
      </c>
      <c r="B252" s="22" t="s">
        <v>507</v>
      </c>
      <c r="C252" s="22" t="s">
        <v>616</v>
      </c>
      <c r="D252" s="22" t="s">
        <v>617</v>
      </c>
      <c r="E252" s="22">
        <v>861172</v>
      </c>
      <c r="F252" s="22">
        <v>420702</v>
      </c>
      <c r="G252" s="22">
        <v>-241538</v>
      </c>
      <c r="H252" s="22">
        <v>0</v>
      </c>
      <c r="I252" s="22">
        <v>0</v>
      </c>
      <c r="J252" s="22">
        <v>-287103</v>
      </c>
      <c r="K252" s="22">
        <v>0</v>
      </c>
      <c r="L252" s="22">
        <v>77182</v>
      </c>
      <c r="M252" s="22">
        <v>281123</v>
      </c>
      <c r="N252" s="22">
        <v>0</v>
      </c>
      <c r="O252" s="22">
        <v>-42927</v>
      </c>
      <c r="P252" s="22">
        <v>0</v>
      </c>
      <c r="Q252" s="22">
        <v>0</v>
      </c>
      <c r="R252" s="22">
        <v>1068611</v>
      </c>
    </row>
    <row r="253" spans="1:18" x14ac:dyDescent="0.35">
      <c r="A253" s="22" t="s">
        <v>114</v>
      </c>
      <c r="B253" s="22" t="s">
        <v>507</v>
      </c>
      <c r="C253" s="22" t="s">
        <v>618</v>
      </c>
      <c r="D253" s="22" t="s">
        <v>619</v>
      </c>
      <c r="E253" s="22">
        <v>101428</v>
      </c>
      <c r="F253" s="22">
        <v>-26678</v>
      </c>
      <c r="G253" s="22">
        <v>0</v>
      </c>
      <c r="H253" s="22">
        <v>0</v>
      </c>
      <c r="I253" s="22">
        <v>0</v>
      </c>
      <c r="J253" s="22">
        <v>-39195</v>
      </c>
      <c r="K253" s="22">
        <v>0</v>
      </c>
      <c r="L253" s="22">
        <v>1534</v>
      </c>
      <c r="M253" s="22">
        <v>142074</v>
      </c>
      <c r="N253" s="22">
        <v>0</v>
      </c>
      <c r="O253" s="22">
        <v>0</v>
      </c>
      <c r="P253" s="22">
        <v>0</v>
      </c>
      <c r="Q253" s="22">
        <v>0</v>
      </c>
      <c r="R253" s="22">
        <v>179163</v>
      </c>
    </row>
    <row r="254" spans="1:18" x14ac:dyDescent="0.35">
      <c r="A254" s="22" t="s">
        <v>114</v>
      </c>
      <c r="B254" s="22" t="s">
        <v>507</v>
      </c>
      <c r="C254" s="22" t="s">
        <v>620</v>
      </c>
      <c r="D254" s="22" t="s">
        <v>621</v>
      </c>
      <c r="E254" s="22">
        <v>973538</v>
      </c>
      <c r="F254" s="22">
        <v>1431103</v>
      </c>
      <c r="G254" s="22">
        <v>-87000</v>
      </c>
      <c r="H254" s="22">
        <v>137899</v>
      </c>
      <c r="I254" s="22">
        <v>0</v>
      </c>
      <c r="J254" s="22">
        <v>-1324774</v>
      </c>
      <c r="K254" s="22">
        <v>-29684</v>
      </c>
      <c r="L254" s="22">
        <v>0</v>
      </c>
      <c r="M254" s="22">
        <v>307978</v>
      </c>
      <c r="N254" s="22">
        <v>0</v>
      </c>
      <c r="O254" s="22">
        <v>-25023</v>
      </c>
      <c r="P254" s="22">
        <v>0</v>
      </c>
      <c r="Q254" s="22">
        <v>88203</v>
      </c>
      <c r="R254" s="22">
        <v>1472240</v>
      </c>
    </row>
    <row r="255" spans="1:18" x14ac:dyDescent="0.35">
      <c r="A255" s="22" t="s">
        <v>114</v>
      </c>
      <c r="B255" s="22" t="s">
        <v>507</v>
      </c>
      <c r="C255" s="22" t="s">
        <v>622</v>
      </c>
      <c r="D255" s="22" t="s">
        <v>623</v>
      </c>
      <c r="E255" s="22">
        <v>632653</v>
      </c>
      <c r="F255" s="22">
        <v>33993</v>
      </c>
      <c r="G255" s="22">
        <v>0</v>
      </c>
      <c r="H255" s="22">
        <v>0</v>
      </c>
      <c r="I255" s="22">
        <v>0</v>
      </c>
      <c r="J255" s="22">
        <v>-153513</v>
      </c>
      <c r="K255" s="22">
        <v>0</v>
      </c>
      <c r="L255" s="22">
        <v>0</v>
      </c>
      <c r="M255" s="22">
        <v>130167</v>
      </c>
      <c r="N255" s="22">
        <v>0</v>
      </c>
      <c r="O255" s="22">
        <v>-9133</v>
      </c>
      <c r="P255" s="22">
        <v>0</v>
      </c>
      <c r="Q255" s="22">
        <v>0</v>
      </c>
      <c r="R255" s="22">
        <v>634167</v>
      </c>
    </row>
    <row r="256" spans="1:18" x14ac:dyDescent="0.35">
      <c r="A256" s="22" t="s">
        <v>114</v>
      </c>
      <c r="B256" s="22" t="s">
        <v>507</v>
      </c>
      <c r="C256" s="22" t="s">
        <v>624</v>
      </c>
      <c r="D256" s="22" t="s">
        <v>625</v>
      </c>
      <c r="E256" s="22">
        <v>362308</v>
      </c>
      <c r="F256" s="22">
        <v>129211</v>
      </c>
      <c r="G256" s="22">
        <v>-139479</v>
      </c>
      <c r="H256" s="22">
        <v>0</v>
      </c>
      <c r="I256" s="22">
        <v>0</v>
      </c>
      <c r="J256" s="22">
        <v>-178738</v>
      </c>
      <c r="K256" s="22">
        <v>0</v>
      </c>
      <c r="L256" s="22">
        <v>0</v>
      </c>
      <c r="M256" s="22">
        <v>418874</v>
      </c>
      <c r="N256" s="22">
        <v>0</v>
      </c>
      <c r="O256" s="22">
        <v>-91206</v>
      </c>
      <c r="P256" s="22">
        <v>0</v>
      </c>
      <c r="Q256" s="22">
        <v>0</v>
      </c>
      <c r="R256" s="22">
        <v>500970</v>
      </c>
    </row>
    <row r="257" spans="1:18" x14ac:dyDescent="0.35">
      <c r="A257" s="22" t="s">
        <v>114</v>
      </c>
      <c r="B257" s="22" t="s">
        <v>507</v>
      </c>
      <c r="C257" s="22" t="s">
        <v>626</v>
      </c>
      <c r="D257" s="22" t="s">
        <v>627</v>
      </c>
      <c r="E257" s="22">
        <v>1944917</v>
      </c>
      <c r="F257" s="22">
        <v>124321</v>
      </c>
      <c r="G257" s="22">
        <v>-12851</v>
      </c>
      <c r="H257" s="22">
        <v>0</v>
      </c>
      <c r="I257" s="22">
        <v>0</v>
      </c>
      <c r="J257" s="22">
        <v>-170092</v>
      </c>
      <c r="K257" s="22">
        <v>0</v>
      </c>
      <c r="L257" s="22">
        <v>0</v>
      </c>
      <c r="M257" s="22">
        <v>401063</v>
      </c>
      <c r="N257" s="22">
        <v>0</v>
      </c>
      <c r="O257" s="22">
        <v>-120962</v>
      </c>
      <c r="P257" s="22">
        <v>0</v>
      </c>
      <c r="Q257" s="22">
        <v>0</v>
      </c>
      <c r="R257" s="22">
        <v>2166396</v>
      </c>
    </row>
    <row r="258" spans="1:18" x14ac:dyDescent="0.35">
      <c r="A258" s="22" t="s">
        <v>114</v>
      </c>
      <c r="B258" s="22" t="s">
        <v>507</v>
      </c>
      <c r="C258" s="22" t="s">
        <v>628</v>
      </c>
      <c r="D258" s="22" t="s">
        <v>629</v>
      </c>
      <c r="E258" s="22">
        <v>778684</v>
      </c>
      <c r="F258" s="22">
        <v>412028</v>
      </c>
      <c r="G258" s="22">
        <v>0</v>
      </c>
      <c r="H258" s="22">
        <v>0</v>
      </c>
      <c r="I258" s="22">
        <v>0</v>
      </c>
      <c r="J258" s="22">
        <v>-450058</v>
      </c>
      <c r="K258" s="22">
        <v>0</v>
      </c>
      <c r="L258" s="22">
        <v>189</v>
      </c>
      <c r="M258" s="22">
        <v>122798</v>
      </c>
      <c r="N258" s="22">
        <v>0</v>
      </c>
      <c r="O258" s="22">
        <v>-6159</v>
      </c>
      <c r="P258" s="22">
        <v>0</v>
      </c>
      <c r="Q258" s="22">
        <v>0</v>
      </c>
      <c r="R258" s="22">
        <v>857482</v>
      </c>
    </row>
    <row r="259" spans="1:18" x14ac:dyDescent="0.35">
      <c r="A259" s="22" t="s">
        <v>114</v>
      </c>
      <c r="B259" s="22" t="s">
        <v>507</v>
      </c>
      <c r="C259" s="22" t="s">
        <v>630</v>
      </c>
      <c r="D259" s="22" t="s">
        <v>631</v>
      </c>
      <c r="E259" s="22">
        <v>88456</v>
      </c>
      <c r="F259" s="22">
        <v>-153187</v>
      </c>
      <c r="G259" s="22">
        <v>-9602</v>
      </c>
      <c r="H259" s="22">
        <v>0</v>
      </c>
      <c r="I259" s="22">
        <v>0</v>
      </c>
      <c r="J259" s="22">
        <v>-18689</v>
      </c>
      <c r="K259" s="22">
        <v>0</v>
      </c>
      <c r="L259" s="22">
        <v>0</v>
      </c>
      <c r="M259" s="22">
        <v>118514</v>
      </c>
      <c r="N259" s="22">
        <v>0</v>
      </c>
      <c r="O259" s="22">
        <v>0</v>
      </c>
      <c r="P259" s="22">
        <v>0</v>
      </c>
      <c r="Q259" s="22">
        <v>-119854</v>
      </c>
      <c r="R259" s="22">
        <v>-94362</v>
      </c>
    </row>
    <row r="260" spans="1:18" x14ac:dyDescent="0.35">
      <c r="A260" s="22" t="s">
        <v>114</v>
      </c>
      <c r="B260" s="22" t="s">
        <v>507</v>
      </c>
      <c r="C260" s="22" t="s">
        <v>632</v>
      </c>
      <c r="D260" s="22" t="s">
        <v>633</v>
      </c>
      <c r="E260" s="22">
        <v>22331</v>
      </c>
      <c r="F260" s="22">
        <v>-88328</v>
      </c>
      <c r="G260" s="22">
        <v>0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145424</v>
      </c>
      <c r="N260" s="22">
        <v>0</v>
      </c>
      <c r="O260" s="22">
        <v>-10884</v>
      </c>
      <c r="P260" s="22">
        <v>0</v>
      </c>
      <c r="Q260" s="22">
        <v>48742</v>
      </c>
      <c r="R260" s="22">
        <v>117285</v>
      </c>
    </row>
    <row r="261" spans="1:18" x14ac:dyDescent="0.35">
      <c r="A261" s="22" t="s">
        <v>114</v>
      </c>
      <c r="B261" s="22" t="s">
        <v>507</v>
      </c>
      <c r="C261" s="22" t="s">
        <v>634</v>
      </c>
      <c r="D261" s="22" t="s">
        <v>635</v>
      </c>
      <c r="E261" s="22">
        <v>-22681</v>
      </c>
      <c r="F261" s="22">
        <v>-28862</v>
      </c>
      <c r="G261" s="22">
        <v>0</v>
      </c>
      <c r="H261" s="22">
        <v>0</v>
      </c>
      <c r="I261" s="22">
        <v>0</v>
      </c>
      <c r="J261" s="22">
        <v>-91945</v>
      </c>
      <c r="K261" s="22">
        <v>0</v>
      </c>
      <c r="L261" s="22">
        <v>0</v>
      </c>
      <c r="M261" s="22">
        <v>173339</v>
      </c>
      <c r="N261" s="22">
        <v>0</v>
      </c>
      <c r="O261" s="22">
        <v>-70109</v>
      </c>
      <c r="P261" s="22">
        <v>0</v>
      </c>
      <c r="Q261" s="22">
        <v>0</v>
      </c>
      <c r="R261" s="22">
        <v>-40258</v>
      </c>
    </row>
    <row r="262" spans="1:18" x14ac:dyDescent="0.35">
      <c r="A262" s="22" t="s">
        <v>114</v>
      </c>
      <c r="B262" s="22" t="s">
        <v>507</v>
      </c>
      <c r="C262" s="22" t="s">
        <v>636</v>
      </c>
      <c r="D262" s="22" t="s">
        <v>637</v>
      </c>
      <c r="E262" s="22">
        <v>957093</v>
      </c>
      <c r="F262" s="22">
        <v>41542</v>
      </c>
      <c r="G262" s="22">
        <v>0</v>
      </c>
      <c r="H262" s="22">
        <v>0</v>
      </c>
      <c r="I262" s="22">
        <v>0</v>
      </c>
      <c r="J262" s="22">
        <v>-353565</v>
      </c>
      <c r="K262" s="22">
        <v>0</v>
      </c>
      <c r="L262" s="22">
        <v>3179</v>
      </c>
      <c r="M262" s="22">
        <v>646531</v>
      </c>
      <c r="N262" s="22">
        <v>0</v>
      </c>
      <c r="O262" s="22">
        <v>-133897</v>
      </c>
      <c r="P262" s="22">
        <v>0</v>
      </c>
      <c r="Q262" s="22">
        <v>27422</v>
      </c>
      <c r="R262" s="22">
        <v>1188305</v>
      </c>
    </row>
    <row r="263" spans="1:18" x14ac:dyDescent="0.35">
      <c r="A263" s="22" t="s">
        <v>114</v>
      </c>
      <c r="B263" s="22" t="s">
        <v>507</v>
      </c>
      <c r="C263" s="22" t="s">
        <v>638</v>
      </c>
      <c r="D263" s="22" t="s">
        <v>639</v>
      </c>
      <c r="E263" s="22">
        <v>346696</v>
      </c>
      <c r="F263" s="22">
        <v>1259218</v>
      </c>
      <c r="G263" s="22">
        <v>-5979</v>
      </c>
      <c r="H263" s="22">
        <v>0</v>
      </c>
      <c r="I263" s="22">
        <v>0</v>
      </c>
      <c r="J263" s="22">
        <v>-1584893</v>
      </c>
      <c r="K263" s="22">
        <v>0</v>
      </c>
      <c r="L263" s="22">
        <v>0</v>
      </c>
      <c r="M263" s="22">
        <v>131400</v>
      </c>
      <c r="N263" s="22">
        <v>0</v>
      </c>
      <c r="O263" s="22">
        <v>0</v>
      </c>
      <c r="P263" s="22">
        <v>0</v>
      </c>
      <c r="Q263" s="22">
        <v>0</v>
      </c>
      <c r="R263" s="22">
        <v>146442</v>
      </c>
    </row>
    <row r="264" spans="1:18" x14ac:dyDescent="0.35">
      <c r="A264" s="22" t="s">
        <v>114</v>
      </c>
      <c r="B264" s="22" t="s">
        <v>507</v>
      </c>
      <c r="C264" s="22" t="s">
        <v>640</v>
      </c>
      <c r="D264" s="22" t="s">
        <v>641</v>
      </c>
      <c r="E264" s="22">
        <v>702051</v>
      </c>
      <c r="F264" s="22">
        <v>2601327</v>
      </c>
      <c r="G264" s="22">
        <v>0</v>
      </c>
      <c r="H264" s="22">
        <v>0</v>
      </c>
      <c r="I264" s="22">
        <v>0</v>
      </c>
      <c r="J264" s="22">
        <v>-3453173</v>
      </c>
      <c r="K264" s="22">
        <v>0</v>
      </c>
      <c r="L264" s="22">
        <v>0</v>
      </c>
      <c r="M264" s="22">
        <v>1006671</v>
      </c>
      <c r="N264" s="22">
        <v>0</v>
      </c>
      <c r="O264" s="22">
        <v>-43091</v>
      </c>
      <c r="P264" s="22">
        <v>0</v>
      </c>
      <c r="Q264" s="22">
        <v>-50000</v>
      </c>
      <c r="R264" s="22">
        <v>763785</v>
      </c>
    </row>
    <row r="265" spans="1:18" x14ac:dyDescent="0.35">
      <c r="A265" s="22" t="s">
        <v>114</v>
      </c>
      <c r="B265" s="22" t="s">
        <v>507</v>
      </c>
      <c r="C265" s="22" t="s">
        <v>642</v>
      </c>
      <c r="D265" s="22" t="s">
        <v>643</v>
      </c>
      <c r="E265" s="22">
        <v>891723</v>
      </c>
      <c r="F265" s="22">
        <v>-50893</v>
      </c>
      <c r="G265" s="22">
        <v>-13644</v>
      </c>
      <c r="H265" s="22">
        <v>0</v>
      </c>
      <c r="I265" s="22">
        <v>0</v>
      </c>
      <c r="J265" s="22">
        <v>-11069</v>
      </c>
      <c r="K265" s="22">
        <v>0</v>
      </c>
      <c r="L265" s="22">
        <v>0</v>
      </c>
      <c r="M265" s="22">
        <v>111646</v>
      </c>
      <c r="N265" s="22">
        <v>0</v>
      </c>
      <c r="O265" s="22">
        <v>0</v>
      </c>
      <c r="P265" s="22">
        <v>0</v>
      </c>
      <c r="Q265" s="22">
        <v>0</v>
      </c>
      <c r="R265" s="22">
        <v>927763</v>
      </c>
    </row>
    <row r="266" spans="1:18" x14ac:dyDescent="0.35">
      <c r="A266" s="22" t="s">
        <v>114</v>
      </c>
      <c r="B266" s="22" t="s">
        <v>507</v>
      </c>
      <c r="C266" s="22" t="s">
        <v>644</v>
      </c>
      <c r="D266" s="22" t="s">
        <v>645</v>
      </c>
      <c r="E266" s="22">
        <v>144510</v>
      </c>
      <c r="F266" s="22">
        <v>115787</v>
      </c>
      <c r="G266" s="22">
        <v>0</v>
      </c>
      <c r="H266" s="22">
        <v>12321</v>
      </c>
      <c r="I266" s="22">
        <v>0</v>
      </c>
      <c r="J266" s="22">
        <v>-314496</v>
      </c>
      <c r="K266" s="22">
        <v>0</v>
      </c>
      <c r="L266" s="22">
        <v>0</v>
      </c>
      <c r="M266" s="22">
        <v>202804</v>
      </c>
      <c r="N266" s="22">
        <v>0</v>
      </c>
      <c r="O266" s="22">
        <v>-4908</v>
      </c>
      <c r="P266" s="22">
        <v>0</v>
      </c>
      <c r="Q266" s="22">
        <v>0</v>
      </c>
      <c r="R266" s="22">
        <v>156018</v>
      </c>
    </row>
    <row r="267" spans="1:18" x14ac:dyDescent="0.35">
      <c r="A267" s="22" t="s">
        <v>114</v>
      </c>
      <c r="B267" s="22" t="s">
        <v>507</v>
      </c>
      <c r="C267" s="22" t="s">
        <v>646</v>
      </c>
      <c r="D267" s="22" t="s">
        <v>647</v>
      </c>
      <c r="E267" s="22">
        <v>1718023</v>
      </c>
      <c r="F267" s="22">
        <v>441052</v>
      </c>
      <c r="G267" s="22">
        <v>0</v>
      </c>
      <c r="H267" s="22">
        <v>0</v>
      </c>
      <c r="I267" s="22">
        <v>0</v>
      </c>
      <c r="J267" s="22">
        <v>-94374</v>
      </c>
      <c r="K267" s="22">
        <v>0</v>
      </c>
      <c r="L267" s="22">
        <v>23193</v>
      </c>
      <c r="M267" s="22">
        <v>527305</v>
      </c>
      <c r="N267" s="22">
        <v>0</v>
      </c>
      <c r="O267" s="22">
        <v>-84251</v>
      </c>
      <c r="P267" s="22">
        <v>0</v>
      </c>
      <c r="Q267" s="22">
        <v>-23192</v>
      </c>
      <c r="R267" s="22">
        <v>2507756</v>
      </c>
    </row>
    <row r="268" spans="1:18" x14ac:dyDescent="0.35">
      <c r="A268" s="22" t="s">
        <v>114</v>
      </c>
      <c r="B268" s="22" t="s">
        <v>507</v>
      </c>
      <c r="C268" s="22" t="s">
        <v>648</v>
      </c>
      <c r="D268" s="22" t="s">
        <v>649</v>
      </c>
      <c r="E268" s="22">
        <v>310950</v>
      </c>
      <c r="F268" s="22">
        <v>608992</v>
      </c>
      <c r="G268" s="22">
        <v>54250</v>
      </c>
      <c r="H268" s="22">
        <v>0</v>
      </c>
      <c r="I268" s="22">
        <v>0</v>
      </c>
      <c r="J268" s="22">
        <v>-1012053</v>
      </c>
      <c r="K268" s="22">
        <v>0</v>
      </c>
      <c r="L268" s="22">
        <v>34869</v>
      </c>
      <c r="M268" s="22">
        <v>293083</v>
      </c>
      <c r="N268" s="22">
        <v>0</v>
      </c>
      <c r="O268" s="22">
        <v>-203155</v>
      </c>
      <c r="P268" s="22">
        <v>0</v>
      </c>
      <c r="Q268" s="22">
        <v>0</v>
      </c>
      <c r="R268" s="22">
        <v>86936</v>
      </c>
    </row>
    <row r="269" spans="1:18" x14ac:dyDescent="0.35">
      <c r="A269" s="22" t="s">
        <v>114</v>
      </c>
      <c r="B269" s="22" t="s">
        <v>507</v>
      </c>
      <c r="C269" s="22" t="s">
        <v>650</v>
      </c>
      <c r="D269" s="22" t="s">
        <v>651</v>
      </c>
      <c r="E269" s="22">
        <v>300975</v>
      </c>
      <c r="F269" s="22">
        <v>188407</v>
      </c>
      <c r="G269" s="22">
        <v>0</v>
      </c>
      <c r="H269" s="22">
        <v>0</v>
      </c>
      <c r="I269" s="22">
        <v>0</v>
      </c>
      <c r="J269" s="22">
        <v>-337134</v>
      </c>
      <c r="K269" s="22">
        <v>0</v>
      </c>
      <c r="L269" s="22">
        <v>0</v>
      </c>
      <c r="M269" s="22">
        <v>189435</v>
      </c>
      <c r="N269" s="22">
        <v>0</v>
      </c>
      <c r="O269" s="22">
        <v>0</v>
      </c>
      <c r="P269" s="22">
        <v>0</v>
      </c>
      <c r="Q269" s="22">
        <v>0</v>
      </c>
      <c r="R269" s="22">
        <v>341683</v>
      </c>
    </row>
    <row r="270" spans="1:18" x14ac:dyDescent="0.35">
      <c r="A270" s="22" t="s">
        <v>114</v>
      </c>
      <c r="B270" s="22" t="s">
        <v>507</v>
      </c>
      <c r="C270" s="22" t="s">
        <v>652</v>
      </c>
      <c r="D270" s="22" t="s">
        <v>653</v>
      </c>
      <c r="E270" s="22">
        <v>1502578</v>
      </c>
      <c r="F270" s="22">
        <v>-134377</v>
      </c>
      <c r="G270" s="22">
        <v>-28300</v>
      </c>
      <c r="H270" s="22">
        <v>121818</v>
      </c>
      <c r="I270" s="22">
        <v>0</v>
      </c>
      <c r="J270" s="22">
        <v>-97725</v>
      </c>
      <c r="K270" s="22">
        <v>0</v>
      </c>
      <c r="L270" s="22">
        <v>0</v>
      </c>
      <c r="M270" s="22">
        <v>251800</v>
      </c>
      <c r="N270" s="22">
        <v>0</v>
      </c>
      <c r="O270" s="22">
        <v>-17349</v>
      </c>
      <c r="P270" s="22">
        <v>0</v>
      </c>
      <c r="Q270" s="22">
        <v>0</v>
      </c>
      <c r="R270" s="22">
        <v>1598445</v>
      </c>
    </row>
    <row r="271" spans="1:18" x14ac:dyDescent="0.35">
      <c r="A271" s="22" t="s">
        <v>114</v>
      </c>
      <c r="B271" s="22" t="s">
        <v>507</v>
      </c>
      <c r="C271" s="22" t="s">
        <v>654</v>
      </c>
      <c r="D271" s="22" t="s">
        <v>655</v>
      </c>
      <c r="E271" s="22">
        <v>620416</v>
      </c>
      <c r="F271" s="22">
        <v>363835</v>
      </c>
      <c r="G271" s="22">
        <v>0</v>
      </c>
      <c r="H271" s="22">
        <v>0</v>
      </c>
      <c r="I271" s="22">
        <v>0</v>
      </c>
      <c r="J271" s="22">
        <v>-858006</v>
      </c>
      <c r="K271" s="22">
        <v>0</v>
      </c>
      <c r="L271" s="22">
        <v>0</v>
      </c>
      <c r="M271" s="22">
        <v>710550</v>
      </c>
      <c r="N271" s="22">
        <v>0</v>
      </c>
      <c r="O271" s="22">
        <v>-81692</v>
      </c>
      <c r="P271" s="22">
        <v>0</v>
      </c>
      <c r="Q271" s="22">
        <v>390000</v>
      </c>
      <c r="R271" s="22">
        <v>1145103</v>
      </c>
    </row>
    <row r="272" spans="1:18" x14ac:dyDescent="0.35">
      <c r="A272" s="22" t="s">
        <v>114</v>
      </c>
      <c r="B272" s="22" t="s">
        <v>507</v>
      </c>
      <c r="C272" s="22" t="s">
        <v>656</v>
      </c>
      <c r="D272" s="22" t="s">
        <v>657</v>
      </c>
      <c r="E272" s="22">
        <v>1488695</v>
      </c>
      <c r="F272" s="22">
        <v>-4313</v>
      </c>
      <c r="G272" s="22">
        <v>0</v>
      </c>
      <c r="H272" s="22">
        <v>0</v>
      </c>
      <c r="I272" s="22">
        <v>0</v>
      </c>
      <c r="J272" s="22">
        <v>-111376</v>
      </c>
      <c r="K272" s="22">
        <v>0</v>
      </c>
      <c r="L272" s="22">
        <v>76474</v>
      </c>
      <c r="M272" s="22">
        <v>169076</v>
      </c>
      <c r="N272" s="22">
        <v>0</v>
      </c>
      <c r="O272" s="22">
        <v>0</v>
      </c>
      <c r="P272" s="22">
        <v>0</v>
      </c>
      <c r="Q272" s="22">
        <v>0</v>
      </c>
      <c r="R272" s="22">
        <v>1618556</v>
      </c>
    </row>
    <row r="273" spans="1:18" x14ac:dyDescent="0.35">
      <c r="A273" s="22" t="s">
        <v>114</v>
      </c>
      <c r="B273" s="22" t="s">
        <v>507</v>
      </c>
      <c r="C273" s="22" t="s">
        <v>658</v>
      </c>
      <c r="D273" s="22" t="s">
        <v>659</v>
      </c>
      <c r="E273" s="22">
        <v>169638</v>
      </c>
      <c r="F273" s="22">
        <v>540244</v>
      </c>
      <c r="G273" s="22">
        <v>0</v>
      </c>
      <c r="H273" s="22">
        <v>0</v>
      </c>
      <c r="I273" s="22">
        <v>0</v>
      </c>
      <c r="J273" s="22">
        <v>-623571</v>
      </c>
      <c r="K273" s="22">
        <v>0</v>
      </c>
      <c r="L273" s="22">
        <v>46354</v>
      </c>
      <c r="M273" s="22">
        <v>161243</v>
      </c>
      <c r="N273" s="22">
        <v>0</v>
      </c>
      <c r="O273" s="22">
        <v>-24558</v>
      </c>
      <c r="P273" s="22">
        <v>0</v>
      </c>
      <c r="Q273" s="22">
        <v>0</v>
      </c>
      <c r="R273" s="22">
        <v>269350</v>
      </c>
    </row>
    <row r="274" spans="1:18" x14ac:dyDescent="0.35">
      <c r="A274" s="22" t="s">
        <v>114</v>
      </c>
      <c r="B274" s="22" t="s">
        <v>507</v>
      </c>
      <c r="C274" s="22" t="s">
        <v>660</v>
      </c>
      <c r="D274" s="22" t="s">
        <v>661</v>
      </c>
      <c r="E274" s="22">
        <v>2483217</v>
      </c>
      <c r="F274" s="22">
        <v>308920</v>
      </c>
      <c r="G274" s="22">
        <v>-687</v>
      </c>
      <c r="H274" s="22">
        <v>0</v>
      </c>
      <c r="I274" s="22">
        <v>0</v>
      </c>
      <c r="J274" s="22">
        <v>-665515</v>
      </c>
      <c r="K274" s="22">
        <v>0</v>
      </c>
      <c r="L274" s="22">
        <v>0</v>
      </c>
      <c r="M274" s="22">
        <v>481870</v>
      </c>
      <c r="N274" s="22">
        <v>0</v>
      </c>
      <c r="O274" s="22">
        <v>0</v>
      </c>
      <c r="P274" s="22">
        <v>0</v>
      </c>
      <c r="Q274" s="22">
        <v>0</v>
      </c>
      <c r="R274" s="22">
        <v>2607805</v>
      </c>
    </row>
    <row r="275" spans="1:18" x14ac:dyDescent="0.35">
      <c r="A275" s="22" t="s">
        <v>114</v>
      </c>
      <c r="B275" s="22" t="s">
        <v>507</v>
      </c>
      <c r="C275" s="22" t="s">
        <v>662</v>
      </c>
      <c r="D275" s="22" t="s">
        <v>663</v>
      </c>
      <c r="E275" s="22">
        <v>359615</v>
      </c>
      <c r="F275" s="22">
        <v>135144</v>
      </c>
      <c r="G275" s="22">
        <v>0</v>
      </c>
      <c r="H275" s="22">
        <v>0</v>
      </c>
      <c r="I275" s="22">
        <v>0</v>
      </c>
      <c r="J275" s="22">
        <v>-199244</v>
      </c>
      <c r="K275" s="22">
        <v>0</v>
      </c>
      <c r="L275" s="22">
        <v>0</v>
      </c>
      <c r="M275" s="22">
        <v>264077</v>
      </c>
      <c r="N275" s="22">
        <v>0</v>
      </c>
      <c r="O275" s="22">
        <v>-37443</v>
      </c>
      <c r="P275" s="22">
        <v>0</v>
      </c>
      <c r="Q275" s="22">
        <v>0</v>
      </c>
      <c r="R275" s="22">
        <v>522149</v>
      </c>
    </row>
    <row r="276" spans="1:18" x14ac:dyDescent="0.35">
      <c r="A276" s="22" t="s">
        <v>114</v>
      </c>
      <c r="B276" s="22" t="s">
        <v>507</v>
      </c>
      <c r="C276" s="22" t="s">
        <v>664</v>
      </c>
      <c r="D276" s="22" t="s">
        <v>665</v>
      </c>
      <c r="E276" s="22">
        <v>90759</v>
      </c>
      <c r="F276" s="22">
        <v>-68169</v>
      </c>
      <c r="G276" s="22">
        <v>-9400</v>
      </c>
      <c r="H276" s="22">
        <v>0</v>
      </c>
      <c r="I276" s="22">
        <v>0</v>
      </c>
      <c r="J276" s="22">
        <v>-26001</v>
      </c>
      <c r="K276" s="22">
        <v>0</v>
      </c>
      <c r="L276" s="22">
        <v>0</v>
      </c>
      <c r="M276" s="22">
        <v>103628</v>
      </c>
      <c r="N276" s="22">
        <v>0</v>
      </c>
      <c r="O276" s="22">
        <v>0</v>
      </c>
      <c r="P276" s="22">
        <v>0</v>
      </c>
      <c r="Q276" s="22">
        <v>0</v>
      </c>
      <c r="R276" s="22">
        <v>90817</v>
      </c>
    </row>
    <row r="277" spans="1:18" x14ac:dyDescent="0.35">
      <c r="A277" s="22" t="s">
        <v>114</v>
      </c>
      <c r="B277" s="22" t="s">
        <v>507</v>
      </c>
      <c r="C277" s="22" t="s">
        <v>666</v>
      </c>
      <c r="D277" s="22" t="s">
        <v>667</v>
      </c>
      <c r="E277" s="22">
        <v>1503115</v>
      </c>
      <c r="F277" s="22">
        <v>76793</v>
      </c>
      <c r="G277" s="22">
        <v>0</v>
      </c>
      <c r="H277" s="22">
        <v>0</v>
      </c>
      <c r="I277" s="22">
        <v>0</v>
      </c>
      <c r="J277" s="22">
        <v>-586074</v>
      </c>
      <c r="K277" s="22">
        <v>0</v>
      </c>
      <c r="L277" s="22">
        <v>9742</v>
      </c>
      <c r="M277" s="22">
        <v>689962</v>
      </c>
      <c r="N277" s="22">
        <v>0</v>
      </c>
      <c r="O277" s="22">
        <v>0</v>
      </c>
      <c r="P277" s="22">
        <v>0</v>
      </c>
      <c r="Q277" s="22">
        <v>0</v>
      </c>
      <c r="R277" s="22">
        <v>1693538</v>
      </c>
    </row>
    <row r="278" spans="1:18" x14ac:dyDescent="0.35">
      <c r="A278" s="22" t="s">
        <v>114</v>
      </c>
      <c r="B278" s="22" t="s">
        <v>507</v>
      </c>
      <c r="C278" s="22" t="s">
        <v>668</v>
      </c>
      <c r="D278" s="22" t="s">
        <v>669</v>
      </c>
      <c r="E278" s="22">
        <v>422902</v>
      </c>
      <c r="F278" s="22">
        <v>134271</v>
      </c>
      <c r="G278" s="22">
        <v>0</v>
      </c>
      <c r="H278" s="22">
        <v>-1000</v>
      </c>
      <c r="I278" s="22">
        <v>0</v>
      </c>
      <c r="J278" s="22">
        <v>-209999</v>
      </c>
      <c r="K278" s="22">
        <v>0</v>
      </c>
      <c r="L278" s="22">
        <v>0</v>
      </c>
      <c r="M278" s="22">
        <v>123272</v>
      </c>
      <c r="N278" s="22">
        <v>0</v>
      </c>
      <c r="O278" s="22">
        <v>0</v>
      </c>
      <c r="P278" s="22">
        <v>0</v>
      </c>
      <c r="Q278" s="22">
        <v>0</v>
      </c>
      <c r="R278" s="22">
        <v>469446</v>
      </c>
    </row>
    <row r="279" spans="1:18" x14ac:dyDescent="0.35">
      <c r="A279" s="22" t="s">
        <v>114</v>
      </c>
      <c r="B279" s="22" t="s">
        <v>670</v>
      </c>
      <c r="C279" s="22" t="s">
        <v>671</v>
      </c>
      <c r="D279" s="22" t="s">
        <v>672</v>
      </c>
      <c r="E279" s="22">
        <v>5944</v>
      </c>
      <c r="F279" s="22">
        <v>34811</v>
      </c>
      <c r="G279" s="22">
        <v>-90000</v>
      </c>
      <c r="H279" s="22">
        <v>0</v>
      </c>
      <c r="I279" s="22">
        <v>0</v>
      </c>
      <c r="J279" s="22">
        <v>-12883</v>
      </c>
      <c r="K279" s="22">
        <v>0</v>
      </c>
      <c r="L279" s="22">
        <v>0</v>
      </c>
      <c r="M279" s="22">
        <v>68810</v>
      </c>
      <c r="N279" s="22">
        <v>0</v>
      </c>
      <c r="O279" s="22">
        <v>0</v>
      </c>
      <c r="P279" s="22">
        <v>0</v>
      </c>
      <c r="Q279" s="22">
        <v>0</v>
      </c>
      <c r="R279" s="22">
        <v>6682</v>
      </c>
    </row>
    <row r="280" spans="1:18" x14ac:dyDescent="0.35">
      <c r="A280" s="22" t="s">
        <v>114</v>
      </c>
      <c r="B280" s="22" t="s">
        <v>670</v>
      </c>
      <c r="C280" s="22" t="s">
        <v>673</v>
      </c>
      <c r="D280" s="22" t="s">
        <v>674</v>
      </c>
      <c r="E280" s="22">
        <v>136273</v>
      </c>
      <c r="F280" s="22">
        <v>132253</v>
      </c>
      <c r="G280" s="22">
        <v>0</v>
      </c>
      <c r="H280" s="22">
        <v>0</v>
      </c>
      <c r="I280" s="22">
        <v>0</v>
      </c>
      <c r="J280" s="22">
        <v>-154941</v>
      </c>
      <c r="K280" s="22">
        <v>0</v>
      </c>
      <c r="L280" s="22">
        <v>0</v>
      </c>
      <c r="M280" s="22">
        <v>35712</v>
      </c>
      <c r="N280" s="22">
        <v>0</v>
      </c>
      <c r="O280" s="22">
        <v>0</v>
      </c>
      <c r="P280" s="22">
        <v>0</v>
      </c>
      <c r="Q280" s="22">
        <v>0</v>
      </c>
      <c r="R280" s="22">
        <v>149297</v>
      </c>
    </row>
    <row r="281" spans="1:18" x14ac:dyDescent="0.35">
      <c r="A281" s="22" t="s">
        <v>114</v>
      </c>
      <c r="B281" s="22" t="s">
        <v>670</v>
      </c>
      <c r="C281" s="22" t="s">
        <v>675</v>
      </c>
      <c r="D281" s="22" t="s">
        <v>676</v>
      </c>
      <c r="E281" s="22">
        <v>186748</v>
      </c>
      <c r="F281" s="22">
        <v>58335</v>
      </c>
      <c r="G281" s="22">
        <v>-25000</v>
      </c>
      <c r="H281" s="22">
        <v>0</v>
      </c>
      <c r="I281" s="22">
        <v>0</v>
      </c>
      <c r="J281" s="22">
        <v>-66296</v>
      </c>
      <c r="K281" s="22">
        <v>0</v>
      </c>
      <c r="L281" s="22">
        <v>0</v>
      </c>
      <c r="M281" s="22">
        <v>42347</v>
      </c>
      <c r="N281" s="22">
        <v>0</v>
      </c>
      <c r="O281" s="22">
        <v>0</v>
      </c>
      <c r="P281" s="22">
        <v>0</v>
      </c>
      <c r="Q281" s="22">
        <v>0</v>
      </c>
      <c r="R281" s="22">
        <v>196134</v>
      </c>
    </row>
    <row r="282" spans="1:18" x14ac:dyDescent="0.35">
      <c r="A282" s="22" t="s">
        <v>114</v>
      </c>
      <c r="B282" s="22" t="s">
        <v>670</v>
      </c>
      <c r="C282" s="22" t="s">
        <v>677</v>
      </c>
      <c r="D282" s="22" t="s">
        <v>678</v>
      </c>
      <c r="E282" s="22">
        <v>0</v>
      </c>
      <c r="F282" s="22">
        <v>228998</v>
      </c>
      <c r="G282" s="22">
        <v>0</v>
      </c>
      <c r="H282" s="22">
        <v>98306</v>
      </c>
      <c r="I282" s="22">
        <v>0</v>
      </c>
      <c r="J282" s="22">
        <v>-386011</v>
      </c>
      <c r="K282" s="22">
        <v>0</v>
      </c>
      <c r="L282" s="22">
        <v>0</v>
      </c>
      <c r="M282" s="22">
        <v>58707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</row>
    <row r="283" spans="1:18" x14ac:dyDescent="0.35">
      <c r="A283" s="22" t="s">
        <v>114</v>
      </c>
      <c r="B283" s="22" t="s">
        <v>670</v>
      </c>
      <c r="C283" s="22" t="s">
        <v>679</v>
      </c>
      <c r="D283" s="22" t="s">
        <v>680</v>
      </c>
      <c r="E283" s="22">
        <v>660315</v>
      </c>
      <c r="F283" s="22">
        <v>142561</v>
      </c>
      <c r="G283" s="22">
        <v>0</v>
      </c>
      <c r="H283" s="22">
        <v>0</v>
      </c>
      <c r="I283" s="22">
        <v>0</v>
      </c>
      <c r="J283" s="22">
        <v>-143821</v>
      </c>
      <c r="K283" s="22">
        <v>0</v>
      </c>
      <c r="L283" s="22">
        <v>0</v>
      </c>
      <c r="M283" s="22">
        <v>68115</v>
      </c>
      <c r="N283" s="22">
        <v>0</v>
      </c>
      <c r="O283" s="22">
        <v>0</v>
      </c>
      <c r="P283" s="22">
        <v>0</v>
      </c>
      <c r="Q283" s="22">
        <v>0</v>
      </c>
      <c r="R283" s="22">
        <v>727170</v>
      </c>
    </row>
    <row r="284" spans="1:18" x14ac:dyDescent="0.35">
      <c r="A284" s="22" t="s">
        <v>114</v>
      </c>
      <c r="B284" s="22" t="s">
        <v>670</v>
      </c>
      <c r="C284" s="22" t="s">
        <v>681</v>
      </c>
      <c r="D284" s="22" t="s">
        <v>682</v>
      </c>
      <c r="E284" s="22">
        <v>212391</v>
      </c>
      <c r="F284" s="22">
        <v>-1792</v>
      </c>
      <c r="G284" s="22">
        <v>0</v>
      </c>
      <c r="H284" s="22">
        <v>0</v>
      </c>
      <c r="I284" s="22">
        <v>0</v>
      </c>
      <c r="J284" s="22">
        <v>-20800</v>
      </c>
      <c r="K284" s="22">
        <v>0</v>
      </c>
      <c r="L284" s="22">
        <v>0</v>
      </c>
      <c r="M284" s="22">
        <v>7365</v>
      </c>
      <c r="N284" s="22">
        <v>0</v>
      </c>
      <c r="O284" s="22">
        <v>0</v>
      </c>
      <c r="P284" s="22">
        <v>0</v>
      </c>
      <c r="Q284" s="22">
        <v>0</v>
      </c>
      <c r="R284" s="22">
        <v>197164</v>
      </c>
    </row>
    <row r="285" spans="1:18" x14ac:dyDescent="0.35">
      <c r="A285" s="22" t="s">
        <v>114</v>
      </c>
      <c r="B285" s="22" t="s">
        <v>670</v>
      </c>
      <c r="C285" s="22" t="s">
        <v>683</v>
      </c>
      <c r="D285" s="22" t="s">
        <v>684</v>
      </c>
      <c r="E285" s="22">
        <v>12064</v>
      </c>
      <c r="F285" s="22">
        <v>54425</v>
      </c>
      <c r="G285" s="22">
        <v>0</v>
      </c>
      <c r="H285" s="22">
        <v>0</v>
      </c>
      <c r="I285" s="22">
        <v>0</v>
      </c>
      <c r="J285" s="22">
        <v>-69979</v>
      </c>
      <c r="K285" s="22">
        <v>0</v>
      </c>
      <c r="L285" s="22">
        <v>0</v>
      </c>
      <c r="M285" s="22">
        <v>22842</v>
      </c>
      <c r="N285" s="22">
        <v>0</v>
      </c>
      <c r="O285" s="22">
        <v>0</v>
      </c>
      <c r="P285" s="22">
        <v>0</v>
      </c>
      <c r="Q285" s="22">
        <v>0</v>
      </c>
      <c r="R285" s="22">
        <v>19352</v>
      </c>
    </row>
    <row r="286" spans="1:18" x14ac:dyDescent="0.35">
      <c r="A286" s="22" t="s">
        <v>114</v>
      </c>
      <c r="B286" s="22" t="s">
        <v>670</v>
      </c>
      <c r="C286" s="22" t="s">
        <v>685</v>
      </c>
      <c r="D286" s="22" t="s">
        <v>686</v>
      </c>
      <c r="E286" s="22">
        <v>118802</v>
      </c>
      <c r="F286" s="22">
        <v>-3263</v>
      </c>
      <c r="G286" s="22">
        <v>-475</v>
      </c>
      <c r="H286" s="22">
        <v>0</v>
      </c>
      <c r="I286" s="22">
        <v>0</v>
      </c>
      <c r="J286" s="22">
        <v>-24194</v>
      </c>
      <c r="K286" s="22">
        <v>0</v>
      </c>
      <c r="L286" s="22">
        <v>0</v>
      </c>
      <c r="M286" s="22">
        <v>23391</v>
      </c>
      <c r="N286" s="22">
        <v>0</v>
      </c>
      <c r="O286" s="22">
        <v>0</v>
      </c>
      <c r="P286" s="22">
        <v>0</v>
      </c>
      <c r="Q286" s="22">
        <v>2</v>
      </c>
      <c r="R286" s="22">
        <v>114263</v>
      </c>
    </row>
    <row r="287" spans="1:18" x14ac:dyDescent="0.35">
      <c r="A287" s="22" t="s">
        <v>114</v>
      </c>
      <c r="B287" s="22" t="s">
        <v>670</v>
      </c>
      <c r="C287" s="22" t="s">
        <v>687</v>
      </c>
      <c r="D287" s="22" t="s">
        <v>688</v>
      </c>
      <c r="E287" s="22">
        <v>10260</v>
      </c>
      <c r="F287" s="22">
        <v>281346</v>
      </c>
      <c r="G287" s="22">
        <v>-106000</v>
      </c>
      <c r="H287" s="22">
        <v>0</v>
      </c>
      <c r="I287" s="22">
        <v>0</v>
      </c>
      <c r="J287" s="22">
        <v>-419227</v>
      </c>
      <c r="K287" s="22">
        <v>0</v>
      </c>
      <c r="L287" s="22">
        <v>0</v>
      </c>
      <c r="M287" s="22">
        <v>244242</v>
      </c>
      <c r="N287" s="22">
        <v>0</v>
      </c>
      <c r="O287" s="22">
        <v>0</v>
      </c>
      <c r="P287" s="22">
        <v>0</v>
      </c>
      <c r="Q287" s="22">
        <v>0</v>
      </c>
      <c r="R287" s="22">
        <v>10621</v>
      </c>
    </row>
    <row r="288" spans="1:18" x14ac:dyDescent="0.35">
      <c r="A288" s="22" t="s">
        <v>114</v>
      </c>
      <c r="B288" s="22" t="s">
        <v>670</v>
      </c>
      <c r="C288" s="22" t="s">
        <v>689</v>
      </c>
      <c r="D288" s="22" t="s">
        <v>690</v>
      </c>
      <c r="E288" s="22">
        <v>61012</v>
      </c>
      <c r="F288" s="22">
        <v>-41092</v>
      </c>
      <c r="G288" s="22">
        <v>-13695</v>
      </c>
      <c r="H288" s="22">
        <v>19000</v>
      </c>
      <c r="I288" s="22">
        <v>0</v>
      </c>
      <c r="J288" s="22">
        <v>0</v>
      </c>
      <c r="K288" s="22">
        <v>0</v>
      </c>
      <c r="L288" s="22">
        <v>4875</v>
      </c>
      <c r="M288" s="22">
        <v>47928</v>
      </c>
      <c r="N288" s="22">
        <v>0</v>
      </c>
      <c r="O288" s="22">
        <v>0</v>
      </c>
      <c r="P288" s="22">
        <v>0</v>
      </c>
      <c r="Q288" s="22">
        <v>0</v>
      </c>
      <c r="R288" s="22">
        <v>78028</v>
      </c>
    </row>
    <row r="289" spans="1:18" x14ac:dyDescent="0.35">
      <c r="A289" s="22" t="s">
        <v>114</v>
      </c>
      <c r="B289" s="22" t="s">
        <v>670</v>
      </c>
      <c r="C289" s="22" t="s">
        <v>691</v>
      </c>
      <c r="D289" s="22" t="s">
        <v>692</v>
      </c>
      <c r="E289" s="22">
        <v>11925</v>
      </c>
      <c r="F289" s="22">
        <v>539413</v>
      </c>
      <c r="G289" s="22">
        <v>-80000</v>
      </c>
      <c r="H289" s="22">
        <v>0</v>
      </c>
      <c r="I289" s="22">
        <v>0</v>
      </c>
      <c r="J289" s="22">
        <v>-577438</v>
      </c>
      <c r="K289" s="22">
        <v>0</v>
      </c>
      <c r="L289" s="22">
        <v>0</v>
      </c>
      <c r="M289" s="22">
        <v>114925</v>
      </c>
      <c r="N289" s="22">
        <v>0</v>
      </c>
      <c r="O289" s="22">
        <v>0</v>
      </c>
      <c r="P289" s="22">
        <v>0</v>
      </c>
      <c r="Q289" s="22">
        <v>0</v>
      </c>
      <c r="R289" s="22">
        <v>8825</v>
      </c>
    </row>
    <row r="290" spans="1:18" x14ac:dyDescent="0.35">
      <c r="A290" s="22" t="s">
        <v>114</v>
      </c>
      <c r="B290" s="22" t="s">
        <v>670</v>
      </c>
      <c r="C290" s="22" t="s">
        <v>693</v>
      </c>
      <c r="D290" s="22" t="s">
        <v>694</v>
      </c>
      <c r="E290" s="22">
        <v>9814</v>
      </c>
      <c r="F290" s="22">
        <v>-50902</v>
      </c>
      <c r="G290" s="22">
        <v>-60000</v>
      </c>
      <c r="H290" s="22">
        <v>0</v>
      </c>
      <c r="I290" s="22">
        <v>0</v>
      </c>
      <c r="J290" s="22">
        <v>-7578</v>
      </c>
      <c r="K290" s="22">
        <v>0</v>
      </c>
      <c r="L290" s="22">
        <v>0</v>
      </c>
      <c r="M290" s="22">
        <v>119087</v>
      </c>
      <c r="N290" s="22">
        <v>0</v>
      </c>
      <c r="O290" s="22">
        <v>0</v>
      </c>
      <c r="P290" s="22">
        <v>0</v>
      </c>
      <c r="Q290" s="22">
        <v>0</v>
      </c>
      <c r="R290" s="22">
        <v>10421</v>
      </c>
    </row>
    <row r="291" spans="1:18" x14ac:dyDescent="0.35">
      <c r="A291" s="22" t="s">
        <v>114</v>
      </c>
      <c r="B291" s="22" t="s">
        <v>670</v>
      </c>
      <c r="C291" s="22" t="s">
        <v>695</v>
      </c>
      <c r="D291" s="22" t="s">
        <v>696</v>
      </c>
      <c r="E291" s="22">
        <v>93655</v>
      </c>
      <c r="F291" s="22">
        <v>248451</v>
      </c>
      <c r="G291" s="22">
        <v>0</v>
      </c>
      <c r="H291" s="22">
        <v>-23130</v>
      </c>
      <c r="I291" s="22">
        <v>0</v>
      </c>
      <c r="J291" s="22">
        <v>-244927</v>
      </c>
      <c r="K291" s="22">
        <v>0</v>
      </c>
      <c r="L291" s="22">
        <v>0</v>
      </c>
      <c r="M291" s="22">
        <v>115358</v>
      </c>
      <c r="N291" s="22">
        <v>0</v>
      </c>
      <c r="O291" s="22">
        <v>0</v>
      </c>
      <c r="P291" s="22">
        <v>0</v>
      </c>
      <c r="Q291" s="22">
        <v>0</v>
      </c>
      <c r="R291" s="22">
        <v>189407</v>
      </c>
    </row>
    <row r="292" spans="1:18" x14ac:dyDescent="0.35">
      <c r="A292" s="22" t="s">
        <v>114</v>
      </c>
      <c r="B292" s="22" t="s">
        <v>670</v>
      </c>
      <c r="C292" s="22" t="s">
        <v>697</v>
      </c>
      <c r="D292" s="22" t="s">
        <v>698</v>
      </c>
      <c r="E292" s="22">
        <v>70306</v>
      </c>
      <c r="F292" s="22">
        <v>272695</v>
      </c>
      <c r="G292" s="22">
        <v>-59529</v>
      </c>
      <c r="H292" s="22">
        <v>0</v>
      </c>
      <c r="I292" s="22">
        <v>0</v>
      </c>
      <c r="J292" s="22">
        <v>-176232</v>
      </c>
      <c r="K292" s="22">
        <v>0</v>
      </c>
      <c r="L292" s="22">
        <v>0</v>
      </c>
      <c r="M292" s="22">
        <v>39590</v>
      </c>
      <c r="N292" s="22">
        <v>0</v>
      </c>
      <c r="O292" s="22">
        <v>0</v>
      </c>
      <c r="P292" s="22">
        <v>0</v>
      </c>
      <c r="Q292" s="22">
        <v>0</v>
      </c>
      <c r="R292" s="22">
        <v>146830</v>
      </c>
    </row>
    <row r="293" spans="1:18" x14ac:dyDescent="0.35">
      <c r="A293" s="22" t="s">
        <v>114</v>
      </c>
      <c r="B293" s="22" t="s">
        <v>670</v>
      </c>
      <c r="C293" s="22" t="s">
        <v>699</v>
      </c>
      <c r="D293" s="22" t="s">
        <v>700</v>
      </c>
      <c r="E293" s="22">
        <v>274666</v>
      </c>
      <c r="F293" s="22">
        <v>-14137</v>
      </c>
      <c r="G293" s="22">
        <v>0</v>
      </c>
      <c r="H293" s="22">
        <v>0</v>
      </c>
      <c r="I293" s="22">
        <v>0</v>
      </c>
      <c r="J293" s="22">
        <v>-47851</v>
      </c>
      <c r="K293" s="22">
        <v>0</v>
      </c>
      <c r="L293" s="22">
        <v>0</v>
      </c>
      <c r="M293" s="22">
        <v>53857</v>
      </c>
      <c r="N293" s="22">
        <v>0</v>
      </c>
      <c r="O293" s="22">
        <v>0</v>
      </c>
      <c r="P293" s="22">
        <v>0</v>
      </c>
      <c r="Q293" s="22">
        <v>0</v>
      </c>
      <c r="R293" s="22">
        <v>266535</v>
      </c>
    </row>
    <row r="294" spans="1:18" x14ac:dyDescent="0.35">
      <c r="A294" s="22" t="s">
        <v>114</v>
      </c>
      <c r="B294" s="22" t="s">
        <v>670</v>
      </c>
      <c r="C294" s="22" t="s">
        <v>701</v>
      </c>
      <c r="D294" s="22" t="s">
        <v>702</v>
      </c>
      <c r="E294" s="22">
        <v>516288</v>
      </c>
      <c r="F294" s="22">
        <v>-37228</v>
      </c>
      <c r="G294" s="22">
        <v>-208923</v>
      </c>
      <c r="H294" s="22">
        <v>0</v>
      </c>
      <c r="I294" s="22">
        <v>0</v>
      </c>
      <c r="J294" s="22">
        <v>-135042</v>
      </c>
      <c r="K294" s="22">
        <v>0</v>
      </c>
      <c r="L294" s="22">
        <v>0</v>
      </c>
      <c r="M294" s="22">
        <v>141420</v>
      </c>
      <c r="N294" s="22">
        <v>0</v>
      </c>
      <c r="O294" s="22">
        <v>0</v>
      </c>
      <c r="P294" s="22">
        <v>0</v>
      </c>
      <c r="Q294" s="22">
        <v>0</v>
      </c>
      <c r="R294" s="22">
        <v>276515</v>
      </c>
    </row>
    <row r="295" spans="1:18" x14ac:dyDescent="0.35">
      <c r="A295" s="22" t="s">
        <v>114</v>
      </c>
      <c r="B295" s="22" t="s">
        <v>670</v>
      </c>
      <c r="C295" s="22" t="s">
        <v>703</v>
      </c>
      <c r="D295" s="22" t="s">
        <v>704</v>
      </c>
      <c r="E295" s="22">
        <v>141908</v>
      </c>
      <c r="F295" s="22">
        <v>-24060</v>
      </c>
      <c r="G295" s="22">
        <v>0</v>
      </c>
      <c r="H295" s="22">
        <v>0</v>
      </c>
      <c r="I295" s="22">
        <v>0</v>
      </c>
      <c r="J295" s="22">
        <v>-9910</v>
      </c>
      <c r="K295" s="22">
        <v>0</v>
      </c>
      <c r="L295" s="22">
        <v>0</v>
      </c>
      <c r="M295" s="22">
        <v>51329</v>
      </c>
      <c r="N295" s="22">
        <v>0</v>
      </c>
      <c r="O295" s="22">
        <v>0</v>
      </c>
      <c r="P295" s="22">
        <v>0</v>
      </c>
      <c r="Q295" s="22">
        <v>0</v>
      </c>
      <c r="R295" s="22">
        <v>159267</v>
      </c>
    </row>
    <row r="296" spans="1:18" x14ac:dyDescent="0.35">
      <c r="A296" s="22" t="s">
        <v>114</v>
      </c>
      <c r="B296" s="22" t="s">
        <v>670</v>
      </c>
      <c r="C296" s="22" t="s">
        <v>705</v>
      </c>
      <c r="D296" s="22" t="s">
        <v>706</v>
      </c>
      <c r="E296" s="22">
        <v>199687</v>
      </c>
      <c r="F296" s="22">
        <v>51025</v>
      </c>
      <c r="G296" s="22">
        <v>-17050</v>
      </c>
      <c r="H296" s="22">
        <v>0</v>
      </c>
      <c r="I296" s="22">
        <v>0</v>
      </c>
      <c r="J296" s="22">
        <v>-49726</v>
      </c>
      <c r="K296" s="22">
        <v>0</v>
      </c>
      <c r="L296" s="22">
        <v>0</v>
      </c>
      <c r="M296" s="22">
        <v>36269</v>
      </c>
      <c r="N296" s="22">
        <v>0</v>
      </c>
      <c r="O296" s="22">
        <v>0</v>
      </c>
      <c r="P296" s="22">
        <v>0</v>
      </c>
      <c r="Q296" s="22">
        <v>0</v>
      </c>
      <c r="R296" s="22">
        <v>220205</v>
      </c>
    </row>
    <row r="297" spans="1:18" x14ac:dyDescent="0.35">
      <c r="A297" s="22" t="s">
        <v>114</v>
      </c>
      <c r="B297" s="22" t="s">
        <v>670</v>
      </c>
      <c r="C297" s="22" t="s">
        <v>707</v>
      </c>
      <c r="D297" s="22" t="s">
        <v>708</v>
      </c>
      <c r="E297" s="22">
        <v>135662</v>
      </c>
      <c r="F297" s="22">
        <v>655579</v>
      </c>
      <c r="G297" s="22">
        <v>-92684</v>
      </c>
      <c r="H297" s="22">
        <v>0</v>
      </c>
      <c r="I297" s="22">
        <v>0</v>
      </c>
      <c r="J297" s="22">
        <v>-781989</v>
      </c>
      <c r="K297" s="22">
        <v>0</v>
      </c>
      <c r="L297" s="22">
        <v>0</v>
      </c>
      <c r="M297" s="22">
        <v>127721</v>
      </c>
      <c r="N297" s="22">
        <v>0</v>
      </c>
      <c r="O297" s="22">
        <v>0</v>
      </c>
      <c r="P297" s="22">
        <v>0</v>
      </c>
      <c r="Q297" s="22">
        <v>0</v>
      </c>
      <c r="R297" s="22">
        <v>44289</v>
      </c>
    </row>
    <row r="298" spans="1:18" x14ac:dyDescent="0.35">
      <c r="A298" s="22" t="s">
        <v>114</v>
      </c>
      <c r="B298" s="22" t="s">
        <v>670</v>
      </c>
      <c r="C298" s="22" t="s">
        <v>709</v>
      </c>
      <c r="D298" s="22" t="s">
        <v>710</v>
      </c>
      <c r="E298" s="22">
        <v>104217</v>
      </c>
      <c r="F298" s="22">
        <v>45893</v>
      </c>
      <c r="G298" s="22">
        <v>38438</v>
      </c>
      <c r="H298" s="22">
        <v>0</v>
      </c>
      <c r="I298" s="22">
        <v>0</v>
      </c>
      <c r="J298" s="22">
        <v>-106191</v>
      </c>
      <c r="K298" s="22">
        <v>0</v>
      </c>
      <c r="L298" s="22">
        <v>0</v>
      </c>
      <c r="M298" s="22">
        <v>19298</v>
      </c>
      <c r="N298" s="22">
        <v>0</v>
      </c>
      <c r="O298" s="22">
        <v>0</v>
      </c>
      <c r="P298" s="22">
        <v>0</v>
      </c>
      <c r="Q298" s="22">
        <v>0</v>
      </c>
      <c r="R298" s="22">
        <v>101655</v>
      </c>
    </row>
    <row r="299" spans="1:18" x14ac:dyDescent="0.35">
      <c r="A299" s="22" t="s">
        <v>114</v>
      </c>
      <c r="B299" s="22" t="s">
        <v>670</v>
      </c>
      <c r="C299" s="22" t="s">
        <v>711</v>
      </c>
      <c r="D299" s="22" t="s">
        <v>712</v>
      </c>
      <c r="E299" s="22">
        <v>218604</v>
      </c>
      <c r="F299" s="22">
        <v>-4162</v>
      </c>
      <c r="G299" s="22">
        <v>0</v>
      </c>
      <c r="H299" s="22">
        <v>0</v>
      </c>
      <c r="I299" s="22">
        <v>0</v>
      </c>
      <c r="J299" s="22">
        <v>-20115</v>
      </c>
      <c r="K299" s="22">
        <v>0</v>
      </c>
      <c r="L299" s="22">
        <v>0</v>
      </c>
      <c r="M299" s="22">
        <v>27501</v>
      </c>
      <c r="N299" s="22">
        <v>0</v>
      </c>
      <c r="O299" s="22">
        <v>0</v>
      </c>
      <c r="P299" s="22">
        <v>0</v>
      </c>
      <c r="Q299" s="22">
        <v>0</v>
      </c>
      <c r="R299" s="22">
        <v>221828</v>
      </c>
    </row>
    <row r="300" spans="1:18" x14ac:dyDescent="0.35">
      <c r="A300" s="22" t="s">
        <v>114</v>
      </c>
      <c r="B300" s="22" t="s">
        <v>670</v>
      </c>
      <c r="C300" s="22" t="s">
        <v>713</v>
      </c>
      <c r="D300" s="22" t="s">
        <v>714</v>
      </c>
      <c r="E300" s="22">
        <v>356055</v>
      </c>
      <c r="F300" s="22">
        <v>7275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22312</v>
      </c>
      <c r="N300" s="22">
        <v>0</v>
      </c>
      <c r="O300" s="22">
        <v>0</v>
      </c>
      <c r="P300" s="22">
        <v>0</v>
      </c>
      <c r="Q300" s="22">
        <v>0</v>
      </c>
      <c r="R300" s="22">
        <v>385642</v>
      </c>
    </row>
    <row r="301" spans="1:18" x14ac:dyDescent="0.35">
      <c r="A301" s="22" t="s">
        <v>114</v>
      </c>
      <c r="B301" s="22" t="s">
        <v>670</v>
      </c>
      <c r="C301" s="22" t="s">
        <v>715</v>
      </c>
      <c r="D301" s="22" t="s">
        <v>716</v>
      </c>
      <c r="E301" s="22">
        <v>8765</v>
      </c>
      <c r="F301" s="22">
        <v>-41990</v>
      </c>
      <c r="G301" s="22">
        <v>4318</v>
      </c>
      <c r="H301" s="22">
        <v>0</v>
      </c>
      <c r="I301" s="22">
        <v>0</v>
      </c>
      <c r="J301" s="22">
        <v>-112325</v>
      </c>
      <c r="K301" s="22">
        <v>0</v>
      </c>
      <c r="L301" s="22">
        <v>0</v>
      </c>
      <c r="M301" s="22">
        <v>154504</v>
      </c>
      <c r="N301" s="22">
        <v>0</v>
      </c>
      <c r="O301" s="22">
        <v>0</v>
      </c>
      <c r="P301" s="22">
        <v>0</v>
      </c>
      <c r="Q301" s="22">
        <v>0</v>
      </c>
      <c r="R301" s="22">
        <v>13272</v>
      </c>
    </row>
    <row r="302" spans="1:18" x14ac:dyDescent="0.35">
      <c r="A302" s="22" t="s">
        <v>114</v>
      </c>
      <c r="B302" s="22" t="s">
        <v>670</v>
      </c>
      <c r="C302" s="22" t="s">
        <v>717</v>
      </c>
      <c r="D302" s="22" t="s">
        <v>718</v>
      </c>
      <c r="E302" s="22">
        <v>303326</v>
      </c>
      <c r="F302" s="22">
        <v>42933</v>
      </c>
      <c r="G302" s="22">
        <v>0</v>
      </c>
      <c r="H302" s="22">
        <v>0</v>
      </c>
      <c r="I302" s="22">
        <v>0</v>
      </c>
      <c r="J302" s="22">
        <v>-56493</v>
      </c>
      <c r="K302" s="22">
        <v>0</v>
      </c>
      <c r="L302" s="22">
        <v>0</v>
      </c>
      <c r="M302" s="22">
        <v>54064</v>
      </c>
      <c r="N302" s="22">
        <v>0</v>
      </c>
      <c r="O302" s="22">
        <v>0</v>
      </c>
      <c r="P302" s="22">
        <v>0</v>
      </c>
      <c r="Q302" s="22">
        <v>0</v>
      </c>
      <c r="R302" s="22">
        <v>343830</v>
      </c>
    </row>
    <row r="303" spans="1:18" x14ac:dyDescent="0.35">
      <c r="A303" s="22" t="s">
        <v>114</v>
      </c>
      <c r="B303" s="22" t="s">
        <v>670</v>
      </c>
      <c r="C303" s="22" t="s">
        <v>719</v>
      </c>
      <c r="D303" s="22" t="s">
        <v>720</v>
      </c>
      <c r="E303" s="22">
        <v>151069</v>
      </c>
      <c r="F303" s="22">
        <v>82772</v>
      </c>
      <c r="G303" s="22">
        <v>-49329</v>
      </c>
      <c r="H303" s="22">
        <v>0</v>
      </c>
      <c r="I303" s="22">
        <v>0</v>
      </c>
      <c r="J303" s="22">
        <v>-61983</v>
      </c>
      <c r="K303" s="22">
        <v>0</v>
      </c>
      <c r="L303" s="22">
        <v>0</v>
      </c>
      <c r="M303" s="22">
        <v>27628</v>
      </c>
      <c r="N303" s="22">
        <v>0</v>
      </c>
      <c r="O303" s="22">
        <v>0</v>
      </c>
      <c r="P303" s="22">
        <v>0</v>
      </c>
      <c r="Q303" s="22">
        <v>0</v>
      </c>
      <c r="R303" s="22">
        <v>150157</v>
      </c>
    </row>
    <row r="304" spans="1:18" x14ac:dyDescent="0.35">
      <c r="A304" s="22" t="s">
        <v>114</v>
      </c>
      <c r="B304" s="22" t="s">
        <v>670</v>
      </c>
      <c r="C304" s="22" t="s">
        <v>721</v>
      </c>
      <c r="D304" s="22" t="s">
        <v>722</v>
      </c>
      <c r="E304" s="22">
        <v>165858</v>
      </c>
      <c r="F304" s="22">
        <v>-21231</v>
      </c>
      <c r="G304" s="22">
        <v>-157533</v>
      </c>
      <c r="H304" s="22">
        <v>8520</v>
      </c>
      <c r="I304" s="22">
        <v>0</v>
      </c>
      <c r="J304" s="22">
        <v>-32588</v>
      </c>
      <c r="K304" s="22">
        <v>0</v>
      </c>
      <c r="L304" s="22">
        <v>0</v>
      </c>
      <c r="M304" s="22">
        <v>150010</v>
      </c>
      <c r="N304" s="22">
        <v>0</v>
      </c>
      <c r="O304" s="22">
        <v>0</v>
      </c>
      <c r="P304" s="22">
        <v>0</v>
      </c>
      <c r="Q304" s="22">
        <v>0</v>
      </c>
      <c r="R304" s="22">
        <v>113036</v>
      </c>
    </row>
    <row r="305" spans="1:18" x14ac:dyDescent="0.35">
      <c r="A305" s="22" t="s">
        <v>114</v>
      </c>
      <c r="B305" s="22" t="s">
        <v>670</v>
      </c>
      <c r="C305" s="22" t="s">
        <v>723</v>
      </c>
      <c r="D305" s="22" t="s">
        <v>724</v>
      </c>
      <c r="E305" s="22">
        <v>8412</v>
      </c>
      <c r="F305" s="22">
        <v>33469</v>
      </c>
      <c r="G305" s="22">
        <v>0</v>
      </c>
      <c r="H305" s="22">
        <v>0</v>
      </c>
      <c r="I305" s="22">
        <v>0</v>
      </c>
      <c r="J305" s="22">
        <v>-74587</v>
      </c>
      <c r="K305" s="22">
        <v>0</v>
      </c>
      <c r="L305" s="22">
        <v>0</v>
      </c>
      <c r="M305" s="22">
        <v>75839</v>
      </c>
      <c r="N305" s="22">
        <v>0</v>
      </c>
      <c r="O305" s="22">
        <v>0</v>
      </c>
      <c r="P305" s="22">
        <v>0</v>
      </c>
      <c r="Q305" s="22">
        <v>0</v>
      </c>
      <c r="R305" s="22">
        <v>43133</v>
      </c>
    </row>
    <row r="306" spans="1:18" x14ac:dyDescent="0.35">
      <c r="A306" s="22" t="s">
        <v>114</v>
      </c>
      <c r="B306" s="22" t="s">
        <v>670</v>
      </c>
      <c r="C306" s="22" t="s">
        <v>725</v>
      </c>
      <c r="D306" s="22" t="s">
        <v>726</v>
      </c>
      <c r="E306" s="22">
        <v>90471</v>
      </c>
      <c r="F306" s="22">
        <v>154445</v>
      </c>
      <c r="G306" s="22">
        <v>-105593</v>
      </c>
      <c r="H306" s="22">
        <v>0</v>
      </c>
      <c r="I306" s="22">
        <v>0</v>
      </c>
      <c r="J306" s="22">
        <v>-212100</v>
      </c>
      <c r="K306" s="22">
        <v>0</v>
      </c>
      <c r="L306" s="22">
        <v>0</v>
      </c>
      <c r="M306" s="22">
        <v>82411</v>
      </c>
      <c r="N306" s="22">
        <v>0</v>
      </c>
      <c r="O306" s="22">
        <v>0</v>
      </c>
      <c r="P306" s="22">
        <v>0</v>
      </c>
      <c r="Q306" s="22">
        <v>0</v>
      </c>
      <c r="R306" s="22">
        <v>9634</v>
      </c>
    </row>
    <row r="307" spans="1:18" x14ac:dyDescent="0.35">
      <c r="A307" s="22" t="s">
        <v>114</v>
      </c>
      <c r="B307" s="22" t="s">
        <v>670</v>
      </c>
      <c r="C307" s="22" t="s">
        <v>727</v>
      </c>
      <c r="D307" s="22" t="s">
        <v>728</v>
      </c>
      <c r="E307" s="22">
        <v>460782</v>
      </c>
      <c r="F307" s="22">
        <v>306279</v>
      </c>
      <c r="G307" s="22">
        <v>-20500</v>
      </c>
      <c r="H307" s="22">
        <v>0</v>
      </c>
      <c r="I307" s="22">
        <v>0</v>
      </c>
      <c r="J307" s="22">
        <v>-339500</v>
      </c>
      <c r="K307" s="22">
        <v>0</v>
      </c>
      <c r="L307" s="22">
        <v>0</v>
      </c>
      <c r="M307" s="22">
        <v>112599</v>
      </c>
      <c r="N307" s="22">
        <v>0</v>
      </c>
      <c r="O307" s="22">
        <v>0</v>
      </c>
      <c r="P307" s="22">
        <v>0</v>
      </c>
      <c r="Q307" s="22">
        <v>0</v>
      </c>
      <c r="R307" s="22">
        <v>519660</v>
      </c>
    </row>
    <row r="308" spans="1:18" x14ac:dyDescent="0.35">
      <c r="A308" s="22" t="s">
        <v>114</v>
      </c>
      <c r="B308" s="22" t="s">
        <v>670</v>
      </c>
      <c r="C308" s="22" t="s">
        <v>729</v>
      </c>
      <c r="D308" s="22" t="s">
        <v>730</v>
      </c>
      <c r="E308" s="22">
        <v>80870</v>
      </c>
      <c r="F308" s="22">
        <v>1697</v>
      </c>
      <c r="G308" s="22">
        <v>0</v>
      </c>
      <c r="H308" s="22">
        <v>0</v>
      </c>
      <c r="I308" s="22">
        <v>0</v>
      </c>
      <c r="J308" s="22">
        <v>-56784</v>
      </c>
      <c r="K308" s="22">
        <v>0</v>
      </c>
      <c r="L308" s="22">
        <v>0</v>
      </c>
      <c r="M308" s="22">
        <v>7148</v>
      </c>
      <c r="N308" s="22">
        <v>0</v>
      </c>
      <c r="O308" s="22">
        <v>0</v>
      </c>
      <c r="P308" s="22">
        <v>0</v>
      </c>
      <c r="Q308" s="22">
        <v>1</v>
      </c>
      <c r="R308" s="22">
        <v>32932</v>
      </c>
    </row>
    <row r="309" spans="1:18" x14ac:dyDescent="0.35">
      <c r="A309" s="22" t="s">
        <v>114</v>
      </c>
      <c r="B309" s="22" t="s">
        <v>670</v>
      </c>
      <c r="C309" s="22" t="s">
        <v>731</v>
      </c>
      <c r="D309" s="22" t="s">
        <v>732</v>
      </c>
      <c r="E309" s="22">
        <v>7949</v>
      </c>
      <c r="F309" s="22">
        <v>929571</v>
      </c>
      <c r="G309" s="22">
        <v>-640000</v>
      </c>
      <c r="H309" s="22">
        <v>0</v>
      </c>
      <c r="I309" s="22">
        <v>0</v>
      </c>
      <c r="J309" s="22">
        <v>-373143</v>
      </c>
      <c r="K309" s="22">
        <v>0</v>
      </c>
      <c r="L309" s="22">
        <v>0</v>
      </c>
      <c r="M309" s="22">
        <v>84233</v>
      </c>
      <c r="N309" s="22">
        <v>0</v>
      </c>
      <c r="O309" s="22">
        <v>0</v>
      </c>
      <c r="P309" s="22">
        <v>0</v>
      </c>
      <c r="Q309" s="22">
        <v>0</v>
      </c>
      <c r="R309" s="22">
        <v>8610</v>
      </c>
    </row>
    <row r="310" spans="1:18" x14ac:dyDescent="0.35">
      <c r="A310" s="22" t="s">
        <v>114</v>
      </c>
      <c r="B310" s="22" t="s">
        <v>670</v>
      </c>
      <c r="C310" s="22" t="s">
        <v>733</v>
      </c>
      <c r="D310" s="22" t="s">
        <v>734</v>
      </c>
      <c r="E310" s="22">
        <v>250997</v>
      </c>
      <c r="F310" s="22">
        <v>111006</v>
      </c>
      <c r="G310" s="22">
        <v>0</v>
      </c>
      <c r="H310" s="22">
        <v>0</v>
      </c>
      <c r="I310" s="22">
        <v>0</v>
      </c>
      <c r="J310" s="22">
        <v>-106243</v>
      </c>
      <c r="K310" s="22">
        <v>0</v>
      </c>
      <c r="L310" s="22">
        <v>0</v>
      </c>
      <c r="M310" s="22">
        <v>71001</v>
      </c>
      <c r="N310" s="22">
        <v>0</v>
      </c>
      <c r="O310" s="22">
        <v>0</v>
      </c>
      <c r="P310" s="22">
        <v>0</v>
      </c>
      <c r="Q310" s="22">
        <v>0</v>
      </c>
      <c r="R310" s="22">
        <v>326761</v>
      </c>
    </row>
    <row r="311" spans="1:18" x14ac:dyDescent="0.35">
      <c r="A311" s="22" t="s">
        <v>114</v>
      </c>
      <c r="B311" s="22" t="s">
        <v>670</v>
      </c>
      <c r="C311" s="22" t="s">
        <v>735</v>
      </c>
      <c r="D311" s="22" t="s">
        <v>736</v>
      </c>
      <c r="E311" s="22">
        <v>330493</v>
      </c>
      <c r="F311" s="22">
        <v>437589</v>
      </c>
      <c r="G311" s="22">
        <v>0</v>
      </c>
      <c r="H311" s="22">
        <v>0</v>
      </c>
      <c r="I311" s="22">
        <v>0</v>
      </c>
      <c r="J311" s="22">
        <v>-399169</v>
      </c>
      <c r="K311" s="22">
        <v>0</v>
      </c>
      <c r="L311" s="22">
        <v>0</v>
      </c>
      <c r="M311" s="22">
        <v>54746</v>
      </c>
      <c r="N311" s="22">
        <v>0</v>
      </c>
      <c r="O311" s="22">
        <v>0</v>
      </c>
      <c r="P311" s="22">
        <v>0</v>
      </c>
      <c r="Q311" s="22">
        <v>0</v>
      </c>
      <c r="R311" s="22">
        <v>423659</v>
      </c>
    </row>
    <row r="312" spans="1:18" x14ac:dyDescent="0.35">
      <c r="A312" s="22" t="s">
        <v>114</v>
      </c>
      <c r="B312" s="22" t="s">
        <v>670</v>
      </c>
      <c r="C312" s="22" t="s">
        <v>737</v>
      </c>
      <c r="D312" s="22" t="s">
        <v>738</v>
      </c>
      <c r="E312" s="22">
        <v>324899</v>
      </c>
      <c r="F312" s="22">
        <v>-34984</v>
      </c>
      <c r="G312" s="22">
        <v>-59274</v>
      </c>
      <c r="H312" s="22">
        <v>0</v>
      </c>
      <c r="I312" s="22">
        <v>0</v>
      </c>
      <c r="J312" s="22">
        <v>-39388</v>
      </c>
      <c r="K312" s="22">
        <v>0</v>
      </c>
      <c r="L312" s="22">
        <v>0</v>
      </c>
      <c r="M312" s="22">
        <v>130190</v>
      </c>
      <c r="N312" s="22">
        <v>0</v>
      </c>
      <c r="O312" s="22">
        <v>0</v>
      </c>
      <c r="P312" s="22">
        <v>0</v>
      </c>
      <c r="Q312" s="22">
        <v>0</v>
      </c>
      <c r="R312" s="22">
        <v>315250</v>
      </c>
    </row>
    <row r="313" spans="1:18" x14ac:dyDescent="0.35">
      <c r="A313" s="22" t="s">
        <v>114</v>
      </c>
      <c r="B313" s="22" t="s">
        <v>670</v>
      </c>
      <c r="C313" s="22" t="s">
        <v>739</v>
      </c>
      <c r="D313" s="22" t="s">
        <v>740</v>
      </c>
      <c r="E313" s="22">
        <v>591956</v>
      </c>
      <c r="F313" s="22">
        <v>32124</v>
      </c>
      <c r="G313" s="22">
        <v>0</v>
      </c>
      <c r="H313" s="22">
        <v>0</v>
      </c>
      <c r="I313" s="22">
        <v>0</v>
      </c>
      <c r="J313" s="22">
        <v>-1016826</v>
      </c>
      <c r="K313" s="22">
        <v>0</v>
      </c>
      <c r="L313" s="22">
        <v>2640</v>
      </c>
      <c r="M313" s="22">
        <v>126289</v>
      </c>
      <c r="N313" s="22">
        <v>0</v>
      </c>
      <c r="O313" s="22">
        <v>-157015</v>
      </c>
      <c r="P313" s="22">
        <v>0</v>
      </c>
      <c r="Q313" s="22">
        <v>957016</v>
      </c>
      <c r="R313" s="22">
        <v>536184</v>
      </c>
    </row>
    <row r="314" spans="1:18" x14ac:dyDescent="0.35">
      <c r="A314" s="22" t="s">
        <v>114</v>
      </c>
      <c r="B314" s="22" t="s">
        <v>670</v>
      </c>
      <c r="C314" s="22" t="s">
        <v>741</v>
      </c>
      <c r="D314" s="22" t="s">
        <v>742</v>
      </c>
      <c r="E314" s="22">
        <v>218563</v>
      </c>
      <c r="F314" s="22">
        <v>126617</v>
      </c>
      <c r="G314" s="22">
        <v>0</v>
      </c>
      <c r="H314" s="22">
        <v>0</v>
      </c>
      <c r="I314" s="22">
        <v>0</v>
      </c>
      <c r="J314" s="22">
        <v>-214763</v>
      </c>
      <c r="K314" s="22">
        <v>0</v>
      </c>
      <c r="L314" s="22">
        <v>0</v>
      </c>
      <c r="M314" s="22">
        <v>42751</v>
      </c>
      <c r="N314" s="22">
        <v>0</v>
      </c>
      <c r="O314" s="22">
        <v>0</v>
      </c>
      <c r="P314" s="22">
        <v>0</v>
      </c>
      <c r="Q314" s="22">
        <v>0</v>
      </c>
      <c r="R314" s="22">
        <v>173168</v>
      </c>
    </row>
    <row r="315" spans="1:18" x14ac:dyDescent="0.35">
      <c r="A315" s="22" t="s">
        <v>114</v>
      </c>
      <c r="B315" s="22" t="s">
        <v>670</v>
      </c>
      <c r="C315" s="22" t="s">
        <v>743</v>
      </c>
      <c r="D315" s="22" t="s">
        <v>744</v>
      </c>
      <c r="E315" s="22">
        <v>85906</v>
      </c>
      <c r="F315" s="22">
        <v>80652</v>
      </c>
      <c r="G315" s="22">
        <v>-15966</v>
      </c>
      <c r="H315" s="22">
        <v>0</v>
      </c>
      <c r="I315" s="22">
        <v>0</v>
      </c>
      <c r="J315" s="22">
        <v>-176231</v>
      </c>
      <c r="K315" s="22">
        <v>0</v>
      </c>
      <c r="L315" s="22">
        <v>0</v>
      </c>
      <c r="M315" s="22">
        <v>93112</v>
      </c>
      <c r="N315" s="22">
        <v>0</v>
      </c>
      <c r="O315" s="22">
        <v>0</v>
      </c>
      <c r="P315" s="22">
        <v>0</v>
      </c>
      <c r="Q315" s="22">
        <v>0</v>
      </c>
      <c r="R315" s="22">
        <v>67473</v>
      </c>
    </row>
    <row r="316" spans="1:18" x14ac:dyDescent="0.35">
      <c r="A316" s="22" t="s">
        <v>114</v>
      </c>
      <c r="B316" s="22" t="s">
        <v>670</v>
      </c>
      <c r="C316" s="22" t="s">
        <v>745</v>
      </c>
      <c r="D316" s="22" t="s">
        <v>746</v>
      </c>
      <c r="E316" s="22">
        <v>345049</v>
      </c>
      <c r="F316" s="22">
        <v>39386</v>
      </c>
      <c r="G316" s="22">
        <v>0</v>
      </c>
      <c r="H316" s="22">
        <v>0</v>
      </c>
      <c r="I316" s="22">
        <v>0</v>
      </c>
      <c r="J316" s="22">
        <v>-25382</v>
      </c>
      <c r="K316" s="22">
        <v>0</v>
      </c>
      <c r="L316" s="22">
        <v>0</v>
      </c>
      <c r="M316" s="22">
        <v>17357</v>
      </c>
      <c r="N316" s="22">
        <v>0</v>
      </c>
      <c r="O316" s="22">
        <v>0</v>
      </c>
      <c r="P316" s="22">
        <v>0</v>
      </c>
      <c r="Q316" s="22">
        <v>0</v>
      </c>
      <c r="R316" s="22">
        <v>376410</v>
      </c>
    </row>
    <row r="317" spans="1:18" x14ac:dyDescent="0.35">
      <c r="A317" s="22" t="s">
        <v>114</v>
      </c>
      <c r="B317" s="22" t="s">
        <v>670</v>
      </c>
      <c r="C317" s="22" t="s">
        <v>747</v>
      </c>
      <c r="D317" s="22" t="s">
        <v>748</v>
      </c>
      <c r="E317" s="22">
        <v>60231</v>
      </c>
      <c r="F317" s="22">
        <v>15628</v>
      </c>
      <c r="G317" s="22">
        <v>2814</v>
      </c>
      <c r="H317" s="22">
        <v>0</v>
      </c>
      <c r="I317" s="22">
        <v>0</v>
      </c>
      <c r="J317" s="22">
        <v>-73729</v>
      </c>
      <c r="K317" s="22">
        <v>0</v>
      </c>
      <c r="L317" s="22">
        <v>0</v>
      </c>
      <c r="M317" s="22">
        <v>45541</v>
      </c>
      <c r="N317" s="22">
        <v>0</v>
      </c>
      <c r="O317" s="22">
        <v>0</v>
      </c>
      <c r="P317" s="22">
        <v>0</v>
      </c>
      <c r="Q317" s="22">
        <v>0</v>
      </c>
      <c r="R317" s="22">
        <v>50485</v>
      </c>
    </row>
    <row r="318" spans="1:18" x14ac:dyDescent="0.35">
      <c r="A318" s="22" t="s">
        <v>114</v>
      </c>
      <c r="B318" s="22" t="s">
        <v>670</v>
      </c>
      <c r="C318" s="22" t="s">
        <v>749</v>
      </c>
      <c r="D318" s="22" t="s">
        <v>750</v>
      </c>
      <c r="E318" s="22">
        <v>89160</v>
      </c>
      <c r="F318" s="22">
        <v>41683</v>
      </c>
      <c r="G318" s="22">
        <v>-7425</v>
      </c>
      <c r="H318" s="22">
        <v>0</v>
      </c>
      <c r="I318" s="22">
        <v>0</v>
      </c>
      <c r="J318" s="22">
        <v>-13697</v>
      </c>
      <c r="K318" s="22">
        <v>0</v>
      </c>
      <c r="L318" s="22">
        <v>0</v>
      </c>
      <c r="M318" s="22">
        <v>28384</v>
      </c>
      <c r="N318" s="22">
        <v>0</v>
      </c>
      <c r="O318" s="22">
        <v>0</v>
      </c>
      <c r="P318" s="22">
        <v>0</v>
      </c>
      <c r="Q318" s="22">
        <v>0</v>
      </c>
      <c r="R318" s="22">
        <v>138105</v>
      </c>
    </row>
    <row r="319" spans="1:18" x14ac:dyDescent="0.35">
      <c r="A319" s="22" t="s">
        <v>114</v>
      </c>
      <c r="B319" s="22" t="s">
        <v>670</v>
      </c>
      <c r="C319" s="22" t="s">
        <v>751</v>
      </c>
      <c r="D319" s="22" t="s">
        <v>752</v>
      </c>
      <c r="E319" s="22">
        <v>0</v>
      </c>
      <c r="F319" s="22">
        <v>-12447</v>
      </c>
      <c r="G319" s="22">
        <v>0</v>
      </c>
      <c r="H319" s="22">
        <v>0</v>
      </c>
      <c r="I319" s="22">
        <v>0</v>
      </c>
      <c r="J319" s="22">
        <v>-45591</v>
      </c>
      <c r="K319" s="22">
        <v>0</v>
      </c>
      <c r="L319" s="22">
        <v>14708</v>
      </c>
      <c r="M319" s="22">
        <v>65995</v>
      </c>
      <c r="N319" s="22">
        <v>0</v>
      </c>
      <c r="O319" s="22">
        <v>0</v>
      </c>
      <c r="P319" s="22">
        <v>0</v>
      </c>
      <c r="Q319" s="22">
        <v>0</v>
      </c>
      <c r="R319" s="22">
        <v>22665</v>
      </c>
    </row>
    <row r="320" spans="1:18" x14ac:dyDescent="0.35">
      <c r="A320" s="22" t="s">
        <v>114</v>
      </c>
      <c r="B320" s="22" t="s">
        <v>670</v>
      </c>
      <c r="C320" s="22" t="s">
        <v>753</v>
      </c>
      <c r="D320" s="22" t="s">
        <v>754</v>
      </c>
      <c r="E320" s="22">
        <v>56022</v>
      </c>
      <c r="F320" s="22">
        <v>-136984</v>
      </c>
      <c r="G320" s="22">
        <v>-97613</v>
      </c>
      <c r="H320" s="22">
        <v>0</v>
      </c>
      <c r="I320" s="22">
        <v>0</v>
      </c>
      <c r="J320" s="22">
        <v>-96376</v>
      </c>
      <c r="K320" s="22">
        <v>0</v>
      </c>
      <c r="L320" s="22">
        <v>197245</v>
      </c>
      <c r="M320" s="22">
        <v>77706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</row>
    <row r="321" spans="1:18" x14ac:dyDescent="0.35">
      <c r="A321" s="22" t="s">
        <v>114</v>
      </c>
      <c r="B321" s="22" t="s">
        <v>670</v>
      </c>
      <c r="C321" s="22" t="s">
        <v>755</v>
      </c>
      <c r="D321" s="22" t="s">
        <v>756</v>
      </c>
      <c r="E321" s="22">
        <v>81748</v>
      </c>
      <c r="F321" s="22">
        <v>259546</v>
      </c>
      <c r="G321" s="22">
        <v>0</v>
      </c>
      <c r="H321" s="22">
        <v>0</v>
      </c>
      <c r="I321" s="22">
        <v>0</v>
      </c>
      <c r="J321" s="22">
        <v>-292359</v>
      </c>
      <c r="K321" s="22">
        <v>0</v>
      </c>
      <c r="L321" s="22">
        <v>0</v>
      </c>
      <c r="M321" s="22">
        <v>47479</v>
      </c>
      <c r="N321" s="22">
        <v>0</v>
      </c>
      <c r="O321" s="22">
        <v>0</v>
      </c>
      <c r="P321" s="22">
        <v>0</v>
      </c>
      <c r="Q321" s="22">
        <v>0</v>
      </c>
      <c r="R321" s="22">
        <v>96414</v>
      </c>
    </row>
    <row r="322" spans="1:18" x14ac:dyDescent="0.35">
      <c r="A322" s="22" t="s">
        <v>114</v>
      </c>
      <c r="B322" s="22" t="s">
        <v>670</v>
      </c>
      <c r="C322" s="22" t="s">
        <v>757</v>
      </c>
      <c r="D322" s="22" t="s">
        <v>758</v>
      </c>
      <c r="E322" s="22">
        <v>197146</v>
      </c>
      <c r="F322" s="22">
        <v>142414</v>
      </c>
      <c r="G322" s="22">
        <v>0</v>
      </c>
      <c r="H322" s="22">
        <v>6260</v>
      </c>
      <c r="I322" s="22">
        <v>0</v>
      </c>
      <c r="J322" s="22">
        <v>-228317</v>
      </c>
      <c r="K322" s="22">
        <v>0</v>
      </c>
      <c r="L322" s="22">
        <v>0</v>
      </c>
      <c r="M322" s="22">
        <v>34118</v>
      </c>
      <c r="N322" s="22">
        <v>0</v>
      </c>
      <c r="O322" s="22">
        <v>0</v>
      </c>
      <c r="P322" s="22">
        <v>0</v>
      </c>
      <c r="Q322" s="22">
        <v>0</v>
      </c>
      <c r="R322" s="22">
        <v>151621</v>
      </c>
    </row>
    <row r="323" spans="1:18" x14ac:dyDescent="0.35">
      <c r="A323" s="22" t="s">
        <v>114</v>
      </c>
      <c r="B323" s="22" t="s">
        <v>670</v>
      </c>
      <c r="C323" s="22" t="s">
        <v>759</v>
      </c>
      <c r="D323" s="22" t="s">
        <v>760</v>
      </c>
      <c r="E323" s="22">
        <v>236595</v>
      </c>
      <c r="F323" s="22">
        <v>-18761</v>
      </c>
      <c r="G323" s="22">
        <v>0</v>
      </c>
      <c r="H323" s="22">
        <v>0</v>
      </c>
      <c r="I323" s="22">
        <v>0</v>
      </c>
      <c r="J323" s="22">
        <v>-9391</v>
      </c>
      <c r="K323" s="22">
        <v>0</v>
      </c>
      <c r="L323" s="22">
        <v>0</v>
      </c>
      <c r="M323" s="22">
        <v>33489</v>
      </c>
      <c r="N323" s="22">
        <v>0</v>
      </c>
      <c r="O323" s="22">
        <v>0</v>
      </c>
      <c r="P323" s="22">
        <v>0</v>
      </c>
      <c r="Q323" s="22">
        <v>0</v>
      </c>
      <c r="R323" s="22">
        <v>241932</v>
      </c>
    </row>
    <row r="324" spans="1:18" x14ac:dyDescent="0.35">
      <c r="A324" s="22" t="s">
        <v>114</v>
      </c>
      <c r="B324" s="22" t="s">
        <v>670</v>
      </c>
      <c r="C324" s="22" t="s">
        <v>761</v>
      </c>
      <c r="D324" s="22" t="s">
        <v>762</v>
      </c>
      <c r="E324" s="22">
        <v>15915</v>
      </c>
      <c r="F324" s="22">
        <v>3306</v>
      </c>
      <c r="G324" s="22">
        <v>-9341</v>
      </c>
      <c r="H324" s="22">
        <v>0</v>
      </c>
      <c r="I324" s="22">
        <v>0</v>
      </c>
      <c r="J324" s="22">
        <v>-20464</v>
      </c>
      <c r="K324" s="22">
        <v>0</v>
      </c>
      <c r="L324" s="22">
        <v>0</v>
      </c>
      <c r="M324" s="22">
        <v>35982</v>
      </c>
      <c r="N324" s="22">
        <v>0</v>
      </c>
      <c r="O324" s="22">
        <v>0</v>
      </c>
      <c r="P324" s="22">
        <v>0</v>
      </c>
      <c r="Q324" s="22">
        <v>0</v>
      </c>
      <c r="R324" s="22">
        <v>25398</v>
      </c>
    </row>
    <row r="325" spans="1:18" x14ac:dyDescent="0.35">
      <c r="A325" s="22" t="s">
        <v>114</v>
      </c>
      <c r="B325" s="22" t="s">
        <v>670</v>
      </c>
      <c r="C325" s="22" t="s">
        <v>763</v>
      </c>
      <c r="D325" s="22" t="s">
        <v>764</v>
      </c>
      <c r="E325" s="22">
        <v>117544</v>
      </c>
      <c r="F325" s="22">
        <v>-9358</v>
      </c>
      <c r="G325" s="22">
        <v>0</v>
      </c>
      <c r="H325" s="22">
        <v>0</v>
      </c>
      <c r="I325" s="22">
        <v>0</v>
      </c>
      <c r="J325" s="22">
        <v>-29216</v>
      </c>
      <c r="K325" s="22">
        <v>0</v>
      </c>
      <c r="L325" s="22">
        <v>0</v>
      </c>
      <c r="M325" s="22">
        <v>51257</v>
      </c>
      <c r="N325" s="22">
        <v>0</v>
      </c>
      <c r="O325" s="22">
        <v>0</v>
      </c>
      <c r="P325" s="22">
        <v>0</v>
      </c>
      <c r="Q325" s="22">
        <v>0</v>
      </c>
      <c r="R325" s="22">
        <v>130227</v>
      </c>
    </row>
    <row r="326" spans="1:18" x14ac:dyDescent="0.35">
      <c r="A326" s="22" t="s">
        <v>114</v>
      </c>
      <c r="B326" s="22" t="s">
        <v>670</v>
      </c>
      <c r="C326" s="22" t="s">
        <v>765</v>
      </c>
      <c r="D326" s="22" t="s">
        <v>766</v>
      </c>
      <c r="E326" s="22">
        <v>234742</v>
      </c>
      <c r="F326" s="22">
        <v>-8481</v>
      </c>
      <c r="G326" s="22">
        <v>0</v>
      </c>
      <c r="H326" s="22">
        <v>0</v>
      </c>
      <c r="I326" s="22">
        <v>0</v>
      </c>
      <c r="J326" s="22">
        <v>-33591</v>
      </c>
      <c r="K326" s="22">
        <v>0</v>
      </c>
      <c r="L326" s="22">
        <v>0</v>
      </c>
      <c r="M326" s="22">
        <v>63714</v>
      </c>
      <c r="N326" s="22">
        <v>0</v>
      </c>
      <c r="O326" s="22">
        <v>0</v>
      </c>
      <c r="P326" s="22">
        <v>0</v>
      </c>
      <c r="Q326" s="22">
        <v>0</v>
      </c>
      <c r="R326" s="22">
        <v>256384</v>
      </c>
    </row>
    <row r="327" spans="1:18" x14ac:dyDescent="0.35">
      <c r="A327" s="22" t="s">
        <v>114</v>
      </c>
      <c r="B327" s="22" t="s">
        <v>670</v>
      </c>
      <c r="C327" s="22" t="s">
        <v>767</v>
      </c>
      <c r="D327" s="22" t="s">
        <v>768</v>
      </c>
      <c r="E327" s="22">
        <v>580697</v>
      </c>
      <c r="F327" s="22">
        <v>183856</v>
      </c>
      <c r="G327" s="22">
        <v>0</v>
      </c>
      <c r="H327" s="22">
        <v>0</v>
      </c>
      <c r="I327" s="22">
        <v>0</v>
      </c>
      <c r="J327" s="22">
        <v>-112472</v>
      </c>
      <c r="K327" s="22">
        <v>0</v>
      </c>
      <c r="L327" s="22">
        <v>0</v>
      </c>
      <c r="M327" s="22">
        <v>54639</v>
      </c>
      <c r="N327" s="22">
        <v>0</v>
      </c>
      <c r="O327" s="22">
        <v>-8981</v>
      </c>
      <c r="P327" s="22">
        <v>0</v>
      </c>
      <c r="Q327" s="22">
        <v>0</v>
      </c>
      <c r="R327" s="22">
        <v>697739</v>
      </c>
    </row>
    <row r="328" spans="1:18" x14ac:dyDescent="0.35">
      <c r="A328" s="22" t="s">
        <v>114</v>
      </c>
      <c r="B328" s="22" t="s">
        <v>670</v>
      </c>
      <c r="C328" s="22" t="s">
        <v>769</v>
      </c>
      <c r="D328" s="22" t="s">
        <v>770</v>
      </c>
      <c r="E328" s="22">
        <v>144144</v>
      </c>
      <c r="F328" s="22">
        <v>151860</v>
      </c>
      <c r="G328" s="22">
        <v>-64371</v>
      </c>
      <c r="H328" s="22">
        <v>0</v>
      </c>
      <c r="I328" s="22">
        <v>0</v>
      </c>
      <c r="J328" s="22">
        <v>-177742</v>
      </c>
      <c r="K328" s="22">
        <v>0</v>
      </c>
      <c r="L328" s="22">
        <v>0</v>
      </c>
      <c r="M328" s="22">
        <v>57460</v>
      </c>
      <c r="N328" s="22">
        <v>0</v>
      </c>
      <c r="O328" s="22">
        <v>0</v>
      </c>
      <c r="P328" s="22">
        <v>0</v>
      </c>
      <c r="Q328" s="22">
        <v>0</v>
      </c>
      <c r="R328" s="22">
        <v>111351</v>
      </c>
    </row>
    <row r="329" spans="1:18" x14ac:dyDescent="0.35">
      <c r="A329" s="22" t="s">
        <v>114</v>
      </c>
      <c r="B329" s="22" t="s">
        <v>670</v>
      </c>
      <c r="C329" s="22" t="s">
        <v>771</v>
      </c>
      <c r="D329" s="22" t="s">
        <v>772</v>
      </c>
      <c r="E329" s="22">
        <v>60828</v>
      </c>
      <c r="F329" s="22">
        <v>29100</v>
      </c>
      <c r="G329" s="22">
        <v>-7680</v>
      </c>
      <c r="H329" s="22">
        <v>0</v>
      </c>
      <c r="I329" s="22">
        <v>0</v>
      </c>
      <c r="J329" s="22">
        <v>-16628</v>
      </c>
      <c r="K329" s="22">
        <v>0</v>
      </c>
      <c r="L329" s="22">
        <v>593</v>
      </c>
      <c r="M329" s="22">
        <v>14260</v>
      </c>
      <c r="N329" s="22">
        <v>0</v>
      </c>
      <c r="O329" s="22">
        <v>0</v>
      </c>
      <c r="P329" s="22">
        <v>0</v>
      </c>
      <c r="Q329" s="22">
        <v>0</v>
      </c>
      <c r="R329" s="22">
        <v>80473</v>
      </c>
    </row>
    <row r="330" spans="1:18" x14ac:dyDescent="0.35">
      <c r="A330" s="22" t="s">
        <v>114</v>
      </c>
      <c r="B330" s="22" t="s">
        <v>773</v>
      </c>
      <c r="C330" s="22" t="s">
        <v>774</v>
      </c>
      <c r="D330" s="22" t="s">
        <v>775</v>
      </c>
      <c r="E330" s="22">
        <v>474191</v>
      </c>
      <c r="F330" s="22">
        <v>-33194</v>
      </c>
      <c r="G330" s="22">
        <v>0</v>
      </c>
      <c r="H330" s="22">
        <v>0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440997</v>
      </c>
    </row>
    <row r="331" spans="1:18" x14ac:dyDescent="0.35">
      <c r="A331" s="22" t="s">
        <v>114</v>
      </c>
      <c r="B331" s="22" t="s">
        <v>773</v>
      </c>
      <c r="C331" s="22" t="s">
        <v>776</v>
      </c>
      <c r="D331" s="22" t="s">
        <v>777</v>
      </c>
      <c r="E331" s="22">
        <v>6651979</v>
      </c>
      <c r="F331" s="22">
        <v>697406</v>
      </c>
      <c r="G331" s="22">
        <v>0</v>
      </c>
      <c r="H331" s="22">
        <v>0</v>
      </c>
      <c r="I331" s="22">
        <v>0</v>
      </c>
      <c r="J331" s="22">
        <v>-841567</v>
      </c>
      <c r="K331" s="22">
        <v>0</v>
      </c>
      <c r="L331" s="22">
        <v>0</v>
      </c>
      <c r="M331" s="22">
        <v>131861</v>
      </c>
      <c r="N331" s="22">
        <v>0</v>
      </c>
      <c r="O331" s="22">
        <v>0</v>
      </c>
      <c r="P331" s="22">
        <v>0</v>
      </c>
      <c r="Q331" s="22">
        <v>0</v>
      </c>
      <c r="R331" s="22">
        <v>6639679</v>
      </c>
    </row>
    <row r="332" spans="1:18" x14ac:dyDescent="0.35">
      <c r="A332" s="22" t="s">
        <v>114</v>
      </c>
      <c r="B332" s="22" t="s">
        <v>773</v>
      </c>
      <c r="C332" s="22" t="s">
        <v>778</v>
      </c>
      <c r="D332" s="22" t="s">
        <v>779</v>
      </c>
      <c r="E332" s="22">
        <v>512399</v>
      </c>
      <c r="F332" s="22">
        <v>74806</v>
      </c>
      <c r="G332" s="22">
        <v>0</v>
      </c>
      <c r="H332" s="22"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587205</v>
      </c>
    </row>
    <row r="333" spans="1:18" x14ac:dyDescent="0.35">
      <c r="A333" s="22" t="s">
        <v>114</v>
      </c>
      <c r="B333" s="22" t="s">
        <v>773</v>
      </c>
      <c r="C333" s="22" t="s">
        <v>780</v>
      </c>
      <c r="D333" s="22" t="s">
        <v>781</v>
      </c>
      <c r="E333" s="22">
        <v>285918</v>
      </c>
      <c r="F333" s="22">
        <v>3946</v>
      </c>
      <c r="G333" s="22">
        <v>0</v>
      </c>
      <c r="H333" s="22">
        <v>0</v>
      </c>
      <c r="I333" s="22">
        <v>0</v>
      </c>
      <c r="J333" s="22">
        <v>0</v>
      </c>
      <c r="K333" s="22">
        <v>0</v>
      </c>
      <c r="L333" s="22">
        <v>0</v>
      </c>
      <c r="M333" s="22"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289864</v>
      </c>
    </row>
    <row r="334" spans="1:18" x14ac:dyDescent="0.35">
      <c r="A334" s="22" t="s">
        <v>114</v>
      </c>
      <c r="B334" s="22" t="s">
        <v>773</v>
      </c>
      <c r="C334" s="22" t="s">
        <v>782</v>
      </c>
      <c r="D334" s="22" t="s">
        <v>783</v>
      </c>
      <c r="E334" s="22">
        <v>43115</v>
      </c>
      <c r="F334" s="22">
        <v>3670</v>
      </c>
      <c r="G334" s="22">
        <v>0</v>
      </c>
      <c r="H334" s="22"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46785</v>
      </c>
    </row>
    <row r="335" spans="1:18" x14ac:dyDescent="0.35">
      <c r="A335" s="22" t="s">
        <v>114</v>
      </c>
      <c r="B335" s="22" t="s">
        <v>773</v>
      </c>
      <c r="C335" s="22" t="s">
        <v>784</v>
      </c>
      <c r="D335" s="22" t="s">
        <v>785</v>
      </c>
      <c r="E335" s="22">
        <v>0</v>
      </c>
      <c r="F335" s="22">
        <v>0</v>
      </c>
      <c r="G335" s="22">
        <v>0</v>
      </c>
      <c r="H335" s="22"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</row>
    <row r="336" spans="1:18" x14ac:dyDescent="0.35">
      <c r="A336" s="22" t="s">
        <v>114</v>
      </c>
      <c r="B336" s="22" t="s">
        <v>773</v>
      </c>
      <c r="C336" s="22" t="s">
        <v>786</v>
      </c>
      <c r="D336" s="22" t="s">
        <v>787</v>
      </c>
      <c r="E336" s="22">
        <v>30300079</v>
      </c>
      <c r="F336" s="22">
        <v>-27157586</v>
      </c>
      <c r="G336" s="22">
        <v>0</v>
      </c>
      <c r="H336" s="22">
        <v>2200000</v>
      </c>
      <c r="I336" s="22">
        <v>0</v>
      </c>
      <c r="J336" s="22">
        <v>0</v>
      </c>
      <c r="K336" s="22">
        <v>0</v>
      </c>
      <c r="L336" s="22">
        <v>0</v>
      </c>
      <c r="M336" s="22"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5342493</v>
      </c>
    </row>
    <row r="337" spans="1:18" x14ac:dyDescent="0.35">
      <c r="A337" s="22" t="s">
        <v>114</v>
      </c>
      <c r="B337" s="22" t="s">
        <v>773</v>
      </c>
      <c r="C337" s="22" t="s">
        <v>788</v>
      </c>
      <c r="D337" s="22" t="s">
        <v>789</v>
      </c>
      <c r="E337" s="22">
        <v>0</v>
      </c>
      <c r="F337" s="22">
        <v>68091</v>
      </c>
      <c r="G337" s="22">
        <v>0</v>
      </c>
      <c r="H337" s="22">
        <v>-150822</v>
      </c>
      <c r="I337" s="22">
        <v>0</v>
      </c>
      <c r="J337" s="22">
        <v>-79779</v>
      </c>
      <c r="K337" s="22">
        <v>0</v>
      </c>
      <c r="L337" s="22">
        <v>0</v>
      </c>
      <c r="M337" s="22">
        <v>162510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</row>
    <row r="338" spans="1:18" x14ac:dyDescent="0.35">
      <c r="A338" s="22" t="s">
        <v>114</v>
      </c>
      <c r="B338" s="22" t="s">
        <v>790</v>
      </c>
      <c r="C338" s="22" t="s">
        <v>791</v>
      </c>
      <c r="D338" s="22" t="s">
        <v>792</v>
      </c>
      <c r="E338" s="22">
        <v>22911492</v>
      </c>
      <c r="F338" s="22">
        <v>10944679</v>
      </c>
      <c r="G338" s="22">
        <v>-4731</v>
      </c>
      <c r="H338" s="22">
        <v>0</v>
      </c>
      <c r="I338" s="22">
        <v>0</v>
      </c>
      <c r="J338" s="22">
        <v>-11205636</v>
      </c>
      <c r="K338" s="22">
        <v>0</v>
      </c>
      <c r="L338" s="22">
        <v>2085615</v>
      </c>
      <c r="M338" s="22">
        <v>8031356</v>
      </c>
      <c r="N338" s="22">
        <v>0</v>
      </c>
      <c r="O338" s="22">
        <v>0</v>
      </c>
      <c r="P338" s="22">
        <v>0</v>
      </c>
      <c r="Q338" s="22">
        <v>0</v>
      </c>
      <c r="R338" s="22">
        <v>32762775</v>
      </c>
    </row>
    <row r="339" spans="1:18" x14ac:dyDescent="0.35">
      <c r="A339" s="22"/>
      <c r="B339" s="22"/>
      <c r="C339" s="22"/>
      <c r="D339" s="22" t="s">
        <v>793</v>
      </c>
      <c r="E339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C23613-C804-424B-82A9-C9C31E3BAF89}">
  <dimension ref="A1:S339"/>
  <sheetViews>
    <sheetView zoomScale="90" zoomScaleNormal="90" workbookViewId="0"/>
  </sheetViews>
  <sheetFormatPr defaultRowHeight="14.5" x14ac:dyDescent="0.35"/>
  <cols>
    <col min="2" max="2" width="23.7265625" customWidth="1"/>
    <col min="4" max="4" width="37.7265625" customWidth="1"/>
    <col min="5" max="19" width="15.7265625" customWidth="1"/>
  </cols>
  <sheetData>
    <row r="1" spans="1:19" ht="24" customHeight="1" x14ac:dyDescent="0.4">
      <c r="A1" s="4" t="str">
        <f>HYPERLINK("#'Index'!A1", "&lt;&lt; Index")</f>
        <v>&lt;&lt; Index</v>
      </c>
      <c r="B1" s="20" t="s">
        <v>1230</v>
      </c>
      <c r="D1" s="20" t="s">
        <v>1231</v>
      </c>
    </row>
    <row r="2" spans="1:19" ht="64" customHeight="1" x14ac:dyDescent="0.3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1232</v>
      </c>
      <c r="F2" s="21" t="s">
        <v>1233</v>
      </c>
      <c r="G2" s="21" t="s">
        <v>1133</v>
      </c>
      <c r="H2" s="21" t="s">
        <v>1234</v>
      </c>
      <c r="I2" s="21" t="s">
        <v>1235</v>
      </c>
      <c r="J2" s="21" t="s">
        <v>1236</v>
      </c>
      <c r="K2" s="21" t="s">
        <v>1237</v>
      </c>
      <c r="L2" s="21" t="s">
        <v>1238</v>
      </c>
      <c r="M2" s="21" t="s">
        <v>1239</v>
      </c>
      <c r="N2" s="21" t="s">
        <v>1240</v>
      </c>
      <c r="O2" s="21" t="s">
        <v>1241</v>
      </c>
      <c r="P2" s="21" t="s">
        <v>57</v>
      </c>
      <c r="Q2" s="21" t="s">
        <v>1242</v>
      </c>
      <c r="R2" s="21" t="s">
        <v>1243</v>
      </c>
      <c r="S2" s="21" t="s">
        <v>1244</v>
      </c>
    </row>
    <row r="3" spans="1:19" x14ac:dyDescent="0.35">
      <c r="A3" s="21"/>
      <c r="B3" s="21"/>
      <c r="C3" s="21"/>
      <c r="D3" s="21" t="s">
        <v>80</v>
      </c>
      <c r="E3" s="21" t="s">
        <v>1245</v>
      </c>
      <c r="F3" s="21" t="s">
        <v>1246</v>
      </c>
      <c r="G3" s="21" t="s">
        <v>1247</v>
      </c>
      <c r="H3" s="21" t="s">
        <v>1248</v>
      </c>
      <c r="I3" s="21" t="s">
        <v>1249</v>
      </c>
      <c r="J3" s="21" t="s">
        <v>1250</v>
      </c>
      <c r="K3" s="21" t="s">
        <v>1251</v>
      </c>
      <c r="L3" s="21" t="s">
        <v>1252</v>
      </c>
      <c r="M3" s="21" t="s">
        <v>1253</v>
      </c>
      <c r="N3" s="21" t="s">
        <v>1254</v>
      </c>
      <c r="O3" s="21" t="s">
        <v>1255</v>
      </c>
      <c r="P3" s="21" t="s">
        <v>1256</v>
      </c>
      <c r="Q3" s="21" t="s">
        <v>1257</v>
      </c>
      <c r="R3" s="21" t="s">
        <v>1258</v>
      </c>
      <c r="S3" s="21" t="s">
        <v>1259</v>
      </c>
    </row>
    <row r="4" spans="1:19" x14ac:dyDescent="0.35">
      <c r="A4" s="22" t="s">
        <v>114</v>
      </c>
      <c r="B4" s="22" t="s">
        <v>115</v>
      </c>
      <c r="C4" s="22" t="s">
        <v>116</v>
      </c>
      <c r="D4" s="22" t="s">
        <v>117</v>
      </c>
      <c r="E4" s="22">
        <v>70425706</v>
      </c>
      <c r="F4" s="22">
        <v>23553605</v>
      </c>
      <c r="G4" s="22">
        <v>673</v>
      </c>
      <c r="H4" s="22">
        <v>1082413</v>
      </c>
      <c r="I4" s="22">
        <v>25540</v>
      </c>
      <c r="J4" s="22">
        <v>225706</v>
      </c>
      <c r="K4" s="22">
        <v>-49669</v>
      </c>
      <c r="L4" s="22">
        <v>95263974</v>
      </c>
      <c r="M4" s="22">
        <v>0</v>
      </c>
      <c r="N4" s="22">
        <v>0</v>
      </c>
      <c r="O4" s="22">
        <v>0</v>
      </c>
      <c r="P4" s="22">
        <v>0</v>
      </c>
      <c r="Q4" s="22">
        <v>0</v>
      </c>
      <c r="R4" s="22">
        <v>0</v>
      </c>
      <c r="S4" s="22">
        <v>0</v>
      </c>
    </row>
    <row r="5" spans="1:19" x14ac:dyDescent="0.35">
      <c r="A5" s="22" t="s">
        <v>114</v>
      </c>
      <c r="B5" s="22" t="s">
        <v>115</v>
      </c>
      <c r="C5" s="22" t="s">
        <v>118</v>
      </c>
      <c r="D5" s="22" t="s">
        <v>119</v>
      </c>
      <c r="E5" s="22">
        <v>26266735</v>
      </c>
      <c r="F5" s="22">
        <v>2770331</v>
      </c>
      <c r="G5" s="22">
        <v>1091</v>
      </c>
      <c r="H5" s="22">
        <v>240731</v>
      </c>
      <c r="I5" s="22">
        <v>0</v>
      </c>
      <c r="J5" s="22">
        <v>7327</v>
      </c>
      <c r="K5" s="22">
        <v>0</v>
      </c>
      <c r="L5" s="22">
        <v>29286215</v>
      </c>
      <c r="M5" s="22">
        <v>0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  <c r="S5" s="22">
        <v>0</v>
      </c>
    </row>
    <row r="6" spans="1:19" x14ac:dyDescent="0.35">
      <c r="A6" s="22" t="s">
        <v>114</v>
      </c>
      <c r="B6" s="22" t="s">
        <v>115</v>
      </c>
      <c r="C6" s="22" t="s">
        <v>120</v>
      </c>
      <c r="D6" s="22" t="s">
        <v>121</v>
      </c>
      <c r="E6" s="22">
        <v>11424337</v>
      </c>
      <c r="F6" s="22">
        <v>5245268</v>
      </c>
      <c r="G6" s="22">
        <v>0</v>
      </c>
      <c r="H6" s="22">
        <v>441187</v>
      </c>
      <c r="I6" s="22">
        <v>0</v>
      </c>
      <c r="J6" s="22">
        <v>5618</v>
      </c>
      <c r="K6" s="22">
        <v>0</v>
      </c>
      <c r="L6" s="22">
        <v>17116410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</row>
    <row r="7" spans="1:19" x14ac:dyDescent="0.35">
      <c r="A7" s="22" t="s">
        <v>114</v>
      </c>
      <c r="B7" s="22" t="s">
        <v>115</v>
      </c>
      <c r="C7" s="22" t="s">
        <v>122</v>
      </c>
      <c r="D7" s="22" t="s">
        <v>123</v>
      </c>
      <c r="E7" s="22">
        <v>1526145000</v>
      </c>
      <c r="F7" s="22">
        <v>1091986000</v>
      </c>
      <c r="G7" s="22">
        <v>0</v>
      </c>
      <c r="H7" s="22">
        <v>33215000</v>
      </c>
      <c r="I7" s="22">
        <v>139000</v>
      </c>
      <c r="J7" s="22">
        <v>146000</v>
      </c>
      <c r="K7" s="22">
        <v>0</v>
      </c>
      <c r="L7" s="22">
        <v>2651631000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</row>
    <row r="8" spans="1:19" x14ac:dyDescent="0.35">
      <c r="A8" s="22" t="s">
        <v>114</v>
      </c>
      <c r="B8" s="22" t="s">
        <v>115</v>
      </c>
      <c r="C8" s="22" t="s">
        <v>124</v>
      </c>
      <c r="D8" s="22" t="s">
        <v>125</v>
      </c>
      <c r="E8" s="22">
        <v>23250080</v>
      </c>
      <c r="F8" s="22">
        <v>9908939</v>
      </c>
      <c r="G8" s="22">
        <v>0</v>
      </c>
      <c r="H8" s="22">
        <v>443529</v>
      </c>
      <c r="I8" s="22">
        <v>0</v>
      </c>
      <c r="J8" s="22">
        <v>11451</v>
      </c>
      <c r="K8" s="22">
        <v>0</v>
      </c>
      <c r="L8" s="22">
        <v>33613999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</row>
    <row r="9" spans="1:19" x14ac:dyDescent="0.35">
      <c r="A9" s="22" t="s">
        <v>114</v>
      </c>
      <c r="B9" s="22" t="s">
        <v>115</v>
      </c>
      <c r="C9" s="22" t="s">
        <v>126</v>
      </c>
      <c r="D9" s="22" t="s">
        <v>127</v>
      </c>
      <c r="E9" s="22">
        <v>27103266</v>
      </c>
      <c r="F9" s="22">
        <v>1832786</v>
      </c>
      <c r="G9" s="22">
        <v>0</v>
      </c>
      <c r="H9" s="22">
        <v>375059</v>
      </c>
      <c r="I9" s="22">
        <v>0</v>
      </c>
      <c r="J9" s="22">
        <v>5896</v>
      </c>
      <c r="K9" s="22">
        <v>0</v>
      </c>
      <c r="L9" s="22">
        <v>29317007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</row>
    <row r="10" spans="1:19" x14ac:dyDescent="0.35">
      <c r="A10" s="22" t="s">
        <v>114</v>
      </c>
      <c r="B10" s="22" t="s">
        <v>115</v>
      </c>
      <c r="C10" s="22" t="s">
        <v>128</v>
      </c>
      <c r="D10" s="22" t="s">
        <v>129</v>
      </c>
      <c r="E10" s="22">
        <v>16364665</v>
      </c>
      <c r="F10" s="22">
        <v>4180514</v>
      </c>
      <c r="G10" s="22">
        <v>12090</v>
      </c>
      <c r="H10" s="22">
        <v>396324</v>
      </c>
      <c r="I10" s="22">
        <v>2853</v>
      </c>
      <c r="J10" s="22">
        <v>0</v>
      </c>
      <c r="K10" s="22">
        <v>0</v>
      </c>
      <c r="L10" s="22">
        <v>20956446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</row>
    <row r="11" spans="1:19" x14ac:dyDescent="0.35">
      <c r="A11" s="22" t="s">
        <v>114</v>
      </c>
      <c r="B11" s="22" t="s">
        <v>115</v>
      </c>
      <c r="C11" s="22" t="s">
        <v>130</v>
      </c>
      <c r="D11" s="22" t="s">
        <v>131</v>
      </c>
      <c r="E11" s="22">
        <v>1242579000</v>
      </c>
      <c r="F11" s="22">
        <v>900937000</v>
      </c>
      <c r="G11" s="22">
        <v>0</v>
      </c>
      <c r="H11" s="22">
        <v>41452000</v>
      </c>
      <c r="I11" s="22">
        <v>549000</v>
      </c>
      <c r="J11" s="22">
        <v>345000</v>
      </c>
      <c r="K11" s="22">
        <v>-10911000</v>
      </c>
      <c r="L11" s="22">
        <v>2174951000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</row>
    <row r="12" spans="1:19" x14ac:dyDescent="0.35">
      <c r="A12" s="22" t="s">
        <v>114</v>
      </c>
      <c r="B12" s="22" t="s">
        <v>115</v>
      </c>
      <c r="C12" s="22" t="s">
        <v>132</v>
      </c>
      <c r="D12" s="22" t="s">
        <v>133</v>
      </c>
      <c r="E12" s="22">
        <v>29491000</v>
      </c>
      <c r="F12" s="22">
        <v>16008000</v>
      </c>
      <c r="G12" s="22">
        <v>15611000</v>
      </c>
      <c r="H12" s="22">
        <v>1457000</v>
      </c>
      <c r="I12" s="22">
        <v>2000</v>
      </c>
      <c r="J12" s="22">
        <v>11000</v>
      </c>
      <c r="K12" s="22">
        <v>0</v>
      </c>
      <c r="L12" s="22">
        <v>62580000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</row>
    <row r="13" spans="1:19" x14ac:dyDescent="0.35">
      <c r="A13" s="22" t="s">
        <v>114</v>
      </c>
      <c r="B13" s="22" t="s">
        <v>115</v>
      </c>
      <c r="C13" s="22" t="s">
        <v>134</v>
      </c>
      <c r="D13" s="22" t="s">
        <v>135</v>
      </c>
      <c r="E13" s="22">
        <v>83631087</v>
      </c>
      <c r="F13" s="22">
        <v>61170430</v>
      </c>
      <c r="G13" s="22">
        <v>713949</v>
      </c>
      <c r="H13" s="22">
        <v>2143076</v>
      </c>
      <c r="I13" s="22">
        <v>18065</v>
      </c>
      <c r="J13" s="22">
        <v>36272</v>
      </c>
      <c r="K13" s="22">
        <v>0</v>
      </c>
      <c r="L13" s="22">
        <v>147712879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</row>
    <row r="14" spans="1:19" x14ac:dyDescent="0.35">
      <c r="A14" s="22" t="s">
        <v>114</v>
      </c>
      <c r="B14" s="22" t="s">
        <v>115</v>
      </c>
      <c r="C14" s="22" t="s">
        <v>136</v>
      </c>
      <c r="D14" s="22" t="s">
        <v>137</v>
      </c>
      <c r="E14" s="22">
        <v>16030536</v>
      </c>
      <c r="F14" s="22">
        <v>3850379</v>
      </c>
      <c r="G14" s="22">
        <v>18495</v>
      </c>
      <c r="H14" s="22">
        <v>150261</v>
      </c>
      <c r="I14" s="22">
        <v>0</v>
      </c>
      <c r="J14" s="22">
        <v>942</v>
      </c>
      <c r="K14" s="22">
        <v>0</v>
      </c>
      <c r="L14" s="22">
        <v>20050613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</row>
    <row r="15" spans="1:19" x14ac:dyDescent="0.35">
      <c r="A15" s="22" t="s">
        <v>114</v>
      </c>
      <c r="B15" s="22" t="s">
        <v>115</v>
      </c>
      <c r="C15" s="22" t="s">
        <v>138</v>
      </c>
      <c r="D15" s="22" t="s">
        <v>139</v>
      </c>
      <c r="E15" s="22">
        <v>40694241</v>
      </c>
      <c r="F15" s="22">
        <v>24519217</v>
      </c>
      <c r="G15" s="22">
        <v>130</v>
      </c>
      <c r="H15" s="22">
        <v>589073</v>
      </c>
      <c r="I15" s="22">
        <v>23159</v>
      </c>
      <c r="J15" s="22">
        <v>44119</v>
      </c>
      <c r="K15" s="22">
        <v>0</v>
      </c>
      <c r="L15" s="22">
        <v>65869939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</row>
    <row r="16" spans="1:19" x14ac:dyDescent="0.35">
      <c r="A16" s="22" t="s">
        <v>114</v>
      </c>
      <c r="B16" s="22" t="s">
        <v>115</v>
      </c>
      <c r="C16" s="22" t="s">
        <v>140</v>
      </c>
      <c r="D16" s="22" t="s">
        <v>141</v>
      </c>
      <c r="E16" s="22">
        <v>124648000</v>
      </c>
      <c r="F16" s="22">
        <v>63265000</v>
      </c>
      <c r="G16" s="22">
        <v>0</v>
      </c>
      <c r="H16" s="22">
        <v>6221000</v>
      </c>
      <c r="I16" s="22">
        <v>93000</v>
      </c>
      <c r="J16" s="22">
        <v>211000</v>
      </c>
      <c r="K16" s="22">
        <v>0</v>
      </c>
      <c r="L16" s="22">
        <v>194438000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</row>
    <row r="17" spans="1:19" x14ac:dyDescent="0.35">
      <c r="A17" s="22" t="s">
        <v>114</v>
      </c>
      <c r="B17" s="22" t="s">
        <v>115</v>
      </c>
      <c r="C17" s="22" t="s">
        <v>142</v>
      </c>
      <c r="D17" s="22" t="s">
        <v>143</v>
      </c>
      <c r="E17" s="22">
        <v>29955477</v>
      </c>
      <c r="F17" s="22">
        <v>18664582</v>
      </c>
      <c r="G17" s="22">
        <v>1615282</v>
      </c>
      <c r="H17" s="22">
        <v>878734</v>
      </c>
      <c r="I17" s="22">
        <v>4813</v>
      </c>
      <c r="J17" s="22">
        <v>24206</v>
      </c>
      <c r="K17" s="22">
        <v>0</v>
      </c>
      <c r="L17" s="22">
        <v>51143094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</row>
    <row r="18" spans="1:19" x14ac:dyDescent="0.35">
      <c r="A18" s="22" t="s">
        <v>114</v>
      </c>
      <c r="B18" s="22" t="s">
        <v>115</v>
      </c>
      <c r="C18" s="22" t="s">
        <v>144</v>
      </c>
      <c r="D18" s="22" t="s">
        <v>145</v>
      </c>
      <c r="E18" s="22">
        <v>69023000</v>
      </c>
      <c r="F18" s="22">
        <v>30798000</v>
      </c>
      <c r="G18" s="22">
        <v>0</v>
      </c>
      <c r="H18" s="22">
        <v>497000</v>
      </c>
      <c r="I18" s="22">
        <v>0</v>
      </c>
      <c r="J18" s="22">
        <v>44000</v>
      </c>
      <c r="K18" s="22">
        <v>-2921000</v>
      </c>
      <c r="L18" s="22">
        <v>97441000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</row>
    <row r="19" spans="1:19" x14ac:dyDescent="0.35">
      <c r="A19" s="22" t="s">
        <v>114</v>
      </c>
      <c r="B19" s="22" t="s">
        <v>115</v>
      </c>
      <c r="C19" s="22" t="s">
        <v>146</v>
      </c>
      <c r="D19" s="22" t="s">
        <v>147</v>
      </c>
      <c r="E19" s="22">
        <v>112456674</v>
      </c>
      <c r="F19" s="22">
        <v>64289914</v>
      </c>
      <c r="G19" s="22">
        <v>0</v>
      </c>
      <c r="H19" s="22">
        <v>3347508</v>
      </c>
      <c r="I19" s="22">
        <v>48572</v>
      </c>
      <c r="J19" s="22">
        <v>19964</v>
      </c>
      <c r="K19" s="22">
        <v>0</v>
      </c>
      <c r="L19" s="22">
        <v>180162632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</row>
    <row r="20" spans="1:19" x14ac:dyDescent="0.35">
      <c r="A20" s="22" t="s">
        <v>114</v>
      </c>
      <c r="B20" s="22" t="s">
        <v>115</v>
      </c>
      <c r="C20" s="22" t="s">
        <v>148</v>
      </c>
      <c r="D20" s="22" t="s">
        <v>149</v>
      </c>
      <c r="E20" s="22">
        <v>44405737</v>
      </c>
      <c r="F20" s="22">
        <v>13184417</v>
      </c>
      <c r="G20" s="22">
        <v>1</v>
      </c>
      <c r="H20" s="22">
        <v>349970</v>
      </c>
      <c r="I20" s="22">
        <v>-1</v>
      </c>
      <c r="J20" s="22">
        <v>1896</v>
      </c>
      <c r="K20" s="22">
        <v>0</v>
      </c>
      <c r="L20" s="22">
        <v>57942020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</row>
    <row r="21" spans="1:19" x14ac:dyDescent="0.35">
      <c r="A21" s="22" t="s">
        <v>114</v>
      </c>
      <c r="B21" s="22" t="s">
        <v>115</v>
      </c>
      <c r="C21" s="22" t="s">
        <v>150</v>
      </c>
      <c r="D21" s="22" t="s">
        <v>151</v>
      </c>
      <c r="E21" s="22">
        <v>115828461</v>
      </c>
      <c r="F21" s="22">
        <v>27763780</v>
      </c>
      <c r="G21" s="22">
        <v>3371</v>
      </c>
      <c r="H21" s="22">
        <v>1167809</v>
      </c>
      <c r="I21" s="22">
        <v>0</v>
      </c>
      <c r="J21" s="22">
        <v>41939</v>
      </c>
      <c r="K21" s="22">
        <v>0</v>
      </c>
      <c r="L21" s="22">
        <v>144805360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</row>
    <row r="22" spans="1:19" x14ac:dyDescent="0.35">
      <c r="A22" s="22" t="s">
        <v>114</v>
      </c>
      <c r="B22" s="22" t="s">
        <v>115</v>
      </c>
      <c r="C22" s="22" t="s">
        <v>152</v>
      </c>
      <c r="D22" s="22" t="s">
        <v>153</v>
      </c>
      <c r="E22" s="22">
        <v>12246133</v>
      </c>
      <c r="F22" s="22">
        <v>4995455</v>
      </c>
      <c r="G22" s="22">
        <v>2423382</v>
      </c>
      <c r="H22" s="22">
        <v>327849</v>
      </c>
      <c r="I22" s="22">
        <v>0</v>
      </c>
      <c r="J22" s="22">
        <v>9928</v>
      </c>
      <c r="K22" s="22">
        <v>0</v>
      </c>
      <c r="L22" s="22">
        <v>20002748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</row>
    <row r="23" spans="1:19" x14ac:dyDescent="0.35">
      <c r="A23" s="22" t="s">
        <v>114</v>
      </c>
      <c r="B23" s="22" t="s">
        <v>154</v>
      </c>
      <c r="C23" s="22" t="s">
        <v>155</v>
      </c>
      <c r="D23" s="22" t="s">
        <v>156</v>
      </c>
      <c r="E23" s="22">
        <v>8565473</v>
      </c>
      <c r="F23" s="22">
        <v>1189963</v>
      </c>
      <c r="G23" s="22">
        <v>170925</v>
      </c>
      <c r="H23" s="22">
        <v>1148440</v>
      </c>
      <c r="I23" s="22">
        <v>4540</v>
      </c>
      <c r="J23" s="22">
        <v>0</v>
      </c>
      <c r="K23" s="22">
        <v>0</v>
      </c>
      <c r="L23" s="22">
        <v>11079341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</row>
    <row r="24" spans="1:19" x14ac:dyDescent="0.35">
      <c r="A24" s="22" t="s">
        <v>114</v>
      </c>
      <c r="B24" s="22" t="s">
        <v>154</v>
      </c>
      <c r="C24" s="22" t="s">
        <v>157</v>
      </c>
      <c r="D24" s="22" t="s">
        <v>158</v>
      </c>
      <c r="E24" s="22">
        <v>3861141</v>
      </c>
      <c r="F24" s="22">
        <v>7348119</v>
      </c>
      <c r="G24" s="22">
        <v>11684</v>
      </c>
      <c r="H24" s="22">
        <v>572165</v>
      </c>
      <c r="I24" s="22">
        <v>0</v>
      </c>
      <c r="J24" s="22">
        <v>0</v>
      </c>
      <c r="K24" s="22">
        <v>0</v>
      </c>
      <c r="L24" s="22">
        <v>11793109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</row>
    <row r="25" spans="1:19" x14ac:dyDescent="0.35">
      <c r="A25" s="22" t="s">
        <v>114</v>
      </c>
      <c r="B25" s="22" t="s">
        <v>154</v>
      </c>
      <c r="C25" s="22" t="s">
        <v>159</v>
      </c>
      <c r="D25" s="22" t="s">
        <v>160</v>
      </c>
      <c r="E25" s="22">
        <v>6951965</v>
      </c>
      <c r="F25" s="22">
        <v>9120747</v>
      </c>
      <c r="G25" s="22">
        <v>34252283</v>
      </c>
      <c r="H25" s="22">
        <v>28285458</v>
      </c>
      <c r="I25" s="22">
        <v>69478</v>
      </c>
      <c r="J25" s="22">
        <v>146112</v>
      </c>
      <c r="K25" s="22">
        <v>0</v>
      </c>
      <c r="L25" s="22">
        <v>78826043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</row>
    <row r="26" spans="1:19" x14ac:dyDescent="0.35">
      <c r="A26" s="22" t="s">
        <v>114</v>
      </c>
      <c r="B26" s="22" t="s">
        <v>154</v>
      </c>
      <c r="C26" s="22" t="s">
        <v>161</v>
      </c>
      <c r="D26" s="22" t="s">
        <v>162</v>
      </c>
      <c r="E26" s="22">
        <v>9508727</v>
      </c>
      <c r="F26" s="22">
        <v>5001385</v>
      </c>
      <c r="G26" s="22">
        <v>3656966</v>
      </c>
      <c r="H26" s="22">
        <v>11986015</v>
      </c>
      <c r="I26" s="22">
        <v>0</v>
      </c>
      <c r="J26" s="22">
        <v>592717</v>
      </c>
      <c r="K26" s="22">
        <v>0</v>
      </c>
      <c r="L26" s="22">
        <v>30745810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</row>
    <row r="27" spans="1:19" x14ac:dyDescent="0.35">
      <c r="A27" s="22" t="s">
        <v>114</v>
      </c>
      <c r="B27" s="22" t="s">
        <v>154</v>
      </c>
      <c r="C27" s="22" t="s">
        <v>163</v>
      </c>
      <c r="D27" s="22" t="s">
        <v>164</v>
      </c>
      <c r="E27" s="22">
        <v>123651120</v>
      </c>
      <c r="F27" s="22">
        <v>70457050</v>
      </c>
      <c r="G27" s="22">
        <v>94955078</v>
      </c>
      <c r="H27" s="22">
        <v>10187696</v>
      </c>
      <c r="I27" s="22">
        <v>565848</v>
      </c>
      <c r="J27" s="22">
        <v>242558</v>
      </c>
      <c r="K27" s="22">
        <v>0</v>
      </c>
      <c r="L27" s="22">
        <v>300059350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</row>
    <row r="28" spans="1:19" x14ac:dyDescent="0.35">
      <c r="A28" s="22" t="s">
        <v>114</v>
      </c>
      <c r="B28" s="22" t="s">
        <v>154</v>
      </c>
      <c r="C28" s="22" t="s">
        <v>165</v>
      </c>
      <c r="D28" s="22" t="s">
        <v>166</v>
      </c>
      <c r="E28" s="22">
        <v>48716562</v>
      </c>
      <c r="F28" s="22">
        <v>104632842</v>
      </c>
      <c r="G28" s="22">
        <v>366452245</v>
      </c>
      <c r="H28" s="22">
        <v>44621105</v>
      </c>
      <c r="I28" s="22">
        <v>0</v>
      </c>
      <c r="J28" s="22">
        <v>0</v>
      </c>
      <c r="K28" s="22">
        <v>0</v>
      </c>
      <c r="L28" s="22">
        <v>564422754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</row>
    <row r="29" spans="1:19" x14ac:dyDescent="0.35">
      <c r="A29" s="22" t="s">
        <v>114</v>
      </c>
      <c r="B29" s="22" t="s">
        <v>167</v>
      </c>
      <c r="C29" s="22" t="s">
        <v>168</v>
      </c>
      <c r="D29" s="22" t="s">
        <v>169</v>
      </c>
      <c r="E29" s="22">
        <v>207286</v>
      </c>
      <c r="F29" s="22">
        <v>156277</v>
      </c>
      <c r="G29" s="22">
        <v>9099</v>
      </c>
      <c r="H29" s="22">
        <v>221047</v>
      </c>
      <c r="I29" s="22">
        <v>0</v>
      </c>
      <c r="J29" s="22">
        <v>583160</v>
      </c>
      <c r="K29" s="22">
        <v>0</v>
      </c>
      <c r="L29" s="22">
        <v>1176869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</row>
    <row r="30" spans="1:19" x14ac:dyDescent="0.35">
      <c r="A30" s="22" t="s">
        <v>114</v>
      </c>
      <c r="B30" s="22" t="s">
        <v>167</v>
      </c>
      <c r="C30" s="22" t="s">
        <v>170</v>
      </c>
      <c r="D30" s="22" t="s">
        <v>171</v>
      </c>
      <c r="E30" s="22">
        <v>6385649</v>
      </c>
      <c r="F30" s="22">
        <v>2778763</v>
      </c>
      <c r="G30" s="22">
        <v>4718166</v>
      </c>
      <c r="H30" s="22">
        <v>10945478</v>
      </c>
      <c r="I30" s="22">
        <v>48372</v>
      </c>
      <c r="J30" s="22">
        <v>1000843</v>
      </c>
      <c r="K30" s="22">
        <v>0</v>
      </c>
      <c r="L30" s="22">
        <v>25877271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</row>
    <row r="31" spans="1:19" x14ac:dyDescent="0.35">
      <c r="A31" s="22" t="s">
        <v>114</v>
      </c>
      <c r="B31" s="22" t="s">
        <v>167</v>
      </c>
      <c r="C31" s="22" t="s">
        <v>172</v>
      </c>
      <c r="D31" s="22" t="s">
        <v>173</v>
      </c>
      <c r="E31" s="22">
        <v>6091443</v>
      </c>
      <c r="F31" s="22">
        <v>912979</v>
      </c>
      <c r="G31" s="22">
        <v>517703</v>
      </c>
      <c r="H31" s="22">
        <v>2767971</v>
      </c>
      <c r="I31" s="22">
        <v>0</v>
      </c>
      <c r="J31" s="22">
        <v>1155760</v>
      </c>
      <c r="K31" s="22">
        <v>0</v>
      </c>
      <c r="L31" s="22">
        <v>11445856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</row>
    <row r="32" spans="1:19" x14ac:dyDescent="0.35">
      <c r="A32" s="22" t="s">
        <v>114</v>
      </c>
      <c r="B32" s="22" t="s">
        <v>167</v>
      </c>
      <c r="C32" s="22" t="s">
        <v>174</v>
      </c>
      <c r="D32" s="22" t="s">
        <v>175</v>
      </c>
      <c r="E32" s="22">
        <v>4590433</v>
      </c>
      <c r="F32" s="22">
        <v>287653</v>
      </c>
      <c r="G32" s="22">
        <v>3162498</v>
      </c>
      <c r="H32" s="22">
        <v>6968204</v>
      </c>
      <c r="I32" s="22">
        <v>0</v>
      </c>
      <c r="J32" s="22">
        <v>2296599</v>
      </c>
      <c r="K32" s="22">
        <v>29567</v>
      </c>
      <c r="L32" s="22">
        <v>17334954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</row>
    <row r="33" spans="1:19" x14ac:dyDescent="0.35">
      <c r="A33" s="22" t="s">
        <v>114</v>
      </c>
      <c r="B33" s="22" t="s">
        <v>167</v>
      </c>
      <c r="C33" s="22" t="s">
        <v>176</v>
      </c>
      <c r="D33" s="22" t="s">
        <v>177</v>
      </c>
      <c r="E33" s="22">
        <v>3927249</v>
      </c>
      <c r="F33" s="22">
        <v>2936522</v>
      </c>
      <c r="G33" s="22">
        <v>5228401</v>
      </c>
      <c r="H33" s="22">
        <v>15046709</v>
      </c>
      <c r="I33" s="22">
        <v>0</v>
      </c>
      <c r="J33" s="22">
        <v>260954</v>
      </c>
      <c r="K33" s="22">
        <v>0</v>
      </c>
      <c r="L33" s="22">
        <v>27399835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</row>
    <row r="34" spans="1:19" x14ac:dyDescent="0.35">
      <c r="A34" s="22" t="s">
        <v>114</v>
      </c>
      <c r="B34" s="22" t="s">
        <v>167</v>
      </c>
      <c r="C34" s="22" t="s">
        <v>178</v>
      </c>
      <c r="D34" s="22" t="s">
        <v>179</v>
      </c>
      <c r="E34" s="22">
        <v>2457666</v>
      </c>
      <c r="F34" s="22">
        <v>3088058</v>
      </c>
      <c r="G34" s="22">
        <v>2804306</v>
      </c>
      <c r="H34" s="22">
        <v>802457</v>
      </c>
      <c r="I34" s="22">
        <v>0</v>
      </c>
      <c r="J34" s="22">
        <v>37046</v>
      </c>
      <c r="K34" s="22">
        <v>0</v>
      </c>
      <c r="L34" s="22">
        <v>9189533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</row>
    <row r="35" spans="1:19" x14ac:dyDescent="0.35">
      <c r="A35" s="22" t="s">
        <v>114</v>
      </c>
      <c r="B35" s="22" t="s">
        <v>167</v>
      </c>
      <c r="C35" s="22" t="s">
        <v>180</v>
      </c>
      <c r="D35" s="22" t="s">
        <v>181</v>
      </c>
      <c r="E35" s="22">
        <v>863288</v>
      </c>
      <c r="F35" s="22">
        <v>478088</v>
      </c>
      <c r="G35" s="22">
        <v>860225</v>
      </c>
      <c r="H35" s="22">
        <v>2836310</v>
      </c>
      <c r="I35" s="22">
        <v>3874</v>
      </c>
      <c r="J35" s="22">
        <v>903932</v>
      </c>
      <c r="K35" s="22">
        <v>0</v>
      </c>
      <c r="L35" s="22">
        <v>5945717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</row>
    <row r="36" spans="1:19" x14ac:dyDescent="0.35">
      <c r="A36" s="22" t="s">
        <v>114</v>
      </c>
      <c r="B36" s="22" t="s">
        <v>167</v>
      </c>
      <c r="C36" s="22" t="s">
        <v>182</v>
      </c>
      <c r="D36" s="22" t="s">
        <v>183</v>
      </c>
      <c r="E36" s="22">
        <v>9213219</v>
      </c>
      <c r="F36" s="22">
        <v>11336178</v>
      </c>
      <c r="G36" s="22">
        <v>20375468</v>
      </c>
      <c r="H36" s="22">
        <v>32961135</v>
      </c>
      <c r="I36" s="22">
        <v>0</v>
      </c>
      <c r="J36" s="22">
        <v>483965</v>
      </c>
      <c r="K36" s="22">
        <v>0</v>
      </c>
      <c r="L36" s="22">
        <v>74369965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</row>
    <row r="37" spans="1:19" x14ac:dyDescent="0.35">
      <c r="A37" s="22" t="s">
        <v>114</v>
      </c>
      <c r="B37" s="22" t="s">
        <v>167</v>
      </c>
      <c r="C37" s="22" t="s">
        <v>184</v>
      </c>
      <c r="D37" s="22" t="s">
        <v>185</v>
      </c>
      <c r="E37" s="22">
        <v>4530459</v>
      </c>
      <c r="F37" s="22">
        <v>3088084</v>
      </c>
      <c r="G37" s="22">
        <v>6262718</v>
      </c>
      <c r="H37" s="22">
        <v>21571063</v>
      </c>
      <c r="I37" s="22">
        <v>0</v>
      </c>
      <c r="J37" s="22">
        <v>119870</v>
      </c>
      <c r="K37" s="22">
        <v>-781455</v>
      </c>
      <c r="L37" s="22">
        <v>34790739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</row>
    <row r="38" spans="1:19" x14ac:dyDescent="0.35">
      <c r="A38" s="22" t="s">
        <v>114</v>
      </c>
      <c r="B38" s="22" t="s">
        <v>167</v>
      </c>
      <c r="C38" s="22" t="s">
        <v>186</v>
      </c>
      <c r="D38" s="22" t="s">
        <v>187</v>
      </c>
      <c r="E38" s="22">
        <v>7310944</v>
      </c>
      <c r="F38" s="22">
        <v>3627701</v>
      </c>
      <c r="G38" s="22">
        <v>2521259</v>
      </c>
      <c r="H38" s="22">
        <v>5649112</v>
      </c>
      <c r="I38" s="22">
        <v>196378</v>
      </c>
      <c r="J38" s="22">
        <v>2308548</v>
      </c>
      <c r="K38" s="22">
        <v>0</v>
      </c>
      <c r="L38" s="22">
        <v>21613942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</row>
    <row r="39" spans="1:19" x14ac:dyDescent="0.35">
      <c r="A39" s="22" t="s">
        <v>114</v>
      </c>
      <c r="B39" s="22" t="s">
        <v>167</v>
      </c>
      <c r="C39" s="22" t="s">
        <v>188</v>
      </c>
      <c r="D39" s="22" t="s">
        <v>189</v>
      </c>
      <c r="E39" s="22">
        <v>5352829</v>
      </c>
      <c r="F39" s="22">
        <v>371450</v>
      </c>
      <c r="G39" s="22">
        <v>244731</v>
      </c>
      <c r="H39" s="22">
        <v>1656082</v>
      </c>
      <c r="I39" s="22">
        <v>0</v>
      </c>
      <c r="J39" s="22">
        <v>0</v>
      </c>
      <c r="K39" s="22">
        <v>0</v>
      </c>
      <c r="L39" s="22">
        <v>7625092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</row>
    <row r="40" spans="1:19" x14ac:dyDescent="0.35">
      <c r="A40" s="22" t="s">
        <v>114</v>
      </c>
      <c r="B40" s="22" t="s">
        <v>167</v>
      </c>
      <c r="C40" s="22" t="s">
        <v>190</v>
      </c>
      <c r="D40" s="22" t="s">
        <v>191</v>
      </c>
      <c r="E40" s="22">
        <v>635359</v>
      </c>
      <c r="F40" s="22">
        <v>1052575</v>
      </c>
      <c r="G40" s="22">
        <v>3500322</v>
      </c>
      <c r="H40" s="22">
        <v>11991635</v>
      </c>
      <c r="I40" s="22">
        <v>0</v>
      </c>
      <c r="J40" s="22">
        <v>402065</v>
      </c>
      <c r="K40" s="22">
        <v>0</v>
      </c>
      <c r="L40" s="22">
        <v>17581956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</row>
    <row r="41" spans="1:19" x14ac:dyDescent="0.35">
      <c r="A41" s="22" t="s">
        <v>114</v>
      </c>
      <c r="B41" s="22" t="s">
        <v>167</v>
      </c>
      <c r="C41" s="22" t="s">
        <v>192</v>
      </c>
      <c r="D41" s="22" t="s">
        <v>193</v>
      </c>
      <c r="E41" s="22">
        <v>9600883</v>
      </c>
      <c r="F41" s="22">
        <v>5598524</v>
      </c>
      <c r="G41" s="22">
        <v>14556543</v>
      </c>
      <c r="H41" s="22">
        <v>36254736</v>
      </c>
      <c r="I41" s="22">
        <v>0</v>
      </c>
      <c r="J41" s="22">
        <v>434009</v>
      </c>
      <c r="K41" s="22">
        <v>-739425</v>
      </c>
      <c r="L41" s="22">
        <v>65705270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</row>
    <row r="42" spans="1:19" x14ac:dyDescent="0.35">
      <c r="A42" s="22" t="s">
        <v>114</v>
      </c>
      <c r="B42" s="22" t="s">
        <v>167</v>
      </c>
      <c r="C42" s="22" t="s">
        <v>194</v>
      </c>
      <c r="D42" s="22" t="s">
        <v>195</v>
      </c>
      <c r="E42" s="22">
        <v>11620087</v>
      </c>
      <c r="F42" s="22">
        <v>434254</v>
      </c>
      <c r="G42" s="22">
        <v>4542645</v>
      </c>
      <c r="H42" s="22">
        <v>18195966</v>
      </c>
      <c r="I42" s="22">
        <v>0</v>
      </c>
      <c r="J42" s="22">
        <v>0</v>
      </c>
      <c r="K42" s="22">
        <v>0</v>
      </c>
      <c r="L42" s="22">
        <v>34792952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</row>
    <row r="43" spans="1:19" x14ac:dyDescent="0.35">
      <c r="A43" s="22" t="s">
        <v>114</v>
      </c>
      <c r="B43" s="22" t="s">
        <v>167</v>
      </c>
      <c r="C43" s="22" t="s">
        <v>196</v>
      </c>
      <c r="D43" s="22" t="s">
        <v>197</v>
      </c>
      <c r="E43" s="22">
        <v>1667683</v>
      </c>
      <c r="F43" s="22">
        <v>589878</v>
      </c>
      <c r="G43" s="22">
        <v>926460</v>
      </c>
      <c r="H43" s="22">
        <v>2416156</v>
      </c>
      <c r="I43" s="22">
        <v>0</v>
      </c>
      <c r="J43" s="22">
        <v>727391</v>
      </c>
      <c r="K43" s="22">
        <v>-87</v>
      </c>
      <c r="L43" s="22">
        <v>6327481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</row>
    <row r="44" spans="1:19" x14ac:dyDescent="0.35">
      <c r="A44" s="22" t="s">
        <v>114</v>
      </c>
      <c r="B44" s="22" t="s">
        <v>167</v>
      </c>
      <c r="C44" s="22" t="s">
        <v>198</v>
      </c>
      <c r="D44" s="22" t="s">
        <v>199</v>
      </c>
      <c r="E44" s="22">
        <v>2706034</v>
      </c>
      <c r="F44" s="22">
        <v>1222789</v>
      </c>
      <c r="G44" s="22">
        <v>6978630</v>
      </c>
      <c r="H44" s="22">
        <v>11748255</v>
      </c>
      <c r="I44" s="22">
        <v>235158</v>
      </c>
      <c r="J44" s="22">
        <v>3434364</v>
      </c>
      <c r="K44" s="22">
        <v>0</v>
      </c>
      <c r="L44" s="22">
        <v>26325230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</row>
    <row r="45" spans="1:19" x14ac:dyDescent="0.35">
      <c r="A45" s="22" t="s">
        <v>114</v>
      </c>
      <c r="B45" s="22" t="s">
        <v>167</v>
      </c>
      <c r="C45" s="22" t="s">
        <v>200</v>
      </c>
      <c r="D45" s="22" t="s">
        <v>201</v>
      </c>
      <c r="E45" s="22">
        <v>43171795</v>
      </c>
      <c r="F45" s="22">
        <v>6891642</v>
      </c>
      <c r="G45" s="22">
        <v>1340937</v>
      </c>
      <c r="H45" s="22">
        <v>4879404</v>
      </c>
      <c r="I45" s="22">
        <v>38879</v>
      </c>
      <c r="J45" s="22">
        <v>1732588</v>
      </c>
      <c r="K45" s="22">
        <v>582</v>
      </c>
      <c r="L45" s="22">
        <v>58055827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</row>
    <row r="46" spans="1:19" x14ac:dyDescent="0.35">
      <c r="A46" s="22" t="s">
        <v>114</v>
      </c>
      <c r="B46" s="22" t="s">
        <v>167</v>
      </c>
      <c r="C46" s="22" t="s">
        <v>202</v>
      </c>
      <c r="D46" s="22" t="s">
        <v>203</v>
      </c>
      <c r="E46" s="22">
        <v>2751870</v>
      </c>
      <c r="F46" s="22">
        <v>0</v>
      </c>
      <c r="G46" s="22">
        <v>330783</v>
      </c>
      <c r="H46" s="22">
        <v>3532120</v>
      </c>
      <c r="I46" s="22">
        <v>0</v>
      </c>
      <c r="J46" s="22">
        <v>2770171</v>
      </c>
      <c r="K46" s="22">
        <v>0</v>
      </c>
      <c r="L46" s="22">
        <v>9384944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</row>
    <row r="47" spans="1:19" x14ac:dyDescent="0.35">
      <c r="A47" s="22" t="s">
        <v>114</v>
      </c>
      <c r="B47" s="22" t="s">
        <v>167</v>
      </c>
      <c r="C47" s="22" t="s">
        <v>204</v>
      </c>
      <c r="D47" s="22" t="s">
        <v>205</v>
      </c>
      <c r="E47" s="22">
        <v>26567503</v>
      </c>
      <c r="F47" s="22">
        <v>39421454</v>
      </c>
      <c r="G47" s="22">
        <v>18696547</v>
      </c>
      <c r="H47" s="22">
        <v>24473286</v>
      </c>
      <c r="I47" s="22">
        <v>189817</v>
      </c>
      <c r="J47" s="22">
        <v>1278981</v>
      </c>
      <c r="K47" s="22">
        <v>115706</v>
      </c>
      <c r="L47" s="22">
        <v>110743294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</row>
    <row r="48" spans="1:19" x14ac:dyDescent="0.35">
      <c r="A48" s="22" t="s">
        <v>114</v>
      </c>
      <c r="B48" s="22" t="s">
        <v>167</v>
      </c>
      <c r="C48" s="22" t="s">
        <v>206</v>
      </c>
      <c r="D48" s="22" t="s">
        <v>207</v>
      </c>
      <c r="E48" s="22">
        <v>6187471</v>
      </c>
      <c r="F48" s="22">
        <v>12898505</v>
      </c>
      <c r="G48" s="22">
        <v>38960914</v>
      </c>
      <c r="H48" s="22">
        <v>62457063</v>
      </c>
      <c r="I48" s="22">
        <v>0</v>
      </c>
      <c r="J48" s="22">
        <v>290848</v>
      </c>
      <c r="K48" s="22">
        <v>0</v>
      </c>
      <c r="L48" s="22">
        <v>120794801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</row>
    <row r="49" spans="1:19" x14ac:dyDescent="0.35">
      <c r="A49" s="22" t="s">
        <v>114</v>
      </c>
      <c r="B49" s="22" t="s">
        <v>167</v>
      </c>
      <c r="C49" s="22" t="s">
        <v>208</v>
      </c>
      <c r="D49" s="22" t="s">
        <v>209</v>
      </c>
      <c r="E49" s="22">
        <v>1514886</v>
      </c>
      <c r="F49" s="22">
        <v>1864477</v>
      </c>
      <c r="G49" s="22">
        <v>5656945</v>
      </c>
      <c r="H49" s="22">
        <v>18442768</v>
      </c>
      <c r="I49" s="22">
        <v>0</v>
      </c>
      <c r="J49" s="22">
        <v>1255399</v>
      </c>
      <c r="K49" s="22">
        <v>28464</v>
      </c>
      <c r="L49" s="22">
        <v>28762939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</row>
    <row r="50" spans="1:19" x14ac:dyDescent="0.35">
      <c r="A50" s="22" t="s">
        <v>114</v>
      </c>
      <c r="B50" s="22" t="s">
        <v>167</v>
      </c>
      <c r="C50" s="22" t="s">
        <v>210</v>
      </c>
      <c r="D50" s="22" t="s">
        <v>211</v>
      </c>
      <c r="E50" s="22">
        <v>12318810</v>
      </c>
      <c r="F50" s="22">
        <v>990625</v>
      </c>
      <c r="G50" s="22">
        <v>2052515</v>
      </c>
      <c r="H50" s="22">
        <v>6252436</v>
      </c>
      <c r="I50" s="22">
        <v>43088</v>
      </c>
      <c r="J50" s="22">
        <v>873391</v>
      </c>
      <c r="K50" s="22">
        <v>0</v>
      </c>
      <c r="L50" s="22">
        <v>22530865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</row>
    <row r="51" spans="1:19" x14ac:dyDescent="0.35">
      <c r="A51" s="22" t="s">
        <v>114</v>
      </c>
      <c r="B51" s="22" t="s">
        <v>167</v>
      </c>
      <c r="C51" s="22" t="s">
        <v>212</v>
      </c>
      <c r="D51" s="22" t="s">
        <v>213</v>
      </c>
      <c r="E51" s="22">
        <v>9575408</v>
      </c>
      <c r="F51" s="22">
        <v>9876935</v>
      </c>
      <c r="G51" s="22">
        <v>15913263</v>
      </c>
      <c r="H51" s="22">
        <v>6790895</v>
      </c>
      <c r="I51" s="22">
        <v>375265</v>
      </c>
      <c r="J51" s="22">
        <v>1007586</v>
      </c>
      <c r="K51" s="22">
        <v>353827</v>
      </c>
      <c r="L51" s="22">
        <v>43893179</v>
      </c>
      <c r="M51" s="22"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</row>
    <row r="52" spans="1:19" x14ac:dyDescent="0.35">
      <c r="A52" s="22" t="s">
        <v>114</v>
      </c>
      <c r="B52" s="22" t="s">
        <v>167</v>
      </c>
      <c r="C52" s="22" t="s">
        <v>214</v>
      </c>
      <c r="D52" s="22" t="s">
        <v>215</v>
      </c>
      <c r="E52" s="22">
        <v>3035308</v>
      </c>
      <c r="F52" s="22">
        <v>6314222</v>
      </c>
      <c r="G52" s="22">
        <v>620527</v>
      </c>
      <c r="H52" s="22">
        <v>7252048</v>
      </c>
      <c r="I52" s="22">
        <v>0</v>
      </c>
      <c r="J52" s="22">
        <v>1689940</v>
      </c>
      <c r="K52" s="22">
        <v>0</v>
      </c>
      <c r="L52" s="22">
        <v>18912045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</row>
    <row r="53" spans="1:19" x14ac:dyDescent="0.35">
      <c r="A53" s="22" t="s">
        <v>114</v>
      </c>
      <c r="B53" s="22" t="s">
        <v>167</v>
      </c>
      <c r="C53" s="22" t="s">
        <v>216</v>
      </c>
      <c r="D53" s="22" t="s">
        <v>217</v>
      </c>
      <c r="E53" s="22">
        <v>15276831</v>
      </c>
      <c r="F53" s="22">
        <v>43961714</v>
      </c>
      <c r="G53" s="22">
        <v>1175908</v>
      </c>
      <c r="H53" s="22">
        <v>11348470</v>
      </c>
      <c r="I53" s="22">
        <v>0</v>
      </c>
      <c r="J53" s="22">
        <v>1274188</v>
      </c>
      <c r="K53" s="22">
        <v>0</v>
      </c>
      <c r="L53" s="22">
        <v>73037111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</row>
    <row r="54" spans="1:19" x14ac:dyDescent="0.35">
      <c r="A54" s="22" t="s">
        <v>114</v>
      </c>
      <c r="B54" s="22" t="s">
        <v>167</v>
      </c>
      <c r="C54" s="22" t="s">
        <v>218</v>
      </c>
      <c r="D54" s="22" t="s">
        <v>219</v>
      </c>
      <c r="E54" s="22">
        <v>2764810</v>
      </c>
      <c r="F54" s="22">
        <v>2904291</v>
      </c>
      <c r="G54" s="22">
        <v>4740017</v>
      </c>
      <c r="H54" s="22">
        <v>7865086</v>
      </c>
      <c r="I54" s="22">
        <v>438</v>
      </c>
      <c r="J54" s="22">
        <v>104960</v>
      </c>
      <c r="K54" s="22">
        <v>-41583</v>
      </c>
      <c r="L54" s="22">
        <v>18338019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</row>
    <row r="55" spans="1:19" x14ac:dyDescent="0.35">
      <c r="A55" s="22" t="s">
        <v>114</v>
      </c>
      <c r="B55" s="22" t="s">
        <v>167</v>
      </c>
      <c r="C55" s="22" t="s">
        <v>220</v>
      </c>
      <c r="D55" s="22" t="s">
        <v>221</v>
      </c>
      <c r="E55" s="22">
        <v>7437094</v>
      </c>
      <c r="F55" s="22">
        <v>4406614</v>
      </c>
      <c r="G55" s="22">
        <v>1085491</v>
      </c>
      <c r="H55" s="22">
        <v>2662424</v>
      </c>
      <c r="I55" s="22">
        <v>357142</v>
      </c>
      <c r="J55" s="22">
        <v>4382051</v>
      </c>
      <c r="K55" s="22">
        <v>0</v>
      </c>
      <c r="L55" s="22">
        <v>20330816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</row>
    <row r="56" spans="1:19" x14ac:dyDescent="0.35">
      <c r="A56" s="22" t="s">
        <v>114</v>
      </c>
      <c r="B56" s="22" t="s">
        <v>167</v>
      </c>
      <c r="C56" s="22" t="s">
        <v>222</v>
      </c>
      <c r="D56" s="22" t="s">
        <v>223</v>
      </c>
      <c r="E56" s="22">
        <v>2189219</v>
      </c>
      <c r="F56" s="22">
        <v>1862574</v>
      </c>
      <c r="G56" s="22">
        <v>2206311</v>
      </c>
      <c r="H56" s="22">
        <v>7234660</v>
      </c>
      <c r="I56" s="22">
        <v>110224</v>
      </c>
      <c r="J56" s="22">
        <v>2264248</v>
      </c>
      <c r="K56" s="22">
        <v>0</v>
      </c>
      <c r="L56" s="22">
        <v>15867236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</row>
    <row r="57" spans="1:19" x14ac:dyDescent="0.35">
      <c r="A57" s="22" t="s">
        <v>114</v>
      </c>
      <c r="B57" s="22" t="s">
        <v>167</v>
      </c>
      <c r="C57" s="22" t="s">
        <v>224</v>
      </c>
      <c r="D57" s="22" t="s">
        <v>225</v>
      </c>
      <c r="E57" s="22">
        <v>13551173</v>
      </c>
      <c r="F57" s="22">
        <v>4903967</v>
      </c>
      <c r="G57" s="22">
        <v>5313780</v>
      </c>
      <c r="H57" s="22">
        <v>17909169</v>
      </c>
      <c r="I57" s="22">
        <v>173685</v>
      </c>
      <c r="J57" s="22">
        <v>1803424</v>
      </c>
      <c r="K57" s="22">
        <v>0</v>
      </c>
      <c r="L57" s="22">
        <v>43655198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</row>
    <row r="58" spans="1:19" x14ac:dyDescent="0.35">
      <c r="A58" s="22" t="s">
        <v>114</v>
      </c>
      <c r="B58" s="22" t="s">
        <v>167</v>
      </c>
      <c r="C58" s="22" t="s">
        <v>226</v>
      </c>
      <c r="D58" s="22" t="s">
        <v>227</v>
      </c>
      <c r="E58" s="22">
        <v>5781532</v>
      </c>
      <c r="F58" s="22">
        <v>5104564</v>
      </c>
      <c r="G58" s="22">
        <v>4834689</v>
      </c>
      <c r="H58" s="22">
        <v>26606568</v>
      </c>
      <c r="I58" s="22">
        <v>0</v>
      </c>
      <c r="J58" s="22">
        <v>1357242</v>
      </c>
      <c r="K58" s="22">
        <v>0</v>
      </c>
      <c r="L58" s="22">
        <v>43684595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</row>
    <row r="59" spans="1:19" x14ac:dyDescent="0.35">
      <c r="A59" s="22" t="s">
        <v>114</v>
      </c>
      <c r="B59" s="22" t="s">
        <v>167</v>
      </c>
      <c r="C59" s="22" t="s">
        <v>228</v>
      </c>
      <c r="D59" s="22" t="s">
        <v>229</v>
      </c>
      <c r="E59" s="22">
        <v>3332690</v>
      </c>
      <c r="F59" s="22">
        <v>2365252</v>
      </c>
      <c r="G59" s="22">
        <v>4065326</v>
      </c>
      <c r="H59" s="22">
        <v>8625148</v>
      </c>
      <c r="I59" s="22">
        <v>125288</v>
      </c>
      <c r="J59" s="22">
        <v>578877</v>
      </c>
      <c r="K59" s="22">
        <v>50897</v>
      </c>
      <c r="L59" s="22">
        <v>19143478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</row>
    <row r="60" spans="1:19" x14ac:dyDescent="0.35">
      <c r="A60" s="22" t="s">
        <v>114</v>
      </c>
      <c r="B60" s="22" t="s">
        <v>167</v>
      </c>
      <c r="C60" s="22" t="s">
        <v>230</v>
      </c>
      <c r="D60" s="22" t="s">
        <v>231</v>
      </c>
      <c r="E60" s="22">
        <v>1928545</v>
      </c>
      <c r="F60" s="22">
        <v>3048632</v>
      </c>
      <c r="G60" s="22">
        <v>8348689</v>
      </c>
      <c r="H60" s="22">
        <v>18765016</v>
      </c>
      <c r="I60" s="22">
        <v>64039</v>
      </c>
      <c r="J60" s="22">
        <v>307566</v>
      </c>
      <c r="K60" s="22">
        <v>0</v>
      </c>
      <c r="L60" s="22">
        <v>32462487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</row>
    <row r="61" spans="1:19" x14ac:dyDescent="0.35">
      <c r="A61" s="22" t="s">
        <v>114</v>
      </c>
      <c r="B61" s="22" t="s">
        <v>167</v>
      </c>
      <c r="C61" s="22" t="s">
        <v>232</v>
      </c>
      <c r="D61" s="22" t="s">
        <v>233</v>
      </c>
      <c r="E61" s="22">
        <v>1753424</v>
      </c>
      <c r="F61" s="22">
        <v>5412544</v>
      </c>
      <c r="G61" s="22">
        <v>8742848</v>
      </c>
      <c r="H61" s="22">
        <v>44180942</v>
      </c>
      <c r="I61" s="22">
        <v>0</v>
      </c>
      <c r="J61" s="22">
        <v>2399</v>
      </c>
      <c r="K61" s="22">
        <v>0</v>
      </c>
      <c r="L61" s="22">
        <v>60092157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</row>
    <row r="62" spans="1:19" x14ac:dyDescent="0.35">
      <c r="A62" s="22" t="s">
        <v>114</v>
      </c>
      <c r="B62" s="22" t="s">
        <v>167</v>
      </c>
      <c r="C62" s="22" t="s">
        <v>234</v>
      </c>
      <c r="D62" s="22" t="s">
        <v>235</v>
      </c>
      <c r="E62" s="22">
        <v>962099</v>
      </c>
      <c r="F62" s="22">
        <v>1626290</v>
      </c>
      <c r="G62" s="22">
        <v>2087126</v>
      </c>
      <c r="H62" s="22">
        <v>10880440</v>
      </c>
      <c r="I62" s="22">
        <v>0</v>
      </c>
      <c r="J62" s="22">
        <v>1229489</v>
      </c>
      <c r="K62" s="22">
        <v>0</v>
      </c>
      <c r="L62" s="22">
        <v>16785444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</row>
    <row r="63" spans="1:19" x14ac:dyDescent="0.35">
      <c r="A63" s="22" t="s">
        <v>114</v>
      </c>
      <c r="B63" s="22" t="s">
        <v>167</v>
      </c>
      <c r="C63" s="22" t="s">
        <v>236</v>
      </c>
      <c r="D63" s="22" t="s">
        <v>237</v>
      </c>
      <c r="E63" s="22">
        <v>44729227</v>
      </c>
      <c r="F63" s="22">
        <v>27307441</v>
      </c>
      <c r="G63" s="22">
        <v>2401444</v>
      </c>
      <c r="H63" s="22">
        <v>16915176</v>
      </c>
      <c r="I63" s="22">
        <v>0</v>
      </c>
      <c r="J63" s="22">
        <v>281214</v>
      </c>
      <c r="K63" s="22">
        <v>0</v>
      </c>
      <c r="L63" s="22">
        <v>91634502</v>
      </c>
      <c r="M63" s="22"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</row>
    <row r="64" spans="1:19" x14ac:dyDescent="0.35">
      <c r="A64" s="22" t="s">
        <v>114</v>
      </c>
      <c r="B64" s="22" t="s">
        <v>167</v>
      </c>
      <c r="C64" s="22" t="s">
        <v>238</v>
      </c>
      <c r="D64" s="22" t="s">
        <v>239</v>
      </c>
      <c r="E64" s="22">
        <v>1238536</v>
      </c>
      <c r="F64" s="22">
        <v>891783</v>
      </c>
      <c r="G64" s="22">
        <v>121951</v>
      </c>
      <c r="H64" s="22">
        <v>1161004</v>
      </c>
      <c r="I64" s="22">
        <v>0</v>
      </c>
      <c r="J64" s="22">
        <v>311331</v>
      </c>
      <c r="K64" s="22">
        <v>0</v>
      </c>
      <c r="L64" s="22">
        <v>3724605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</row>
    <row r="65" spans="1:19" x14ac:dyDescent="0.35">
      <c r="A65" s="22" t="s">
        <v>114</v>
      </c>
      <c r="B65" s="22" t="s">
        <v>167</v>
      </c>
      <c r="C65" s="22" t="s">
        <v>240</v>
      </c>
      <c r="D65" s="22" t="s">
        <v>241</v>
      </c>
      <c r="E65" s="22">
        <v>9978822</v>
      </c>
      <c r="F65" s="22">
        <v>471154</v>
      </c>
      <c r="G65" s="22">
        <v>1701096</v>
      </c>
      <c r="H65" s="22">
        <v>2301421</v>
      </c>
      <c r="I65" s="22">
        <v>82275</v>
      </c>
      <c r="J65" s="22">
        <v>400610</v>
      </c>
      <c r="K65" s="22">
        <v>0</v>
      </c>
      <c r="L65" s="22">
        <v>14935378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</row>
    <row r="66" spans="1:19" x14ac:dyDescent="0.35">
      <c r="A66" s="22" t="s">
        <v>114</v>
      </c>
      <c r="B66" s="22" t="s">
        <v>167</v>
      </c>
      <c r="C66" s="22" t="s">
        <v>242</v>
      </c>
      <c r="D66" s="22" t="s">
        <v>243</v>
      </c>
      <c r="E66" s="22">
        <v>6476249</v>
      </c>
      <c r="F66" s="22">
        <v>2211989</v>
      </c>
      <c r="G66" s="22">
        <v>4975250</v>
      </c>
      <c r="H66" s="22">
        <v>11220480</v>
      </c>
      <c r="I66" s="22">
        <v>100800</v>
      </c>
      <c r="J66" s="22">
        <v>730409</v>
      </c>
      <c r="K66" s="22">
        <v>152358</v>
      </c>
      <c r="L66" s="22">
        <v>25867535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</row>
    <row r="67" spans="1:19" x14ac:dyDescent="0.35">
      <c r="A67" s="22" t="s">
        <v>114</v>
      </c>
      <c r="B67" s="22" t="s">
        <v>167</v>
      </c>
      <c r="C67" s="22" t="s">
        <v>244</v>
      </c>
      <c r="D67" s="22" t="s">
        <v>245</v>
      </c>
      <c r="E67" s="22">
        <v>1356525</v>
      </c>
      <c r="F67" s="22">
        <v>2743101</v>
      </c>
      <c r="G67" s="22">
        <v>10674036</v>
      </c>
      <c r="H67" s="22">
        <v>13102710</v>
      </c>
      <c r="I67" s="22">
        <v>0</v>
      </c>
      <c r="J67" s="22">
        <v>896007</v>
      </c>
      <c r="K67" s="22">
        <v>0</v>
      </c>
      <c r="L67" s="22">
        <v>28772379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</row>
    <row r="68" spans="1:19" x14ac:dyDescent="0.35">
      <c r="A68" s="22" t="s">
        <v>114</v>
      </c>
      <c r="B68" s="22" t="s">
        <v>167</v>
      </c>
      <c r="C68" s="22" t="s">
        <v>246</v>
      </c>
      <c r="D68" s="22" t="s">
        <v>247</v>
      </c>
      <c r="E68" s="22">
        <v>132323</v>
      </c>
      <c r="F68" s="22">
        <v>43369</v>
      </c>
      <c r="G68" s="22">
        <v>648873</v>
      </c>
      <c r="H68" s="22">
        <v>1037288</v>
      </c>
      <c r="I68" s="22">
        <v>0</v>
      </c>
      <c r="J68" s="22">
        <v>45060</v>
      </c>
      <c r="K68" s="22">
        <v>0</v>
      </c>
      <c r="L68" s="22">
        <v>1906913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</row>
    <row r="69" spans="1:19" x14ac:dyDescent="0.35">
      <c r="A69" s="22" t="s">
        <v>114</v>
      </c>
      <c r="B69" s="22" t="s">
        <v>167</v>
      </c>
      <c r="C69" s="22" t="s">
        <v>248</v>
      </c>
      <c r="D69" s="22" t="s">
        <v>249</v>
      </c>
      <c r="E69" s="22">
        <v>23921863</v>
      </c>
      <c r="F69" s="22">
        <v>29653322</v>
      </c>
      <c r="G69" s="22">
        <v>2969415</v>
      </c>
      <c r="H69" s="22">
        <v>6887533</v>
      </c>
      <c r="I69" s="22">
        <v>143485</v>
      </c>
      <c r="J69" s="22">
        <v>1916570</v>
      </c>
      <c r="K69" s="22">
        <v>-187851</v>
      </c>
      <c r="L69" s="22">
        <v>65304337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</row>
    <row r="70" spans="1:19" x14ac:dyDescent="0.35">
      <c r="A70" s="22" t="s">
        <v>114</v>
      </c>
      <c r="B70" s="22" t="s">
        <v>167</v>
      </c>
      <c r="C70" s="22" t="s">
        <v>250</v>
      </c>
      <c r="D70" s="22" t="s">
        <v>251</v>
      </c>
      <c r="E70" s="22">
        <v>67553330</v>
      </c>
      <c r="F70" s="22">
        <v>38017766</v>
      </c>
      <c r="G70" s="22">
        <v>3976441</v>
      </c>
      <c r="H70" s="22">
        <v>13453757</v>
      </c>
      <c r="I70" s="22">
        <v>0</v>
      </c>
      <c r="J70" s="22">
        <v>1245285</v>
      </c>
      <c r="K70" s="22">
        <v>0</v>
      </c>
      <c r="L70" s="22">
        <v>124246579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</row>
    <row r="71" spans="1:19" x14ac:dyDescent="0.35">
      <c r="A71" s="22" t="s">
        <v>114</v>
      </c>
      <c r="B71" s="22" t="s">
        <v>167</v>
      </c>
      <c r="C71" s="22" t="s">
        <v>252</v>
      </c>
      <c r="D71" s="22" t="s">
        <v>253</v>
      </c>
      <c r="E71" s="22">
        <v>944042</v>
      </c>
      <c r="F71" s="22">
        <v>4678342</v>
      </c>
      <c r="G71" s="22">
        <v>13134150</v>
      </c>
      <c r="H71" s="22">
        <v>18824968</v>
      </c>
      <c r="I71" s="22">
        <v>0</v>
      </c>
      <c r="J71" s="22">
        <v>450236</v>
      </c>
      <c r="K71" s="22">
        <v>0</v>
      </c>
      <c r="L71" s="22">
        <v>38031738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</row>
    <row r="72" spans="1:19" x14ac:dyDescent="0.35">
      <c r="A72" s="22" t="s">
        <v>114</v>
      </c>
      <c r="B72" s="22" t="s">
        <v>167</v>
      </c>
      <c r="C72" s="22" t="s">
        <v>254</v>
      </c>
      <c r="D72" s="22" t="s">
        <v>255</v>
      </c>
      <c r="E72" s="22">
        <v>2587665</v>
      </c>
      <c r="F72" s="22">
        <v>966016</v>
      </c>
      <c r="G72" s="22">
        <v>1232012</v>
      </c>
      <c r="H72" s="22">
        <v>6381860</v>
      </c>
      <c r="I72" s="22">
        <v>0</v>
      </c>
      <c r="J72" s="22">
        <v>927885</v>
      </c>
      <c r="K72" s="22">
        <v>0</v>
      </c>
      <c r="L72" s="22">
        <v>12095438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</row>
    <row r="73" spans="1:19" x14ac:dyDescent="0.35">
      <c r="A73" s="22" t="s">
        <v>114</v>
      </c>
      <c r="B73" s="22" t="s">
        <v>167</v>
      </c>
      <c r="C73" s="22" t="s">
        <v>256</v>
      </c>
      <c r="D73" s="22" t="s">
        <v>257</v>
      </c>
      <c r="E73" s="22">
        <v>1390234</v>
      </c>
      <c r="F73" s="22">
        <v>1164396</v>
      </c>
      <c r="G73" s="22">
        <v>1266500</v>
      </c>
      <c r="H73" s="22">
        <v>3315094</v>
      </c>
      <c r="I73" s="22">
        <v>61637</v>
      </c>
      <c r="J73" s="22">
        <v>1354977</v>
      </c>
      <c r="K73" s="22">
        <v>0</v>
      </c>
      <c r="L73" s="22">
        <v>8552838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</row>
    <row r="74" spans="1:19" x14ac:dyDescent="0.35">
      <c r="A74" s="22" t="s">
        <v>114</v>
      </c>
      <c r="B74" s="22" t="s">
        <v>167</v>
      </c>
      <c r="C74" s="22" t="s">
        <v>258</v>
      </c>
      <c r="D74" s="22" t="s">
        <v>259</v>
      </c>
      <c r="E74" s="22">
        <v>566203</v>
      </c>
      <c r="F74" s="22">
        <v>1295835</v>
      </c>
      <c r="G74" s="22">
        <v>656705</v>
      </c>
      <c r="H74" s="22">
        <v>837051</v>
      </c>
      <c r="I74" s="22">
        <v>66407</v>
      </c>
      <c r="J74" s="22">
        <v>277132</v>
      </c>
      <c r="K74" s="22">
        <v>0</v>
      </c>
      <c r="L74" s="22">
        <v>3699333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</row>
    <row r="75" spans="1:19" x14ac:dyDescent="0.35">
      <c r="A75" s="22" t="s">
        <v>114</v>
      </c>
      <c r="B75" s="22" t="s">
        <v>167</v>
      </c>
      <c r="C75" s="22" t="s">
        <v>260</v>
      </c>
      <c r="D75" s="22" t="s">
        <v>261</v>
      </c>
      <c r="E75" s="22">
        <v>6057328</v>
      </c>
      <c r="F75" s="22">
        <v>2320309</v>
      </c>
      <c r="G75" s="22">
        <v>7648802</v>
      </c>
      <c r="H75" s="22">
        <v>9189658</v>
      </c>
      <c r="I75" s="22">
        <v>0</v>
      </c>
      <c r="J75" s="22">
        <v>1217388</v>
      </c>
      <c r="K75" s="22">
        <v>0</v>
      </c>
      <c r="L75" s="22">
        <v>26433485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</row>
    <row r="76" spans="1:19" x14ac:dyDescent="0.35">
      <c r="A76" s="22" t="s">
        <v>114</v>
      </c>
      <c r="B76" s="22" t="s">
        <v>167</v>
      </c>
      <c r="C76" s="22" t="s">
        <v>262</v>
      </c>
      <c r="D76" s="22" t="s">
        <v>263</v>
      </c>
      <c r="E76" s="22">
        <v>915653</v>
      </c>
      <c r="F76" s="22">
        <v>1071106</v>
      </c>
      <c r="G76" s="22">
        <v>2238181</v>
      </c>
      <c r="H76" s="22">
        <v>7089863</v>
      </c>
      <c r="I76" s="22">
        <v>0</v>
      </c>
      <c r="J76" s="22">
        <v>1686542</v>
      </c>
      <c r="K76" s="22">
        <v>0</v>
      </c>
      <c r="L76" s="22">
        <v>13001345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</row>
    <row r="77" spans="1:19" x14ac:dyDescent="0.35">
      <c r="A77" s="22" t="s">
        <v>114</v>
      </c>
      <c r="B77" s="22" t="s">
        <v>167</v>
      </c>
      <c r="C77" s="22" t="s">
        <v>264</v>
      </c>
      <c r="D77" s="22" t="s">
        <v>265</v>
      </c>
      <c r="E77" s="22">
        <v>4891566</v>
      </c>
      <c r="F77" s="22">
        <v>1687398</v>
      </c>
      <c r="G77" s="22">
        <v>1583890</v>
      </c>
      <c r="H77" s="22">
        <v>7302742</v>
      </c>
      <c r="I77" s="22">
        <v>16118</v>
      </c>
      <c r="J77" s="22">
        <v>2128559</v>
      </c>
      <c r="K77" s="22">
        <v>0</v>
      </c>
      <c r="L77" s="22">
        <v>17610273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</row>
    <row r="78" spans="1:19" x14ac:dyDescent="0.35">
      <c r="A78" s="22" t="s">
        <v>114</v>
      </c>
      <c r="B78" s="22" t="s">
        <v>167</v>
      </c>
      <c r="C78" s="22" t="s">
        <v>266</v>
      </c>
      <c r="D78" s="22" t="s">
        <v>267</v>
      </c>
      <c r="E78" s="22">
        <v>23066319</v>
      </c>
      <c r="F78" s="22">
        <v>12160770</v>
      </c>
      <c r="G78" s="22">
        <v>29127636</v>
      </c>
      <c r="H78" s="22">
        <v>10263329</v>
      </c>
      <c r="I78" s="22">
        <v>577051</v>
      </c>
      <c r="J78" s="22">
        <v>960383</v>
      </c>
      <c r="K78" s="22">
        <v>0</v>
      </c>
      <c r="L78" s="22">
        <v>76155488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</row>
    <row r="79" spans="1:19" x14ac:dyDescent="0.35">
      <c r="A79" s="22" t="s">
        <v>114</v>
      </c>
      <c r="B79" s="22" t="s">
        <v>167</v>
      </c>
      <c r="C79" s="22" t="s">
        <v>268</v>
      </c>
      <c r="D79" s="22" t="s">
        <v>269</v>
      </c>
      <c r="E79" s="22">
        <v>4066020</v>
      </c>
      <c r="F79" s="22">
        <v>2915558</v>
      </c>
      <c r="G79" s="22">
        <v>2910291</v>
      </c>
      <c r="H79" s="22">
        <v>8744890</v>
      </c>
      <c r="I79" s="22">
        <v>82862</v>
      </c>
      <c r="J79" s="22">
        <v>1989919</v>
      </c>
      <c r="K79" s="22">
        <v>15814</v>
      </c>
      <c r="L79" s="22">
        <v>20725354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</row>
    <row r="80" spans="1:19" x14ac:dyDescent="0.35">
      <c r="A80" s="22" t="s">
        <v>114</v>
      </c>
      <c r="B80" s="22" t="s">
        <v>167</v>
      </c>
      <c r="C80" s="22" t="s">
        <v>270</v>
      </c>
      <c r="D80" s="22" t="s">
        <v>271</v>
      </c>
      <c r="E80" s="22">
        <v>2840633</v>
      </c>
      <c r="F80" s="22">
        <v>1147285</v>
      </c>
      <c r="G80" s="22">
        <v>598066</v>
      </c>
      <c r="H80" s="22">
        <v>8677448</v>
      </c>
      <c r="I80" s="22">
        <v>0</v>
      </c>
      <c r="J80" s="22">
        <v>987552</v>
      </c>
      <c r="K80" s="22">
        <v>0</v>
      </c>
      <c r="L80" s="22">
        <v>14250984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</row>
    <row r="81" spans="1:19" x14ac:dyDescent="0.35">
      <c r="A81" s="22" t="s">
        <v>114</v>
      </c>
      <c r="B81" s="22" t="s">
        <v>167</v>
      </c>
      <c r="C81" s="22" t="s">
        <v>272</v>
      </c>
      <c r="D81" s="22" t="s">
        <v>273</v>
      </c>
      <c r="E81" s="22">
        <v>2571697</v>
      </c>
      <c r="F81" s="22">
        <v>326413</v>
      </c>
      <c r="G81" s="22">
        <v>27865</v>
      </c>
      <c r="H81" s="22">
        <v>5329739</v>
      </c>
      <c r="I81" s="22">
        <v>0</v>
      </c>
      <c r="J81" s="22">
        <v>1779424</v>
      </c>
      <c r="K81" s="22">
        <v>0</v>
      </c>
      <c r="L81" s="22">
        <v>10035138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</row>
    <row r="82" spans="1:19" x14ac:dyDescent="0.35">
      <c r="A82" s="22" t="s">
        <v>114</v>
      </c>
      <c r="B82" s="22" t="s">
        <v>167</v>
      </c>
      <c r="C82" s="22" t="s">
        <v>274</v>
      </c>
      <c r="D82" s="22" t="s">
        <v>275</v>
      </c>
      <c r="E82" s="22">
        <v>7993146</v>
      </c>
      <c r="F82" s="22">
        <v>5262996</v>
      </c>
      <c r="G82" s="22">
        <v>4249308</v>
      </c>
      <c r="H82" s="22">
        <v>14164805</v>
      </c>
      <c r="I82" s="22">
        <v>0</v>
      </c>
      <c r="J82" s="22">
        <v>3235259</v>
      </c>
      <c r="K82" s="22">
        <v>0</v>
      </c>
      <c r="L82" s="22">
        <v>34905514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</row>
    <row r="83" spans="1:19" x14ac:dyDescent="0.35">
      <c r="A83" s="22" t="s">
        <v>114</v>
      </c>
      <c r="B83" s="22" t="s">
        <v>167</v>
      </c>
      <c r="C83" s="22" t="s">
        <v>276</v>
      </c>
      <c r="D83" s="22" t="s">
        <v>277</v>
      </c>
      <c r="E83" s="22">
        <v>5117380</v>
      </c>
      <c r="F83" s="22">
        <v>1082810</v>
      </c>
      <c r="G83" s="22">
        <v>849711</v>
      </c>
      <c r="H83" s="22">
        <v>8489433</v>
      </c>
      <c r="I83" s="22">
        <v>0</v>
      </c>
      <c r="J83" s="22">
        <v>2889317</v>
      </c>
      <c r="K83" s="22">
        <v>-2484670</v>
      </c>
      <c r="L83" s="22">
        <v>15943981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</row>
    <row r="84" spans="1:19" x14ac:dyDescent="0.35">
      <c r="A84" s="22" t="s">
        <v>114</v>
      </c>
      <c r="B84" s="22" t="s">
        <v>167</v>
      </c>
      <c r="C84" s="22" t="s">
        <v>278</v>
      </c>
      <c r="D84" s="22" t="s">
        <v>279</v>
      </c>
      <c r="E84" s="22">
        <v>3089023</v>
      </c>
      <c r="F84" s="22">
        <v>2092943</v>
      </c>
      <c r="G84" s="22">
        <v>4002852</v>
      </c>
      <c r="H84" s="22">
        <v>19366941</v>
      </c>
      <c r="I84" s="22">
        <v>578984</v>
      </c>
      <c r="J84" s="22">
        <v>989272</v>
      </c>
      <c r="K84" s="22">
        <v>0</v>
      </c>
      <c r="L84" s="22">
        <v>30120015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</row>
    <row r="85" spans="1:19" x14ac:dyDescent="0.35">
      <c r="A85" s="22" t="s">
        <v>114</v>
      </c>
      <c r="B85" s="22" t="s">
        <v>167</v>
      </c>
      <c r="C85" s="22" t="s">
        <v>280</v>
      </c>
      <c r="D85" s="22" t="s">
        <v>281</v>
      </c>
      <c r="E85" s="22">
        <v>2568172</v>
      </c>
      <c r="F85" s="22">
        <v>346743</v>
      </c>
      <c r="G85" s="22">
        <v>548268</v>
      </c>
      <c r="H85" s="22">
        <v>3264049</v>
      </c>
      <c r="I85" s="22">
        <v>55743</v>
      </c>
      <c r="J85" s="22">
        <v>2299438</v>
      </c>
      <c r="K85" s="22">
        <v>0</v>
      </c>
      <c r="L85" s="22">
        <v>9082413</v>
      </c>
      <c r="M85" s="22"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</row>
    <row r="86" spans="1:19" x14ac:dyDescent="0.35">
      <c r="A86" s="22" t="s">
        <v>114</v>
      </c>
      <c r="B86" s="22" t="s">
        <v>167</v>
      </c>
      <c r="C86" s="22" t="s">
        <v>282</v>
      </c>
      <c r="D86" s="22" t="s">
        <v>283</v>
      </c>
      <c r="E86" s="22">
        <v>6434098</v>
      </c>
      <c r="F86" s="22">
        <v>1166699</v>
      </c>
      <c r="G86" s="22">
        <v>265447</v>
      </c>
      <c r="H86" s="22">
        <v>4026093</v>
      </c>
      <c r="I86" s="22">
        <v>0</v>
      </c>
      <c r="J86" s="22">
        <v>2782731</v>
      </c>
      <c r="K86" s="22">
        <v>0</v>
      </c>
      <c r="L86" s="22">
        <v>14675068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</row>
    <row r="87" spans="1:19" x14ac:dyDescent="0.35">
      <c r="A87" s="22" t="s">
        <v>114</v>
      </c>
      <c r="B87" s="22" t="s">
        <v>167</v>
      </c>
      <c r="C87" s="22" t="s">
        <v>284</v>
      </c>
      <c r="D87" s="22" t="s">
        <v>285</v>
      </c>
      <c r="E87" s="22">
        <v>11340978</v>
      </c>
      <c r="F87" s="22">
        <v>2224263</v>
      </c>
      <c r="G87" s="22">
        <v>2633899</v>
      </c>
      <c r="H87" s="22">
        <v>10090451</v>
      </c>
      <c r="I87" s="22">
        <v>0</v>
      </c>
      <c r="J87" s="22">
        <v>1832819</v>
      </c>
      <c r="K87" s="22">
        <v>54448</v>
      </c>
      <c r="L87" s="22">
        <v>28176858</v>
      </c>
      <c r="M87" s="22"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</row>
    <row r="88" spans="1:19" x14ac:dyDescent="0.35">
      <c r="A88" s="22" t="s">
        <v>114</v>
      </c>
      <c r="B88" s="22" t="s">
        <v>167</v>
      </c>
      <c r="C88" s="22" t="s">
        <v>286</v>
      </c>
      <c r="D88" s="22" t="s">
        <v>287</v>
      </c>
      <c r="E88" s="22">
        <v>7671712</v>
      </c>
      <c r="F88" s="22">
        <v>7644489</v>
      </c>
      <c r="G88" s="22">
        <v>6320925</v>
      </c>
      <c r="H88" s="22">
        <v>15819238</v>
      </c>
      <c r="I88" s="22">
        <v>0</v>
      </c>
      <c r="J88" s="22">
        <v>3066891</v>
      </c>
      <c r="K88" s="22">
        <v>0</v>
      </c>
      <c r="L88" s="22">
        <v>40523255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</row>
    <row r="89" spans="1:19" x14ac:dyDescent="0.35">
      <c r="A89" s="22" t="s">
        <v>114</v>
      </c>
      <c r="B89" s="22" t="s">
        <v>167</v>
      </c>
      <c r="C89" s="22" t="s">
        <v>288</v>
      </c>
      <c r="D89" s="22" t="s">
        <v>289</v>
      </c>
      <c r="E89" s="22">
        <v>4395601</v>
      </c>
      <c r="F89" s="22">
        <v>888959</v>
      </c>
      <c r="G89" s="22">
        <v>493475</v>
      </c>
      <c r="H89" s="22">
        <v>5858715</v>
      </c>
      <c r="I89" s="22">
        <v>27562</v>
      </c>
      <c r="J89" s="22">
        <v>1452742</v>
      </c>
      <c r="K89" s="22">
        <v>464149</v>
      </c>
      <c r="L89" s="22">
        <v>13581203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</row>
    <row r="90" spans="1:19" x14ac:dyDescent="0.35">
      <c r="A90" s="22" t="s">
        <v>114</v>
      </c>
      <c r="B90" s="22" t="s">
        <v>167</v>
      </c>
      <c r="C90" s="22" t="s">
        <v>290</v>
      </c>
      <c r="D90" s="22" t="s">
        <v>291</v>
      </c>
      <c r="E90" s="22">
        <v>3676063</v>
      </c>
      <c r="F90" s="22">
        <v>3639375</v>
      </c>
      <c r="G90" s="22">
        <v>6908267</v>
      </c>
      <c r="H90" s="22">
        <v>10991232</v>
      </c>
      <c r="I90" s="22">
        <v>91870</v>
      </c>
      <c r="J90" s="22">
        <v>92672</v>
      </c>
      <c r="K90" s="22">
        <v>0</v>
      </c>
      <c r="L90" s="22">
        <v>25399479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</row>
    <row r="91" spans="1:19" x14ac:dyDescent="0.35">
      <c r="A91" s="22" t="s">
        <v>114</v>
      </c>
      <c r="B91" s="22" t="s">
        <v>167</v>
      </c>
      <c r="C91" s="22" t="s">
        <v>292</v>
      </c>
      <c r="D91" s="22" t="s">
        <v>293</v>
      </c>
      <c r="E91" s="22">
        <v>7691986</v>
      </c>
      <c r="F91" s="22">
        <v>7967265</v>
      </c>
      <c r="G91" s="22">
        <v>19499149</v>
      </c>
      <c r="H91" s="22">
        <v>47359063</v>
      </c>
      <c r="I91" s="22">
        <v>660011</v>
      </c>
      <c r="J91" s="22">
        <v>213700</v>
      </c>
      <c r="K91" s="22">
        <v>0</v>
      </c>
      <c r="L91" s="22">
        <v>83391174</v>
      </c>
      <c r="M91" s="22"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</row>
    <row r="92" spans="1:19" x14ac:dyDescent="0.35">
      <c r="A92" s="22" t="s">
        <v>114</v>
      </c>
      <c r="B92" s="22" t="s">
        <v>294</v>
      </c>
      <c r="C92" s="22" t="s">
        <v>295</v>
      </c>
      <c r="D92" s="22" t="s">
        <v>296</v>
      </c>
      <c r="E92" s="22">
        <v>2918743</v>
      </c>
      <c r="F92" s="22">
        <v>1883124</v>
      </c>
      <c r="G92" s="22">
        <v>6705</v>
      </c>
      <c r="H92" s="22">
        <v>91074</v>
      </c>
      <c r="I92" s="22">
        <v>0</v>
      </c>
      <c r="J92" s="22">
        <v>178</v>
      </c>
      <c r="K92" s="22">
        <v>0</v>
      </c>
      <c r="L92" s="22">
        <v>4899824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</row>
    <row r="93" spans="1:19" x14ac:dyDescent="0.35">
      <c r="A93" s="22" t="s">
        <v>114</v>
      </c>
      <c r="B93" s="22" t="s">
        <v>294</v>
      </c>
      <c r="C93" s="22" t="s">
        <v>297</v>
      </c>
      <c r="D93" s="22" t="s">
        <v>298</v>
      </c>
      <c r="E93" s="22">
        <v>8090621</v>
      </c>
      <c r="F93" s="22">
        <v>18080732</v>
      </c>
      <c r="G93" s="22">
        <v>0</v>
      </c>
      <c r="H93" s="22">
        <v>112460</v>
      </c>
      <c r="I93" s="22">
        <v>0</v>
      </c>
      <c r="J93" s="22">
        <v>0</v>
      </c>
      <c r="K93" s="22">
        <v>0</v>
      </c>
      <c r="L93" s="22">
        <v>26283813</v>
      </c>
      <c r="M93" s="22"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</row>
    <row r="94" spans="1:19" x14ac:dyDescent="0.35">
      <c r="A94" s="22" t="s">
        <v>114</v>
      </c>
      <c r="B94" s="22" t="s">
        <v>294</v>
      </c>
      <c r="C94" s="22" t="s">
        <v>299</v>
      </c>
      <c r="D94" s="22" t="s">
        <v>300</v>
      </c>
      <c r="E94" s="22">
        <v>4431714</v>
      </c>
      <c r="F94" s="22">
        <v>2132098</v>
      </c>
      <c r="G94" s="22">
        <v>14909</v>
      </c>
      <c r="H94" s="22">
        <v>126267</v>
      </c>
      <c r="I94" s="22">
        <v>0</v>
      </c>
      <c r="J94" s="22">
        <v>1390</v>
      </c>
      <c r="K94" s="22">
        <v>0</v>
      </c>
      <c r="L94" s="22">
        <v>6706378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</row>
    <row r="95" spans="1:19" x14ac:dyDescent="0.35">
      <c r="A95" s="22" t="s">
        <v>114</v>
      </c>
      <c r="B95" s="22" t="s">
        <v>294</v>
      </c>
      <c r="C95" s="22" t="s">
        <v>301</v>
      </c>
      <c r="D95" s="22" t="s">
        <v>302</v>
      </c>
      <c r="E95" s="22">
        <v>719436</v>
      </c>
      <c r="F95" s="22">
        <v>207719</v>
      </c>
      <c r="G95" s="22">
        <v>18413</v>
      </c>
      <c r="H95" s="22">
        <v>18083</v>
      </c>
      <c r="I95" s="22">
        <v>3009</v>
      </c>
      <c r="J95" s="22">
        <v>98</v>
      </c>
      <c r="K95" s="22">
        <v>155</v>
      </c>
      <c r="L95" s="22">
        <v>966913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</row>
    <row r="96" spans="1:19" x14ac:dyDescent="0.35">
      <c r="A96" s="22" t="s">
        <v>114</v>
      </c>
      <c r="B96" s="22" t="s">
        <v>294</v>
      </c>
      <c r="C96" s="22" t="s">
        <v>303</v>
      </c>
      <c r="D96" s="22" t="s">
        <v>304</v>
      </c>
      <c r="E96" s="22">
        <v>1665079</v>
      </c>
      <c r="F96" s="22">
        <v>0</v>
      </c>
      <c r="G96" s="22">
        <v>0</v>
      </c>
      <c r="H96" s="22">
        <v>10082</v>
      </c>
      <c r="I96" s="22">
        <v>0</v>
      </c>
      <c r="J96" s="22">
        <v>0</v>
      </c>
      <c r="K96" s="22">
        <v>0</v>
      </c>
      <c r="L96" s="22">
        <v>1675161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</row>
    <row r="97" spans="1:19" x14ac:dyDescent="0.35">
      <c r="A97" s="22" t="s">
        <v>114</v>
      </c>
      <c r="B97" s="22" t="s">
        <v>294</v>
      </c>
      <c r="C97" s="22" t="s">
        <v>305</v>
      </c>
      <c r="D97" s="22" t="s">
        <v>306</v>
      </c>
      <c r="E97" s="22">
        <v>2629283</v>
      </c>
      <c r="F97" s="22">
        <v>1326783</v>
      </c>
      <c r="G97" s="22">
        <v>15080</v>
      </c>
      <c r="H97" s="22">
        <v>98707</v>
      </c>
      <c r="I97" s="22">
        <v>0</v>
      </c>
      <c r="J97" s="22">
        <v>0</v>
      </c>
      <c r="K97" s="22">
        <v>0</v>
      </c>
      <c r="L97" s="22">
        <v>4069853</v>
      </c>
      <c r="M97" s="22"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</row>
    <row r="98" spans="1:19" x14ac:dyDescent="0.35">
      <c r="A98" s="22" t="s">
        <v>114</v>
      </c>
      <c r="B98" s="22" t="s">
        <v>294</v>
      </c>
      <c r="C98" s="22" t="s">
        <v>307</v>
      </c>
      <c r="D98" s="22" t="s">
        <v>308</v>
      </c>
      <c r="E98" s="22">
        <v>1179316</v>
      </c>
      <c r="F98" s="22">
        <v>228239</v>
      </c>
      <c r="G98" s="22">
        <v>5773</v>
      </c>
      <c r="H98" s="22">
        <v>25479</v>
      </c>
      <c r="I98" s="22">
        <v>0</v>
      </c>
      <c r="J98" s="22">
        <v>706</v>
      </c>
      <c r="K98" s="22">
        <v>0</v>
      </c>
      <c r="L98" s="22">
        <v>1439513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</row>
    <row r="99" spans="1:19" x14ac:dyDescent="0.35">
      <c r="A99" s="22" t="s">
        <v>114</v>
      </c>
      <c r="B99" s="22" t="s">
        <v>294</v>
      </c>
      <c r="C99" s="22" t="s">
        <v>309</v>
      </c>
      <c r="D99" s="22" t="s">
        <v>310</v>
      </c>
      <c r="E99" s="22">
        <v>3496902</v>
      </c>
      <c r="F99" s="22">
        <v>461056</v>
      </c>
      <c r="G99" s="22">
        <v>0</v>
      </c>
      <c r="H99" s="22">
        <v>39761</v>
      </c>
      <c r="I99" s="22">
        <v>0</v>
      </c>
      <c r="J99" s="22">
        <v>1279</v>
      </c>
      <c r="K99" s="22">
        <v>0</v>
      </c>
      <c r="L99" s="22">
        <v>3998998</v>
      </c>
      <c r="M99" s="22"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</row>
    <row r="100" spans="1:19" x14ac:dyDescent="0.35">
      <c r="A100" s="22" t="s">
        <v>114</v>
      </c>
      <c r="B100" s="22" t="s">
        <v>294</v>
      </c>
      <c r="C100" s="22" t="s">
        <v>311</v>
      </c>
      <c r="D100" s="22" t="s">
        <v>312</v>
      </c>
      <c r="E100" s="22">
        <v>12940735</v>
      </c>
      <c r="F100" s="22">
        <v>1907850</v>
      </c>
      <c r="G100" s="22">
        <v>63595</v>
      </c>
      <c r="H100" s="22">
        <v>139781</v>
      </c>
      <c r="I100" s="22">
        <v>0</v>
      </c>
      <c r="J100" s="22">
        <v>0</v>
      </c>
      <c r="K100" s="22">
        <v>0</v>
      </c>
      <c r="L100" s="22">
        <v>15051961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</row>
    <row r="101" spans="1:19" x14ac:dyDescent="0.35">
      <c r="A101" s="22" t="s">
        <v>114</v>
      </c>
      <c r="B101" s="22" t="s">
        <v>294</v>
      </c>
      <c r="C101" s="22" t="s">
        <v>313</v>
      </c>
      <c r="D101" s="22" t="s">
        <v>314</v>
      </c>
      <c r="E101" s="22">
        <v>1805781</v>
      </c>
      <c r="F101" s="22">
        <v>112635</v>
      </c>
      <c r="G101" s="22">
        <v>460</v>
      </c>
      <c r="H101" s="22">
        <v>37441</v>
      </c>
      <c r="I101" s="22">
        <v>0</v>
      </c>
      <c r="J101" s="22">
        <v>4056</v>
      </c>
      <c r="K101" s="22">
        <v>0</v>
      </c>
      <c r="L101" s="22">
        <v>1960373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</row>
    <row r="102" spans="1:19" x14ac:dyDescent="0.35">
      <c r="A102" s="22" t="s">
        <v>114</v>
      </c>
      <c r="B102" s="22" t="s">
        <v>294</v>
      </c>
      <c r="C102" s="22" t="s">
        <v>315</v>
      </c>
      <c r="D102" s="22" t="s">
        <v>316</v>
      </c>
      <c r="E102" s="22">
        <v>0</v>
      </c>
      <c r="F102" s="22">
        <v>10690984</v>
      </c>
      <c r="G102" s="22">
        <v>2131</v>
      </c>
      <c r="H102" s="22">
        <v>183330</v>
      </c>
      <c r="I102" s="22">
        <v>0</v>
      </c>
      <c r="J102" s="22">
        <v>0</v>
      </c>
      <c r="K102" s="22">
        <v>0</v>
      </c>
      <c r="L102" s="22">
        <v>10876445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</row>
    <row r="103" spans="1:19" x14ac:dyDescent="0.35">
      <c r="A103" s="22" t="s">
        <v>114</v>
      </c>
      <c r="B103" s="22" t="s">
        <v>294</v>
      </c>
      <c r="C103" s="22" t="s">
        <v>317</v>
      </c>
      <c r="D103" s="22" t="s">
        <v>318</v>
      </c>
      <c r="E103" s="22">
        <v>1662854</v>
      </c>
      <c r="F103" s="22">
        <v>720834</v>
      </c>
      <c r="G103" s="22">
        <v>26654</v>
      </c>
      <c r="H103" s="22">
        <v>41190</v>
      </c>
      <c r="I103" s="22">
        <v>0</v>
      </c>
      <c r="J103" s="22">
        <v>1349</v>
      </c>
      <c r="K103" s="22">
        <v>0</v>
      </c>
      <c r="L103" s="22">
        <v>2452881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</row>
    <row r="104" spans="1:19" x14ac:dyDescent="0.35">
      <c r="A104" s="22" t="s">
        <v>114</v>
      </c>
      <c r="B104" s="22" t="s">
        <v>294</v>
      </c>
      <c r="C104" s="22" t="s">
        <v>319</v>
      </c>
      <c r="D104" s="22" t="s">
        <v>320</v>
      </c>
      <c r="E104" s="22">
        <v>1025916</v>
      </c>
      <c r="F104" s="22">
        <v>155145</v>
      </c>
      <c r="G104" s="22">
        <v>49734</v>
      </c>
      <c r="H104" s="22">
        <v>42300</v>
      </c>
      <c r="I104" s="22">
        <v>0</v>
      </c>
      <c r="J104" s="22">
        <v>610</v>
      </c>
      <c r="K104" s="22">
        <v>0</v>
      </c>
      <c r="L104" s="22">
        <v>1273705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</row>
    <row r="105" spans="1:19" x14ac:dyDescent="0.35">
      <c r="A105" s="22" t="s">
        <v>114</v>
      </c>
      <c r="B105" s="22" t="s">
        <v>294</v>
      </c>
      <c r="C105" s="22" t="s">
        <v>321</v>
      </c>
      <c r="D105" s="22" t="s">
        <v>322</v>
      </c>
      <c r="E105" s="22">
        <v>1640031</v>
      </c>
      <c r="F105" s="22">
        <v>146980</v>
      </c>
      <c r="G105" s="22">
        <v>4056</v>
      </c>
      <c r="H105" s="22">
        <v>53136</v>
      </c>
      <c r="I105" s="22">
        <v>0</v>
      </c>
      <c r="J105" s="22">
        <v>3583</v>
      </c>
      <c r="K105" s="22">
        <v>0</v>
      </c>
      <c r="L105" s="22">
        <v>1847786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</row>
    <row r="106" spans="1:19" x14ac:dyDescent="0.35">
      <c r="A106" s="22" t="s">
        <v>114</v>
      </c>
      <c r="B106" s="22" t="s">
        <v>294</v>
      </c>
      <c r="C106" s="22" t="s">
        <v>323</v>
      </c>
      <c r="D106" s="22" t="s">
        <v>324</v>
      </c>
      <c r="E106" s="22">
        <v>2887845</v>
      </c>
      <c r="F106" s="22">
        <v>668447</v>
      </c>
      <c r="G106" s="22">
        <v>691</v>
      </c>
      <c r="H106" s="22">
        <v>44193</v>
      </c>
      <c r="I106" s="22">
        <v>0</v>
      </c>
      <c r="J106" s="22">
        <v>0</v>
      </c>
      <c r="K106" s="22">
        <v>0</v>
      </c>
      <c r="L106" s="22">
        <v>3601176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</row>
    <row r="107" spans="1:19" x14ac:dyDescent="0.35">
      <c r="A107" s="22" t="s">
        <v>114</v>
      </c>
      <c r="B107" s="22" t="s">
        <v>294</v>
      </c>
      <c r="C107" s="22" t="s">
        <v>325</v>
      </c>
      <c r="D107" s="22" t="s">
        <v>326</v>
      </c>
      <c r="E107" s="22">
        <v>33399599</v>
      </c>
      <c r="F107" s="22">
        <v>12501879</v>
      </c>
      <c r="G107" s="22">
        <v>451</v>
      </c>
      <c r="H107" s="22">
        <v>424104</v>
      </c>
      <c r="I107" s="22">
        <v>20446</v>
      </c>
      <c r="J107" s="22">
        <v>0</v>
      </c>
      <c r="K107" s="22">
        <v>0</v>
      </c>
      <c r="L107" s="22">
        <v>46346479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</row>
    <row r="108" spans="1:19" x14ac:dyDescent="0.35">
      <c r="A108" s="22" t="s">
        <v>114</v>
      </c>
      <c r="B108" s="22" t="s">
        <v>294</v>
      </c>
      <c r="C108" s="22" t="s">
        <v>327</v>
      </c>
      <c r="D108" s="22" t="s">
        <v>328</v>
      </c>
      <c r="E108" s="22">
        <v>3630658</v>
      </c>
      <c r="F108" s="22">
        <v>5000</v>
      </c>
      <c r="G108" s="22">
        <v>5000</v>
      </c>
      <c r="H108" s="22">
        <v>5000</v>
      </c>
      <c r="I108" s="22">
        <v>0</v>
      </c>
      <c r="J108" s="22">
        <v>5000</v>
      </c>
      <c r="K108" s="22">
        <v>0</v>
      </c>
      <c r="L108" s="22">
        <v>3650658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</row>
    <row r="109" spans="1:19" x14ac:dyDescent="0.35">
      <c r="A109" s="22" t="s">
        <v>114</v>
      </c>
      <c r="B109" s="22" t="s">
        <v>294</v>
      </c>
      <c r="C109" s="22" t="s">
        <v>329</v>
      </c>
      <c r="D109" s="22" t="s">
        <v>330</v>
      </c>
      <c r="E109" s="22">
        <v>5496583</v>
      </c>
      <c r="F109" s="22">
        <v>668355</v>
      </c>
      <c r="G109" s="22">
        <v>515</v>
      </c>
      <c r="H109" s="22">
        <v>127986</v>
      </c>
      <c r="I109" s="22">
        <v>0</v>
      </c>
      <c r="J109" s="22">
        <v>3267</v>
      </c>
      <c r="K109" s="22">
        <v>0</v>
      </c>
      <c r="L109" s="22">
        <v>6296706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</row>
    <row r="110" spans="1:19" x14ac:dyDescent="0.35">
      <c r="A110" s="22" t="s">
        <v>114</v>
      </c>
      <c r="B110" s="22" t="s">
        <v>294</v>
      </c>
      <c r="C110" s="22" t="s">
        <v>331</v>
      </c>
      <c r="D110" s="22" t="s">
        <v>332</v>
      </c>
      <c r="E110" s="22">
        <v>913042</v>
      </c>
      <c r="F110" s="22">
        <v>278386</v>
      </c>
      <c r="G110" s="22">
        <v>1505</v>
      </c>
      <c r="H110" s="22">
        <v>34626</v>
      </c>
      <c r="I110" s="22">
        <v>0</v>
      </c>
      <c r="J110" s="22">
        <v>4116</v>
      </c>
      <c r="K110" s="22">
        <v>0</v>
      </c>
      <c r="L110" s="22">
        <v>1231675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</row>
    <row r="111" spans="1:19" x14ac:dyDescent="0.35">
      <c r="A111" s="22" t="s">
        <v>114</v>
      </c>
      <c r="B111" s="22" t="s">
        <v>294</v>
      </c>
      <c r="C111" s="22" t="s">
        <v>333</v>
      </c>
      <c r="D111" s="22" t="s">
        <v>334</v>
      </c>
      <c r="E111" s="22">
        <v>3348635</v>
      </c>
      <c r="F111" s="22">
        <v>1076959</v>
      </c>
      <c r="G111" s="22">
        <v>0</v>
      </c>
      <c r="H111" s="22">
        <v>119157</v>
      </c>
      <c r="I111" s="22">
        <v>0</v>
      </c>
      <c r="J111" s="22">
        <v>51825</v>
      </c>
      <c r="K111" s="22">
        <v>0</v>
      </c>
      <c r="L111" s="22">
        <v>4596576</v>
      </c>
      <c r="M111" s="22"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</row>
    <row r="112" spans="1:19" x14ac:dyDescent="0.35">
      <c r="A112" s="22" t="s">
        <v>114</v>
      </c>
      <c r="B112" s="22" t="s">
        <v>294</v>
      </c>
      <c r="C112" s="22" t="s">
        <v>335</v>
      </c>
      <c r="D112" s="22" t="s">
        <v>336</v>
      </c>
      <c r="E112" s="22">
        <v>9668468</v>
      </c>
      <c r="F112" s="22">
        <v>1594148</v>
      </c>
      <c r="G112" s="22">
        <v>0</v>
      </c>
      <c r="H112" s="22">
        <v>121809</v>
      </c>
      <c r="I112" s="22">
        <v>4268</v>
      </c>
      <c r="J112" s="22">
        <v>11153</v>
      </c>
      <c r="K112" s="22">
        <v>0</v>
      </c>
      <c r="L112" s="22">
        <v>11399846</v>
      </c>
      <c r="M112" s="22"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</row>
    <row r="113" spans="1:19" x14ac:dyDescent="0.35">
      <c r="A113" s="22" t="s">
        <v>114</v>
      </c>
      <c r="B113" s="22" t="s">
        <v>294</v>
      </c>
      <c r="C113" s="22" t="s">
        <v>337</v>
      </c>
      <c r="D113" s="22" t="s">
        <v>338</v>
      </c>
      <c r="E113" s="22">
        <v>2611882</v>
      </c>
      <c r="F113" s="22">
        <v>132112</v>
      </c>
      <c r="G113" s="22">
        <v>0</v>
      </c>
      <c r="H113" s="22">
        <v>33603</v>
      </c>
      <c r="I113" s="22">
        <v>3956</v>
      </c>
      <c r="J113" s="22">
        <v>1134</v>
      </c>
      <c r="K113" s="22">
        <v>0</v>
      </c>
      <c r="L113" s="22">
        <v>2782687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</row>
    <row r="114" spans="1:19" x14ac:dyDescent="0.35">
      <c r="A114" s="22" t="s">
        <v>114</v>
      </c>
      <c r="B114" s="22" t="s">
        <v>294</v>
      </c>
      <c r="C114" s="22" t="s">
        <v>339</v>
      </c>
      <c r="D114" s="22" t="s">
        <v>340</v>
      </c>
      <c r="E114" s="22">
        <v>36955533</v>
      </c>
      <c r="F114" s="22">
        <v>6602601</v>
      </c>
      <c r="G114" s="22">
        <v>0</v>
      </c>
      <c r="H114" s="22">
        <v>472967</v>
      </c>
      <c r="I114" s="22">
        <v>0</v>
      </c>
      <c r="J114" s="22">
        <v>147</v>
      </c>
      <c r="K114" s="22">
        <v>0</v>
      </c>
      <c r="L114" s="22">
        <v>44031248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</row>
    <row r="115" spans="1:19" x14ac:dyDescent="0.35">
      <c r="A115" s="22" t="s">
        <v>114</v>
      </c>
      <c r="B115" s="22" t="s">
        <v>294</v>
      </c>
      <c r="C115" s="22" t="s">
        <v>341</v>
      </c>
      <c r="D115" s="22" t="s">
        <v>342</v>
      </c>
      <c r="E115" s="22">
        <v>952600</v>
      </c>
      <c r="F115" s="22">
        <v>504327</v>
      </c>
      <c r="G115" s="22">
        <v>1533</v>
      </c>
      <c r="H115" s="22">
        <v>48354</v>
      </c>
      <c r="I115" s="22">
        <v>0</v>
      </c>
      <c r="J115" s="22">
        <v>0</v>
      </c>
      <c r="K115" s="22">
        <v>-8036</v>
      </c>
      <c r="L115" s="22">
        <v>1498778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</row>
    <row r="116" spans="1:19" x14ac:dyDescent="0.35">
      <c r="A116" s="22" t="s">
        <v>114</v>
      </c>
      <c r="B116" s="22" t="s">
        <v>294</v>
      </c>
      <c r="C116" s="22" t="s">
        <v>343</v>
      </c>
      <c r="D116" s="22" t="s">
        <v>344</v>
      </c>
      <c r="E116" s="22">
        <v>3514607</v>
      </c>
      <c r="F116" s="22">
        <v>1835247</v>
      </c>
      <c r="G116" s="22">
        <v>40013</v>
      </c>
      <c r="H116" s="22">
        <v>67169</v>
      </c>
      <c r="I116" s="22">
        <v>10096</v>
      </c>
      <c r="J116" s="22">
        <v>7136</v>
      </c>
      <c r="K116" s="22">
        <v>0</v>
      </c>
      <c r="L116" s="22">
        <v>5474268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</row>
    <row r="117" spans="1:19" x14ac:dyDescent="0.35">
      <c r="A117" s="22" t="s">
        <v>114</v>
      </c>
      <c r="B117" s="22" t="s">
        <v>294</v>
      </c>
      <c r="C117" s="22" t="s">
        <v>345</v>
      </c>
      <c r="D117" s="22" t="s">
        <v>346</v>
      </c>
      <c r="E117" s="22">
        <v>864425</v>
      </c>
      <c r="F117" s="22">
        <v>157061</v>
      </c>
      <c r="G117" s="22">
        <v>0</v>
      </c>
      <c r="H117" s="22">
        <v>20931</v>
      </c>
      <c r="I117" s="22">
        <v>1516</v>
      </c>
      <c r="J117" s="22">
        <v>63</v>
      </c>
      <c r="K117" s="22">
        <v>0</v>
      </c>
      <c r="L117" s="22">
        <v>1043996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</row>
    <row r="118" spans="1:19" x14ac:dyDescent="0.35">
      <c r="A118" s="22" t="s">
        <v>114</v>
      </c>
      <c r="B118" s="22" t="s">
        <v>294</v>
      </c>
      <c r="C118" s="22" t="s">
        <v>347</v>
      </c>
      <c r="D118" s="22" t="s">
        <v>348</v>
      </c>
      <c r="E118" s="22">
        <v>6488497</v>
      </c>
      <c r="F118" s="22">
        <v>1697221</v>
      </c>
      <c r="G118" s="22">
        <v>2053</v>
      </c>
      <c r="H118" s="22">
        <v>127945</v>
      </c>
      <c r="I118" s="22">
        <v>0</v>
      </c>
      <c r="J118" s="22">
        <v>3917</v>
      </c>
      <c r="K118" s="22">
        <v>0</v>
      </c>
      <c r="L118" s="22">
        <v>8319633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</row>
    <row r="119" spans="1:19" x14ac:dyDescent="0.35">
      <c r="A119" s="22" t="s">
        <v>114</v>
      </c>
      <c r="B119" s="22" t="s">
        <v>294</v>
      </c>
      <c r="C119" s="22" t="s">
        <v>349</v>
      </c>
      <c r="D119" s="22" t="s">
        <v>350</v>
      </c>
      <c r="E119" s="22">
        <v>5821277</v>
      </c>
      <c r="F119" s="22">
        <v>519282</v>
      </c>
      <c r="G119" s="22">
        <v>2008</v>
      </c>
      <c r="H119" s="22">
        <v>70737</v>
      </c>
      <c r="I119" s="22">
        <v>0</v>
      </c>
      <c r="J119" s="22">
        <v>47893</v>
      </c>
      <c r="K119" s="22">
        <v>0</v>
      </c>
      <c r="L119" s="22">
        <v>6461197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</row>
    <row r="120" spans="1:19" x14ac:dyDescent="0.35">
      <c r="A120" s="22" t="s">
        <v>114</v>
      </c>
      <c r="B120" s="22" t="s">
        <v>294</v>
      </c>
      <c r="C120" s="22" t="s">
        <v>351</v>
      </c>
      <c r="D120" s="22" t="s">
        <v>352</v>
      </c>
      <c r="E120" s="22">
        <v>6359264</v>
      </c>
      <c r="F120" s="22">
        <v>5946683</v>
      </c>
      <c r="G120" s="22">
        <v>1506964</v>
      </c>
      <c r="H120" s="22">
        <v>616655</v>
      </c>
      <c r="I120" s="22">
        <v>0</v>
      </c>
      <c r="J120" s="22">
        <v>44632</v>
      </c>
      <c r="K120" s="22">
        <v>-432975</v>
      </c>
      <c r="L120" s="22">
        <v>14041223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</row>
    <row r="121" spans="1:19" x14ac:dyDescent="0.35">
      <c r="A121" s="22" t="s">
        <v>114</v>
      </c>
      <c r="B121" s="22" t="s">
        <v>294</v>
      </c>
      <c r="C121" s="22" t="s">
        <v>353</v>
      </c>
      <c r="D121" s="22" t="s">
        <v>354</v>
      </c>
      <c r="E121" s="22">
        <v>7884208</v>
      </c>
      <c r="F121" s="22">
        <v>3340029</v>
      </c>
      <c r="G121" s="22">
        <v>33144</v>
      </c>
      <c r="H121" s="22">
        <v>428831</v>
      </c>
      <c r="I121" s="22">
        <v>0</v>
      </c>
      <c r="J121" s="22">
        <v>11651</v>
      </c>
      <c r="K121" s="22">
        <v>0</v>
      </c>
      <c r="L121" s="22">
        <v>11697863</v>
      </c>
      <c r="M121" s="22"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</row>
    <row r="122" spans="1:19" x14ac:dyDescent="0.35">
      <c r="A122" s="22" t="s">
        <v>114</v>
      </c>
      <c r="B122" s="22" t="s">
        <v>294</v>
      </c>
      <c r="C122" s="22" t="s">
        <v>355</v>
      </c>
      <c r="D122" s="22" t="s">
        <v>356</v>
      </c>
      <c r="E122" s="22">
        <v>1109827</v>
      </c>
      <c r="F122" s="22">
        <v>322580</v>
      </c>
      <c r="G122" s="22">
        <v>0</v>
      </c>
      <c r="H122" s="22">
        <v>38242</v>
      </c>
      <c r="I122" s="22">
        <v>248</v>
      </c>
      <c r="J122" s="22">
        <v>0</v>
      </c>
      <c r="K122" s="22">
        <v>0</v>
      </c>
      <c r="L122" s="22">
        <v>1470897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</row>
    <row r="123" spans="1:19" x14ac:dyDescent="0.35">
      <c r="A123" s="22" t="s">
        <v>114</v>
      </c>
      <c r="B123" s="22" t="s">
        <v>294</v>
      </c>
      <c r="C123" s="22" t="s">
        <v>357</v>
      </c>
      <c r="D123" s="22" t="s">
        <v>358</v>
      </c>
      <c r="E123" s="22">
        <v>7773849</v>
      </c>
      <c r="F123" s="22">
        <v>6275244</v>
      </c>
      <c r="G123" s="22">
        <v>409428</v>
      </c>
      <c r="H123" s="22">
        <v>401663</v>
      </c>
      <c r="I123" s="22">
        <v>42865</v>
      </c>
      <c r="J123" s="22">
        <v>254</v>
      </c>
      <c r="K123" s="22">
        <v>0</v>
      </c>
      <c r="L123" s="22">
        <v>14903303</v>
      </c>
      <c r="M123" s="22"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</row>
    <row r="124" spans="1:19" x14ac:dyDescent="0.35">
      <c r="A124" s="22" t="s">
        <v>114</v>
      </c>
      <c r="B124" s="22" t="s">
        <v>294</v>
      </c>
      <c r="C124" s="22" t="s">
        <v>359</v>
      </c>
      <c r="D124" s="22" t="s">
        <v>360</v>
      </c>
      <c r="E124" s="22">
        <v>1172834</v>
      </c>
      <c r="F124" s="22">
        <v>979051</v>
      </c>
      <c r="G124" s="22">
        <v>1717</v>
      </c>
      <c r="H124" s="22">
        <v>74788</v>
      </c>
      <c r="I124" s="22">
        <v>0</v>
      </c>
      <c r="J124" s="22">
        <v>0</v>
      </c>
      <c r="K124" s="22">
        <v>0</v>
      </c>
      <c r="L124" s="22">
        <v>2228390</v>
      </c>
      <c r="M124" s="22"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</row>
    <row r="125" spans="1:19" x14ac:dyDescent="0.35">
      <c r="A125" s="22" t="s">
        <v>114</v>
      </c>
      <c r="B125" s="22" t="s">
        <v>294</v>
      </c>
      <c r="C125" s="22" t="s">
        <v>361</v>
      </c>
      <c r="D125" s="22" t="s">
        <v>362</v>
      </c>
      <c r="E125" s="22">
        <v>3008107</v>
      </c>
      <c r="F125" s="22">
        <v>1048642</v>
      </c>
      <c r="G125" s="22">
        <v>22974</v>
      </c>
      <c r="H125" s="22">
        <v>93821</v>
      </c>
      <c r="I125" s="22">
        <v>0</v>
      </c>
      <c r="J125" s="22">
        <v>3572</v>
      </c>
      <c r="K125" s="22">
        <v>0</v>
      </c>
      <c r="L125" s="22">
        <v>4177116</v>
      </c>
      <c r="M125" s="22"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</row>
    <row r="126" spans="1:19" x14ac:dyDescent="0.35">
      <c r="A126" s="22" t="s">
        <v>114</v>
      </c>
      <c r="B126" s="22" t="s">
        <v>294</v>
      </c>
      <c r="C126" s="22" t="s">
        <v>363</v>
      </c>
      <c r="D126" s="22" t="s">
        <v>364</v>
      </c>
      <c r="E126" s="22">
        <v>918345</v>
      </c>
      <c r="F126" s="22">
        <v>582568</v>
      </c>
      <c r="G126" s="22">
        <v>9924</v>
      </c>
      <c r="H126" s="22">
        <v>51668</v>
      </c>
      <c r="I126" s="22">
        <v>4618</v>
      </c>
      <c r="J126" s="22">
        <v>3044</v>
      </c>
      <c r="K126" s="22">
        <v>0</v>
      </c>
      <c r="L126" s="22">
        <v>1570167</v>
      </c>
      <c r="M126" s="22"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</row>
    <row r="127" spans="1:19" x14ac:dyDescent="0.35">
      <c r="A127" s="22" t="s">
        <v>114</v>
      </c>
      <c r="B127" s="22" t="s">
        <v>294</v>
      </c>
      <c r="C127" s="22" t="s">
        <v>365</v>
      </c>
      <c r="D127" s="22" t="s">
        <v>366</v>
      </c>
      <c r="E127" s="22">
        <v>2371062</v>
      </c>
      <c r="F127" s="22">
        <v>1428420</v>
      </c>
      <c r="G127" s="22">
        <v>0</v>
      </c>
      <c r="H127" s="22">
        <v>221638</v>
      </c>
      <c r="I127" s="22">
        <v>0</v>
      </c>
      <c r="J127" s="22">
        <v>1595</v>
      </c>
      <c r="K127" s="22">
        <v>13468</v>
      </c>
      <c r="L127" s="22">
        <v>4036183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</row>
    <row r="128" spans="1:19" x14ac:dyDescent="0.35">
      <c r="A128" s="22" t="s">
        <v>114</v>
      </c>
      <c r="B128" s="22" t="s">
        <v>294</v>
      </c>
      <c r="C128" s="22" t="s">
        <v>367</v>
      </c>
      <c r="D128" s="22" t="s">
        <v>368</v>
      </c>
      <c r="E128" s="22">
        <v>2209473</v>
      </c>
      <c r="F128" s="22">
        <v>2854154</v>
      </c>
      <c r="G128" s="22">
        <v>2800</v>
      </c>
      <c r="H128" s="22">
        <v>124493</v>
      </c>
      <c r="I128" s="22">
        <v>0</v>
      </c>
      <c r="J128" s="22">
        <v>0</v>
      </c>
      <c r="K128" s="22">
        <v>0</v>
      </c>
      <c r="L128" s="22">
        <v>5190920</v>
      </c>
      <c r="M128" s="22"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</row>
    <row r="129" spans="1:19" x14ac:dyDescent="0.35">
      <c r="A129" s="22" t="s">
        <v>114</v>
      </c>
      <c r="B129" s="22" t="s">
        <v>294</v>
      </c>
      <c r="C129" s="22" t="s">
        <v>369</v>
      </c>
      <c r="D129" s="22" t="s">
        <v>370</v>
      </c>
      <c r="E129" s="22">
        <v>3284323</v>
      </c>
      <c r="F129" s="22">
        <v>429145</v>
      </c>
      <c r="G129" s="22">
        <v>7808</v>
      </c>
      <c r="H129" s="22">
        <v>64170</v>
      </c>
      <c r="I129" s="22">
        <v>0</v>
      </c>
      <c r="J129" s="22">
        <v>4279</v>
      </c>
      <c r="K129" s="22">
        <v>0</v>
      </c>
      <c r="L129" s="22">
        <v>3789725</v>
      </c>
      <c r="M129" s="22"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</row>
    <row r="130" spans="1:19" x14ac:dyDescent="0.35">
      <c r="A130" s="22" t="s">
        <v>114</v>
      </c>
      <c r="B130" s="22" t="s">
        <v>294</v>
      </c>
      <c r="C130" s="22" t="s">
        <v>371</v>
      </c>
      <c r="D130" s="22" t="s">
        <v>372</v>
      </c>
      <c r="E130" s="22">
        <v>2407047</v>
      </c>
      <c r="F130" s="22">
        <v>699284</v>
      </c>
      <c r="G130" s="22">
        <v>900</v>
      </c>
      <c r="H130" s="22">
        <v>70190</v>
      </c>
      <c r="I130" s="22">
        <v>0</v>
      </c>
      <c r="J130" s="22">
        <v>0</v>
      </c>
      <c r="K130" s="22">
        <v>0</v>
      </c>
      <c r="L130" s="22">
        <v>3177421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</row>
    <row r="131" spans="1:19" x14ac:dyDescent="0.35">
      <c r="A131" s="22" t="s">
        <v>114</v>
      </c>
      <c r="B131" s="22" t="s">
        <v>294</v>
      </c>
      <c r="C131" s="22" t="s">
        <v>373</v>
      </c>
      <c r="D131" s="22" t="s">
        <v>374</v>
      </c>
      <c r="E131" s="22">
        <v>2425381</v>
      </c>
      <c r="F131" s="22">
        <v>894013</v>
      </c>
      <c r="G131" s="22">
        <v>70989</v>
      </c>
      <c r="H131" s="22">
        <v>142358</v>
      </c>
      <c r="I131" s="22">
        <v>0</v>
      </c>
      <c r="J131" s="22">
        <v>1353</v>
      </c>
      <c r="K131" s="22">
        <v>9698</v>
      </c>
      <c r="L131" s="22">
        <v>3543792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</row>
    <row r="132" spans="1:19" x14ac:dyDescent="0.35">
      <c r="A132" s="22" t="s">
        <v>114</v>
      </c>
      <c r="B132" s="22" t="s">
        <v>294</v>
      </c>
      <c r="C132" s="22" t="s">
        <v>375</v>
      </c>
      <c r="D132" s="22" t="s">
        <v>376</v>
      </c>
      <c r="E132" s="22">
        <v>881683</v>
      </c>
      <c r="F132" s="22">
        <v>500251</v>
      </c>
      <c r="G132" s="22">
        <v>0</v>
      </c>
      <c r="H132" s="22">
        <v>29557</v>
      </c>
      <c r="I132" s="22">
        <v>5458</v>
      </c>
      <c r="J132" s="22">
        <v>250</v>
      </c>
      <c r="K132" s="22">
        <v>0</v>
      </c>
      <c r="L132" s="22">
        <v>1417199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</row>
    <row r="133" spans="1:19" x14ac:dyDescent="0.35">
      <c r="A133" s="22" t="s">
        <v>114</v>
      </c>
      <c r="B133" s="22" t="s">
        <v>294</v>
      </c>
      <c r="C133" s="22" t="s">
        <v>377</v>
      </c>
      <c r="D133" s="22" t="s">
        <v>378</v>
      </c>
      <c r="E133" s="22">
        <v>2917835</v>
      </c>
      <c r="F133" s="22">
        <v>2189190</v>
      </c>
      <c r="G133" s="22">
        <v>644066</v>
      </c>
      <c r="H133" s="22">
        <v>235737</v>
      </c>
      <c r="I133" s="22">
        <v>8308</v>
      </c>
      <c r="J133" s="22">
        <v>1898</v>
      </c>
      <c r="K133" s="22">
        <v>14976</v>
      </c>
      <c r="L133" s="22">
        <v>6012010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</row>
    <row r="134" spans="1:19" x14ac:dyDescent="0.35">
      <c r="A134" s="22" t="s">
        <v>114</v>
      </c>
      <c r="B134" s="22" t="s">
        <v>294</v>
      </c>
      <c r="C134" s="22" t="s">
        <v>379</v>
      </c>
      <c r="D134" s="22" t="s">
        <v>380</v>
      </c>
      <c r="E134" s="22">
        <v>2049175</v>
      </c>
      <c r="F134" s="22">
        <v>1828301</v>
      </c>
      <c r="G134" s="22">
        <v>381140</v>
      </c>
      <c r="H134" s="22">
        <v>93963</v>
      </c>
      <c r="I134" s="22">
        <v>0</v>
      </c>
      <c r="J134" s="22">
        <v>0</v>
      </c>
      <c r="K134" s="22">
        <v>0</v>
      </c>
      <c r="L134" s="22">
        <v>4352579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</row>
    <row r="135" spans="1:19" x14ac:dyDescent="0.35">
      <c r="A135" s="22" t="s">
        <v>114</v>
      </c>
      <c r="B135" s="22" t="s">
        <v>294</v>
      </c>
      <c r="C135" s="22" t="s">
        <v>381</v>
      </c>
      <c r="D135" s="22" t="s">
        <v>382</v>
      </c>
      <c r="E135" s="22">
        <v>15891288</v>
      </c>
      <c r="F135" s="22">
        <v>4054576</v>
      </c>
      <c r="G135" s="22">
        <v>0</v>
      </c>
      <c r="H135" s="22">
        <v>214573</v>
      </c>
      <c r="I135" s="22">
        <v>0</v>
      </c>
      <c r="J135" s="22">
        <v>4524</v>
      </c>
      <c r="K135" s="22">
        <v>0</v>
      </c>
      <c r="L135" s="22">
        <v>20164961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</row>
    <row r="136" spans="1:19" x14ac:dyDescent="0.35">
      <c r="A136" s="22" t="s">
        <v>114</v>
      </c>
      <c r="B136" s="22" t="s">
        <v>294</v>
      </c>
      <c r="C136" s="22" t="s">
        <v>383</v>
      </c>
      <c r="D136" s="22" t="s">
        <v>384</v>
      </c>
      <c r="E136" s="22">
        <v>9520020</v>
      </c>
      <c r="F136" s="22">
        <v>4567800</v>
      </c>
      <c r="G136" s="22">
        <v>3363921</v>
      </c>
      <c r="H136" s="22">
        <v>383802</v>
      </c>
      <c r="I136" s="22">
        <v>32022</v>
      </c>
      <c r="J136" s="22">
        <v>37233</v>
      </c>
      <c r="K136" s="22">
        <v>0</v>
      </c>
      <c r="L136" s="22">
        <v>17904798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</row>
    <row r="137" spans="1:19" x14ac:dyDescent="0.35">
      <c r="A137" s="22" t="s">
        <v>114</v>
      </c>
      <c r="B137" s="22" t="s">
        <v>294</v>
      </c>
      <c r="C137" s="22" t="s">
        <v>385</v>
      </c>
      <c r="D137" s="22" t="s">
        <v>386</v>
      </c>
      <c r="E137" s="22">
        <v>7307694</v>
      </c>
      <c r="F137" s="22">
        <v>2548595</v>
      </c>
      <c r="G137" s="22">
        <v>691656</v>
      </c>
      <c r="H137" s="22">
        <v>151752</v>
      </c>
      <c r="I137" s="22">
        <v>0</v>
      </c>
      <c r="J137" s="22">
        <v>0</v>
      </c>
      <c r="K137" s="22">
        <v>0</v>
      </c>
      <c r="L137" s="22">
        <v>10699697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</row>
    <row r="138" spans="1:19" x14ac:dyDescent="0.35">
      <c r="A138" s="22" t="s">
        <v>114</v>
      </c>
      <c r="B138" s="22" t="s">
        <v>294</v>
      </c>
      <c r="C138" s="22" t="s">
        <v>387</v>
      </c>
      <c r="D138" s="22" t="s">
        <v>388</v>
      </c>
      <c r="E138" s="22">
        <v>1264752</v>
      </c>
      <c r="F138" s="22">
        <v>73803</v>
      </c>
      <c r="G138" s="22">
        <v>0</v>
      </c>
      <c r="H138" s="22">
        <v>22233</v>
      </c>
      <c r="I138" s="22">
        <v>0</v>
      </c>
      <c r="J138" s="22">
        <v>0</v>
      </c>
      <c r="K138" s="22">
        <v>0</v>
      </c>
      <c r="L138" s="22">
        <v>1360788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</row>
    <row r="139" spans="1:19" x14ac:dyDescent="0.35">
      <c r="A139" s="22" t="s">
        <v>114</v>
      </c>
      <c r="B139" s="22" t="s">
        <v>294</v>
      </c>
      <c r="C139" s="22" t="s">
        <v>389</v>
      </c>
      <c r="D139" s="22" t="s">
        <v>390</v>
      </c>
      <c r="E139" s="22">
        <v>833501</v>
      </c>
      <c r="F139" s="22">
        <v>414341</v>
      </c>
      <c r="G139" s="22">
        <v>1509</v>
      </c>
      <c r="H139" s="22">
        <v>25351</v>
      </c>
      <c r="I139" s="22">
        <v>7265</v>
      </c>
      <c r="J139" s="22">
        <v>4543</v>
      </c>
      <c r="K139" s="22">
        <v>0</v>
      </c>
      <c r="L139" s="22">
        <v>1286510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</row>
    <row r="140" spans="1:19" x14ac:dyDescent="0.35">
      <c r="A140" s="22" t="s">
        <v>114</v>
      </c>
      <c r="B140" s="22" t="s">
        <v>294</v>
      </c>
      <c r="C140" s="22" t="s">
        <v>391</v>
      </c>
      <c r="D140" s="22" t="s">
        <v>392</v>
      </c>
      <c r="E140" s="22">
        <v>1865365</v>
      </c>
      <c r="F140" s="22">
        <v>464253</v>
      </c>
      <c r="G140" s="22">
        <v>5103</v>
      </c>
      <c r="H140" s="22">
        <v>49534</v>
      </c>
      <c r="I140" s="22">
        <v>0</v>
      </c>
      <c r="J140" s="22">
        <v>2204</v>
      </c>
      <c r="K140" s="22">
        <v>0</v>
      </c>
      <c r="L140" s="22">
        <v>2386459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</row>
    <row r="141" spans="1:19" x14ac:dyDescent="0.35">
      <c r="A141" s="22" t="s">
        <v>114</v>
      </c>
      <c r="B141" s="22" t="s">
        <v>294</v>
      </c>
      <c r="C141" s="22" t="s">
        <v>393</v>
      </c>
      <c r="D141" s="22" t="s">
        <v>394</v>
      </c>
      <c r="E141" s="22">
        <v>1265794</v>
      </c>
      <c r="F141" s="22">
        <v>156936</v>
      </c>
      <c r="G141" s="22">
        <v>1792</v>
      </c>
      <c r="H141" s="22">
        <v>31851</v>
      </c>
      <c r="I141" s="22">
        <v>0</v>
      </c>
      <c r="J141" s="22">
        <v>1429</v>
      </c>
      <c r="K141" s="22">
        <v>0</v>
      </c>
      <c r="L141" s="22">
        <v>1457802</v>
      </c>
      <c r="M141" s="22"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</row>
    <row r="142" spans="1:19" x14ac:dyDescent="0.35">
      <c r="A142" s="22" t="s">
        <v>114</v>
      </c>
      <c r="B142" s="22" t="s">
        <v>294</v>
      </c>
      <c r="C142" s="22" t="s">
        <v>395</v>
      </c>
      <c r="D142" s="22" t="s">
        <v>396</v>
      </c>
      <c r="E142" s="22">
        <v>2077754</v>
      </c>
      <c r="F142" s="22">
        <v>166185</v>
      </c>
      <c r="G142" s="22">
        <v>12459</v>
      </c>
      <c r="H142" s="22">
        <v>40356</v>
      </c>
      <c r="I142" s="22">
        <v>0</v>
      </c>
      <c r="J142" s="22">
        <v>0</v>
      </c>
      <c r="K142" s="22">
        <v>0</v>
      </c>
      <c r="L142" s="22">
        <v>2296754</v>
      </c>
      <c r="M142" s="22"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</row>
    <row r="143" spans="1:19" x14ac:dyDescent="0.35">
      <c r="A143" s="22" t="s">
        <v>114</v>
      </c>
      <c r="B143" s="22" t="s">
        <v>294</v>
      </c>
      <c r="C143" s="22" t="s">
        <v>397</v>
      </c>
      <c r="D143" s="22" t="s">
        <v>398</v>
      </c>
      <c r="E143" s="22">
        <v>1011711</v>
      </c>
      <c r="F143" s="22">
        <v>717958</v>
      </c>
      <c r="G143" s="22">
        <v>0</v>
      </c>
      <c r="H143" s="22">
        <v>32390</v>
      </c>
      <c r="I143" s="22">
        <v>0</v>
      </c>
      <c r="J143" s="22">
        <v>0</v>
      </c>
      <c r="K143" s="22">
        <v>48948</v>
      </c>
      <c r="L143" s="22">
        <v>1811007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</row>
    <row r="144" spans="1:19" x14ac:dyDescent="0.35">
      <c r="A144" s="22" t="s">
        <v>114</v>
      </c>
      <c r="B144" s="22" t="s">
        <v>294</v>
      </c>
      <c r="C144" s="22" t="s">
        <v>399</v>
      </c>
      <c r="D144" s="22" t="s">
        <v>400</v>
      </c>
      <c r="E144" s="22">
        <v>1139386</v>
      </c>
      <c r="F144" s="22">
        <v>574658</v>
      </c>
      <c r="G144" s="22">
        <v>1587</v>
      </c>
      <c r="H144" s="22">
        <v>50206</v>
      </c>
      <c r="I144" s="22">
        <v>0</v>
      </c>
      <c r="J144" s="22">
        <v>0</v>
      </c>
      <c r="K144" s="22">
        <v>0</v>
      </c>
      <c r="L144" s="22">
        <v>1765837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</row>
    <row r="145" spans="1:19" x14ac:dyDescent="0.35">
      <c r="A145" s="22" t="s">
        <v>114</v>
      </c>
      <c r="B145" s="22" t="s">
        <v>294</v>
      </c>
      <c r="C145" s="22" t="s">
        <v>401</v>
      </c>
      <c r="D145" s="22" t="s">
        <v>402</v>
      </c>
      <c r="E145" s="22">
        <v>693261</v>
      </c>
      <c r="F145" s="22">
        <v>242349</v>
      </c>
      <c r="G145" s="22">
        <v>892</v>
      </c>
      <c r="H145" s="22">
        <v>43921</v>
      </c>
      <c r="I145" s="22">
        <v>2807</v>
      </c>
      <c r="J145" s="22">
        <v>0</v>
      </c>
      <c r="K145" s="22">
        <v>0</v>
      </c>
      <c r="L145" s="22">
        <v>983230</v>
      </c>
      <c r="M145" s="22"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</row>
    <row r="146" spans="1:19" x14ac:dyDescent="0.35">
      <c r="A146" s="22" t="s">
        <v>114</v>
      </c>
      <c r="B146" s="22" t="s">
        <v>294</v>
      </c>
      <c r="C146" s="22" t="s">
        <v>403</v>
      </c>
      <c r="D146" s="22" t="s">
        <v>404</v>
      </c>
      <c r="E146" s="22">
        <v>602628</v>
      </c>
      <c r="F146" s="22">
        <v>241209</v>
      </c>
      <c r="G146" s="22">
        <v>28550</v>
      </c>
      <c r="H146" s="22">
        <v>148850</v>
      </c>
      <c r="I146" s="22">
        <v>0</v>
      </c>
      <c r="J146" s="22">
        <v>0</v>
      </c>
      <c r="K146" s="22">
        <v>0</v>
      </c>
      <c r="L146" s="22">
        <v>1021237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</row>
    <row r="147" spans="1:19" x14ac:dyDescent="0.35">
      <c r="A147" s="22" t="s">
        <v>114</v>
      </c>
      <c r="B147" s="22" t="s">
        <v>294</v>
      </c>
      <c r="C147" s="22" t="s">
        <v>405</v>
      </c>
      <c r="D147" s="22" t="s">
        <v>406</v>
      </c>
      <c r="E147" s="22">
        <v>2020665</v>
      </c>
      <c r="F147" s="22">
        <v>409932</v>
      </c>
      <c r="G147" s="22">
        <v>3668</v>
      </c>
      <c r="H147" s="22">
        <v>61737</v>
      </c>
      <c r="I147" s="22">
        <v>0</v>
      </c>
      <c r="J147" s="22">
        <v>0</v>
      </c>
      <c r="K147" s="22">
        <v>0</v>
      </c>
      <c r="L147" s="22">
        <v>2496002</v>
      </c>
      <c r="M147" s="22"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</row>
    <row r="148" spans="1:19" x14ac:dyDescent="0.35">
      <c r="A148" s="22" t="s">
        <v>114</v>
      </c>
      <c r="B148" s="22" t="s">
        <v>294</v>
      </c>
      <c r="C148" s="22" t="s">
        <v>407</v>
      </c>
      <c r="D148" s="22" t="s">
        <v>408</v>
      </c>
      <c r="E148" s="22">
        <v>11795748</v>
      </c>
      <c r="F148" s="22">
        <v>1959631</v>
      </c>
      <c r="G148" s="22">
        <v>17781</v>
      </c>
      <c r="H148" s="22">
        <v>140466</v>
      </c>
      <c r="I148" s="22">
        <v>0</v>
      </c>
      <c r="J148" s="22">
        <v>102811</v>
      </c>
      <c r="K148" s="22">
        <v>0</v>
      </c>
      <c r="L148" s="22">
        <v>14016437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</row>
    <row r="149" spans="1:19" x14ac:dyDescent="0.35">
      <c r="A149" s="22" t="s">
        <v>114</v>
      </c>
      <c r="B149" s="22" t="s">
        <v>294</v>
      </c>
      <c r="C149" s="22" t="s">
        <v>409</v>
      </c>
      <c r="D149" s="22" t="s">
        <v>410</v>
      </c>
      <c r="E149" s="22">
        <v>1055352</v>
      </c>
      <c r="F149" s="22">
        <v>178765</v>
      </c>
      <c r="G149" s="22">
        <v>15579</v>
      </c>
      <c r="H149" s="22">
        <v>31076</v>
      </c>
      <c r="I149" s="22">
        <v>0</v>
      </c>
      <c r="J149" s="22">
        <v>878</v>
      </c>
      <c r="K149" s="22">
        <v>0</v>
      </c>
      <c r="L149" s="22">
        <v>1281650</v>
      </c>
      <c r="M149" s="22"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</row>
    <row r="150" spans="1:19" x14ac:dyDescent="0.35">
      <c r="A150" s="22" t="s">
        <v>114</v>
      </c>
      <c r="B150" s="22" t="s">
        <v>294</v>
      </c>
      <c r="C150" s="22" t="s">
        <v>411</v>
      </c>
      <c r="D150" s="22" t="s">
        <v>412</v>
      </c>
      <c r="E150" s="22">
        <v>3082391</v>
      </c>
      <c r="F150" s="22">
        <v>615974</v>
      </c>
      <c r="G150" s="22">
        <v>67364</v>
      </c>
      <c r="H150" s="22">
        <v>56818</v>
      </c>
      <c r="I150" s="22">
        <v>0</v>
      </c>
      <c r="J150" s="22">
        <v>289</v>
      </c>
      <c r="K150" s="22">
        <v>0</v>
      </c>
      <c r="L150" s="22">
        <v>3822836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</row>
    <row r="151" spans="1:19" x14ac:dyDescent="0.35">
      <c r="A151" s="22" t="s">
        <v>114</v>
      </c>
      <c r="B151" s="22" t="s">
        <v>294</v>
      </c>
      <c r="C151" s="22" t="s">
        <v>413</v>
      </c>
      <c r="D151" s="22" t="s">
        <v>414</v>
      </c>
      <c r="E151" s="22">
        <v>530369</v>
      </c>
      <c r="F151" s="22">
        <v>145316</v>
      </c>
      <c r="G151" s="22">
        <v>21877</v>
      </c>
      <c r="H151" s="22">
        <v>11650</v>
      </c>
      <c r="I151" s="22">
        <v>0</v>
      </c>
      <c r="J151" s="22">
        <v>0</v>
      </c>
      <c r="K151" s="22">
        <v>0</v>
      </c>
      <c r="L151" s="22">
        <v>709212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</row>
    <row r="152" spans="1:19" x14ac:dyDescent="0.35">
      <c r="A152" s="22" t="s">
        <v>114</v>
      </c>
      <c r="B152" s="22" t="s">
        <v>294</v>
      </c>
      <c r="C152" s="22" t="s">
        <v>415</v>
      </c>
      <c r="D152" s="22" t="s">
        <v>416</v>
      </c>
      <c r="E152" s="22">
        <v>36354207</v>
      </c>
      <c r="F152" s="22">
        <v>8563521</v>
      </c>
      <c r="G152" s="22">
        <v>0</v>
      </c>
      <c r="H152" s="22">
        <v>353713</v>
      </c>
      <c r="I152" s="22">
        <v>0</v>
      </c>
      <c r="J152" s="22">
        <v>43935</v>
      </c>
      <c r="K152" s="22">
        <v>0</v>
      </c>
      <c r="L152" s="22">
        <v>45315376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</row>
    <row r="153" spans="1:19" x14ac:dyDescent="0.35">
      <c r="A153" s="22" t="s">
        <v>114</v>
      </c>
      <c r="B153" s="22" t="s">
        <v>294</v>
      </c>
      <c r="C153" s="22" t="s">
        <v>417</v>
      </c>
      <c r="D153" s="22" t="s">
        <v>418</v>
      </c>
      <c r="E153" s="22">
        <v>9597998</v>
      </c>
      <c r="F153" s="22">
        <v>4174494</v>
      </c>
      <c r="G153" s="22">
        <v>472731</v>
      </c>
      <c r="H153" s="22">
        <v>153563</v>
      </c>
      <c r="I153" s="22">
        <v>9537</v>
      </c>
      <c r="J153" s="22">
        <v>4528</v>
      </c>
      <c r="K153" s="22">
        <v>0</v>
      </c>
      <c r="L153" s="22">
        <v>14412851</v>
      </c>
      <c r="M153" s="22"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</row>
    <row r="154" spans="1:19" x14ac:dyDescent="0.35">
      <c r="A154" s="22" t="s">
        <v>114</v>
      </c>
      <c r="B154" s="22" t="s">
        <v>294</v>
      </c>
      <c r="C154" s="22" t="s">
        <v>419</v>
      </c>
      <c r="D154" s="22" t="s">
        <v>420</v>
      </c>
      <c r="E154" s="22">
        <v>855206</v>
      </c>
      <c r="F154" s="22">
        <v>680304</v>
      </c>
      <c r="G154" s="22">
        <v>149</v>
      </c>
      <c r="H154" s="22">
        <v>67771</v>
      </c>
      <c r="I154" s="22">
        <v>0</v>
      </c>
      <c r="J154" s="22">
        <v>560</v>
      </c>
      <c r="K154" s="22">
        <v>0</v>
      </c>
      <c r="L154" s="22">
        <v>1603990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</row>
    <row r="155" spans="1:19" x14ac:dyDescent="0.35">
      <c r="A155" s="22" t="s">
        <v>114</v>
      </c>
      <c r="B155" s="22" t="s">
        <v>294</v>
      </c>
      <c r="C155" s="22" t="s">
        <v>421</v>
      </c>
      <c r="D155" s="22" t="s">
        <v>422</v>
      </c>
      <c r="E155" s="22">
        <v>1116210</v>
      </c>
      <c r="F155" s="22">
        <v>291747</v>
      </c>
      <c r="G155" s="22">
        <v>1264</v>
      </c>
      <c r="H155" s="22">
        <v>38158</v>
      </c>
      <c r="I155" s="22">
        <v>1403</v>
      </c>
      <c r="J155" s="22">
        <v>4918</v>
      </c>
      <c r="K155" s="22">
        <v>0</v>
      </c>
      <c r="L155" s="22">
        <v>1453700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</row>
    <row r="156" spans="1:19" x14ac:dyDescent="0.35">
      <c r="A156" s="22" t="s">
        <v>114</v>
      </c>
      <c r="B156" s="22" t="s">
        <v>294</v>
      </c>
      <c r="C156" s="22" t="s">
        <v>423</v>
      </c>
      <c r="D156" s="22" t="s">
        <v>424</v>
      </c>
      <c r="E156" s="22">
        <v>8330391</v>
      </c>
      <c r="F156" s="22">
        <v>5660590</v>
      </c>
      <c r="G156" s="22">
        <v>5844</v>
      </c>
      <c r="H156" s="22">
        <v>276984</v>
      </c>
      <c r="I156" s="22">
        <v>0</v>
      </c>
      <c r="J156" s="22">
        <v>665</v>
      </c>
      <c r="K156" s="22">
        <v>1173</v>
      </c>
      <c r="L156" s="22">
        <v>14275647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</row>
    <row r="157" spans="1:19" x14ac:dyDescent="0.35">
      <c r="A157" s="22" t="s">
        <v>114</v>
      </c>
      <c r="B157" s="22" t="s">
        <v>294</v>
      </c>
      <c r="C157" s="22" t="s">
        <v>425</v>
      </c>
      <c r="D157" s="22" t="s">
        <v>426</v>
      </c>
      <c r="E157" s="22">
        <v>4444073</v>
      </c>
      <c r="F157" s="22">
        <v>304398</v>
      </c>
      <c r="G157" s="22">
        <v>4676</v>
      </c>
      <c r="H157" s="22">
        <v>80526</v>
      </c>
      <c r="I157" s="22">
        <v>0</v>
      </c>
      <c r="J157" s="22">
        <v>4979</v>
      </c>
      <c r="K157" s="22">
        <v>0</v>
      </c>
      <c r="L157" s="22">
        <v>4838652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</row>
    <row r="158" spans="1:19" x14ac:dyDescent="0.35">
      <c r="A158" s="22" t="s">
        <v>114</v>
      </c>
      <c r="B158" s="22" t="s">
        <v>294</v>
      </c>
      <c r="C158" s="22" t="s">
        <v>427</v>
      </c>
      <c r="D158" s="22" t="s">
        <v>428</v>
      </c>
      <c r="E158" s="22">
        <v>1494435</v>
      </c>
      <c r="F158" s="22">
        <v>361465</v>
      </c>
      <c r="G158" s="22">
        <v>15613</v>
      </c>
      <c r="H158" s="22">
        <v>27738</v>
      </c>
      <c r="I158" s="22">
        <v>0</v>
      </c>
      <c r="J158" s="22">
        <v>555</v>
      </c>
      <c r="K158" s="22">
        <v>0</v>
      </c>
      <c r="L158" s="22">
        <v>1899806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</row>
    <row r="159" spans="1:19" x14ac:dyDescent="0.35">
      <c r="A159" s="22" t="s">
        <v>114</v>
      </c>
      <c r="B159" s="22" t="s">
        <v>294</v>
      </c>
      <c r="C159" s="22" t="s">
        <v>429</v>
      </c>
      <c r="D159" s="22" t="s">
        <v>430</v>
      </c>
      <c r="E159" s="22">
        <v>4167808</v>
      </c>
      <c r="F159" s="22">
        <v>1757392</v>
      </c>
      <c r="G159" s="22">
        <v>1697</v>
      </c>
      <c r="H159" s="22">
        <v>97819</v>
      </c>
      <c r="I159" s="22">
        <v>0</v>
      </c>
      <c r="J159" s="22">
        <v>0</v>
      </c>
      <c r="K159" s="22">
        <v>0</v>
      </c>
      <c r="L159" s="22">
        <v>6024716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</row>
    <row r="160" spans="1:19" x14ac:dyDescent="0.35">
      <c r="A160" s="22" t="s">
        <v>114</v>
      </c>
      <c r="B160" s="22" t="s">
        <v>294</v>
      </c>
      <c r="C160" s="22" t="s">
        <v>431</v>
      </c>
      <c r="D160" s="22" t="s">
        <v>432</v>
      </c>
      <c r="E160" s="22">
        <v>6725668</v>
      </c>
      <c r="F160" s="22">
        <v>2257193</v>
      </c>
      <c r="G160" s="22">
        <v>0</v>
      </c>
      <c r="H160" s="22">
        <v>90740</v>
      </c>
      <c r="I160" s="22">
        <v>5720</v>
      </c>
      <c r="J160" s="22">
        <v>3612</v>
      </c>
      <c r="K160" s="22">
        <v>0</v>
      </c>
      <c r="L160" s="22">
        <v>9082933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</row>
    <row r="161" spans="1:19" x14ac:dyDescent="0.35">
      <c r="A161" s="22" t="s">
        <v>114</v>
      </c>
      <c r="B161" s="22" t="s">
        <v>294</v>
      </c>
      <c r="C161" s="22" t="s">
        <v>433</v>
      </c>
      <c r="D161" s="22" t="s">
        <v>434</v>
      </c>
      <c r="E161" s="22">
        <v>1790567</v>
      </c>
      <c r="F161" s="22">
        <v>1289796</v>
      </c>
      <c r="G161" s="22">
        <v>873</v>
      </c>
      <c r="H161" s="22">
        <v>79068</v>
      </c>
      <c r="I161" s="22">
        <v>245</v>
      </c>
      <c r="J161" s="22">
        <v>674</v>
      </c>
      <c r="K161" s="22">
        <v>0</v>
      </c>
      <c r="L161" s="22">
        <v>3161223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</row>
    <row r="162" spans="1:19" x14ac:dyDescent="0.35">
      <c r="A162" s="22" t="s">
        <v>114</v>
      </c>
      <c r="B162" s="22" t="s">
        <v>294</v>
      </c>
      <c r="C162" s="22" t="s">
        <v>435</v>
      </c>
      <c r="D162" s="22" t="s">
        <v>436</v>
      </c>
      <c r="E162" s="22">
        <v>521774</v>
      </c>
      <c r="F162" s="22">
        <v>420263</v>
      </c>
      <c r="G162" s="22">
        <v>0</v>
      </c>
      <c r="H162" s="22">
        <v>23303</v>
      </c>
      <c r="I162" s="22">
        <v>0</v>
      </c>
      <c r="J162" s="22">
        <v>0</v>
      </c>
      <c r="K162" s="22">
        <v>0</v>
      </c>
      <c r="L162" s="22">
        <v>965340</v>
      </c>
      <c r="M162" s="22"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</row>
    <row r="163" spans="1:19" x14ac:dyDescent="0.35">
      <c r="A163" s="22" t="s">
        <v>114</v>
      </c>
      <c r="B163" s="22" t="s">
        <v>294</v>
      </c>
      <c r="C163" s="22" t="s">
        <v>437</v>
      </c>
      <c r="D163" s="22" t="s">
        <v>438</v>
      </c>
      <c r="E163" s="22">
        <v>3660924</v>
      </c>
      <c r="F163" s="22">
        <v>323222</v>
      </c>
      <c r="G163" s="22">
        <v>5170</v>
      </c>
      <c r="H163" s="22">
        <v>62763</v>
      </c>
      <c r="I163" s="22">
        <v>0</v>
      </c>
      <c r="J163" s="22">
        <v>0</v>
      </c>
      <c r="K163" s="22">
        <v>0</v>
      </c>
      <c r="L163" s="22">
        <v>4052079</v>
      </c>
      <c r="M163" s="22"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</row>
    <row r="164" spans="1:19" x14ac:dyDescent="0.35">
      <c r="A164" s="22" t="s">
        <v>114</v>
      </c>
      <c r="B164" s="22" t="s">
        <v>294</v>
      </c>
      <c r="C164" s="22" t="s">
        <v>439</v>
      </c>
      <c r="D164" s="22" t="s">
        <v>440</v>
      </c>
      <c r="E164" s="22">
        <v>3831522</v>
      </c>
      <c r="F164" s="22">
        <v>3357259</v>
      </c>
      <c r="G164" s="22">
        <v>99209</v>
      </c>
      <c r="H164" s="22">
        <v>160757</v>
      </c>
      <c r="I164" s="22">
        <v>12665</v>
      </c>
      <c r="J164" s="22">
        <v>192941</v>
      </c>
      <c r="K164" s="22">
        <v>-9235</v>
      </c>
      <c r="L164" s="22">
        <v>7645118</v>
      </c>
      <c r="M164" s="22"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</row>
    <row r="165" spans="1:19" x14ac:dyDescent="0.35">
      <c r="A165" s="22" t="s">
        <v>114</v>
      </c>
      <c r="B165" s="22" t="s">
        <v>294</v>
      </c>
      <c r="C165" s="22" t="s">
        <v>441</v>
      </c>
      <c r="D165" s="22" t="s">
        <v>442</v>
      </c>
      <c r="E165" s="22">
        <v>2424919</v>
      </c>
      <c r="F165" s="22">
        <v>1200980</v>
      </c>
      <c r="G165" s="22">
        <v>181039</v>
      </c>
      <c r="H165" s="22">
        <v>144995</v>
      </c>
      <c r="I165" s="22">
        <v>1446</v>
      </c>
      <c r="J165" s="22">
        <v>6865</v>
      </c>
      <c r="K165" s="22">
        <v>-2975</v>
      </c>
      <c r="L165" s="22">
        <v>3957269</v>
      </c>
      <c r="M165" s="22"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</row>
    <row r="166" spans="1:19" x14ac:dyDescent="0.35">
      <c r="A166" s="22" t="s">
        <v>114</v>
      </c>
      <c r="B166" s="22" t="s">
        <v>294</v>
      </c>
      <c r="C166" s="22" t="s">
        <v>443</v>
      </c>
      <c r="D166" s="22" t="s">
        <v>444</v>
      </c>
      <c r="E166" s="22">
        <v>2345112</v>
      </c>
      <c r="F166" s="22">
        <v>1013369</v>
      </c>
      <c r="G166" s="22">
        <v>13613</v>
      </c>
      <c r="H166" s="22">
        <v>61719</v>
      </c>
      <c r="I166" s="22">
        <v>0</v>
      </c>
      <c r="J166" s="22">
        <v>3161</v>
      </c>
      <c r="K166" s="22">
        <v>0</v>
      </c>
      <c r="L166" s="22">
        <v>3436974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</row>
    <row r="167" spans="1:19" x14ac:dyDescent="0.35">
      <c r="A167" s="22" t="s">
        <v>114</v>
      </c>
      <c r="B167" s="22" t="s">
        <v>294</v>
      </c>
      <c r="C167" s="22" t="s">
        <v>445</v>
      </c>
      <c r="D167" s="22" t="s">
        <v>446</v>
      </c>
      <c r="E167" s="22">
        <v>8121364</v>
      </c>
      <c r="F167" s="22">
        <v>3516122</v>
      </c>
      <c r="G167" s="22">
        <v>2740</v>
      </c>
      <c r="H167" s="22">
        <v>161994</v>
      </c>
      <c r="I167" s="22">
        <v>0</v>
      </c>
      <c r="J167" s="22">
        <v>771</v>
      </c>
      <c r="K167" s="22">
        <v>0</v>
      </c>
      <c r="L167" s="22">
        <v>11802991</v>
      </c>
      <c r="M167" s="22"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</row>
    <row r="168" spans="1:19" x14ac:dyDescent="0.35">
      <c r="A168" s="22" t="s">
        <v>114</v>
      </c>
      <c r="B168" s="22" t="s">
        <v>294</v>
      </c>
      <c r="C168" s="22" t="s">
        <v>447</v>
      </c>
      <c r="D168" s="22" t="s">
        <v>448</v>
      </c>
      <c r="E168" s="22">
        <v>842093</v>
      </c>
      <c r="F168" s="22">
        <v>234465</v>
      </c>
      <c r="G168" s="22">
        <v>0</v>
      </c>
      <c r="H168" s="22">
        <v>16263</v>
      </c>
      <c r="I168" s="22">
        <v>2312</v>
      </c>
      <c r="J168" s="22">
        <v>2729</v>
      </c>
      <c r="K168" s="22">
        <v>0</v>
      </c>
      <c r="L168" s="22">
        <v>1097862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</row>
    <row r="169" spans="1:19" x14ac:dyDescent="0.35">
      <c r="A169" s="22" t="s">
        <v>114</v>
      </c>
      <c r="B169" s="22" t="s">
        <v>294</v>
      </c>
      <c r="C169" s="22" t="s">
        <v>449</v>
      </c>
      <c r="D169" s="22" t="s">
        <v>450</v>
      </c>
      <c r="E169" s="22">
        <v>2922360</v>
      </c>
      <c r="F169" s="22">
        <v>682853</v>
      </c>
      <c r="G169" s="22">
        <v>61977</v>
      </c>
      <c r="H169" s="22">
        <v>133022</v>
      </c>
      <c r="I169" s="22">
        <v>19655</v>
      </c>
      <c r="J169" s="22">
        <v>4693</v>
      </c>
      <c r="K169" s="22">
        <v>0</v>
      </c>
      <c r="L169" s="22">
        <v>3824560</v>
      </c>
      <c r="M169" s="22"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</row>
    <row r="170" spans="1:19" x14ac:dyDescent="0.35">
      <c r="A170" s="22" t="s">
        <v>114</v>
      </c>
      <c r="B170" s="22" t="s">
        <v>294</v>
      </c>
      <c r="C170" s="22" t="s">
        <v>451</v>
      </c>
      <c r="D170" s="22" t="s">
        <v>452</v>
      </c>
      <c r="E170" s="22">
        <v>7617810</v>
      </c>
      <c r="F170" s="22">
        <v>3485946</v>
      </c>
      <c r="G170" s="22">
        <v>1</v>
      </c>
      <c r="H170" s="22">
        <v>205460</v>
      </c>
      <c r="I170" s="22">
        <v>1134</v>
      </c>
      <c r="J170" s="22">
        <v>6594</v>
      </c>
      <c r="K170" s="22">
        <v>0</v>
      </c>
      <c r="L170" s="22">
        <v>11316945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</row>
    <row r="171" spans="1:19" x14ac:dyDescent="0.35">
      <c r="A171" s="22" t="s">
        <v>114</v>
      </c>
      <c r="B171" s="22" t="s">
        <v>294</v>
      </c>
      <c r="C171" s="22" t="s">
        <v>453</v>
      </c>
      <c r="D171" s="22" t="s">
        <v>454</v>
      </c>
      <c r="E171" s="22">
        <v>1043208</v>
      </c>
      <c r="F171" s="22">
        <v>238305</v>
      </c>
      <c r="G171" s="22">
        <v>483</v>
      </c>
      <c r="H171" s="22">
        <v>43902</v>
      </c>
      <c r="I171" s="22">
        <v>0</v>
      </c>
      <c r="J171" s="22">
        <v>2774</v>
      </c>
      <c r="K171" s="22">
        <v>0</v>
      </c>
      <c r="L171" s="22">
        <v>1328672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</row>
    <row r="172" spans="1:19" x14ac:dyDescent="0.35">
      <c r="A172" s="22" t="s">
        <v>114</v>
      </c>
      <c r="B172" s="22" t="s">
        <v>294</v>
      </c>
      <c r="C172" s="22" t="s">
        <v>455</v>
      </c>
      <c r="D172" s="22" t="s">
        <v>456</v>
      </c>
      <c r="E172" s="22">
        <v>1143023</v>
      </c>
      <c r="F172" s="22">
        <v>327219</v>
      </c>
      <c r="G172" s="22">
        <v>229</v>
      </c>
      <c r="H172" s="22">
        <v>66971</v>
      </c>
      <c r="I172" s="22">
        <v>0</v>
      </c>
      <c r="J172" s="22">
        <v>985</v>
      </c>
      <c r="K172" s="22">
        <v>0</v>
      </c>
      <c r="L172" s="22">
        <v>1538427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</row>
    <row r="173" spans="1:19" x14ac:dyDescent="0.35">
      <c r="A173" s="22" t="s">
        <v>114</v>
      </c>
      <c r="B173" s="22" t="s">
        <v>294</v>
      </c>
      <c r="C173" s="22" t="s">
        <v>457</v>
      </c>
      <c r="D173" s="22" t="s">
        <v>458</v>
      </c>
      <c r="E173" s="22">
        <v>5127612</v>
      </c>
      <c r="F173" s="22">
        <v>3319957</v>
      </c>
      <c r="G173" s="22">
        <v>7379</v>
      </c>
      <c r="H173" s="22">
        <v>188655</v>
      </c>
      <c r="I173" s="22">
        <v>0</v>
      </c>
      <c r="J173" s="22">
        <v>2431</v>
      </c>
      <c r="K173" s="22">
        <v>0</v>
      </c>
      <c r="L173" s="22">
        <v>8646034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</row>
    <row r="174" spans="1:19" x14ac:dyDescent="0.35">
      <c r="A174" s="22" t="s">
        <v>114</v>
      </c>
      <c r="B174" s="22" t="s">
        <v>294</v>
      </c>
      <c r="C174" s="22" t="s">
        <v>459</v>
      </c>
      <c r="D174" s="22" t="s">
        <v>460</v>
      </c>
      <c r="E174" s="22">
        <v>478091</v>
      </c>
      <c r="F174" s="22">
        <v>87234</v>
      </c>
      <c r="G174" s="22">
        <v>4408</v>
      </c>
      <c r="H174" s="22">
        <v>7443</v>
      </c>
      <c r="I174" s="22">
        <v>0</v>
      </c>
      <c r="J174" s="22">
        <v>271</v>
      </c>
      <c r="K174" s="22">
        <v>0</v>
      </c>
      <c r="L174" s="22">
        <v>577447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</row>
    <row r="175" spans="1:19" x14ac:dyDescent="0.35">
      <c r="A175" s="22" t="s">
        <v>114</v>
      </c>
      <c r="B175" s="22" t="s">
        <v>294</v>
      </c>
      <c r="C175" s="22" t="s">
        <v>461</v>
      </c>
      <c r="D175" s="22" t="s">
        <v>462</v>
      </c>
      <c r="E175" s="22">
        <v>5314302</v>
      </c>
      <c r="F175" s="22">
        <v>2997168</v>
      </c>
      <c r="G175" s="22">
        <v>0</v>
      </c>
      <c r="H175" s="22">
        <v>157597</v>
      </c>
      <c r="I175" s="22">
        <v>0</v>
      </c>
      <c r="J175" s="22">
        <v>3717</v>
      </c>
      <c r="K175" s="22">
        <v>0</v>
      </c>
      <c r="L175" s="22">
        <v>8472784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</row>
    <row r="176" spans="1:19" x14ac:dyDescent="0.35">
      <c r="A176" s="22" t="s">
        <v>114</v>
      </c>
      <c r="B176" s="22" t="s">
        <v>294</v>
      </c>
      <c r="C176" s="22" t="s">
        <v>463</v>
      </c>
      <c r="D176" s="22" t="s">
        <v>464</v>
      </c>
      <c r="E176" s="22">
        <v>20827415</v>
      </c>
      <c r="F176" s="22">
        <v>3754929</v>
      </c>
      <c r="G176" s="22">
        <v>2887</v>
      </c>
      <c r="H176" s="22">
        <v>306394</v>
      </c>
      <c r="I176" s="22">
        <v>0</v>
      </c>
      <c r="J176" s="22">
        <v>55571</v>
      </c>
      <c r="K176" s="22">
        <v>0</v>
      </c>
      <c r="L176" s="22">
        <v>24947196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</row>
    <row r="177" spans="1:19" x14ac:dyDescent="0.35">
      <c r="A177" s="22" t="s">
        <v>114</v>
      </c>
      <c r="B177" s="22" t="s">
        <v>294</v>
      </c>
      <c r="C177" s="22" t="s">
        <v>465</v>
      </c>
      <c r="D177" s="22" t="s">
        <v>466</v>
      </c>
      <c r="E177" s="22">
        <v>14823769</v>
      </c>
      <c r="F177" s="22">
        <v>3428781</v>
      </c>
      <c r="G177" s="22">
        <v>1895</v>
      </c>
      <c r="H177" s="22">
        <v>230653</v>
      </c>
      <c r="I177" s="22">
        <v>0</v>
      </c>
      <c r="J177" s="22">
        <v>6022</v>
      </c>
      <c r="K177" s="22">
        <v>0</v>
      </c>
      <c r="L177" s="22">
        <v>18491120</v>
      </c>
      <c r="M177" s="22"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</row>
    <row r="178" spans="1:19" x14ac:dyDescent="0.35">
      <c r="A178" s="22" t="s">
        <v>114</v>
      </c>
      <c r="B178" s="22" t="s">
        <v>294</v>
      </c>
      <c r="C178" s="22" t="s">
        <v>467</v>
      </c>
      <c r="D178" s="22" t="s">
        <v>468</v>
      </c>
      <c r="E178" s="22">
        <v>3437846</v>
      </c>
      <c r="F178" s="22">
        <v>1223562</v>
      </c>
      <c r="G178" s="22">
        <v>989</v>
      </c>
      <c r="H178" s="22">
        <v>206254</v>
      </c>
      <c r="I178" s="22">
        <v>0</v>
      </c>
      <c r="J178" s="22">
        <v>0</v>
      </c>
      <c r="K178" s="22">
        <v>-2146</v>
      </c>
      <c r="L178" s="22">
        <v>4866505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</row>
    <row r="179" spans="1:19" x14ac:dyDescent="0.35">
      <c r="A179" s="22" t="s">
        <v>114</v>
      </c>
      <c r="B179" s="22" t="s">
        <v>294</v>
      </c>
      <c r="C179" s="22" t="s">
        <v>469</v>
      </c>
      <c r="D179" s="22" t="s">
        <v>470</v>
      </c>
      <c r="E179" s="22">
        <v>899392</v>
      </c>
      <c r="F179" s="22">
        <v>980511</v>
      </c>
      <c r="G179" s="22">
        <v>21701</v>
      </c>
      <c r="H179" s="22">
        <v>204765</v>
      </c>
      <c r="I179" s="22">
        <v>0</v>
      </c>
      <c r="J179" s="22">
        <v>0</v>
      </c>
      <c r="K179" s="22">
        <v>0</v>
      </c>
      <c r="L179" s="22">
        <v>2106369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</row>
    <row r="180" spans="1:19" x14ac:dyDescent="0.35">
      <c r="A180" s="22" t="s">
        <v>114</v>
      </c>
      <c r="B180" s="22" t="s">
        <v>294</v>
      </c>
      <c r="C180" s="22" t="s">
        <v>471</v>
      </c>
      <c r="D180" s="22" t="s">
        <v>472</v>
      </c>
      <c r="E180" s="22">
        <v>18986648</v>
      </c>
      <c r="F180" s="22">
        <v>4681292</v>
      </c>
      <c r="G180" s="22">
        <v>20030</v>
      </c>
      <c r="H180" s="22">
        <v>335245</v>
      </c>
      <c r="I180" s="22">
        <v>0</v>
      </c>
      <c r="J180" s="22">
        <v>14022</v>
      </c>
      <c r="K180" s="22">
        <v>0</v>
      </c>
      <c r="L180" s="22">
        <v>24037237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</row>
    <row r="181" spans="1:19" x14ac:dyDescent="0.35">
      <c r="A181" s="22" t="s">
        <v>114</v>
      </c>
      <c r="B181" s="22" t="s">
        <v>294</v>
      </c>
      <c r="C181" s="22" t="s">
        <v>473</v>
      </c>
      <c r="D181" s="22" t="s">
        <v>474</v>
      </c>
      <c r="E181" s="22">
        <v>7687677</v>
      </c>
      <c r="F181" s="22">
        <v>3491476</v>
      </c>
      <c r="G181" s="22">
        <v>818933</v>
      </c>
      <c r="H181" s="22">
        <v>279145</v>
      </c>
      <c r="I181" s="22">
        <v>15381</v>
      </c>
      <c r="J181" s="22">
        <v>2343</v>
      </c>
      <c r="K181" s="22">
        <v>0</v>
      </c>
      <c r="L181" s="22">
        <v>12294955</v>
      </c>
      <c r="M181" s="22"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</row>
    <row r="182" spans="1:19" x14ac:dyDescent="0.35">
      <c r="A182" s="22" t="s">
        <v>114</v>
      </c>
      <c r="B182" s="22" t="s">
        <v>294</v>
      </c>
      <c r="C182" s="22" t="s">
        <v>475</v>
      </c>
      <c r="D182" s="22" t="s">
        <v>476</v>
      </c>
      <c r="E182" s="22">
        <v>1033433</v>
      </c>
      <c r="F182" s="22">
        <v>415737</v>
      </c>
      <c r="G182" s="22">
        <v>66216</v>
      </c>
      <c r="H182" s="22">
        <v>23</v>
      </c>
      <c r="I182" s="22">
        <v>0</v>
      </c>
      <c r="J182" s="22">
        <v>356</v>
      </c>
      <c r="K182" s="22">
        <v>-11135</v>
      </c>
      <c r="L182" s="22">
        <v>1504630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</row>
    <row r="183" spans="1:19" x14ac:dyDescent="0.35">
      <c r="A183" s="22" t="s">
        <v>114</v>
      </c>
      <c r="B183" s="22" t="s">
        <v>294</v>
      </c>
      <c r="C183" s="22" t="s">
        <v>477</v>
      </c>
      <c r="D183" s="22" t="s">
        <v>478</v>
      </c>
      <c r="E183" s="22">
        <v>3279407</v>
      </c>
      <c r="F183" s="22">
        <v>961391</v>
      </c>
      <c r="G183" s="22">
        <v>16891</v>
      </c>
      <c r="H183" s="22">
        <v>61628</v>
      </c>
      <c r="I183" s="22">
        <v>0</v>
      </c>
      <c r="J183" s="22">
        <v>4221</v>
      </c>
      <c r="K183" s="22">
        <v>0</v>
      </c>
      <c r="L183" s="22">
        <v>4323538</v>
      </c>
      <c r="M183" s="22"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</row>
    <row r="184" spans="1:19" x14ac:dyDescent="0.35">
      <c r="A184" s="22" t="s">
        <v>114</v>
      </c>
      <c r="B184" s="22" t="s">
        <v>294</v>
      </c>
      <c r="C184" s="22" t="s">
        <v>479</v>
      </c>
      <c r="D184" s="22" t="s">
        <v>480</v>
      </c>
      <c r="E184" s="22">
        <v>2304109</v>
      </c>
      <c r="F184" s="22">
        <v>979224</v>
      </c>
      <c r="G184" s="22">
        <v>15563</v>
      </c>
      <c r="H184" s="22">
        <v>88347</v>
      </c>
      <c r="I184" s="22">
        <v>19952</v>
      </c>
      <c r="J184" s="22">
        <v>5508</v>
      </c>
      <c r="K184" s="22">
        <v>0</v>
      </c>
      <c r="L184" s="22">
        <v>3412703</v>
      </c>
      <c r="M184" s="22"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</row>
    <row r="185" spans="1:19" x14ac:dyDescent="0.35">
      <c r="A185" s="22" t="s">
        <v>114</v>
      </c>
      <c r="B185" s="22" t="s">
        <v>294</v>
      </c>
      <c r="C185" s="22" t="s">
        <v>481</v>
      </c>
      <c r="D185" s="22" t="s">
        <v>482</v>
      </c>
      <c r="E185" s="22">
        <v>952622</v>
      </c>
      <c r="F185" s="22">
        <v>394293</v>
      </c>
      <c r="G185" s="22">
        <v>5618</v>
      </c>
      <c r="H185" s="22">
        <v>50226</v>
      </c>
      <c r="I185" s="22">
        <v>0</v>
      </c>
      <c r="J185" s="22">
        <v>118</v>
      </c>
      <c r="K185" s="22">
        <v>-3185</v>
      </c>
      <c r="L185" s="22">
        <v>1399692</v>
      </c>
      <c r="M185" s="22"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</row>
    <row r="186" spans="1:19" x14ac:dyDescent="0.35">
      <c r="A186" s="22" t="s">
        <v>114</v>
      </c>
      <c r="B186" s="22" t="s">
        <v>294</v>
      </c>
      <c r="C186" s="22" t="s">
        <v>483</v>
      </c>
      <c r="D186" s="22" t="s">
        <v>484</v>
      </c>
      <c r="E186" s="22">
        <v>3709924</v>
      </c>
      <c r="F186" s="22">
        <v>261588</v>
      </c>
      <c r="G186" s="22">
        <v>28997</v>
      </c>
      <c r="H186" s="22">
        <v>72683</v>
      </c>
      <c r="I186" s="22">
        <v>0</v>
      </c>
      <c r="J186" s="22">
        <v>735</v>
      </c>
      <c r="K186" s="22">
        <v>0</v>
      </c>
      <c r="L186" s="22">
        <v>4073927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</row>
    <row r="187" spans="1:19" x14ac:dyDescent="0.35">
      <c r="A187" s="22" t="s">
        <v>114</v>
      </c>
      <c r="B187" s="22" t="s">
        <v>294</v>
      </c>
      <c r="C187" s="22" t="s">
        <v>485</v>
      </c>
      <c r="D187" s="22" t="s">
        <v>486</v>
      </c>
      <c r="E187" s="22">
        <v>971729</v>
      </c>
      <c r="F187" s="22">
        <v>297489</v>
      </c>
      <c r="G187" s="22">
        <v>756</v>
      </c>
      <c r="H187" s="22">
        <v>63725</v>
      </c>
      <c r="I187" s="22">
        <v>0</v>
      </c>
      <c r="J187" s="22">
        <v>98</v>
      </c>
      <c r="K187" s="22">
        <v>0</v>
      </c>
      <c r="L187" s="22">
        <v>1333797</v>
      </c>
      <c r="M187" s="22"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</row>
    <row r="188" spans="1:19" x14ac:dyDescent="0.35">
      <c r="A188" s="22" t="s">
        <v>114</v>
      </c>
      <c r="B188" s="22" t="s">
        <v>294</v>
      </c>
      <c r="C188" s="22" t="s">
        <v>487</v>
      </c>
      <c r="D188" s="22" t="s">
        <v>488</v>
      </c>
      <c r="E188" s="22">
        <v>1504729</v>
      </c>
      <c r="F188" s="22">
        <v>1579559</v>
      </c>
      <c r="G188" s="22">
        <v>1777</v>
      </c>
      <c r="H188" s="22">
        <v>80336</v>
      </c>
      <c r="I188" s="22">
        <v>0</v>
      </c>
      <c r="J188" s="22">
        <v>3228</v>
      </c>
      <c r="K188" s="22">
        <v>0</v>
      </c>
      <c r="L188" s="22">
        <v>3169629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</row>
    <row r="189" spans="1:19" x14ac:dyDescent="0.35">
      <c r="A189" s="22" t="s">
        <v>114</v>
      </c>
      <c r="B189" s="22" t="s">
        <v>294</v>
      </c>
      <c r="C189" s="22" t="s">
        <v>489</v>
      </c>
      <c r="D189" s="22" t="s">
        <v>490</v>
      </c>
      <c r="E189" s="22">
        <v>706034</v>
      </c>
      <c r="F189" s="22">
        <v>254845</v>
      </c>
      <c r="G189" s="22">
        <v>70881</v>
      </c>
      <c r="H189" s="22">
        <v>37878</v>
      </c>
      <c r="I189" s="22">
        <v>0</v>
      </c>
      <c r="J189" s="22">
        <v>1039</v>
      </c>
      <c r="K189" s="22">
        <v>0</v>
      </c>
      <c r="L189" s="22">
        <v>1070677</v>
      </c>
      <c r="M189" s="22"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</row>
    <row r="190" spans="1:19" x14ac:dyDescent="0.35">
      <c r="A190" s="22" t="s">
        <v>114</v>
      </c>
      <c r="B190" s="22" t="s">
        <v>294</v>
      </c>
      <c r="C190" s="22" t="s">
        <v>491</v>
      </c>
      <c r="D190" s="22" t="s">
        <v>492</v>
      </c>
      <c r="E190" s="22">
        <v>5839964</v>
      </c>
      <c r="F190" s="22">
        <v>4108326</v>
      </c>
      <c r="G190" s="22">
        <v>49167</v>
      </c>
      <c r="H190" s="22">
        <v>634379</v>
      </c>
      <c r="I190" s="22">
        <v>3703</v>
      </c>
      <c r="J190" s="22">
        <v>0</v>
      </c>
      <c r="K190" s="22">
        <v>8469</v>
      </c>
      <c r="L190" s="22">
        <v>10644008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</row>
    <row r="191" spans="1:19" x14ac:dyDescent="0.35">
      <c r="A191" s="22" t="s">
        <v>114</v>
      </c>
      <c r="B191" s="22" t="s">
        <v>294</v>
      </c>
      <c r="C191" s="22" t="s">
        <v>493</v>
      </c>
      <c r="D191" s="22" t="s">
        <v>494</v>
      </c>
      <c r="E191" s="22">
        <v>4283498</v>
      </c>
      <c r="F191" s="22">
        <v>2194971</v>
      </c>
      <c r="G191" s="22">
        <v>16967</v>
      </c>
      <c r="H191" s="22">
        <v>280123</v>
      </c>
      <c r="I191" s="22">
        <v>4142</v>
      </c>
      <c r="J191" s="22">
        <v>1686</v>
      </c>
      <c r="K191" s="22">
        <v>0</v>
      </c>
      <c r="L191" s="22">
        <v>6781387</v>
      </c>
      <c r="M191" s="22"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</row>
    <row r="192" spans="1:19" x14ac:dyDescent="0.35">
      <c r="A192" s="22" t="s">
        <v>114</v>
      </c>
      <c r="B192" s="22" t="s">
        <v>294</v>
      </c>
      <c r="C192" s="22" t="s">
        <v>495</v>
      </c>
      <c r="D192" s="22" t="s">
        <v>496</v>
      </c>
      <c r="E192" s="22">
        <v>1135722</v>
      </c>
      <c r="F192" s="22">
        <v>504105</v>
      </c>
      <c r="G192" s="22">
        <v>17368</v>
      </c>
      <c r="H192" s="22">
        <v>54059</v>
      </c>
      <c r="I192" s="22">
        <v>627</v>
      </c>
      <c r="J192" s="22">
        <v>215</v>
      </c>
      <c r="K192" s="22">
        <v>0</v>
      </c>
      <c r="L192" s="22">
        <v>1712096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</row>
    <row r="193" spans="1:19" x14ac:dyDescent="0.35">
      <c r="A193" s="22" t="s">
        <v>114</v>
      </c>
      <c r="B193" s="22" t="s">
        <v>294</v>
      </c>
      <c r="C193" s="22" t="s">
        <v>497</v>
      </c>
      <c r="D193" s="22" t="s">
        <v>498</v>
      </c>
      <c r="E193" s="22">
        <v>2453939</v>
      </c>
      <c r="F193" s="22">
        <v>548145</v>
      </c>
      <c r="G193" s="22">
        <v>10602</v>
      </c>
      <c r="H193" s="22">
        <v>49360</v>
      </c>
      <c r="I193" s="22">
        <v>0</v>
      </c>
      <c r="J193" s="22">
        <v>1189</v>
      </c>
      <c r="K193" s="22">
        <v>0</v>
      </c>
      <c r="L193" s="22">
        <v>3063235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</row>
    <row r="194" spans="1:19" x14ac:dyDescent="0.35">
      <c r="A194" s="22" t="s">
        <v>114</v>
      </c>
      <c r="B194" s="22" t="s">
        <v>294</v>
      </c>
      <c r="C194" s="22" t="s">
        <v>499</v>
      </c>
      <c r="D194" s="22" t="s">
        <v>500</v>
      </c>
      <c r="E194" s="22">
        <v>5650595</v>
      </c>
      <c r="F194" s="22">
        <v>2896700</v>
      </c>
      <c r="G194" s="22">
        <v>80973</v>
      </c>
      <c r="H194" s="22">
        <v>161013</v>
      </c>
      <c r="I194" s="22">
        <v>18332</v>
      </c>
      <c r="J194" s="22">
        <v>1674</v>
      </c>
      <c r="K194" s="22">
        <v>0</v>
      </c>
      <c r="L194" s="22">
        <v>8809287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</row>
    <row r="195" spans="1:19" x14ac:dyDescent="0.35">
      <c r="A195" s="22" t="s">
        <v>114</v>
      </c>
      <c r="B195" s="22" t="s">
        <v>294</v>
      </c>
      <c r="C195" s="22" t="s">
        <v>501</v>
      </c>
      <c r="D195" s="22" t="s">
        <v>502</v>
      </c>
      <c r="E195" s="22">
        <v>1679972</v>
      </c>
      <c r="F195" s="22">
        <v>651453</v>
      </c>
      <c r="G195" s="22">
        <v>50937</v>
      </c>
      <c r="H195" s="22">
        <v>66558</v>
      </c>
      <c r="I195" s="22">
        <v>4118</v>
      </c>
      <c r="J195" s="22">
        <v>1221</v>
      </c>
      <c r="K195" s="22">
        <v>0</v>
      </c>
      <c r="L195" s="22">
        <v>2454259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</row>
    <row r="196" spans="1:19" x14ac:dyDescent="0.35">
      <c r="A196" s="22" t="s">
        <v>114</v>
      </c>
      <c r="B196" s="22" t="s">
        <v>294</v>
      </c>
      <c r="C196" s="22" t="s">
        <v>503</v>
      </c>
      <c r="D196" s="22" t="s">
        <v>504</v>
      </c>
      <c r="E196" s="22">
        <v>5305995</v>
      </c>
      <c r="F196" s="22">
        <v>3564022</v>
      </c>
      <c r="G196" s="22">
        <v>38863</v>
      </c>
      <c r="H196" s="22">
        <v>150073</v>
      </c>
      <c r="I196" s="22">
        <v>18796</v>
      </c>
      <c r="J196" s="22">
        <v>19745</v>
      </c>
      <c r="K196" s="22">
        <v>0</v>
      </c>
      <c r="L196" s="22">
        <v>9097494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</row>
    <row r="197" spans="1:19" x14ac:dyDescent="0.35">
      <c r="A197" s="22" t="s">
        <v>114</v>
      </c>
      <c r="B197" s="22" t="s">
        <v>294</v>
      </c>
      <c r="C197" s="22" t="s">
        <v>505</v>
      </c>
      <c r="D197" s="22" t="s">
        <v>506</v>
      </c>
      <c r="E197" s="22">
        <v>9114411</v>
      </c>
      <c r="F197" s="22">
        <v>7768982</v>
      </c>
      <c r="G197" s="22">
        <v>37233</v>
      </c>
      <c r="H197" s="22">
        <v>2710738</v>
      </c>
      <c r="I197" s="22">
        <v>0</v>
      </c>
      <c r="J197" s="22">
        <v>23</v>
      </c>
      <c r="K197" s="22">
        <v>0</v>
      </c>
      <c r="L197" s="22">
        <v>19631387</v>
      </c>
      <c r="M197" s="22"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</row>
    <row r="198" spans="1:19" x14ac:dyDescent="0.35">
      <c r="A198" s="22" t="s">
        <v>114</v>
      </c>
      <c r="B198" s="22" t="s">
        <v>507</v>
      </c>
      <c r="C198" s="22" t="s">
        <v>508</v>
      </c>
      <c r="D198" s="22" t="s">
        <v>509</v>
      </c>
      <c r="E198" s="22">
        <v>768272</v>
      </c>
      <c r="F198" s="22">
        <v>218030</v>
      </c>
      <c r="G198" s="22">
        <v>0</v>
      </c>
      <c r="H198" s="22">
        <v>24430</v>
      </c>
      <c r="I198" s="22">
        <v>0</v>
      </c>
      <c r="J198" s="22">
        <v>868</v>
      </c>
      <c r="K198" s="22">
        <v>0</v>
      </c>
      <c r="L198" s="22">
        <v>1011600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</row>
    <row r="199" spans="1:19" x14ac:dyDescent="0.35">
      <c r="A199" s="22" t="s">
        <v>114</v>
      </c>
      <c r="B199" s="22" t="s">
        <v>507</v>
      </c>
      <c r="C199" s="22" t="s">
        <v>510</v>
      </c>
      <c r="D199" s="22" t="s">
        <v>511</v>
      </c>
      <c r="E199" s="22">
        <v>1978045</v>
      </c>
      <c r="F199" s="22">
        <v>132437</v>
      </c>
      <c r="G199" s="22">
        <v>1671</v>
      </c>
      <c r="H199" s="22">
        <v>23376</v>
      </c>
      <c r="I199" s="22">
        <v>0</v>
      </c>
      <c r="J199" s="22">
        <v>121</v>
      </c>
      <c r="K199" s="22">
        <v>245700</v>
      </c>
      <c r="L199" s="22">
        <v>2381350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</row>
    <row r="200" spans="1:19" x14ac:dyDescent="0.35">
      <c r="A200" s="22" t="s">
        <v>114</v>
      </c>
      <c r="B200" s="22" t="s">
        <v>507</v>
      </c>
      <c r="C200" s="22" t="s">
        <v>512</v>
      </c>
      <c r="D200" s="22" t="s">
        <v>513</v>
      </c>
      <c r="E200" s="22">
        <v>796175</v>
      </c>
      <c r="F200" s="22">
        <v>330383</v>
      </c>
      <c r="G200" s="22">
        <v>498389</v>
      </c>
      <c r="H200" s="22">
        <v>22666</v>
      </c>
      <c r="I200" s="22">
        <v>0</v>
      </c>
      <c r="J200" s="22">
        <v>0</v>
      </c>
      <c r="K200" s="22">
        <v>105</v>
      </c>
      <c r="L200" s="22">
        <v>1647718</v>
      </c>
      <c r="M200" s="22"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</row>
    <row r="201" spans="1:19" x14ac:dyDescent="0.35">
      <c r="A201" s="22" t="s">
        <v>114</v>
      </c>
      <c r="B201" s="22" t="s">
        <v>507</v>
      </c>
      <c r="C201" s="22" t="s">
        <v>514</v>
      </c>
      <c r="D201" s="22" t="s">
        <v>515</v>
      </c>
      <c r="E201" s="22">
        <v>140729</v>
      </c>
      <c r="F201" s="22">
        <v>79405</v>
      </c>
      <c r="G201" s="22">
        <v>2374</v>
      </c>
      <c r="H201" s="22">
        <v>8160</v>
      </c>
      <c r="I201" s="22">
        <v>991</v>
      </c>
      <c r="J201" s="22">
        <v>0</v>
      </c>
      <c r="K201" s="22">
        <v>-8975</v>
      </c>
      <c r="L201" s="22">
        <v>222684</v>
      </c>
      <c r="M201" s="22">
        <v>0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2">
        <v>0</v>
      </c>
    </row>
    <row r="202" spans="1:19" x14ac:dyDescent="0.35">
      <c r="A202" s="22" t="s">
        <v>114</v>
      </c>
      <c r="B202" s="22" t="s">
        <v>507</v>
      </c>
      <c r="C202" s="22" t="s">
        <v>516</v>
      </c>
      <c r="D202" s="22" t="s">
        <v>517</v>
      </c>
      <c r="E202" s="22">
        <v>176559</v>
      </c>
      <c r="F202" s="22">
        <v>9066</v>
      </c>
      <c r="G202" s="22">
        <v>0</v>
      </c>
      <c r="H202" s="22">
        <v>5122</v>
      </c>
      <c r="I202" s="22">
        <v>1711</v>
      </c>
      <c r="J202" s="22">
        <v>0</v>
      </c>
      <c r="K202" s="22">
        <v>0</v>
      </c>
      <c r="L202" s="22">
        <v>192458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</row>
    <row r="203" spans="1:19" x14ac:dyDescent="0.35">
      <c r="A203" s="22" t="s">
        <v>114</v>
      </c>
      <c r="B203" s="22" t="s">
        <v>507</v>
      </c>
      <c r="C203" s="22" t="s">
        <v>518</v>
      </c>
      <c r="D203" s="22" t="s">
        <v>519</v>
      </c>
      <c r="E203" s="22">
        <v>474665</v>
      </c>
      <c r="F203" s="22">
        <v>80600</v>
      </c>
      <c r="G203" s="22">
        <v>0</v>
      </c>
      <c r="H203" s="22">
        <v>15000</v>
      </c>
      <c r="I203" s="22">
        <v>0</v>
      </c>
      <c r="J203" s="22">
        <v>0</v>
      </c>
      <c r="K203" s="22">
        <v>0</v>
      </c>
      <c r="L203" s="22">
        <v>570265</v>
      </c>
      <c r="M203" s="22">
        <v>0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  <c r="S203" s="22">
        <v>0</v>
      </c>
    </row>
    <row r="204" spans="1:19" x14ac:dyDescent="0.35">
      <c r="A204" s="22" t="s">
        <v>114</v>
      </c>
      <c r="B204" s="22" t="s">
        <v>507</v>
      </c>
      <c r="C204" s="22" t="s">
        <v>520</v>
      </c>
      <c r="D204" s="22" t="s">
        <v>521</v>
      </c>
      <c r="E204" s="22">
        <v>720509</v>
      </c>
      <c r="F204" s="22">
        <v>46969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>
        <v>767478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</row>
    <row r="205" spans="1:19" x14ac:dyDescent="0.35">
      <c r="A205" s="22" t="s">
        <v>114</v>
      </c>
      <c r="B205" s="22" t="s">
        <v>507</v>
      </c>
      <c r="C205" s="22" t="s">
        <v>522</v>
      </c>
      <c r="D205" s="22" t="s">
        <v>523</v>
      </c>
      <c r="E205" s="22">
        <v>236761</v>
      </c>
      <c r="F205" s="22">
        <v>26377</v>
      </c>
      <c r="G205" s="22">
        <v>0</v>
      </c>
      <c r="H205" s="22">
        <v>7565</v>
      </c>
      <c r="I205" s="22">
        <v>1647</v>
      </c>
      <c r="J205" s="22">
        <v>0</v>
      </c>
      <c r="K205" s="22">
        <v>0</v>
      </c>
      <c r="L205" s="22">
        <v>272350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</row>
    <row r="206" spans="1:19" x14ac:dyDescent="0.35">
      <c r="A206" s="22" t="s">
        <v>114</v>
      </c>
      <c r="B206" s="22" t="s">
        <v>507</v>
      </c>
      <c r="C206" s="22" t="s">
        <v>524</v>
      </c>
      <c r="D206" s="22" t="s">
        <v>525</v>
      </c>
      <c r="E206" s="22">
        <v>316118</v>
      </c>
      <c r="F206" s="22">
        <v>31397</v>
      </c>
      <c r="G206" s="22">
        <v>0</v>
      </c>
      <c r="H206" s="22">
        <v>5758</v>
      </c>
      <c r="I206" s="22">
        <v>0</v>
      </c>
      <c r="J206" s="22">
        <v>0</v>
      </c>
      <c r="K206" s="22">
        <v>0</v>
      </c>
      <c r="L206" s="22">
        <v>353273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</row>
    <row r="207" spans="1:19" x14ac:dyDescent="0.35">
      <c r="A207" s="22" t="s">
        <v>114</v>
      </c>
      <c r="B207" s="22" t="s">
        <v>507</v>
      </c>
      <c r="C207" s="22" t="s">
        <v>526</v>
      </c>
      <c r="D207" s="22" t="s">
        <v>527</v>
      </c>
      <c r="E207" s="22">
        <v>861619</v>
      </c>
      <c r="F207" s="22">
        <v>287207</v>
      </c>
      <c r="G207" s="22">
        <v>0</v>
      </c>
      <c r="H207" s="22">
        <v>40987</v>
      </c>
      <c r="I207" s="22">
        <v>0</v>
      </c>
      <c r="J207" s="22">
        <v>0</v>
      </c>
      <c r="K207" s="22">
        <v>0</v>
      </c>
      <c r="L207" s="22">
        <v>1189813</v>
      </c>
      <c r="M207" s="22"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</row>
    <row r="208" spans="1:19" x14ac:dyDescent="0.35">
      <c r="A208" s="22" t="s">
        <v>114</v>
      </c>
      <c r="B208" s="22" t="s">
        <v>507</v>
      </c>
      <c r="C208" s="22" t="s">
        <v>528</v>
      </c>
      <c r="D208" s="22" t="s">
        <v>529</v>
      </c>
      <c r="E208" s="22">
        <v>493879</v>
      </c>
      <c r="F208" s="22">
        <v>88104</v>
      </c>
      <c r="G208" s="22">
        <v>1531</v>
      </c>
      <c r="H208" s="22">
        <v>29552</v>
      </c>
      <c r="I208" s="22">
        <v>0</v>
      </c>
      <c r="J208" s="22">
        <v>0</v>
      </c>
      <c r="K208" s="22">
        <v>0</v>
      </c>
      <c r="L208" s="22">
        <v>613066</v>
      </c>
      <c r="M208" s="22"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</row>
    <row r="209" spans="1:19" x14ac:dyDescent="0.35">
      <c r="A209" s="22" t="s">
        <v>114</v>
      </c>
      <c r="B209" s="22" t="s">
        <v>507</v>
      </c>
      <c r="C209" s="22" t="s">
        <v>530</v>
      </c>
      <c r="D209" s="22" t="s">
        <v>531</v>
      </c>
      <c r="E209" s="22">
        <v>306430</v>
      </c>
      <c r="F209" s="22">
        <v>30714</v>
      </c>
      <c r="G209" s="22">
        <v>689</v>
      </c>
      <c r="H209" s="22">
        <v>31634</v>
      </c>
      <c r="I209" s="22">
        <v>0</v>
      </c>
      <c r="J209" s="22">
        <v>0</v>
      </c>
      <c r="K209" s="22">
        <v>0</v>
      </c>
      <c r="L209" s="22">
        <v>369467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</row>
    <row r="210" spans="1:19" x14ac:dyDescent="0.35">
      <c r="A210" s="22" t="s">
        <v>114</v>
      </c>
      <c r="B210" s="22" t="s">
        <v>507</v>
      </c>
      <c r="C210" s="22" t="s">
        <v>532</v>
      </c>
      <c r="D210" s="22" t="s">
        <v>533</v>
      </c>
      <c r="E210" s="22">
        <v>192952</v>
      </c>
      <c r="F210" s="22">
        <v>15101</v>
      </c>
      <c r="G210" s="22">
        <v>1778</v>
      </c>
      <c r="H210" s="22">
        <v>7497</v>
      </c>
      <c r="I210" s="22">
        <v>975</v>
      </c>
      <c r="J210" s="22">
        <v>1266</v>
      </c>
      <c r="K210" s="22">
        <v>0</v>
      </c>
      <c r="L210" s="22">
        <v>219569</v>
      </c>
      <c r="M210" s="22"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</row>
    <row r="211" spans="1:19" x14ac:dyDescent="0.35">
      <c r="A211" s="22" t="s">
        <v>114</v>
      </c>
      <c r="B211" s="22" t="s">
        <v>507</v>
      </c>
      <c r="C211" s="22" t="s">
        <v>534</v>
      </c>
      <c r="D211" s="22" t="s">
        <v>535</v>
      </c>
      <c r="E211" s="22">
        <v>804754</v>
      </c>
      <c r="F211" s="22">
        <v>274282</v>
      </c>
      <c r="G211" s="22">
        <v>82274</v>
      </c>
      <c r="H211" s="22">
        <v>169179</v>
      </c>
      <c r="I211" s="22">
        <v>2184</v>
      </c>
      <c r="J211" s="22">
        <v>930</v>
      </c>
      <c r="K211" s="22">
        <v>0</v>
      </c>
      <c r="L211" s="22">
        <v>1333603</v>
      </c>
      <c r="M211" s="22"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</row>
    <row r="212" spans="1:19" x14ac:dyDescent="0.35">
      <c r="A212" s="22" t="s">
        <v>114</v>
      </c>
      <c r="B212" s="22" t="s">
        <v>507</v>
      </c>
      <c r="C212" s="22" t="s">
        <v>536</v>
      </c>
      <c r="D212" s="22" t="s">
        <v>537</v>
      </c>
      <c r="E212" s="22">
        <v>563683</v>
      </c>
      <c r="F212" s="22">
        <v>185098</v>
      </c>
      <c r="G212" s="22">
        <v>1</v>
      </c>
      <c r="H212" s="22">
        <v>14605</v>
      </c>
      <c r="I212" s="22">
        <v>0</v>
      </c>
      <c r="J212" s="22">
        <v>665</v>
      </c>
      <c r="K212" s="22">
        <v>0</v>
      </c>
      <c r="L212" s="22">
        <v>764052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</row>
    <row r="213" spans="1:19" x14ac:dyDescent="0.35">
      <c r="A213" s="22" t="s">
        <v>114</v>
      </c>
      <c r="B213" s="22" t="s">
        <v>507</v>
      </c>
      <c r="C213" s="22" t="s">
        <v>538</v>
      </c>
      <c r="D213" s="22" t="s">
        <v>539</v>
      </c>
      <c r="E213" s="22">
        <v>482002</v>
      </c>
      <c r="F213" s="22">
        <v>43589</v>
      </c>
      <c r="G213" s="22">
        <v>57</v>
      </c>
      <c r="H213" s="22">
        <v>12790</v>
      </c>
      <c r="I213" s="22">
        <v>0</v>
      </c>
      <c r="J213" s="22">
        <v>117</v>
      </c>
      <c r="K213" s="22">
        <v>0</v>
      </c>
      <c r="L213" s="22">
        <v>538555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</row>
    <row r="214" spans="1:19" x14ac:dyDescent="0.35">
      <c r="A214" s="22" t="s">
        <v>114</v>
      </c>
      <c r="B214" s="22" t="s">
        <v>507</v>
      </c>
      <c r="C214" s="22" t="s">
        <v>540</v>
      </c>
      <c r="D214" s="22" t="s">
        <v>541</v>
      </c>
      <c r="E214" s="22">
        <v>260211</v>
      </c>
      <c r="F214" s="22">
        <v>32599</v>
      </c>
      <c r="G214" s="22">
        <v>668</v>
      </c>
      <c r="H214" s="22">
        <v>6821</v>
      </c>
      <c r="I214" s="22">
        <v>731</v>
      </c>
      <c r="J214" s="22">
        <v>2674</v>
      </c>
      <c r="K214" s="22">
        <v>0</v>
      </c>
      <c r="L214" s="22">
        <v>303704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</row>
    <row r="215" spans="1:19" x14ac:dyDescent="0.35">
      <c r="A215" s="22" t="s">
        <v>114</v>
      </c>
      <c r="B215" s="22" t="s">
        <v>507</v>
      </c>
      <c r="C215" s="22" t="s">
        <v>542</v>
      </c>
      <c r="D215" s="22" t="s">
        <v>543</v>
      </c>
      <c r="E215" s="22">
        <v>478397</v>
      </c>
      <c r="F215" s="22">
        <v>113584</v>
      </c>
      <c r="G215" s="22">
        <v>590</v>
      </c>
      <c r="H215" s="22">
        <v>16015</v>
      </c>
      <c r="I215" s="22">
        <v>0</v>
      </c>
      <c r="J215" s="22">
        <v>298</v>
      </c>
      <c r="K215" s="22">
        <v>0</v>
      </c>
      <c r="L215" s="22">
        <v>608884</v>
      </c>
      <c r="M215" s="22"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</row>
    <row r="216" spans="1:19" x14ac:dyDescent="0.35">
      <c r="A216" s="22" t="s">
        <v>114</v>
      </c>
      <c r="B216" s="22" t="s">
        <v>507</v>
      </c>
      <c r="C216" s="22" t="s">
        <v>544</v>
      </c>
      <c r="D216" s="22" t="s">
        <v>545</v>
      </c>
      <c r="E216" s="22">
        <v>331029</v>
      </c>
      <c r="F216" s="22">
        <v>53811</v>
      </c>
      <c r="G216" s="22">
        <v>0</v>
      </c>
      <c r="H216" s="22">
        <v>5647</v>
      </c>
      <c r="I216" s="22">
        <v>0</v>
      </c>
      <c r="J216" s="22">
        <v>0</v>
      </c>
      <c r="K216" s="22">
        <v>0</v>
      </c>
      <c r="L216" s="22">
        <v>390487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</row>
    <row r="217" spans="1:19" x14ac:dyDescent="0.35">
      <c r="A217" s="22" t="s">
        <v>114</v>
      </c>
      <c r="B217" s="22" t="s">
        <v>507</v>
      </c>
      <c r="C217" s="22" t="s">
        <v>546</v>
      </c>
      <c r="D217" s="22" t="s">
        <v>547</v>
      </c>
      <c r="E217" s="22">
        <v>281618</v>
      </c>
      <c r="F217" s="22">
        <v>69467</v>
      </c>
      <c r="G217" s="22">
        <v>5212</v>
      </c>
      <c r="H217" s="22">
        <v>82114</v>
      </c>
      <c r="I217" s="22">
        <v>11174</v>
      </c>
      <c r="J217" s="22">
        <v>3144</v>
      </c>
      <c r="K217" s="22">
        <v>0</v>
      </c>
      <c r="L217" s="22">
        <v>452729</v>
      </c>
      <c r="M217" s="22"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</row>
    <row r="218" spans="1:19" x14ac:dyDescent="0.35">
      <c r="A218" s="22" t="s">
        <v>114</v>
      </c>
      <c r="B218" s="22" t="s">
        <v>507</v>
      </c>
      <c r="C218" s="22" t="s">
        <v>548</v>
      </c>
      <c r="D218" s="22" t="s">
        <v>549</v>
      </c>
      <c r="E218" s="22">
        <v>285475</v>
      </c>
      <c r="F218" s="22">
        <v>37350</v>
      </c>
      <c r="G218" s="22">
        <v>1052</v>
      </c>
      <c r="H218" s="22">
        <v>63998</v>
      </c>
      <c r="I218" s="22">
        <v>0</v>
      </c>
      <c r="J218" s="22">
        <v>0</v>
      </c>
      <c r="K218" s="22">
        <v>0</v>
      </c>
      <c r="L218" s="22">
        <v>387875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</row>
    <row r="219" spans="1:19" x14ac:dyDescent="0.35">
      <c r="A219" s="22" t="s">
        <v>114</v>
      </c>
      <c r="B219" s="22" t="s">
        <v>507</v>
      </c>
      <c r="C219" s="22" t="s">
        <v>550</v>
      </c>
      <c r="D219" s="22" t="s">
        <v>551</v>
      </c>
      <c r="E219" s="22">
        <v>826786</v>
      </c>
      <c r="F219" s="22">
        <v>39803</v>
      </c>
      <c r="G219" s="22">
        <v>248</v>
      </c>
      <c r="H219" s="22">
        <v>0</v>
      </c>
      <c r="I219" s="22">
        <v>0</v>
      </c>
      <c r="J219" s="22">
        <v>0</v>
      </c>
      <c r="K219" s="22">
        <v>0</v>
      </c>
      <c r="L219" s="22">
        <v>866837</v>
      </c>
      <c r="M219" s="22"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</row>
    <row r="220" spans="1:19" x14ac:dyDescent="0.35">
      <c r="A220" s="22" t="s">
        <v>114</v>
      </c>
      <c r="B220" s="22" t="s">
        <v>507</v>
      </c>
      <c r="C220" s="22" t="s">
        <v>552</v>
      </c>
      <c r="D220" s="22" t="s">
        <v>553</v>
      </c>
      <c r="E220" s="22">
        <v>404744</v>
      </c>
      <c r="F220" s="22">
        <v>29562</v>
      </c>
      <c r="G220" s="22">
        <v>2081</v>
      </c>
      <c r="H220" s="22">
        <v>16318</v>
      </c>
      <c r="I220" s="22">
        <v>0</v>
      </c>
      <c r="J220" s="22">
        <v>47</v>
      </c>
      <c r="K220" s="22">
        <v>0</v>
      </c>
      <c r="L220" s="22">
        <v>452752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</row>
    <row r="221" spans="1:19" x14ac:dyDescent="0.35">
      <c r="A221" s="22" t="s">
        <v>114</v>
      </c>
      <c r="B221" s="22" t="s">
        <v>507</v>
      </c>
      <c r="C221" s="22" t="s">
        <v>554</v>
      </c>
      <c r="D221" s="22" t="s">
        <v>555</v>
      </c>
      <c r="E221" s="22">
        <v>622972</v>
      </c>
      <c r="F221" s="22">
        <v>435944</v>
      </c>
      <c r="G221" s="22">
        <v>2288</v>
      </c>
      <c r="H221" s="22">
        <v>43762</v>
      </c>
      <c r="I221" s="22">
        <v>0</v>
      </c>
      <c r="J221" s="22">
        <v>1749</v>
      </c>
      <c r="K221" s="22">
        <v>0</v>
      </c>
      <c r="L221" s="22">
        <v>1106715</v>
      </c>
      <c r="M221" s="22"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</row>
    <row r="222" spans="1:19" x14ac:dyDescent="0.35">
      <c r="A222" s="22" t="s">
        <v>114</v>
      </c>
      <c r="B222" s="22" t="s">
        <v>507</v>
      </c>
      <c r="C222" s="22" t="s">
        <v>556</v>
      </c>
      <c r="D222" s="22" t="s">
        <v>557</v>
      </c>
      <c r="E222" s="22">
        <v>227094</v>
      </c>
      <c r="F222" s="22">
        <v>80403</v>
      </c>
      <c r="G222" s="22">
        <v>1</v>
      </c>
      <c r="H222" s="22">
        <v>0</v>
      </c>
      <c r="I222" s="22">
        <v>0</v>
      </c>
      <c r="J222" s="22">
        <v>0</v>
      </c>
      <c r="K222" s="22">
        <v>0</v>
      </c>
      <c r="L222" s="22">
        <v>307498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</row>
    <row r="223" spans="1:19" x14ac:dyDescent="0.35">
      <c r="A223" s="22" t="s">
        <v>114</v>
      </c>
      <c r="B223" s="22" t="s">
        <v>507</v>
      </c>
      <c r="C223" s="22" t="s">
        <v>558</v>
      </c>
      <c r="D223" s="22" t="s">
        <v>559</v>
      </c>
      <c r="E223" s="22">
        <v>202977</v>
      </c>
      <c r="F223" s="22">
        <v>40488</v>
      </c>
      <c r="G223" s="22">
        <v>0</v>
      </c>
      <c r="H223" s="22">
        <v>2430</v>
      </c>
      <c r="I223" s="22">
        <v>3579</v>
      </c>
      <c r="J223" s="22">
        <v>0</v>
      </c>
      <c r="K223" s="22">
        <v>0</v>
      </c>
      <c r="L223" s="22">
        <v>249474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</row>
    <row r="224" spans="1:19" x14ac:dyDescent="0.35">
      <c r="A224" s="22" t="s">
        <v>114</v>
      </c>
      <c r="B224" s="22" t="s">
        <v>507</v>
      </c>
      <c r="C224" s="22" t="s">
        <v>560</v>
      </c>
      <c r="D224" s="22" t="s">
        <v>561</v>
      </c>
      <c r="E224" s="22">
        <v>443676</v>
      </c>
      <c r="F224" s="22">
        <v>101210</v>
      </c>
      <c r="G224" s="22">
        <v>0</v>
      </c>
      <c r="H224" s="22">
        <v>15749</v>
      </c>
      <c r="I224" s="22">
        <v>0</v>
      </c>
      <c r="J224" s="22">
        <v>470</v>
      </c>
      <c r="K224" s="22">
        <v>0</v>
      </c>
      <c r="L224" s="22">
        <v>561105</v>
      </c>
      <c r="M224" s="22"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</row>
    <row r="225" spans="1:19" x14ac:dyDescent="0.35">
      <c r="A225" s="22" t="s">
        <v>114</v>
      </c>
      <c r="B225" s="22" t="s">
        <v>507</v>
      </c>
      <c r="C225" s="22" t="s">
        <v>562</v>
      </c>
      <c r="D225" s="22" t="s">
        <v>563</v>
      </c>
      <c r="E225" s="22">
        <v>125227</v>
      </c>
      <c r="F225" s="22">
        <v>24285</v>
      </c>
      <c r="G225" s="22">
        <v>0</v>
      </c>
      <c r="H225" s="22">
        <v>3815</v>
      </c>
      <c r="I225" s="22">
        <v>1566</v>
      </c>
      <c r="J225" s="22">
        <v>0</v>
      </c>
      <c r="K225" s="22">
        <v>0</v>
      </c>
      <c r="L225" s="22">
        <v>154893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</row>
    <row r="226" spans="1:19" x14ac:dyDescent="0.35">
      <c r="A226" s="22" t="s">
        <v>114</v>
      </c>
      <c r="B226" s="22" t="s">
        <v>507</v>
      </c>
      <c r="C226" s="22" t="s">
        <v>564</v>
      </c>
      <c r="D226" s="22" t="s">
        <v>565</v>
      </c>
      <c r="E226" s="22">
        <v>725696</v>
      </c>
      <c r="F226" s="22">
        <v>209704</v>
      </c>
      <c r="G226" s="22">
        <v>0</v>
      </c>
      <c r="H226" s="22">
        <v>32259</v>
      </c>
      <c r="I226" s="22">
        <v>1600</v>
      </c>
      <c r="J226" s="22">
        <v>2715</v>
      </c>
      <c r="K226" s="22">
        <v>0</v>
      </c>
      <c r="L226" s="22">
        <v>971974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</row>
    <row r="227" spans="1:19" x14ac:dyDescent="0.35">
      <c r="A227" s="22" t="s">
        <v>114</v>
      </c>
      <c r="B227" s="22" t="s">
        <v>507</v>
      </c>
      <c r="C227" s="22" t="s">
        <v>566</v>
      </c>
      <c r="D227" s="22" t="s">
        <v>567</v>
      </c>
      <c r="E227" s="22">
        <v>192409</v>
      </c>
      <c r="F227" s="22">
        <v>29338</v>
      </c>
      <c r="G227" s="22">
        <v>0</v>
      </c>
      <c r="H227" s="22">
        <v>13624</v>
      </c>
      <c r="I227" s="22">
        <v>0</v>
      </c>
      <c r="J227" s="22">
        <v>690</v>
      </c>
      <c r="K227" s="22">
        <v>0</v>
      </c>
      <c r="L227" s="22">
        <v>236061</v>
      </c>
      <c r="M227" s="22"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</row>
    <row r="228" spans="1:19" x14ac:dyDescent="0.35">
      <c r="A228" s="22" t="s">
        <v>114</v>
      </c>
      <c r="B228" s="22" t="s">
        <v>507</v>
      </c>
      <c r="C228" s="22" t="s">
        <v>568</v>
      </c>
      <c r="D228" s="22" t="s">
        <v>569</v>
      </c>
      <c r="E228" s="22">
        <v>363355</v>
      </c>
      <c r="F228" s="22">
        <v>8715</v>
      </c>
      <c r="G228" s="22">
        <v>510</v>
      </c>
      <c r="H228" s="22">
        <v>11862</v>
      </c>
      <c r="I228" s="22">
        <v>840</v>
      </c>
      <c r="J228" s="22">
        <v>256</v>
      </c>
      <c r="K228" s="22">
        <v>0</v>
      </c>
      <c r="L228" s="22">
        <v>385538</v>
      </c>
      <c r="M228" s="22"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</row>
    <row r="229" spans="1:19" x14ac:dyDescent="0.35">
      <c r="A229" s="22" t="s">
        <v>114</v>
      </c>
      <c r="B229" s="22" t="s">
        <v>507</v>
      </c>
      <c r="C229" s="22" t="s">
        <v>570</v>
      </c>
      <c r="D229" s="22" t="s">
        <v>571</v>
      </c>
      <c r="E229" s="22">
        <v>941514</v>
      </c>
      <c r="F229" s="22">
        <v>111175</v>
      </c>
      <c r="G229" s="22">
        <v>690</v>
      </c>
      <c r="H229" s="22">
        <v>18958</v>
      </c>
      <c r="I229" s="22">
        <v>0</v>
      </c>
      <c r="J229" s="22">
        <v>0</v>
      </c>
      <c r="K229" s="22">
        <v>0</v>
      </c>
      <c r="L229" s="22">
        <v>1072337</v>
      </c>
      <c r="M229" s="22"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</row>
    <row r="230" spans="1:19" x14ac:dyDescent="0.35">
      <c r="A230" s="22" t="s">
        <v>114</v>
      </c>
      <c r="B230" s="22" t="s">
        <v>507</v>
      </c>
      <c r="C230" s="22" t="s">
        <v>572</v>
      </c>
      <c r="D230" s="22" t="s">
        <v>573</v>
      </c>
      <c r="E230" s="22">
        <v>168454</v>
      </c>
      <c r="F230" s="22">
        <v>77017</v>
      </c>
      <c r="G230" s="22">
        <v>0</v>
      </c>
      <c r="H230" s="22">
        <v>972</v>
      </c>
      <c r="I230" s="22">
        <v>0</v>
      </c>
      <c r="J230" s="22">
        <v>0</v>
      </c>
      <c r="K230" s="22">
        <v>0</v>
      </c>
      <c r="L230" s="22">
        <v>246443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</row>
    <row r="231" spans="1:19" x14ac:dyDescent="0.35">
      <c r="A231" s="22" t="s">
        <v>114</v>
      </c>
      <c r="B231" s="22" t="s">
        <v>507</v>
      </c>
      <c r="C231" s="22" t="s">
        <v>574</v>
      </c>
      <c r="D231" s="22" t="s">
        <v>575</v>
      </c>
      <c r="E231" s="22">
        <v>78166</v>
      </c>
      <c r="F231" s="22">
        <v>5941</v>
      </c>
      <c r="G231" s="22">
        <v>0</v>
      </c>
      <c r="H231" s="22">
        <v>3079</v>
      </c>
      <c r="I231" s="22">
        <v>0</v>
      </c>
      <c r="J231" s="22">
        <v>0</v>
      </c>
      <c r="K231" s="22">
        <v>0</v>
      </c>
      <c r="L231" s="22">
        <v>87186</v>
      </c>
      <c r="M231" s="22"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</row>
    <row r="232" spans="1:19" x14ac:dyDescent="0.35">
      <c r="A232" s="22" t="s">
        <v>114</v>
      </c>
      <c r="B232" s="22" t="s">
        <v>507</v>
      </c>
      <c r="C232" s="22" t="s">
        <v>576</v>
      </c>
      <c r="D232" s="22" t="s">
        <v>577</v>
      </c>
      <c r="E232" s="22">
        <v>377040</v>
      </c>
      <c r="F232" s="22">
        <v>46133</v>
      </c>
      <c r="G232" s="22">
        <v>4094</v>
      </c>
      <c r="H232" s="22">
        <v>12839</v>
      </c>
      <c r="I232" s="22">
        <v>4096</v>
      </c>
      <c r="J232" s="22">
        <v>0</v>
      </c>
      <c r="K232" s="22">
        <v>0</v>
      </c>
      <c r="L232" s="22">
        <v>444202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</row>
    <row r="233" spans="1:19" x14ac:dyDescent="0.35">
      <c r="A233" s="22" t="s">
        <v>114</v>
      </c>
      <c r="B233" s="22" t="s">
        <v>507</v>
      </c>
      <c r="C233" s="22" t="s">
        <v>578</v>
      </c>
      <c r="D233" s="22" t="s">
        <v>579</v>
      </c>
      <c r="E233" s="22">
        <v>271809</v>
      </c>
      <c r="F233" s="22">
        <v>31289</v>
      </c>
      <c r="G233" s="22">
        <v>645</v>
      </c>
      <c r="H233" s="22">
        <v>9420</v>
      </c>
      <c r="I233" s="22">
        <v>0</v>
      </c>
      <c r="J233" s="22">
        <v>112</v>
      </c>
      <c r="K233" s="22">
        <v>-3115</v>
      </c>
      <c r="L233" s="22">
        <v>310160</v>
      </c>
      <c r="M233" s="22"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</row>
    <row r="234" spans="1:19" x14ac:dyDescent="0.35">
      <c r="A234" s="22" t="s">
        <v>114</v>
      </c>
      <c r="B234" s="22" t="s">
        <v>507</v>
      </c>
      <c r="C234" s="22" t="s">
        <v>580</v>
      </c>
      <c r="D234" s="22" t="s">
        <v>581</v>
      </c>
      <c r="E234" s="22">
        <v>145034</v>
      </c>
      <c r="F234" s="22">
        <v>29796</v>
      </c>
      <c r="G234" s="22">
        <v>0</v>
      </c>
      <c r="H234" s="22">
        <v>5355</v>
      </c>
      <c r="I234" s="22">
        <v>0</v>
      </c>
      <c r="J234" s="22">
        <v>321</v>
      </c>
      <c r="K234" s="22">
        <v>0</v>
      </c>
      <c r="L234" s="22">
        <v>180506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</row>
    <row r="235" spans="1:19" x14ac:dyDescent="0.35">
      <c r="A235" s="22" t="s">
        <v>114</v>
      </c>
      <c r="B235" s="22" t="s">
        <v>507</v>
      </c>
      <c r="C235" s="22" t="s">
        <v>582</v>
      </c>
      <c r="D235" s="22" t="s">
        <v>583</v>
      </c>
      <c r="E235" s="22">
        <v>542646</v>
      </c>
      <c r="F235" s="22">
        <v>150470</v>
      </c>
      <c r="G235" s="22">
        <v>1685</v>
      </c>
      <c r="H235" s="22">
        <v>15467</v>
      </c>
      <c r="I235" s="22">
        <v>72</v>
      </c>
      <c r="J235" s="22">
        <v>0</v>
      </c>
      <c r="K235" s="22">
        <v>0</v>
      </c>
      <c r="L235" s="22">
        <v>710340</v>
      </c>
      <c r="M235" s="22"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</row>
    <row r="236" spans="1:19" x14ac:dyDescent="0.35">
      <c r="A236" s="22" t="s">
        <v>114</v>
      </c>
      <c r="B236" s="22" t="s">
        <v>507</v>
      </c>
      <c r="C236" s="22" t="s">
        <v>584</v>
      </c>
      <c r="D236" s="22" t="s">
        <v>585</v>
      </c>
      <c r="E236" s="22">
        <v>839956</v>
      </c>
      <c r="F236" s="22">
        <v>202618</v>
      </c>
      <c r="G236" s="22">
        <v>1505</v>
      </c>
      <c r="H236" s="22">
        <v>29900</v>
      </c>
      <c r="I236" s="22">
        <v>808</v>
      </c>
      <c r="J236" s="22">
        <v>472</v>
      </c>
      <c r="K236" s="22">
        <v>0</v>
      </c>
      <c r="L236" s="22">
        <v>1075259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</row>
    <row r="237" spans="1:19" x14ac:dyDescent="0.35">
      <c r="A237" s="22" t="s">
        <v>114</v>
      </c>
      <c r="B237" s="22" t="s">
        <v>507</v>
      </c>
      <c r="C237" s="22" t="s">
        <v>586</v>
      </c>
      <c r="D237" s="22" t="s">
        <v>587</v>
      </c>
      <c r="E237" s="22">
        <v>265319</v>
      </c>
      <c r="F237" s="22">
        <v>42743</v>
      </c>
      <c r="G237" s="22">
        <v>294</v>
      </c>
      <c r="H237" s="22">
        <v>12778</v>
      </c>
      <c r="I237" s="22">
        <v>201</v>
      </c>
      <c r="J237" s="22">
        <v>1254</v>
      </c>
      <c r="K237" s="22">
        <v>0</v>
      </c>
      <c r="L237" s="22">
        <v>322589</v>
      </c>
      <c r="M237" s="22"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</row>
    <row r="238" spans="1:19" x14ac:dyDescent="0.35">
      <c r="A238" s="22" t="s">
        <v>114</v>
      </c>
      <c r="B238" s="22" t="s">
        <v>507</v>
      </c>
      <c r="C238" s="22" t="s">
        <v>588</v>
      </c>
      <c r="D238" s="22" t="s">
        <v>589</v>
      </c>
      <c r="E238" s="22">
        <v>390204</v>
      </c>
      <c r="F238" s="22">
        <v>91347</v>
      </c>
      <c r="G238" s="22">
        <v>3694</v>
      </c>
      <c r="H238" s="22">
        <v>29381</v>
      </c>
      <c r="I238" s="22">
        <v>0</v>
      </c>
      <c r="J238" s="22">
        <v>250</v>
      </c>
      <c r="K238" s="22">
        <v>0</v>
      </c>
      <c r="L238" s="22">
        <v>514876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</row>
    <row r="239" spans="1:19" x14ac:dyDescent="0.35">
      <c r="A239" s="22" t="s">
        <v>114</v>
      </c>
      <c r="B239" s="22" t="s">
        <v>507</v>
      </c>
      <c r="C239" s="22" t="s">
        <v>590</v>
      </c>
      <c r="D239" s="22" t="s">
        <v>591</v>
      </c>
      <c r="E239" s="22">
        <v>234154</v>
      </c>
      <c r="F239" s="22">
        <v>49551</v>
      </c>
      <c r="G239" s="22">
        <v>22800</v>
      </c>
      <c r="H239" s="22">
        <v>16244</v>
      </c>
      <c r="I239" s="22">
        <v>0</v>
      </c>
      <c r="J239" s="22">
        <v>0</v>
      </c>
      <c r="K239" s="22">
        <v>0</v>
      </c>
      <c r="L239" s="22">
        <v>322749</v>
      </c>
      <c r="M239" s="22"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</row>
    <row r="240" spans="1:19" x14ac:dyDescent="0.35">
      <c r="A240" s="22" t="s">
        <v>114</v>
      </c>
      <c r="B240" s="22" t="s">
        <v>507</v>
      </c>
      <c r="C240" s="22" t="s">
        <v>592</v>
      </c>
      <c r="D240" s="22" t="s">
        <v>593</v>
      </c>
      <c r="E240" s="22">
        <v>84774</v>
      </c>
      <c r="F240" s="22">
        <v>25912</v>
      </c>
      <c r="G240" s="22">
        <v>707</v>
      </c>
      <c r="H240" s="22">
        <v>2736</v>
      </c>
      <c r="I240" s="22">
        <v>0</v>
      </c>
      <c r="J240" s="22">
        <v>61</v>
      </c>
      <c r="K240" s="22">
        <v>0</v>
      </c>
      <c r="L240" s="22">
        <v>114190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</row>
    <row r="241" spans="1:19" x14ac:dyDescent="0.35">
      <c r="A241" s="22" t="s">
        <v>114</v>
      </c>
      <c r="B241" s="22" t="s">
        <v>507</v>
      </c>
      <c r="C241" s="22" t="s">
        <v>594</v>
      </c>
      <c r="D241" s="22" t="s">
        <v>595</v>
      </c>
      <c r="E241" s="22">
        <v>461339</v>
      </c>
      <c r="F241" s="22">
        <v>22230</v>
      </c>
      <c r="G241" s="22">
        <v>0</v>
      </c>
      <c r="H241" s="22">
        <v>45</v>
      </c>
      <c r="I241" s="22">
        <v>0</v>
      </c>
      <c r="J241" s="22">
        <v>0</v>
      </c>
      <c r="K241" s="22">
        <v>0</v>
      </c>
      <c r="L241" s="22">
        <v>483614</v>
      </c>
      <c r="M241" s="22"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</row>
    <row r="242" spans="1:19" x14ac:dyDescent="0.35">
      <c r="A242" s="22" t="s">
        <v>114</v>
      </c>
      <c r="B242" s="22" t="s">
        <v>507</v>
      </c>
      <c r="C242" s="22" t="s">
        <v>596</v>
      </c>
      <c r="D242" s="22" t="s">
        <v>597</v>
      </c>
      <c r="E242" s="22">
        <v>146221</v>
      </c>
      <c r="F242" s="22">
        <v>49308</v>
      </c>
      <c r="G242" s="22">
        <v>0</v>
      </c>
      <c r="H242" s="22">
        <v>11456</v>
      </c>
      <c r="I242" s="22">
        <v>872</v>
      </c>
      <c r="J242" s="22">
        <v>0</v>
      </c>
      <c r="K242" s="22">
        <v>0</v>
      </c>
      <c r="L242" s="22">
        <v>207857</v>
      </c>
      <c r="M242" s="22"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</row>
    <row r="243" spans="1:19" x14ac:dyDescent="0.35">
      <c r="A243" s="22" t="s">
        <v>114</v>
      </c>
      <c r="B243" s="22" t="s">
        <v>507</v>
      </c>
      <c r="C243" s="22" t="s">
        <v>598</v>
      </c>
      <c r="D243" s="22" t="s">
        <v>599</v>
      </c>
      <c r="E243" s="22">
        <v>172035</v>
      </c>
      <c r="F243" s="22">
        <v>2070</v>
      </c>
      <c r="G243" s="22">
        <v>0</v>
      </c>
      <c r="H243" s="22">
        <v>7937</v>
      </c>
      <c r="I243" s="22">
        <v>0</v>
      </c>
      <c r="J243" s="22">
        <v>0</v>
      </c>
      <c r="K243" s="22">
        <v>0</v>
      </c>
      <c r="L243" s="22">
        <v>182042</v>
      </c>
      <c r="M243" s="22"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</row>
    <row r="244" spans="1:19" x14ac:dyDescent="0.35">
      <c r="A244" s="22" t="s">
        <v>114</v>
      </c>
      <c r="B244" s="22" t="s">
        <v>507</v>
      </c>
      <c r="C244" s="22" t="s">
        <v>600</v>
      </c>
      <c r="D244" s="22" t="s">
        <v>601</v>
      </c>
      <c r="E244" s="22">
        <v>343414</v>
      </c>
      <c r="F244" s="22">
        <v>1</v>
      </c>
      <c r="G244" s="22">
        <v>69859</v>
      </c>
      <c r="H244" s="22">
        <v>13803</v>
      </c>
      <c r="I244" s="22">
        <v>0</v>
      </c>
      <c r="J244" s="22">
        <v>592</v>
      </c>
      <c r="K244" s="22">
        <v>0</v>
      </c>
      <c r="L244" s="22">
        <v>427669</v>
      </c>
      <c r="M244" s="22"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</row>
    <row r="245" spans="1:19" x14ac:dyDescent="0.35">
      <c r="A245" s="22" t="s">
        <v>114</v>
      </c>
      <c r="B245" s="22" t="s">
        <v>507</v>
      </c>
      <c r="C245" s="22" t="s">
        <v>602</v>
      </c>
      <c r="D245" s="22" t="s">
        <v>603</v>
      </c>
      <c r="E245" s="22">
        <v>330958</v>
      </c>
      <c r="F245" s="22">
        <v>101632</v>
      </c>
      <c r="G245" s="22">
        <v>12596</v>
      </c>
      <c r="H245" s="22">
        <v>37833</v>
      </c>
      <c r="I245" s="22">
        <v>7992</v>
      </c>
      <c r="J245" s="22">
        <v>342</v>
      </c>
      <c r="K245" s="22">
        <v>0</v>
      </c>
      <c r="L245" s="22">
        <v>491353</v>
      </c>
      <c r="M245" s="22"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</row>
    <row r="246" spans="1:19" x14ac:dyDescent="0.35">
      <c r="A246" s="22" t="s">
        <v>114</v>
      </c>
      <c r="B246" s="22" t="s">
        <v>507</v>
      </c>
      <c r="C246" s="22" t="s">
        <v>604</v>
      </c>
      <c r="D246" s="22" t="s">
        <v>605</v>
      </c>
      <c r="E246" s="22">
        <v>200581</v>
      </c>
      <c r="F246" s="22">
        <v>28148</v>
      </c>
      <c r="G246" s="22">
        <v>0</v>
      </c>
      <c r="H246" s="22">
        <v>8354</v>
      </c>
      <c r="I246" s="22">
        <v>2162</v>
      </c>
      <c r="J246" s="22">
        <v>184</v>
      </c>
      <c r="K246" s="22">
        <v>0</v>
      </c>
      <c r="L246" s="22">
        <v>239429</v>
      </c>
      <c r="M246" s="22"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</row>
    <row r="247" spans="1:19" x14ac:dyDescent="0.35">
      <c r="A247" s="22" t="s">
        <v>114</v>
      </c>
      <c r="B247" s="22" t="s">
        <v>507</v>
      </c>
      <c r="C247" s="22" t="s">
        <v>606</v>
      </c>
      <c r="D247" s="22" t="s">
        <v>607</v>
      </c>
      <c r="E247" s="22">
        <v>170314</v>
      </c>
      <c r="F247" s="22">
        <v>40990</v>
      </c>
      <c r="G247" s="22">
        <v>19160</v>
      </c>
      <c r="H247" s="22">
        <v>6481</v>
      </c>
      <c r="I247" s="22">
        <v>0</v>
      </c>
      <c r="J247" s="22">
        <v>0</v>
      </c>
      <c r="K247" s="22">
        <v>0</v>
      </c>
      <c r="L247" s="22">
        <v>236945</v>
      </c>
      <c r="M247" s="22"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</row>
    <row r="248" spans="1:19" x14ac:dyDescent="0.35">
      <c r="A248" s="22" t="s">
        <v>114</v>
      </c>
      <c r="B248" s="22" t="s">
        <v>507</v>
      </c>
      <c r="C248" s="22" t="s">
        <v>608</v>
      </c>
      <c r="D248" s="22" t="s">
        <v>609</v>
      </c>
      <c r="E248" s="22">
        <v>554657</v>
      </c>
      <c r="F248" s="22">
        <v>405031</v>
      </c>
      <c r="G248" s="22">
        <v>22098</v>
      </c>
      <c r="H248" s="22">
        <v>38379</v>
      </c>
      <c r="I248" s="22">
        <v>1429</v>
      </c>
      <c r="J248" s="22">
        <v>0</v>
      </c>
      <c r="K248" s="22">
        <v>0</v>
      </c>
      <c r="L248" s="22">
        <v>1021594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</row>
    <row r="249" spans="1:19" x14ac:dyDescent="0.35">
      <c r="A249" s="22" t="s">
        <v>114</v>
      </c>
      <c r="B249" s="22" t="s">
        <v>507</v>
      </c>
      <c r="C249" s="22" t="s">
        <v>610</v>
      </c>
      <c r="D249" s="22" t="s">
        <v>611</v>
      </c>
      <c r="E249" s="22">
        <v>195616</v>
      </c>
      <c r="F249" s="22">
        <v>57628</v>
      </c>
      <c r="G249" s="22">
        <v>1900</v>
      </c>
      <c r="H249" s="22">
        <v>25185</v>
      </c>
      <c r="I249" s="22">
        <v>0</v>
      </c>
      <c r="J249" s="22">
        <v>0</v>
      </c>
      <c r="K249" s="22">
        <v>0</v>
      </c>
      <c r="L249" s="22">
        <v>280329</v>
      </c>
      <c r="M249" s="22"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</row>
    <row r="250" spans="1:19" x14ac:dyDescent="0.35">
      <c r="A250" s="22" t="s">
        <v>114</v>
      </c>
      <c r="B250" s="22" t="s">
        <v>507</v>
      </c>
      <c r="C250" s="22" t="s">
        <v>612</v>
      </c>
      <c r="D250" s="22" t="s">
        <v>613</v>
      </c>
      <c r="E250" s="22">
        <v>437654</v>
      </c>
      <c r="F250" s="22">
        <v>123887</v>
      </c>
      <c r="G250" s="22">
        <v>6340</v>
      </c>
      <c r="H250" s="22">
        <v>17579</v>
      </c>
      <c r="I250" s="22">
        <v>4379</v>
      </c>
      <c r="J250" s="22">
        <v>0</v>
      </c>
      <c r="K250" s="22">
        <v>0</v>
      </c>
      <c r="L250" s="22">
        <v>589839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</row>
    <row r="251" spans="1:19" x14ac:dyDescent="0.35">
      <c r="A251" s="22" t="s">
        <v>114</v>
      </c>
      <c r="B251" s="22" t="s">
        <v>507</v>
      </c>
      <c r="C251" s="22" t="s">
        <v>614</v>
      </c>
      <c r="D251" s="22" t="s">
        <v>615</v>
      </c>
      <c r="E251" s="22">
        <v>937770</v>
      </c>
      <c r="F251" s="22">
        <v>109157</v>
      </c>
      <c r="G251" s="22">
        <v>6655</v>
      </c>
      <c r="H251" s="22">
        <v>37423</v>
      </c>
      <c r="I251" s="22">
        <v>0</v>
      </c>
      <c r="J251" s="22">
        <v>0</v>
      </c>
      <c r="K251" s="22">
        <v>0</v>
      </c>
      <c r="L251" s="22">
        <v>1091005</v>
      </c>
      <c r="M251" s="22"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</row>
    <row r="252" spans="1:19" x14ac:dyDescent="0.35">
      <c r="A252" s="22" t="s">
        <v>114</v>
      </c>
      <c r="B252" s="22" t="s">
        <v>507</v>
      </c>
      <c r="C252" s="22" t="s">
        <v>616</v>
      </c>
      <c r="D252" s="22" t="s">
        <v>617</v>
      </c>
      <c r="E252" s="22">
        <v>870704</v>
      </c>
      <c r="F252" s="22">
        <v>495735</v>
      </c>
      <c r="G252" s="22">
        <v>68421</v>
      </c>
      <c r="H252" s="22">
        <v>38766</v>
      </c>
      <c r="I252" s="22">
        <v>0</v>
      </c>
      <c r="J252" s="22">
        <v>1011</v>
      </c>
      <c r="K252" s="22">
        <v>0</v>
      </c>
      <c r="L252" s="22">
        <v>1474637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</row>
    <row r="253" spans="1:19" x14ac:dyDescent="0.35">
      <c r="A253" s="22" t="s">
        <v>114</v>
      </c>
      <c r="B253" s="22" t="s">
        <v>507</v>
      </c>
      <c r="C253" s="22" t="s">
        <v>618</v>
      </c>
      <c r="D253" s="22" t="s">
        <v>619</v>
      </c>
      <c r="E253" s="22">
        <v>148835</v>
      </c>
      <c r="F253" s="22">
        <v>45936</v>
      </c>
      <c r="G253" s="22">
        <v>1</v>
      </c>
      <c r="H253" s="22">
        <v>6971</v>
      </c>
      <c r="I253" s="22">
        <v>0</v>
      </c>
      <c r="J253" s="22">
        <v>0</v>
      </c>
      <c r="K253" s="22">
        <v>0</v>
      </c>
      <c r="L253" s="22">
        <v>201743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</row>
    <row r="254" spans="1:19" x14ac:dyDescent="0.35">
      <c r="A254" s="22" t="s">
        <v>114</v>
      </c>
      <c r="B254" s="22" t="s">
        <v>507</v>
      </c>
      <c r="C254" s="22" t="s">
        <v>620</v>
      </c>
      <c r="D254" s="22" t="s">
        <v>621</v>
      </c>
      <c r="E254" s="22">
        <v>366336</v>
      </c>
      <c r="F254" s="22">
        <v>64994</v>
      </c>
      <c r="G254" s="22">
        <v>8795</v>
      </c>
      <c r="H254" s="22">
        <v>28601</v>
      </c>
      <c r="I254" s="22">
        <v>0</v>
      </c>
      <c r="J254" s="22">
        <v>0</v>
      </c>
      <c r="K254" s="22">
        <v>0</v>
      </c>
      <c r="L254" s="22">
        <v>468726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</row>
    <row r="255" spans="1:19" x14ac:dyDescent="0.35">
      <c r="A255" s="22" t="s">
        <v>114</v>
      </c>
      <c r="B255" s="22" t="s">
        <v>507</v>
      </c>
      <c r="C255" s="22" t="s">
        <v>622</v>
      </c>
      <c r="D255" s="22" t="s">
        <v>623</v>
      </c>
      <c r="E255" s="22">
        <v>211381</v>
      </c>
      <c r="F255" s="22">
        <v>144083</v>
      </c>
      <c r="G255" s="22">
        <v>7987</v>
      </c>
      <c r="H255" s="22">
        <v>15619</v>
      </c>
      <c r="I255" s="22">
        <v>4118</v>
      </c>
      <c r="J255" s="22">
        <v>977</v>
      </c>
      <c r="K255" s="22">
        <v>0</v>
      </c>
      <c r="L255" s="22">
        <v>384165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</row>
    <row r="256" spans="1:19" x14ac:dyDescent="0.35">
      <c r="A256" s="22" t="s">
        <v>114</v>
      </c>
      <c r="B256" s="22" t="s">
        <v>507</v>
      </c>
      <c r="C256" s="22" t="s">
        <v>624</v>
      </c>
      <c r="D256" s="22" t="s">
        <v>625</v>
      </c>
      <c r="E256" s="22">
        <v>739341</v>
      </c>
      <c r="F256" s="22">
        <v>181351</v>
      </c>
      <c r="G256" s="22">
        <v>1749</v>
      </c>
      <c r="H256" s="22">
        <v>52249</v>
      </c>
      <c r="I256" s="22">
        <v>0</v>
      </c>
      <c r="J256" s="22">
        <v>0</v>
      </c>
      <c r="K256" s="22">
        <v>0</v>
      </c>
      <c r="L256" s="22">
        <v>974690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</row>
    <row r="257" spans="1:19" x14ac:dyDescent="0.35">
      <c r="A257" s="22" t="s">
        <v>114</v>
      </c>
      <c r="B257" s="22" t="s">
        <v>507</v>
      </c>
      <c r="C257" s="22" t="s">
        <v>626</v>
      </c>
      <c r="D257" s="22" t="s">
        <v>627</v>
      </c>
      <c r="E257" s="22">
        <v>523922</v>
      </c>
      <c r="F257" s="22">
        <v>77446</v>
      </c>
      <c r="G257" s="22">
        <v>1452</v>
      </c>
      <c r="H257" s="22">
        <v>15415</v>
      </c>
      <c r="I257" s="22">
        <v>0</v>
      </c>
      <c r="J257" s="22">
        <v>0</v>
      </c>
      <c r="K257" s="22">
        <v>0</v>
      </c>
      <c r="L257" s="22">
        <v>618235</v>
      </c>
      <c r="M257" s="22"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</row>
    <row r="258" spans="1:19" x14ac:dyDescent="0.35">
      <c r="A258" s="22" t="s">
        <v>114</v>
      </c>
      <c r="B258" s="22" t="s">
        <v>507</v>
      </c>
      <c r="C258" s="22" t="s">
        <v>628</v>
      </c>
      <c r="D258" s="22" t="s">
        <v>629</v>
      </c>
      <c r="E258" s="22">
        <v>145202</v>
      </c>
      <c r="F258" s="22">
        <v>61609</v>
      </c>
      <c r="G258" s="22">
        <v>0</v>
      </c>
      <c r="H258" s="22">
        <v>3590</v>
      </c>
      <c r="I258" s="22">
        <v>0</v>
      </c>
      <c r="J258" s="22">
        <v>1000</v>
      </c>
      <c r="K258" s="22">
        <v>0</v>
      </c>
      <c r="L258" s="22">
        <v>211401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</row>
    <row r="259" spans="1:19" x14ac:dyDescent="0.35">
      <c r="A259" s="22" t="s">
        <v>114</v>
      </c>
      <c r="B259" s="22" t="s">
        <v>507</v>
      </c>
      <c r="C259" s="22" t="s">
        <v>630</v>
      </c>
      <c r="D259" s="22" t="s">
        <v>631</v>
      </c>
      <c r="E259" s="22">
        <v>226094</v>
      </c>
      <c r="F259" s="22">
        <v>12306</v>
      </c>
      <c r="G259" s="22">
        <v>0</v>
      </c>
      <c r="H259" s="22">
        <v>5438</v>
      </c>
      <c r="I259" s="22">
        <v>0</v>
      </c>
      <c r="J259" s="22">
        <v>0</v>
      </c>
      <c r="K259" s="22">
        <v>0</v>
      </c>
      <c r="L259" s="22">
        <v>243838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</row>
    <row r="260" spans="1:19" x14ac:dyDescent="0.35">
      <c r="A260" s="22" t="s">
        <v>114</v>
      </c>
      <c r="B260" s="22" t="s">
        <v>507</v>
      </c>
      <c r="C260" s="22" t="s">
        <v>632</v>
      </c>
      <c r="D260" s="22" t="s">
        <v>633</v>
      </c>
      <c r="E260" s="22">
        <v>194754</v>
      </c>
      <c r="F260" s="22">
        <v>22891</v>
      </c>
      <c r="G260" s="22">
        <v>0</v>
      </c>
      <c r="H260" s="22">
        <v>22914</v>
      </c>
      <c r="I260" s="22">
        <v>0</v>
      </c>
      <c r="J260" s="22">
        <v>3177</v>
      </c>
      <c r="K260" s="22">
        <v>0</v>
      </c>
      <c r="L260" s="22">
        <v>243736</v>
      </c>
      <c r="M260" s="22"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</row>
    <row r="261" spans="1:19" x14ac:dyDescent="0.35">
      <c r="A261" s="22" t="s">
        <v>114</v>
      </c>
      <c r="B261" s="22" t="s">
        <v>507</v>
      </c>
      <c r="C261" s="22" t="s">
        <v>634</v>
      </c>
      <c r="D261" s="22" t="s">
        <v>635</v>
      </c>
      <c r="E261" s="22">
        <v>298475</v>
      </c>
      <c r="F261" s="22">
        <v>21348</v>
      </c>
      <c r="G261" s="22">
        <v>628</v>
      </c>
      <c r="H261" s="22">
        <v>8257</v>
      </c>
      <c r="I261" s="22">
        <v>0</v>
      </c>
      <c r="J261" s="22">
        <v>724</v>
      </c>
      <c r="K261" s="22">
        <v>0</v>
      </c>
      <c r="L261" s="22">
        <v>329432</v>
      </c>
      <c r="M261" s="22"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</row>
    <row r="262" spans="1:19" x14ac:dyDescent="0.35">
      <c r="A262" s="22" t="s">
        <v>114</v>
      </c>
      <c r="B262" s="22" t="s">
        <v>507</v>
      </c>
      <c r="C262" s="22" t="s">
        <v>636</v>
      </c>
      <c r="D262" s="22" t="s">
        <v>637</v>
      </c>
      <c r="E262" s="22">
        <v>202901</v>
      </c>
      <c r="F262" s="22">
        <v>312110</v>
      </c>
      <c r="G262" s="22">
        <v>45200</v>
      </c>
      <c r="H262" s="22">
        <v>35052</v>
      </c>
      <c r="I262" s="22">
        <v>0</v>
      </c>
      <c r="J262" s="22">
        <v>0</v>
      </c>
      <c r="K262" s="22">
        <v>-18330</v>
      </c>
      <c r="L262" s="22">
        <v>576933</v>
      </c>
      <c r="M262" s="22"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</row>
    <row r="263" spans="1:19" x14ac:dyDescent="0.35">
      <c r="A263" s="22" t="s">
        <v>114</v>
      </c>
      <c r="B263" s="22" t="s">
        <v>507</v>
      </c>
      <c r="C263" s="22" t="s">
        <v>638</v>
      </c>
      <c r="D263" s="22" t="s">
        <v>639</v>
      </c>
      <c r="E263" s="22">
        <v>134483</v>
      </c>
      <c r="F263" s="22">
        <v>20772</v>
      </c>
      <c r="G263" s="22">
        <v>501</v>
      </c>
      <c r="H263" s="22">
        <v>6215</v>
      </c>
      <c r="I263" s="22">
        <v>0</v>
      </c>
      <c r="J263" s="22">
        <v>14</v>
      </c>
      <c r="K263" s="22">
        <v>0</v>
      </c>
      <c r="L263" s="22">
        <v>161985</v>
      </c>
      <c r="M263" s="22"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</row>
    <row r="264" spans="1:19" x14ac:dyDescent="0.35">
      <c r="A264" s="22" t="s">
        <v>114</v>
      </c>
      <c r="B264" s="22" t="s">
        <v>507</v>
      </c>
      <c r="C264" s="22" t="s">
        <v>640</v>
      </c>
      <c r="D264" s="22" t="s">
        <v>641</v>
      </c>
      <c r="E264" s="22">
        <v>352503</v>
      </c>
      <c r="F264" s="22">
        <v>84710</v>
      </c>
      <c r="G264" s="22">
        <v>1341</v>
      </c>
      <c r="H264" s="22">
        <v>5612</v>
      </c>
      <c r="I264" s="22">
        <v>0</v>
      </c>
      <c r="J264" s="22">
        <v>0</v>
      </c>
      <c r="K264" s="22">
        <v>0</v>
      </c>
      <c r="L264" s="22">
        <v>444166</v>
      </c>
      <c r="M264" s="22"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</row>
    <row r="265" spans="1:19" x14ac:dyDescent="0.35">
      <c r="A265" s="22" t="s">
        <v>114</v>
      </c>
      <c r="B265" s="22" t="s">
        <v>507</v>
      </c>
      <c r="C265" s="22" t="s">
        <v>642</v>
      </c>
      <c r="D265" s="22" t="s">
        <v>643</v>
      </c>
      <c r="E265" s="22">
        <v>126819</v>
      </c>
      <c r="F265" s="22">
        <v>53157</v>
      </c>
      <c r="G265" s="22">
        <v>0</v>
      </c>
      <c r="H265" s="22">
        <v>6404</v>
      </c>
      <c r="I265" s="22">
        <v>707</v>
      </c>
      <c r="J265" s="22">
        <v>0</v>
      </c>
      <c r="K265" s="22">
        <v>0</v>
      </c>
      <c r="L265" s="22">
        <v>187087</v>
      </c>
      <c r="M265" s="22"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</row>
    <row r="266" spans="1:19" x14ac:dyDescent="0.35">
      <c r="A266" s="22" t="s">
        <v>114</v>
      </c>
      <c r="B266" s="22" t="s">
        <v>507</v>
      </c>
      <c r="C266" s="22" t="s">
        <v>644</v>
      </c>
      <c r="D266" s="22" t="s">
        <v>645</v>
      </c>
      <c r="E266" s="22">
        <v>318149</v>
      </c>
      <c r="F266" s="22">
        <v>25266</v>
      </c>
      <c r="G266" s="22">
        <v>1178</v>
      </c>
      <c r="H266" s="22">
        <v>9087</v>
      </c>
      <c r="I266" s="22">
        <v>0</v>
      </c>
      <c r="J266" s="22">
        <v>0</v>
      </c>
      <c r="K266" s="22">
        <v>0</v>
      </c>
      <c r="L266" s="22">
        <v>353680</v>
      </c>
      <c r="M266" s="22"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</row>
    <row r="267" spans="1:19" x14ac:dyDescent="0.35">
      <c r="A267" s="22" t="s">
        <v>114</v>
      </c>
      <c r="B267" s="22" t="s">
        <v>507</v>
      </c>
      <c r="C267" s="22" t="s">
        <v>646</v>
      </c>
      <c r="D267" s="22" t="s">
        <v>647</v>
      </c>
      <c r="E267" s="22">
        <v>509004</v>
      </c>
      <c r="F267" s="22">
        <v>565205</v>
      </c>
      <c r="G267" s="22">
        <v>1</v>
      </c>
      <c r="H267" s="22">
        <v>27131</v>
      </c>
      <c r="I267" s="22">
        <v>0</v>
      </c>
      <c r="J267" s="22">
        <v>0</v>
      </c>
      <c r="K267" s="22">
        <v>0</v>
      </c>
      <c r="L267" s="22">
        <v>1101341</v>
      </c>
      <c r="M267" s="22"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</row>
    <row r="268" spans="1:19" x14ac:dyDescent="0.35">
      <c r="A268" s="22" t="s">
        <v>114</v>
      </c>
      <c r="B268" s="22" t="s">
        <v>507</v>
      </c>
      <c r="C268" s="22" t="s">
        <v>648</v>
      </c>
      <c r="D268" s="22" t="s">
        <v>649</v>
      </c>
      <c r="E268" s="22">
        <v>513648</v>
      </c>
      <c r="F268" s="22">
        <v>0</v>
      </c>
      <c r="G268" s="22">
        <v>13446</v>
      </c>
      <c r="H268" s="22">
        <v>49846</v>
      </c>
      <c r="I268" s="22">
        <v>20603</v>
      </c>
      <c r="J268" s="22">
        <v>0</v>
      </c>
      <c r="K268" s="22">
        <v>0</v>
      </c>
      <c r="L268" s="22">
        <v>597543</v>
      </c>
      <c r="M268" s="22"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</row>
    <row r="269" spans="1:19" x14ac:dyDescent="0.35">
      <c r="A269" s="22" t="s">
        <v>114</v>
      </c>
      <c r="B269" s="22" t="s">
        <v>507</v>
      </c>
      <c r="C269" s="22" t="s">
        <v>650</v>
      </c>
      <c r="D269" s="22" t="s">
        <v>651</v>
      </c>
      <c r="E269" s="22">
        <v>1005936</v>
      </c>
      <c r="F269" s="22">
        <v>0</v>
      </c>
      <c r="G269" s="22">
        <v>0</v>
      </c>
      <c r="H269" s="22">
        <v>3853</v>
      </c>
      <c r="I269" s="22">
        <v>0</v>
      </c>
      <c r="J269" s="22">
        <v>0</v>
      </c>
      <c r="K269" s="22">
        <v>0</v>
      </c>
      <c r="L269" s="22">
        <v>1009789</v>
      </c>
      <c r="M269" s="22"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</row>
    <row r="270" spans="1:19" x14ac:dyDescent="0.35">
      <c r="A270" s="22" t="s">
        <v>114</v>
      </c>
      <c r="B270" s="22" t="s">
        <v>507</v>
      </c>
      <c r="C270" s="22" t="s">
        <v>652</v>
      </c>
      <c r="D270" s="22" t="s">
        <v>653</v>
      </c>
      <c r="E270" s="22">
        <v>351633</v>
      </c>
      <c r="F270" s="22">
        <v>211809</v>
      </c>
      <c r="G270" s="22">
        <v>15364</v>
      </c>
      <c r="H270" s="22">
        <v>10193</v>
      </c>
      <c r="I270" s="22">
        <v>0</v>
      </c>
      <c r="J270" s="22">
        <v>2148</v>
      </c>
      <c r="K270" s="22">
        <v>0</v>
      </c>
      <c r="L270" s="22">
        <v>591147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</row>
    <row r="271" spans="1:19" x14ac:dyDescent="0.35">
      <c r="A271" s="22" t="s">
        <v>114</v>
      </c>
      <c r="B271" s="22" t="s">
        <v>507</v>
      </c>
      <c r="C271" s="22" t="s">
        <v>654</v>
      </c>
      <c r="D271" s="22" t="s">
        <v>655</v>
      </c>
      <c r="E271" s="22">
        <v>1040769</v>
      </c>
      <c r="F271" s="22">
        <v>17926</v>
      </c>
      <c r="G271" s="22">
        <v>0</v>
      </c>
      <c r="H271" s="22">
        <v>14442</v>
      </c>
      <c r="I271" s="22">
        <v>0</v>
      </c>
      <c r="J271" s="22">
        <v>0</v>
      </c>
      <c r="K271" s="22">
        <v>0</v>
      </c>
      <c r="L271" s="22">
        <v>1073137</v>
      </c>
      <c r="M271" s="22"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</row>
    <row r="272" spans="1:19" x14ac:dyDescent="0.35">
      <c r="A272" s="22" t="s">
        <v>114</v>
      </c>
      <c r="B272" s="22" t="s">
        <v>507</v>
      </c>
      <c r="C272" s="22" t="s">
        <v>656</v>
      </c>
      <c r="D272" s="22" t="s">
        <v>657</v>
      </c>
      <c r="E272" s="22">
        <v>146074</v>
      </c>
      <c r="F272" s="22">
        <v>56960</v>
      </c>
      <c r="G272" s="22">
        <v>410</v>
      </c>
      <c r="H272" s="22">
        <v>14590</v>
      </c>
      <c r="I272" s="22">
        <v>0</v>
      </c>
      <c r="J272" s="22">
        <v>116</v>
      </c>
      <c r="K272" s="22">
        <v>0</v>
      </c>
      <c r="L272" s="22">
        <v>218150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</row>
    <row r="273" spans="1:19" x14ac:dyDescent="0.35">
      <c r="A273" s="22" t="s">
        <v>114</v>
      </c>
      <c r="B273" s="22" t="s">
        <v>507</v>
      </c>
      <c r="C273" s="22" t="s">
        <v>658</v>
      </c>
      <c r="D273" s="22" t="s">
        <v>659</v>
      </c>
      <c r="E273" s="22">
        <v>212462</v>
      </c>
      <c r="F273" s="22">
        <v>47966</v>
      </c>
      <c r="G273" s="22">
        <v>0</v>
      </c>
      <c r="H273" s="22">
        <v>25443</v>
      </c>
      <c r="I273" s="22">
        <v>0</v>
      </c>
      <c r="J273" s="22">
        <v>108</v>
      </c>
      <c r="K273" s="22">
        <v>0</v>
      </c>
      <c r="L273" s="22">
        <v>285979</v>
      </c>
      <c r="M273" s="22"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</row>
    <row r="274" spans="1:19" x14ac:dyDescent="0.35">
      <c r="A274" s="22" t="s">
        <v>114</v>
      </c>
      <c r="B274" s="22" t="s">
        <v>507</v>
      </c>
      <c r="C274" s="22" t="s">
        <v>660</v>
      </c>
      <c r="D274" s="22" t="s">
        <v>661</v>
      </c>
      <c r="E274" s="22">
        <v>634668</v>
      </c>
      <c r="F274" s="22">
        <v>179429</v>
      </c>
      <c r="G274" s="22">
        <v>1876</v>
      </c>
      <c r="H274" s="22">
        <v>29636</v>
      </c>
      <c r="I274" s="22">
        <v>0</v>
      </c>
      <c r="J274" s="22">
        <v>1858</v>
      </c>
      <c r="K274" s="22">
        <v>0</v>
      </c>
      <c r="L274" s="22">
        <v>847467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</row>
    <row r="275" spans="1:19" x14ac:dyDescent="0.35">
      <c r="A275" s="22" t="s">
        <v>114</v>
      </c>
      <c r="B275" s="22" t="s">
        <v>507</v>
      </c>
      <c r="C275" s="22" t="s">
        <v>662</v>
      </c>
      <c r="D275" s="22" t="s">
        <v>663</v>
      </c>
      <c r="E275" s="22">
        <v>373965</v>
      </c>
      <c r="F275" s="22">
        <v>94728</v>
      </c>
      <c r="G275" s="22">
        <v>12713</v>
      </c>
      <c r="H275" s="22">
        <v>8550</v>
      </c>
      <c r="I275" s="22">
        <v>0</v>
      </c>
      <c r="J275" s="22">
        <v>0</v>
      </c>
      <c r="K275" s="22">
        <v>0</v>
      </c>
      <c r="L275" s="22">
        <v>489956</v>
      </c>
      <c r="M275" s="22"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</row>
    <row r="276" spans="1:19" x14ac:dyDescent="0.35">
      <c r="A276" s="22" t="s">
        <v>114</v>
      </c>
      <c r="B276" s="22" t="s">
        <v>507</v>
      </c>
      <c r="C276" s="22" t="s">
        <v>664</v>
      </c>
      <c r="D276" s="22" t="s">
        <v>665</v>
      </c>
      <c r="E276" s="22">
        <v>193773</v>
      </c>
      <c r="F276" s="22">
        <v>37282</v>
      </c>
      <c r="G276" s="22">
        <v>0</v>
      </c>
      <c r="H276" s="22">
        <v>10079</v>
      </c>
      <c r="I276" s="22">
        <v>690</v>
      </c>
      <c r="J276" s="22">
        <v>0</v>
      </c>
      <c r="K276" s="22">
        <v>0</v>
      </c>
      <c r="L276" s="22">
        <v>241824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</row>
    <row r="277" spans="1:19" x14ac:dyDescent="0.35">
      <c r="A277" s="22" t="s">
        <v>114</v>
      </c>
      <c r="B277" s="22" t="s">
        <v>507</v>
      </c>
      <c r="C277" s="22" t="s">
        <v>666</v>
      </c>
      <c r="D277" s="22" t="s">
        <v>667</v>
      </c>
      <c r="E277" s="22">
        <v>666476</v>
      </c>
      <c r="F277" s="22">
        <v>245458</v>
      </c>
      <c r="G277" s="22">
        <v>966</v>
      </c>
      <c r="H277" s="22">
        <v>160321</v>
      </c>
      <c r="I277" s="22">
        <v>0</v>
      </c>
      <c r="J277" s="22">
        <v>0</v>
      </c>
      <c r="K277" s="22">
        <v>1793</v>
      </c>
      <c r="L277" s="22">
        <v>1075014</v>
      </c>
      <c r="M277" s="22"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</row>
    <row r="278" spans="1:19" x14ac:dyDescent="0.35">
      <c r="A278" s="22" t="s">
        <v>114</v>
      </c>
      <c r="B278" s="22" t="s">
        <v>507</v>
      </c>
      <c r="C278" s="22" t="s">
        <v>668</v>
      </c>
      <c r="D278" s="22" t="s">
        <v>669</v>
      </c>
      <c r="E278" s="22">
        <v>121895</v>
      </c>
      <c r="F278" s="22">
        <v>19074</v>
      </c>
      <c r="G278" s="22">
        <v>0</v>
      </c>
      <c r="H278" s="22">
        <v>6327</v>
      </c>
      <c r="I278" s="22">
        <v>0</v>
      </c>
      <c r="J278" s="22">
        <v>0</v>
      </c>
      <c r="K278" s="22">
        <v>0</v>
      </c>
      <c r="L278" s="22">
        <v>147296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</row>
    <row r="279" spans="1:19" x14ac:dyDescent="0.35">
      <c r="A279" s="22" t="s">
        <v>114</v>
      </c>
      <c r="B279" s="22" t="s">
        <v>670</v>
      </c>
      <c r="C279" s="22" t="s">
        <v>671</v>
      </c>
      <c r="D279" s="22" t="s">
        <v>672</v>
      </c>
      <c r="E279" s="22">
        <v>455856</v>
      </c>
      <c r="F279" s="22">
        <v>0</v>
      </c>
      <c r="G279" s="22">
        <v>0</v>
      </c>
      <c r="H279" s="22">
        <v>1994</v>
      </c>
      <c r="I279" s="22">
        <v>0</v>
      </c>
      <c r="J279" s="22">
        <v>0</v>
      </c>
      <c r="K279" s="22">
        <v>0</v>
      </c>
      <c r="L279" s="22">
        <v>457850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</row>
    <row r="280" spans="1:19" x14ac:dyDescent="0.35">
      <c r="A280" s="22" t="s">
        <v>114</v>
      </c>
      <c r="B280" s="22" t="s">
        <v>670</v>
      </c>
      <c r="C280" s="22" t="s">
        <v>673</v>
      </c>
      <c r="D280" s="22" t="s">
        <v>674</v>
      </c>
      <c r="E280" s="22">
        <v>121810</v>
      </c>
      <c r="F280" s="22">
        <v>0</v>
      </c>
      <c r="G280" s="22">
        <v>0</v>
      </c>
      <c r="H280" s="22">
        <v>313</v>
      </c>
      <c r="I280" s="22">
        <v>0</v>
      </c>
      <c r="J280" s="22">
        <v>0</v>
      </c>
      <c r="K280" s="22">
        <v>0</v>
      </c>
      <c r="L280" s="22">
        <v>122123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</row>
    <row r="281" spans="1:19" x14ac:dyDescent="0.35">
      <c r="A281" s="22" t="s">
        <v>114</v>
      </c>
      <c r="B281" s="22" t="s">
        <v>670</v>
      </c>
      <c r="C281" s="22" t="s">
        <v>675</v>
      </c>
      <c r="D281" s="22" t="s">
        <v>676</v>
      </c>
      <c r="E281" s="22">
        <v>125651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125651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</row>
    <row r="282" spans="1:19" x14ac:dyDescent="0.35">
      <c r="A282" s="22" t="s">
        <v>114</v>
      </c>
      <c r="B282" s="22" t="s">
        <v>670</v>
      </c>
      <c r="C282" s="22" t="s">
        <v>677</v>
      </c>
      <c r="D282" s="22" t="s">
        <v>678</v>
      </c>
      <c r="E282" s="22">
        <v>763008</v>
      </c>
      <c r="F282" s="22">
        <v>9247</v>
      </c>
      <c r="G282" s="22">
        <v>0</v>
      </c>
      <c r="H282" s="22">
        <v>782</v>
      </c>
      <c r="I282" s="22">
        <v>0</v>
      </c>
      <c r="J282" s="22">
        <v>0</v>
      </c>
      <c r="K282" s="22">
        <v>0</v>
      </c>
      <c r="L282" s="22">
        <v>773037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</row>
    <row r="283" spans="1:19" x14ac:dyDescent="0.35">
      <c r="A283" s="22" t="s">
        <v>114</v>
      </c>
      <c r="B283" s="22" t="s">
        <v>670</v>
      </c>
      <c r="C283" s="22" t="s">
        <v>679</v>
      </c>
      <c r="D283" s="22" t="s">
        <v>680</v>
      </c>
      <c r="E283" s="22">
        <v>311666</v>
      </c>
      <c r="F283" s="22">
        <v>0</v>
      </c>
      <c r="G283" s="22">
        <v>0</v>
      </c>
      <c r="H283" s="22">
        <v>1722</v>
      </c>
      <c r="I283" s="22">
        <v>0</v>
      </c>
      <c r="J283" s="22">
        <v>0</v>
      </c>
      <c r="K283" s="22">
        <v>0</v>
      </c>
      <c r="L283" s="22">
        <v>313388</v>
      </c>
      <c r="M283" s="22"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</row>
    <row r="284" spans="1:19" x14ac:dyDescent="0.35">
      <c r="A284" s="22" t="s">
        <v>114</v>
      </c>
      <c r="B284" s="22" t="s">
        <v>670</v>
      </c>
      <c r="C284" s="22" t="s">
        <v>681</v>
      </c>
      <c r="D284" s="22" t="s">
        <v>682</v>
      </c>
      <c r="E284" s="22">
        <v>147869</v>
      </c>
      <c r="F284" s="22">
        <v>0</v>
      </c>
      <c r="G284" s="22">
        <v>0</v>
      </c>
      <c r="H284" s="22">
        <v>617</v>
      </c>
      <c r="I284" s="22">
        <v>0</v>
      </c>
      <c r="J284" s="22">
        <v>0</v>
      </c>
      <c r="K284" s="22">
        <v>0</v>
      </c>
      <c r="L284" s="22">
        <v>148486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</row>
    <row r="285" spans="1:19" x14ac:dyDescent="0.35">
      <c r="A285" s="22" t="s">
        <v>114</v>
      </c>
      <c r="B285" s="22" t="s">
        <v>670</v>
      </c>
      <c r="C285" s="22" t="s">
        <v>683</v>
      </c>
      <c r="D285" s="22" t="s">
        <v>684</v>
      </c>
      <c r="E285" s="22">
        <v>112713</v>
      </c>
      <c r="F285" s="22">
        <v>0</v>
      </c>
      <c r="G285" s="22">
        <v>0</v>
      </c>
      <c r="H285" s="22">
        <v>222</v>
      </c>
      <c r="I285" s="22">
        <v>0</v>
      </c>
      <c r="J285" s="22">
        <v>0</v>
      </c>
      <c r="K285" s="22">
        <v>0</v>
      </c>
      <c r="L285" s="22">
        <v>112935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</row>
    <row r="286" spans="1:19" x14ac:dyDescent="0.35">
      <c r="A286" s="22" t="s">
        <v>114</v>
      </c>
      <c r="B286" s="22" t="s">
        <v>670</v>
      </c>
      <c r="C286" s="22" t="s">
        <v>685</v>
      </c>
      <c r="D286" s="22" t="s">
        <v>686</v>
      </c>
      <c r="E286" s="22">
        <v>94971</v>
      </c>
      <c r="F286" s="22">
        <v>1</v>
      </c>
      <c r="G286" s="22">
        <v>1</v>
      </c>
      <c r="H286" s="22">
        <v>129</v>
      </c>
      <c r="I286" s="22">
        <v>0</v>
      </c>
      <c r="J286" s="22">
        <v>0</v>
      </c>
      <c r="K286" s="22">
        <v>0</v>
      </c>
      <c r="L286" s="22">
        <v>95102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</row>
    <row r="287" spans="1:19" x14ac:dyDescent="0.35">
      <c r="A287" s="22" t="s">
        <v>114</v>
      </c>
      <c r="B287" s="22" t="s">
        <v>670</v>
      </c>
      <c r="C287" s="22" t="s">
        <v>687</v>
      </c>
      <c r="D287" s="22" t="s">
        <v>688</v>
      </c>
      <c r="E287" s="22">
        <v>475491</v>
      </c>
      <c r="F287" s="22">
        <v>0</v>
      </c>
      <c r="G287" s="22">
        <v>0</v>
      </c>
      <c r="H287" s="22">
        <v>1168</v>
      </c>
      <c r="I287" s="22">
        <v>0</v>
      </c>
      <c r="J287" s="22">
        <v>0</v>
      </c>
      <c r="K287" s="22">
        <v>0</v>
      </c>
      <c r="L287" s="22">
        <v>476659</v>
      </c>
      <c r="M287" s="22"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</row>
    <row r="288" spans="1:19" x14ac:dyDescent="0.35">
      <c r="A288" s="22" t="s">
        <v>114</v>
      </c>
      <c r="B288" s="22" t="s">
        <v>670</v>
      </c>
      <c r="C288" s="22" t="s">
        <v>689</v>
      </c>
      <c r="D288" s="22" t="s">
        <v>690</v>
      </c>
      <c r="E288" s="22">
        <v>217224</v>
      </c>
      <c r="F288" s="22">
        <v>0</v>
      </c>
      <c r="G288" s="22">
        <v>0</v>
      </c>
      <c r="H288" s="22">
        <v>346</v>
      </c>
      <c r="I288" s="22">
        <v>0</v>
      </c>
      <c r="J288" s="22">
        <v>0</v>
      </c>
      <c r="K288" s="22">
        <v>0</v>
      </c>
      <c r="L288" s="22">
        <v>217570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</row>
    <row r="289" spans="1:19" x14ac:dyDescent="0.35">
      <c r="A289" s="22" t="s">
        <v>114</v>
      </c>
      <c r="B289" s="22" t="s">
        <v>670</v>
      </c>
      <c r="C289" s="22" t="s">
        <v>691</v>
      </c>
      <c r="D289" s="22" t="s">
        <v>692</v>
      </c>
      <c r="E289" s="22">
        <v>789760</v>
      </c>
      <c r="F289" s="22">
        <v>0</v>
      </c>
      <c r="G289" s="22">
        <v>0</v>
      </c>
      <c r="H289" s="22">
        <v>2975</v>
      </c>
      <c r="I289" s="22">
        <v>0</v>
      </c>
      <c r="J289" s="22">
        <v>0</v>
      </c>
      <c r="K289" s="22">
        <v>0</v>
      </c>
      <c r="L289" s="22">
        <v>792735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</row>
    <row r="290" spans="1:19" x14ac:dyDescent="0.35">
      <c r="A290" s="22" t="s">
        <v>114</v>
      </c>
      <c r="B290" s="22" t="s">
        <v>670</v>
      </c>
      <c r="C290" s="22" t="s">
        <v>693</v>
      </c>
      <c r="D290" s="22" t="s">
        <v>694</v>
      </c>
      <c r="E290" s="22">
        <v>441841</v>
      </c>
      <c r="F290" s="22">
        <v>0</v>
      </c>
      <c r="G290" s="22">
        <v>0</v>
      </c>
      <c r="H290" s="22">
        <v>1703</v>
      </c>
      <c r="I290" s="22">
        <v>0</v>
      </c>
      <c r="J290" s="22">
        <v>0</v>
      </c>
      <c r="K290" s="22">
        <v>0</v>
      </c>
      <c r="L290" s="22">
        <v>443544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</row>
    <row r="291" spans="1:19" x14ac:dyDescent="0.35">
      <c r="A291" s="22" t="s">
        <v>114</v>
      </c>
      <c r="B291" s="22" t="s">
        <v>670</v>
      </c>
      <c r="C291" s="22" t="s">
        <v>695</v>
      </c>
      <c r="D291" s="22" t="s">
        <v>696</v>
      </c>
      <c r="E291" s="22">
        <v>555023</v>
      </c>
      <c r="F291" s="22">
        <v>6803</v>
      </c>
      <c r="G291" s="22">
        <v>0</v>
      </c>
      <c r="H291" s="22">
        <v>1452</v>
      </c>
      <c r="I291" s="22">
        <v>0</v>
      </c>
      <c r="J291" s="22">
        <v>0</v>
      </c>
      <c r="K291" s="22">
        <v>10390</v>
      </c>
      <c r="L291" s="22">
        <v>573668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</row>
    <row r="292" spans="1:19" x14ac:dyDescent="0.35">
      <c r="A292" s="22" t="s">
        <v>114</v>
      </c>
      <c r="B292" s="22" t="s">
        <v>670</v>
      </c>
      <c r="C292" s="22" t="s">
        <v>697</v>
      </c>
      <c r="D292" s="22" t="s">
        <v>698</v>
      </c>
      <c r="E292" s="22">
        <v>245760</v>
      </c>
      <c r="F292" s="22">
        <v>0</v>
      </c>
      <c r="G292" s="22">
        <v>0</v>
      </c>
      <c r="H292" s="22">
        <v>141</v>
      </c>
      <c r="I292" s="22">
        <v>0</v>
      </c>
      <c r="J292" s="22">
        <v>0</v>
      </c>
      <c r="K292" s="22">
        <v>0</v>
      </c>
      <c r="L292" s="22">
        <v>245901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</row>
    <row r="293" spans="1:19" x14ac:dyDescent="0.35">
      <c r="A293" s="22" t="s">
        <v>114</v>
      </c>
      <c r="B293" s="22" t="s">
        <v>670</v>
      </c>
      <c r="C293" s="22" t="s">
        <v>699</v>
      </c>
      <c r="D293" s="22" t="s">
        <v>700</v>
      </c>
      <c r="E293" s="22">
        <v>114954</v>
      </c>
      <c r="F293" s="22">
        <v>0</v>
      </c>
      <c r="G293" s="22">
        <v>0</v>
      </c>
      <c r="H293" s="22">
        <v>1878</v>
      </c>
      <c r="I293" s="22">
        <v>0</v>
      </c>
      <c r="J293" s="22">
        <v>0</v>
      </c>
      <c r="K293" s="22">
        <v>0</v>
      </c>
      <c r="L293" s="22">
        <v>116832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</row>
    <row r="294" spans="1:19" x14ac:dyDescent="0.35">
      <c r="A294" s="22" t="s">
        <v>114</v>
      </c>
      <c r="B294" s="22" t="s">
        <v>670</v>
      </c>
      <c r="C294" s="22" t="s">
        <v>701</v>
      </c>
      <c r="D294" s="22" t="s">
        <v>702</v>
      </c>
      <c r="E294" s="22">
        <v>512070</v>
      </c>
      <c r="F294" s="22">
        <v>0</v>
      </c>
      <c r="G294" s="22">
        <v>0</v>
      </c>
      <c r="H294" s="22">
        <v>3950</v>
      </c>
      <c r="I294" s="22">
        <v>0</v>
      </c>
      <c r="J294" s="22">
        <v>0</v>
      </c>
      <c r="K294" s="22">
        <v>0</v>
      </c>
      <c r="L294" s="22">
        <v>516020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</row>
    <row r="295" spans="1:19" x14ac:dyDescent="0.35">
      <c r="A295" s="22" t="s">
        <v>114</v>
      </c>
      <c r="B295" s="22" t="s">
        <v>670</v>
      </c>
      <c r="C295" s="22" t="s">
        <v>703</v>
      </c>
      <c r="D295" s="22" t="s">
        <v>704</v>
      </c>
      <c r="E295" s="22">
        <v>125107</v>
      </c>
      <c r="F295" s="22">
        <v>0</v>
      </c>
      <c r="G295" s="22">
        <v>0</v>
      </c>
      <c r="H295" s="22">
        <v>15853</v>
      </c>
      <c r="I295" s="22">
        <v>0</v>
      </c>
      <c r="J295" s="22">
        <v>0</v>
      </c>
      <c r="K295" s="22">
        <v>0</v>
      </c>
      <c r="L295" s="22">
        <v>140960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</row>
    <row r="296" spans="1:19" x14ac:dyDescent="0.35">
      <c r="A296" s="22" t="s">
        <v>114</v>
      </c>
      <c r="B296" s="22" t="s">
        <v>670</v>
      </c>
      <c r="C296" s="22" t="s">
        <v>705</v>
      </c>
      <c r="D296" s="22" t="s">
        <v>706</v>
      </c>
      <c r="E296" s="22">
        <v>277875</v>
      </c>
      <c r="F296" s="22">
        <v>0</v>
      </c>
      <c r="G296" s="22">
        <v>653</v>
      </c>
      <c r="H296" s="22">
        <v>0</v>
      </c>
      <c r="I296" s="22">
        <v>0</v>
      </c>
      <c r="J296" s="22">
        <v>0</v>
      </c>
      <c r="K296" s="22">
        <v>0</v>
      </c>
      <c r="L296" s="22">
        <v>278528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</row>
    <row r="297" spans="1:19" x14ac:dyDescent="0.35">
      <c r="A297" s="22" t="s">
        <v>114</v>
      </c>
      <c r="B297" s="22" t="s">
        <v>670</v>
      </c>
      <c r="C297" s="22" t="s">
        <v>707</v>
      </c>
      <c r="D297" s="22" t="s">
        <v>708</v>
      </c>
      <c r="E297" s="22">
        <v>785379</v>
      </c>
      <c r="F297" s="22">
        <v>0</v>
      </c>
      <c r="G297" s="22">
        <v>0</v>
      </c>
      <c r="H297" s="22">
        <v>1324</v>
      </c>
      <c r="I297" s="22">
        <v>0</v>
      </c>
      <c r="J297" s="22">
        <v>0</v>
      </c>
      <c r="K297" s="22">
        <v>0</v>
      </c>
      <c r="L297" s="22">
        <v>786703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</row>
    <row r="298" spans="1:19" x14ac:dyDescent="0.35">
      <c r="A298" s="22" t="s">
        <v>114</v>
      </c>
      <c r="B298" s="22" t="s">
        <v>670</v>
      </c>
      <c r="C298" s="22" t="s">
        <v>709</v>
      </c>
      <c r="D298" s="22" t="s">
        <v>710</v>
      </c>
      <c r="E298" s="22">
        <v>146413</v>
      </c>
      <c r="F298" s="22">
        <v>0</v>
      </c>
      <c r="G298" s="22">
        <v>0</v>
      </c>
      <c r="H298" s="22">
        <v>827</v>
      </c>
      <c r="I298" s="22">
        <v>0</v>
      </c>
      <c r="J298" s="22">
        <v>0</v>
      </c>
      <c r="K298" s="22">
        <v>0</v>
      </c>
      <c r="L298" s="22">
        <v>147240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</row>
    <row r="299" spans="1:19" x14ac:dyDescent="0.35">
      <c r="A299" s="22" t="s">
        <v>114</v>
      </c>
      <c r="B299" s="22" t="s">
        <v>670</v>
      </c>
      <c r="C299" s="22" t="s">
        <v>711</v>
      </c>
      <c r="D299" s="22" t="s">
        <v>712</v>
      </c>
      <c r="E299" s="22">
        <v>101627</v>
      </c>
      <c r="F299" s="22">
        <v>0</v>
      </c>
      <c r="G299" s="22">
        <v>454</v>
      </c>
      <c r="H299" s="22">
        <v>0</v>
      </c>
      <c r="I299" s="22">
        <v>0</v>
      </c>
      <c r="J299" s="22">
        <v>0</v>
      </c>
      <c r="K299" s="22">
        <v>0</v>
      </c>
      <c r="L299" s="22">
        <v>102081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</row>
    <row r="300" spans="1:19" x14ac:dyDescent="0.35">
      <c r="A300" s="22" t="s">
        <v>114</v>
      </c>
      <c r="B300" s="22" t="s">
        <v>670</v>
      </c>
      <c r="C300" s="22" t="s">
        <v>713</v>
      </c>
      <c r="D300" s="22" t="s">
        <v>714</v>
      </c>
      <c r="E300" s="22">
        <v>147567</v>
      </c>
      <c r="F300" s="22">
        <v>0</v>
      </c>
      <c r="G300" s="22">
        <v>0</v>
      </c>
      <c r="H300" s="22">
        <v>215</v>
      </c>
      <c r="I300" s="22">
        <v>0</v>
      </c>
      <c r="J300" s="22">
        <v>0</v>
      </c>
      <c r="K300" s="22">
        <v>0</v>
      </c>
      <c r="L300" s="22">
        <v>147782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</row>
    <row r="301" spans="1:19" x14ac:dyDescent="0.35">
      <c r="A301" s="22" t="s">
        <v>114</v>
      </c>
      <c r="B301" s="22" t="s">
        <v>670</v>
      </c>
      <c r="C301" s="22" t="s">
        <v>715</v>
      </c>
      <c r="D301" s="22" t="s">
        <v>716</v>
      </c>
      <c r="E301" s="22">
        <v>685032</v>
      </c>
      <c r="F301" s="22">
        <v>3990</v>
      </c>
      <c r="G301" s="22">
        <v>0</v>
      </c>
      <c r="H301" s="22">
        <v>0</v>
      </c>
      <c r="I301" s="22">
        <v>0</v>
      </c>
      <c r="J301" s="22">
        <v>0</v>
      </c>
      <c r="K301" s="22">
        <v>0</v>
      </c>
      <c r="L301" s="22">
        <v>689022</v>
      </c>
      <c r="M301" s="22"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</row>
    <row r="302" spans="1:19" x14ac:dyDescent="0.35">
      <c r="A302" s="22" t="s">
        <v>114</v>
      </c>
      <c r="B302" s="22" t="s">
        <v>670</v>
      </c>
      <c r="C302" s="22" t="s">
        <v>717</v>
      </c>
      <c r="D302" s="22" t="s">
        <v>718</v>
      </c>
      <c r="E302" s="22">
        <v>251893</v>
      </c>
      <c r="F302" s="22">
        <v>0</v>
      </c>
      <c r="G302" s="22">
        <v>0</v>
      </c>
      <c r="H302" s="22">
        <v>1346</v>
      </c>
      <c r="I302" s="22">
        <v>0</v>
      </c>
      <c r="J302" s="22">
        <v>0</v>
      </c>
      <c r="K302" s="22">
        <v>0</v>
      </c>
      <c r="L302" s="22">
        <v>253239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</row>
    <row r="303" spans="1:19" x14ac:dyDescent="0.35">
      <c r="A303" s="22" t="s">
        <v>114</v>
      </c>
      <c r="B303" s="22" t="s">
        <v>670</v>
      </c>
      <c r="C303" s="22" t="s">
        <v>719</v>
      </c>
      <c r="D303" s="22" t="s">
        <v>720</v>
      </c>
      <c r="E303" s="22">
        <v>286828</v>
      </c>
      <c r="F303" s="22">
        <v>0</v>
      </c>
      <c r="G303" s="22">
        <v>0</v>
      </c>
      <c r="H303" s="22">
        <v>2687</v>
      </c>
      <c r="I303" s="22">
        <v>0</v>
      </c>
      <c r="J303" s="22">
        <v>0</v>
      </c>
      <c r="K303" s="22">
        <v>0</v>
      </c>
      <c r="L303" s="22">
        <v>289515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</row>
    <row r="304" spans="1:19" x14ac:dyDescent="0.35">
      <c r="A304" s="22" t="s">
        <v>114</v>
      </c>
      <c r="B304" s="22" t="s">
        <v>670</v>
      </c>
      <c r="C304" s="22" t="s">
        <v>721</v>
      </c>
      <c r="D304" s="22" t="s">
        <v>722</v>
      </c>
      <c r="E304" s="22">
        <v>983792</v>
      </c>
      <c r="F304" s="22">
        <v>0</v>
      </c>
      <c r="G304" s="22">
        <v>0</v>
      </c>
      <c r="H304" s="22">
        <v>1938</v>
      </c>
      <c r="I304" s="22">
        <v>0</v>
      </c>
      <c r="J304" s="22">
        <v>0</v>
      </c>
      <c r="K304" s="22">
        <v>0</v>
      </c>
      <c r="L304" s="22">
        <v>985730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</row>
    <row r="305" spans="1:19" x14ac:dyDescent="0.35">
      <c r="A305" s="22" t="s">
        <v>114</v>
      </c>
      <c r="B305" s="22" t="s">
        <v>670</v>
      </c>
      <c r="C305" s="22" t="s">
        <v>723</v>
      </c>
      <c r="D305" s="22" t="s">
        <v>724</v>
      </c>
      <c r="E305" s="22">
        <v>271951</v>
      </c>
      <c r="F305" s="22">
        <v>0</v>
      </c>
      <c r="G305" s="22">
        <v>0</v>
      </c>
      <c r="H305" s="22">
        <v>1482</v>
      </c>
      <c r="I305" s="22">
        <v>0</v>
      </c>
      <c r="J305" s="22">
        <v>0</v>
      </c>
      <c r="K305" s="22">
        <v>0</v>
      </c>
      <c r="L305" s="22">
        <v>273433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</row>
    <row r="306" spans="1:19" x14ac:dyDescent="0.35">
      <c r="A306" s="22" t="s">
        <v>114</v>
      </c>
      <c r="B306" s="22" t="s">
        <v>670</v>
      </c>
      <c r="C306" s="22" t="s">
        <v>725</v>
      </c>
      <c r="D306" s="22" t="s">
        <v>726</v>
      </c>
      <c r="E306" s="22">
        <v>456326</v>
      </c>
      <c r="F306" s="22">
        <v>20688</v>
      </c>
      <c r="G306" s="22">
        <v>0</v>
      </c>
      <c r="H306" s="22">
        <v>2029</v>
      </c>
      <c r="I306" s="22">
        <v>0</v>
      </c>
      <c r="J306" s="22">
        <v>0</v>
      </c>
      <c r="K306" s="22">
        <v>0</v>
      </c>
      <c r="L306" s="22">
        <v>479043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</row>
    <row r="307" spans="1:19" x14ac:dyDescent="0.35">
      <c r="A307" s="22" t="s">
        <v>114</v>
      </c>
      <c r="B307" s="22" t="s">
        <v>670</v>
      </c>
      <c r="C307" s="22" t="s">
        <v>727</v>
      </c>
      <c r="D307" s="22" t="s">
        <v>728</v>
      </c>
      <c r="E307" s="22">
        <v>315025</v>
      </c>
      <c r="F307" s="22">
        <v>11276</v>
      </c>
      <c r="G307" s="22">
        <v>0</v>
      </c>
      <c r="H307" s="22">
        <v>1624</v>
      </c>
      <c r="I307" s="22">
        <v>0</v>
      </c>
      <c r="J307" s="22">
        <v>0</v>
      </c>
      <c r="K307" s="22">
        <v>0</v>
      </c>
      <c r="L307" s="22">
        <v>327925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</row>
    <row r="308" spans="1:19" x14ac:dyDescent="0.35">
      <c r="A308" s="22" t="s">
        <v>114</v>
      </c>
      <c r="B308" s="22" t="s">
        <v>670</v>
      </c>
      <c r="C308" s="22" t="s">
        <v>729</v>
      </c>
      <c r="D308" s="22" t="s">
        <v>730</v>
      </c>
      <c r="E308" s="22">
        <v>87975</v>
      </c>
      <c r="F308" s="22">
        <v>0</v>
      </c>
      <c r="G308" s="22">
        <v>0</v>
      </c>
      <c r="H308" s="22">
        <v>357</v>
      </c>
      <c r="I308" s="22">
        <v>0</v>
      </c>
      <c r="J308" s="22">
        <v>0</v>
      </c>
      <c r="K308" s="22">
        <v>0</v>
      </c>
      <c r="L308" s="22">
        <v>88332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</row>
    <row r="309" spans="1:19" x14ac:dyDescent="0.35">
      <c r="A309" s="22" t="s">
        <v>114</v>
      </c>
      <c r="B309" s="22" t="s">
        <v>670</v>
      </c>
      <c r="C309" s="22" t="s">
        <v>731</v>
      </c>
      <c r="D309" s="22" t="s">
        <v>732</v>
      </c>
      <c r="E309" s="22">
        <v>515175</v>
      </c>
      <c r="F309" s="22">
        <v>0</v>
      </c>
      <c r="G309" s="22">
        <v>0</v>
      </c>
      <c r="H309" s="22">
        <v>1244</v>
      </c>
      <c r="I309" s="22">
        <v>0</v>
      </c>
      <c r="J309" s="22">
        <v>0</v>
      </c>
      <c r="K309" s="22">
        <v>0</v>
      </c>
      <c r="L309" s="22">
        <v>516419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</row>
    <row r="310" spans="1:19" x14ac:dyDescent="0.35">
      <c r="A310" s="22" t="s">
        <v>114</v>
      </c>
      <c r="B310" s="22" t="s">
        <v>670</v>
      </c>
      <c r="C310" s="22" t="s">
        <v>733</v>
      </c>
      <c r="D310" s="22" t="s">
        <v>734</v>
      </c>
      <c r="E310" s="22">
        <v>393092</v>
      </c>
      <c r="F310" s="22">
        <v>802</v>
      </c>
      <c r="G310" s="22">
        <v>0</v>
      </c>
      <c r="H310" s="22">
        <v>3668</v>
      </c>
      <c r="I310" s="22">
        <v>0</v>
      </c>
      <c r="J310" s="22">
        <v>20</v>
      </c>
      <c r="K310" s="22">
        <v>0</v>
      </c>
      <c r="L310" s="22">
        <v>397582</v>
      </c>
      <c r="M310" s="22"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</row>
    <row r="311" spans="1:19" x14ac:dyDescent="0.35">
      <c r="A311" s="22" t="s">
        <v>114</v>
      </c>
      <c r="B311" s="22" t="s">
        <v>670</v>
      </c>
      <c r="C311" s="22" t="s">
        <v>735</v>
      </c>
      <c r="D311" s="22" t="s">
        <v>736</v>
      </c>
      <c r="E311" s="22">
        <v>448839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448839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</row>
    <row r="312" spans="1:19" x14ac:dyDescent="0.35">
      <c r="A312" s="22" t="s">
        <v>114</v>
      </c>
      <c r="B312" s="22" t="s">
        <v>670</v>
      </c>
      <c r="C312" s="22" t="s">
        <v>737</v>
      </c>
      <c r="D312" s="22" t="s">
        <v>738</v>
      </c>
      <c r="E312" s="22">
        <v>461197</v>
      </c>
      <c r="F312" s="22">
        <v>4225</v>
      </c>
      <c r="G312" s="22">
        <v>0</v>
      </c>
      <c r="H312" s="22">
        <v>3910</v>
      </c>
      <c r="I312" s="22">
        <v>0</v>
      </c>
      <c r="J312" s="22">
        <v>0</v>
      </c>
      <c r="K312" s="22">
        <v>0</v>
      </c>
      <c r="L312" s="22">
        <v>469332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</row>
    <row r="313" spans="1:19" x14ac:dyDescent="0.35">
      <c r="A313" s="22" t="s">
        <v>114</v>
      </c>
      <c r="B313" s="22" t="s">
        <v>670</v>
      </c>
      <c r="C313" s="22" t="s">
        <v>739</v>
      </c>
      <c r="D313" s="22" t="s">
        <v>740</v>
      </c>
      <c r="E313" s="22">
        <v>1007526</v>
      </c>
      <c r="F313" s="22">
        <v>0</v>
      </c>
      <c r="G313" s="22">
        <v>0</v>
      </c>
      <c r="H313" s="22">
        <v>4709</v>
      </c>
      <c r="I313" s="22">
        <v>0</v>
      </c>
      <c r="J313" s="22">
        <v>0</v>
      </c>
      <c r="K313" s="22">
        <v>0</v>
      </c>
      <c r="L313" s="22">
        <v>1012235</v>
      </c>
      <c r="M313" s="22"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</row>
    <row r="314" spans="1:19" x14ac:dyDescent="0.35">
      <c r="A314" s="22" t="s">
        <v>114</v>
      </c>
      <c r="B314" s="22" t="s">
        <v>670</v>
      </c>
      <c r="C314" s="22" t="s">
        <v>741</v>
      </c>
      <c r="D314" s="22" t="s">
        <v>742</v>
      </c>
      <c r="E314" s="22">
        <v>397634</v>
      </c>
      <c r="F314" s="22">
        <v>0</v>
      </c>
      <c r="G314" s="22">
        <v>0</v>
      </c>
      <c r="H314" s="22">
        <v>539</v>
      </c>
      <c r="I314" s="22">
        <v>0</v>
      </c>
      <c r="J314" s="22">
        <v>0</v>
      </c>
      <c r="K314" s="22">
        <v>0</v>
      </c>
      <c r="L314" s="22">
        <v>398173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</row>
    <row r="315" spans="1:19" x14ac:dyDescent="0.35">
      <c r="A315" s="22" t="s">
        <v>114</v>
      </c>
      <c r="B315" s="22" t="s">
        <v>670</v>
      </c>
      <c r="C315" s="22" t="s">
        <v>743</v>
      </c>
      <c r="D315" s="22" t="s">
        <v>744</v>
      </c>
      <c r="E315" s="22">
        <v>521422</v>
      </c>
      <c r="F315" s="22">
        <v>0</v>
      </c>
      <c r="G315" s="22">
        <v>0</v>
      </c>
      <c r="H315" s="22">
        <v>4208</v>
      </c>
      <c r="I315" s="22">
        <v>0</v>
      </c>
      <c r="J315" s="22">
        <v>0</v>
      </c>
      <c r="K315" s="22">
        <v>0</v>
      </c>
      <c r="L315" s="22">
        <v>525630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</row>
    <row r="316" spans="1:19" x14ac:dyDescent="0.35">
      <c r="A316" s="22" t="s">
        <v>114</v>
      </c>
      <c r="B316" s="22" t="s">
        <v>670</v>
      </c>
      <c r="C316" s="22" t="s">
        <v>745</v>
      </c>
      <c r="D316" s="22" t="s">
        <v>746</v>
      </c>
      <c r="E316" s="22">
        <v>126212</v>
      </c>
      <c r="F316" s="22">
        <v>0</v>
      </c>
      <c r="G316" s="22">
        <v>0</v>
      </c>
      <c r="H316" s="22">
        <v>9</v>
      </c>
      <c r="I316" s="22">
        <v>0</v>
      </c>
      <c r="J316" s="22">
        <v>0</v>
      </c>
      <c r="K316" s="22">
        <v>0</v>
      </c>
      <c r="L316" s="22">
        <v>126221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</row>
    <row r="317" spans="1:19" x14ac:dyDescent="0.35">
      <c r="A317" s="22" t="s">
        <v>114</v>
      </c>
      <c r="B317" s="22" t="s">
        <v>670</v>
      </c>
      <c r="C317" s="22" t="s">
        <v>747</v>
      </c>
      <c r="D317" s="22" t="s">
        <v>748</v>
      </c>
      <c r="E317" s="22">
        <v>228170</v>
      </c>
      <c r="F317" s="22">
        <v>0</v>
      </c>
      <c r="G317" s="22">
        <v>0</v>
      </c>
      <c r="H317" s="22">
        <v>2336</v>
      </c>
      <c r="I317" s="22">
        <v>0</v>
      </c>
      <c r="J317" s="22">
        <v>0</v>
      </c>
      <c r="K317" s="22">
        <v>0</v>
      </c>
      <c r="L317" s="22">
        <v>230506</v>
      </c>
      <c r="M317" s="22"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</row>
    <row r="318" spans="1:19" x14ac:dyDescent="0.35">
      <c r="A318" s="22" t="s">
        <v>114</v>
      </c>
      <c r="B318" s="22" t="s">
        <v>670</v>
      </c>
      <c r="C318" s="22" t="s">
        <v>749</v>
      </c>
      <c r="D318" s="22" t="s">
        <v>750</v>
      </c>
      <c r="E318" s="22">
        <v>635660</v>
      </c>
      <c r="F318" s="22">
        <v>0</v>
      </c>
      <c r="G318" s="22">
        <v>0</v>
      </c>
      <c r="H318" s="22">
        <v>910</v>
      </c>
      <c r="I318" s="22">
        <v>0</v>
      </c>
      <c r="J318" s="22">
        <v>0</v>
      </c>
      <c r="K318" s="22">
        <v>0</v>
      </c>
      <c r="L318" s="22">
        <v>636570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</row>
    <row r="319" spans="1:19" x14ac:dyDescent="0.35">
      <c r="A319" s="22" t="s">
        <v>114</v>
      </c>
      <c r="B319" s="22" t="s">
        <v>670</v>
      </c>
      <c r="C319" s="22" t="s">
        <v>751</v>
      </c>
      <c r="D319" s="22" t="s">
        <v>752</v>
      </c>
      <c r="E319" s="22">
        <v>334744</v>
      </c>
      <c r="F319" s="22">
        <v>0</v>
      </c>
      <c r="G319" s="22">
        <v>0</v>
      </c>
      <c r="H319" s="22">
        <v>317</v>
      </c>
      <c r="I319" s="22">
        <v>0</v>
      </c>
      <c r="J319" s="22">
        <v>0</v>
      </c>
      <c r="K319" s="22">
        <v>0</v>
      </c>
      <c r="L319" s="22">
        <v>335061</v>
      </c>
      <c r="M319" s="22"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</row>
    <row r="320" spans="1:19" x14ac:dyDescent="0.35">
      <c r="A320" s="22" t="s">
        <v>114</v>
      </c>
      <c r="B320" s="22" t="s">
        <v>670</v>
      </c>
      <c r="C320" s="22" t="s">
        <v>753</v>
      </c>
      <c r="D320" s="22" t="s">
        <v>754</v>
      </c>
      <c r="E320" s="22">
        <v>308732</v>
      </c>
      <c r="F320" s="22">
        <v>0</v>
      </c>
      <c r="G320" s="22">
        <v>10</v>
      </c>
      <c r="H320" s="22">
        <v>3568</v>
      </c>
      <c r="I320" s="22">
        <v>0</v>
      </c>
      <c r="J320" s="22">
        <v>158</v>
      </c>
      <c r="K320" s="22">
        <v>0</v>
      </c>
      <c r="L320" s="22">
        <v>312468</v>
      </c>
      <c r="M320" s="22"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</row>
    <row r="321" spans="1:19" x14ac:dyDescent="0.35">
      <c r="A321" s="22" t="s">
        <v>114</v>
      </c>
      <c r="B321" s="22" t="s">
        <v>670</v>
      </c>
      <c r="C321" s="22" t="s">
        <v>755</v>
      </c>
      <c r="D321" s="22" t="s">
        <v>756</v>
      </c>
      <c r="E321" s="22">
        <v>170031</v>
      </c>
      <c r="F321" s="22">
        <v>0</v>
      </c>
      <c r="G321" s="22">
        <v>0</v>
      </c>
      <c r="H321" s="22">
        <v>2291</v>
      </c>
      <c r="I321" s="22">
        <v>0</v>
      </c>
      <c r="J321" s="22">
        <v>0</v>
      </c>
      <c r="K321" s="22">
        <v>0</v>
      </c>
      <c r="L321" s="22">
        <v>172322</v>
      </c>
      <c r="M321" s="22"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</row>
    <row r="322" spans="1:19" x14ac:dyDescent="0.35">
      <c r="A322" s="22" t="s">
        <v>114</v>
      </c>
      <c r="B322" s="22" t="s">
        <v>670</v>
      </c>
      <c r="C322" s="22" t="s">
        <v>757</v>
      </c>
      <c r="D322" s="22" t="s">
        <v>758</v>
      </c>
      <c r="E322" s="22">
        <v>518155</v>
      </c>
      <c r="F322" s="22">
        <v>835</v>
      </c>
      <c r="G322" s="22">
        <v>0</v>
      </c>
      <c r="H322" s="22">
        <v>2401</v>
      </c>
      <c r="I322" s="22">
        <v>0</v>
      </c>
      <c r="J322" s="22">
        <v>0</v>
      </c>
      <c r="K322" s="22">
        <v>0</v>
      </c>
      <c r="L322" s="22">
        <v>521391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</row>
    <row r="323" spans="1:19" x14ac:dyDescent="0.35">
      <c r="A323" s="22" t="s">
        <v>114</v>
      </c>
      <c r="B323" s="22" t="s">
        <v>670</v>
      </c>
      <c r="C323" s="22" t="s">
        <v>759</v>
      </c>
      <c r="D323" s="22" t="s">
        <v>760</v>
      </c>
      <c r="E323" s="22">
        <v>453827</v>
      </c>
      <c r="F323" s="22">
        <v>56100</v>
      </c>
      <c r="G323" s="22">
        <v>0</v>
      </c>
      <c r="H323" s="22">
        <v>603</v>
      </c>
      <c r="I323" s="22">
        <v>0</v>
      </c>
      <c r="J323" s="22">
        <v>0</v>
      </c>
      <c r="K323" s="22">
        <v>0</v>
      </c>
      <c r="L323" s="22">
        <v>510530</v>
      </c>
      <c r="M323" s="22"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</row>
    <row r="324" spans="1:19" x14ac:dyDescent="0.35">
      <c r="A324" s="22" t="s">
        <v>114</v>
      </c>
      <c r="B324" s="22" t="s">
        <v>670</v>
      </c>
      <c r="C324" s="22" t="s">
        <v>761</v>
      </c>
      <c r="D324" s="22" t="s">
        <v>762</v>
      </c>
      <c r="E324" s="22">
        <v>166364</v>
      </c>
      <c r="F324" s="22">
        <v>0</v>
      </c>
      <c r="G324" s="22">
        <v>0</v>
      </c>
      <c r="H324" s="22">
        <v>260</v>
      </c>
      <c r="I324" s="22">
        <v>0</v>
      </c>
      <c r="J324" s="22">
        <v>0</v>
      </c>
      <c r="K324" s="22">
        <v>0</v>
      </c>
      <c r="L324" s="22">
        <v>166624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</row>
    <row r="325" spans="1:19" x14ac:dyDescent="0.35">
      <c r="A325" s="22" t="s">
        <v>114</v>
      </c>
      <c r="B325" s="22" t="s">
        <v>670</v>
      </c>
      <c r="C325" s="22" t="s">
        <v>763</v>
      </c>
      <c r="D325" s="22" t="s">
        <v>764</v>
      </c>
      <c r="E325" s="22">
        <v>157264</v>
      </c>
      <c r="F325" s="22">
        <v>0</v>
      </c>
      <c r="G325" s="22">
        <v>0</v>
      </c>
      <c r="H325" s="22">
        <v>749</v>
      </c>
      <c r="I325" s="22">
        <v>0</v>
      </c>
      <c r="J325" s="22">
        <v>0</v>
      </c>
      <c r="K325" s="22">
        <v>0</v>
      </c>
      <c r="L325" s="22">
        <v>158013</v>
      </c>
      <c r="M325" s="22"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</row>
    <row r="326" spans="1:19" x14ac:dyDescent="0.35">
      <c r="A326" s="22" t="s">
        <v>114</v>
      </c>
      <c r="B326" s="22" t="s">
        <v>670</v>
      </c>
      <c r="C326" s="22" t="s">
        <v>765</v>
      </c>
      <c r="D326" s="22" t="s">
        <v>766</v>
      </c>
      <c r="E326" s="22">
        <v>452874</v>
      </c>
      <c r="F326" s="22">
        <v>0</v>
      </c>
      <c r="G326" s="22">
        <v>0</v>
      </c>
      <c r="H326" s="22">
        <v>2041</v>
      </c>
      <c r="I326" s="22">
        <v>0</v>
      </c>
      <c r="J326" s="22">
        <v>0</v>
      </c>
      <c r="K326" s="22">
        <v>0</v>
      </c>
      <c r="L326" s="22">
        <v>454915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</row>
    <row r="327" spans="1:19" x14ac:dyDescent="0.35">
      <c r="A327" s="22" t="s">
        <v>114</v>
      </c>
      <c r="B327" s="22" t="s">
        <v>670</v>
      </c>
      <c r="C327" s="22" t="s">
        <v>767</v>
      </c>
      <c r="D327" s="22" t="s">
        <v>768</v>
      </c>
      <c r="E327" s="22">
        <v>287509</v>
      </c>
      <c r="F327" s="22">
        <v>0</v>
      </c>
      <c r="G327" s="22">
        <v>0</v>
      </c>
      <c r="H327" s="22">
        <v>1875</v>
      </c>
      <c r="I327" s="22">
        <v>0</v>
      </c>
      <c r="J327" s="22">
        <v>0</v>
      </c>
      <c r="K327" s="22">
        <v>0</v>
      </c>
      <c r="L327" s="22">
        <v>289384</v>
      </c>
      <c r="M327" s="22"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</row>
    <row r="328" spans="1:19" x14ac:dyDescent="0.35">
      <c r="A328" s="22" t="s">
        <v>114</v>
      </c>
      <c r="B328" s="22" t="s">
        <v>670</v>
      </c>
      <c r="C328" s="22" t="s">
        <v>769</v>
      </c>
      <c r="D328" s="22" t="s">
        <v>770</v>
      </c>
      <c r="E328" s="22">
        <v>623481</v>
      </c>
      <c r="F328" s="22">
        <v>0</v>
      </c>
      <c r="G328" s="22">
        <v>0</v>
      </c>
      <c r="H328" s="22">
        <v>4222</v>
      </c>
      <c r="I328" s="22">
        <v>0</v>
      </c>
      <c r="J328" s="22">
        <v>3</v>
      </c>
      <c r="K328" s="22">
        <v>18418</v>
      </c>
      <c r="L328" s="22">
        <v>646124</v>
      </c>
      <c r="M328" s="22"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</row>
    <row r="329" spans="1:19" x14ac:dyDescent="0.35">
      <c r="A329" s="22" t="s">
        <v>114</v>
      </c>
      <c r="B329" s="22" t="s">
        <v>670</v>
      </c>
      <c r="C329" s="22" t="s">
        <v>771</v>
      </c>
      <c r="D329" s="22" t="s">
        <v>772</v>
      </c>
      <c r="E329" s="22">
        <v>276365</v>
      </c>
      <c r="F329" s="22">
        <v>102082</v>
      </c>
      <c r="G329" s="22">
        <v>0</v>
      </c>
      <c r="H329" s="22">
        <v>3186</v>
      </c>
      <c r="I329" s="22">
        <v>0</v>
      </c>
      <c r="J329" s="22">
        <v>0</v>
      </c>
      <c r="K329" s="22">
        <v>0</v>
      </c>
      <c r="L329" s="22">
        <v>381633</v>
      </c>
      <c r="M329" s="22"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</row>
    <row r="330" spans="1:19" x14ac:dyDescent="0.35">
      <c r="A330" s="22" t="s">
        <v>114</v>
      </c>
      <c r="B330" s="22" t="s">
        <v>773</v>
      </c>
      <c r="C330" s="22" t="s">
        <v>774</v>
      </c>
      <c r="D330" s="22" t="s">
        <v>775</v>
      </c>
      <c r="E330" s="22">
        <v>405764</v>
      </c>
      <c r="F330" s="22">
        <v>400469</v>
      </c>
      <c r="G330" s="22">
        <v>0</v>
      </c>
      <c r="H330" s="22">
        <v>6248</v>
      </c>
      <c r="I330" s="22">
        <v>0</v>
      </c>
      <c r="J330" s="22">
        <v>0</v>
      </c>
      <c r="K330" s="22">
        <v>0</v>
      </c>
      <c r="L330" s="22">
        <v>812481</v>
      </c>
      <c r="M330" s="22"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</row>
    <row r="331" spans="1:19" x14ac:dyDescent="0.35">
      <c r="A331" s="22" t="s">
        <v>114</v>
      </c>
      <c r="B331" s="22" t="s">
        <v>773</v>
      </c>
      <c r="C331" s="22" t="s">
        <v>776</v>
      </c>
      <c r="D331" s="22" t="s">
        <v>777</v>
      </c>
      <c r="E331" s="22">
        <v>335570</v>
      </c>
      <c r="F331" s="22">
        <v>4295820</v>
      </c>
      <c r="G331" s="22">
        <v>213943</v>
      </c>
      <c r="H331" s="22">
        <v>0</v>
      </c>
      <c r="I331" s="22">
        <v>0</v>
      </c>
      <c r="J331" s="22">
        <v>0</v>
      </c>
      <c r="K331" s="22">
        <v>0</v>
      </c>
      <c r="L331" s="22">
        <v>4845333</v>
      </c>
      <c r="M331" s="22"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</row>
    <row r="332" spans="1:19" x14ac:dyDescent="0.35">
      <c r="A332" s="22" t="s">
        <v>114</v>
      </c>
      <c r="B332" s="22" t="s">
        <v>773</v>
      </c>
      <c r="C332" s="22" t="s">
        <v>778</v>
      </c>
      <c r="D332" s="22" t="s">
        <v>779</v>
      </c>
      <c r="E332" s="22">
        <v>10895</v>
      </c>
      <c r="F332" s="22">
        <v>66155</v>
      </c>
      <c r="G332" s="22">
        <v>0</v>
      </c>
      <c r="H332" s="22">
        <v>103909</v>
      </c>
      <c r="I332" s="22">
        <v>37461</v>
      </c>
      <c r="J332" s="22">
        <v>0</v>
      </c>
      <c r="K332" s="22">
        <v>0</v>
      </c>
      <c r="L332" s="22">
        <v>218420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</row>
    <row r="333" spans="1:19" x14ac:dyDescent="0.35">
      <c r="A333" s="22" t="s">
        <v>114</v>
      </c>
      <c r="B333" s="22" t="s">
        <v>773</v>
      </c>
      <c r="C333" s="22" t="s">
        <v>780</v>
      </c>
      <c r="D333" s="22" t="s">
        <v>781</v>
      </c>
      <c r="E333" s="22">
        <v>0</v>
      </c>
      <c r="F333" s="22">
        <v>3629</v>
      </c>
      <c r="G333" s="22">
        <v>0</v>
      </c>
      <c r="H333" s="22">
        <v>4043</v>
      </c>
      <c r="I333" s="22">
        <v>0</v>
      </c>
      <c r="J333" s="22">
        <v>0</v>
      </c>
      <c r="K333" s="22">
        <v>0</v>
      </c>
      <c r="L333" s="22">
        <v>7672</v>
      </c>
      <c r="M333" s="22"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</row>
    <row r="334" spans="1:19" x14ac:dyDescent="0.35">
      <c r="A334" s="22" t="s">
        <v>114</v>
      </c>
      <c r="B334" s="22" t="s">
        <v>773</v>
      </c>
      <c r="C334" s="22" t="s">
        <v>782</v>
      </c>
      <c r="D334" s="22" t="s">
        <v>783</v>
      </c>
      <c r="E334" s="22">
        <v>9317</v>
      </c>
      <c r="F334" s="22">
        <v>857</v>
      </c>
      <c r="G334" s="22">
        <v>0</v>
      </c>
      <c r="H334" s="22">
        <v>4973</v>
      </c>
      <c r="I334" s="22">
        <v>0</v>
      </c>
      <c r="J334" s="22">
        <v>0</v>
      </c>
      <c r="K334" s="22">
        <v>0</v>
      </c>
      <c r="L334" s="22">
        <v>15147</v>
      </c>
      <c r="M334" s="22"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</row>
    <row r="335" spans="1:19" x14ac:dyDescent="0.35">
      <c r="A335" s="22" t="s">
        <v>114</v>
      </c>
      <c r="B335" s="22" t="s">
        <v>773</v>
      </c>
      <c r="C335" s="22" t="s">
        <v>784</v>
      </c>
      <c r="D335" s="22" t="s">
        <v>785</v>
      </c>
      <c r="E335" s="22">
        <v>0</v>
      </c>
      <c r="F335" s="22">
        <v>0</v>
      </c>
      <c r="G335" s="22">
        <v>0</v>
      </c>
      <c r="H335" s="22"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</row>
    <row r="336" spans="1:19" x14ac:dyDescent="0.35">
      <c r="A336" s="22" t="s">
        <v>114</v>
      </c>
      <c r="B336" s="22" t="s">
        <v>773</v>
      </c>
      <c r="C336" s="22" t="s">
        <v>786</v>
      </c>
      <c r="D336" s="22" t="s">
        <v>787</v>
      </c>
      <c r="E336" s="22">
        <v>0</v>
      </c>
      <c r="F336" s="22">
        <v>4026023</v>
      </c>
      <c r="G336" s="22">
        <v>14034985</v>
      </c>
      <c r="H336" s="22">
        <v>12422694</v>
      </c>
      <c r="I336" s="22">
        <v>0</v>
      </c>
      <c r="J336" s="22">
        <v>0</v>
      </c>
      <c r="K336" s="22">
        <v>0</v>
      </c>
      <c r="L336" s="22">
        <v>30483702</v>
      </c>
      <c r="M336" s="22"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</row>
    <row r="337" spans="1:19" x14ac:dyDescent="0.35">
      <c r="A337" s="22" t="s">
        <v>114</v>
      </c>
      <c r="B337" s="22" t="s">
        <v>773</v>
      </c>
      <c r="C337" s="22" t="s">
        <v>788</v>
      </c>
      <c r="D337" s="22" t="s">
        <v>789</v>
      </c>
      <c r="E337" s="22">
        <v>554331</v>
      </c>
      <c r="F337" s="22">
        <v>708808</v>
      </c>
      <c r="G337" s="22">
        <v>167507</v>
      </c>
      <c r="H337" s="22">
        <v>357195</v>
      </c>
      <c r="I337" s="22">
        <v>0</v>
      </c>
      <c r="J337" s="22">
        <v>0</v>
      </c>
      <c r="K337" s="22">
        <v>0</v>
      </c>
      <c r="L337" s="22">
        <v>1787841</v>
      </c>
      <c r="M337" s="22"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  <c r="S337" s="22">
        <v>0</v>
      </c>
    </row>
    <row r="338" spans="1:19" x14ac:dyDescent="0.35">
      <c r="A338" s="22" t="s">
        <v>114</v>
      </c>
      <c r="B338" s="22" t="s">
        <v>790</v>
      </c>
      <c r="C338" s="22" t="s">
        <v>791</v>
      </c>
      <c r="D338" s="22" t="s">
        <v>792</v>
      </c>
      <c r="E338" s="22">
        <v>1537079</v>
      </c>
      <c r="F338" s="22">
        <v>3089834</v>
      </c>
      <c r="G338" s="22">
        <v>4271417</v>
      </c>
      <c r="H338" s="22">
        <v>33028079</v>
      </c>
      <c r="I338" s="22">
        <v>0</v>
      </c>
      <c r="J338" s="22">
        <v>2894777</v>
      </c>
      <c r="K338" s="22">
        <v>0</v>
      </c>
      <c r="L338" s="22">
        <v>44821186</v>
      </c>
      <c r="M338" s="22"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</row>
    <row r="339" spans="1:19" x14ac:dyDescent="0.35">
      <c r="A339" s="22"/>
      <c r="B339" s="22"/>
      <c r="C339" s="22"/>
      <c r="D339" s="22" t="s">
        <v>793</v>
      </c>
      <c r="E339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F744E-EDA0-41D0-B0E9-7A84A4E3E355}">
  <dimension ref="A1:S339"/>
  <sheetViews>
    <sheetView zoomScale="90" zoomScaleNormal="90" workbookViewId="0"/>
  </sheetViews>
  <sheetFormatPr defaultRowHeight="14.5" x14ac:dyDescent="0.35"/>
  <cols>
    <col min="2" max="2" width="23.7265625" customWidth="1"/>
    <col min="4" max="4" width="37.7265625" customWidth="1"/>
    <col min="5" max="19" width="15.7265625" customWidth="1"/>
  </cols>
  <sheetData>
    <row r="1" spans="1:19" ht="24" customHeight="1" x14ac:dyDescent="0.4">
      <c r="A1" s="4" t="str">
        <f>HYPERLINK("#'Index'!A1", "&lt;&lt; Index")</f>
        <v>&lt;&lt; Index</v>
      </c>
      <c r="B1" s="20" t="s">
        <v>1230</v>
      </c>
      <c r="D1" s="20" t="s">
        <v>1260</v>
      </c>
    </row>
    <row r="2" spans="1:19" ht="64" customHeight="1" x14ac:dyDescent="0.3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1232</v>
      </c>
      <c r="F2" s="21" t="s">
        <v>1233</v>
      </c>
      <c r="G2" s="21" t="s">
        <v>1133</v>
      </c>
      <c r="H2" s="21" t="s">
        <v>1234</v>
      </c>
      <c r="I2" s="21" t="s">
        <v>1235</v>
      </c>
      <c r="J2" s="21" t="s">
        <v>1236</v>
      </c>
      <c r="K2" s="21" t="s">
        <v>1237</v>
      </c>
      <c r="L2" s="21" t="s">
        <v>1238</v>
      </c>
      <c r="M2" s="21" t="s">
        <v>1239</v>
      </c>
      <c r="N2" s="21" t="s">
        <v>1240</v>
      </c>
      <c r="O2" s="21" t="s">
        <v>1241</v>
      </c>
      <c r="P2" s="21" t="s">
        <v>57</v>
      </c>
      <c r="Q2" s="21" t="s">
        <v>1242</v>
      </c>
      <c r="R2" s="21" t="s">
        <v>1243</v>
      </c>
      <c r="S2" s="21" t="s">
        <v>1244</v>
      </c>
    </row>
    <row r="3" spans="1:19" x14ac:dyDescent="0.35">
      <c r="A3" s="21"/>
      <c r="B3" s="21"/>
      <c r="C3" s="21"/>
      <c r="D3" s="21" t="s">
        <v>80</v>
      </c>
      <c r="E3" s="21" t="s">
        <v>1245</v>
      </c>
      <c r="F3" s="21" t="s">
        <v>1246</v>
      </c>
      <c r="G3" s="21" t="s">
        <v>1247</v>
      </c>
      <c r="H3" s="21" t="s">
        <v>1248</v>
      </c>
      <c r="I3" s="21" t="s">
        <v>1249</v>
      </c>
      <c r="J3" s="21" t="s">
        <v>1250</v>
      </c>
      <c r="K3" s="21" t="s">
        <v>1251</v>
      </c>
      <c r="L3" s="21" t="s">
        <v>1252</v>
      </c>
      <c r="M3" s="21" t="s">
        <v>1253</v>
      </c>
      <c r="N3" s="21" t="s">
        <v>1254</v>
      </c>
      <c r="O3" s="21" t="s">
        <v>1255</v>
      </c>
      <c r="P3" s="21" t="s">
        <v>1256</v>
      </c>
      <c r="Q3" s="21" t="s">
        <v>1257</v>
      </c>
      <c r="R3" s="21" t="s">
        <v>1258</v>
      </c>
      <c r="S3" s="21" t="s">
        <v>1259</v>
      </c>
    </row>
    <row r="4" spans="1:19" x14ac:dyDescent="0.35">
      <c r="A4" s="22" t="s">
        <v>114</v>
      </c>
      <c r="B4" s="22" t="s">
        <v>115</v>
      </c>
      <c r="C4" s="22" t="s">
        <v>116</v>
      </c>
      <c r="D4" s="22" t="s">
        <v>117</v>
      </c>
      <c r="E4" s="22">
        <v>32254</v>
      </c>
      <c r="F4" s="22">
        <v>141427</v>
      </c>
      <c r="G4" s="22">
        <v>0</v>
      </c>
      <c r="H4" s="22">
        <v>0</v>
      </c>
      <c r="I4" s="22">
        <v>0</v>
      </c>
      <c r="J4" s="22">
        <v>0</v>
      </c>
      <c r="K4" s="22">
        <v>0</v>
      </c>
      <c r="L4" s="22">
        <v>173681</v>
      </c>
      <c r="M4" s="22">
        <v>0</v>
      </c>
      <c r="N4" s="22">
        <v>0</v>
      </c>
      <c r="O4" s="22">
        <v>0</v>
      </c>
      <c r="P4" s="22">
        <v>0</v>
      </c>
      <c r="Q4" s="22">
        <v>0</v>
      </c>
      <c r="R4" s="22">
        <v>0</v>
      </c>
      <c r="S4" s="22">
        <v>0</v>
      </c>
    </row>
    <row r="5" spans="1:19" x14ac:dyDescent="0.35">
      <c r="A5" s="22" t="s">
        <v>114</v>
      </c>
      <c r="B5" s="22" t="s">
        <v>115</v>
      </c>
      <c r="C5" s="22" t="s">
        <v>118</v>
      </c>
      <c r="D5" s="22" t="s">
        <v>119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0</v>
      </c>
      <c r="P5" s="22">
        <v>0</v>
      </c>
      <c r="Q5" s="22">
        <v>0</v>
      </c>
      <c r="R5" s="22">
        <v>0</v>
      </c>
      <c r="S5" s="22">
        <v>0</v>
      </c>
    </row>
    <row r="6" spans="1:19" x14ac:dyDescent="0.35">
      <c r="A6" s="22" t="s">
        <v>114</v>
      </c>
      <c r="B6" s="22" t="s">
        <v>115</v>
      </c>
      <c r="C6" s="22" t="s">
        <v>120</v>
      </c>
      <c r="D6" s="22" t="s">
        <v>121</v>
      </c>
      <c r="E6" s="22">
        <v>52114</v>
      </c>
      <c r="F6" s="22">
        <v>0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52114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</row>
    <row r="7" spans="1:19" x14ac:dyDescent="0.35">
      <c r="A7" s="22" t="s">
        <v>114</v>
      </c>
      <c r="B7" s="22" t="s">
        <v>115</v>
      </c>
      <c r="C7" s="22" t="s">
        <v>122</v>
      </c>
      <c r="D7" s="22" t="s">
        <v>123</v>
      </c>
      <c r="E7" s="22">
        <v>684000</v>
      </c>
      <c r="F7" s="22">
        <v>15154000</v>
      </c>
      <c r="G7" s="22">
        <v>0</v>
      </c>
      <c r="H7" s="22">
        <v>0</v>
      </c>
      <c r="I7" s="22">
        <v>205000</v>
      </c>
      <c r="J7" s="22">
        <v>0</v>
      </c>
      <c r="K7" s="22">
        <v>0</v>
      </c>
      <c r="L7" s="22">
        <v>16043000</v>
      </c>
      <c r="M7" s="22">
        <v>0</v>
      </c>
      <c r="N7" s="22">
        <v>0</v>
      </c>
      <c r="O7" s="22">
        <v>0</v>
      </c>
      <c r="P7" s="22">
        <v>0</v>
      </c>
      <c r="Q7" s="22">
        <v>0</v>
      </c>
      <c r="R7" s="22">
        <v>0</v>
      </c>
      <c r="S7" s="22">
        <v>0</v>
      </c>
    </row>
    <row r="8" spans="1:19" x14ac:dyDescent="0.35">
      <c r="A8" s="22" t="s">
        <v>114</v>
      </c>
      <c r="B8" s="22" t="s">
        <v>115</v>
      </c>
      <c r="C8" s="22" t="s">
        <v>124</v>
      </c>
      <c r="D8" s="22" t="s">
        <v>125</v>
      </c>
      <c r="E8" s="22">
        <v>0</v>
      </c>
      <c r="F8" s="22">
        <v>87549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87549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0</v>
      </c>
      <c r="S8" s="22">
        <v>0</v>
      </c>
    </row>
    <row r="9" spans="1:19" x14ac:dyDescent="0.35">
      <c r="A9" s="22" t="s">
        <v>114</v>
      </c>
      <c r="B9" s="22" t="s">
        <v>115</v>
      </c>
      <c r="C9" s="22" t="s">
        <v>126</v>
      </c>
      <c r="D9" s="22" t="s">
        <v>127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0</v>
      </c>
      <c r="S9" s="22">
        <v>0</v>
      </c>
    </row>
    <row r="10" spans="1:19" x14ac:dyDescent="0.35">
      <c r="A10" s="22" t="s">
        <v>114</v>
      </c>
      <c r="B10" s="22" t="s">
        <v>115</v>
      </c>
      <c r="C10" s="22" t="s">
        <v>128</v>
      </c>
      <c r="D10" s="22" t="s">
        <v>129</v>
      </c>
      <c r="E10" s="22">
        <v>1241118</v>
      </c>
      <c r="F10" s="22">
        <v>5101871</v>
      </c>
      <c r="G10" s="22">
        <v>0</v>
      </c>
      <c r="H10" s="22">
        <v>0</v>
      </c>
      <c r="I10" s="22">
        <v>0</v>
      </c>
      <c r="J10" s="22">
        <v>0</v>
      </c>
      <c r="K10" s="22">
        <v>0</v>
      </c>
      <c r="L10" s="22">
        <v>6342989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>
        <v>0</v>
      </c>
      <c r="S10" s="22">
        <v>0</v>
      </c>
    </row>
    <row r="11" spans="1:19" x14ac:dyDescent="0.35">
      <c r="A11" s="22" t="s">
        <v>114</v>
      </c>
      <c r="B11" s="22" t="s">
        <v>115</v>
      </c>
      <c r="C11" s="22" t="s">
        <v>130</v>
      </c>
      <c r="D11" s="22" t="s">
        <v>131</v>
      </c>
      <c r="E11" s="22">
        <v>1528000</v>
      </c>
      <c r="F11" s="22">
        <v>21019000</v>
      </c>
      <c r="G11" s="22">
        <v>0</v>
      </c>
      <c r="H11" s="22">
        <v>0</v>
      </c>
      <c r="I11" s="22">
        <v>0</v>
      </c>
      <c r="J11" s="22">
        <v>17000</v>
      </c>
      <c r="K11" s="22">
        <v>0</v>
      </c>
      <c r="L11" s="22">
        <v>22564000</v>
      </c>
      <c r="M11" s="22">
        <v>0</v>
      </c>
      <c r="N11" s="22">
        <v>0</v>
      </c>
      <c r="O11" s="22">
        <v>0</v>
      </c>
      <c r="P11" s="22">
        <v>0</v>
      </c>
      <c r="Q11" s="22">
        <v>0</v>
      </c>
      <c r="R11" s="22">
        <v>0</v>
      </c>
      <c r="S11" s="22">
        <v>0</v>
      </c>
    </row>
    <row r="12" spans="1:19" x14ac:dyDescent="0.35">
      <c r="A12" s="22" t="s">
        <v>114</v>
      </c>
      <c r="B12" s="22" t="s">
        <v>115</v>
      </c>
      <c r="C12" s="22" t="s">
        <v>132</v>
      </c>
      <c r="D12" s="22" t="s">
        <v>133</v>
      </c>
      <c r="E12" s="22">
        <v>342000</v>
      </c>
      <c r="F12" s="22">
        <v>0</v>
      </c>
      <c r="G12" s="22">
        <v>0</v>
      </c>
      <c r="H12" s="22">
        <v>0</v>
      </c>
      <c r="I12" s="22">
        <v>0</v>
      </c>
      <c r="J12" s="22">
        <v>0</v>
      </c>
      <c r="K12" s="22">
        <v>0</v>
      </c>
      <c r="L12" s="22">
        <v>342000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0</v>
      </c>
      <c r="S12" s="22">
        <v>0</v>
      </c>
    </row>
    <row r="13" spans="1:19" x14ac:dyDescent="0.35">
      <c r="A13" s="22" t="s">
        <v>114</v>
      </c>
      <c r="B13" s="22" t="s">
        <v>115</v>
      </c>
      <c r="C13" s="22" t="s">
        <v>134</v>
      </c>
      <c r="D13" s="22" t="s">
        <v>135</v>
      </c>
      <c r="E13" s="22">
        <v>10686</v>
      </c>
      <c r="F13" s="22">
        <v>574965</v>
      </c>
      <c r="G13" s="22">
        <v>0</v>
      </c>
      <c r="H13" s="22">
        <v>0</v>
      </c>
      <c r="I13" s="22">
        <v>0</v>
      </c>
      <c r="J13" s="22">
        <v>0</v>
      </c>
      <c r="K13" s="22">
        <v>-260470</v>
      </c>
      <c r="L13" s="22">
        <v>325181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22">
        <v>0</v>
      </c>
      <c r="S13" s="22">
        <v>0</v>
      </c>
    </row>
    <row r="14" spans="1:19" x14ac:dyDescent="0.35">
      <c r="A14" s="22" t="s">
        <v>114</v>
      </c>
      <c r="B14" s="22" t="s">
        <v>115</v>
      </c>
      <c r="C14" s="22" t="s">
        <v>136</v>
      </c>
      <c r="D14" s="22" t="s">
        <v>137</v>
      </c>
      <c r="E14" s="22">
        <v>113766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113766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0</v>
      </c>
      <c r="S14" s="22">
        <v>0</v>
      </c>
    </row>
    <row r="15" spans="1:19" x14ac:dyDescent="0.35">
      <c r="A15" s="22" t="s">
        <v>114</v>
      </c>
      <c r="B15" s="22" t="s">
        <v>115</v>
      </c>
      <c r="C15" s="22" t="s">
        <v>138</v>
      </c>
      <c r="D15" s="22" t="s">
        <v>139</v>
      </c>
      <c r="E15" s="22">
        <v>38</v>
      </c>
      <c r="F15" s="22">
        <v>312951</v>
      </c>
      <c r="G15" s="22">
        <v>0</v>
      </c>
      <c r="H15" s="22">
        <v>0</v>
      </c>
      <c r="I15" s="22">
        <v>0</v>
      </c>
      <c r="J15" s="22">
        <v>0</v>
      </c>
      <c r="K15" s="22">
        <v>0</v>
      </c>
      <c r="L15" s="22">
        <v>312989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0</v>
      </c>
      <c r="S15" s="22">
        <v>0</v>
      </c>
    </row>
    <row r="16" spans="1:19" x14ac:dyDescent="0.35">
      <c r="A16" s="22" t="s">
        <v>114</v>
      </c>
      <c r="B16" s="22" t="s">
        <v>115</v>
      </c>
      <c r="C16" s="22" t="s">
        <v>140</v>
      </c>
      <c r="D16" s="22" t="s">
        <v>141</v>
      </c>
      <c r="E16" s="22">
        <v>62000</v>
      </c>
      <c r="F16" s="22">
        <v>637000</v>
      </c>
      <c r="G16" s="22">
        <v>0</v>
      </c>
      <c r="H16" s="22">
        <v>0</v>
      </c>
      <c r="I16" s="22">
        <v>0</v>
      </c>
      <c r="J16" s="22">
        <v>0</v>
      </c>
      <c r="K16" s="22">
        <v>0</v>
      </c>
      <c r="L16" s="22">
        <v>699000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</row>
    <row r="17" spans="1:19" x14ac:dyDescent="0.35">
      <c r="A17" s="22" t="s">
        <v>114</v>
      </c>
      <c r="B17" s="22" t="s">
        <v>115</v>
      </c>
      <c r="C17" s="22" t="s">
        <v>142</v>
      </c>
      <c r="D17" s="22" t="s">
        <v>143</v>
      </c>
      <c r="E17" s="22">
        <v>0</v>
      </c>
      <c r="F17" s="22">
        <v>98300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98300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0</v>
      </c>
      <c r="S17" s="22">
        <v>0</v>
      </c>
    </row>
    <row r="18" spans="1:19" x14ac:dyDescent="0.35">
      <c r="A18" s="22" t="s">
        <v>114</v>
      </c>
      <c r="B18" s="22" t="s">
        <v>115</v>
      </c>
      <c r="C18" s="22" t="s">
        <v>144</v>
      </c>
      <c r="D18" s="22" t="s">
        <v>145</v>
      </c>
      <c r="E18" s="22">
        <v>73000</v>
      </c>
      <c r="F18" s="22">
        <v>536000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609000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0</v>
      </c>
      <c r="S18" s="22">
        <v>0</v>
      </c>
    </row>
    <row r="19" spans="1:19" x14ac:dyDescent="0.35">
      <c r="A19" s="22" t="s">
        <v>114</v>
      </c>
      <c r="B19" s="22" t="s">
        <v>115</v>
      </c>
      <c r="C19" s="22" t="s">
        <v>146</v>
      </c>
      <c r="D19" s="22" t="s">
        <v>147</v>
      </c>
      <c r="E19" s="22">
        <v>143443</v>
      </c>
      <c r="F19" s="22">
        <v>405529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548972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</row>
    <row r="20" spans="1:19" x14ac:dyDescent="0.35">
      <c r="A20" s="22" t="s">
        <v>114</v>
      </c>
      <c r="B20" s="22" t="s">
        <v>115</v>
      </c>
      <c r="C20" s="22" t="s">
        <v>148</v>
      </c>
      <c r="D20" s="22" t="s">
        <v>149</v>
      </c>
      <c r="E20" s="22">
        <v>0</v>
      </c>
      <c r="F20" s="22">
        <v>31743</v>
      </c>
      <c r="G20" s="22">
        <v>0</v>
      </c>
      <c r="H20" s="22">
        <v>0</v>
      </c>
      <c r="I20" s="22">
        <v>0</v>
      </c>
      <c r="J20" s="22">
        <v>0</v>
      </c>
      <c r="K20" s="22">
        <v>0</v>
      </c>
      <c r="L20" s="22">
        <v>31743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0</v>
      </c>
      <c r="S20" s="22">
        <v>0</v>
      </c>
    </row>
    <row r="21" spans="1:19" x14ac:dyDescent="0.35">
      <c r="A21" s="22" t="s">
        <v>114</v>
      </c>
      <c r="B21" s="22" t="s">
        <v>115</v>
      </c>
      <c r="C21" s="22" t="s">
        <v>150</v>
      </c>
      <c r="D21" s="22" t="s">
        <v>151</v>
      </c>
      <c r="E21" s="22">
        <v>0</v>
      </c>
      <c r="F21" s="22">
        <v>229231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229231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0</v>
      </c>
      <c r="S21" s="22">
        <v>0</v>
      </c>
    </row>
    <row r="22" spans="1:19" x14ac:dyDescent="0.35">
      <c r="A22" s="22" t="s">
        <v>114</v>
      </c>
      <c r="B22" s="22" t="s">
        <v>115</v>
      </c>
      <c r="C22" s="22" t="s">
        <v>152</v>
      </c>
      <c r="D22" s="22" t="s">
        <v>153</v>
      </c>
      <c r="E22" s="22">
        <v>11091</v>
      </c>
      <c r="F22" s="22">
        <v>19591</v>
      </c>
      <c r="G22" s="22">
        <v>0</v>
      </c>
      <c r="H22" s="22">
        <v>0</v>
      </c>
      <c r="I22" s="22">
        <v>0</v>
      </c>
      <c r="J22" s="22">
        <v>0</v>
      </c>
      <c r="K22" s="22">
        <v>0</v>
      </c>
      <c r="L22" s="22">
        <v>30682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0</v>
      </c>
      <c r="S22" s="22">
        <v>0</v>
      </c>
    </row>
    <row r="23" spans="1:19" x14ac:dyDescent="0.35">
      <c r="A23" s="22" t="s">
        <v>114</v>
      </c>
      <c r="B23" s="22" t="s">
        <v>154</v>
      </c>
      <c r="C23" s="22" t="s">
        <v>155</v>
      </c>
      <c r="D23" s="22" t="s">
        <v>156</v>
      </c>
      <c r="E23" s="22">
        <v>132664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2">
        <v>0</v>
      </c>
      <c r="L23" s="22">
        <v>132664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0</v>
      </c>
      <c r="S23" s="22">
        <v>0</v>
      </c>
    </row>
    <row r="24" spans="1:19" x14ac:dyDescent="0.35">
      <c r="A24" s="22" t="s">
        <v>114</v>
      </c>
      <c r="B24" s="22" t="s">
        <v>154</v>
      </c>
      <c r="C24" s="22" t="s">
        <v>157</v>
      </c>
      <c r="D24" s="22" t="s">
        <v>158</v>
      </c>
      <c r="E24" s="22">
        <v>170098</v>
      </c>
      <c r="F24" s="22">
        <v>457334</v>
      </c>
      <c r="G24" s="22">
        <v>0</v>
      </c>
      <c r="H24" s="22">
        <v>0</v>
      </c>
      <c r="I24" s="22">
        <v>0</v>
      </c>
      <c r="J24" s="22">
        <v>0</v>
      </c>
      <c r="K24" s="22">
        <v>0</v>
      </c>
      <c r="L24" s="22">
        <v>627432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</row>
    <row r="25" spans="1:19" x14ac:dyDescent="0.35">
      <c r="A25" s="22" t="s">
        <v>114</v>
      </c>
      <c r="B25" s="22" t="s">
        <v>154</v>
      </c>
      <c r="C25" s="22" t="s">
        <v>159</v>
      </c>
      <c r="D25" s="22" t="s">
        <v>160</v>
      </c>
      <c r="E25" s="22">
        <v>6848</v>
      </c>
      <c r="F25" s="22">
        <v>173223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180071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0</v>
      </c>
      <c r="S25" s="22">
        <v>0</v>
      </c>
    </row>
    <row r="26" spans="1:19" x14ac:dyDescent="0.35">
      <c r="A26" s="22" t="s">
        <v>114</v>
      </c>
      <c r="B26" s="22" t="s">
        <v>154</v>
      </c>
      <c r="C26" s="22" t="s">
        <v>161</v>
      </c>
      <c r="D26" s="22" t="s">
        <v>162</v>
      </c>
      <c r="E26" s="22">
        <v>35111</v>
      </c>
      <c r="F26" s="22">
        <v>103029</v>
      </c>
      <c r="G26" s="22">
        <v>0</v>
      </c>
      <c r="H26" s="22">
        <v>0</v>
      </c>
      <c r="I26" s="22">
        <v>0</v>
      </c>
      <c r="J26" s="22">
        <v>0</v>
      </c>
      <c r="K26" s="22">
        <v>0</v>
      </c>
      <c r="L26" s="22">
        <v>138140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0</v>
      </c>
      <c r="S26" s="22">
        <v>0</v>
      </c>
    </row>
    <row r="27" spans="1:19" x14ac:dyDescent="0.35">
      <c r="A27" s="22" t="s">
        <v>114</v>
      </c>
      <c r="B27" s="22" t="s">
        <v>154</v>
      </c>
      <c r="C27" s="22" t="s">
        <v>163</v>
      </c>
      <c r="D27" s="22" t="s">
        <v>164</v>
      </c>
      <c r="E27" s="22">
        <v>110643</v>
      </c>
      <c r="F27" s="22">
        <v>148788</v>
      </c>
      <c r="G27" s="22">
        <v>0</v>
      </c>
      <c r="H27" s="22">
        <v>0</v>
      </c>
      <c r="I27" s="22">
        <v>0</v>
      </c>
      <c r="J27" s="22">
        <v>0</v>
      </c>
      <c r="K27" s="22">
        <v>0</v>
      </c>
      <c r="L27" s="22">
        <v>259431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0</v>
      </c>
      <c r="S27" s="22">
        <v>0</v>
      </c>
    </row>
    <row r="28" spans="1:19" x14ac:dyDescent="0.35">
      <c r="A28" s="22" t="s">
        <v>114</v>
      </c>
      <c r="B28" s="22" t="s">
        <v>154</v>
      </c>
      <c r="C28" s="22" t="s">
        <v>165</v>
      </c>
      <c r="D28" s="22" t="s">
        <v>166</v>
      </c>
      <c r="E28" s="22">
        <v>64962</v>
      </c>
      <c r="F28" s="22">
        <v>43144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108106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0</v>
      </c>
      <c r="S28" s="22">
        <v>0</v>
      </c>
    </row>
    <row r="29" spans="1:19" x14ac:dyDescent="0.35">
      <c r="A29" s="22" t="s">
        <v>114</v>
      </c>
      <c r="B29" s="22" t="s">
        <v>167</v>
      </c>
      <c r="C29" s="22" t="s">
        <v>168</v>
      </c>
      <c r="D29" s="22" t="s">
        <v>169</v>
      </c>
      <c r="E29" s="22">
        <v>0</v>
      </c>
      <c r="F29" s="22">
        <v>1695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1695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0</v>
      </c>
      <c r="S29" s="22">
        <v>0</v>
      </c>
    </row>
    <row r="30" spans="1:19" x14ac:dyDescent="0.35">
      <c r="A30" s="22" t="s">
        <v>114</v>
      </c>
      <c r="B30" s="22" t="s">
        <v>167</v>
      </c>
      <c r="C30" s="22" t="s">
        <v>170</v>
      </c>
      <c r="D30" s="22" t="s">
        <v>171</v>
      </c>
      <c r="E30" s="22">
        <v>3537</v>
      </c>
      <c r="F30" s="22">
        <v>0</v>
      </c>
      <c r="G30" s="22">
        <v>0</v>
      </c>
      <c r="H30" s="22">
        <v>0</v>
      </c>
      <c r="I30" s="22">
        <v>0</v>
      </c>
      <c r="J30" s="22">
        <v>476</v>
      </c>
      <c r="K30" s="22">
        <v>0</v>
      </c>
      <c r="L30" s="22">
        <v>4013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</row>
    <row r="31" spans="1:19" x14ac:dyDescent="0.35">
      <c r="A31" s="22" t="s">
        <v>114</v>
      </c>
      <c r="B31" s="22" t="s">
        <v>167</v>
      </c>
      <c r="C31" s="22" t="s">
        <v>172</v>
      </c>
      <c r="D31" s="22" t="s">
        <v>173</v>
      </c>
      <c r="E31" s="22">
        <v>1318</v>
      </c>
      <c r="F31" s="22">
        <v>2153</v>
      </c>
      <c r="G31" s="22">
        <v>0</v>
      </c>
      <c r="H31" s="22">
        <v>0</v>
      </c>
      <c r="I31" s="22">
        <v>0</v>
      </c>
      <c r="J31" s="22">
        <v>11575</v>
      </c>
      <c r="K31" s="22">
        <v>0</v>
      </c>
      <c r="L31" s="22">
        <v>15046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0</v>
      </c>
      <c r="S31" s="22">
        <v>0</v>
      </c>
    </row>
    <row r="32" spans="1:19" x14ac:dyDescent="0.35">
      <c r="A32" s="22" t="s">
        <v>114</v>
      </c>
      <c r="B32" s="22" t="s">
        <v>167</v>
      </c>
      <c r="C32" s="22" t="s">
        <v>174</v>
      </c>
      <c r="D32" s="22" t="s">
        <v>175</v>
      </c>
      <c r="E32" s="22">
        <v>0</v>
      </c>
      <c r="F32" s="22">
        <v>0</v>
      </c>
      <c r="G32" s="22">
        <v>24672</v>
      </c>
      <c r="H32" s="22">
        <v>0</v>
      </c>
      <c r="I32" s="22">
        <v>0</v>
      </c>
      <c r="J32" s="22">
        <v>0</v>
      </c>
      <c r="K32" s="22">
        <v>0</v>
      </c>
      <c r="L32" s="22">
        <v>24672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</row>
    <row r="33" spans="1:19" x14ac:dyDescent="0.35">
      <c r="A33" s="22" t="s">
        <v>114</v>
      </c>
      <c r="B33" s="22" t="s">
        <v>167</v>
      </c>
      <c r="C33" s="22" t="s">
        <v>176</v>
      </c>
      <c r="D33" s="22" t="s">
        <v>177</v>
      </c>
      <c r="E33" s="22">
        <v>9586</v>
      </c>
      <c r="F33" s="22">
        <v>443693</v>
      </c>
      <c r="G33" s="22">
        <v>720024</v>
      </c>
      <c r="H33" s="22">
        <v>0</v>
      </c>
      <c r="I33" s="22">
        <v>0</v>
      </c>
      <c r="J33" s="22">
        <v>1857</v>
      </c>
      <c r="K33" s="22">
        <v>0</v>
      </c>
      <c r="L33" s="22">
        <v>1175160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0</v>
      </c>
      <c r="S33" s="22">
        <v>0</v>
      </c>
    </row>
    <row r="34" spans="1:19" x14ac:dyDescent="0.35">
      <c r="A34" s="22" t="s">
        <v>114</v>
      </c>
      <c r="B34" s="22" t="s">
        <v>167</v>
      </c>
      <c r="C34" s="22" t="s">
        <v>178</v>
      </c>
      <c r="D34" s="22" t="s">
        <v>179</v>
      </c>
      <c r="E34" s="22">
        <v>49289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0</v>
      </c>
      <c r="L34" s="22">
        <v>49289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0</v>
      </c>
      <c r="S34" s="22">
        <v>0</v>
      </c>
    </row>
    <row r="35" spans="1:19" x14ac:dyDescent="0.35">
      <c r="A35" s="22" t="s">
        <v>114</v>
      </c>
      <c r="B35" s="22" t="s">
        <v>167</v>
      </c>
      <c r="C35" s="22" t="s">
        <v>180</v>
      </c>
      <c r="D35" s="22" t="s">
        <v>181</v>
      </c>
      <c r="E35" s="22">
        <v>231</v>
      </c>
      <c r="F35" s="22">
        <v>1835</v>
      </c>
      <c r="G35" s="22">
        <v>0</v>
      </c>
      <c r="H35" s="22">
        <v>0</v>
      </c>
      <c r="I35" s="22">
        <v>18943</v>
      </c>
      <c r="J35" s="22">
        <v>0</v>
      </c>
      <c r="K35" s="22">
        <v>0</v>
      </c>
      <c r="L35" s="22">
        <v>21009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0</v>
      </c>
      <c r="S35" s="22">
        <v>0</v>
      </c>
    </row>
    <row r="36" spans="1:19" x14ac:dyDescent="0.35">
      <c r="A36" s="22" t="s">
        <v>114</v>
      </c>
      <c r="B36" s="22" t="s">
        <v>167</v>
      </c>
      <c r="C36" s="22" t="s">
        <v>182</v>
      </c>
      <c r="D36" s="22" t="s">
        <v>183</v>
      </c>
      <c r="E36" s="22">
        <v>2794</v>
      </c>
      <c r="F36" s="22">
        <v>22450</v>
      </c>
      <c r="G36" s="22">
        <v>0</v>
      </c>
      <c r="H36" s="22">
        <v>0</v>
      </c>
      <c r="I36" s="22">
        <v>0</v>
      </c>
      <c r="J36" s="22">
        <v>6402</v>
      </c>
      <c r="K36" s="22">
        <v>0</v>
      </c>
      <c r="L36" s="22">
        <v>31646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</row>
    <row r="37" spans="1:19" x14ac:dyDescent="0.35">
      <c r="A37" s="22" t="s">
        <v>114</v>
      </c>
      <c r="B37" s="22" t="s">
        <v>167</v>
      </c>
      <c r="C37" s="22" t="s">
        <v>184</v>
      </c>
      <c r="D37" s="22" t="s">
        <v>185</v>
      </c>
      <c r="E37" s="22">
        <v>382</v>
      </c>
      <c r="F37" s="22">
        <v>5560</v>
      </c>
      <c r="G37" s="22">
        <v>0</v>
      </c>
      <c r="H37" s="22">
        <v>0</v>
      </c>
      <c r="I37" s="22">
        <v>0</v>
      </c>
      <c r="J37" s="22">
        <v>2067</v>
      </c>
      <c r="K37" s="22">
        <v>0</v>
      </c>
      <c r="L37" s="22">
        <v>8009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0</v>
      </c>
      <c r="S37" s="22">
        <v>0</v>
      </c>
    </row>
    <row r="38" spans="1:19" x14ac:dyDescent="0.35">
      <c r="A38" s="22" t="s">
        <v>114</v>
      </c>
      <c r="B38" s="22" t="s">
        <v>167</v>
      </c>
      <c r="C38" s="22" t="s">
        <v>186</v>
      </c>
      <c r="D38" s="22" t="s">
        <v>187</v>
      </c>
      <c r="E38" s="22">
        <v>2983</v>
      </c>
      <c r="F38" s="22">
        <v>7836</v>
      </c>
      <c r="G38" s="22">
        <v>0</v>
      </c>
      <c r="H38" s="22">
        <v>0</v>
      </c>
      <c r="I38" s="22">
        <v>0</v>
      </c>
      <c r="J38" s="22">
        <v>415</v>
      </c>
      <c r="K38" s="22">
        <v>0</v>
      </c>
      <c r="L38" s="22">
        <v>11234</v>
      </c>
      <c r="M38" s="22">
        <v>0</v>
      </c>
      <c r="N38" s="22">
        <v>0</v>
      </c>
      <c r="O38" s="22">
        <v>0</v>
      </c>
      <c r="P38" s="22">
        <v>0</v>
      </c>
      <c r="Q38" s="22">
        <v>0</v>
      </c>
      <c r="R38" s="22">
        <v>0</v>
      </c>
      <c r="S38" s="22">
        <v>0</v>
      </c>
    </row>
    <row r="39" spans="1:19" x14ac:dyDescent="0.35">
      <c r="A39" s="22" t="s">
        <v>114</v>
      </c>
      <c r="B39" s="22" t="s">
        <v>167</v>
      </c>
      <c r="C39" s="22" t="s">
        <v>188</v>
      </c>
      <c r="D39" s="22" t="s">
        <v>189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0</v>
      </c>
      <c r="S39" s="22">
        <v>0</v>
      </c>
    </row>
    <row r="40" spans="1:19" x14ac:dyDescent="0.35">
      <c r="A40" s="22" t="s">
        <v>114</v>
      </c>
      <c r="B40" s="22" t="s">
        <v>167</v>
      </c>
      <c r="C40" s="22" t="s">
        <v>190</v>
      </c>
      <c r="D40" s="22" t="s">
        <v>191</v>
      </c>
      <c r="E40" s="22">
        <v>0</v>
      </c>
      <c r="F40" s="22">
        <v>8831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8831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0</v>
      </c>
      <c r="S40" s="22">
        <v>0</v>
      </c>
    </row>
    <row r="41" spans="1:19" x14ac:dyDescent="0.35">
      <c r="A41" s="22" t="s">
        <v>114</v>
      </c>
      <c r="B41" s="22" t="s">
        <v>167</v>
      </c>
      <c r="C41" s="22" t="s">
        <v>192</v>
      </c>
      <c r="D41" s="22" t="s">
        <v>193</v>
      </c>
      <c r="E41" s="22">
        <v>7822</v>
      </c>
      <c r="F41" s="22">
        <v>31057</v>
      </c>
      <c r="G41" s="22">
        <v>0</v>
      </c>
      <c r="H41" s="22">
        <v>0</v>
      </c>
      <c r="I41" s="22">
        <v>0</v>
      </c>
      <c r="J41" s="22">
        <v>5052</v>
      </c>
      <c r="K41" s="22">
        <v>0</v>
      </c>
      <c r="L41" s="22">
        <v>43931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0</v>
      </c>
      <c r="S41" s="22">
        <v>0</v>
      </c>
    </row>
    <row r="42" spans="1:19" x14ac:dyDescent="0.35">
      <c r="A42" s="22" t="s">
        <v>114</v>
      </c>
      <c r="B42" s="22" t="s">
        <v>167</v>
      </c>
      <c r="C42" s="22" t="s">
        <v>194</v>
      </c>
      <c r="D42" s="22" t="s">
        <v>195</v>
      </c>
      <c r="E42" s="22">
        <v>2974351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2974351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</row>
    <row r="43" spans="1:19" x14ac:dyDescent="0.35">
      <c r="A43" s="22" t="s">
        <v>114</v>
      </c>
      <c r="B43" s="22" t="s">
        <v>167</v>
      </c>
      <c r="C43" s="22" t="s">
        <v>196</v>
      </c>
      <c r="D43" s="22" t="s">
        <v>197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</row>
    <row r="44" spans="1:19" x14ac:dyDescent="0.35">
      <c r="A44" s="22" t="s">
        <v>114</v>
      </c>
      <c r="B44" s="22" t="s">
        <v>167</v>
      </c>
      <c r="C44" s="22" t="s">
        <v>198</v>
      </c>
      <c r="D44" s="22" t="s">
        <v>199</v>
      </c>
      <c r="E44" s="22">
        <v>0</v>
      </c>
      <c r="F44" s="22">
        <v>257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257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</row>
    <row r="45" spans="1:19" x14ac:dyDescent="0.35">
      <c r="A45" s="22" t="s">
        <v>114</v>
      </c>
      <c r="B45" s="22" t="s">
        <v>167</v>
      </c>
      <c r="C45" s="22" t="s">
        <v>200</v>
      </c>
      <c r="D45" s="22" t="s">
        <v>201</v>
      </c>
      <c r="E45" s="22">
        <v>2547</v>
      </c>
      <c r="F45" s="22">
        <v>37656</v>
      </c>
      <c r="G45" s="22">
        <v>0</v>
      </c>
      <c r="H45" s="22">
        <v>0</v>
      </c>
      <c r="I45" s="22">
        <v>0</v>
      </c>
      <c r="J45" s="22">
        <v>1172</v>
      </c>
      <c r="K45" s="22">
        <v>-477</v>
      </c>
      <c r="L45" s="22">
        <v>40898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</row>
    <row r="46" spans="1:19" x14ac:dyDescent="0.35">
      <c r="A46" s="22" t="s">
        <v>114</v>
      </c>
      <c r="B46" s="22" t="s">
        <v>167</v>
      </c>
      <c r="C46" s="22" t="s">
        <v>202</v>
      </c>
      <c r="D46" s="22" t="s">
        <v>203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</row>
    <row r="47" spans="1:19" x14ac:dyDescent="0.35">
      <c r="A47" s="22" t="s">
        <v>114</v>
      </c>
      <c r="B47" s="22" t="s">
        <v>167</v>
      </c>
      <c r="C47" s="22" t="s">
        <v>204</v>
      </c>
      <c r="D47" s="22" t="s">
        <v>205</v>
      </c>
      <c r="E47" s="22">
        <v>7459</v>
      </c>
      <c r="F47" s="22">
        <v>54688</v>
      </c>
      <c r="G47" s="22">
        <v>0</v>
      </c>
      <c r="H47" s="22">
        <v>0</v>
      </c>
      <c r="I47" s="22">
        <v>0</v>
      </c>
      <c r="J47" s="22">
        <v>11663</v>
      </c>
      <c r="K47" s="22">
        <v>0</v>
      </c>
      <c r="L47" s="22">
        <v>73810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0</v>
      </c>
      <c r="S47" s="22">
        <v>0</v>
      </c>
    </row>
    <row r="48" spans="1:19" x14ac:dyDescent="0.35">
      <c r="A48" s="22" t="s">
        <v>114</v>
      </c>
      <c r="B48" s="22" t="s">
        <v>167</v>
      </c>
      <c r="C48" s="22" t="s">
        <v>206</v>
      </c>
      <c r="D48" s="22" t="s">
        <v>207</v>
      </c>
      <c r="E48" s="22">
        <v>634358</v>
      </c>
      <c r="F48" s="22">
        <v>13011</v>
      </c>
      <c r="G48" s="22">
        <v>0</v>
      </c>
      <c r="H48" s="22">
        <v>0</v>
      </c>
      <c r="I48" s="22">
        <v>0</v>
      </c>
      <c r="J48" s="22">
        <v>2056</v>
      </c>
      <c r="K48" s="22">
        <v>0</v>
      </c>
      <c r="L48" s="22">
        <v>649425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</row>
    <row r="49" spans="1:19" x14ac:dyDescent="0.35">
      <c r="A49" s="22" t="s">
        <v>114</v>
      </c>
      <c r="B49" s="22" t="s">
        <v>167</v>
      </c>
      <c r="C49" s="22" t="s">
        <v>208</v>
      </c>
      <c r="D49" s="22" t="s">
        <v>209</v>
      </c>
      <c r="E49" s="22">
        <v>1012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1012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</row>
    <row r="50" spans="1:19" x14ac:dyDescent="0.35">
      <c r="A50" s="22" t="s">
        <v>114</v>
      </c>
      <c r="B50" s="22" t="s">
        <v>167</v>
      </c>
      <c r="C50" s="22" t="s">
        <v>210</v>
      </c>
      <c r="D50" s="22" t="s">
        <v>211</v>
      </c>
      <c r="E50" s="22">
        <v>8100</v>
      </c>
      <c r="F50" s="22">
        <v>1858</v>
      </c>
      <c r="G50" s="22">
        <v>0</v>
      </c>
      <c r="H50" s="22">
        <v>0</v>
      </c>
      <c r="I50" s="22">
        <v>0</v>
      </c>
      <c r="J50" s="22">
        <v>14158</v>
      </c>
      <c r="K50" s="22">
        <v>0</v>
      </c>
      <c r="L50" s="22">
        <v>24116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</row>
    <row r="51" spans="1:19" x14ac:dyDescent="0.35">
      <c r="A51" s="22" t="s">
        <v>114</v>
      </c>
      <c r="B51" s="22" t="s">
        <v>167</v>
      </c>
      <c r="C51" s="22" t="s">
        <v>212</v>
      </c>
      <c r="D51" s="22" t="s">
        <v>213</v>
      </c>
      <c r="E51" s="22">
        <v>130467</v>
      </c>
      <c r="F51" s="22">
        <v>0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130467</v>
      </c>
      <c r="M51" s="22">
        <v>0</v>
      </c>
      <c r="N51" s="22">
        <v>0</v>
      </c>
      <c r="O51" s="22">
        <v>0</v>
      </c>
      <c r="P51" s="22">
        <v>0</v>
      </c>
      <c r="Q51" s="22">
        <v>0</v>
      </c>
      <c r="R51" s="22">
        <v>0</v>
      </c>
      <c r="S51" s="22">
        <v>0</v>
      </c>
    </row>
    <row r="52" spans="1:19" x14ac:dyDescent="0.35">
      <c r="A52" s="22" t="s">
        <v>114</v>
      </c>
      <c r="B52" s="22" t="s">
        <v>167</v>
      </c>
      <c r="C52" s="22" t="s">
        <v>214</v>
      </c>
      <c r="D52" s="22" t="s">
        <v>215</v>
      </c>
      <c r="E52" s="22">
        <v>0</v>
      </c>
      <c r="F52" s="22">
        <v>8898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8898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0</v>
      </c>
      <c r="S52" s="22">
        <v>0</v>
      </c>
    </row>
    <row r="53" spans="1:19" x14ac:dyDescent="0.35">
      <c r="A53" s="22" t="s">
        <v>114</v>
      </c>
      <c r="B53" s="22" t="s">
        <v>167</v>
      </c>
      <c r="C53" s="22" t="s">
        <v>216</v>
      </c>
      <c r="D53" s="22" t="s">
        <v>217</v>
      </c>
      <c r="E53" s="22">
        <v>0</v>
      </c>
      <c r="F53" s="22">
        <v>117249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117249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0</v>
      </c>
      <c r="S53" s="22">
        <v>0</v>
      </c>
    </row>
    <row r="54" spans="1:19" x14ac:dyDescent="0.35">
      <c r="A54" s="22" t="s">
        <v>114</v>
      </c>
      <c r="B54" s="22" t="s">
        <v>167</v>
      </c>
      <c r="C54" s="22" t="s">
        <v>218</v>
      </c>
      <c r="D54" s="22" t="s">
        <v>219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</row>
    <row r="55" spans="1:19" x14ac:dyDescent="0.35">
      <c r="A55" s="22" t="s">
        <v>114</v>
      </c>
      <c r="B55" s="22" t="s">
        <v>167</v>
      </c>
      <c r="C55" s="22" t="s">
        <v>220</v>
      </c>
      <c r="D55" s="22" t="s">
        <v>221</v>
      </c>
      <c r="E55" s="22">
        <v>26076</v>
      </c>
      <c r="F55" s="22">
        <v>1331046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1357122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0</v>
      </c>
      <c r="S55" s="22">
        <v>0</v>
      </c>
    </row>
    <row r="56" spans="1:19" x14ac:dyDescent="0.35">
      <c r="A56" s="22" t="s">
        <v>114</v>
      </c>
      <c r="B56" s="22" t="s">
        <v>167</v>
      </c>
      <c r="C56" s="22" t="s">
        <v>222</v>
      </c>
      <c r="D56" s="22" t="s">
        <v>223</v>
      </c>
      <c r="E56" s="22">
        <v>0</v>
      </c>
      <c r="F56" s="22">
        <v>2086</v>
      </c>
      <c r="G56" s="22">
        <v>0</v>
      </c>
      <c r="H56" s="22">
        <v>0</v>
      </c>
      <c r="I56" s="22">
        <v>0</v>
      </c>
      <c r="J56" s="22">
        <v>21928</v>
      </c>
      <c r="K56" s="22">
        <v>0</v>
      </c>
      <c r="L56" s="22">
        <v>24014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</row>
    <row r="57" spans="1:19" x14ac:dyDescent="0.35">
      <c r="A57" s="22" t="s">
        <v>114</v>
      </c>
      <c r="B57" s="22" t="s">
        <v>167</v>
      </c>
      <c r="C57" s="22" t="s">
        <v>224</v>
      </c>
      <c r="D57" s="22" t="s">
        <v>225</v>
      </c>
      <c r="E57" s="22">
        <v>0</v>
      </c>
      <c r="F57" s="22">
        <v>3076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3076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0</v>
      </c>
      <c r="S57" s="22">
        <v>0</v>
      </c>
    </row>
    <row r="58" spans="1:19" x14ac:dyDescent="0.35">
      <c r="A58" s="22" t="s">
        <v>114</v>
      </c>
      <c r="B58" s="22" t="s">
        <v>167</v>
      </c>
      <c r="C58" s="22" t="s">
        <v>226</v>
      </c>
      <c r="D58" s="22" t="s">
        <v>227</v>
      </c>
      <c r="E58" s="22">
        <v>23615</v>
      </c>
      <c r="F58" s="22">
        <v>0</v>
      </c>
      <c r="G58" s="22">
        <v>0</v>
      </c>
      <c r="H58" s="22">
        <v>0</v>
      </c>
      <c r="I58" s="22">
        <v>360742</v>
      </c>
      <c r="J58" s="22">
        <v>0</v>
      </c>
      <c r="K58" s="22">
        <v>0</v>
      </c>
      <c r="L58" s="22">
        <v>384357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0</v>
      </c>
      <c r="S58" s="22">
        <v>0</v>
      </c>
    </row>
    <row r="59" spans="1:19" x14ac:dyDescent="0.35">
      <c r="A59" s="22" t="s">
        <v>114</v>
      </c>
      <c r="B59" s="22" t="s">
        <v>167</v>
      </c>
      <c r="C59" s="22" t="s">
        <v>228</v>
      </c>
      <c r="D59" s="22" t="s">
        <v>229</v>
      </c>
      <c r="E59" s="22">
        <v>5785</v>
      </c>
      <c r="F59" s="22">
        <v>7429</v>
      </c>
      <c r="G59" s="22">
        <v>0</v>
      </c>
      <c r="H59" s="22">
        <v>0</v>
      </c>
      <c r="I59" s="22">
        <v>0</v>
      </c>
      <c r="J59" s="22">
        <v>6539</v>
      </c>
      <c r="K59" s="22">
        <v>-3468</v>
      </c>
      <c r="L59" s="22">
        <v>16285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>
        <v>0</v>
      </c>
      <c r="S59" s="22">
        <v>0</v>
      </c>
    </row>
    <row r="60" spans="1:19" x14ac:dyDescent="0.35">
      <c r="A60" s="22" t="s">
        <v>114</v>
      </c>
      <c r="B60" s="22" t="s">
        <v>167</v>
      </c>
      <c r="C60" s="22" t="s">
        <v>230</v>
      </c>
      <c r="D60" s="22" t="s">
        <v>231</v>
      </c>
      <c r="E60" s="22">
        <v>67294</v>
      </c>
      <c r="F60" s="22">
        <v>1929</v>
      </c>
      <c r="G60" s="22">
        <v>0</v>
      </c>
      <c r="H60" s="22">
        <v>0</v>
      </c>
      <c r="I60" s="22">
        <v>0</v>
      </c>
      <c r="J60" s="22">
        <v>4524</v>
      </c>
      <c r="K60" s="22">
        <v>0</v>
      </c>
      <c r="L60" s="22">
        <v>73747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</row>
    <row r="61" spans="1:19" x14ac:dyDescent="0.35">
      <c r="A61" s="22" t="s">
        <v>114</v>
      </c>
      <c r="B61" s="22" t="s">
        <v>167</v>
      </c>
      <c r="C61" s="22" t="s">
        <v>232</v>
      </c>
      <c r="D61" s="22" t="s">
        <v>233</v>
      </c>
      <c r="E61" s="22">
        <v>25571</v>
      </c>
      <c r="F61" s="22">
        <v>196264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221835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0</v>
      </c>
      <c r="S61" s="22">
        <v>0</v>
      </c>
    </row>
    <row r="62" spans="1:19" x14ac:dyDescent="0.35">
      <c r="A62" s="22" t="s">
        <v>114</v>
      </c>
      <c r="B62" s="22" t="s">
        <v>167</v>
      </c>
      <c r="C62" s="22" t="s">
        <v>234</v>
      </c>
      <c r="D62" s="22" t="s">
        <v>235</v>
      </c>
      <c r="E62" s="22">
        <v>245</v>
      </c>
      <c r="F62" s="22">
        <v>21858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22103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0</v>
      </c>
      <c r="S62" s="22">
        <v>0</v>
      </c>
    </row>
    <row r="63" spans="1:19" x14ac:dyDescent="0.35">
      <c r="A63" s="22" t="s">
        <v>114</v>
      </c>
      <c r="B63" s="22" t="s">
        <v>167</v>
      </c>
      <c r="C63" s="22" t="s">
        <v>236</v>
      </c>
      <c r="D63" s="22" t="s">
        <v>237</v>
      </c>
      <c r="E63" s="22">
        <v>9332</v>
      </c>
      <c r="F63" s="22">
        <v>8413</v>
      </c>
      <c r="G63" s="22">
        <v>0</v>
      </c>
      <c r="H63" s="22">
        <v>0</v>
      </c>
      <c r="I63" s="22">
        <v>0</v>
      </c>
      <c r="J63" s="22">
        <v>3041</v>
      </c>
      <c r="K63" s="22">
        <v>0</v>
      </c>
      <c r="L63" s="22">
        <v>20786</v>
      </c>
      <c r="M63" s="22">
        <v>0</v>
      </c>
      <c r="N63" s="22">
        <v>0</v>
      </c>
      <c r="O63" s="22">
        <v>0</v>
      </c>
      <c r="P63" s="22">
        <v>0</v>
      </c>
      <c r="Q63" s="22">
        <v>0</v>
      </c>
      <c r="R63" s="22">
        <v>0</v>
      </c>
      <c r="S63" s="22">
        <v>0</v>
      </c>
    </row>
    <row r="64" spans="1:19" x14ac:dyDescent="0.35">
      <c r="A64" s="22" t="s">
        <v>114</v>
      </c>
      <c r="B64" s="22" t="s">
        <v>167</v>
      </c>
      <c r="C64" s="22" t="s">
        <v>238</v>
      </c>
      <c r="D64" s="22" t="s">
        <v>239</v>
      </c>
      <c r="E64" s="22">
        <v>498335</v>
      </c>
      <c r="F64" s="22">
        <v>1099</v>
      </c>
      <c r="G64" s="22">
        <v>0</v>
      </c>
      <c r="H64" s="22">
        <v>0</v>
      </c>
      <c r="I64" s="22">
        <v>0</v>
      </c>
      <c r="J64" s="22">
        <v>360</v>
      </c>
      <c r="K64" s="22">
        <v>0</v>
      </c>
      <c r="L64" s="22">
        <v>499794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0</v>
      </c>
      <c r="S64" s="22">
        <v>0</v>
      </c>
    </row>
    <row r="65" spans="1:19" x14ac:dyDescent="0.35">
      <c r="A65" s="22" t="s">
        <v>114</v>
      </c>
      <c r="B65" s="22" t="s">
        <v>167</v>
      </c>
      <c r="C65" s="22" t="s">
        <v>240</v>
      </c>
      <c r="D65" s="22" t="s">
        <v>241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0</v>
      </c>
      <c r="S65" s="22">
        <v>0</v>
      </c>
    </row>
    <row r="66" spans="1:19" x14ac:dyDescent="0.35">
      <c r="A66" s="22" t="s">
        <v>114</v>
      </c>
      <c r="B66" s="22" t="s">
        <v>167</v>
      </c>
      <c r="C66" s="22" t="s">
        <v>242</v>
      </c>
      <c r="D66" s="22" t="s">
        <v>243</v>
      </c>
      <c r="E66" s="22">
        <v>0</v>
      </c>
      <c r="F66" s="22">
        <v>1118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1118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0</v>
      </c>
      <c r="S66" s="22">
        <v>0</v>
      </c>
    </row>
    <row r="67" spans="1:19" x14ac:dyDescent="0.35">
      <c r="A67" s="22" t="s">
        <v>114</v>
      </c>
      <c r="B67" s="22" t="s">
        <v>167</v>
      </c>
      <c r="C67" s="22" t="s">
        <v>244</v>
      </c>
      <c r="D67" s="22" t="s">
        <v>245</v>
      </c>
      <c r="E67" s="22">
        <v>0</v>
      </c>
      <c r="F67" s="22">
        <v>0</v>
      </c>
      <c r="G67" s="22">
        <v>646</v>
      </c>
      <c r="H67" s="22">
        <v>0</v>
      </c>
      <c r="I67" s="22">
        <v>0</v>
      </c>
      <c r="J67" s="22">
        <v>0</v>
      </c>
      <c r="K67" s="22">
        <v>0</v>
      </c>
      <c r="L67" s="22">
        <v>646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0</v>
      </c>
      <c r="S67" s="22">
        <v>0</v>
      </c>
    </row>
    <row r="68" spans="1:19" x14ac:dyDescent="0.35">
      <c r="A68" s="22" t="s">
        <v>114</v>
      </c>
      <c r="B68" s="22" t="s">
        <v>167</v>
      </c>
      <c r="C68" s="22" t="s">
        <v>246</v>
      </c>
      <c r="D68" s="22" t="s">
        <v>247</v>
      </c>
      <c r="E68" s="22">
        <v>4713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4713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0</v>
      </c>
      <c r="S68" s="22">
        <v>0</v>
      </c>
    </row>
    <row r="69" spans="1:19" x14ac:dyDescent="0.35">
      <c r="A69" s="22" t="s">
        <v>114</v>
      </c>
      <c r="B69" s="22" t="s">
        <v>167</v>
      </c>
      <c r="C69" s="22" t="s">
        <v>248</v>
      </c>
      <c r="D69" s="22" t="s">
        <v>249</v>
      </c>
      <c r="E69" s="22">
        <v>0</v>
      </c>
      <c r="F69" s="22">
        <v>593091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593091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0</v>
      </c>
      <c r="S69" s="22">
        <v>0</v>
      </c>
    </row>
    <row r="70" spans="1:19" x14ac:dyDescent="0.35">
      <c r="A70" s="22" t="s">
        <v>114</v>
      </c>
      <c r="B70" s="22" t="s">
        <v>167</v>
      </c>
      <c r="C70" s="22" t="s">
        <v>250</v>
      </c>
      <c r="D70" s="22" t="s">
        <v>251</v>
      </c>
      <c r="E70" s="22">
        <v>6300</v>
      </c>
      <c r="F70" s="22">
        <v>78378</v>
      </c>
      <c r="G70" s="22">
        <v>0</v>
      </c>
      <c r="H70" s="22">
        <v>0</v>
      </c>
      <c r="I70" s="22">
        <v>0</v>
      </c>
      <c r="J70" s="22">
        <v>880</v>
      </c>
      <c r="K70" s="22">
        <v>0</v>
      </c>
      <c r="L70" s="22">
        <v>85558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0</v>
      </c>
      <c r="S70" s="22">
        <v>0</v>
      </c>
    </row>
    <row r="71" spans="1:19" x14ac:dyDescent="0.35">
      <c r="A71" s="22" t="s">
        <v>114</v>
      </c>
      <c r="B71" s="22" t="s">
        <v>167</v>
      </c>
      <c r="C71" s="22" t="s">
        <v>252</v>
      </c>
      <c r="D71" s="22" t="s">
        <v>253</v>
      </c>
      <c r="E71" s="22">
        <v>6224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6224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0</v>
      </c>
      <c r="S71" s="22">
        <v>0</v>
      </c>
    </row>
    <row r="72" spans="1:19" x14ac:dyDescent="0.35">
      <c r="A72" s="22" t="s">
        <v>114</v>
      </c>
      <c r="B72" s="22" t="s">
        <v>167</v>
      </c>
      <c r="C72" s="22" t="s">
        <v>254</v>
      </c>
      <c r="D72" s="22" t="s">
        <v>255</v>
      </c>
      <c r="E72" s="22">
        <v>0</v>
      </c>
      <c r="F72" s="22">
        <v>28103</v>
      </c>
      <c r="G72" s="22">
        <v>0</v>
      </c>
      <c r="H72" s="22">
        <v>0</v>
      </c>
      <c r="I72" s="22">
        <v>0</v>
      </c>
      <c r="J72" s="22">
        <v>5066</v>
      </c>
      <c r="K72" s="22">
        <v>0</v>
      </c>
      <c r="L72" s="22">
        <v>33169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0</v>
      </c>
      <c r="S72" s="22">
        <v>0</v>
      </c>
    </row>
    <row r="73" spans="1:19" x14ac:dyDescent="0.35">
      <c r="A73" s="22" t="s">
        <v>114</v>
      </c>
      <c r="B73" s="22" t="s">
        <v>167</v>
      </c>
      <c r="C73" s="22" t="s">
        <v>256</v>
      </c>
      <c r="D73" s="22" t="s">
        <v>257</v>
      </c>
      <c r="E73" s="22">
        <v>0</v>
      </c>
      <c r="F73" s="22">
        <v>3239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3239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0</v>
      </c>
      <c r="S73" s="22">
        <v>0</v>
      </c>
    </row>
    <row r="74" spans="1:19" x14ac:dyDescent="0.35">
      <c r="A74" s="22" t="s">
        <v>114</v>
      </c>
      <c r="B74" s="22" t="s">
        <v>167</v>
      </c>
      <c r="C74" s="22" t="s">
        <v>258</v>
      </c>
      <c r="D74" s="22" t="s">
        <v>259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0</v>
      </c>
      <c r="S74" s="22">
        <v>0</v>
      </c>
    </row>
    <row r="75" spans="1:19" x14ac:dyDescent="0.35">
      <c r="A75" s="22" t="s">
        <v>114</v>
      </c>
      <c r="B75" s="22" t="s">
        <v>167</v>
      </c>
      <c r="C75" s="22" t="s">
        <v>260</v>
      </c>
      <c r="D75" s="22" t="s">
        <v>261</v>
      </c>
      <c r="E75" s="22">
        <v>4324</v>
      </c>
      <c r="F75" s="22">
        <v>0</v>
      </c>
      <c r="G75" s="22">
        <v>0</v>
      </c>
      <c r="H75" s="22">
        <v>0</v>
      </c>
      <c r="I75" s="22">
        <v>0</v>
      </c>
      <c r="J75" s="22">
        <v>34050</v>
      </c>
      <c r="K75" s="22">
        <v>0</v>
      </c>
      <c r="L75" s="22">
        <v>38374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0</v>
      </c>
      <c r="S75" s="22">
        <v>0</v>
      </c>
    </row>
    <row r="76" spans="1:19" x14ac:dyDescent="0.35">
      <c r="A76" s="22" t="s">
        <v>114</v>
      </c>
      <c r="B76" s="22" t="s">
        <v>167</v>
      </c>
      <c r="C76" s="22" t="s">
        <v>262</v>
      </c>
      <c r="D76" s="22" t="s">
        <v>263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0</v>
      </c>
      <c r="S76" s="22">
        <v>0</v>
      </c>
    </row>
    <row r="77" spans="1:19" x14ac:dyDescent="0.35">
      <c r="A77" s="22" t="s">
        <v>114</v>
      </c>
      <c r="B77" s="22" t="s">
        <v>167</v>
      </c>
      <c r="C77" s="22" t="s">
        <v>264</v>
      </c>
      <c r="D77" s="22" t="s">
        <v>265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0</v>
      </c>
      <c r="Q77" s="22">
        <v>0</v>
      </c>
      <c r="R77" s="22">
        <v>0</v>
      </c>
      <c r="S77" s="22">
        <v>0</v>
      </c>
    </row>
    <row r="78" spans="1:19" x14ac:dyDescent="0.35">
      <c r="A78" s="22" t="s">
        <v>114</v>
      </c>
      <c r="B78" s="22" t="s">
        <v>167</v>
      </c>
      <c r="C78" s="22" t="s">
        <v>266</v>
      </c>
      <c r="D78" s="22" t="s">
        <v>267</v>
      </c>
      <c r="E78" s="22">
        <v>531064</v>
      </c>
      <c r="F78" s="22">
        <v>5493465</v>
      </c>
      <c r="G78" s="22">
        <v>0</v>
      </c>
      <c r="H78" s="22">
        <v>0</v>
      </c>
      <c r="I78" s="22">
        <v>0</v>
      </c>
      <c r="J78" s="22">
        <v>222</v>
      </c>
      <c r="K78" s="22">
        <v>0</v>
      </c>
      <c r="L78" s="22">
        <v>6024751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0</v>
      </c>
      <c r="S78" s="22">
        <v>0</v>
      </c>
    </row>
    <row r="79" spans="1:19" x14ac:dyDescent="0.35">
      <c r="A79" s="22" t="s">
        <v>114</v>
      </c>
      <c r="B79" s="22" t="s">
        <v>167</v>
      </c>
      <c r="C79" s="22" t="s">
        <v>268</v>
      </c>
      <c r="D79" s="22" t="s">
        <v>269</v>
      </c>
      <c r="E79" s="22">
        <v>1557</v>
      </c>
      <c r="F79" s="22">
        <v>729</v>
      </c>
      <c r="G79" s="22">
        <v>0</v>
      </c>
      <c r="H79" s="22">
        <v>0</v>
      </c>
      <c r="I79" s="22">
        <v>0</v>
      </c>
      <c r="J79" s="22">
        <v>12732</v>
      </c>
      <c r="K79" s="22">
        <v>-6291</v>
      </c>
      <c r="L79" s="22">
        <v>8727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0</v>
      </c>
      <c r="S79" s="22">
        <v>0</v>
      </c>
    </row>
    <row r="80" spans="1:19" x14ac:dyDescent="0.35">
      <c r="A80" s="22" t="s">
        <v>114</v>
      </c>
      <c r="B80" s="22" t="s">
        <v>167</v>
      </c>
      <c r="C80" s="22" t="s">
        <v>270</v>
      </c>
      <c r="D80" s="22" t="s">
        <v>271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0</v>
      </c>
      <c r="S80" s="22">
        <v>0</v>
      </c>
    </row>
    <row r="81" spans="1:19" x14ac:dyDescent="0.35">
      <c r="A81" s="22" t="s">
        <v>114</v>
      </c>
      <c r="B81" s="22" t="s">
        <v>167</v>
      </c>
      <c r="C81" s="22" t="s">
        <v>272</v>
      </c>
      <c r="D81" s="22" t="s">
        <v>273</v>
      </c>
      <c r="E81" s="22">
        <v>772</v>
      </c>
      <c r="F81" s="22">
        <v>8453</v>
      </c>
      <c r="G81" s="22">
        <v>0</v>
      </c>
      <c r="H81" s="22">
        <v>0</v>
      </c>
      <c r="I81" s="22">
        <v>0</v>
      </c>
      <c r="J81" s="22">
        <v>33366</v>
      </c>
      <c r="K81" s="22">
        <v>0</v>
      </c>
      <c r="L81" s="22">
        <v>42591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0</v>
      </c>
      <c r="S81" s="22">
        <v>0</v>
      </c>
    </row>
    <row r="82" spans="1:19" x14ac:dyDescent="0.35">
      <c r="A82" s="22" t="s">
        <v>114</v>
      </c>
      <c r="B82" s="22" t="s">
        <v>167</v>
      </c>
      <c r="C82" s="22" t="s">
        <v>274</v>
      </c>
      <c r="D82" s="22" t="s">
        <v>275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0</v>
      </c>
      <c r="S82" s="22">
        <v>0</v>
      </c>
    </row>
    <row r="83" spans="1:19" x14ac:dyDescent="0.35">
      <c r="A83" s="22" t="s">
        <v>114</v>
      </c>
      <c r="B83" s="22" t="s">
        <v>167</v>
      </c>
      <c r="C83" s="22" t="s">
        <v>276</v>
      </c>
      <c r="D83" s="22" t="s">
        <v>277</v>
      </c>
      <c r="E83" s="22">
        <v>669</v>
      </c>
      <c r="F83" s="22">
        <v>14427</v>
      </c>
      <c r="G83" s="22">
        <v>0</v>
      </c>
      <c r="H83" s="22">
        <v>0</v>
      </c>
      <c r="I83" s="22">
        <v>0</v>
      </c>
      <c r="J83" s="22">
        <v>6018</v>
      </c>
      <c r="K83" s="22">
        <v>0</v>
      </c>
      <c r="L83" s="22">
        <v>21114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0</v>
      </c>
      <c r="S83" s="22">
        <v>0</v>
      </c>
    </row>
    <row r="84" spans="1:19" x14ac:dyDescent="0.35">
      <c r="A84" s="22" t="s">
        <v>114</v>
      </c>
      <c r="B84" s="22" t="s">
        <v>167</v>
      </c>
      <c r="C84" s="22" t="s">
        <v>278</v>
      </c>
      <c r="D84" s="22" t="s">
        <v>279</v>
      </c>
      <c r="E84" s="22">
        <v>477587</v>
      </c>
      <c r="F84" s="22">
        <v>2319508</v>
      </c>
      <c r="G84" s="22">
        <v>0</v>
      </c>
      <c r="H84" s="22">
        <v>0</v>
      </c>
      <c r="I84" s="22">
        <v>0</v>
      </c>
      <c r="J84" s="22">
        <v>10166</v>
      </c>
      <c r="K84" s="22">
        <v>0</v>
      </c>
      <c r="L84" s="22">
        <v>2807261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0</v>
      </c>
      <c r="S84" s="22">
        <v>0</v>
      </c>
    </row>
    <row r="85" spans="1:19" x14ac:dyDescent="0.35">
      <c r="A85" s="22" t="s">
        <v>114</v>
      </c>
      <c r="B85" s="22" t="s">
        <v>167</v>
      </c>
      <c r="C85" s="22" t="s">
        <v>280</v>
      </c>
      <c r="D85" s="22" t="s">
        <v>281</v>
      </c>
      <c r="E85" s="22">
        <v>0</v>
      </c>
      <c r="F85" s="22">
        <v>12495</v>
      </c>
      <c r="G85" s="22">
        <v>0</v>
      </c>
      <c r="H85" s="22">
        <v>0</v>
      </c>
      <c r="I85" s="22">
        <v>0</v>
      </c>
      <c r="J85" s="22">
        <v>0</v>
      </c>
      <c r="K85" s="22">
        <v>0</v>
      </c>
      <c r="L85" s="22">
        <v>12495</v>
      </c>
      <c r="M85" s="22">
        <v>0</v>
      </c>
      <c r="N85" s="22">
        <v>0</v>
      </c>
      <c r="O85" s="22">
        <v>0</v>
      </c>
      <c r="P85" s="22">
        <v>0</v>
      </c>
      <c r="Q85" s="22">
        <v>0</v>
      </c>
      <c r="R85" s="22">
        <v>0</v>
      </c>
      <c r="S85" s="22">
        <v>0</v>
      </c>
    </row>
    <row r="86" spans="1:19" x14ac:dyDescent="0.35">
      <c r="A86" s="22" t="s">
        <v>114</v>
      </c>
      <c r="B86" s="22" t="s">
        <v>167</v>
      </c>
      <c r="C86" s="22" t="s">
        <v>282</v>
      </c>
      <c r="D86" s="22" t="s">
        <v>283</v>
      </c>
      <c r="E86" s="22">
        <v>20975</v>
      </c>
      <c r="F86" s="22">
        <v>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20975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0</v>
      </c>
      <c r="S86" s="22">
        <v>0</v>
      </c>
    </row>
    <row r="87" spans="1:19" x14ac:dyDescent="0.35">
      <c r="A87" s="22" t="s">
        <v>114</v>
      </c>
      <c r="B87" s="22" t="s">
        <v>167</v>
      </c>
      <c r="C87" s="22" t="s">
        <v>284</v>
      </c>
      <c r="D87" s="22" t="s">
        <v>285</v>
      </c>
      <c r="E87" s="22">
        <v>1817</v>
      </c>
      <c r="F87" s="22">
        <v>0</v>
      </c>
      <c r="G87" s="22">
        <v>0</v>
      </c>
      <c r="H87" s="22">
        <v>3992</v>
      </c>
      <c r="I87" s="22">
        <v>0</v>
      </c>
      <c r="J87" s="22">
        <v>39053</v>
      </c>
      <c r="K87" s="22">
        <v>0</v>
      </c>
      <c r="L87" s="22">
        <v>44862</v>
      </c>
      <c r="M87" s="22">
        <v>0</v>
      </c>
      <c r="N87" s="22">
        <v>0</v>
      </c>
      <c r="O87" s="22">
        <v>0</v>
      </c>
      <c r="P87" s="22">
        <v>0</v>
      </c>
      <c r="Q87" s="22">
        <v>0</v>
      </c>
      <c r="R87" s="22">
        <v>0</v>
      </c>
      <c r="S87" s="22">
        <v>0</v>
      </c>
    </row>
    <row r="88" spans="1:19" x14ac:dyDescent="0.35">
      <c r="A88" s="22" t="s">
        <v>114</v>
      </c>
      <c r="B88" s="22" t="s">
        <v>167</v>
      </c>
      <c r="C88" s="22" t="s">
        <v>286</v>
      </c>
      <c r="D88" s="22" t="s">
        <v>287</v>
      </c>
      <c r="E88" s="22">
        <v>45646</v>
      </c>
      <c r="F88" s="22">
        <v>0</v>
      </c>
      <c r="G88" s="22">
        <v>0</v>
      </c>
      <c r="H88" s="22">
        <v>0</v>
      </c>
      <c r="I88" s="22">
        <v>0</v>
      </c>
      <c r="J88" s="22">
        <v>0</v>
      </c>
      <c r="K88" s="22">
        <v>0</v>
      </c>
      <c r="L88" s="22">
        <v>45646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0</v>
      </c>
      <c r="S88" s="22">
        <v>0</v>
      </c>
    </row>
    <row r="89" spans="1:19" x14ac:dyDescent="0.35">
      <c r="A89" s="22" t="s">
        <v>114</v>
      </c>
      <c r="B89" s="22" t="s">
        <v>167</v>
      </c>
      <c r="C89" s="22" t="s">
        <v>288</v>
      </c>
      <c r="D89" s="22" t="s">
        <v>289</v>
      </c>
      <c r="E89" s="22">
        <v>84</v>
      </c>
      <c r="F89" s="22">
        <v>7716</v>
      </c>
      <c r="G89" s="22">
        <v>0</v>
      </c>
      <c r="H89" s="22">
        <v>0</v>
      </c>
      <c r="I89" s="22">
        <v>0</v>
      </c>
      <c r="J89" s="22">
        <v>1290</v>
      </c>
      <c r="K89" s="22">
        <v>0</v>
      </c>
      <c r="L89" s="22">
        <v>9090</v>
      </c>
      <c r="M89" s="22">
        <v>0</v>
      </c>
      <c r="N89" s="22">
        <v>0</v>
      </c>
      <c r="O89" s="22">
        <v>0</v>
      </c>
      <c r="P89" s="22">
        <v>0</v>
      </c>
      <c r="Q89" s="22">
        <v>0</v>
      </c>
      <c r="R89" s="22">
        <v>0</v>
      </c>
      <c r="S89" s="22">
        <v>0</v>
      </c>
    </row>
    <row r="90" spans="1:19" x14ac:dyDescent="0.35">
      <c r="A90" s="22" t="s">
        <v>114</v>
      </c>
      <c r="B90" s="22" t="s">
        <v>167</v>
      </c>
      <c r="C90" s="22" t="s">
        <v>290</v>
      </c>
      <c r="D90" s="22" t="s">
        <v>291</v>
      </c>
      <c r="E90" s="22">
        <v>0</v>
      </c>
      <c r="F90" s="22">
        <v>10911</v>
      </c>
      <c r="G90" s="22">
        <v>0</v>
      </c>
      <c r="H90" s="22">
        <v>0</v>
      </c>
      <c r="I90" s="22">
        <v>0</v>
      </c>
      <c r="J90" s="22">
        <v>0</v>
      </c>
      <c r="K90" s="22">
        <v>0</v>
      </c>
      <c r="L90" s="22">
        <v>10911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0</v>
      </c>
      <c r="S90" s="22">
        <v>0</v>
      </c>
    </row>
    <row r="91" spans="1:19" x14ac:dyDescent="0.35">
      <c r="A91" s="22" t="s">
        <v>114</v>
      </c>
      <c r="B91" s="22" t="s">
        <v>167</v>
      </c>
      <c r="C91" s="22" t="s">
        <v>292</v>
      </c>
      <c r="D91" s="22" t="s">
        <v>293</v>
      </c>
      <c r="E91" s="22">
        <v>9884</v>
      </c>
      <c r="F91" s="22">
        <v>21175</v>
      </c>
      <c r="G91" s="22">
        <v>0</v>
      </c>
      <c r="H91" s="22">
        <v>0</v>
      </c>
      <c r="I91" s="22">
        <v>0</v>
      </c>
      <c r="J91" s="22">
        <v>0</v>
      </c>
      <c r="K91" s="22">
        <v>0</v>
      </c>
      <c r="L91" s="22">
        <v>31059</v>
      </c>
      <c r="M91" s="22">
        <v>0</v>
      </c>
      <c r="N91" s="22">
        <v>0</v>
      </c>
      <c r="O91" s="22">
        <v>0</v>
      </c>
      <c r="P91" s="22">
        <v>0</v>
      </c>
      <c r="Q91" s="22">
        <v>0</v>
      </c>
      <c r="R91" s="22">
        <v>0</v>
      </c>
      <c r="S91" s="22">
        <v>0</v>
      </c>
    </row>
    <row r="92" spans="1:19" x14ac:dyDescent="0.35">
      <c r="A92" s="22" t="s">
        <v>114</v>
      </c>
      <c r="B92" s="22" t="s">
        <v>294</v>
      </c>
      <c r="C92" s="22" t="s">
        <v>295</v>
      </c>
      <c r="D92" s="22" t="s">
        <v>296</v>
      </c>
      <c r="E92" s="22">
        <v>0</v>
      </c>
      <c r="F92" s="22">
        <v>68060</v>
      </c>
      <c r="G92" s="22">
        <v>0</v>
      </c>
      <c r="H92" s="22">
        <v>0</v>
      </c>
      <c r="I92" s="22">
        <v>0</v>
      </c>
      <c r="J92" s="22">
        <v>0</v>
      </c>
      <c r="K92" s="22">
        <v>0</v>
      </c>
      <c r="L92" s="22">
        <v>68060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0</v>
      </c>
      <c r="S92" s="22">
        <v>0</v>
      </c>
    </row>
    <row r="93" spans="1:19" x14ac:dyDescent="0.35">
      <c r="A93" s="22" t="s">
        <v>114</v>
      </c>
      <c r="B93" s="22" t="s">
        <v>294</v>
      </c>
      <c r="C93" s="22" t="s">
        <v>297</v>
      </c>
      <c r="D93" s="22" t="s">
        <v>298</v>
      </c>
      <c r="E93" s="22">
        <v>0</v>
      </c>
      <c r="F93" s="22">
        <v>818214</v>
      </c>
      <c r="G93" s="22">
        <v>0</v>
      </c>
      <c r="H93" s="22">
        <v>0</v>
      </c>
      <c r="I93" s="22">
        <v>0</v>
      </c>
      <c r="J93" s="22">
        <v>0</v>
      </c>
      <c r="K93" s="22">
        <v>0</v>
      </c>
      <c r="L93" s="22">
        <v>818214</v>
      </c>
      <c r="M93" s="22">
        <v>0</v>
      </c>
      <c r="N93" s="22">
        <v>0</v>
      </c>
      <c r="O93" s="22">
        <v>0</v>
      </c>
      <c r="P93" s="22">
        <v>0</v>
      </c>
      <c r="Q93" s="22">
        <v>0</v>
      </c>
      <c r="R93" s="22">
        <v>0</v>
      </c>
      <c r="S93" s="22">
        <v>0</v>
      </c>
    </row>
    <row r="94" spans="1:19" x14ac:dyDescent="0.35">
      <c r="A94" s="22" t="s">
        <v>114</v>
      </c>
      <c r="B94" s="22" t="s">
        <v>294</v>
      </c>
      <c r="C94" s="22" t="s">
        <v>299</v>
      </c>
      <c r="D94" s="22" t="s">
        <v>300</v>
      </c>
      <c r="E94" s="22">
        <v>2382</v>
      </c>
      <c r="F94" s="22">
        <v>56435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58817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</row>
    <row r="95" spans="1:19" x14ac:dyDescent="0.35">
      <c r="A95" s="22" t="s">
        <v>114</v>
      </c>
      <c r="B95" s="22" t="s">
        <v>294</v>
      </c>
      <c r="C95" s="22" t="s">
        <v>301</v>
      </c>
      <c r="D95" s="22" t="s">
        <v>302</v>
      </c>
      <c r="E95" s="22">
        <v>3166</v>
      </c>
      <c r="F95" s="22">
        <v>19542</v>
      </c>
      <c r="G95" s="22">
        <v>0</v>
      </c>
      <c r="H95" s="22">
        <v>0</v>
      </c>
      <c r="I95" s="22">
        <v>0</v>
      </c>
      <c r="J95" s="22">
        <v>0</v>
      </c>
      <c r="K95" s="22">
        <v>0</v>
      </c>
      <c r="L95" s="22">
        <v>22708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</row>
    <row r="96" spans="1:19" x14ac:dyDescent="0.35">
      <c r="A96" s="22" t="s">
        <v>114</v>
      </c>
      <c r="B96" s="22" t="s">
        <v>294</v>
      </c>
      <c r="C96" s="22" t="s">
        <v>303</v>
      </c>
      <c r="D96" s="22" t="s">
        <v>304</v>
      </c>
      <c r="E96" s="22">
        <v>0</v>
      </c>
      <c r="F96" s="22">
        <v>12829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12829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</row>
    <row r="97" spans="1:19" x14ac:dyDescent="0.35">
      <c r="A97" s="22" t="s">
        <v>114</v>
      </c>
      <c r="B97" s="22" t="s">
        <v>294</v>
      </c>
      <c r="C97" s="22" t="s">
        <v>305</v>
      </c>
      <c r="D97" s="22" t="s">
        <v>306</v>
      </c>
      <c r="E97" s="22">
        <v>14476</v>
      </c>
      <c r="F97" s="22">
        <v>0</v>
      </c>
      <c r="G97" s="22">
        <v>0</v>
      </c>
      <c r="H97" s="22">
        <v>0</v>
      </c>
      <c r="I97" s="22">
        <v>0</v>
      </c>
      <c r="J97" s="22">
        <v>0</v>
      </c>
      <c r="K97" s="22">
        <v>0</v>
      </c>
      <c r="L97" s="22">
        <v>14476</v>
      </c>
      <c r="M97" s="22"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</row>
    <row r="98" spans="1:19" x14ac:dyDescent="0.35">
      <c r="A98" s="22" t="s">
        <v>114</v>
      </c>
      <c r="B98" s="22" t="s">
        <v>294</v>
      </c>
      <c r="C98" s="22" t="s">
        <v>307</v>
      </c>
      <c r="D98" s="22" t="s">
        <v>308</v>
      </c>
      <c r="E98" s="22">
        <v>6094</v>
      </c>
      <c r="F98" s="22">
        <v>0</v>
      </c>
      <c r="G98" s="22">
        <v>0</v>
      </c>
      <c r="H98" s="22">
        <v>0</v>
      </c>
      <c r="I98" s="22">
        <v>0</v>
      </c>
      <c r="J98" s="22">
        <v>0</v>
      </c>
      <c r="K98" s="22">
        <v>0</v>
      </c>
      <c r="L98" s="22">
        <v>6094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</row>
    <row r="99" spans="1:19" x14ac:dyDescent="0.35">
      <c r="A99" s="22" t="s">
        <v>114</v>
      </c>
      <c r="B99" s="22" t="s">
        <v>294</v>
      </c>
      <c r="C99" s="22" t="s">
        <v>309</v>
      </c>
      <c r="D99" s="22" t="s">
        <v>310</v>
      </c>
      <c r="E99" s="22">
        <v>0</v>
      </c>
      <c r="F99" s="22">
        <v>4765</v>
      </c>
      <c r="G99" s="22">
        <v>0</v>
      </c>
      <c r="H99" s="22">
        <v>0</v>
      </c>
      <c r="I99" s="22">
        <v>0</v>
      </c>
      <c r="J99" s="22">
        <v>0</v>
      </c>
      <c r="K99" s="22">
        <v>0</v>
      </c>
      <c r="L99" s="22">
        <v>4765</v>
      </c>
      <c r="M99" s="22">
        <v>0</v>
      </c>
      <c r="N99" s="22">
        <v>0</v>
      </c>
      <c r="O99" s="22">
        <v>0</v>
      </c>
      <c r="P99" s="22">
        <v>0</v>
      </c>
      <c r="Q99" s="22">
        <v>0</v>
      </c>
      <c r="R99" s="22">
        <v>0</v>
      </c>
      <c r="S99" s="22">
        <v>0</v>
      </c>
    </row>
    <row r="100" spans="1:19" x14ac:dyDescent="0.35">
      <c r="A100" s="22" t="s">
        <v>114</v>
      </c>
      <c r="B100" s="22" t="s">
        <v>294</v>
      </c>
      <c r="C100" s="22" t="s">
        <v>311</v>
      </c>
      <c r="D100" s="22" t="s">
        <v>312</v>
      </c>
      <c r="E100" s="22">
        <v>0</v>
      </c>
      <c r="F100" s="22">
        <v>0</v>
      </c>
      <c r="G100" s="22">
        <v>0</v>
      </c>
      <c r="H100" s="22">
        <v>0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</row>
    <row r="101" spans="1:19" x14ac:dyDescent="0.35">
      <c r="A101" s="22" t="s">
        <v>114</v>
      </c>
      <c r="B101" s="22" t="s">
        <v>294</v>
      </c>
      <c r="C101" s="22" t="s">
        <v>313</v>
      </c>
      <c r="D101" s="22" t="s">
        <v>314</v>
      </c>
      <c r="E101" s="22">
        <v>0</v>
      </c>
      <c r="F101" s="22">
        <v>0</v>
      </c>
      <c r="G101" s="22">
        <v>0</v>
      </c>
      <c r="H101" s="22"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</row>
    <row r="102" spans="1:19" x14ac:dyDescent="0.35">
      <c r="A102" s="22" t="s">
        <v>114</v>
      </c>
      <c r="B102" s="22" t="s">
        <v>294</v>
      </c>
      <c r="C102" s="22" t="s">
        <v>315</v>
      </c>
      <c r="D102" s="22" t="s">
        <v>316</v>
      </c>
      <c r="E102" s="22">
        <v>0</v>
      </c>
      <c r="F102" s="22">
        <v>60302</v>
      </c>
      <c r="G102" s="22">
        <v>0</v>
      </c>
      <c r="H102" s="22">
        <v>0</v>
      </c>
      <c r="I102" s="22">
        <v>0</v>
      </c>
      <c r="J102" s="22">
        <v>0</v>
      </c>
      <c r="K102" s="22">
        <v>0</v>
      </c>
      <c r="L102" s="22">
        <v>60302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0</v>
      </c>
      <c r="S102" s="22">
        <v>0</v>
      </c>
    </row>
    <row r="103" spans="1:19" x14ac:dyDescent="0.35">
      <c r="A103" s="22" t="s">
        <v>114</v>
      </c>
      <c r="B103" s="22" t="s">
        <v>294</v>
      </c>
      <c r="C103" s="22" t="s">
        <v>317</v>
      </c>
      <c r="D103" s="22" t="s">
        <v>318</v>
      </c>
      <c r="E103" s="22">
        <v>2014</v>
      </c>
      <c r="F103" s="22">
        <v>15395</v>
      </c>
      <c r="G103" s="22">
        <v>0</v>
      </c>
      <c r="H103" s="22">
        <v>0</v>
      </c>
      <c r="I103" s="22">
        <v>0</v>
      </c>
      <c r="J103" s="22">
        <v>0</v>
      </c>
      <c r="K103" s="22">
        <v>0</v>
      </c>
      <c r="L103" s="22">
        <v>17409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</row>
    <row r="104" spans="1:19" x14ac:dyDescent="0.35">
      <c r="A104" s="22" t="s">
        <v>114</v>
      </c>
      <c r="B104" s="22" t="s">
        <v>294</v>
      </c>
      <c r="C104" s="22" t="s">
        <v>319</v>
      </c>
      <c r="D104" s="22" t="s">
        <v>320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</row>
    <row r="105" spans="1:19" x14ac:dyDescent="0.35">
      <c r="A105" s="22" t="s">
        <v>114</v>
      </c>
      <c r="B105" s="22" t="s">
        <v>294</v>
      </c>
      <c r="C105" s="22" t="s">
        <v>321</v>
      </c>
      <c r="D105" s="22" t="s">
        <v>322</v>
      </c>
      <c r="E105" s="22">
        <v>0</v>
      </c>
      <c r="F105" s="22">
        <v>0</v>
      </c>
      <c r="G105" s="22">
        <v>0</v>
      </c>
      <c r="H105" s="22"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</row>
    <row r="106" spans="1:19" x14ac:dyDescent="0.35">
      <c r="A106" s="22" t="s">
        <v>114</v>
      </c>
      <c r="B106" s="22" t="s">
        <v>294</v>
      </c>
      <c r="C106" s="22" t="s">
        <v>323</v>
      </c>
      <c r="D106" s="22" t="s">
        <v>324</v>
      </c>
      <c r="E106" s="22">
        <v>0</v>
      </c>
      <c r="F106" s="22">
        <v>0</v>
      </c>
      <c r="G106" s="22">
        <v>0</v>
      </c>
      <c r="H106" s="22">
        <v>0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0</v>
      </c>
      <c r="S106" s="22">
        <v>0</v>
      </c>
    </row>
    <row r="107" spans="1:19" x14ac:dyDescent="0.35">
      <c r="A107" s="22" t="s">
        <v>114</v>
      </c>
      <c r="B107" s="22" t="s">
        <v>294</v>
      </c>
      <c r="C107" s="22" t="s">
        <v>325</v>
      </c>
      <c r="D107" s="22" t="s">
        <v>326</v>
      </c>
      <c r="E107" s="22">
        <v>3919</v>
      </c>
      <c r="F107" s="22">
        <v>93159</v>
      </c>
      <c r="G107" s="22">
        <v>0</v>
      </c>
      <c r="H107" s="22">
        <v>0</v>
      </c>
      <c r="I107" s="22">
        <v>0</v>
      </c>
      <c r="J107" s="22">
        <v>0</v>
      </c>
      <c r="K107" s="22">
        <v>0</v>
      </c>
      <c r="L107" s="22">
        <v>97078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0</v>
      </c>
      <c r="S107" s="22">
        <v>0</v>
      </c>
    </row>
    <row r="108" spans="1:19" x14ac:dyDescent="0.35">
      <c r="A108" s="22" t="s">
        <v>114</v>
      </c>
      <c r="B108" s="22" t="s">
        <v>294</v>
      </c>
      <c r="C108" s="22" t="s">
        <v>327</v>
      </c>
      <c r="D108" s="22" t="s">
        <v>328</v>
      </c>
      <c r="E108" s="22">
        <v>0</v>
      </c>
      <c r="F108" s="22">
        <v>3829</v>
      </c>
      <c r="G108" s="22">
        <v>0</v>
      </c>
      <c r="H108" s="22">
        <v>0</v>
      </c>
      <c r="I108" s="22">
        <v>0</v>
      </c>
      <c r="J108" s="22">
        <v>0</v>
      </c>
      <c r="K108" s="22">
        <v>0</v>
      </c>
      <c r="L108" s="22">
        <v>3829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0</v>
      </c>
      <c r="S108" s="22">
        <v>0</v>
      </c>
    </row>
    <row r="109" spans="1:19" x14ac:dyDescent="0.35">
      <c r="A109" s="22" t="s">
        <v>114</v>
      </c>
      <c r="B109" s="22" t="s">
        <v>294</v>
      </c>
      <c r="C109" s="22" t="s">
        <v>329</v>
      </c>
      <c r="D109" s="22" t="s">
        <v>330</v>
      </c>
      <c r="E109" s="22">
        <v>0</v>
      </c>
      <c r="F109" s="22">
        <v>11364</v>
      </c>
      <c r="G109" s="22">
        <v>0</v>
      </c>
      <c r="H109" s="22">
        <v>0</v>
      </c>
      <c r="I109" s="22">
        <v>0</v>
      </c>
      <c r="J109" s="22">
        <v>0</v>
      </c>
      <c r="K109" s="22">
        <v>0</v>
      </c>
      <c r="L109" s="22">
        <v>11364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</row>
    <row r="110" spans="1:19" x14ac:dyDescent="0.35">
      <c r="A110" s="22" t="s">
        <v>114</v>
      </c>
      <c r="B110" s="22" t="s">
        <v>294</v>
      </c>
      <c r="C110" s="22" t="s">
        <v>331</v>
      </c>
      <c r="D110" s="22" t="s">
        <v>332</v>
      </c>
      <c r="E110" s="22">
        <v>2392</v>
      </c>
      <c r="F110" s="22">
        <v>0</v>
      </c>
      <c r="G110" s="22">
        <v>0</v>
      </c>
      <c r="H110" s="22">
        <v>0</v>
      </c>
      <c r="I110" s="22">
        <v>0</v>
      </c>
      <c r="J110" s="22">
        <v>0</v>
      </c>
      <c r="K110" s="22">
        <v>0</v>
      </c>
      <c r="L110" s="22">
        <v>2392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0</v>
      </c>
      <c r="S110" s="22">
        <v>0</v>
      </c>
    </row>
    <row r="111" spans="1:19" x14ac:dyDescent="0.35">
      <c r="A111" s="22" t="s">
        <v>114</v>
      </c>
      <c r="B111" s="22" t="s">
        <v>294</v>
      </c>
      <c r="C111" s="22" t="s">
        <v>333</v>
      </c>
      <c r="D111" s="22" t="s">
        <v>334</v>
      </c>
      <c r="E111" s="22">
        <v>0</v>
      </c>
      <c r="F111" s="22">
        <v>29090</v>
      </c>
      <c r="G111" s="22">
        <v>0</v>
      </c>
      <c r="H111" s="22">
        <v>0</v>
      </c>
      <c r="I111" s="22">
        <v>0</v>
      </c>
      <c r="J111" s="22">
        <v>0</v>
      </c>
      <c r="K111" s="22">
        <v>0</v>
      </c>
      <c r="L111" s="22">
        <v>29090</v>
      </c>
      <c r="M111" s="22"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0</v>
      </c>
      <c r="S111" s="22">
        <v>0</v>
      </c>
    </row>
    <row r="112" spans="1:19" x14ac:dyDescent="0.35">
      <c r="A112" s="22" t="s">
        <v>114</v>
      </c>
      <c r="B112" s="22" t="s">
        <v>294</v>
      </c>
      <c r="C112" s="22" t="s">
        <v>335</v>
      </c>
      <c r="D112" s="22" t="s">
        <v>336</v>
      </c>
      <c r="E112" s="22">
        <v>0</v>
      </c>
      <c r="F112" s="22">
        <v>51493</v>
      </c>
      <c r="G112" s="22">
        <v>0</v>
      </c>
      <c r="H112" s="22">
        <v>0</v>
      </c>
      <c r="I112" s="22">
        <v>0</v>
      </c>
      <c r="J112" s="22">
        <v>0</v>
      </c>
      <c r="K112" s="22">
        <v>0</v>
      </c>
      <c r="L112" s="22">
        <v>51493</v>
      </c>
      <c r="M112" s="22"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0</v>
      </c>
      <c r="S112" s="22">
        <v>0</v>
      </c>
    </row>
    <row r="113" spans="1:19" x14ac:dyDescent="0.35">
      <c r="A113" s="22" t="s">
        <v>114</v>
      </c>
      <c r="B113" s="22" t="s">
        <v>294</v>
      </c>
      <c r="C113" s="22" t="s">
        <v>337</v>
      </c>
      <c r="D113" s="22" t="s">
        <v>338</v>
      </c>
      <c r="E113" s="22">
        <v>0</v>
      </c>
      <c r="F113" s="22">
        <v>0</v>
      </c>
      <c r="G113" s="22">
        <v>0</v>
      </c>
      <c r="H113" s="22">
        <v>0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0</v>
      </c>
      <c r="S113" s="22">
        <v>0</v>
      </c>
    </row>
    <row r="114" spans="1:19" x14ac:dyDescent="0.35">
      <c r="A114" s="22" t="s">
        <v>114</v>
      </c>
      <c r="B114" s="22" t="s">
        <v>294</v>
      </c>
      <c r="C114" s="22" t="s">
        <v>339</v>
      </c>
      <c r="D114" s="22" t="s">
        <v>340</v>
      </c>
      <c r="E114" s="22">
        <v>97869</v>
      </c>
      <c r="F114" s="22">
        <v>0</v>
      </c>
      <c r="G114" s="22">
        <v>0</v>
      </c>
      <c r="H114" s="22">
        <v>0</v>
      </c>
      <c r="I114" s="22">
        <v>0</v>
      </c>
      <c r="J114" s="22">
        <v>0</v>
      </c>
      <c r="K114" s="22">
        <v>0</v>
      </c>
      <c r="L114" s="22">
        <v>97869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0</v>
      </c>
      <c r="S114" s="22">
        <v>0</v>
      </c>
    </row>
    <row r="115" spans="1:19" x14ac:dyDescent="0.35">
      <c r="A115" s="22" t="s">
        <v>114</v>
      </c>
      <c r="B115" s="22" t="s">
        <v>294</v>
      </c>
      <c r="C115" s="22" t="s">
        <v>341</v>
      </c>
      <c r="D115" s="22" t="s">
        <v>342</v>
      </c>
      <c r="E115" s="22">
        <v>28795</v>
      </c>
      <c r="F115" s="22">
        <v>5167</v>
      </c>
      <c r="G115" s="22">
        <v>0</v>
      </c>
      <c r="H115" s="22">
        <v>0</v>
      </c>
      <c r="I115" s="22">
        <v>0</v>
      </c>
      <c r="J115" s="22">
        <v>0</v>
      </c>
      <c r="K115" s="22">
        <v>0</v>
      </c>
      <c r="L115" s="22">
        <v>33962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0</v>
      </c>
      <c r="S115" s="22">
        <v>0</v>
      </c>
    </row>
    <row r="116" spans="1:19" x14ac:dyDescent="0.35">
      <c r="A116" s="22" t="s">
        <v>114</v>
      </c>
      <c r="B116" s="22" t="s">
        <v>294</v>
      </c>
      <c r="C116" s="22" t="s">
        <v>343</v>
      </c>
      <c r="D116" s="22" t="s">
        <v>344</v>
      </c>
      <c r="E116" s="22">
        <v>0</v>
      </c>
      <c r="F116" s="22">
        <v>5036</v>
      </c>
      <c r="G116" s="22">
        <v>0</v>
      </c>
      <c r="H116" s="22">
        <v>0</v>
      </c>
      <c r="I116" s="22">
        <v>0</v>
      </c>
      <c r="J116" s="22">
        <v>0</v>
      </c>
      <c r="K116" s="22">
        <v>0</v>
      </c>
      <c r="L116" s="22">
        <v>5036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</row>
    <row r="117" spans="1:19" x14ac:dyDescent="0.35">
      <c r="A117" s="22" t="s">
        <v>114</v>
      </c>
      <c r="B117" s="22" t="s">
        <v>294</v>
      </c>
      <c r="C117" s="22" t="s">
        <v>345</v>
      </c>
      <c r="D117" s="22" t="s">
        <v>346</v>
      </c>
      <c r="E117" s="22">
        <v>0</v>
      </c>
      <c r="F117" s="22">
        <v>2104</v>
      </c>
      <c r="G117" s="22">
        <v>0</v>
      </c>
      <c r="H117" s="22">
        <v>0</v>
      </c>
      <c r="I117" s="22">
        <v>0</v>
      </c>
      <c r="J117" s="22">
        <v>0</v>
      </c>
      <c r="K117" s="22">
        <v>0</v>
      </c>
      <c r="L117" s="22">
        <v>2104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</row>
    <row r="118" spans="1:19" x14ac:dyDescent="0.35">
      <c r="A118" s="22" t="s">
        <v>114</v>
      </c>
      <c r="B118" s="22" t="s">
        <v>294</v>
      </c>
      <c r="C118" s="22" t="s">
        <v>347</v>
      </c>
      <c r="D118" s="22" t="s">
        <v>348</v>
      </c>
      <c r="E118" s="22">
        <v>0</v>
      </c>
      <c r="F118" s="22">
        <v>0</v>
      </c>
      <c r="G118" s="22">
        <v>0</v>
      </c>
      <c r="H118" s="22">
        <v>0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</row>
    <row r="119" spans="1:19" x14ac:dyDescent="0.35">
      <c r="A119" s="22" t="s">
        <v>114</v>
      </c>
      <c r="B119" s="22" t="s">
        <v>294</v>
      </c>
      <c r="C119" s="22" t="s">
        <v>349</v>
      </c>
      <c r="D119" s="22" t="s">
        <v>350</v>
      </c>
      <c r="E119" s="22">
        <v>0</v>
      </c>
      <c r="F119" s="22">
        <v>0</v>
      </c>
      <c r="G119" s="22">
        <v>0</v>
      </c>
      <c r="H119" s="22">
        <v>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0</v>
      </c>
      <c r="S119" s="22">
        <v>0</v>
      </c>
    </row>
    <row r="120" spans="1:19" x14ac:dyDescent="0.35">
      <c r="A120" s="22" t="s">
        <v>114</v>
      </c>
      <c r="B120" s="22" t="s">
        <v>294</v>
      </c>
      <c r="C120" s="22" t="s">
        <v>351</v>
      </c>
      <c r="D120" s="22" t="s">
        <v>352</v>
      </c>
      <c r="E120" s="22">
        <v>0</v>
      </c>
      <c r="F120" s="22">
        <v>35303</v>
      </c>
      <c r="G120" s="22">
        <v>0</v>
      </c>
      <c r="H120" s="22">
        <v>0</v>
      </c>
      <c r="I120" s="22">
        <v>0</v>
      </c>
      <c r="J120" s="22">
        <v>0</v>
      </c>
      <c r="K120" s="22">
        <v>0</v>
      </c>
      <c r="L120" s="22">
        <v>35303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0</v>
      </c>
      <c r="S120" s="22">
        <v>0</v>
      </c>
    </row>
    <row r="121" spans="1:19" x14ac:dyDescent="0.35">
      <c r="A121" s="22" t="s">
        <v>114</v>
      </c>
      <c r="B121" s="22" t="s">
        <v>294</v>
      </c>
      <c r="C121" s="22" t="s">
        <v>353</v>
      </c>
      <c r="D121" s="22" t="s">
        <v>354</v>
      </c>
      <c r="E121" s="22">
        <v>69833</v>
      </c>
      <c r="F121" s="22">
        <v>378686</v>
      </c>
      <c r="G121" s="22">
        <v>0</v>
      </c>
      <c r="H121" s="22">
        <v>0</v>
      </c>
      <c r="I121" s="22">
        <v>0</v>
      </c>
      <c r="J121" s="22">
        <v>0</v>
      </c>
      <c r="K121" s="22">
        <v>0</v>
      </c>
      <c r="L121" s="22">
        <v>448519</v>
      </c>
      <c r="M121" s="22"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0</v>
      </c>
      <c r="S121" s="22">
        <v>0</v>
      </c>
    </row>
    <row r="122" spans="1:19" x14ac:dyDescent="0.35">
      <c r="A122" s="22" t="s">
        <v>114</v>
      </c>
      <c r="B122" s="22" t="s">
        <v>294</v>
      </c>
      <c r="C122" s="22" t="s">
        <v>355</v>
      </c>
      <c r="D122" s="22" t="s">
        <v>356</v>
      </c>
      <c r="E122" s="22">
        <v>0</v>
      </c>
      <c r="F122" s="22">
        <v>2072</v>
      </c>
      <c r="G122" s="22">
        <v>0</v>
      </c>
      <c r="H122" s="22">
        <v>0</v>
      </c>
      <c r="I122" s="22">
        <v>0</v>
      </c>
      <c r="J122" s="22">
        <v>0</v>
      </c>
      <c r="K122" s="22">
        <v>0</v>
      </c>
      <c r="L122" s="22">
        <v>2072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</row>
    <row r="123" spans="1:19" x14ac:dyDescent="0.35">
      <c r="A123" s="22" t="s">
        <v>114</v>
      </c>
      <c r="B123" s="22" t="s">
        <v>294</v>
      </c>
      <c r="C123" s="22" t="s">
        <v>357</v>
      </c>
      <c r="D123" s="22" t="s">
        <v>358</v>
      </c>
      <c r="E123" s="22">
        <v>0</v>
      </c>
      <c r="F123" s="22">
        <v>195271</v>
      </c>
      <c r="G123" s="22">
        <v>0</v>
      </c>
      <c r="H123" s="22">
        <v>0</v>
      </c>
      <c r="I123" s="22">
        <v>0</v>
      </c>
      <c r="J123" s="22">
        <v>0</v>
      </c>
      <c r="K123" s="22">
        <v>0</v>
      </c>
      <c r="L123" s="22">
        <v>195271</v>
      </c>
      <c r="M123" s="22"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0</v>
      </c>
      <c r="S123" s="22">
        <v>0</v>
      </c>
    </row>
    <row r="124" spans="1:19" x14ac:dyDescent="0.35">
      <c r="A124" s="22" t="s">
        <v>114</v>
      </c>
      <c r="B124" s="22" t="s">
        <v>294</v>
      </c>
      <c r="C124" s="22" t="s">
        <v>359</v>
      </c>
      <c r="D124" s="22" t="s">
        <v>360</v>
      </c>
      <c r="E124" s="22">
        <v>950</v>
      </c>
      <c r="F124" s="22">
        <v>62591</v>
      </c>
      <c r="G124" s="22">
        <v>0</v>
      </c>
      <c r="H124" s="22">
        <v>0</v>
      </c>
      <c r="I124" s="22">
        <v>0</v>
      </c>
      <c r="J124" s="22">
        <v>0</v>
      </c>
      <c r="K124" s="22">
        <v>0</v>
      </c>
      <c r="L124" s="22">
        <v>63541</v>
      </c>
      <c r="M124" s="22"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0</v>
      </c>
      <c r="S124" s="22">
        <v>0</v>
      </c>
    </row>
    <row r="125" spans="1:19" x14ac:dyDescent="0.35">
      <c r="A125" s="22" t="s">
        <v>114</v>
      </c>
      <c r="B125" s="22" t="s">
        <v>294</v>
      </c>
      <c r="C125" s="22" t="s">
        <v>361</v>
      </c>
      <c r="D125" s="22" t="s">
        <v>362</v>
      </c>
      <c r="E125" s="22">
        <v>0</v>
      </c>
      <c r="F125" s="22">
        <v>29298</v>
      </c>
      <c r="G125" s="22">
        <v>0</v>
      </c>
      <c r="H125" s="22">
        <v>0</v>
      </c>
      <c r="I125" s="22">
        <v>0</v>
      </c>
      <c r="J125" s="22">
        <v>0</v>
      </c>
      <c r="K125" s="22">
        <v>0</v>
      </c>
      <c r="L125" s="22">
        <v>29298</v>
      </c>
      <c r="M125" s="22"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0</v>
      </c>
      <c r="S125" s="22">
        <v>0</v>
      </c>
    </row>
    <row r="126" spans="1:19" x14ac:dyDescent="0.35">
      <c r="A126" s="22" t="s">
        <v>114</v>
      </c>
      <c r="B126" s="22" t="s">
        <v>294</v>
      </c>
      <c r="C126" s="22" t="s">
        <v>363</v>
      </c>
      <c r="D126" s="22" t="s">
        <v>364</v>
      </c>
      <c r="E126" s="22">
        <v>0</v>
      </c>
      <c r="F126" s="22">
        <v>10813</v>
      </c>
      <c r="G126" s="22">
        <v>0</v>
      </c>
      <c r="H126" s="22">
        <v>0</v>
      </c>
      <c r="I126" s="22">
        <v>0</v>
      </c>
      <c r="J126" s="22">
        <v>0</v>
      </c>
      <c r="K126" s="22">
        <v>0</v>
      </c>
      <c r="L126" s="22">
        <v>10813</v>
      </c>
      <c r="M126" s="22"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0</v>
      </c>
      <c r="S126" s="22">
        <v>0</v>
      </c>
    </row>
    <row r="127" spans="1:19" x14ac:dyDescent="0.35">
      <c r="A127" s="22" t="s">
        <v>114</v>
      </c>
      <c r="B127" s="22" t="s">
        <v>294</v>
      </c>
      <c r="C127" s="22" t="s">
        <v>365</v>
      </c>
      <c r="D127" s="22" t="s">
        <v>366</v>
      </c>
      <c r="E127" s="22">
        <v>0</v>
      </c>
      <c r="F127" s="22">
        <v>60139</v>
      </c>
      <c r="G127" s="22">
        <v>0</v>
      </c>
      <c r="H127" s="22">
        <v>0</v>
      </c>
      <c r="I127" s="22">
        <v>0</v>
      </c>
      <c r="J127" s="22">
        <v>0</v>
      </c>
      <c r="K127" s="22">
        <v>0</v>
      </c>
      <c r="L127" s="22">
        <v>60139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0</v>
      </c>
      <c r="S127" s="22">
        <v>0</v>
      </c>
    </row>
    <row r="128" spans="1:19" x14ac:dyDescent="0.35">
      <c r="A128" s="22" t="s">
        <v>114</v>
      </c>
      <c r="B128" s="22" t="s">
        <v>294</v>
      </c>
      <c r="C128" s="22" t="s">
        <v>367</v>
      </c>
      <c r="D128" s="22" t="s">
        <v>368</v>
      </c>
      <c r="E128" s="22">
        <v>12724</v>
      </c>
      <c r="F128" s="22">
        <v>43399</v>
      </c>
      <c r="G128" s="22">
        <v>0</v>
      </c>
      <c r="H128" s="22">
        <v>0</v>
      </c>
      <c r="I128" s="22">
        <v>0</v>
      </c>
      <c r="J128" s="22">
        <v>0</v>
      </c>
      <c r="K128" s="22">
        <v>0</v>
      </c>
      <c r="L128" s="22">
        <v>56123</v>
      </c>
      <c r="M128" s="22"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0</v>
      </c>
      <c r="S128" s="22">
        <v>0</v>
      </c>
    </row>
    <row r="129" spans="1:19" x14ac:dyDescent="0.35">
      <c r="A129" s="22" t="s">
        <v>114</v>
      </c>
      <c r="B129" s="22" t="s">
        <v>294</v>
      </c>
      <c r="C129" s="22" t="s">
        <v>369</v>
      </c>
      <c r="D129" s="22" t="s">
        <v>370</v>
      </c>
      <c r="E129" s="22">
        <v>0</v>
      </c>
      <c r="F129" s="22">
        <v>4108</v>
      </c>
      <c r="G129" s="22">
        <v>0</v>
      </c>
      <c r="H129" s="22">
        <v>0</v>
      </c>
      <c r="I129" s="22">
        <v>0</v>
      </c>
      <c r="J129" s="22">
        <v>0</v>
      </c>
      <c r="K129" s="22">
        <v>0</v>
      </c>
      <c r="L129" s="22">
        <v>4108</v>
      </c>
      <c r="M129" s="22"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</row>
    <row r="130" spans="1:19" x14ac:dyDescent="0.35">
      <c r="A130" s="22" t="s">
        <v>114</v>
      </c>
      <c r="B130" s="22" t="s">
        <v>294</v>
      </c>
      <c r="C130" s="22" t="s">
        <v>371</v>
      </c>
      <c r="D130" s="22" t="s">
        <v>372</v>
      </c>
      <c r="E130" s="22">
        <v>0</v>
      </c>
      <c r="F130" s="22">
        <v>4284</v>
      </c>
      <c r="G130" s="22">
        <v>0</v>
      </c>
      <c r="H130" s="22">
        <v>0</v>
      </c>
      <c r="I130" s="22">
        <v>0</v>
      </c>
      <c r="J130" s="22">
        <v>0</v>
      </c>
      <c r="K130" s="22">
        <v>0</v>
      </c>
      <c r="L130" s="22">
        <v>4284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</row>
    <row r="131" spans="1:19" x14ac:dyDescent="0.35">
      <c r="A131" s="22" t="s">
        <v>114</v>
      </c>
      <c r="B131" s="22" t="s">
        <v>294</v>
      </c>
      <c r="C131" s="22" t="s">
        <v>373</v>
      </c>
      <c r="D131" s="22" t="s">
        <v>374</v>
      </c>
      <c r="E131" s="22">
        <v>0</v>
      </c>
      <c r="F131" s="22">
        <v>66650</v>
      </c>
      <c r="G131" s="22">
        <v>0</v>
      </c>
      <c r="H131" s="22">
        <v>0</v>
      </c>
      <c r="I131" s="22">
        <v>0</v>
      </c>
      <c r="J131" s="22">
        <v>0</v>
      </c>
      <c r="K131" s="22">
        <v>0</v>
      </c>
      <c r="L131" s="22">
        <v>66650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0</v>
      </c>
      <c r="S131" s="22">
        <v>0</v>
      </c>
    </row>
    <row r="132" spans="1:19" x14ac:dyDescent="0.35">
      <c r="A132" s="22" t="s">
        <v>114</v>
      </c>
      <c r="B132" s="22" t="s">
        <v>294</v>
      </c>
      <c r="C132" s="22" t="s">
        <v>375</v>
      </c>
      <c r="D132" s="22" t="s">
        <v>376</v>
      </c>
      <c r="E132" s="22">
        <v>0</v>
      </c>
      <c r="F132" s="22">
        <v>0</v>
      </c>
      <c r="G132" s="22">
        <v>0</v>
      </c>
      <c r="H132" s="22"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</row>
    <row r="133" spans="1:19" x14ac:dyDescent="0.35">
      <c r="A133" s="22" t="s">
        <v>114</v>
      </c>
      <c r="B133" s="22" t="s">
        <v>294</v>
      </c>
      <c r="C133" s="22" t="s">
        <v>377</v>
      </c>
      <c r="D133" s="22" t="s">
        <v>378</v>
      </c>
      <c r="E133" s="22">
        <v>40266</v>
      </c>
      <c r="F133" s="22">
        <v>72459</v>
      </c>
      <c r="G133" s="22">
        <v>0</v>
      </c>
      <c r="H133" s="22">
        <v>0</v>
      </c>
      <c r="I133" s="22">
        <v>0</v>
      </c>
      <c r="J133" s="22">
        <v>0</v>
      </c>
      <c r="K133" s="22">
        <v>0</v>
      </c>
      <c r="L133" s="22">
        <v>112725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0</v>
      </c>
      <c r="S133" s="22">
        <v>0</v>
      </c>
    </row>
    <row r="134" spans="1:19" x14ac:dyDescent="0.35">
      <c r="A134" s="22" t="s">
        <v>114</v>
      </c>
      <c r="B134" s="22" t="s">
        <v>294</v>
      </c>
      <c r="C134" s="22" t="s">
        <v>379</v>
      </c>
      <c r="D134" s="22" t="s">
        <v>380</v>
      </c>
      <c r="E134" s="22">
        <v>0</v>
      </c>
      <c r="F134" s="22">
        <v>0</v>
      </c>
      <c r="G134" s="22">
        <v>0</v>
      </c>
      <c r="H134" s="22">
        <v>0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</row>
    <row r="135" spans="1:19" x14ac:dyDescent="0.35">
      <c r="A135" s="22" t="s">
        <v>114</v>
      </c>
      <c r="B135" s="22" t="s">
        <v>294</v>
      </c>
      <c r="C135" s="22" t="s">
        <v>381</v>
      </c>
      <c r="D135" s="22" t="s">
        <v>382</v>
      </c>
      <c r="E135" s="22">
        <v>118682</v>
      </c>
      <c r="F135" s="22">
        <v>0</v>
      </c>
      <c r="G135" s="22">
        <v>0</v>
      </c>
      <c r="H135" s="22">
        <v>0</v>
      </c>
      <c r="I135" s="22">
        <v>0</v>
      </c>
      <c r="J135" s="22">
        <v>0</v>
      </c>
      <c r="K135" s="22">
        <v>0</v>
      </c>
      <c r="L135" s="22">
        <v>118682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0</v>
      </c>
      <c r="S135" s="22">
        <v>0</v>
      </c>
    </row>
    <row r="136" spans="1:19" x14ac:dyDescent="0.35">
      <c r="A136" s="22" t="s">
        <v>114</v>
      </c>
      <c r="B136" s="22" t="s">
        <v>294</v>
      </c>
      <c r="C136" s="22" t="s">
        <v>383</v>
      </c>
      <c r="D136" s="22" t="s">
        <v>384</v>
      </c>
      <c r="E136" s="22">
        <v>71666</v>
      </c>
      <c r="F136" s="22">
        <v>0</v>
      </c>
      <c r="G136" s="22">
        <v>0</v>
      </c>
      <c r="H136" s="22">
        <v>0</v>
      </c>
      <c r="I136" s="22">
        <v>0</v>
      </c>
      <c r="J136" s="22">
        <v>0</v>
      </c>
      <c r="K136" s="22">
        <v>0</v>
      </c>
      <c r="L136" s="22">
        <v>71666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0</v>
      </c>
      <c r="S136" s="22">
        <v>0</v>
      </c>
    </row>
    <row r="137" spans="1:19" x14ac:dyDescent="0.35">
      <c r="A137" s="22" t="s">
        <v>114</v>
      </c>
      <c r="B137" s="22" t="s">
        <v>294</v>
      </c>
      <c r="C137" s="22" t="s">
        <v>385</v>
      </c>
      <c r="D137" s="22" t="s">
        <v>386</v>
      </c>
      <c r="E137" s="22">
        <v>35232</v>
      </c>
      <c r="F137" s="22">
        <v>0</v>
      </c>
      <c r="G137" s="22">
        <v>0</v>
      </c>
      <c r="H137" s="22">
        <v>0</v>
      </c>
      <c r="I137" s="22">
        <v>0</v>
      </c>
      <c r="J137" s="22">
        <v>0</v>
      </c>
      <c r="K137" s="22">
        <v>0</v>
      </c>
      <c r="L137" s="22">
        <v>35232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</row>
    <row r="138" spans="1:19" x14ac:dyDescent="0.35">
      <c r="A138" s="22" t="s">
        <v>114</v>
      </c>
      <c r="B138" s="22" t="s">
        <v>294</v>
      </c>
      <c r="C138" s="22" t="s">
        <v>387</v>
      </c>
      <c r="D138" s="22" t="s">
        <v>388</v>
      </c>
      <c r="E138" s="22">
        <v>0</v>
      </c>
      <c r="F138" s="22">
        <v>0</v>
      </c>
      <c r="G138" s="22">
        <v>0</v>
      </c>
      <c r="H138" s="22"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</row>
    <row r="139" spans="1:19" x14ac:dyDescent="0.35">
      <c r="A139" s="22" t="s">
        <v>114</v>
      </c>
      <c r="B139" s="22" t="s">
        <v>294</v>
      </c>
      <c r="C139" s="22" t="s">
        <v>389</v>
      </c>
      <c r="D139" s="22" t="s">
        <v>390</v>
      </c>
      <c r="E139" s="22">
        <v>0</v>
      </c>
      <c r="F139" s="22">
        <v>27443</v>
      </c>
      <c r="G139" s="22">
        <v>0</v>
      </c>
      <c r="H139" s="22">
        <v>0</v>
      </c>
      <c r="I139" s="22">
        <v>0</v>
      </c>
      <c r="J139" s="22">
        <v>0</v>
      </c>
      <c r="K139" s="22">
        <v>0</v>
      </c>
      <c r="L139" s="22">
        <v>27443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0</v>
      </c>
      <c r="S139" s="22">
        <v>0</v>
      </c>
    </row>
    <row r="140" spans="1:19" x14ac:dyDescent="0.35">
      <c r="A140" s="22" t="s">
        <v>114</v>
      </c>
      <c r="B140" s="22" t="s">
        <v>294</v>
      </c>
      <c r="C140" s="22" t="s">
        <v>391</v>
      </c>
      <c r="D140" s="22" t="s">
        <v>392</v>
      </c>
      <c r="E140" s="22">
        <v>0</v>
      </c>
      <c r="F140" s="22">
        <v>4353</v>
      </c>
      <c r="G140" s="22">
        <v>0</v>
      </c>
      <c r="H140" s="22">
        <v>0</v>
      </c>
      <c r="I140" s="22">
        <v>0</v>
      </c>
      <c r="J140" s="22">
        <v>0</v>
      </c>
      <c r="K140" s="22">
        <v>0</v>
      </c>
      <c r="L140" s="22">
        <v>4353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</row>
    <row r="141" spans="1:19" x14ac:dyDescent="0.35">
      <c r="A141" s="22" t="s">
        <v>114</v>
      </c>
      <c r="B141" s="22" t="s">
        <v>294</v>
      </c>
      <c r="C141" s="22" t="s">
        <v>393</v>
      </c>
      <c r="D141" s="22" t="s">
        <v>394</v>
      </c>
      <c r="E141" s="22">
        <v>0</v>
      </c>
      <c r="F141" s="22">
        <v>0</v>
      </c>
      <c r="G141" s="22">
        <v>0</v>
      </c>
      <c r="H141" s="22">
        <v>0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0</v>
      </c>
      <c r="S141" s="22">
        <v>0</v>
      </c>
    </row>
    <row r="142" spans="1:19" x14ac:dyDescent="0.35">
      <c r="A142" s="22" t="s">
        <v>114</v>
      </c>
      <c r="B142" s="22" t="s">
        <v>294</v>
      </c>
      <c r="C142" s="22" t="s">
        <v>395</v>
      </c>
      <c r="D142" s="22" t="s">
        <v>396</v>
      </c>
      <c r="E142" s="22">
        <v>2295</v>
      </c>
      <c r="F142" s="22">
        <v>3655</v>
      </c>
      <c r="G142" s="22">
        <v>0</v>
      </c>
      <c r="H142" s="22">
        <v>0</v>
      </c>
      <c r="I142" s="22">
        <v>0</v>
      </c>
      <c r="J142" s="22">
        <v>0</v>
      </c>
      <c r="K142" s="22">
        <v>0</v>
      </c>
      <c r="L142" s="22">
        <v>5950</v>
      </c>
      <c r="M142" s="22"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0</v>
      </c>
    </row>
    <row r="143" spans="1:19" x14ac:dyDescent="0.35">
      <c r="A143" s="22" t="s">
        <v>114</v>
      </c>
      <c r="B143" s="22" t="s">
        <v>294</v>
      </c>
      <c r="C143" s="22" t="s">
        <v>397</v>
      </c>
      <c r="D143" s="22" t="s">
        <v>398</v>
      </c>
      <c r="E143" s="22">
        <v>5790</v>
      </c>
      <c r="F143" s="22">
        <v>28624</v>
      </c>
      <c r="G143" s="22">
        <v>0</v>
      </c>
      <c r="H143" s="22">
        <v>0</v>
      </c>
      <c r="I143" s="22">
        <v>0</v>
      </c>
      <c r="J143" s="22">
        <v>0</v>
      </c>
      <c r="K143" s="22">
        <v>0</v>
      </c>
      <c r="L143" s="22">
        <v>34414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</row>
    <row r="144" spans="1:19" x14ac:dyDescent="0.35">
      <c r="A144" s="22" t="s">
        <v>114</v>
      </c>
      <c r="B144" s="22" t="s">
        <v>294</v>
      </c>
      <c r="C144" s="22" t="s">
        <v>399</v>
      </c>
      <c r="D144" s="22" t="s">
        <v>400</v>
      </c>
      <c r="E144" s="22">
        <v>21973</v>
      </c>
      <c r="F144" s="22">
        <v>0</v>
      </c>
      <c r="G144" s="22">
        <v>0</v>
      </c>
      <c r="H144" s="22">
        <v>0</v>
      </c>
      <c r="I144" s="22">
        <v>0</v>
      </c>
      <c r="J144" s="22">
        <v>0</v>
      </c>
      <c r="K144" s="22">
        <v>0</v>
      </c>
      <c r="L144" s="22">
        <v>21973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0</v>
      </c>
      <c r="S144" s="22">
        <v>0</v>
      </c>
    </row>
    <row r="145" spans="1:19" x14ac:dyDescent="0.35">
      <c r="A145" s="22" t="s">
        <v>114</v>
      </c>
      <c r="B145" s="22" t="s">
        <v>294</v>
      </c>
      <c r="C145" s="22" t="s">
        <v>401</v>
      </c>
      <c r="D145" s="22" t="s">
        <v>402</v>
      </c>
      <c r="E145" s="22">
        <v>14476</v>
      </c>
      <c r="F145" s="22">
        <v>15495</v>
      </c>
      <c r="G145" s="22">
        <v>0</v>
      </c>
      <c r="H145" s="22">
        <v>0</v>
      </c>
      <c r="I145" s="22">
        <v>0</v>
      </c>
      <c r="J145" s="22">
        <v>0</v>
      </c>
      <c r="K145" s="22">
        <v>0</v>
      </c>
      <c r="L145" s="22">
        <v>29971</v>
      </c>
      <c r="M145" s="22"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</row>
    <row r="146" spans="1:19" x14ac:dyDescent="0.35">
      <c r="A146" s="22" t="s">
        <v>114</v>
      </c>
      <c r="B146" s="22" t="s">
        <v>294</v>
      </c>
      <c r="C146" s="22" t="s">
        <v>403</v>
      </c>
      <c r="D146" s="22" t="s">
        <v>404</v>
      </c>
      <c r="E146" s="22">
        <v>17301</v>
      </c>
      <c r="F146" s="22">
        <v>7567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24868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0</v>
      </c>
      <c r="S146" s="22">
        <v>0</v>
      </c>
    </row>
    <row r="147" spans="1:19" x14ac:dyDescent="0.35">
      <c r="A147" s="22" t="s">
        <v>114</v>
      </c>
      <c r="B147" s="22" t="s">
        <v>294</v>
      </c>
      <c r="C147" s="22" t="s">
        <v>405</v>
      </c>
      <c r="D147" s="22" t="s">
        <v>406</v>
      </c>
      <c r="E147" s="22">
        <v>1714</v>
      </c>
      <c r="F147" s="22">
        <v>0</v>
      </c>
      <c r="G147" s="22">
        <v>0</v>
      </c>
      <c r="H147" s="22">
        <v>0</v>
      </c>
      <c r="I147" s="22">
        <v>0</v>
      </c>
      <c r="J147" s="22">
        <v>0</v>
      </c>
      <c r="K147" s="22">
        <v>0</v>
      </c>
      <c r="L147" s="22">
        <v>1714</v>
      </c>
      <c r="M147" s="22"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</row>
    <row r="148" spans="1:19" x14ac:dyDescent="0.35">
      <c r="A148" s="22" t="s">
        <v>114</v>
      </c>
      <c r="B148" s="22" t="s">
        <v>294</v>
      </c>
      <c r="C148" s="22" t="s">
        <v>407</v>
      </c>
      <c r="D148" s="22" t="s">
        <v>408</v>
      </c>
      <c r="E148" s="22">
        <v>0</v>
      </c>
      <c r="F148" s="22">
        <v>61030</v>
      </c>
      <c r="G148" s="22">
        <v>0</v>
      </c>
      <c r="H148" s="22">
        <v>0</v>
      </c>
      <c r="I148" s="22">
        <v>0</v>
      </c>
      <c r="J148" s="22">
        <v>0</v>
      </c>
      <c r="K148" s="22">
        <v>0</v>
      </c>
      <c r="L148" s="22">
        <v>61030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</row>
    <row r="149" spans="1:19" x14ac:dyDescent="0.35">
      <c r="A149" s="22" t="s">
        <v>114</v>
      </c>
      <c r="B149" s="22" t="s">
        <v>294</v>
      </c>
      <c r="C149" s="22" t="s">
        <v>409</v>
      </c>
      <c r="D149" s="22" t="s">
        <v>410</v>
      </c>
      <c r="E149" s="22">
        <v>0</v>
      </c>
      <c r="F149" s="22">
        <v>0</v>
      </c>
      <c r="G149" s="22">
        <v>0</v>
      </c>
      <c r="H149" s="22"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0</v>
      </c>
      <c r="S149" s="22">
        <v>0</v>
      </c>
    </row>
    <row r="150" spans="1:19" x14ac:dyDescent="0.35">
      <c r="A150" s="22" t="s">
        <v>114</v>
      </c>
      <c r="B150" s="22" t="s">
        <v>294</v>
      </c>
      <c r="C150" s="22" t="s">
        <v>411</v>
      </c>
      <c r="D150" s="22" t="s">
        <v>412</v>
      </c>
      <c r="E150" s="22">
        <v>13105</v>
      </c>
      <c r="F150" s="22">
        <v>0</v>
      </c>
      <c r="G150" s="22">
        <v>0</v>
      </c>
      <c r="H150" s="22">
        <v>0</v>
      </c>
      <c r="I150" s="22">
        <v>0</v>
      </c>
      <c r="J150" s="22">
        <v>0</v>
      </c>
      <c r="K150" s="22">
        <v>0</v>
      </c>
      <c r="L150" s="22">
        <v>13105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</row>
    <row r="151" spans="1:19" x14ac:dyDescent="0.35">
      <c r="A151" s="22" t="s">
        <v>114</v>
      </c>
      <c r="B151" s="22" t="s">
        <v>294</v>
      </c>
      <c r="C151" s="22" t="s">
        <v>413</v>
      </c>
      <c r="D151" s="22" t="s">
        <v>414</v>
      </c>
      <c r="E151" s="22">
        <v>0</v>
      </c>
      <c r="F151" s="22">
        <v>0</v>
      </c>
      <c r="G151" s="22">
        <v>0</v>
      </c>
      <c r="H151" s="22"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0</v>
      </c>
      <c r="S151" s="22">
        <v>0</v>
      </c>
    </row>
    <row r="152" spans="1:19" x14ac:dyDescent="0.35">
      <c r="A152" s="22" t="s">
        <v>114</v>
      </c>
      <c r="B152" s="22" t="s">
        <v>294</v>
      </c>
      <c r="C152" s="22" t="s">
        <v>415</v>
      </c>
      <c r="D152" s="22" t="s">
        <v>416</v>
      </c>
      <c r="E152" s="22">
        <v>0</v>
      </c>
      <c r="F152" s="22">
        <v>4638</v>
      </c>
      <c r="G152" s="22">
        <v>0</v>
      </c>
      <c r="H152" s="22">
        <v>0</v>
      </c>
      <c r="I152" s="22">
        <v>0</v>
      </c>
      <c r="J152" s="22">
        <v>0</v>
      </c>
      <c r="K152" s="22">
        <v>0</v>
      </c>
      <c r="L152" s="22">
        <v>4638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0</v>
      </c>
      <c r="S152" s="22">
        <v>0</v>
      </c>
    </row>
    <row r="153" spans="1:19" x14ac:dyDescent="0.35">
      <c r="A153" s="22" t="s">
        <v>114</v>
      </c>
      <c r="B153" s="22" t="s">
        <v>294</v>
      </c>
      <c r="C153" s="22" t="s">
        <v>417</v>
      </c>
      <c r="D153" s="22" t="s">
        <v>418</v>
      </c>
      <c r="E153" s="22">
        <v>0</v>
      </c>
      <c r="F153" s="22">
        <v>31544</v>
      </c>
      <c r="G153" s="22">
        <v>0</v>
      </c>
      <c r="H153" s="22">
        <v>0</v>
      </c>
      <c r="I153" s="22">
        <v>0</v>
      </c>
      <c r="J153" s="22">
        <v>0</v>
      </c>
      <c r="K153" s="22">
        <v>-12952</v>
      </c>
      <c r="L153" s="22">
        <v>18592</v>
      </c>
      <c r="M153" s="22"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0</v>
      </c>
      <c r="S153" s="22">
        <v>0</v>
      </c>
    </row>
    <row r="154" spans="1:19" x14ac:dyDescent="0.35">
      <c r="A154" s="22" t="s">
        <v>114</v>
      </c>
      <c r="B154" s="22" t="s">
        <v>294</v>
      </c>
      <c r="C154" s="22" t="s">
        <v>419</v>
      </c>
      <c r="D154" s="22" t="s">
        <v>420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</row>
    <row r="155" spans="1:19" x14ac:dyDescent="0.35">
      <c r="A155" s="22" t="s">
        <v>114</v>
      </c>
      <c r="B155" s="22" t="s">
        <v>294</v>
      </c>
      <c r="C155" s="22" t="s">
        <v>421</v>
      </c>
      <c r="D155" s="22" t="s">
        <v>422</v>
      </c>
      <c r="E155" s="22">
        <v>0</v>
      </c>
      <c r="F155" s="22">
        <v>34874</v>
      </c>
      <c r="G155" s="22">
        <v>0</v>
      </c>
      <c r="H155" s="22">
        <v>0</v>
      </c>
      <c r="I155" s="22">
        <v>0</v>
      </c>
      <c r="J155" s="22">
        <v>0</v>
      </c>
      <c r="K155" s="22">
        <v>0</v>
      </c>
      <c r="L155" s="22">
        <v>34874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0</v>
      </c>
      <c r="S155" s="22">
        <v>0</v>
      </c>
    </row>
    <row r="156" spans="1:19" x14ac:dyDescent="0.35">
      <c r="A156" s="22" t="s">
        <v>114</v>
      </c>
      <c r="B156" s="22" t="s">
        <v>294</v>
      </c>
      <c r="C156" s="22" t="s">
        <v>423</v>
      </c>
      <c r="D156" s="22" t="s">
        <v>424</v>
      </c>
      <c r="E156" s="22">
        <v>0</v>
      </c>
      <c r="F156" s="22">
        <v>113334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113334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0</v>
      </c>
      <c r="S156" s="22">
        <v>0</v>
      </c>
    </row>
    <row r="157" spans="1:19" x14ac:dyDescent="0.35">
      <c r="A157" s="22" t="s">
        <v>114</v>
      </c>
      <c r="B157" s="22" t="s">
        <v>294</v>
      </c>
      <c r="C157" s="22" t="s">
        <v>425</v>
      </c>
      <c r="D157" s="22" t="s">
        <v>426</v>
      </c>
      <c r="E157" s="22">
        <v>0</v>
      </c>
      <c r="F157" s="22">
        <v>0</v>
      </c>
      <c r="G157" s="22">
        <v>0</v>
      </c>
      <c r="H157" s="22"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0</v>
      </c>
      <c r="S157" s="22">
        <v>0</v>
      </c>
    </row>
    <row r="158" spans="1:19" x14ac:dyDescent="0.35">
      <c r="A158" s="22" t="s">
        <v>114</v>
      </c>
      <c r="B158" s="22" t="s">
        <v>294</v>
      </c>
      <c r="C158" s="22" t="s">
        <v>427</v>
      </c>
      <c r="D158" s="22" t="s">
        <v>428</v>
      </c>
      <c r="E158" s="22">
        <v>1736</v>
      </c>
      <c r="F158" s="22">
        <v>4170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5906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0</v>
      </c>
      <c r="S158" s="22">
        <v>0</v>
      </c>
    </row>
    <row r="159" spans="1:19" x14ac:dyDescent="0.35">
      <c r="A159" s="22" t="s">
        <v>114</v>
      </c>
      <c r="B159" s="22" t="s">
        <v>294</v>
      </c>
      <c r="C159" s="22" t="s">
        <v>429</v>
      </c>
      <c r="D159" s="22" t="s">
        <v>430</v>
      </c>
      <c r="E159" s="22">
        <v>49494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  <c r="K159" s="22">
        <v>0</v>
      </c>
      <c r="L159" s="22">
        <v>49494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0</v>
      </c>
      <c r="S159" s="22">
        <v>0</v>
      </c>
    </row>
    <row r="160" spans="1:19" x14ac:dyDescent="0.35">
      <c r="A160" s="22" t="s">
        <v>114</v>
      </c>
      <c r="B160" s="22" t="s">
        <v>294</v>
      </c>
      <c r="C160" s="22" t="s">
        <v>431</v>
      </c>
      <c r="D160" s="22" t="s">
        <v>432</v>
      </c>
      <c r="E160" s="22">
        <v>0</v>
      </c>
      <c r="F160" s="22">
        <v>41352</v>
      </c>
      <c r="G160" s="22">
        <v>0</v>
      </c>
      <c r="H160" s="22">
        <v>52162</v>
      </c>
      <c r="I160" s="22">
        <v>0</v>
      </c>
      <c r="J160" s="22">
        <v>0</v>
      </c>
      <c r="K160" s="22">
        <v>0</v>
      </c>
      <c r="L160" s="22">
        <v>93514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0</v>
      </c>
      <c r="S160" s="22">
        <v>0</v>
      </c>
    </row>
    <row r="161" spans="1:19" x14ac:dyDescent="0.35">
      <c r="A161" s="22" t="s">
        <v>114</v>
      </c>
      <c r="B161" s="22" t="s">
        <v>294</v>
      </c>
      <c r="C161" s="22" t="s">
        <v>433</v>
      </c>
      <c r="D161" s="22" t="s">
        <v>434</v>
      </c>
      <c r="E161" s="22">
        <v>12445</v>
      </c>
      <c r="F161" s="22">
        <v>42291</v>
      </c>
      <c r="G161" s="22">
        <v>0</v>
      </c>
      <c r="H161" s="22">
        <v>0</v>
      </c>
      <c r="I161" s="22">
        <v>0</v>
      </c>
      <c r="J161" s="22">
        <v>0</v>
      </c>
      <c r="K161" s="22">
        <v>0</v>
      </c>
      <c r="L161" s="22">
        <v>54736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0</v>
      </c>
      <c r="S161" s="22">
        <v>0</v>
      </c>
    </row>
    <row r="162" spans="1:19" x14ac:dyDescent="0.35">
      <c r="A162" s="22" t="s">
        <v>114</v>
      </c>
      <c r="B162" s="22" t="s">
        <v>294</v>
      </c>
      <c r="C162" s="22" t="s">
        <v>435</v>
      </c>
      <c r="D162" s="22" t="s">
        <v>436</v>
      </c>
      <c r="E162" s="22">
        <v>3117</v>
      </c>
      <c r="F162" s="22">
        <v>6457</v>
      </c>
      <c r="G162" s="22">
        <v>0</v>
      </c>
      <c r="H162" s="22">
        <v>0</v>
      </c>
      <c r="I162" s="22">
        <v>0</v>
      </c>
      <c r="J162" s="22">
        <v>0</v>
      </c>
      <c r="K162" s="22">
        <v>0</v>
      </c>
      <c r="L162" s="22">
        <v>9574</v>
      </c>
      <c r="M162" s="22"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0</v>
      </c>
      <c r="S162" s="22">
        <v>0</v>
      </c>
    </row>
    <row r="163" spans="1:19" x14ac:dyDescent="0.35">
      <c r="A163" s="22" t="s">
        <v>114</v>
      </c>
      <c r="B163" s="22" t="s">
        <v>294</v>
      </c>
      <c r="C163" s="22" t="s">
        <v>437</v>
      </c>
      <c r="D163" s="22" t="s">
        <v>438</v>
      </c>
      <c r="E163" s="22">
        <v>0</v>
      </c>
      <c r="F163" s="22">
        <v>3101</v>
      </c>
      <c r="G163" s="22">
        <v>0</v>
      </c>
      <c r="H163" s="22">
        <v>0</v>
      </c>
      <c r="I163" s="22">
        <v>0</v>
      </c>
      <c r="J163" s="22">
        <v>0</v>
      </c>
      <c r="K163" s="22">
        <v>0</v>
      </c>
      <c r="L163" s="22">
        <v>3101</v>
      </c>
      <c r="M163" s="22"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</row>
    <row r="164" spans="1:19" x14ac:dyDescent="0.35">
      <c r="A164" s="22" t="s">
        <v>114</v>
      </c>
      <c r="B164" s="22" t="s">
        <v>294</v>
      </c>
      <c r="C164" s="22" t="s">
        <v>439</v>
      </c>
      <c r="D164" s="22" t="s">
        <v>440</v>
      </c>
      <c r="E164" s="22">
        <v>0</v>
      </c>
      <c r="F164" s="22">
        <v>0</v>
      </c>
      <c r="G164" s="22">
        <v>0</v>
      </c>
      <c r="H164" s="22">
        <v>0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</row>
    <row r="165" spans="1:19" x14ac:dyDescent="0.35">
      <c r="A165" s="22" t="s">
        <v>114</v>
      </c>
      <c r="B165" s="22" t="s">
        <v>294</v>
      </c>
      <c r="C165" s="22" t="s">
        <v>441</v>
      </c>
      <c r="D165" s="22" t="s">
        <v>442</v>
      </c>
      <c r="E165" s="22">
        <v>0</v>
      </c>
      <c r="F165" s="22">
        <v>23038</v>
      </c>
      <c r="G165" s="22">
        <v>0</v>
      </c>
      <c r="H165" s="22">
        <v>0</v>
      </c>
      <c r="I165" s="22">
        <v>0</v>
      </c>
      <c r="J165" s="22">
        <v>0</v>
      </c>
      <c r="K165" s="22">
        <v>0</v>
      </c>
      <c r="L165" s="22">
        <v>23038</v>
      </c>
      <c r="M165" s="22"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0</v>
      </c>
      <c r="S165" s="22">
        <v>0</v>
      </c>
    </row>
    <row r="166" spans="1:19" x14ac:dyDescent="0.35">
      <c r="A166" s="22" t="s">
        <v>114</v>
      </c>
      <c r="B166" s="22" t="s">
        <v>294</v>
      </c>
      <c r="C166" s="22" t="s">
        <v>443</v>
      </c>
      <c r="D166" s="22" t="s">
        <v>444</v>
      </c>
      <c r="E166" s="22">
        <v>21908</v>
      </c>
      <c r="F166" s="22">
        <v>0</v>
      </c>
      <c r="G166" s="22">
        <v>0</v>
      </c>
      <c r="H166" s="22">
        <v>0</v>
      </c>
      <c r="I166" s="22">
        <v>0</v>
      </c>
      <c r="J166" s="22">
        <v>0</v>
      </c>
      <c r="K166" s="22">
        <v>0</v>
      </c>
      <c r="L166" s="22">
        <v>21908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0</v>
      </c>
      <c r="S166" s="22">
        <v>0</v>
      </c>
    </row>
    <row r="167" spans="1:19" x14ac:dyDescent="0.35">
      <c r="A167" s="22" t="s">
        <v>114</v>
      </c>
      <c r="B167" s="22" t="s">
        <v>294</v>
      </c>
      <c r="C167" s="22" t="s">
        <v>445</v>
      </c>
      <c r="D167" s="22" t="s">
        <v>446</v>
      </c>
      <c r="E167" s="22">
        <v>0</v>
      </c>
      <c r="F167" s="22">
        <v>134473</v>
      </c>
      <c r="G167" s="22">
        <v>0</v>
      </c>
      <c r="H167" s="22">
        <v>0</v>
      </c>
      <c r="I167" s="22">
        <v>0</v>
      </c>
      <c r="J167" s="22">
        <v>0</v>
      </c>
      <c r="K167" s="22">
        <v>0</v>
      </c>
      <c r="L167" s="22">
        <v>134473</v>
      </c>
      <c r="M167" s="22"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0</v>
      </c>
      <c r="S167" s="22">
        <v>0</v>
      </c>
    </row>
    <row r="168" spans="1:19" x14ac:dyDescent="0.35">
      <c r="A168" s="22" t="s">
        <v>114</v>
      </c>
      <c r="B168" s="22" t="s">
        <v>294</v>
      </c>
      <c r="C168" s="22" t="s">
        <v>447</v>
      </c>
      <c r="D168" s="22" t="s">
        <v>448</v>
      </c>
      <c r="E168" s="22">
        <v>0</v>
      </c>
      <c r="F168" s="22">
        <v>1287</v>
      </c>
      <c r="G168" s="22">
        <v>0</v>
      </c>
      <c r="H168" s="22">
        <v>0</v>
      </c>
      <c r="I168" s="22">
        <v>0</v>
      </c>
      <c r="J168" s="22">
        <v>0</v>
      </c>
      <c r="K168" s="22">
        <v>0</v>
      </c>
      <c r="L168" s="22">
        <v>1287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0</v>
      </c>
      <c r="S168" s="22">
        <v>0</v>
      </c>
    </row>
    <row r="169" spans="1:19" x14ac:dyDescent="0.35">
      <c r="A169" s="22" t="s">
        <v>114</v>
      </c>
      <c r="B169" s="22" t="s">
        <v>294</v>
      </c>
      <c r="C169" s="22" t="s">
        <v>449</v>
      </c>
      <c r="D169" s="22" t="s">
        <v>450</v>
      </c>
      <c r="E169" s="22">
        <v>0</v>
      </c>
      <c r="F169" s="22">
        <v>4000</v>
      </c>
      <c r="G169" s="22">
        <v>0</v>
      </c>
      <c r="H169" s="22">
        <v>0</v>
      </c>
      <c r="I169" s="22">
        <v>0</v>
      </c>
      <c r="J169" s="22">
        <v>0</v>
      </c>
      <c r="K169" s="22">
        <v>0</v>
      </c>
      <c r="L169" s="22">
        <v>4000</v>
      </c>
      <c r="M169" s="22"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0</v>
      </c>
      <c r="S169" s="22">
        <v>0</v>
      </c>
    </row>
    <row r="170" spans="1:19" x14ac:dyDescent="0.35">
      <c r="A170" s="22" t="s">
        <v>114</v>
      </c>
      <c r="B170" s="22" t="s">
        <v>294</v>
      </c>
      <c r="C170" s="22" t="s">
        <v>451</v>
      </c>
      <c r="D170" s="22" t="s">
        <v>452</v>
      </c>
      <c r="E170" s="22">
        <v>0</v>
      </c>
      <c r="F170" s="22">
        <v>258427</v>
      </c>
      <c r="G170" s="22">
        <v>0</v>
      </c>
      <c r="H170" s="22">
        <v>0</v>
      </c>
      <c r="I170" s="22">
        <v>0</v>
      </c>
      <c r="J170" s="22">
        <v>0</v>
      </c>
      <c r="K170" s="22">
        <v>0</v>
      </c>
      <c r="L170" s="22">
        <v>258427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</row>
    <row r="171" spans="1:19" x14ac:dyDescent="0.35">
      <c r="A171" s="22" t="s">
        <v>114</v>
      </c>
      <c r="B171" s="22" t="s">
        <v>294</v>
      </c>
      <c r="C171" s="22" t="s">
        <v>453</v>
      </c>
      <c r="D171" s="22" t="s">
        <v>454</v>
      </c>
      <c r="E171" s="22">
        <v>0</v>
      </c>
      <c r="F171" s="22">
        <v>12692</v>
      </c>
      <c r="G171" s="22">
        <v>0</v>
      </c>
      <c r="H171" s="22">
        <v>0</v>
      </c>
      <c r="I171" s="22">
        <v>0</v>
      </c>
      <c r="J171" s="22">
        <v>0</v>
      </c>
      <c r="K171" s="22">
        <v>0</v>
      </c>
      <c r="L171" s="22">
        <v>12692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0</v>
      </c>
      <c r="S171" s="22">
        <v>0</v>
      </c>
    </row>
    <row r="172" spans="1:19" x14ac:dyDescent="0.35">
      <c r="A172" s="22" t="s">
        <v>114</v>
      </c>
      <c r="B172" s="22" t="s">
        <v>294</v>
      </c>
      <c r="C172" s="22" t="s">
        <v>455</v>
      </c>
      <c r="D172" s="22" t="s">
        <v>456</v>
      </c>
      <c r="E172" s="22">
        <v>0</v>
      </c>
      <c r="F172" s="22">
        <v>16931</v>
      </c>
      <c r="G172" s="22">
        <v>0</v>
      </c>
      <c r="H172" s="22">
        <v>0</v>
      </c>
      <c r="I172" s="22">
        <v>0</v>
      </c>
      <c r="J172" s="22">
        <v>0</v>
      </c>
      <c r="K172" s="22">
        <v>0</v>
      </c>
      <c r="L172" s="22">
        <v>16931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</row>
    <row r="173" spans="1:19" x14ac:dyDescent="0.35">
      <c r="A173" s="22" t="s">
        <v>114</v>
      </c>
      <c r="B173" s="22" t="s">
        <v>294</v>
      </c>
      <c r="C173" s="22" t="s">
        <v>457</v>
      </c>
      <c r="D173" s="22" t="s">
        <v>458</v>
      </c>
      <c r="E173" s="22">
        <v>869</v>
      </c>
      <c r="F173" s="22">
        <v>148719</v>
      </c>
      <c r="G173" s="22">
        <v>0</v>
      </c>
      <c r="H173" s="22">
        <v>0</v>
      </c>
      <c r="I173" s="22">
        <v>0</v>
      </c>
      <c r="J173" s="22">
        <v>0</v>
      </c>
      <c r="K173" s="22">
        <v>0</v>
      </c>
      <c r="L173" s="22">
        <v>149588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0</v>
      </c>
      <c r="S173" s="22">
        <v>0</v>
      </c>
    </row>
    <row r="174" spans="1:19" x14ac:dyDescent="0.35">
      <c r="A174" s="22" t="s">
        <v>114</v>
      </c>
      <c r="B174" s="22" t="s">
        <v>294</v>
      </c>
      <c r="C174" s="22" t="s">
        <v>459</v>
      </c>
      <c r="D174" s="22" t="s">
        <v>460</v>
      </c>
      <c r="E174" s="22">
        <v>0</v>
      </c>
      <c r="F174" s="22">
        <v>0</v>
      </c>
      <c r="G174" s="22">
        <v>0</v>
      </c>
      <c r="H174" s="22"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</row>
    <row r="175" spans="1:19" x14ac:dyDescent="0.35">
      <c r="A175" s="22" t="s">
        <v>114</v>
      </c>
      <c r="B175" s="22" t="s">
        <v>294</v>
      </c>
      <c r="C175" s="22" t="s">
        <v>461</v>
      </c>
      <c r="D175" s="22" t="s">
        <v>462</v>
      </c>
      <c r="E175" s="22">
        <v>35454</v>
      </c>
      <c r="F175" s="22">
        <v>10043</v>
      </c>
      <c r="G175" s="22">
        <v>0</v>
      </c>
      <c r="H175" s="22">
        <v>0</v>
      </c>
      <c r="I175" s="22">
        <v>0</v>
      </c>
      <c r="J175" s="22">
        <v>0</v>
      </c>
      <c r="K175" s="22">
        <v>0</v>
      </c>
      <c r="L175" s="22">
        <v>45497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0</v>
      </c>
      <c r="S175" s="22">
        <v>0</v>
      </c>
    </row>
    <row r="176" spans="1:19" x14ac:dyDescent="0.35">
      <c r="A176" s="22" t="s">
        <v>114</v>
      </c>
      <c r="B176" s="22" t="s">
        <v>294</v>
      </c>
      <c r="C176" s="22" t="s">
        <v>463</v>
      </c>
      <c r="D176" s="22" t="s">
        <v>464</v>
      </c>
      <c r="E176" s="22">
        <v>130547</v>
      </c>
      <c r="F176" s="22">
        <v>0</v>
      </c>
      <c r="G176" s="22">
        <v>0</v>
      </c>
      <c r="H176" s="22">
        <v>0</v>
      </c>
      <c r="I176" s="22">
        <v>0</v>
      </c>
      <c r="J176" s="22">
        <v>0</v>
      </c>
      <c r="K176" s="22">
        <v>0</v>
      </c>
      <c r="L176" s="22">
        <v>130547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0</v>
      </c>
      <c r="S176" s="22">
        <v>0</v>
      </c>
    </row>
    <row r="177" spans="1:19" x14ac:dyDescent="0.35">
      <c r="A177" s="22" t="s">
        <v>114</v>
      </c>
      <c r="B177" s="22" t="s">
        <v>294</v>
      </c>
      <c r="C177" s="22" t="s">
        <v>465</v>
      </c>
      <c r="D177" s="22" t="s">
        <v>466</v>
      </c>
      <c r="E177" s="22">
        <v>0</v>
      </c>
      <c r="F177" s="22">
        <v>22716</v>
      </c>
      <c r="G177" s="22">
        <v>0</v>
      </c>
      <c r="H177" s="22">
        <v>0</v>
      </c>
      <c r="I177" s="22">
        <v>0</v>
      </c>
      <c r="J177" s="22">
        <v>0</v>
      </c>
      <c r="K177" s="22">
        <v>0</v>
      </c>
      <c r="L177" s="22">
        <v>22716</v>
      </c>
      <c r="M177" s="22"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0</v>
      </c>
      <c r="S177" s="22">
        <v>0</v>
      </c>
    </row>
    <row r="178" spans="1:19" x14ac:dyDescent="0.35">
      <c r="A178" s="22" t="s">
        <v>114</v>
      </c>
      <c r="B178" s="22" t="s">
        <v>294</v>
      </c>
      <c r="C178" s="22" t="s">
        <v>467</v>
      </c>
      <c r="D178" s="22" t="s">
        <v>468</v>
      </c>
      <c r="E178" s="22">
        <v>0</v>
      </c>
      <c r="F178" s="22">
        <v>0</v>
      </c>
      <c r="G178" s="22">
        <v>0</v>
      </c>
      <c r="H178" s="22"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0</v>
      </c>
      <c r="S178" s="22">
        <v>0</v>
      </c>
    </row>
    <row r="179" spans="1:19" x14ac:dyDescent="0.35">
      <c r="A179" s="22" t="s">
        <v>114</v>
      </c>
      <c r="B179" s="22" t="s">
        <v>294</v>
      </c>
      <c r="C179" s="22" t="s">
        <v>469</v>
      </c>
      <c r="D179" s="22" t="s">
        <v>470</v>
      </c>
      <c r="E179" s="22">
        <v>15859</v>
      </c>
      <c r="F179" s="22">
        <v>10773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>
        <v>26632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</row>
    <row r="180" spans="1:19" x14ac:dyDescent="0.35">
      <c r="A180" s="22" t="s">
        <v>114</v>
      </c>
      <c r="B180" s="22" t="s">
        <v>294</v>
      </c>
      <c r="C180" s="22" t="s">
        <v>471</v>
      </c>
      <c r="D180" s="22" t="s">
        <v>472</v>
      </c>
      <c r="E180" s="22">
        <v>0</v>
      </c>
      <c r="F180" s="22">
        <v>5371</v>
      </c>
      <c r="G180" s="22">
        <v>0</v>
      </c>
      <c r="H180" s="22">
        <v>0</v>
      </c>
      <c r="I180" s="22">
        <v>0</v>
      </c>
      <c r="J180" s="22">
        <v>0</v>
      </c>
      <c r="K180" s="22">
        <v>0</v>
      </c>
      <c r="L180" s="22">
        <v>5371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0</v>
      </c>
      <c r="S180" s="22">
        <v>0</v>
      </c>
    </row>
    <row r="181" spans="1:19" x14ac:dyDescent="0.35">
      <c r="A181" s="22" t="s">
        <v>114</v>
      </c>
      <c r="B181" s="22" t="s">
        <v>294</v>
      </c>
      <c r="C181" s="22" t="s">
        <v>473</v>
      </c>
      <c r="D181" s="22" t="s">
        <v>474</v>
      </c>
      <c r="E181" s="22">
        <v>32927</v>
      </c>
      <c r="F181" s="22">
        <v>9468</v>
      </c>
      <c r="G181" s="22">
        <v>0</v>
      </c>
      <c r="H181" s="22">
        <v>0</v>
      </c>
      <c r="I181" s="22">
        <v>0</v>
      </c>
      <c r="J181" s="22">
        <v>0</v>
      </c>
      <c r="K181" s="22">
        <v>0</v>
      </c>
      <c r="L181" s="22">
        <v>42395</v>
      </c>
      <c r="M181" s="22"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0</v>
      </c>
      <c r="S181" s="22">
        <v>0</v>
      </c>
    </row>
    <row r="182" spans="1:19" x14ac:dyDescent="0.35">
      <c r="A182" s="22" t="s">
        <v>114</v>
      </c>
      <c r="B182" s="22" t="s">
        <v>294</v>
      </c>
      <c r="C182" s="22" t="s">
        <v>475</v>
      </c>
      <c r="D182" s="22" t="s">
        <v>476</v>
      </c>
      <c r="E182" s="22">
        <v>0</v>
      </c>
      <c r="F182" s="22">
        <v>16234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>
        <v>16234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</row>
    <row r="183" spans="1:19" x14ac:dyDescent="0.35">
      <c r="A183" s="22" t="s">
        <v>114</v>
      </c>
      <c r="B183" s="22" t="s">
        <v>294</v>
      </c>
      <c r="C183" s="22" t="s">
        <v>477</v>
      </c>
      <c r="D183" s="22" t="s">
        <v>478</v>
      </c>
      <c r="E183" s="22">
        <v>15348</v>
      </c>
      <c r="F183" s="22">
        <v>0</v>
      </c>
      <c r="G183" s="22">
        <v>0</v>
      </c>
      <c r="H183" s="22">
        <v>0</v>
      </c>
      <c r="I183" s="22">
        <v>0</v>
      </c>
      <c r="J183" s="22">
        <v>0</v>
      </c>
      <c r="K183" s="22">
        <v>0</v>
      </c>
      <c r="L183" s="22">
        <v>15348</v>
      </c>
      <c r="M183" s="22"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0</v>
      </c>
      <c r="S183" s="22">
        <v>0</v>
      </c>
    </row>
    <row r="184" spans="1:19" x14ac:dyDescent="0.35">
      <c r="A184" s="22" t="s">
        <v>114</v>
      </c>
      <c r="B184" s="22" t="s">
        <v>294</v>
      </c>
      <c r="C184" s="22" t="s">
        <v>479</v>
      </c>
      <c r="D184" s="22" t="s">
        <v>480</v>
      </c>
      <c r="E184" s="22">
        <v>0</v>
      </c>
      <c r="F184" s="22">
        <v>16365</v>
      </c>
      <c r="G184" s="22">
        <v>0</v>
      </c>
      <c r="H184" s="22">
        <v>0</v>
      </c>
      <c r="I184" s="22">
        <v>0</v>
      </c>
      <c r="J184" s="22">
        <v>0</v>
      </c>
      <c r="K184" s="22">
        <v>0</v>
      </c>
      <c r="L184" s="22">
        <v>16365</v>
      </c>
      <c r="M184" s="22"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0</v>
      </c>
      <c r="S184" s="22">
        <v>0</v>
      </c>
    </row>
    <row r="185" spans="1:19" x14ac:dyDescent="0.35">
      <c r="A185" s="22" t="s">
        <v>114</v>
      </c>
      <c r="B185" s="22" t="s">
        <v>294</v>
      </c>
      <c r="C185" s="22" t="s">
        <v>481</v>
      </c>
      <c r="D185" s="22" t="s">
        <v>482</v>
      </c>
      <c r="E185" s="22">
        <v>0</v>
      </c>
      <c r="F185" s="22">
        <v>8067</v>
      </c>
      <c r="G185" s="22">
        <v>0</v>
      </c>
      <c r="H185" s="22">
        <v>0</v>
      </c>
      <c r="I185" s="22">
        <v>0</v>
      </c>
      <c r="J185" s="22">
        <v>0</v>
      </c>
      <c r="K185" s="22">
        <v>0</v>
      </c>
      <c r="L185" s="22">
        <v>8067</v>
      </c>
      <c r="M185" s="22"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0</v>
      </c>
      <c r="S185" s="22">
        <v>0</v>
      </c>
    </row>
    <row r="186" spans="1:19" x14ac:dyDescent="0.35">
      <c r="A186" s="22" t="s">
        <v>114</v>
      </c>
      <c r="B186" s="22" t="s">
        <v>294</v>
      </c>
      <c r="C186" s="22" t="s">
        <v>483</v>
      </c>
      <c r="D186" s="22" t="s">
        <v>484</v>
      </c>
      <c r="E186" s="22">
        <v>0</v>
      </c>
      <c r="F186" s="22">
        <v>25982</v>
      </c>
      <c r="G186" s="22">
        <v>0</v>
      </c>
      <c r="H186" s="22">
        <v>0</v>
      </c>
      <c r="I186" s="22">
        <v>0</v>
      </c>
      <c r="J186" s="22">
        <v>0</v>
      </c>
      <c r="K186" s="22">
        <v>0</v>
      </c>
      <c r="L186" s="22">
        <v>25982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0</v>
      </c>
      <c r="S186" s="22">
        <v>0</v>
      </c>
    </row>
    <row r="187" spans="1:19" x14ac:dyDescent="0.35">
      <c r="A187" s="22" t="s">
        <v>114</v>
      </c>
      <c r="B187" s="22" t="s">
        <v>294</v>
      </c>
      <c r="C187" s="22" t="s">
        <v>485</v>
      </c>
      <c r="D187" s="22" t="s">
        <v>486</v>
      </c>
      <c r="E187" s="22">
        <v>20224</v>
      </c>
      <c r="F187" s="22">
        <v>0</v>
      </c>
      <c r="G187" s="22">
        <v>0</v>
      </c>
      <c r="H187" s="22">
        <v>0</v>
      </c>
      <c r="I187" s="22">
        <v>0</v>
      </c>
      <c r="J187" s="22">
        <v>0</v>
      </c>
      <c r="K187" s="22">
        <v>0</v>
      </c>
      <c r="L187" s="22">
        <v>20224</v>
      </c>
      <c r="M187" s="22"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0</v>
      </c>
      <c r="S187" s="22">
        <v>0</v>
      </c>
    </row>
    <row r="188" spans="1:19" x14ac:dyDescent="0.35">
      <c r="A188" s="22" t="s">
        <v>114</v>
      </c>
      <c r="B188" s="22" t="s">
        <v>294</v>
      </c>
      <c r="C188" s="22" t="s">
        <v>487</v>
      </c>
      <c r="D188" s="22" t="s">
        <v>488</v>
      </c>
      <c r="E188" s="22">
        <v>12409</v>
      </c>
      <c r="F188" s="22">
        <v>11392</v>
      </c>
      <c r="G188" s="22">
        <v>0</v>
      </c>
      <c r="H188" s="22">
        <v>0</v>
      </c>
      <c r="I188" s="22">
        <v>0</v>
      </c>
      <c r="J188" s="22">
        <v>0</v>
      </c>
      <c r="K188" s="22">
        <v>0</v>
      </c>
      <c r="L188" s="22">
        <v>23801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</row>
    <row r="189" spans="1:19" x14ac:dyDescent="0.35">
      <c r="A189" s="22" t="s">
        <v>114</v>
      </c>
      <c r="B189" s="22" t="s">
        <v>294</v>
      </c>
      <c r="C189" s="22" t="s">
        <v>489</v>
      </c>
      <c r="D189" s="22" t="s">
        <v>490</v>
      </c>
      <c r="E189" s="22">
        <v>6139</v>
      </c>
      <c r="F189" s="22">
        <v>0</v>
      </c>
      <c r="G189" s="22">
        <v>0</v>
      </c>
      <c r="H189" s="22">
        <v>0</v>
      </c>
      <c r="I189" s="22">
        <v>0</v>
      </c>
      <c r="J189" s="22">
        <v>0</v>
      </c>
      <c r="K189" s="22">
        <v>0</v>
      </c>
      <c r="L189" s="22">
        <v>6139</v>
      </c>
      <c r="M189" s="22"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</row>
    <row r="190" spans="1:19" x14ac:dyDescent="0.35">
      <c r="A190" s="22" t="s">
        <v>114</v>
      </c>
      <c r="B190" s="22" t="s">
        <v>294</v>
      </c>
      <c r="C190" s="22" t="s">
        <v>491</v>
      </c>
      <c r="D190" s="22" t="s">
        <v>492</v>
      </c>
      <c r="E190" s="22">
        <v>0</v>
      </c>
      <c r="F190" s="22">
        <v>991769</v>
      </c>
      <c r="G190" s="22">
        <v>0</v>
      </c>
      <c r="H190" s="22">
        <v>0</v>
      </c>
      <c r="I190" s="22">
        <v>0</v>
      </c>
      <c r="J190" s="22">
        <v>0</v>
      </c>
      <c r="K190" s="22">
        <v>0</v>
      </c>
      <c r="L190" s="22">
        <v>991769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0</v>
      </c>
      <c r="S190" s="22">
        <v>0</v>
      </c>
    </row>
    <row r="191" spans="1:19" x14ac:dyDescent="0.35">
      <c r="A191" s="22" t="s">
        <v>114</v>
      </c>
      <c r="B191" s="22" t="s">
        <v>294</v>
      </c>
      <c r="C191" s="22" t="s">
        <v>493</v>
      </c>
      <c r="D191" s="22" t="s">
        <v>494</v>
      </c>
      <c r="E191" s="22">
        <v>0</v>
      </c>
      <c r="F191" s="22">
        <v>48676</v>
      </c>
      <c r="G191" s="22">
        <v>0</v>
      </c>
      <c r="H191" s="22">
        <v>0</v>
      </c>
      <c r="I191" s="22">
        <v>0</v>
      </c>
      <c r="J191" s="22">
        <v>0</v>
      </c>
      <c r="K191" s="22">
        <v>0</v>
      </c>
      <c r="L191" s="22">
        <v>48676</v>
      </c>
      <c r="M191" s="22"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0</v>
      </c>
      <c r="S191" s="22">
        <v>0</v>
      </c>
    </row>
    <row r="192" spans="1:19" x14ac:dyDescent="0.35">
      <c r="A192" s="22" t="s">
        <v>114</v>
      </c>
      <c r="B192" s="22" t="s">
        <v>294</v>
      </c>
      <c r="C192" s="22" t="s">
        <v>495</v>
      </c>
      <c r="D192" s="22" t="s">
        <v>496</v>
      </c>
      <c r="E192" s="22">
        <v>2221</v>
      </c>
      <c r="F192" s="22">
        <v>12453</v>
      </c>
      <c r="G192" s="22">
        <v>0</v>
      </c>
      <c r="H192" s="22">
        <v>0</v>
      </c>
      <c r="I192" s="22">
        <v>0</v>
      </c>
      <c r="J192" s="22">
        <v>0</v>
      </c>
      <c r="K192" s="22">
        <v>0</v>
      </c>
      <c r="L192" s="22">
        <v>14674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</row>
    <row r="193" spans="1:19" x14ac:dyDescent="0.35">
      <c r="A193" s="22" t="s">
        <v>114</v>
      </c>
      <c r="B193" s="22" t="s">
        <v>294</v>
      </c>
      <c r="C193" s="22" t="s">
        <v>497</v>
      </c>
      <c r="D193" s="22" t="s">
        <v>498</v>
      </c>
      <c r="E193" s="22">
        <v>44536</v>
      </c>
      <c r="F193" s="22">
        <v>0</v>
      </c>
      <c r="G193" s="22">
        <v>0</v>
      </c>
      <c r="H193" s="22">
        <v>0</v>
      </c>
      <c r="I193" s="22">
        <v>0</v>
      </c>
      <c r="J193" s="22">
        <v>0</v>
      </c>
      <c r="K193" s="22">
        <v>0</v>
      </c>
      <c r="L193" s="22">
        <v>44536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0</v>
      </c>
      <c r="S193" s="22">
        <v>0</v>
      </c>
    </row>
    <row r="194" spans="1:19" x14ac:dyDescent="0.35">
      <c r="A194" s="22" t="s">
        <v>114</v>
      </c>
      <c r="B194" s="22" t="s">
        <v>294</v>
      </c>
      <c r="C194" s="22" t="s">
        <v>499</v>
      </c>
      <c r="D194" s="22" t="s">
        <v>500</v>
      </c>
      <c r="E194" s="22">
        <v>0</v>
      </c>
      <c r="F194" s="22">
        <v>39853</v>
      </c>
      <c r="G194" s="22">
        <v>0</v>
      </c>
      <c r="H194" s="22">
        <v>0</v>
      </c>
      <c r="I194" s="22">
        <v>0</v>
      </c>
      <c r="J194" s="22">
        <v>0</v>
      </c>
      <c r="K194" s="22">
        <v>0</v>
      </c>
      <c r="L194" s="22">
        <v>39853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0</v>
      </c>
      <c r="S194" s="22">
        <v>0</v>
      </c>
    </row>
    <row r="195" spans="1:19" x14ac:dyDescent="0.35">
      <c r="A195" s="22" t="s">
        <v>114</v>
      </c>
      <c r="B195" s="22" t="s">
        <v>294</v>
      </c>
      <c r="C195" s="22" t="s">
        <v>501</v>
      </c>
      <c r="D195" s="22" t="s">
        <v>502</v>
      </c>
      <c r="E195" s="22">
        <v>0</v>
      </c>
      <c r="F195" s="22">
        <v>0</v>
      </c>
      <c r="G195" s="22">
        <v>0</v>
      </c>
      <c r="H195" s="22"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0</v>
      </c>
      <c r="S195" s="22">
        <v>0</v>
      </c>
    </row>
    <row r="196" spans="1:19" x14ac:dyDescent="0.35">
      <c r="A196" s="22" t="s">
        <v>114</v>
      </c>
      <c r="B196" s="22" t="s">
        <v>294</v>
      </c>
      <c r="C196" s="22" t="s">
        <v>503</v>
      </c>
      <c r="D196" s="22" t="s">
        <v>504</v>
      </c>
      <c r="E196" s="22">
        <v>0</v>
      </c>
      <c r="F196" s="22">
        <v>72574</v>
      </c>
      <c r="G196" s="22">
        <v>0</v>
      </c>
      <c r="H196" s="22">
        <v>0</v>
      </c>
      <c r="I196" s="22">
        <v>0</v>
      </c>
      <c r="J196" s="22">
        <v>0</v>
      </c>
      <c r="K196" s="22">
        <v>0</v>
      </c>
      <c r="L196" s="22">
        <v>72574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0</v>
      </c>
      <c r="S196" s="22">
        <v>0</v>
      </c>
    </row>
    <row r="197" spans="1:19" x14ac:dyDescent="0.35">
      <c r="A197" s="22" t="s">
        <v>114</v>
      </c>
      <c r="B197" s="22" t="s">
        <v>294</v>
      </c>
      <c r="C197" s="22" t="s">
        <v>505</v>
      </c>
      <c r="D197" s="22" t="s">
        <v>506</v>
      </c>
      <c r="E197" s="22">
        <v>2236</v>
      </c>
      <c r="F197" s="22">
        <v>118022</v>
      </c>
      <c r="G197" s="22">
        <v>0</v>
      </c>
      <c r="H197" s="22">
        <v>0</v>
      </c>
      <c r="I197" s="22">
        <v>0</v>
      </c>
      <c r="J197" s="22">
        <v>0</v>
      </c>
      <c r="K197" s="22">
        <v>0</v>
      </c>
      <c r="L197" s="22">
        <v>120258</v>
      </c>
      <c r="M197" s="22"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0</v>
      </c>
      <c r="S197" s="22">
        <v>0</v>
      </c>
    </row>
    <row r="198" spans="1:19" x14ac:dyDescent="0.35">
      <c r="A198" s="22" t="s">
        <v>114</v>
      </c>
      <c r="B198" s="22" t="s">
        <v>507</v>
      </c>
      <c r="C198" s="22" t="s">
        <v>508</v>
      </c>
      <c r="D198" s="22" t="s">
        <v>509</v>
      </c>
      <c r="E198" s="22">
        <v>1488</v>
      </c>
      <c r="F198" s="22">
        <v>0</v>
      </c>
      <c r="G198" s="22">
        <v>0</v>
      </c>
      <c r="H198" s="22">
        <v>0</v>
      </c>
      <c r="I198" s="22">
        <v>0</v>
      </c>
      <c r="J198" s="22">
        <v>0</v>
      </c>
      <c r="K198" s="22">
        <v>0</v>
      </c>
      <c r="L198" s="22">
        <v>1488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</row>
    <row r="199" spans="1:19" x14ac:dyDescent="0.35">
      <c r="A199" s="22" t="s">
        <v>114</v>
      </c>
      <c r="B199" s="22" t="s">
        <v>507</v>
      </c>
      <c r="C199" s="22" t="s">
        <v>510</v>
      </c>
      <c r="D199" s="22" t="s">
        <v>511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</row>
    <row r="200" spans="1:19" x14ac:dyDescent="0.35">
      <c r="A200" s="22" t="s">
        <v>114</v>
      </c>
      <c r="B200" s="22" t="s">
        <v>507</v>
      </c>
      <c r="C200" s="22" t="s">
        <v>512</v>
      </c>
      <c r="D200" s="22" t="s">
        <v>513</v>
      </c>
      <c r="E200" s="22">
        <v>0</v>
      </c>
      <c r="F200" s="22">
        <v>1815</v>
      </c>
      <c r="G200" s="22">
        <v>0</v>
      </c>
      <c r="H200" s="22">
        <v>0</v>
      </c>
      <c r="I200" s="22">
        <v>0</v>
      </c>
      <c r="J200" s="22">
        <v>0</v>
      </c>
      <c r="K200" s="22">
        <v>0</v>
      </c>
      <c r="L200" s="22">
        <v>1815</v>
      </c>
      <c r="M200" s="22"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</row>
    <row r="201" spans="1:19" x14ac:dyDescent="0.35">
      <c r="A201" s="22" t="s">
        <v>114</v>
      </c>
      <c r="B201" s="22" t="s">
        <v>507</v>
      </c>
      <c r="C201" s="22" t="s">
        <v>514</v>
      </c>
      <c r="D201" s="22" t="s">
        <v>515</v>
      </c>
      <c r="E201" s="22">
        <v>0</v>
      </c>
      <c r="F201" s="22">
        <v>0</v>
      </c>
      <c r="G201" s="22">
        <v>0</v>
      </c>
      <c r="H201" s="22">
        <v>0</v>
      </c>
      <c r="I201" s="22">
        <v>0</v>
      </c>
      <c r="J201" s="22">
        <v>0</v>
      </c>
      <c r="K201" s="22">
        <v>0</v>
      </c>
      <c r="L201" s="22">
        <v>0</v>
      </c>
      <c r="M201" s="22">
        <v>0</v>
      </c>
      <c r="N201" s="22">
        <v>0</v>
      </c>
      <c r="O201" s="22">
        <v>0</v>
      </c>
      <c r="P201" s="22">
        <v>0</v>
      </c>
      <c r="Q201" s="22">
        <v>0</v>
      </c>
      <c r="R201" s="22">
        <v>0</v>
      </c>
      <c r="S201" s="22">
        <v>0</v>
      </c>
    </row>
    <row r="202" spans="1:19" x14ac:dyDescent="0.35">
      <c r="A202" s="22" t="s">
        <v>114</v>
      </c>
      <c r="B202" s="22" t="s">
        <v>507</v>
      </c>
      <c r="C202" s="22" t="s">
        <v>516</v>
      </c>
      <c r="D202" s="22" t="s">
        <v>517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</row>
    <row r="203" spans="1:19" x14ac:dyDescent="0.35">
      <c r="A203" s="22" t="s">
        <v>114</v>
      </c>
      <c r="B203" s="22" t="s">
        <v>507</v>
      </c>
      <c r="C203" s="22" t="s">
        <v>518</v>
      </c>
      <c r="D203" s="22" t="s">
        <v>519</v>
      </c>
      <c r="E203" s="22">
        <v>5595</v>
      </c>
      <c r="F203" s="22">
        <v>3773</v>
      </c>
      <c r="G203" s="22">
        <v>0</v>
      </c>
      <c r="H203" s="22">
        <v>0</v>
      </c>
      <c r="I203" s="22">
        <v>0</v>
      </c>
      <c r="J203" s="22">
        <v>0</v>
      </c>
      <c r="K203" s="22">
        <v>0</v>
      </c>
      <c r="L203" s="22">
        <v>9368</v>
      </c>
      <c r="M203" s="22">
        <v>0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  <c r="S203" s="22">
        <v>0</v>
      </c>
    </row>
    <row r="204" spans="1:19" x14ac:dyDescent="0.35">
      <c r="A204" s="22" t="s">
        <v>114</v>
      </c>
      <c r="B204" s="22" t="s">
        <v>507</v>
      </c>
      <c r="C204" s="22" t="s">
        <v>520</v>
      </c>
      <c r="D204" s="22" t="s">
        <v>521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</row>
    <row r="205" spans="1:19" x14ac:dyDescent="0.35">
      <c r="A205" s="22" t="s">
        <v>114</v>
      </c>
      <c r="B205" s="22" t="s">
        <v>507</v>
      </c>
      <c r="C205" s="22" t="s">
        <v>522</v>
      </c>
      <c r="D205" s="22" t="s">
        <v>523</v>
      </c>
      <c r="E205" s="22">
        <v>0</v>
      </c>
      <c r="F205" s="22">
        <v>1742</v>
      </c>
      <c r="G205" s="22">
        <v>0</v>
      </c>
      <c r="H205" s="22">
        <v>0</v>
      </c>
      <c r="I205" s="22">
        <v>0</v>
      </c>
      <c r="J205" s="22">
        <v>0</v>
      </c>
      <c r="K205" s="22">
        <v>0</v>
      </c>
      <c r="L205" s="22">
        <v>1742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</row>
    <row r="206" spans="1:19" x14ac:dyDescent="0.35">
      <c r="A206" s="22" t="s">
        <v>114</v>
      </c>
      <c r="B206" s="22" t="s">
        <v>507</v>
      </c>
      <c r="C206" s="22" t="s">
        <v>524</v>
      </c>
      <c r="D206" s="22" t="s">
        <v>525</v>
      </c>
      <c r="E206" s="22">
        <v>0</v>
      </c>
      <c r="F206" s="22">
        <v>0</v>
      </c>
      <c r="G206" s="22">
        <v>0</v>
      </c>
      <c r="H206" s="22"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</row>
    <row r="207" spans="1:19" x14ac:dyDescent="0.35">
      <c r="A207" s="22" t="s">
        <v>114</v>
      </c>
      <c r="B207" s="22" t="s">
        <v>507</v>
      </c>
      <c r="C207" s="22" t="s">
        <v>526</v>
      </c>
      <c r="D207" s="22" t="s">
        <v>527</v>
      </c>
      <c r="E207" s="22">
        <v>0</v>
      </c>
      <c r="F207" s="22">
        <v>9561</v>
      </c>
      <c r="G207" s="22">
        <v>0</v>
      </c>
      <c r="H207" s="22">
        <v>0</v>
      </c>
      <c r="I207" s="22">
        <v>0</v>
      </c>
      <c r="J207" s="22">
        <v>0</v>
      </c>
      <c r="K207" s="22">
        <v>0</v>
      </c>
      <c r="L207" s="22">
        <v>9561</v>
      </c>
      <c r="M207" s="22"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</row>
    <row r="208" spans="1:19" x14ac:dyDescent="0.35">
      <c r="A208" s="22" t="s">
        <v>114</v>
      </c>
      <c r="B208" s="22" t="s">
        <v>507</v>
      </c>
      <c r="C208" s="22" t="s">
        <v>528</v>
      </c>
      <c r="D208" s="22" t="s">
        <v>529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</row>
    <row r="209" spans="1:19" x14ac:dyDescent="0.35">
      <c r="A209" s="22" t="s">
        <v>114</v>
      </c>
      <c r="B209" s="22" t="s">
        <v>507</v>
      </c>
      <c r="C209" s="22" t="s">
        <v>530</v>
      </c>
      <c r="D209" s="22" t="s">
        <v>531</v>
      </c>
      <c r="E209" s="22">
        <v>0</v>
      </c>
      <c r="F209" s="22">
        <v>852</v>
      </c>
      <c r="G209" s="22">
        <v>0</v>
      </c>
      <c r="H209" s="22">
        <v>0</v>
      </c>
      <c r="I209" s="22">
        <v>0</v>
      </c>
      <c r="J209" s="22">
        <v>0</v>
      </c>
      <c r="K209" s="22">
        <v>0</v>
      </c>
      <c r="L209" s="22">
        <v>852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0</v>
      </c>
      <c r="S209" s="22">
        <v>0</v>
      </c>
    </row>
    <row r="210" spans="1:19" x14ac:dyDescent="0.35">
      <c r="A210" s="22" t="s">
        <v>114</v>
      </c>
      <c r="B210" s="22" t="s">
        <v>507</v>
      </c>
      <c r="C210" s="22" t="s">
        <v>532</v>
      </c>
      <c r="D210" s="22" t="s">
        <v>533</v>
      </c>
      <c r="E210" s="22">
        <v>0</v>
      </c>
      <c r="F210" s="22">
        <v>0</v>
      </c>
      <c r="G210" s="22">
        <v>0</v>
      </c>
      <c r="H210" s="22"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0</v>
      </c>
      <c r="S210" s="22">
        <v>0</v>
      </c>
    </row>
    <row r="211" spans="1:19" x14ac:dyDescent="0.35">
      <c r="A211" s="22" t="s">
        <v>114</v>
      </c>
      <c r="B211" s="22" t="s">
        <v>507</v>
      </c>
      <c r="C211" s="22" t="s">
        <v>534</v>
      </c>
      <c r="D211" s="22" t="s">
        <v>535</v>
      </c>
      <c r="E211" s="22">
        <v>0</v>
      </c>
      <c r="F211" s="22">
        <v>19135</v>
      </c>
      <c r="G211" s="22">
        <v>0</v>
      </c>
      <c r="H211" s="22">
        <v>0</v>
      </c>
      <c r="I211" s="22">
        <v>0</v>
      </c>
      <c r="J211" s="22">
        <v>0</v>
      </c>
      <c r="K211" s="22">
        <v>0</v>
      </c>
      <c r="L211" s="22">
        <v>19135</v>
      </c>
      <c r="M211" s="22"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0</v>
      </c>
      <c r="S211" s="22">
        <v>0</v>
      </c>
    </row>
    <row r="212" spans="1:19" x14ac:dyDescent="0.35">
      <c r="A212" s="22" t="s">
        <v>114</v>
      </c>
      <c r="B212" s="22" t="s">
        <v>507</v>
      </c>
      <c r="C212" s="22" t="s">
        <v>536</v>
      </c>
      <c r="D212" s="22" t="s">
        <v>537</v>
      </c>
      <c r="E212" s="22">
        <v>0</v>
      </c>
      <c r="F212" s="22">
        <v>13507</v>
      </c>
      <c r="G212" s="22">
        <v>0</v>
      </c>
      <c r="H212" s="22">
        <v>0</v>
      </c>
      <c r="I212" s="22">
        <v>0</v>
      </c>
      <c r="J212" s="22">
        <v>0</v>
      </c>
      <c r="K212" s="22">
        <v>0</v>
      </c>
      <c r="L212" s="22">
        <v>13507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</row>
    <row r="213" spans="1:19" x14ac:dyDescent="0.35">
      <c r="A213" s="22" t="s">
        <v>114</v>
      </c>
      <c r="B213" s="22" t="s">
        <v>507</v>
      </c>
      <c r="C213" s="22" t="s">
        <v>538</v>
      </c>
      <c r="D213" s="22" t="s">
        <v>539</v>
      </c>
      <c r="E213" s="22">
        <v>0</v>
      </c>
      <c r="F213" s="22">
        <v>0</v>
      </c>
      <c r="G213" s="22">
        <v>0</v>
      </c>
      <c r="H213" s="22">
        <v>0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</row>
    <row r="214" spans="1:19" x14ac:dyDescent="0.35">
      <c r="A214" s="22" t="s">
        <v>114</v>
      </c>
      <c r="B214" s="22" t="s">
        <v>507</v>
      </c>
      <c r="C214" s="22" t="s">
        <v>540</v>
      </c>
      <c r="D214" s="22" t="s">
        <v>541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</row>
    <row r="215" spans="1:19" x14ac:dyDescent="0.35">
      <c r="A215" s="22" t="s">
        <v>114</v>
      </c>
      <c r="B215" s="22" t="s">
        <v>507</v>
      </c>
      <c r="C215" s="22" t="s">
        <v>542</v>
      </c>
      <c r="D215" s="22" t="s">
        <v>543</v>
      </c>
      <c r="E215" s="22">
        <v>2726</v>
      </c>
      <c r="F215" s="22">
        <v>0</v>
      </c>
      <c r="G215" s="22">
        <v>0</v>
      </c>
      <c r="H215" s="22">
        <v>0</v>
      </c>
      <c r="I215" s="22">
        <v>0</v>
      </c>
      <c r="J215" s="22">
        <v>0</v>
      </c>
      <c r="K215" s="22">
        <v>0</v>
      </c>
      <c r="L215" s="22">
        <v>2726</v>
      </c>
      <c r="M215" s="22"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</row>
    <row r="216" spans="1:19" x14ac:dyDescent="0.35">
      <c r="A216" s="22" t="s">
        <v>114</v>
      </c>
      <c r="B216" s="22" t="s">
        <v>507</v>
      </c>
      <c r="C216" s="22" t="s">
        <v>544</v>
      </c>
      <c r="D216" s="22" t="s">
        <v>545</v>
      </c>
      <c r="E216" s="22">
        <v>0</v>
      </c>
      <c r="F216" s="22">
        <v>0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</row>
    <row r="217" spans="1:19" x14ac:dyDescent="0.35">
      <c r="A217" s="22" t="s">
        <v>114</v>
      </c>
      <c r="B217" s="22" t="s">
        <v>507</v>
      </c>
      <c r="C217" s="22" t="s">
        <v>546</v>
      </c>
      <c r="D217" s="22" t="s">
        <v>547</v>
      </c>
      <c r="E217" s="22">
        <v>0</v>
      </c>
      <c r="F217" s="22">
        <v>0</v>
      </c>
      <c r="G217" s="22">
        <v>0</v>
      </c>
      <c r="H217" s="22"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</row>
    <row r="218" spans="1:19" x14ac:dyDescent="0.35">
      <c r="A218" s="22" t="s">
        <v>114</v>
      </c>
      <c r="B218" s="22" t="s">
        <v>507</v>
      </c>
      <c r="C218" s="22" t="s">
        <v>548</v>
      </c>
      <c r="D218" s="22" t="s">
        <v>549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</row>
    <row r="219" spans="1:19" x14ac:dyDescent="0.35">
      <c r="A219" s="22" t="s">
        <v>114</v>
      </c>
      <c r="B219" s="22" t="s">
        <v>507</v>
      </c>
      <c r="C219" s="22" t="s">
        <v>550</v>
      </c>
      <c r="D219" s="22" t="s">
        <v>551</v>
      </c>
      <c r="E219" s="22">
        <v>0</v>
      </c>
      <c r="F219" s="22">
        <v>0</v>
      </c>
      <c r="G219" s="22">
        <v>0</v>
      </c>
      <c r="H219" s="22">
        <v>0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0</v>
      </c>
    </row>
    <row r="220" spans="1:19" x14ac:dyDescent="0.35">
      <c r="A220" s="22" t="s">
        <v>114</v>
      </c>
      <c r="B220" s="22" t="s">
        <v>507</v>
      </c>
      <c r="C220" s="22" t="s">
        <v>552</v>
      </c>
      <c r="D220" s="22" t="s">
        <v>553</v>
      </c>
      <c r="E220" s="22">
        <v>0</v>
      </c>
      <c r="F220" s="22">
        <v>1739</v>
      </c>
      <c r="G220" s="22">
        <v>0</v>
      </c>
      <c r="H220" s="22">
        <v>0</v>
      </c>
      <c r="I220" s="22">
        <v>0</v>
      </c>
      <c r="J220" s="22">
        <v>0</v>
      </c>
      <c r="K220" s="22">
        <v>0</v>
      </c>
      <c r="L220" s="22">
        <v>1739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</row>
    <row r="221" spans="1:19" x14ac:dyDescent="0.35">
      <c r="A221" s="22" t="s">
        <v>114</v>
      </c>
      <c r="B221" s="22" t="s">
        <v>507</v>
      </c>
      <c r="C221" s="22" t="s">
        <v>554</v>
      </c>
      <c r="D221" s="22" t="s">
        <v>555</v>
      </c>
      <c r="E221" s="22">
        <v>4590</v>
      </c>
      <c r="F221" s="22">
        <v>38222</v>
      </c>
      <c r="G221" s="22">
        <v>0</v>
      </c>
      <c r="H221" s="22">
        <v>0</v>
      </c>
      <c r="I221" s="22">
        <v>0</v>
      </c>
      <c r="J221" s="22">
        <v>0</v>
      </c>
      <c r="K221" s="22">
        <v>0</v>
      </c>
      <c r="L221" s="22">
        <v>42812</v>
      </c>
      <c r="M221" s="22"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</row>
    <row r="222" spans="1:19" x14ac:dyDescent="0.35">
      <c r="A222" s="22" t="s">
        <v>114</v>
      </c>
      <c r="B222" s="22" t="s">
        <v>507</v>
      </c>
      <c r="C222" s="22" t="s">
        <v>556</v>
      </c>
      <c r="D222" s="22" t="s">
        <v>557</v>
      </c>
      <c r="E222" s="22">
        <v>0</v>
      </c>
      <c r="F222" s="22">
        <v>0</v>
      </c>
      <c r="G222" s="22">
        <v>0</v>
      </c>
      <c r="H222" s="22">
        <v>121303</v>
      </c>
      <c r="I222" s="22">
        <v>0</v>
      </c>
      <c r="J222" s="22">
        <v>0</v>
      </c>
      <c r="K222" s="22">
        <v>0</v>
      </c>
      <c r="L222" s="22">
        <v>121303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</row>
    <row r="223" spans="1:19" x14ac:dyDescent="0.35">
      <c r="A223" s="22" t="s">
        <v>114</v>
      </c>
      <c r="B223" s="22" t="s">
        <v>507</v>
      </c>
      <c r="C223" s="22" t="s">
        <v>558</v>
      </c>
      <c r="D223" s="22" t="s">
        <v>559</v>
      </c>
      <c r="E223" s="22">
        <v>0</v>
      </c>
      <c r="F223" s="22">
        <v>0</v>
      </c>
      <c r="G223" s="22">
        <v>0</v>
      </c>
      <c r="H223" s="22"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</row>
    <row r="224" spans="1:19" x14ac:dyDescent="0.35">
      <c r="A224" s="22" t="s">
        <v>114</v>
      </c>
      <c r="B224" s="22" t="s">
        <v>507</v>
      </c>
      <c r="C224" s="22" t="s">
        <v>560</v>
      </c>
      <c r="D224" s="22" t="s">
        <v>561</v>
      </c>
      <c r="E224" s="22">
        <v>0</v>
      </c>
      <c r="F224" s="22">
        <v>0</v>
      </c>
      <c r="G224" s="22">
        <v>0</v>
      </c>
      <c r="H224" s="22"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</row>
    <row r="225" spans="1:19" x14ac:dyDescent="0.35">
      <c r="A225" s="22" t="s">
        <v>114</v>
      </c>
      <c r="B225" s="22" t="s">
        <v>507</v>
      </c>
      <c r="C225" s="22" t="s">
        <v>562</v>
      </c>
      <c r="D225" s="22" t="s">
        <v>563</v>
      </c>
      <c r="E225" s="22">
        <v>0</v>
      </c>
      <c r="F225" s="22">
        <v>0</v>
      </c>
      <c r="G225" s="22">
        <v>0</v>
      </c>
      <c r="H225" s="22"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</row>
    <row r="226" spans="1:19" x14ac:dyDescent="0.35">
      <c r="A226" s="22" t="s">
        <v>114</v>
      </c>
      <c r="B226" s="22" t="s">
        <v>507</v>
      </c>
      <c r="C226" s="22" t="s">
        <v>564</v>
      </c>
      <c r="D226" s="22" t="s">
        <v>565</v>
      </c>
      <c r="E226" s="22">
        <v>0</v>
      </c>
      <c r="F226" s="22">
        <v>2010</v>
      </c>
      <c r="G226" s="22">
        <v>0</v>
      </c>
      <c r="H226" s="22">
        <v>0</v>
      </c>
      <c r="I226" s="22">
        <v>0</v>
      </c>
      <c r="J226" s="22">
        <v>0</v>
      </c>
      <c r="K226" s="22">
        <v>0</v>
      </c>
      <c r="L226" s="22">
        <v>2010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</row>
    <row r="227" spans="1:19" x14ac:dyDescent="0.35">
      <c r="A227" s="22" t="s">
        <v>114</v>
      </c>
      <c r="B227" s="22" t="s">
        <v>507</v>
      </c>
      <c r="C227" s="22" t="s">
        <v>566</v>
      </c>
      <c r="D227" s="22" t="s">
        <v>567</v>
      </c>
      <c r="E227" s="22">
        <v>0</v>
      </c>
      <c r="F227" s="22">
        <v>1516</v>
      </c>
      <c r="G227" s="22">
        <v>0</v>
      </c>
      <c r="H227" s="22">
        <v>0</v>
      </c>
      <c r="I227" s="22">
        <v>0</v>
      </c>
      <c r="J227" s="22">
        <v>0</v>
      </c>
      <c r="K227" s="22">
        <v>0</v>
      </c>
      <c r="L227" s="22">
        <v>1516</v>
      </c>
      <c r="M227" s="22"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0</v>
      </c>
      <c r="S227" s="22">
        <v>0</v>
      </c>
    </row>
    <row r="228" spans="1:19" x14ac:dyDescent="0.35">
      <c r="A228" s="22" t="s">
        <v>114</v>
      </c>
      <c r="B228" s="22" t="s">
        <v>507</v>
      </c>
      <c r="C228" s="22" t="s">
        <v>568</v>
      </c>
      <c r="D228" s="22" t="s">
        <v>569</v>
      </c>
      <c r="E228" s="22">
        <v>0</v>
      </c>
      <c r="F228" s="22">
        <v>0</v>
      </c>
      <c r="G228" s="22">
        <v>0</v>
      </c>
      <c r="H228" s="22"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0</v>
      </c>
      <c r="S228" s="22">
        <v>0</v>
      </c>
    </row>
    <row r="229" spans="1:19" x14ac:dyDescent="0.35">
      <c r="A229" s="22" t="s">
        <v>114</v>
      </c>
      <c r="B229" s="22" t="s">
        <v>507</v>
      </c>
      <c r="C229" s="22" t="s">
        <v>570</v>
      </c>
      <c r="D229" s="22" t="s">
        <v>571</v>
      </c>
      <c r="E229" s="22">
        <v>0</v>
      </c>
      <c r="F229" s="22">
        <v>0</v>
      </c>
      <c r="G229" s="22">
        <v>0</v>
      </c>
      <c r="H229" s="22"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0</v>
      </c>
      <c r="S229" s="22">
        <v>0</v>
      </c>
    </row>
    <row r="230" spans="1:19" x14ac:dyDescent="0.35">
      <c r="A230" s="22" t="s">
        <v>114</v>
      </c>
      <c r="B230" s="22" t="s">
        <v>507</v>
      </c>
      <c r="C230" s="22" t="s">
        <v>572</v>
      </c>
      <c r="D230" s="22" t="s">
        <v>573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</row>
    <row r="231" spans="1:19" x14ac:dyDescent="0.35">
      <c r="A231" s="22" t="s">
        <v>114</v>
      </c>
      <c r="B231" s="22" t="s">
        <v>507</v>
      </c>
      <c r="C231" s="22" t="s">
        <v>574</v>
      </c>
      <c r="D231" s="22" t="s">
        <v>575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0</v>
      </c>
      <c r="S231" s="22">
        <v>0</v>
      </c>
    </row>
    <row r="232" spans="1:19" x14ac:dyDescent="0.35">
      <c r="A232" s="22" t="s">
        <v>114</v>
      </c>
      <c r="B232" s="22" t="s">
        <v>507</v>
      </c>
      <c r="C232" s="22" t="s">
        <v>576</v>
      </c>
      <c r="D232" s="22" t="s">
        <v>577</v>
      </c>
      <c r="E232" s="22">
        <v>0</v>
      </c>
      <c r="F232" s="22">
        <v>814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814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0</v>
      </c>
      <c r="S232" s="22">
        <v>0</v>
      </c>
    </row>
    <row r="233" spans="1:19" x14ac:dyDescent="0.35">
      <c r="A233" s="22" t="s">
        <v>114</v>
      </c>
      <c r="B233" s="22" t="s">
        <v>507</v>
      </c>
      <c r="C233" s="22" t="s">
        <v>578</v>
      </c>
      <c r="D233" s="22" t="s">
        <v>579</v>
      </c>
      <c r="E233" s="22">
        <v>0</v>
      </c>
      <c r="F233" s="22">
        <v>1535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>
        <v>1535</v>
      </c>
      <c r="M233" s="22"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0</v>
      </c>
      <c r="S233" s="22">
        <v>0</v>
      </c>
    </row>
    <row r="234" spans="1:19" x14ac:dyDescent="0.35">
      <c r="A234" s="22" t="s">
        <v>114</v>
      </c>
      <c r="B234" s="22" t="s">
        <v>507</v>
      </c>
      <c r="C234" s="22" t="s">
        <v>580</v>
      </c>
      <c r="D234" s="22" t="s">
        <v>581</v>
      </c>
      <c r="E234" s="22">
        <v>0</v>
      </c>
      <c r="F234" s="22">
        <v>8137</v>
      </c>
      <c r="G234" s="22">
        <v>0</v>
      </c>
      <c r="H234" s="22">
        <v>0</v>
      </c>
      <c r="I234" s="22">
        <v>0</v>
      </c>
      <c r="J234" s="22">
        <v>0</v>
      </c>
      <c r="K234" s="22">
        <v>0</v>
      </c>
      <c r="L234" s="22">
        <v>8137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</row>
    <row r="235" spans="1:19" x14ac:dyDescent="0.35">
      <c r="A235" s="22" t="s">
        <v>114</v>
      </c>
      <c r="B235" s="22" t="s">
        <v>507</v>
      </c>
      <c r="C235" s="22" t="s">
        <v>582</v>
      </c>
      <c r="D235" s="22" t="s">
        <v>583</v>
      </c>
      <c r="E235" s="22">
        <v>1474</v>
      </c>
      <c r="F235" s="22">
        <v>3334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>
        <v>4808</v>
      </c>
      <c r="M235" s="22"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0</v>
      </c>
      <c r="S235" s="22">
        <v>0</v>
      </c>
    </row>
    <row r="236" spans="1:19" x14ac:dyDescent="0.35">
      <c r="A236" s="22" t="s">
        <v>114</v>
      </c>
      <c r="B236" s="22" t="s">
        <v>507</v>
      </c>
      <c r="C236" s="22" t="s">
        <v>584</v>
      </c>
      <c r="D236" s="22" t="s">
        <v>585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</row>
    <row r="237" spans="1:19" x14ac:dyDescent="0.35">
      <c r="A237" s="22" t="s">
        <v>114</v>
      </c>
      <c r="B237" s="22" t="s">
        <v>507</v>
      </c>
      <c r="C237" s="22" t="s">
        <v>586</v>
      </c>
      <c r="D237" s="22" t="s">
        <v>587</v>
      </c>
      <c r="E237" s="22">
        <v>0</v>
      </c>
      <c r="F237" s="22">
        <v>2064</v>
      </c>
      <c r="G237" s="22">
        <v>0</v>
      </c>
      <c r="H237" s="22">
        <v>0</v>
      </c>
      <c r="I237" s="22">
        <v>0</v>
      </c>
      <c r="J237" s="22">
        <v>0</v>
      </c>
      <c r="K237" s="22">
        <v>0</v>
      </c>
      <c r="L237" s="22">
        <v>2064</v>
      </c>
      <c r="M237" s="22"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</row>
    <row r="238" spans="1:19" x14ac:dyDescent="0.35">
      <c r="A238" s="22" t="s">
        <v>114</v>
      </c>
      <c r="B238" s="22" t="s">
        <v>507</v>
      </c>
      <c r="C238" s="22" t="s">
        <v>588</v>
      </c>
      <c r="D238" s="22" t="s">
        <v>589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0</v>
      </c>
      <c r="S238" s="22">
        <v>0</v>
      </c>
    </row>
    <row r="239" spans="1:19" x14ac:dyDescent="0.35">
      <c r="A239" s="22" t="s">
        <v>114</v>
      </c>
      <c r="B239" s="22" t="s">
        <v>507</v>
      </c>
      <c r="C239" s="22" t="s">
        <v>590</v>
      </c>
      <c r="D239" s="22" t="s">
        <v>591</v>
      </c>
      <c r="E239" s="22">
        <v>0</v>
      </c>
      <c r="F239" s="22">
        <v>0</v>
      </c>
      <c r="G239" s="22">
        <v>0</v>
      </c>
      <c r="H239" s="22"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</row>
    <row r="240" spans="1:19" x14ac:dyDescent="0.35">
      <c r="A240" s="22" t="s">
        <v>114</v>
      </c>
      <c r="B240" s="22" t="s">
        <v>507</v>
      </c>
      <c r="C240" s="22" t="s">
        <v>592</v>
      </c>
      <c r="D240" s="22" t="s">
        <v>593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</row>
    <row r="241" spans="1:19" x14ac:dyDescent="0.35">
      <c r="A241" s="22" t="s">
        <v>114</v>
      </c>
      <c r="B241" s="22" t="s">
        <v>507</v>
      </c>
      <c r="C241" s="22" t="s">
        <v>594</v>
      </c>
      <c r="D241" s="22" t="s">
        <v>595</v>
      </c>
      <c r="E241" s="22">
        <v>0</v>
      </c>
      <c r="F241" s="22">
        <v>0</v>
      </c>
      <c r="G241" s="22">
        <v>0</v>
      </c>
      <c r="H241" s="22"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</row>
    <row r="242" spans="1:19" x14ac:dyDescent="0.35">
      <c r="A242" s="22" t="s">
        <v>114</v>
      </c>
      <c r="B242" s="22" t="s">
        <v>507</v>
      </c>
      <c r="C242" s="22" t="s">
        <v>596</v>
      </c>
      <c r="D242" s="22" t="s">
        <v>597</v>
      </c>
      <c r="E242" s="22">
        <v>0</v>
      </c>
      <c r="F242" s="22">
        <v>0</v>
      </c>
      <c r="G242" s="22">
        <v>0</v>
      </c>
      <c r="H242" s="22"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0</v>
      </c>
      <c r="S242" s="22">
        <v>0</v>
      </c>
    </row>
    <row r="243" spans="1:19" x14ac:dyDescent="0.35">
      <c r="A243" s="22" t="s">
        <v>114</v>
      </c>
      <c r="B243" s="22" t="s">
        <v>507</v>
      </c>
      <c r="C243" s="22" t="s">
        <v>598</v>
      </c>
      <c r="D243" s="22" t="s">
        <v>599</v>
      </c>
      <c r="E243" s="22">
        <v>0</v>
      </c>
      <c r="F243" s="22">
        <v>0</v>
      </c>
      <c r="G243" s="22">
        <v>0</v>
      </c>
      <c r="H243" s="22"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</row>
    <row r="244" spans="1:19" x14ac:dyDescent="0.35">
      <c r="A244" s="22" t="s">
        <v>114</v>
      </c>
      <c r="B244" s="22" t="s">
        <v>507</v>
      </c>
      <c r="C244" s="22" t="s">
        <v>600</v>
      </c>
      <c r="D244" s="22" t="s">
        <v>601</v>
      </c>
      <c r="E244" s="22">
        <v>64729</v>
      </c>
      <c r="F244" s="22">
        <v>0</v>
      </c>
      <c r="G244" s="22">
        <v>0</v>
      </c>
      <c r="H244" s="22">
        <v>0</v>
      </c>
      <c r="I244" s="22">
        <v>0</v>
      </c>
      <c r="J244" s="22">
        <v>0</v>
      </c>
      <c r="K244" s="22">
        <v>0</v>
      </c>
      <c r="L244" s="22">
        <v>64729</v>
      </c>
      <c r="M244" s="22"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0</v>
      </c>
      <c r="S244" s="22">
        <v>0</v>
      </c>
    </row>
    <row r="245" spans="1:19" x14ac:dyDescent="0.35">
      <c r="A245" s="22" t="s">
        <v>114</v>
      </c>
      <c r="B245" s="22" t="s">
        <v>507</v>
      </c>
      <c r="C245" s="22" t="s">
        <v>602</v>
      </c>
      <c r="D245" s="22" t="s">
        <v>603</v>
      </c>
      <c r="E245" s="22">
        <v>0</v>
      </c>
      <c r="F245" s="22">
        <v>2157</v>
      </c>
      <c r="G245" s="22">
        <v>0</v>
      </c>
      <c r="H245" s="22">
        <v>0</v>
      </c>
      <c r="I245" s="22">
        <v>0</v>
      </c>
      <c r="J245" s="22">
        <v>0</v>
      </c>
      <c r="K245" s="22">
        <v>0</v>
      </c>
      <c r="L245" s="22">
        <v>2157</v>
      </c>
      <c r="M245" s="22"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0</v>
      </c>
      <c r="S245" s="22">
        <v>0</v>
      </c>
    </row>
    <row r="246" spans="1:19" x14ac:dyDescent="0.35">
      <c r="A246" s="22" t="s">
        <v>114</v>
      </c>
      <c r="B246" s="22" t="s">
        <v>507</v>
      </c>
      <c r="C246" s="22" t="s">
        <v>604</v>
      </c>
      <c r="D246" s="22" t="s">
        <v>605</v>
      </c>
      <c r="E246" s="22">
        <v>0</v>
      </c>
      <c r="F246" s="22">
        <v>0</v>
      </c>
      <c r="G246" s="22">
        <v>0</v>
      </c>
      <c r="H246" s="22"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  <c r="S246" s="22">
        <v>0</v>
      </c>
    </row>
    <row r="247" spans="1:19" x14ac:dyDescent="0.35">
      <c r="A247" s="22" t="s">
        <v>114</v>
      </c>
      <c r="B247" s="22" t="s">
        <v>507</v>
      </c>
      <c r="C247" s="22" t="s">
        <v>606</v>
      </c>
      <c r="D247" s="22" t="s">
        <v>607</v>
      </c>
      <c r="E247" s="22">
        <v>0</v>
      </c>
      <c r="F247" s="22">
        <v>0</v>
      </c>
      <c r="G247" s="22">
        <v>0</v>
      </c>
      <c r="H247" s="22"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</row>
    <row r="248" spans="1:19" x14ac:dyDescent="0.35">
      <c r="A248" s="22" t="s">
        <v>114</v>
      </c>
      <c r="B248" s="22" t="s">
        <v>507</v>
      </c>
      <c r="C248" s="22" t="s">
        <v>608</v>
      </c>
      <c r="D248" s="22" t="s">
        <v>609</v>
      </c>
      <c r="E248" s="22">
        <v>0</v>
      </c>
      <c r="F248" s="22">
        <v>0</v>
      </c>
      <c r="G248" s="22">
        <v>0</v>
      </c>
      <c r="H248" s="22"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</row>
    <row r="249" spans="1:19" x14ac:dyDescent="0.35">
      <c r="A249" s="22" t="s">
        <v>114</v>
      </c>
      <c r="B249" s="22" t="s">
        <v>507</v>
      </c>
      <c r="C249" s="22" t="s">
        <v>610</v>
      </c>
      <c r="D249" s="22" t="s">
        <v>611</v>
      </c>
      <c r="E249" s="22">
        <v>0</v>
      </c>
      <c r="F249" s="22">
        <v>892</v>
      </c>
      <c r="G249" s="22">
        <v>0</v>
      </c>
      <c r="H249" s="22">
        <v>0</v>
      </c>
      <c r="I249" s="22">
        <v>0</v>
      </c>
      <c r="J249" s="22">
        <v>0</v>
      </c>
      <c r="K249" s="22">
        <v>0</v>
      </c>
      <c r="L249" s="22">
        <v>892</v>
      </c>
      <c r="M249" s="22"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0</v>
      </c>
      <c r="S249" s="22">
        <v>0</v>
      </c>
    </row>
    <row r="250" spans="1:19" x14ac:dyDescent="0.35">
      <c r="A250" s="22" t="s">
        <v>114</v>
      </c>
      <c r="B250" s="22" t="s">
        <v>507</v>
      </c>
      <c r="C250" s="22" t="s">
        <v>612</v>
      </c>
      <c r="D250" s="22" t="s">
        <v>613</v>
      </c>
      <c r="E250" s="22">
        <v>0</v>
      </c>
      <c r="F250" s="22">
        <v>1036</v>
      </c>
      <c r="G250" s="22">
        <v>0</v>
      </c>
      <c r="H250" s="22">
        <v>0</v>
      </c>
      <c r="I250" s="22">
        <v>0</v>
      </c>
      <c r="J250" s="22">
        <v>0</v>
      </c>
      <c r="K250" s="22">
        <v>0</v>
      </c>
      <c r="L250" s="22">
        <v>1036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0</v>
      </c>
      <c r="S250" s="22">
        <v>0</v>
      </c>
    </row>
    <row r="251" spans="1:19" x14ac:dyDescent="0.35">
      <c r="A251" s="22" t="s">
        <v>114</v>
      </c>
      <c r="B251" s="22" t="s">
        <v>507</v>
      </c>
      <c r="C251" s="22" t="s">
        <v>614</v>
      </c>
      <c r="D251" s="22" t="s">
        <v>615</v>
      </c>
      <c r="E251" s="22">
        <v>965</v>
      </c>
      <c r="F251" s="22">
        <v>4119</v>
      </c>
      <c r="G251" s="22">
        <v>0</v>
      </c>
      <c r="H251" s="22">
        <v>0</v>
      </c>
      <c r="I251" s="22">
        <v>0</v>
      </c>
      <c r="J251" s="22">
        <v>0</v>
      </c>
      <c r="K251" s="22">
        <v>0</v>
      </c>
      <c r="L251" s="22">
        <v>5084</v>
      </c>
      <c r="M251" s="22"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</row>
    <row r="252" spans="1:19" x14ac:dyDescent="0.35">
      <c r="A252" s="22" t="s">
        <v>114</v>
      </c>
      <c r="B252" s="22" t="s">
        <v>507</v>
      </c>
      <c r="C252" s="22" t="s">
        <v>616</v>
      </c>
      <c r="D252" s="22" t="s">
        <v>617</v>
      </c>
      <c r="E252" s="22">
        <v>9207</v>
      </c>
      <c r="F252" s="22">
        <v>15978</v>
      </c>
      <c r="G252" s="22">
        <v>0</v>
      </c>
      <c r="H252" s="22">
        <v>0</v>
      </c>
      <c r="I252" s="22">
        <v>0</v>
      </c>
      <c r="J252" s="22">
        <v>0</v>
      </c>
      <c r="K252" s="22">
        <v>0</v>
      </c>
      <c r="L252" s="22">
        <v>25185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0</v>
      </c>
      <c r="S252" s="22">
        <v>0</v>
      </c>
    </row>
    <row r="253" spans="1:19" x14ac:dyDescent="0.35">
      <c r="A253" s="22" t="s">
        <v>114</v>
      </c>
      <c r="B253" s="22" t="s">
        <v>507</v>
      </c>
      <c r="C253" s="22" t="s">
        <v>618</v>
      </c>
      <c r="D253" s="22" t="s">
        <v>619</v>
      </c>
      <c r="E253" s="22">
        <v>1617</v>
      </c>
      <c r="F253" s="22">
        <v>0</v>
      </c>
      <c r="G253" s="22">
        <v>0</v>
      </c>
      <c r="H253" s="22">
        <v>0</v>
      </c>
      <c r="I253" s="22">
        <v>0</v>
      </c>
      <c r="J253" s="22">
        <v>0</v>
      </c>
      <c r="K253" s="22">
        <v>0</v>
      </c>
      <c r="L253" s="22">
        <v>1617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</row>
    <row r="254" spans="1:19" x14ac:dyDescent="0.35">
      <c r="A254" s="22" t="s">
        <v>114</v>
      </c>
      <c r="B254" s="22" t="s">
        <v>507</v>
      </c>
      <c r="C254" s="22" t="s">
        <v>620</v>
      </c>
      <c r="D254" s="22" t="s">
        <v>621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0</v>
      </c>
      <c r="S254" s="22">
        <v>0</v>
      </c>
    </row>
    <row r="255" spans="1:19" x14ac:dyDescent="0.35">
      <c r="A255" s="22" t="s">
        <v>114</v>
      </c>
      <c r="B255" s="22" t="s">
        <v>507</v>
      </c>
      <c r="C255" s="22" t="s">
        <v>622</v>
      </c>
      <c r="D255" s="22" t="s">
        <v>623</v>
      </c>
      <c r="E255" s="22">
        <v>0</v>
      </c>
      <c r="F255" s="22">
        <v>0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0</v>
      </c>
      <c r="S255" s="22">
        <v>0</v>
      </c>
    </row>
    <row r="256" spans="1:19" x14ac:dyDescent="0.35">
      <c r="A256" s="22" t="s">
        <v>114</v>
      </c>
      <c r="B256" s="22" t="s">
        <v>507</v>
      </c>
      <c r="C256" s="22" t="s">
        <v>624</v>
      </c>
      <c r="D256" s="22" t="s">
        <v>625</v>
      </c>
      <c r="E256" s="22">
        <v>0</v>
      </c>
      <c r="F256" s="22">
        <v>1159</v>
      </c>
      <c r="G256" s="22">
        <v>0</v>
      </c>
      <c r="H256" s="22">
        <v>0</v>
      </c>
      <c r="I256" s="22">
        <v>0</v>
      </c>
      <c r="J256" s="22">
        <v>0</v>
      </c>
      <c r="K256" s="22">
        <v>0</v>
      </c>
      <c r="L256" s="22">
        <v>1159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0</v>
      </c>
      <c r="S256" s="22">
        <v>0</v>
      </c>
    </row>
    <row r="257" spans="1:19" x14ac:dyDescent="0.35">
      <c r="A257" s="22" t="s">
        <v>114</v>
      </c>
      <c r="B257" s="22" t="s">
        <v>507</v>
      </c>
      <c r="C257" s="22" t="s">
        <v>626</v>
      </c>
      <c r="D257" s="22" t="s">
        <v>627</v>
      </c>
      <c r="E257" s="22">
        <v>0</v>
      </c>
      <c r="F257" s="22">
        <v>1700</v>
      </c>
      <c r="G257" s="22">
        <v>0</v>
      </c>
      <c r="H257" s="22">
        <v>0</v>
      </c>
      <c r="I257" s="22">
        <v>0</v>
      </c>
      <c r="J257" s="22">
        <v>0</v>
      </c>
      <c r="K257" s="22">
        <v>0</v>
      </c>
      <c r="L257" s="22">
        <v>1700</v>
      </c>
      <c r="M257" s="22"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0</v>
      </c>
      <c r="S257" s="22">
        <v>0</v>
      </c>
    </row>
    <row r="258" spans="1:19" x14ac:dyDescent="0.35">
      <c r="A258" s="22" t="s">
        <v>114</v>
      </c>
      <c r="B258" s="22" t="s">
        <v>507</v>
      </c>
      <c r="C258" s="22" t="s">
        <v>628</v>
      </c>
      <c r="D258" s="22" t="s">
        <v>629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</row>
    <row r="259" spans="1:19" x14ac:dyDescent="0.35">
      <c r="A259" s="22" t="s">
        <v>114</v>
      </c>
      <c r="B259" s="22" t="s">
        <v>507</v>
      </c>
      <c r="C259" s="22" t="s">
        <v>630</v>
      </c>
      <c r="D259" s="22" t="s">
        <v>631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</row>
    <row r="260" spans="1:19" x14ac:dyDescent="0.35">
      <c r="A260" s="22" t="s">
        <v>114</v>
      </c>
      <c r="B260" s="22" t="s">
        <v>507</v>
      </c>
      <c r="C260" s="22" t="s">
        <v>632</v>
      </c>
      <c r="D260" s="22" t="s">
        <v>633</v>
      </c>
      <c r="E260" s="22">
        <v>0</v>
      </c>
      <c r="F260" s="22">
        <v>0</v>
      </c>
      <c r="G260" s="22">
        <v>0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</row>
    <row r="261" spans="1:19" x14ac:dyDescent="0.35">
      <c r="A261" s="22" t="s">
        <v>114</v>
      </c>
      <c r="B261" s="22" t="s">
        <v>507</v>
      </c>
      <c r="C261" s="22" t="s">
        <v>634</v>
      </c>
      <c r="D261" s="22" t="s">
        <v>635</v>
      </c>
      <c r="E261" s="22">
        <v>184</v>
      </c>
      <c r="F261" s="22">
        <v>0</v>
      </c>
      <c r="G261" s="22">
        <v>0</v>
      </c>
      <c r="H261" s="22">
        <v>0</v>
      </c>
      <c r="I261" s="22">
        <v>0</v>
      </c>
      <c r="J261" s="22">
        <v>0</v>
      </c>
      <c r="K261" s="22">
        <v>0</v>
      </c>
      <c r="L261" s="22">
        <v>184</v>
      </c>
      <c r="M261" s="22"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  <c r="S261" s="22">
        <v>0</v>
      </c>
    </row>
    <row r="262" spans="1:19" x14ac:dyDescent="0.35">
      <c r="A262" s="22" t="s">
        <v>114</v>
      </c>
      <c r="B262" s="22" t="s">
        <v>507</v>
      </c>
      <c r="C262" s="22" t="s">
        <v>636</v>
      </c>
      <c r="D262" s="22" t="s">
        <v>637</v>
      </c>
      <c r="E262" s="22">
        <v>0</v>
      </c>
      <c r="F262" s="22">
        <v>0</v>
      </c>
      <c r="G262" s="22">
        <v>0</v>
      </c>
      <c r="H262" s="22"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>
        <v>0</v>
      </c>
      <c r="Q262" s="22">
        <v>0</v>
      </c>
      <c r="R262" s="22">
        <v>0</v>
      </c>
      <c r="S262" s="22">
        <v>0</v>
      </c>
    </row>
    <row r="263" spans="1:19" x14ac:dyDescent="0.35">
      <c r="A263" s="22" t="s">
        <v>114</v>
      </c>
      <c r="B263" s="22" t="s">
        <v>507</v>
      </c>
      <c r="C263" s="22" t="s">
        <v>638</v>
      </c>
      <c r="D263" s="22" t="s">
        <v>639</v>
      </c>
      <c r="E263" s="22">
        <v>0</v>
      </c>
      <c r="F263" s="22">
        <v>0</v>
      </c>
      <c r="G263" s="22">
        <v>0</v>
      </c>
      <c r="H263" s="22">
        <v>0</v>
      </c>
      <c r="I263" s="22">
        <v>0</v>
      </c>
      <c r="J263" s="22">
        <v>0</v>
      </c>
      <c r="K263" s="22">
        <v>0</v>
      </c>
      <c r="L263" s="22">
        <v>0</v>
      </c>
      <c r="M263" s="22"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</row>
    <row r="264" spans="1:19" x14ac:dyDescent="0.35">
      <c r="A264" s="22" t="s">
        <v>114</v>
      </c>
      <c r="B264" s="22" t="s">
        <v>507</v>
      </c>
      <c r="C264" s="22" t="s">
        <v>640</v>
      </c>
      <c r="D264" s="22" t="s">
        <v>641</v>
      </c>
      <c r="E264" s="22">
        <v>0</v>
      </c>
      <c r="F264" s="22">
        <v>0</v>
      </c>
      <c r="G264" s="22">
        <v>0</v>
      </c>
      <c r="H264" s="22"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</row>
    <row r="265" spans="1:19" x14ac:dyDescent="0.35">
      <c r="A265" s="22" t="s">
        <v>114</v>
      </c>
      <c r="B265" s="22" t="s">
        <v>507</v>
      </c>
      <c r="C265" s="22" t="s">
        <v>642</v>
      </c>
      <c r="D265" s="22" t="s">
        <v>643</v>
      </c>
      <c r="E265" s="22">
        <v>0</v>
      </c>
      <c r="F265" s="22">
        <v>0</v>
      </c>
      <c r="G265" s="22">
        <v>0</v>
      </c>
      <c r="H265" s="22"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0</v>
      </c>
      <c r="S265" s="22">
        <v>0</v>
      </c>
    </row>
    <row r="266" spans="1:19" x14ac:dyDescent="0.35">
      <c r="A266" s="22" t="s">
        <v>114</v>
      </c>
      <c r="B266" s="22" t="s">
        <v>507</v>
      </c>
      <c r="C266" s="22" t="s">
        <v>644</v>
      </c>
      <c r="D266" s="22" t="s">
        <v>645</v>
      </c>
      <c r="E266" s="22">
        <v>0</v>
      </c>
      <c r="F266" s="22">
        <v>0</v>
      </c>
      <c r="G266" s="22">
        <v>0</v>
      </c>
      <c r="H266" s="22"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0</v>
      </c>
      <c r="S266" s="22">
        <v>0</v>
      </c>
    </row>
    <row r="267" spans="1:19" x14ac:dyDescent="0.35">
      <c r="A267" s="22" t="s">
        <v>114</v>
      </c>
      <c r="B267" s="22" t="s">
        <v>507</v>
      </c>
      <c r="C267" s="22" t="s">
        <v>646</v>
      </c>
      <c r="D267" s="22" t="s">
        <v>647</v>
      </c>
      <c r="E267" s="22">
        <v>0</v>
      </c>
      <c r="F267" s="22">
        <v>0</v>
      </c>
      <c r="G267" s="22">
        <v>0</v>
      </c>
      <c r="H267" s="22"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</row>
    <row r="268" spans="1:19" x14ac:dyDescent="0.35">
      <c r="A268" s="22" t="s">
        <v>114</v>
      </c>
      <c r="B268" s="22" t="s">
        <v>507</v>
      </c>
      <c r="C268" s="22" t="s">
        <v>648</v>
      </c>
      <c r="D268" s="22" t="s">
        <v>649</v>
      </c>
      <c r="E268" s="22">
        <v>0</v>
      </c>
      <c r="F268" s="22">
        <v>0</v>
      </c>
      <c r="G268" s="22">
        <v>0</v>
      </c>
      <c r="H268" s="22"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</row>
    <row r="269" spans="1:19" x14ac:dyDescent="0.35">
      <c r="A269" s="22" t="s">
        <v>114</v>
      </c>
      <c r="B269" s="22" t="s">
        <v>507</v>
      </c>
      <c r="C269" s="22" t="s">
        <v>650</v>
      </c>
      <c r="D269" s="22" t="s">
        <v>651</v>
      </c>
      <c r="E269" s="22">
        <v>0</v>
      </c>
      <c r="F269" s="22">
        <v>0</v>
      </c>
      <c r="G269" s="22">
        <v>0</v>
      </c>
      <c r="H269" s="22"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</row>
    <row r="270" spans="1:19" x14ac:dyDescent="0.35">
      <c r="A270" s="22" t="s">
        <v>114</v>
      </c>
      <c r="B270" s="22" t="s">
        <v>507</v>
      </c>
      <c r="C270" s="22" t="s">
        <v>652</v>
      </c>
      <c r="D270" s="22" t="s">
        <v>653</v>
      </c>
      <c r="E270" s="22">
        <v>0</v>
      </c>
      <c r="F270" s="22">
        <v>1535</v>
      </c>
      <c r="G270" s="22">
        <v>0</v>
      </c>
      <c r="H270" s="22">
        <v>0</v>
      </c>
      <c r="I270" s="22">
        <v>0</v>
      </c>
      <c r="J270" s="22">
        <v>0</v>
      </c>
      <c r="K270" s="22">
        <v>0</v>
      </c>
      <c r="L270" s="22">
        <v>1535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</row>
    <row r="271" spans="1:19" x14ac:dyDescent="0.35">
      <c r="A271" s="22" t="s">
        <v>114</v>
      </c>
      <c r="B271" s="22" t="s">
        <v>507</v>
      </c>
      <c r="C271" s="22" t="s">
        <v>654</v>
      </c>
      <c r="D271" s="22" t="s">
        <v>655</v>
      </c>
      <c r="E271" s="22">
        <v>0</v>
      </c>
      <c r="F271" s="22">
        <v>0</v>
      </c>
      <c r="G271" s="22">
        <v>0</v>
      </c>
      <c r="H271" s="22">
        <v>0</v>
      </c>
      <c r="I271" s="22">
        <v>0</v>
      </c>
      <c r="J271" s="22">
        <v>0</v>
      </c>
      <c r="K271" s="22">
        <v>0</v>
      </c>
      <c r="L271" s="22">
        <v>0</v>
      </c>
      <c r="M271" s="22"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</row>
    <row r="272" spans="1:19" x14ac:dyDescent="0.35">
      <c r="A272" s="22" t="s">
        <v>114</v>
      </c>
      <c r="B272" s="22" t="s">
        <v>507</v>
      </c>
      <c r="C272" s="22" t="s">
        <v>656</v>
      </c>
      <c r="D272" s="22" t="s">
        <v>657</v>
      </c>
      <c r="E272" s="22">
        <v>0</v>
      </c>
      <c r="F272" s="22">
        <v>2079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2079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  <c r="S272" s="22">
        <v>0</v>
      </c>
    </row>
    <row r="273" spans="1:19" x14ac:dyDescent="0.35">
      <c r="A273" s="22" t="s">
        <v>114</v>
      </c>
      <c r="B273" s="22" t="s">
        <v>507</v>
      </c>
      <c r="C273" s="22" t="s">
        <v>658</v>
      </c>
      <c r="D273" s="22" t="s">
        <v>659</v>
      </c>
      <c r="E273" s="22">
        <v>0</v>
      </c>
      <c r="F273" s="22">
        <v>0</v>
      </c>
      <c r="G273" s="22">
        <v>0</v>
      </c>
      <c r="H273" s="22"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  <c r="S273" s="22">
        <v>0</v>
      </c>
    </row>
    <row r="274" spans="1:19" x14ac:dyDescent="0.35">
      <c r="A274" s="22" t="s">
        <v>114</v>
      </c>
      <c r="B274" s="22" t="s">
        <v>507</v>
      </c>
      <c r="C274" s="22" t="s">
        <v>660</v>
      </c>
      <c r="D274" s="22" t="s">
        <v>661</v>
      </c>
      <c r="E274" s="22">
        <v>0</v>
      </c>
      <c r="F274" s="22">
        <v>3174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3174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</row>
    <row r="275" spans="1:19" x14ac:dyDescent="0.35">
      <c r="A275" s="22" t="s">
        <v>114</v>
      </c>
      <c r="B275" s="22" t="s">
        <v>507</v>
      </c>
      <c r="C275" s="22" t="s">
        <v>662</v>
      </c>
      <c r="D275" s="22" t="s">
        <v>663</v>
      </c>
      <c r="E275" s="22">
        <v>0</v>
      </c>
      <c r="F275" s="22">
        <v>2931</v>
      </c>
      <c r="G275" s="22">
        <v>0</v>
      </c>
      <c r="H275" s="22">
        <v>0</v>
      </c>
      <c r="I275" s="22">
        <v>0</v>
      </c>
      <c r="J275" s="22">
        <v>0</v>
      </c>
      <c r="K275" s="22">
        <v>0</v>
      </c>
      <c r="L275" s="22">
        <v>2931</v>
      </c>
      <c r="M275" s="22"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0</v>
      </c>
      <c r="S275" s="22">
        <v>0</v>
      </c>
    </row>
    <row r="276" spans="1:19" x14ac:dyDescent="0.35">
      <c r="A276" s="22" t="s">
        <v>114</v>
      </c>
      <c r="B276" s="22" t="s">
        <v>507</v>
      </c>
      <c r="C276" s="22" t="s">
        <v>664</v>
      </c>
      <c r="D276" s="22" t="s">
        <v>665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0</v>
      </c>
      <c r="S276" s="22">
        <v>0</v>
      </c>
    </row>
    <row r="277" spans="1:19" x14ac:dyDescent="0.35">
      <c r="A277" s="22" t="s">
        <v>114</v>
      </c>
      <c r="B277" s="22" t="s">
        <v>507</v>
      </c>
      <c r="C277" s="22" t="s">
        <v>666</v>
      </c>
      <c r="D277" s="22" t="s">
        <v>667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</row>
    <row r="278" spans="1:19" x14ac:dyDescent="0.35">
      <c r="A278" s="22" t="s">
        <v>114</v>
      </c>
      <c r="B278" s="22" t="s">
        <v>507</v>
      </c>
      <c r="C278" s="22" t="s">
        <v>668</v>
      </c>
      <c r="D278" s="22" t="s">
        <v>669</v>
      </c>
      <c r="E278" s="22">
        <v>0</v>
      </c>
      <c r="F278" s="22">
        <v>507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507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</row>
    <row r="279" spans="1:19" x14ac:dyDescent="0.35">
      <c r="A279" s="22" t="s">
        <v>114</v>
      </c>
      <c r="B279" s="22" t="s">
        <v>670</v>
      </c>
      <c r="C279" s="22" t="s">
        <v>671</v>
      </c>
      <c r="D279" s="22" t="s">
        <v>672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</row>
    <row r="280" spans="1:19" x14ac:dyDescent="0.35">
      <c r="A280" s="22" t="s">
        <v>114</v>
      </c>
      <c r="B280" s="22" t="s">
        <v>670</v>
      </c>
      <c r="C280" s="22" t="s">
        <v>673</v>
      </c>
      <c r="D280" s="22" t="s">
        <v>674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</row>
    <row r="281" spans="1:19" x14ac:dyDescent="0.35">
      <c r="A281" s="22" t="s">
        <v>114</v>
      </c>
      <c r="B281" s="22" t="s">
        <v>670</v>
      </c>
      <c r="C281" s="22" t="s">
        <v>675</v>
      </c>
      <c r="D281" s="22" t="s">
        <v>676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</row>
    <row r="282" spans="1:19" x14ac:dyDescent="0.35">
      <c r="A282" s="22" t="s">
        <v>114</v>
      </c>
      <c r="B282" s="22" t="s">
        <v>670</v>
      </c>
      <c r="C282" s="22" t="s">
        <v>677</v>
      </c>
      <c r="D282" s="22" t="s">
        <v>678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</row>
    <row r="283" spans="1:19" x14ac:dyDescent="0.35">
      <c r="A283" s="22" t="s">
        <v>114</v>
      </c>
      <c r="B283" s="22" t="s">
        <v>670</v>
      </c>
      <c r="C283" s="22" t="s">
        <v>679</v>
      </c>
      <c r="D283" s="22" t="s">
        <v>680</v>
      </c>
      <c r="E283" s="22">
        <v>0</v>
      </c>
      <c r="F283" s="22">
        <v>0</v>
      </c>
      <c r="G283" s="22">
        <v>0</v>
      </c>
      <c r="H283" s="22"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</row>
    <row r="284" spans="1:19" x14ac:dyDescent="0.35">
      <c r="A284" s="22" t="s">
        <v>114</v>
      </c>
      <c r="B284" s="22" t="s">
        <v>670</v>
      </c>
      <c r="C284" s="22" t="s">
        <v>681</v>
      </c>
      <c r="D284" s="22" t="s">
        <v>682</v>
      </c>
      <c r="E284" s="22">
        <v>0</v>
      </c>
      <c r="F284" s="22">
        <v>0</v>
      </c>
      <c r="G284" s="22">
        <v>0</v>
      </c>
      <c r="H284" s="22"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</row>
    <row r="285" spans="1:19" x14ac:dyDescent="0.35">
      <c r="A285" s="22" t="s">
        <v>114</v>
      </c>
      <c r="B285" s="22" t="s">
        <v>670</v>
      </c>
      <c r="C285" s="22" t="s">
        <v>683</v>
      </c>
      <c r="D285" s="22" t="s">
        <v>684</v>
      </c>
      <c r="E285" s="22">
        <v>0</v>
      </c>
      <c r="F285" s="22">
        <v>0</v>
      </c>
      <c r="G285" s="22">
        <v>0</v>
      </c>
      <c r="H285" s="22"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</row>
    <row r="286" spans="1:19" x14ac:dyDescent="0.35">
      <c r="A286" s="22" t="s">
        <v>114</v>
      </c>
      <c r="B286" s="22" t="s">
        <v>670</v>
      </c>
      <c r="C286" s="22" t="s">
        <v>685</v>
      </c>
      <c r="D286" s="22" t="s">
        <v>686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</row>
    <row r="287" spans="1:19" x14ac:dyDescent="0.35">
      <c r="A287" s="22" t="s">
        <v>114</v>
      </c>
      <c r="B287" s="22" t="s">
        <v>670</v>
      </c>
      <c r="C287" s="22" t="s">
        <v>687</v>
      </c>
      <c r="D287" s="22" t="s">
        <v>688</v>
      </c>
      <c r="E287" s="22">
        <v>0</v>
      </c>
      <c r="F287" s="22">
        <v>0</v>
      </c>
      <c r="G287" s="22">
        <v>0</v>
      </c>
      <c r="H287" s="22"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</row>
    <row r="288" spans="1:19" x14ac:dyDescent="0.35">
      <c r="A288" s="22" t="s">
        <v>114</v>
      </c>
      <c r="B288" s="22" t="s">
        <v>670</v>
      </c>
      <c r="C288" s="22" t="s">
        <v>689</v>
      </c>
      <c r="D288" s="22" t="s">
        <v>690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</row>
    <row r="289" spans="1:19" x14ac:dyDescent="0.35">
      <c r="A289" s="22" t="s">
        <v>114</v>
      </c>
      <c r="B289" s="22" t="s">
        <v>670</v>
      </c>
      <c r="C289" s="22" t="s">
        <v>691</v>
      </c>
      <c r="D289" s="22" t="s">
        <v>692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</row>
    <row r="290" spans="1:19" x14ac:dyDescent="0.35">
      <c r="A290" s="22" t="s">
        <v>114</v>
      </c>
      <c r="B290" s="22" t="s">
        <v>670</v>
      </c>
      <c r="C290" s="22" t="s">
        <v>693</v>
      </c>
      <c r="D290" s="22" t="s">
        <v>694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</row>
    <row r="291" spans="1:19" x14ac:dyDescent="0.35">
      <c r="A291" s="22" t="s">
        <v>114</v>
      </c>
      <c r="B291" s="22" t="s">
        <v>670</v>
      </c>
      <c r="C291" s="22" t="s">
        <v>695</v>
      </c>
      <c r="D291" s="22" t="s">
        <v>696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0</v>
      </c>
      <c r="S291" s="22">
        <v>0</v>
      </c>
    </row>
    <row r="292" spans="1:19" x14ac:dyDescent="0.35">
      <c r="A292" s="22" t="s">
        <v>114</v>
      </c>
      <c r="B292" s="22" t="s">
        <v>670</v>
      </c>
      <c r="C292" s="22" t="s">
        <v>697</v>
      </c>
      <c r="D292" s="22" t="s">
        <v>698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</row>
    <row r="293" spans="1:19" x14ac:dyDescent="0.35">
      <c r="A293" s="22" t="s">
        <v>114</v>
      </c>
      <c r="B293" s="22" t="s">
        <v>670</v>
      </c>
      <c r="C293" s="22" t="s">
        <v>699</v>
      </c>
      <c r="D293" s="22" t="s">
        <v>700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</row>
    <row r="294" spans="1:19" x14ac:dyDescent="0.35">
      <c r="A294" s="22" t="s">
        <v>114</v>
      </c>
      <c r="B294" s="22" t="s">
        <v>670</v>
      </c>
      <c r="C294" s="22" t="s">
        <v>701</v>
      </c>
      <c r="D294" s="22" t="s">
        <v>702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</row>
    <row r="295" spans="1:19" x14ac:dyDescent="0.35">
      <c r="A295" s="22" t="s">
        <v>114</v>
      </c>
      <c r="B295" s="22" t="s">
        <v>670</v>
      </c>
      <c r="C295" s="22" t="s">
        <v>703</v>
      </c>
      <c r="D295" s="22" t="s">
        <v>704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</row>
    <row r="296" spans="1:19" x14ac:dyDescent="0.35">
      <c r="A296" s="22" t="s">
        <v>114</v>
      </c>
      <c r="B296" s="22" t="s">
        <v>670</v>
      </c>
      <c r="C296" s="22" t="s">
        <v>705</v>
      </c>
      <c r="D296" s="22" t="s">
        <v>706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</row>
    <row r="297" spans="1:19" x14ac:dyDescent="0.35">
      <c r="A297" s="22" t="s">
        <v>114</v>
      </c>
      <c r="B297" s="22" t="s">
        <v>670</v>
      </c>
      <c r="C297" s="22" t="s">
        <v>707</v>
      </c>
      <c r="D297" s="22" t="s">
        <v>708</v>
      </c>
      <c r="E297" s="22">
        <v>0</v>
      </c>
      <c r="F297" s="22">
        <v>0</v>
      </c>
      <c r="G297" s="22">
        <v>0</v>
      </c>
      <c r="H297" s="22"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</row>
    <row r="298" spans="1:19" x14ac:dyDescent="0.35">
      <c r="A298" s="22" t="s">
        <v>114</v>
      </c>
      <c r="B298" s="22" t="s">
        <v>670</v>
      </c>
      <c r="C298" s="22" t="s">
        <v>709</v>
      </c>
      <c r="D298" s="22" t="s">
        <v>710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</row>
    <row r="299" spans="1:19" x14ac:dyDescent="0.35">
      <c r="A299" s="22" t="s">
        <v>114</v>
      </c>
      <c r="B299" s="22" t="s">
        <v>670</v>
      </c>
      <c r="C299" s="22" t="s">
        <v>711</v>
      </c>
      <c r="D299" s="22" t="s">
        <v>712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</row>
    <row r="300" spans="1:19" x14ac:dyDescent="0.35">
      <c r="A300" s="22" t="s">
        <v>114</v>
      </c>
      <c r="B300" s="22" t="s">
        <v>670</v>
      </c>
      <c r="C300" s="22" t="s">
        <v>713</v>
      </c>
      <c r="D300" s="22" t="s">
        <v>714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</row>
    <row r="301" spans="1:19" x14ac:dyDescent="0.35">
      <c r="A301" s="22" t="s">
        <v>114</v>
      </c>
      <c r="B301" s="22" t="s">
        <v>670</v>
      </c>
      <c r="C301" s="22" t="s">
        <v>715</v>
      </c>
      <c r="D301" s="22" t="s">
        <v>716</v>
      </c>
      <c r="E301" s="22">
        <v>0</v>
      </c>
      <c r="F301" s="22">
        <v>0</v>
      </c>
      <c r="G301" s="22">
        <v>0</v>
      </c>
      <c r="H301" s="22"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0</v>
      </c>
      <c r="S301" s="22">
        <v>0</v>
      </c>
    </row>
    <row r="302" spans="1:19" x14ac:dyDescent="0.35">
      <c r="A302" s="22" t="s">
        <v>114</v>
      </c>
      <c r="B302" s="22" t="s">
        <v>670</v>
      </c>
      <c r="C302" s="22" t="s">
        <v>717</v>
      </c>
      <c r="D302" s="22" t="s">
        <v>718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</row>
    <row r="303" spans="1:19" x14ac:dyDescent="0.35">
      <c r="A303" s="22" t="s">
        <v>114</v>
      </c>
      <c r="B303" s="22" t="s">
        <v>670</v>
      </c>
      <c r="C303" s="22" t="s">
        <v>719</v>
      </c>
      <c r="D303" s="22" t="s">
        <v>720</v>
      </c>
      <c r="E303" s="22">
        <v>0</v>
      </c>
      <c r="F303" s="22">
        <v>0</v>
      </c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</row>
    <row r="304" spans="1:19" x14ac:dyDescent="0.35">
      <c r="A304" s="22" t="s">
        <v>114</v>
      </c>
      <c r="B304" s="22" t="s">
        <v>670</v>
      </c>
      <c r="C304" s="22" t="s">
        <v>721</v>
      </c>
      <c r="D304" s="22" t="s">
        <v>722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</row>
    <row r="305" spans="1:19" x14ac:dyDescent="0.35">
      <c r="A305" s="22" t="s">
        <v>114</v>
      </c>
      <c r="B305" s="22" t="s">
        <v>670</v>
      </c>
      <c r="C305" s="22" t="s">
        <v>723</v>
      </c>
      <c r="D305" s="22" t="s">
        <v>724</v>
      </c>
      <c r="E305" s="22">
        <v>0</v>
      </c>
      <c r="F305" s="22">
        <v>0</v>
      </c>
      <c r="G305" s="22">
        <v>0</v>
      </c>
      <c r="H305" s="22"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</row>
    <row r="306" spans="1:19" x14ac:dyDescent="0.35">
      <c r="A306" s="22" t="s">
        <v>114</v>
      </c>
      <c r="B306" s="22" t="s">
        <v>670</v>
      </c>
      <c r="C306" s="22" t="s">
        <v>725</v>
      </c>
      <c r="D306" s="22" t="s">
        <v>726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</row>
    <row r="307" spans="1:19" x14ac:dyDescent="0.35">
      <c r="A307" s="22" t="s">
        <v>114</v>
      </c>
      <c r="B307" s="22" t="s">
        <v>670</v>
      </c>
      <c r="C307" s="22" t="s">
        <v>727</v>
      </c>
      <c r="D307" s="22" t="s">
        <v>728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</row>
    <row r="308" spans="1:19" x14ac:dyDescent="0.35">
      <c r="A308" s="22" t="s">
        <v>114</v>
      </c>
      <c r="B308" s="22" t="s">
        <v>670</v>
      </c>
      <c r="C308" s="22" t="s">
        <v>729</v>
      </c>
      <c r="D308" s="22" t="s">
        <v>730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</row>
    <row r="309" spans="1:19" x14ac:dyDescent="0.35">
      <c r="A309" s="22" t="s">
        <v>114</v>
      </c>
      <c r="B309" s="22" t="s">
        <v>670</v>
      </c>
      <c r="C309" s="22" t="s">
        <v>731</v>
      </c>
      <c r="D309" s="22" t="s">
        <v>732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</row>
    <row r="310" spans="1:19" x14ac:dyDescent="0.35">
      <c r="A310" s="22" t="s">
        <v>114</v>
      </c>
      <c r="B310" s="22" t="s">
        <v>670</v>
      </c>
      <c r="C310" s="22" t="s">
        <v>733</v>
      </c>
      <c r="D310" s="22" t="s">
        <v>734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</row>
    <row r="311" spans="1:19" x14ac:dyDescent="0.35">
      <c r="A311" s="22" t="s">
        <v>114</v>
      </c>
      <c r="B311" s="22" t="s">
        <v>670</v>
      </c>
      <c r="C311" s="22" t="s">
        <v>735</v>
      </c>
      <c r="D311" s="22" t="s">
        <v>736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</row>
    <row r="312" spans="1:19" x14ac:dyDescent="0.35">
      <c r="A312" s="22" t="s">
        <v>114</v>
      </c>
      <c r="B312" s="22" t="s">
        <v>670</v>
      </c>
      <c r="C312" s="22" t="s">
        <v>737</v>
      </c>
      <c r="D312" s="22" t="s">
        <v>738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</row>
    <row r="313" spans="1:19" x14ac:dyDescent="0.35">
      <c r="A313" s="22" t="s">
        <v>114</v>
      </c>
      <c r="B313" s="22" t="s">
        <v>670</v>
      </c>
      <c r="C313" s="22" t="s">
        <v>739</v>
      </c>
      <c r="D313" s="22" t="s">
        <v>740</v>
      </c>
      <c r="E313" s="22">
        <v>0</v>
      </c>
      <c r="F313" s="22">
        <v>0</v>
      </c>
      <c r="G313" s="22">
        <v>0</v>
      </c>
      <c r="H313" s="22"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  <c r="S313" s="22">
        <v>0</v>
      </c>
    </row>
    <row r="314" spans="1:19" x14ac:dyDescent="0.35">
      <c r="A314" s="22" t="s">
        <v>114</v>
      </c>
      <c r="B314" s="22" t="s">
        <v>670</v>
      </c>
      <c r="C314" s="22" t="s">
        <v>741</v>
      </c>
      <c r="D314" s="22" t="s">
        <v>742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</row>
    <row r="315" spans="1:19" x14ac:dyDescent="0.35">
      <c r="A315" s="22" t="s">
        <v>114</v>
      </c>
      <c r="B315" s="22" t="s">
        <v>670</v>
      </c>
      <c r="C315" s="22" t="s">
        <v>743</v>
      </c>
      <c r="D315" s="22" t="s">
        <v>744</v>
      </c>
      <c r="E315" s="22">
        <v>0</v>
      </c>
      <c r="F315" s="22">
        <v>0</v>
      </c>
      <c r="G315" s="22">
        <v>0</v>
      </c>
      <c r="H315" s="22"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</row>
    <row r="316" spans="1:19" x14ac:dyDescent="0.35">
      <c r="A316" s="22" t="s">
        <v>114</v>
      </c>
      <c r="B316" s="22" t="s">
        <v>670</v>
      </c>
      <c r="C316" s="22" t="s">
        <v>745</v>
      </c>
      <c r="D316" s="22" t="s">
        <v>746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</row>
    <row r="317" spans="1:19" x14ac:dyDescent="0.35">
      <c r="A317" s="22" t="s">
        <v>114</v>
      </c>
      <c r="B317" s="22" t="s">
        <v>670</v>
      </c>
      <c r="C317" s="22" t="s">
        <v>747</v>
      </c>
      <c r="D317" s="22" t="s">
        <v>748</v>
      </c>
      <c r="E317" s="22">
        <v>0</v>
      </c>
      <c r="F317" s="22">
        <v>0</v>
      </c>
      <c r="G317" s="22">
        <v>0</v>
      </c>
      <c r="H317" s="22"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</row>
    <row r="318" spans="1:19" x14ac:dyDescent="0.35">
      <c r="A318" s="22" t="s">
        <v>114</v>
      </c>
      <c r="B318" s="22" t="s">
        <v>670</v>
      </c>
      <c r="C318" s="22" t="s">
        <v>749</v>
      </c>
      <c r="D318" s="22" t="s">
        <v>750</v>
      </c>
      <c r="E318" s="22">
        <v>0</v>
      </c>
      <c r="F318" s="22">
        <v>0</v>
      </c>
      <c r="G318" s="22">
        <v>0</v>
      </c>
      <c r="H318" s="22"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</row>
    <row r="319" spans="1:19" x14ac:dyDescent="0.35">
      <c r="A319" s="22" t="s">
        <v>114</v>
      </c>
      <c r="B319" s="22" t="s">
        <v>670</v>
      </c>
      <c r="C319" s="22" t="s">
        <v>751</v>
      </c>
      <c r="D319" s="22" t="s">
        <v>752</v>
      </c>
      <c r="E319" s="22">
        <v>0</v>
      </c>
      <c r="F319" s="22">
        <v>0</v>
      </c>
      <c r="G319" s="22">
        <v>0</v>
      </c>
      <c r="H319" s="22"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</row>
    <row r="320" spans="1:19" x14ac:dyDescent="0.35">
      <c r="A320" s="22" t="s">
        <v>114</v>
      </c>
      <c r="B320" s="22" t="s">
        <v>670</v>
      </c>
      <c r="C320" s="22" t="s">
        <v>753</v>
      </c>
      <c r="D320" s="22" t="s">
        <v>754</v>
      </c>
      <c r="E320" s="22">
        <v>0</v>
      </c>
      <c r="F320" s="22">
        <v>0</v>
      </c>
      <c r="G320" s="22">
        <v>0</v>
      </c>
      <c r="H320" s="22">
        <v>0</v>
      </c>
      <c r="I320" s="22">
        <v>0</v>
      </c>
      <c r="J320" s="22">
        <v>0</v>
      </c>
      <c r="K320" s="22">
        <v>0</v>
      </c>
      <c r="L320" s="22">
        <v>0</v>
      </c>
      <c r="M320" s="22"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</row>
    <row r="321" spans="1:19" x14ac:dyDescent="0.35">
      <c r="A321" s="22" t="s">
        <v>114</v>
      </c>
      <c r="B321" s="22" t="s">
        <v>670</v>
      </c>
      <c r="C321" s="22" t="s">
        <v>755</v>
      </c>
      <c r="D321" s="22" t="s">
        <v>756</v>
      </c>
      <c r="E321" s="22">
        <v>0</v>
      </c>
      <c r="F321" s="22">
        <v>0</v>
      </c>
      <c r="G321" s="22">
        <v>0</v>
      </c>
      <c r="H321" s="22"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</row>
    <row r="322" spans="1:19" x14ac:dyDescent="0.35">
      <c r="A322" s="22" t="s">
        <v>114</v>
      </c>
      <c r="B322" s="22" t="s">
        <v>670</v>
      </c>
      <c r="C322" s="22" t="s">
        <v>757</v>
      </c>
      <c r="D322" s="22" t="s">
        <v>758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</row>
    <row r="323" spans="1:19" x14ac:dyDescent="0.35">
      <c r="A323" s="22" t="s">
        <v>114</v>
      </c>
      <c r="B323" s="22" t="s">
        <v>670</v>
      </c>
      <c r="C323" s="22" t="s">
        <v>759</v>
      </c>
      <c r="D323" s="22" t="s">
        <v>760</v>
      </c>
      <c r="E323" s="22">
        <v>0</v>
      </c>
      <c r="F323" s="22">
        <v>0</v>
      </c>
      <c r="G323" s="22">
        <v>0</v>
      </c>
      <c r="H323" s="22"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</row>
    <row r="324" spans="1:19" x14ac:dyDescent="0.35">
      <c r="A324" s="22" t="s">
        <v>114</v>
      </c>
      <c r="B324" s="22" t="s">
        <v>670</v>
      </c>
      <c r="C324" s="22" t="s">
        <v>761</v>
      </c>
      <c r="D324" s="22" t="s">
        <v>762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</row>
    <row r="325" spans="1:19" x14ac:dyDescent="0.35">
      <c r="A325" s="22" t="s">
        <v>114</v>
      </c>
      <c r="B325" s="22" t="s">
        <v>670</v>
      </c>
      <c r="C325" s="22" t="s">
        <v>763</v>
      </c>
      <c r="D325" s="22" t="s">
        <v>764</v>
      </c>
      <c r="E325" s="22">
        <v>0</v>
      </c>
      <c r="F325" s="22">
        <v>0</v>
      </c>
      <c r="G325" s="22">
        <v>0</v>
      </c>
      <c r="H325" s="22"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</row>
    <row r="326" spans="1:19" x14ac:dyDescent="0.35">
      <c r="A326" s="22" t="s">
        <v>114</v>
      </c>
      <c r="B326" s="22" t="s">
        <v>670</v>
      </c>
      <c r="C326" s="22" t="s">
        <v>765</v>
      </c>
      <c r="D326" s="22" t="s">
        <v>766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</row>
    <row r="327" spans="1:19" x14ac:dyDescent="0.35">
      <c r="A327" s="22" t="s">
        <v>114</v>
      </c>
      <c r="B327" s="22" t="s">
        <v>670</v>
      </c>
      <c r="C327" s="22" t="s">
        <v>767</v>
      </c>
      <c r="D327" s="22" t="s">
        <v>768</v>
      </c>
      <c r="E327" s="22">
        <v>0</v>
      </c>
      <c r="F327" s="22">
        <v>0</v>
      </c>
      <c r="G327" s="22">
        <v>0</v>
      </c>
      <c r="H327" s="22"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</row>
    <row r="328" spans="1:19" x14ac:dyDescent="0.35">
      <c r="A328" s="22" t="s">
        <v>114</v>
      </c>
      <c r="B328" s="22" t="s">
        <v>670</v>
      </c>
      <c r="C328" s="22" t="s">
        <v>769</v>
      </c>
      <c r="D328" s="22" t="s">
        <v>770</v>
      </c>
      <c r="E328" s="22">
        <v>0</v>
      </c>
      <c r="F328" s="22">
        <v>0</v>
      </c>
      <c r="G328" s="22">
        <v>0</v>
      </c>
      <c r="H328" s="22">
        <v>0</v>
      </c>
      <c r="I328" s="22">
        <v>0</v>
      </c>
      <c r="J328" s="22">
        <v>0</v>
      </c>
      <c r="K328" s="22">
        <v>0</v>
      </c>
      <c r="L328" s="22">
        <v>0</v>
      </c>
      <c r="M328" s="22"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0</v>
      </c>
      <c r="S328" s="22">
        <v>0</v>
      </c>
    </row>
    <row r="329" spans="1:19" x14ac:dyDescent="0.35">
      <c r="A329" s="22" t="s">
        <v>114</v>
      </c>
      <c r="B329" s="22" t="s">
        <v>670</v>
      </c>
      <c r="C329" s="22" t="s">
        <v>771</v>
      </c>
      <c r="D329" s="22" t="s">
        <v>772</v>
      </c>
      <c r="E329" s="22">
        <v>0</v>
      </c>
      <c r="F329" s="22">
        <v>0</v>
      </c>
      <c r="G329" s="22">
        <v>0</v>
      </c>
      <c r="H329" s="22">
        <v>0</v>
      </c>
      <c r="I329" s="22">
        <v>0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</row>
    <row r="330" spans="1:19" x14ac:dyDescent="0.35">
      <c r="A330" s="22" t="s">
        <v>114</v>
      </c>
      <c r="B330" s="22" t="s">
        <v>773</v>
      </c>
      <c r="C330" s="22" t="s">
        <v>774</v>
      </c>
      <c r="D330" s="22" t="s">
        <v>775</v>
      </c>
      <c r="E330" s="22">
        <v>86981</v>
      </c>
      <c r="F330" s="22">
        <v>123057</v>
      </c>
      <c r="G330" s="22">
        <v>0</v>
      </c>
      <c r="H330" s="22">
        <v>0</v>
      </c>
      <c r="I330" s="22">
        <v>0</v>
      </c>
      <c r="J330" s="22">
        <v>0</v>
      </c>
      <c r="K330" s="22">
        <v>0</v>
      </c>
      <c r="L330" s="22">
        <v>210038</v>
      </c>
      <c r="M330" s="22"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</row>
    <row r="331" spans="1:19" x14ac:dyDescent="0.35">
      <c r="A331" s="22" t="s">
        <v>114</v>
      </c>
      <c r="B331" s="22" t="s">
        <v>773</v>
      </c>
      <c r="C331" s="22" t="s">
        <v>776</v>
      </c>
      <c r="D331" s="22" t="s">
        <v>777</v>
      </c>
      <c r="E331" s="22">
        <v>92739</v>
      </c>
      <c r="F331" s="22">
        <v>1084608</v>
      </c>
      <c r="G331" s="22">
        <v>482</v>
      </c>
      <c r="H331" s="22">
        <v>1337</v>
      </c>
      <c r="I331" s="22">
        <v>0</v>
      </c>
      <c r="J331" s="22">
        <v>0</v>
      </c>
      <c r="K331" s="22">
        <v>0</v>
      </c>
      <c r="L331" s="22">
        <v>1179166</v>
      </c>
      <c r="M331" s="22"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</row>
    <row r="332" spans="1:19" x14ac:dyDescent="0.35">
      <c r="A332" s="22" t="s">
        <v>114</v>
      </c>
      <c r="B332" s="22" t="s">
        <v>773</v>
      </c>
      <c r="C332" s="22" t="s">
        <v>778</v>
      </c>
      <c r="D332" s="22" t="s">
        <v>779</v>
      </c>
      <c r="E332" s="22">
        <v>6952</v>
      </c>
      <c r="F332" s="22">
        <v>36210</v>
      </c>
      <c r="G332" s="22">
        <v>0</v>
      </c>
      <c r="H332" s="22">
        <v>0</v>
      </c>
      <c r="I332" s="22">
        <v>0</v>
      </c>
      <c r="J332" s="22">
        <v>0</v>
      </c>
      <c r="K332" s="22">
        <v>0</v>
      </c>
      <c r="L332" s="22">
        <v>43162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</row>
    <row r="333" spans="1:19" x14ac:dyDescent="0.35">
      <c r="A333" s="22" t="s">
        <v>114</v>
      </c>
      <c r="B333" s="22" t="s">
        <v>773</v>
      </c>
      <c r="C333" s="22" t="s">
        <v>780</v>
      </c>
      <c r="D333" s="22" t="s">
        <v>781</v>
      </c>
      <c r="E333" s="22">
        <v>1572</v>
      </c>
      <c r="F333" s="22">
        <v>23797</v>
      </c>
      <c r="G333" s="22">
        <v>0</v>
      </c>
      <c r="H333" s="22">
        <v>0</v>
      </c>
      <c r="I333" s="22">
        <v>0</v>
      </c>
      <c r="J333" s="22">
        <v>0</v>
      </c>
      <c r="K333" s="22">
        <v>0</v>
      </c>
      <c r="L333" s="22">
        <v>25369</v>
      </c>
      <c r="M333" s="22"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</row>
    <row r="334" spans="1:19" x14ac:dyDescent="0.35">
      <c r="A334" s="22" t="s">
        <v>114</v>
      </c>
      <c r="B334" s="22" t="s">
        <v>773</v>
      </c>
      <c r="C334" s="22" t="s">
        <v>782</v>
      </c>
      <c r="D334" s="22" t="s">
        <v>783</v>
      </c>
      <c r="E334" s="22">
        <v>11757</v>
      </c>
      <c r="F334" s="22">
        <v>6809</v>
      </c>
      <c r="G334" s="22">
        <v>0</v>
      </c>
      <c r="H334" s="22">
        <v>0</v>
      </c>
      <c r="I334" s="22">
        <v>0</v>
      </c>
      <c r="J334" s="22">
        <v>0</v>
      </c>
      <c r="K334" s="22">
        <v>0</v>
      </c>
      <c r="L334" s="22">
        <v>18566</v>
      </c>
      <c r="M334" s="22"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</row>
    <row r="335" spans="1:19" x14ac:dyDescent="0.35">
      <c r="A335" s="22" t="s">
        <v>114</v>
      </c>
      <c r="B335" s="22" t="s">
        <v>773</v>
      </c>
      <c r="C335" s="22" t="s">
        <v>784</v>
      </c>
      <c r="D335" s="22" t="s">
        <v>785</v>
      </c>
      <c r="E335" s="22">
        <v>0</v>
      </c>
      <c r="F335" s="22">
        <v>0</v>
      </c>
      <c r="G335" s="22">
        <v>0</v>
      </c>
      <c r="H335" s="22"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</row>
    <row r="336" spans="1:19" x14ac:dyDescent="0.35">
      <c r="A336" s="22" t="s">
        <v>114</v>
      </c>
      <c r="B336" s="22" t="s">
        <v>773</v>
      </c>
      <c r="C336" s="22" t="s">
        <v>786</v>
      </c>
      <c r="D336" s="22" t="s">
        <v>787</v>
      </c>
      <c r="E336" s="22">
        <v>0</v>
      </c>
      <c r="F336" s="22">
        <v>54909</v>
      </c>
      <c r="G336" s="22">
        <v>0</v>
      </c>
      <c r="H336" s="22">
        <v>0</v>
      </c>
      <c r="I336" s="22">
        <v>0</v>
      </c>
      <c r="J336" s="22">
        <v>0</v>
      </c>
      <c r="K336" s="22">
        <v>0</v>
      </c>
      <c r="L336" s="22">
        <v>54909</v>
      </c>
      <c r="M336" s="22"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</row>
    <row r="337" spans="1:19" x14ac:dyDescent="0.35">
      <c r="A337" s="22" t="s">
        <v>114</v>
      </c>
      <c r="B337" s="22" t="s">
        <v>773</v>
      </c>
      <c r="C337" s="22" t="s">
        <v>788</v>
      </c>
      <c r="D337" s="22" t="s">
        <v>789</v>
      </c>
      <c r="E337" s="22">
        <v>54435</v>
      </c>
      <c r="F337" s="22">
        <v>45904</v>
      </c>
      <c r="G337" s="22">
        <v>0</v>
      </c>
      <c r="H337" s="22">
        <v>0</v>
      </c>
      <c r="I337" s="22">
        <v>0</v>
      </c>
      <c r="J337" s="22">
        <v>0</v>
      </c>
      <c r="K337" s="22">
        <v>0</v>
      </c>
      <c r="L337" s="22">
        <v>100339</v>
      </c>
      <c r="M337" s="22"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  <c r="S337" s="22">
        <v>0</v>
      </c>
    </row>
    <row r="338" spans="1:19" x14ac:dyDescent="0.35">
      <c r="A338" s="22" t="s">
        <v>114</v>
      </c>
      <c r="B338" s="22" t="s">
        <v>790</v>
      </c>
      <c r="C338" s="22" t="s">
        <v>791</v>
      </c>
      <c r="D338" s="22" t="s">
        <v>792</v>
      </c>
      <c r="E338" s="22">
        <v>288</v>
      </c>
      <c r="F338" s="22">
        <v>1773</v>
      </c>
      <c r="G338" s="22">
        <v>0</v>
      </c>
      <c r="H338" s="22">
        <v>0</v>
      </c>
      <c r="I338" s="22">
        <v>0</v>
      </c>
      <c r="J338" s="22">
        <v>0</v>
      </c>
      <c r="K338" s="22">
        <v>0</v>
      </c>
      <c r="L338" s="22">
        <v>2061</v>
      </c>
      <c r="M338" s="22"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0</v>
      </c>
      <c r="S338" s="22">
        <v>0</v>
      </c>
    </row>
    <row r="339" spans="1:19" x14ac:dyDescent="0.35">
      <c r="A339" s="22"/>
      <c r="B339" s="22"/>
      <c r="C339" s="22"/>
      <c r="D339" s="22" t="s">
        <v>793</v>
      </c>
      <c r="E339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58EAD-4E95-40CF-AFBA-73ECE9D67D48}">
  <dimension ref="A1:S339"/>
  <sheetViews>
    <sheetView zoomScale="90" zoomScaleNormal="90" workbookViewId="0"/>
  </sheetViews>
  <sheetFormatPr defaultRowHeight="14.5" x14ac:dyDescent="0.35"/>
  <cols>
    <col min="2" max="2" width="23.7265625" customWidth="1"/>
    <col min="4" max="4" width="37.7265625" customWidth="1"/>
    <col min="5" max="19" width="15.7265625" customWidth="1"/>
  </cols>
  <sheetData>
    <row r="1" spans="1:19" ht="24" customHeight="1" x14ac:dyDescent="0.4">
      <c r="A1" s="4" t="str">
        <f>HYPERLINK("#'Index'!A1", "&lt;&lt; Index")</f>
        <v>&lt;&lt; Index</v>
      </c>
      <c r="B1" s="20" t="s">
        <v>1230</v>
      </c>
      <c r="D1" s="20" t="s">
        <v>1261</v>
      </c>
    </row>
    <row r="2" spans="1:19" ht="64" customHeight="1" x14ac:dyDescent="0.3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1232</v>
      </c>
      <c r="F2" s="21" t="s">
        <v>1233</v>
      </c>
      <c r="G2" s="21" t="s">
        <v>1133</v>
      </c>
      <c r="H2" s="21" t="s">
        <v>1234</v>
      </c>
      <c r="I2" s="21" t="s">
        <v>1235</v>
      </c>
      <c r="J2" s="21" t="s">
        <v>1236</v>
      </c>
      <c r="K2" s="21" t="s">
        <v>1237</v>
      </c>
      <c r="L2" s="21" t="s">
        <v>1238</v>
      </c>
      <c r="M2" s="21" t="s">
        <v>1239</v>
      </c>
      <c r="N2" s="21" t="s">
        <v>1240</v>
      </c>
      <c r="O2" s="21" t="s">
        <v>1241</v>
      </c>
      <c r="P2" s="21" t="s">
        <v>57</v>
      </c>
      <c r="Q2" s="21" t="s">
        <v>1242</v>
      </c>
      <c r="R2" s="21" t="s">
        <v>1243</v>
      </c>
      <c r="S2" s="21" t="s">
        <v>1244</v>
      </c>
    </row>
    <row r="3" spans="1:19" x14ac:dyDescent="0.35">
      <c r="A3" s="21"/>
      <c r="B3" s="21"/>
      <c r="C3" s="21"/>
      <c r="D3" s="21" t="s">
        <v>80</v>
      </c>
      <c r="E3" s="21" t="s">
        <v>1245</v>
      </c>
      <c r="F3" s="21" t="s">
        <v>1246</v>
      </c>
      <c r="G3" s="21" t="s">
        <v>1247</v>
      </c>
      <c r="H3" s="21" t="s">
        <v>1248</v>
      </c>
      <c r="I3" s="21" t="s">
        <v>1249</v>
      </c>
      <c r="J3" s="21" t="s">
        <v>1250</v>
      </c>
      <c r="K3" s="21" t="s">
        <v>1251</v>
      </c>
      <c r="L3" s="21" t="s">
        <v>1252</v>
      </c>
      <c r="M3" s="21" t="s">
        <v>1253</v>
      </c>
      <c r="N3" s="21" t="s">
        <v>1254</v>
      </c>
      <c r="O3" s="21" t="s">
        <v>1255</v>
      </c>
      <c r="P3" s="21" t="s">
        <v>1256</v>
      </c>
      <c r="Q3" s="21" t="s">
        <v>1257</v>
      </c>
      <c r="R3" s="21" t="s">
        <v>1258</v>
      </c>
      <c r="S3" s="21" t="s">
        <v>1259</v>
      </c>
    </row>
    <row r="4" spans="1:19" x14ac:dyDescent="0.35">
      <c r="A4" s="22" t="s">
        <v>114</v>
      </c>
      <c r="B4" s="22" t="s">
        <v>115</v>
      </c>
      <c r="C4" s="22" t="s">
        <v>116</v>
      </c>
      <c r="D4" s="22" t="s">
        <v>117</v>
      </c>
      <c r="E4" s="22">
        <v>70457960</v>
      </c>
      <c r="F4" s="22">
        <v>23695032</v>
      </c>
      <c r="G4" s="22">
        <v>673</v>
      </c>
      <c r="H4" s="22">
        <v>1082413</v>
      </c>
      <c r="I4" s="22">
        <v>25540</v>
      </c>
      <c r="J4" s="22">
        <v>225706</v>
      </c>
      <c r="K4" s="22">
        <v>-49669</v>
      </c>
      <c r="L4" s="22">
        <v>95437655</v>
      </c>
      <c r="M4" s="22">
        <v>24925078</v>
      </c>
      <c r="N4" s="22">
        <v>6536540</v>
      </c>
      <c r="O4" s="22">
        <v>417174</v>
      </c>
      <c r="P4" s="22">
        <v>0</v>
      </c>
      <c r="Q4" s="22">
        <v>0</v>
      </c>
      <c r="R4" s="22">
        <v>31878792</v>
      </c>
      <c r="S4" s="22">
        <v>63558863</v>
      </c>
    </row>
    <row r="5" spans="1:19" x14ac:dyDescent="0.35">
      <c r="A5" s="22" t="s">
        <v>114</v>
      </c>
      <c r="B5" s="22" t="s">
        <v>115</v>
      </c>
      <c r="C5" s="22" t="s">
        <v>118</v>
      </c>
      <c r="D5" s="22" t="s">
        <v>119</v>
      </c>
      <c r="E5" s="22">
        <v>26266735</v>
      </c>
      <c r="F5" s="22">
        <v>2770331</v>
      </c>
      <c r="G5" s="22">
        <v>1091</v>
      </c>
      <c r="H5" s="22">
        <v>240731</v>
      </c>
      <c r="I5" s="22">
        <v>0</v>
      </c>
      <c r="J5" s="22">
        <v>7327</v>
      </c>
      <c r="K5" s="22">
        <v>0</v>
      </c>
      <c r="L5" s="22">
        <v>29286215</v>
      </c>
      <c r="M5" s="22">
        <v>7173826</v>
      </c>
      <c r="N5" s="22">
        <v>786095</v>
      </c>
      <c r="O5" s="22">
        <v>79475</v>
      </c>
      <c r="P5" s="22">
        <v>1401</v>
      </c>
      <c r="Q5" s="22">
        <v>0</v>
      </c>
      <c r="R5" s="22">
        <v>8040797</v>
      </c>
      <c r="S5" s="22">
        <v>21245418</v>
      </c>
    </row>
    <row r="6" spans="1:19" x14ac:dyDescent="0.35">
      <c r="A6" s="22" t="s">
        <v>114</v>
      </c>
      <c r="B6" s="22" t="s">
        <v>115</v>
      </c>
      <c r="C6" s="22" t="s">
        <v>120</v>
      </c>
      <c r="D6" s="22" t="s">
        <v>121</v>
      </c>
      <c r="E6" s="22">
        <v>11476451</v>
      </c>
      <c r="F6" s="22">
        <v>5245268</v>
      </c>
      <c r="G6" s="22">
        <v>0</v>
      </c>
      <c r="H6" s="22">
        <v>441187</v>
      </c>
      <c r="I6" s="22">
        <v>0</v>
      </c>
      <c r="J6" s="22">
        <v>5618</v>
      </c>
      <c r="K6" s="22">
        <v>0</v>
      </c>
      <c r="L6" s="22">
        <v>17168524</v>
      </c>
      <c r="M6" s="22">
        <v>2701204</v>
      </c>
      <c r="N6" s="22">
        <v>1260369</v>
      </c>
      <c r="O6" s="22">
        <v>117978</v>
      </c>
      <c r="P6" s="22">
        <v>1910</v>
      </c>
      <c r="Q6" s="22">
        <v>0</v>
      </c>
      <c r="R6" s="22">
        <v>4081461</v>
      </c>
      <c r="S6" s="22">
        <v>13087063</v>
      </c>
    </row>
    <row r="7" spans="1:19" x14ac:dyDescent="0.35">
      <c r="A7" s="22" t="s">
        <v>114</v>
      </c>
      <c r="B7" s="22" t="s">
        <v>115</v>
      </c>
      <c r="C7" s="22" t="s">
        <v>122</v>
      </c>
      <c r="D7" s="22" t="s">
        <v>123</v>
      </c>
      <c r="E7" s="22">
        <v>1526829000</v>
      </c>
      <c r="F7" s="22">
        <v>1107140000</v>
      </c>
      <c r="G7" s="22">
        <v>0</v>
      </c>
      <c r="H7" s="22">
        <v>33215000</v>
      </c>
      <c r="I7" s="22">
        <v>344000</v>
      </c>
      <c r="J7" s="22">
        <v>146000</v>
      </c>
      <c r="K7" s="22">
        <v>0</v>
      </c>
      <c r="L7" s="22">
        <v>2667674000</v>
      </c>
      <c r="M7" s="22">
        <v>552361000</v>
      </c>
      <c r="N7" s="22">
        <v>218934000</v>
      </c>
      <c r="O7" s="22">
        <v>0</v>
      </c>
      <c r="P7" s="22">
        <v>7784000</v>
      </c>
      <c r="Q7" s="22">
        <v>0</v>
      </c>
      <c r="R7" s="22">
        <v>779079000</v>
      </c>
      <c r="S7" s="22">
        <v>1888595000</v>
      </c>
    </row>
    <row r="8" spans="1:19" x14ac:dyDescent="0.35">
      <c r="A8" s="22" t="s">
        <v>114</v>
      </c>
      <c r="B8" s="22" t="s">
        <v>115</v>
      </c>
      <c r="C8" s="22" t="s">
        <v>124</v>
      </c>
      <c r="D8" s="22" t="s">
        <v>125</v>
      </c>
      <c r="E8" s="22">
        <v>23250080</v>
      </c>
      <c r="F8" s="22">
        <v>9996488</v>
      </c>
      <c r="G8" s="22">
        <v>0</v>
      </c>
      <c r="H8" s="22">
        <v>443529</v>
      </c>
      <c r="I8" s="22">
        <v>0</v>
      </c>
      <c r="J8" s="22">
        <v>11451</v>
      </c>
      <c r="K8" s="22">
        <v>0</v>
      </c>
      <c r="L8" s="22">
        <v>33701548</v>
      </c>
      <c r="M8" s="22">
        <v>5442395</v>
      </c>
      <c r="N8" s="22">
        <v>2324694</v>
      </c>
      <c r="O8" s="22">
        <v>14220</v>
      </c>
      <c r="P8" s="22">
        <v>4992</v>
      </c>
      <c r="Q8" s="22">
        <v>0</v>
      </c>
      <c r="R8" s="22">
        <v>7786301</v>
      </c>
      <c r="S8" s="22">
        <v>25915247</v>
      </c>
    </row>
    <row r="9" spans="1:19" x14ac:dyDescent="0.35">
      <c r="A9" s="22" t="s">
        <v>114</v>
      </c>
      <c r="B9" s="22" t="s">
        <v>115</v>
      </c>
      <c r="C9" s="22" t="s">
        <v>126</v>
      </c>
      <c r="D9" s="22" t="s">
        <v>127</v>
      </c>
      <c r="E9" s="22">
        <v>27103266</v>
      </c>
      <c r="F9" s="22">
        <v>1832786</v>
      </c>
      <c r="G9" s="22">
        <v>0</v>
      </c>
      <c r="H9" s="22">
        <v>375059</v>
      </c>
      <c r="I9" s="22">
        <v>0</v>
      </c>
      <c r="J9" s="22">
        <v>5896</v>
      </c>
      <c r="K9" s="22">
        <v>0</v>
      </c>
      <c r="L9" s="22">
        <v>29317007</v>
      </c>
      <c r="M9" s="22">
        <v>9011116</v>
      </c>
      <c r="N9" s="22">
        <v>754370</v>
      </c>
      <c r="O9" s="22">
        <v>0</v>
      </c>
      <c r="P9" s="22">
        <v>2740</v>
      </c>
      <c r="Q9" s="22">
        <v>0</v>
      </c>
      <c r="R9" s="22">
        <v>9768226</v>
      </c>
      <c r="S9" s="22">
        <v>19548781</v>
      </c>
    </row>
    <row r="10" spans="1:19" x14ac:dyDescent="0.35">
      <c r="A10" s="22" t="s">
        <v>114</v>
      </c>
      <c r="B10" s="22" t="s">
        <v>115</v>
      </c>
      <c r="C10" s="22" t="s">
        <v>128</v>
      </c>
      <c r="D10" s="22" t="s">
        <v>129</v>
      </c>
      <c r="E10" s="22">
        <v>17605783</v>
      </c>
      <c r="F10" s="22">
        <v>9282385</v>
      </c>
      <c r="G10" s="22">
        <v>12090</v>
      </c>
      <c r="H10" s="22">
        <v>396324</v>
      </c>
      <c r="I10" s="22">
        <v>2853</v>
      </c>
      <c r="J10" s="22">
        <v>0</v>
      </c>
      <c r="K10" s="22">
        <v>0</v>
      </c>
      <c r="L10" s="22">
        <v>27299435</v>
      </c>
      <c r="M10" s="22">
        <v>4215861</v>
      </c>
      <c r="N10" s="22">
        <v>2262631</v>
      </c>
      <c r="O10" s="22">
        <v>196201</v>
      </c>
      <c r="P10" s="22">
        <v>1887</v>
      </c>
      <c r="Q10" s="22">
        <v>0</v>
      </c>
      <c r="R10" s="22">
        <v>6676580</v>
      </c>
      <c r="S10" s="22">
        <v>20622855</v>
      </c>
    </row>
    <row r="11" spans="1:19" x14ac:dyDescent="0.35">
      <c r="A11" s="22" t="s">
        <v>114</v>
      </c>
      <c r="B11" s="22" t="s">
        <v>115</v>
      </c>
      <c r="C11" s="22" t="s">
        <v>130</v>
      </c>
      <c r="D11" s="22" t="s">
        <v>131</v>
      </c>
      <c r="E11" s="22">
        <v>1244107000</v>
      </c>
      <c r="F11" s="22">
        <v>921956000</v>
      </c>
      <c r="G11" s="22">
        <v>0</v>
      </c>
      <c r="H11" s="22">
        <v>41452000</v>
      </c>
      <c r="I11" s="22">
        <v>549000</v>
      </c>
      <c r="J11" s="22">
        <v>362000</v>
      </c>
      <c r="K11" s="22">
        <v>-10911000</v>
      </c>
      <c r="L11" s="22">
        <v>2197515000</v>
      </c>
      <c r="M11" s="22">
        <v>335425000</v>
      </c>
      <c r="N11" s="22">
        <v>160075000</v>
      </c>
      <c r="O11" s="22">
        <v>0</v>
      </c>
      <c r="P11" s="22">
        <v>165000</v>
      </c>
      <c r="Q11" s="22">
        <v>-23276000</v>
      </c>
      <c r="R11" s="22">
        <v>472389000</v>
      </c>
      <c r="S11" s="22">
        <v>1725126000</v>
      </c>
    </row>
    <row r="12" spans="1:19" x14ac:dyDescent="0.35">
      <c r="A12" s="22" t="s">
        <v>114</v>
      </c>
      <c r="B12" s="22" t="s">
        <v>115</v>
      </c>
      <c r="C12" s="22" t="s">
        <v>132</v>
      </c>
      <c r="D12" s="22" t="s">
        <v>133</v>
      </c>
      <c r="E12" s="22">
        <v>29833000</v>
      </c>
      <c r="F12" s="22">
        <v>16008000</v>
      </c>
      <c r="G12" s="22">
        <v>15611000</v>
      </c>
      <c r="H12" s="22">
        <v>1457000</v>
      </c>
      <c r="I12" s="22">
        <v>2000</v>
      </c>
      <c r="J12" s="22">
        <v>11000</v>
      </c>
      <c r="K12" s="22">
        <v>0</v>
      </c>
      <c r="L12" s="22">
        <v>62922000</v>
      </c>
      <c r="M12" s="22">
        <v>9265000</v>
      </c>
      <c r="N12" s="22">
        <v>4769000</v>
      </c>
      <c r="O12" s="22">
        <v>602000</v>
      </c>
      <c r="P12" s="22">
        <v>146000</v>
      </c>
      <c r="Q12" s="22">
        <v>0</v>
      </c>
      <c r="R12" s="22">
        <v>14782000</v>
      </c>
      <c r="S12" s="22">
        <v>48140000</v>
      </c>
    </row>
    <row r="13" spans="1:19" x14ac:dyDescent="0.35">
      <c r="A13" s="22" t="s">
        <v>114</v>
      </c>
      <c r="B13" s="22" t="s">
        <v>115</v>
      </c>
      <c r="C13" s="22" t="s">
        <v>134</v>
      </c>
      <c r="D13" s="22" t="s">
        <v>135</v>
      </c>
      <c r="E13" s="22">
        <v>83641773</v>
      </c>
      <c r="F13" s="22">
        <v>61745395</v>
      </c>
      <c r="G13" s="22">
        <v>713949</v>
      </c>
      <c r="H13" s="22">
        <v>2143076</v>
      </c>
      <c r="I13" s="22">
        <v>18065</v>
      </c>
      <c r="J13" s="22">
        <v>36272</v>
      </c>
      <c r="K13" s="22">
        <v>-260470</v>
      </c>
      <c r="L13" s="22">
        <v>148038060</v>
      </c>
      <c r="M13" s="22">
        <v>18481875</v>
      </c>
      <c r="N13" s="22">
        <v>11381069</v>
      </c>
      <c r="O13" s="22">
        <v>476671</v>
      </c>
      <c r="P13" s="22">
        <v>16326</v>
      </c>
      <c r="Q13" s="22">
        <v>0</v>
      </c>
      <c r="R13" s="22">
        <v>30355941</v>
      </c>
      <c r="S13" s="22">
        <v>117682119</v>
      </c>
    </row>
    <row r="14" spans="1:19" x14ac:dyDescent="0.35">
      <c r="A14" s="22" t="s">
        <v>114</v>
      </c>
      <c r="B14" s="22" t="s">
        <v>115</v>
      </c>
      <c r="C14" s="22" t="s">
        <v>136</v>
      </c>
      <c r="D14" s="22" t="s">
        <v>137</v>
      </c>
      <c r="E14" s="22">
        <v>16144302</v>
      </c>
      <c r="F14" s="22">
        <v>3850379</v>
      </c>
      <c r="G14" s="22">
        <v>18495</v>
      </c>
      <c r="H14" s="22">
        <v>150261</v>
      </c>
      <c r="I14" s="22">
        <v>0</v>
      </c>
      <c r="J14" s="22">
        <v>942</v>
      </c>
      <c r="K14" s="22">
        <v>0</v>
      </c>
      <c r="L14" s="22">
        <v>20164379</v>
      </c>
      <c r="M14" s="22">
        <v>3865576</v>
      </c>
      <c r="N14" s="22">
        <v>1159506</v>
      </c>
      <c r="O14" s="22">
        <v>111179</v>
      </c>
      <c r="P14" s="22">
        <v>1291</v>
      </c>
      <c r="Q14" s="22">
        <v>0</v>
      </c>
      <c r="R14" s="22">
        <v>5137552</v>
      </c>
      <c r="S14" s="22">
        <v>15026827</v>
      </c>
    </row>
    <row r="15" spans="1:19" x14ac:dyDescent="0.35">
      <c r="A15" s="22" t="s">
        <v>114</v>
      </c>
      <c r="B15" s="22" t="s">
        <v>115</v>
      </c>
      <c r="C15" s="22" t="s">
        <v>138</v>
      </c>
      <c r="D15" s="22" t="s">
        <v>139</v>
      </c>
      <c r="E15" s="22">
        <v>40694279</v>
      </c>
      <c r="F15" s="22">
        <v>24832168</v>
      </c>
      <c r="G15" s="22">
        <v>130</v>
      </c>
      <c r="H15" s="22">
        <v>589073</v>
      </c>
      <c r="I15" s="22">
        <v>23159</v>
      </c>
      <c r="J15" s="22">
        <v>44119</v>
      </c>
      <c r="K15" s="22">
        <v>0</v>
      </c>
      <c r="L15" s="22">
        <v>66182928</v>
      </c>
      <c r="M15" s="22">
        <v>10206872</v>
      </c>
      <c r="N15" s="22">
        <v>6689429</v>
      </c>
      <c r="O15" s="22">
        <v>162965</v>
      </c>
      <c r="P15" s="22">
        <v>0</v>
      </c>
      <c r="Q15" s="22">
        <v>0</v>
      </c>
      <c r="R15" s="22">
        <v>17059266</v>
      </c>
      <c r="S15" s="22">
        <v>49123662</v>
      </c>
    </row>
    <row r="16" spans="1:19" x14ac:dyDescent="0.35">
      <c r="A16" s="22" t="s">
        <v>114</v>
      </c>
      <c r="B16" s="22" t="s">
        <v>115</v>
      </c>
      <c r="C16" s="22" t="s">
        <v>140</v>
      </c>
      <c r="D16" s="22" t="s">
        <v>141</v>
      </c>
      <c r="E16" s="22">
        <v>124710000</v>
      </c>
      <c r="F16" s="22">
        <v>63902000</v>
      </c>
      <c r="G16" s="22">
        <v>0</v>
      </c>
      <c r="H16" s="22">
        <v>6221000</v>
      </c>
      <c r="I16" s="22">
        <v>93000</v>
      </c>
      <c r="J16" s="22">
        <v>211000</v>
      </c>
      <c r="K16" s="22">
        <v>0</v>
      </c>
      <c r="L16" s="22">
        <v>195137000</v>
      </c>
      <c r="M16" s="22">
        <v>27359000</v>
      </c>
      <c r="N16" s="22">
        <v>10605000</v>
      </c>
      <c r="O16" s="22">
        <v>1985000</v>
      </c>
      <c r="P16" s="22">
        <v>0</v>
      </c>
      <c r="Q16" s="22">
        <v>-634000</v>
      </c>
      <c r="R16" s="22">
        <v>39315000</v>
      </c>
      <c r="S16" s="22">
        <v>155822000</v>
      </c>
    </row>
    <row r="17" spans="1:19" x14ac:dyDescent="0.35">
      <c r="A17" s="22" t="s">
        <v>114</v>
      </c>
      <c r="B17" s="22" t="s">
        <v>115</v>
      </c>
      <c r="C17" s="22" t="s">
        <v>142</v>
      </c>
      <c r="D17" s="22" t="s">
        <v>143</v>
      </c>
      <c r="E17" s="22">
        <v>29955477</v>
      </c>
      <c r="F17" s="22">
        <v>18762882</v>
      </c>
      <c r="G17" s="22">
        <v>1615282</v>
      </c>
      <c r="H17" s="22">
        <v>878734</v>
      </c>
      <c r="I17" s="22">
        <v>4813</v>
      </c>
      <c r="J17" s="22">
        <v>24206</v>
      </c>
      <c r="K17" s="22">
        <v>0</v>
      </c>
      <c r="L17" s="22">
        <v>51241394</v>
      </c>
      <c r="M17" s="22">
        <v>9945288</v>
      </c>
      <c r="N17" s="22">
        <v>5179591</v>
      </c>
      <c r="O17" s="22">
        <v>0</v>
      </c>
      <c r="P17" s="22">
        <v>0</v>
      </c>
      <c r="Q17" s="22">
        <v>0</v>
      </c>
      <c r="R17" s="22">
        <v>15124879</v>
      </c>
      <c r="S17" s="22">
        <v>36116515</v>
      </c>
    </row>
    <row r="18" spans="1:19" x14ac:dyDescent="0.35">
      <c r="A18" s="22" t="s">
        <v>114</v>
      </c>
      <c r="B18" s="22" t="s">
        <v>115</v>
      </c>
      <c r="C18" s="22" t="s">
        <v>144</v>
      </c>
      <c r="D18" s="22" t="s">
        <v>145</v>
      </c>
      <c r="E18" s="22">
        <v>69096000</v>
      </c>
      <c r="F18" s="22">
        <v>31334000</v>
      </c>
      <c r="G18" s="22">
        <v>0</v>
      </c>
      <c r="H18" s="22">
        <v>497000</v>
      </c>
      <c r="I18" s="22">
        <v>0</v>
      </c>
      <c r="J18" s="22">
        <v>44000</v>
      </c>
      <c r="K18" s="22">
        <v>-2921000</v>
      </c>
      <c r="L18" s="22">
        <v>98050000</v>
      </c>
      <c r="M18" s="22">
        <v>20636000</v>
      </c>
      <c r="N18" s="22">
        <v>3838000</v>
      </c>
      <c r="O18" s="22">
        <v>927000</v>
      </c>
      <c r="P18" s="22">
        <v>26000</v>
      </c>
      <c r="Q18" s="22">
        <v>0</v>
      </c>
      <c r="R18" s="22">
        <v>25427000</v>
      </c>
      <c r="S18" s="22">
        <v>72623000</v>
      </c>
    </row>
    <row r="19" spans="1:19" x14ac:dyDescent="0.35">
      <c r="A19" s="22" t="s">
        <v>114</v>
      </c>
      <c r="B19" s="22" t="s">
        <v>115</v>
      </c>
      <c r="C19" s="22" t="s">
        <v>146</v>
      </c>
      <c r="D19" s="22" t="s">
        <v>147</v>
      </c>
      <c r="E19" s="22">
        <v>112600117</v>
      </c>
      <c r="F19" s="22">
        <v>64695443</v>
      </c>
      <c r="G19" s="22">
        <v>0</v>
      </c>
      <c r="H19" s="22">
        <v>3347508</v>
      </c>
      <c r="I19" s="22">
        <v>48572</v>
      </c>
      <c r="J19" s="22">
        <v>19964</v>
      </c>
      <c r="K19" s="22">
        <v>0</v>
      </c>
      <c r="L19" s="22">
        <v>180711604</v>
      </c>
      <c r="M19" s="22">
        <v>29697714</v>
      </c>
      <c r="N19" s="22">
        <v>14929662</v>
      </c>
      <c r="O19" s="22">
        <v>785000</v>
      </c>
      <c r="P19" s="22">
        <v>11970</v>
      </c>
      <c r="Q19" s="22">
        <v>0</v>
      </c>
      <c r="R19" s="22">
        <v>45424346</v>
      </c>
      <c r="S19" s="22">
        <v>135287258</v>
      </c>
    </row>
    <row r="20" spans="1:19" x14ac:dyDescent="0.35">
      <c r="A20" s="22" t="s">
        <v>114</v>
      </c>
      <c r="B20" s="22" t="s">
        <v>115</v>
      </c>
      <c r="C20" s="22" t="s">
        <v>148</v>
      </c>
      <c r="D20" s="22" t="s">
        <v>149</v>
      </c>
      <c r="E20" s="22">
        <v>44405737</v>
      </c>
      <c r="F20" s="22">
        <v>13216160</v>
      </c>
      <c r="G20" s="22">
        <v>1</v>
      </c>
      <c r="H20" s="22">
        <v>349970</v>
      </c>
      <c r="I20" s="22">
        <v>-1</v>
      </c>
      <c r="J20" s="22">
        <v>1896</v>
      </c>
      <c r="K20" s="22">
        <v>0</v>
      </c>
      <c r="L20" s="22">
        <v>57973763</v>
      </c>
      <c r="M20" s="22">
        <v>12833688</v>
      </c>
      <c r="N20" s="22">
        <v>4086157</v>
      </c>
      <c r="O20" s="22">
        <v>0</v>
      </c>
      <c r="P20" s="22">
        <v>0</v>
      </c>
      <c r="Q20" s="22">
        <v>0</v>
      </c>
      <c r="R20" s="22">
        <v>16919845</v>
      </c>
      <c r="S20" s="22">
        <v>41053918</v>
      </c>
    </row>
    <row r="21" spans="1:19" x14ac:dyDescent="0.35">
      <c r="A21" s="22" t="s">
        <v>114</v>
      </c>
      <c r="B21" s="22" t="s">
        <v>115</v>
      </c>
      <c r="C21" s="22" t="s">
        <v>150</v>
      </c>
      <c r="D21" s="22" t="s">
        <v>151</v>
      </c>
      <c r="E21" s="22">
        <v>115828461</v>
      </c>
      <c r="F21" s="22">
        <v>27993011</v>
      </c>
      <c r="G21" s="22">
        <v>3371</v>
      </c>
      <c r="H21" s="22">
        <v>1167809</v>
      </c>
      <c r="I21" s="22">
        <v>0</v>
      </c>
      <c r="J21" s="22">
        <v>41939</v>
      </c>
      <c r="K21" s="22">
        <v>0</v>
      </c>
      <c r="L21" s="22">
        <v>145034591</v>
      </c>
      <c r="M21" s="22">
        <v>27152574</v>
      </c>
      <c r="N21" s="22">
        <v>7246707</v>
      </c>
      <c r="O21" s="22">
        <v>1203209</v>
      </c>
      <c r="P21" s="22">
        <v>6151</v>
      </c>
      <c r="Q21" s="22">
        <v>0</v>
      </c>
      <c r="R21" s="22">
        <v>35608641</v>
      </c>
      <c r="S21" s="22">
        <v>109425950</v>
      </c>
    </row>
    <row r="22" spans="1:19" x14ac:dyDescent="0.35">
      <c r="A22" s="22" t="s">
        <v>114</v>
      </c>
      <c r="B22" s="22" t="s">
        <v>115</v>
      </c>
      <c r="C22" s="22" t="s">
        <v>152</v>
      </c>
      <c r="D22" s="22" t="s">
        <v>153</v>
      </c>
      <c r="E22" s="22">
        <v>12257224</v>
      </c>
      <c r="F22" s="22">
        <v>5015046</v>
      </c>
      <c r="G22" s="22">
        <v>2423382</v>
      </c>
      <c r="H22" s="22">
        <v>327849</v>
      </c>
      <c r="I22" s="22">
        <v>0</v>
      </c>
      <c r="J22" s="22">
        <v>9928</v>
      </c>
      <c r="K22" s="22">
        <v>0</v>
      </c>
      <c r="L22" s="22">
        <v>20033430</v>
      </c>
      <c r="M22" s="22">
        <v>3932633</v>
      </c>
      <c r="N22" s="22">
        <v>3314</v>
      </c>
      <c r="O22" s="22">
        <v>273088</v>
      </c>
      <c r="P22" s="22">
        <v>0</v>
      </c>
      <c r="Q22" s="22">
        <v>0</v>
      </c>
      <c r="R22" s="22">
        <v>4209035</v>
      </c>
      <c r="S22" s="22">
        <v>15824395</v>
      </c>
    </row>
    <row r="23" spans="1:19" x14ac:dyDescent="0.35">
      <c r="A23" s="22" t="s">
        <v>114</v>
      </c>
      <c r="B23" s="22" t="s">
        <v>154</v>
      </c>
      <c r="C23" s="22" t="s">
        <v>155</v>
      </c>
      <c r="D23" s="22" t="s">
        <v>156</v>
      </c>
      <c r="E23" s="22">
        <v>8698137</v>
      </c>
      <c r="F23" s="22">
        <v>1189963</v>
      </c>
      <c r="G23" s="22">
        <v>170925</v>
      </c>
      <c r="H23" s="22">
        <v>1148440</v>
      </c>
      <c r="I23" s="22">
        <v>4540</v>
      </c>
      <c r="J23" s="22">
        <v>0</v>
      </c>
      <c r="K23" s="22">
        <v>0</v>
      </c>
      <c r="L23" s="22">
        <v>11212005</v>
      </c>
      <c r="M23" s="22">
        <v>2078634</v>
      </c>
      <c r="N23" s="22">
        <v>537703</v>
      </c>
      <c r="O23" s="22">
        <v>389373</v>
      </c>
      <c r="P23" s="22">
        <v>0</v>
      </c>
      <c r="Q23" s="22">
        <v>0</v>
      </c>
      <c r="R23" s="22">
        <v>3005710</v>
      </c>
      <c r="S23" s="22">
        <v>8206295</v>
      </c>
    </row>
    <row r="24" spans="1:19" x14ac:dyDescent="0.35">
      <c r="A24" s="22" t="s">
        <v>114</v>
      </c>
      <c r="B24" s="22" t="s">
        <v>154</v>
      </c>
      <c r="C24" s="22" t="s">
        <v>157</v>
      </c>
      <c r="D24" s="22" t="s">
        <v>158</v>
      </c>
      <c r="E24" s="22">
        <v>4031239</v>
      </c>
      <c r="F24" s="22">
        <v>7805453</v>
      </c>
      <c r="G24" s="22">
        <v>11684</v>
      </c>
      <c r="H24" s="22">
        <v>572165</v>
      </c>
      <c r="I24" s="22">
        <v>0</v>
      </c>
      <c r="J24" s="22">
        <v>0</v>
      </c>
      <c r="K24" s="22">
        <v>0</v>
      </c>
      <c r="L24" s="22">
        <v>12420541</v>
      </c>
      <c r="M24" s="22">
        <v>2242543</v>
      </c>
      <c r="N24" s="22">
        <v>2384449</v>
      </c>
      <c r="O24" s="22">
        <v>662132</v>
      </c>
      <c r="P24" s="22">
        <v>796102</v>
      </c>
      <c r="Q24" s="22">
        <v>0</v>
      </c>
      <c r="R24" s="22">
        <v>6085226</v>
      </c>
      <c r="S24" s="22">
        <v>6335315</v>
      </c>
    </row>
    <row r="25" spans="1:19" x14ac:dyDescent="0.35">
      <c r="A25" s="22" t="s">
        <v>114</v>
      </c>
      <c r="B25" s="22" t="s">
        <v>154</v>
      </c>
      <c r="C25" s="22" t="s">
        <v>159</v>
      </c>
      <c r="D25" s="22" t="s">
        <v>160</v>
      </c>
      <c r="E25" s="22">
        <v>6958813</v>
      </c>
      <c r="F25" s="22">
        <v>9293970</v>
      </c>
      <c r="G25" s="22">
        <v>34252283</v>
      </c>
      <c r="H25" s="22">
        <v>28285458</v>
      </c>
      <c r="I25" s="22">
        <v>69478</v>
      </c>
      <c r="J25" s="22">
        <v>146112</v>
      </c>
      <c r="K25" s="22">
        <v>0</v>
      </c>
      <c r="L25" s="22">
        <v>79006114</v>
      </c>
      <c r="M25" s="22">
        <v>3139722</v>
      </c>
      <c r="N25" s="22">
        <v>6617936</v>
      </c>
      <c r="O25" s="22">
        <v>470693</v>
      </c>
      <c r="P25" s="22">
        <v>258157</v>
      </c>
      <c r="Q25" s="22">
        <v>0</v>
      </c>
      <c r="R25" s="22">
        <v>10486508</v>
      </c>
      <c r="S25" s="22">
        <v>68519606</v>
      </c>
    </row>
    <row r="26" spans="1:19" x14ac:dyDescent="0.35">
      <c r="A26" s="22" t="s">
        <v>114</v>
      </c>
      <c r="B26" s="22" t="s">
        <v>154</v>
      </c>
      <c r="C26" s="22" t="s">
        <v>161</v>
      </c>
      <c r="D26" s="22" t="s">
        <v>162</v>
      </c>
      <c r="E26" s="22">
        <v>9543838</v>
      </c>
      <c r="F26" s="22">
        <v>5104414</v>
      </c>
      <c r="G26" s="22">
        <v>3656966</v>
      </c>
      <c r="H26" s="22">
        <v>11986015</v>
      </c>
      <c r="I26" s="22">
        <v>0</v>
      </c>
      <c r="J26" s="22">
        <v>592717</v>
      </c>
      <c r="K26" s="22">
        <v>0</v>
      </c>
      <c r="L26" s="22">
        <v>30883950</v>
      </c>
      <c r="M26" s="22">
        <v>2460929</v>
      </c>
      <c r="N26" s="22">
        <v>4157960</v>
      </c>
      <c r="O26" s="22">
        <v>533715</v>
      </c>
      <c r="P26" s="22">
        <v>79549</v>
      </c>
      <c r="Q26" s="22">
        <v>0</v>
      </c>
      <c r="R26" s="22">
        <v>7232153</v>
      </c>
      <c r="S26" s="22">
        <v>23651797</v>
      </c>
    </row>
    <row r="27" spans="1:19" x14ac:dyDescent="0.35">
      <c r="A27" s="22" t="s">
        <v>114</v>
      </c>
      <c r="B27" s="22" t="s">
        <v>154</v>
      </c>
      <c r="C27" s="22" t="s">
        <v>163</v>
      </c>
      <c r="D27" s="22" t="s">
        <v>164</v>
      </c>
      <c r="E27" s="22">
        <v>123761763</v>
      </c>
      <c r="F27" s="22">
        <v>70605838</v>
      </c>
      <c r="G27" s="22">
        <v>94955078</v>
      </c>
      <c r="H27" s="22">
        <v>10187696</v>
      </c>
      <c r="I27" s="22">
        <v>565848</v>
      </c>
      <c r="J27" s="22">
        <v>242558</v>
      </c>
      <c r="K27" s="22">
        <v>0</v>
      </c>
      <c r="L27" s="22">
        <v>300318781</v>
      </c>
      <c r="M27" s="22">
        <v>44855791</v>
      </c>
      <c r="N27" s="22">
        <v>23039638</v>
      </c>
      <c r="O27" s="22">
        <v>4140189</v>
      </c>
      <c r="P27" s="22">
        <v>-1043907</v>
      </c>
      <c r="Q27" s="22">
        <v>0</v>
      </c>
      <c r="R27" s="22">
        <v>70991711</v>
      </c>
      <c r="S27" s="22">
        <v>229327070</v>
      </c>
    </row>
    <row r="28" spans="1:19" x14ac:dyDescent="0.35">
      <c r="A28" s="22" t="s">
        <v>114</v>
      </c>
      <c r="B28" s="22" t="s">
        <v>154</v>
      </c>
      <c r="C28" s="22" t="s">
        <v>165</v>
      </c>
      <c r="D28" s="22" t="s">
        <v>166</v>
      </c>
      <c r="E28" s="22">
        <v>48781524</v>
      </c>
      <c r="F28" s="22">
        <v>104675986</v>
      </c>
      <c r="G28" s="22">
        <v>366452245</v>
      </c>
      <c r="H28" s="22">
        <v>44621105</v>
      </c>
      <c r="I28" s="22">
        <v>0</v>
      </c>
      <c r="J28" s="22">
        <v>0</v>
      </c>
      <c r="K28" s="22">
        <v>0</v>
      </c>
      <c r="L28" s="22">
        <v>564530860</v>
      </c>
      <c r="M28" s="22">
        <v>28459455</v>
      </c>
      <c r="N28" s="22">
        <v>42417673</v>
      </c>
      <c r="O28" s="22">
        <v>0</v>
      </c>
      <c r="P28" s="22">
        <v>3532342</v>
      </c>
      <c r="Q28" s="22">
        <v>0</v>
      </c>
      <c r="R28" s="22">
        <v>74409470</v>
      </c>
      <c r="S28" s="22">
        <v>490121390</v>
      </c>
    </row>
    <row r="29" spans="1:19" x14ac:dyDescent="0.35">
      <c r="A29" s="22" t="s">
        <v>114</v>
      </c>
      <c r="B29" s="22" t="s">
        <v>167</v>
      </c>
      <c r="C29" s="22" t="s">
        <v>168</v>
      </c>
      <c r="D29" s="22" t="s">
        <v>169</v>
      </c>
      <c r="E29" s="22">
        <v>207286</v>
      </c>
      <c r="F29" s="22">
        <v>157972</v>
      </c>
      <c r="G29" s="22">
        <v>9099</v>
      </c>
      <c r="H29" s="22">
        <v>221047</v>
      </c>
      <c r="I29" s="22">
        <v>0</v>
      </c>
      <c r="J29" s="22">
        <v>583160</v>
      </c>
      <c r="K29" s="22">
        <v>0</v>
      </c>
      <c r="L29" s="22">
        <v>1178564</v>
      </c>
      <c r="M29" s="22">
        <v>173899</v>
      </c>
      <c r="N29" s="22">
        <v>67458</v>
      </c>
      <c r="O29" s="22">
        <v>27262</v>
      </c>
      <c r="P29" s="22">
        <v>0</v>
      </c>
      <c r="Q29" s="22">
        <v>0</v>
      </c>
      <c r="R29" s="22">
        <v>268619</v>
      </c>
      <c r="S29" s="22">
        <v>909945</v>
      </c>
    </row>
    <row r="30" spans="1:19" x14ac:dyDescent="0.35">
      <c r="A30" s="22" t="s">
        <v>114</v>
      </c>
      <c r="B30" s="22" t="s">
        <v>167</v>
      </c>
      <c r="C30" s="22" t="s">
        <v>170</v>
      </c>
      <c r="D30" s="22" t="s">
        <v>171</v>
      </c>
      <c r="E30" s="22">
        <v>6389186</v>
      </c>
      <c r="F30" s="22">
        <v>2778763</v>
      </c>
      <c r="G30" s="22">
        <v>4718166</v>
      </c>
      <c r="H30" s="22">
        <v>10945478</v>
      </c>
      <c r="I30" s="22">
        <v>48372</v>
      </c>
      <c r="J30" s="22">
        <v>1001319</v>
      </c>
      <c r="K30" s="22">
        <v>0</v>
      </c>
      <c r="L30" s="22">
        <v>25881284</v>
      </c>
      <c r="M30" s="22">
        <v>2589664</v>
      </c>
      <c r="N30" s="22">
        <v>2778618</v>
      </c>
      <c r="O30" s="22">
        <v>340092</v>
      </c>
      <c r="P30" s="22">
        <v>78872</v>
      </c>
      <c r="Q30" s="22">
        <v>-31939</v>
      </c>
      <c r="R30" s="22">
        <v>5755307</v>
      </c>
      <c r="S30" s="22">
        <v>20125977</v>
      </c>
    </row>
    <row r="31" spans="1:19" x14ac:dyDescent="0.35">
      <c r="A31" s="22" t="s">
        <v>114</v>
      </c>
      <c r="B31" s="22" t="s">
        <v>167</v>
      </c>
      <c r="C31" s="22" t="s">
        <v>172</v>
      </c>
      <c r="D31" s="22" t="s">
        <v>173</v>
      </c>
      <c r="E31" s="22">
        <v>6092761</v>
      </c>
      <c r="F31" s="22">
        <v>915132</v>
      </c>
      <c r="G31" s="22">
        <v>517703</v>
      </c>
      <c r="H31" s="22">
        <v>2767971</v>
      </c>
      <c r="I31" s="22">
        <v>0</v>
      </c>
      <c r="J31" s="22">
        <v>1167335</v>
      </c>
      <c r="K31" s="22">
        <v>0</v>
      </c>
      <c r="L31" s="22">
        <v>11460902</v>
      </c>
      <c r="M31" s="22">
        <v>1912122</v>
      </c>
      <c r="N31" s="22">
        <v>647576</v>
      </c>
      <c r="O31" s="22">
        <v>112372</v>
      </c>
      <c r="P31" s="22">
        <v>12675</v>
      </c>
      <c r="Q31" s="22">
        <v>0</v>
      </c>
      <c r="R31" s="22">
        <v>2684745</v>
      </c>
      <c r="S31" s="22">
        <v>8776157</v>
      </c>
    </row>
    <row r="32" spans="1:19" x14ac:dyDescent="0.35">
      <c r="A32" s="22" t="s">
        <v>114</v>
      </c>
      <c r="B32" s="22" t="s">
        <v>167</v>
      </c>
      <c r="C32" s="22" t="s">
        <v>174</v>
      </c>
      <c r="D32" s="22" t="s">
        <v>175</v>
      </c>
      <c r="E32" s="22">
        <v>4590433</v>
      </c>
      <c r="F32" s="22">
        <v>287653</v>
      </c>
      <c r="G32" s="22">
        <v>3187170</v>
      </c>
      <c r="H32" s="22">
        <v>6968204</v>
      </c>
      <c r="I32" s="22">
        <v>0</v>
      </c>
      <c r="J32" s="22">
        <v>2296599</v>
      </c>
      <c r="K32" s="22">
        <v>29567</v>
      </c>
      <c r="L32" s="22">
        <v>17359626</v>
      </c>
      <c r="M32" s="22">
        <v>1895219</v>
      </c>
      <c r="N32" s="22">
        <v>1493436</v>
      </c>
      <c r="O32" s="22">
        <v>278195</v>
      </c>
      <c r="P32" s="22">
        <v>28798</v>
      </c>
      <c r="Q32" s="22">
        <v>0</v>
      </c>
      <c r="R32" s="22">
        <v>3695648</v>
      </c>
      <c r="S32" s="22">
        <v>13663978</v>
      </c>
    </row>
    <row r="33" spans="1:19" x14ac:dyDescent="0.35">
      <c r="A33" s="22" t="s">
        <v>114</v>
      </c>
      <c r="B33" s="22" t="s">
        <v>167</v>
      </c>
      <c r="C33" s="22" t="s">
        <v>176</v>
      </c>
      <c r="D33" s="22" t="s">
        <v>177</v>
      </c>
      <c r="E33" s="22">
        <v>3936835</v>
      </c>
      <c r="F33" s="22">
        <v>3380215</v>
      </c>
      <c r="G33" s="22">
        <v>5948425</v>
      </c>
      <c r="H33" s="22">
        <v>15046709</v>
      </c>
      <c r="I33" s="22">
        <v>0</v>
      </c>
      <c r="J33" s="22">
        <v>262811</v>
      </c>
      <c r="K33" s="22">
        <v>0</v>
      </c>
      <c r="L33" s="22">
        <v>28574995</v>
      </c>
      <c r="M33" s="22">
        <v>1416049</v>
      </c>
      <c r="N33" s="22">
        <v>3028082</v>
      </c>
      <c r="O33" s="22">
        <v>499436</v>
      </c>
      <c r="P33" s="22">
        <v>96454</v>
      </c>
      <c r="Q33" s="22">
        <v>0</v>
      </c>
      <c r="R33" s="22">
        <v>5040021</v>
      </c>
      <c r="S33" s="22">
        <v>23534974</v>
      </c>
    </row>
    <row r="34" spans="1:19" x14ac:dyDescent="0.35">
      <c r="A34" s="22" t="s">
        <v>114</v>
      </c>
      <c r="B34" s="22" t="s">
        <v>167</v>
      </c>
      <c r="C34" s="22" t="s">
        <v>178</v>
      </c>
      <c r="D34" s="22" t="s">
        <v>179</v>
      </c>
      <c r="E34" s="22">
        <v>2506955</v>
      </c>
      <c r="F34" s="22">
        <v>3088058</v>
      </c>
      <c r="G34" s="22">
        <v>2804306</v>
      </c>
      <c r="H34" s="22">
        <v>802457</v>
      </c>
      <c r="I34" s="22">
        <v>0</v>
      </c>
      <c r="J34" s="22">
        <v>37046</v>
      </c>
      <c r="K34" s="22">
        <v>0</v>
      </c>
      <c r="L34" s="22">
        <v>9238822</v>
      </c>
      <c r="M34" s="22">
        <v>1280787</v>
      </c>
      <c r="N34" s="22">
        <v>1360771</v>
      </c>
      <c r="O34" s="22">
        <v>158987</v>
      </c>
      <c r="P34" s="22">
        <v>0</v>
      </c>
      <c r="Q34" s="22">
        <v>0</v>
      </c>
      <c r="R34" s="22">
        <v>2800545</v>
      </c>
      <c r="S34" s="22">
        <v>6438277</v>
      </c>
    </row>
    <row r="35" spans="1:19" x14ac:dyDescent="0.35">
      <c r="A35" s="22" t="s">
        <v>114</v>
      </c>
      <c r="B35" s="22" t="s">
        <v>167</v>
      </c>
      <c r="C35" s="22" t="s">
        <v>180</v>
      </c>
      <c r="D35" s="22" t="s">
        <v>181</v>
      </c>
      <c r="E35" s="22">
        <v>863519</v>
      </c>
      <c r="F35" s="22">
        <v>479923</v>
      </c>
      <c r="G35" s="22">
        <v>860225</v>
      </c>
      <c r="H35" s="22">
        <v>2836310</v>
      </c>
      <c r="I35" s="22">
        <v>22817</v>
      </c>
      <c r="J35" s="22">
        <v>903932</v>
      </c>
      <c r="K35" s="22">
        <v>0</v>
      </c>
      <c r="L35" s="22">
        <v>5966726</v>
      </c>
      <c r="M35" s="22">
        <v>289750</v>
      </c>
      <c r="N35" s="22">
        <v>543803</v>
      </c>
      <c r="O35" s="22">
        <v>14278</v>
      </c>
      <c r="P35" s="22">
        <v>11848</v>
      </c>
      <c r="Q35" s="22">
        <v>0</v>
      </c>
      <c r="R35" s="22">
        <v>859679</v>
      </c>
      <c r="S35" s="22">
        <v>5107047</v>
      </c>
    </row>
    <row r="36" spans="1:19" x14ac:dyDescent="0.35">
      <c r="A36" s="22" t="s">
        <v>114</v>
      </c>
      <c r="B36" s="22" t="s">
        <v>167</v>
      </c>
      <c r="C36" s="22" t="s">
        <v>182</v>
      </c>
      <c r="D36" s="22" t="s">
        <v>183</v>
      </c>
      <c r="E36" s="22">
        <v>9216013</v>
      </c>
      <c r="F36" s="22">
        <v>11358628</v>
      </c>
      <c r="G36" s="22">
        <v>20375468</v>
      </c>
      <c r="H36" s="22">
        <v>32961135</v>
      </c>
      <c r="I36" s="22">
        <v>0</v>
      </c>
      <c r="J36" s="22">
        <v>490367</v>
      </c>
      <c r="K36" s="22">
        <v>0</v>
      </c>
      <c r="L36" s="22">
        <v>74401611</v>
      </c>
      <c r="M36" s="22">
        <v>4755221</v>
      </c>
      <c r="N36" s="22">
        <v>8010474</v>
      </c>
      <c r="O36" s="22">
        <v>507114</v>
      </c>
      <c r="P36" s="22">
        <v>277612</v>
      </c>
      <c r="Q36" s="22">
        <v>0</v>
      </c>
      <c r="R36" s="22">
        <v>13550421</v>
      </c>
      <c r="S36" s="22">
        <v>60851190</v>
      </c>
    </row>
    <row r="37" spans="1:19" x14ac:dyDescent="0.35">
      <c r="A37" s="22" t="s">
        <v>114</v>
      </c>
      <c r="B37" s="22" t="s">
        <v>167</v>
      </c>
      <c r="C37" s="22" t="s">
        <v>184</v>
      </c>
      <c r="D37" s="22" t="s">
        <v>185</v>
      </c>
      <c r="E37" s="22">
        <v>4530841</v>
      </c>
      <c r="F37" s="22">
        <v>3093644</v>
      </c>
      <c r="G37" s="22">
        <v>6262718</v>
      </c>
      <c r="H37" s="22">
        <v>21571063</v>
      </c>
      <c r="I37" s="22">
        <v>0</v>
      </c>
      <c r="J37" s="22">
        <v>121937</v>
      </c>
      <c r="K37" s="22">
        <v>-781455</v>
      </c>
      <c r="L37" s="22">
        <v>34798748</v>
      </c>
      <c r="M37" s="22">
        <v>2499202</v>
      </c>
      <c r="N37" s="22">
        <v>7199099</v>
      </c>
      <c r="O37" s="22">
        <v>759666</v>
      </c>
      <c r="P37" s="22">
        <v>187798</v>
      </c>
      <c r="Q37" s="22">
        <v>0</v>
      </c>
      <c r="R37" s="22">
        <v>10645765</v>
      </c>
      <c r="S37" s="22">
        <v>24152983</v>
      </c>
    </row>
    <row r="38" spans="1:19" x14ac:dyDescent="0.35">
      <c r="A38" s="22" t="s">
        <v>114</v>
      </c>
      <c r="B38" s="22" t="s">
        <v>167</v>
      </c>
      <c r="C38" s="22" t="s">
        <v>186</v>
      </c>
      <c r="D38" s="22" t="s">
        <v>187</v>
      </c>
      <c r="E38" s="22">
        <v>7313927</v>
      </c>
      <c r="F38" s="22">
        <v>3635537</v>
      </c>
      <c r="G38" s="22">
        <v>2521259</v>
      </c>
      <c r="H38" s="22">
        <v>5649112</v>
      </c>
      <c r="I38" s="22">
        <v>196378</v>
      </c>
      <c r="J38" s="22">
        <v>2308963</v>
      </c>
      <c r="K38" s="22">
        <v>0</v>
      </c>
      <c r="L38" s="22">
        <v>21625176</v>
      </c>
      <c r="M38" s="22">
        <v>3458403</v>
      </c>
      <c r="N38" s="22">
        <v>1966453</v>
      </c>
      <c r="O38" s="22">
        <v>0</v>
      </c>
      <c r="P38" s="22">
        <v>242367</v>
      </c>
      <c r="Q38" s="22">
        <v>-102419</v>
      </c>
      <c r="R38" s="22">
        <v>5564804</v>
      </c>
      <c r="S38" s="22">
        <v>16060372</v>
      </c>
    </row>
    <row r="39" spans="1:19" x14ac:dyDescent="0.35">
      <c r="A39" s="22" t="s">
        <v>114</v>
      </c>
      <c r="B39" s="22" t="s">
        <v>167</v>
      </c>
      <c r="C39" s="22" t="s">
        <v>188</v>
      </c>
      <c r="D39" s="22" t="s">
        <v>189</v>
      </c>
      <c r="E39" s="22">
        <v>5352829</v>
      </c>
      <c r="F39" s="22">
        <v>371450</v>
      </c>
      <c r="G39" s="22">
        <v>244731</v>
      </c>
      <c r="H39" s="22">
        <v>1656082</v>
      </c>
      <c r="I39" s="22">
        <v>0</v>
      </c>
      <c r="J39" s="22">
        <v>0</v>
      </c>
      <c r="K39" s="22">
        <v>0</v>
      </c>
      <c r="L39" s="22">
        <v>7625092</v>
      </c>
      <c r="M39" s="22">
        <v>1351380</v>
      </c>
      <c r="N39" s="22">
        <v>413344</v>
      </c>
      <c r="O39" s="22">
        <v>138920</v>
      </c>
      <c r="P39" s="22">
        <v>0</v>
      </c>
      <c r="Q39" s="22">
        <v>0</v>
      </c>
      <c r="R39" s="22">
        <v>1903644</v>
      </c>
      <c r="S39" s="22">
        <v>5721448</v>
      </c>
    </row>
    <row r="40" spans="1:19" x14ac:dyDescent="0.35">
      <c r="A40" s="22" t="s">
        <v>114</v>
      </c>
      <c r="B40" s="22" t="s">
        <v>167</v>
      </c>
      <c r="C40" s="22" t="s">
        <v>190</v>
      </c>
      <c r="D40" s="22" t="s">
        <v>191</v>
      </c>
      <c r="E40" s="22">
        <v>635359</v>
      </c>
      <c r="F40" s="22">
        <v>1061406</v>
      </c>
      <c r="G40" s="22">
        <v>3500322</v>
      </c>
      <c r="H40" s="22">
        <v>11991635</v>
      </c>
      <c r="I40" s="22">
        <v>0</v>
      </c>
      <c r="J40" s="22">
        <v>402065</v>
      </c>
      <c r="K40" s="22">
        <v>0</v>
      </c>
      <c r="L40" s="22">
        <v>17590787</v>
      </c>
      <c r="M40" s="22">
        <v>459269</v>
      </c>
      <c r="N40" s="22">
        <v>2602960</v>
      </c>
      <c r="O40" s="22">
        <v>511538</v>
      </c>
      <c r="P40" s="22">
        <v>69137</v>
      </c>
      <c r="Q40" s="22">
        <v>0</v>
      </c>
      <c r="R40" s="22">
        <v>3642904</v>
      </c>
      <c r="S40" s="22">
        <v>13947883</v>
      </c>
    </row>
    <row r="41" spans="1:19" x14ac:dyDescent="0.35">
      <c r="A41" s="22" t="s">
        <v>114</v>
      </c>
      <c r="B41" s="22" t="s">
        <v>167</v>
      </c>
      <c r="C41" s="22" t="s">
        <v>192</v>
      </c>
      <c r="D41" s="22" t="s">
        <v>193</v>
      </c>
      <c r="E41" s="22">
        <v>9608705</v>
      </c>
      <c r="F41" s="22">
        <v>5629581</v>
      </c>
      <c r="G41" s="22">
        <v>14556543</v>
      </c>
      <c r="H41" s="22">
        <v>36254736</v>
      </c>
      <c r="I41" s="22">
        <v>0</v>
      </c>
      <c r="J41" s="22">
        <v>439061</v>
      </c>
      <c r="K41" s="22">
        <v>-739425</v>
      </c>
      <c r="L41" s="22">
        <v>65749201</v>
      </c>
      <c r="M41" s="22">
        <v>4790075</v>
      </c>
      <c r="N41" s="22">
        <v>12981872</v>
      </c>
      <c r="O41" s="22">
        <v>625399</v>
      </c>
      <c r="P41" s="22">
        <v>388943</v>
      </c>
      <c r="Q41" s="22">
        <v>0</v>
      </c>
      <c r="R41" s="22">
        <v>18786289</v>
      </c>
      <c r="S41" s="22">
        <v>46962912</v>
      </c>
    </row>
    <row r="42" spans="1:19" x14ac:dyDescent="0.35">
      <c r="A42" s="22" t="s">
        <v>114</v>
      </c>
      <c r="B42" s="22" t="s">
        <v>167</v>
      </c>
      <c r="C42" s="22" t="s">
        <v>194</v>
      </c>
      <c r="D42" s="22" t="s">
        <v>195</v>
      </c>
      <c r="E42" s="22">
        <v>14594438</v>
      </c>
      <c r="F42" s="22">
        <v>434254</v>
      </c>
      <c r="G42" s="22">
        <v>4542645</v>
      </c>
      <c r="H42" s="22">
        <v>18195966</v>
      </c>
      <c r="I42" s="22">
        <v>0</v>
      </c>
      <c r="J42" s="22">
        <v>0</v>
      </c>
      <c r="K42" s="22">
        <v>0</v>
      </c>
      <c r="L42" s="22">
        <v>37767303</v>
      </c>
      <c r="M42" s="22">
        <v>4618072</v>
      </c>
      <c r="N42" s="22">
        <v>9909244</v>
      </c>
      <c r="O42" s="22">
        <v>517203</v>
      </c>
      <c r="P42" s="22">
        <v>215302</v>
      </c>
      <c r="Q42" s="22">
        <v>0</v>
      </c>
      <c r="R42" s="22">
        <v>15259821</v>
      </c>
      <c r="S42" s="22">
        <v>22507482</v>
      </c>
    </row>
    <row r="43" spans="1:19" x14ac:dyDescent="0.35">
      <c r="A43" s="22" t="s">
        <v>114</v>
      </c>
      <c r="B43" s="22" t="s">
        <v>167</v>
      </c>
      <c r="C43" s="22" t="s">
        <v>196</v>
      </c>
      <c r="D43" s="22" t="s">
        <v>197</v>
      </c>
      <c r="E43" s="22">
        <v>1667683</v>
      </c>
      <c r="F43" s="22">
        <v>589878</v>
      </c>
      <c r="G43" s="22">
        <v>926460</v>
      </c>
      <c r="H43" s="22">
        <v>2416156</v>
      </c>
      <c r="I43" s="22">
        <v>0</v>
      </c>
      <c r="J43" s="22">
        <v>727391</v>
      </c>
      <c r="K43" s="22">
        <v>-87</v>
      </c>
      <c r="L43" s="22">
        <v>6327481</v>
      </c>
      <c r="M43" s="22">
        <v>443365</v>
      </c>
      <c r="N43" s="22">
        <v>439869</v>
      </c>
      <c r="O43" s="22">
        <v>158982</v>
      </c>
      <c r="P43" s="22">
        <v>11083</v>
      </c>
      <c r="Q43" s="22">
        <v>0</v>
      </c>
      <c r="R43" s="22">
        <v>1053299</v>
      </c>
      <c r="S43" s="22">
        <v>5274182</v>
      </c>
    </row>
    <row r="44" spans="1:19" x14ac:dyDescent="0.35">
      <c r="A44" s="22" t="s">
        <v>114</v>
      </c>
      <c r="B44" s="22" t="s">
        <v>167</v>
      </c>
      <c r="C44" s="22" t="s">
        <v>198</v>
      </c>
      <c r="D44" s="22" t="s">
        <v>199</v>
      </c>
      <c r="E44" s="22">
        <v>2706034</v>
      </c>
      <c r="F44" s="22">
        <v>1223046</v>
      </c>
      <c r="G44" s="22">
        <v>6978630</v>
      </c>
      <c r="H44" s="22">
        <v>11748255</v>
      </c>
      <c r="I44" s="22">
        <v>235158</v>
      </c>
      <c r="J44" s="22">
        <v>3434364</v>
      </c>
      <c r="K44" s="22">
        <v>0</v>
      </c>
      <c r="L44" s="22">
        <v>26325487</v>
      </c>
      <c r="M44" s="22">
        <v>1247496</v>
      </c>
      <c r="N44" s="22">
        <v>2539842</v>
      </c>
      <c r="O44" s="22">
        <v>190100</v>
      </c>
      <c r="P44" s="22">
        <v>69444</v>
      </c>
      <c r="Q44" s="22">
        <v>0</v>
      </c>
      <c r="R44" s="22">
        <v>4046882</v>
      </c>
      <c r="S44" s="22">
        <v>22278605</v>
      </c>
    </row>
    <row r="45" spans="1:19" x14ac:dyDescent="0.35">
      <c r="A45" s="22" t="s">
        <v>114</v>
      </c>
      <c r="B45" s="22" t="s">
        <v>167</v>
      </c>
      <c r="C45" s="22" t="s">
        <v>200</v>
      </c>
      <c r="D45" s="22" t="s">
        <v>201</v>
      </c>
      <c r="E45" s="22">
        <v>43174342</v>
      </c>
      <c r="F45" s="22">
        <v>6929298</v>
      </c>
      <c r="G45" s="22">
        <v>1340937</v>
      </c>
      <c r="H45" s="22">
        <v>4879404</v>
      </c>
      <c r="I45" s="22">
        <v>38879</v>
      </c>
      <c r="J45" s="22">
        <v>1733760</v>
      </c>
      <c r="K45" s="22">
        <v>105</v>
      </c>
      <c r="L45" s="22">
        <v>58096725</v>
      </c>
      <c r="M45" s="22">
        <v>17744072</v>
      </c>
      <c r="N45" s="22">
        <v>3730152</v>
      </c>
      <c r="O45" s="22">
        <v>982252</v>
      </c>
      <c r="P45" s="22">
        <v>36820</v>
      </c>
      <c r="Q45" s="22">
        <v>0</v>
      </c>
      <c r="R45" s="22">
        <v>22493296</v>
      </c>
      <c r="S45" s="22">
        <v>35603429</v>
      </c>
    </row>
    <row r="46" spans="1:19" x14ac:dyDescent="0.35">
      <c r="A46" s="22" t="s">
        <v>114</v>
      </c>
      <c r="B46" s="22" t="s">
        <v>167</v>
      </c>
      <c r="C46" s="22" t="s">
        <v>202</v>
      </c>
      <c r="D46" s="22" t="s">
        <v>203</v>
      </c>
      <c r="E46" s="22">
        <v>2751870</v>
      </c>
      <c r="F46" s="22">
        <v>0</v>
      </c>
      <c r="G46" s="22">
        <v>330783</v>
      </c>
      <c r="H46" s="22">
        <v>3532120</v>
      </c>
      <c r="I46" s="22">
        <v>0</v>
      </c>
      <c r="J46" s="22">
        <v>2770171</v>
      </c>
      <c r="K46" s="22">
        <v>0</v>
      </c>
      <c r="L46" s="22">
        <v>9384944</v>
      </c>
      <c r="M46" s="22">
        <v>1197638</v>
      </c>
      <c r="N46" s="22">
        <v>1108532</v>
      </c>
      <c r="O46" s="22">
        <v>84133</v>
      </c>
      <c r="P46" s="22">
        <v>0</v>
      </c>
      <c r="Q46" s="22">
        <v>0</v>
      </c>
      <c r="R46" s="22">
        <v>2390303</v>
      </c>
      <c r="S46" s="22">
        <v>6994641</v>
      </c>
    </row>
    <row r="47" spans="1:19" x14ac:dyDescent="0.35">
      <c r="A47" s="22" t="s">
        <v>114</v>
      </c>
      <c r="B47" s="22" t="s">
        <v>167</v>
      </c>
      <c r="C47" s="22" t="s">
        <v>204</v>
      </c>
      <c r="D47" s="22" t="s">
        <v>205</v>
      </c>
      <c r="E47" s="22">
        <v>26574962</v>
      </c>
      <c r="F47" s="22">
        <v>39476142</v>
      </c>
      <c r="G47" s="22">
        <v>18696547</v>
      </c>
      <c r="H47" s="22">
        <v>24473286</v>
      </c>
      <c r="I47" s="22">
        <v>189817</v>
      </c>
      <c r="J47" s="22">
        <v>1290644</v>
      </c>
      <c r="K47" s="22">
        <v>115706</v>
      </c>
      <c r="L47" s="22">
        <v>110817104</v>
      </c>
      <c r="M47" s="22">
        <v>10286685</v>
      </c>
      <c r="N47" s="22">
        <v>13344479</v>
      </c>
      <c r="O47" s="22">
        <v>418742</v>
      </c>
      <c r="P47" s="22">
        <v>235919</v>
      </c>
      <c r="Q47" s="22">
        <v>0</v>
      </c>
      <c r="R47" s="22">
        <v>24285825</v>
      </c>
      <c r="S47" s="22">
        <v>86531279</v>
      </c>
    </row>
    <row r="48" spans="1:19" x14ac:dyDescent="0.35">
      <c r="A48" s="22" t="s">
        <v>114</v>
      </c>
      <c r="B48" s="22" t="s">
        <v>167</v>
      </c>
      <c r="C48" s="22" t="s">
        <v>206</v>
      </c>
      <c r="D48" s="22" t="s">
        <v>207</v>
      </c>
      <c r="E48" s="22">
        <v>6821829</v>
      </c>
      <c r="F48" s="22">
        <v>12911516</v>
      </c>
      <c r="G48" s="22">
        <v>38960914</v>
      </c>
      <c r="H48" s="22">
        <v>62457063</v>
      </c>
      <c r="I48" s="22">
        <v>0</v>
      </c>
      <c r="J48" s="22">
        <v>292904</v>
      </c>
      <c r="K48" s="22">
        <v>0</v>
      </c>
      <c r="L48" s="22">
        <v>121444226</v>
      </c>
      <c r="M48" s="22">
        <v>2576998</v>
      </c>
      <c r="N48" s="22">
        <v>24651462</v>
      </c>
      <c r="O48" s="22">
        <v>3452643</v>
      </c>
      <c r="P48" s="22">
        <v>939608</v>
      </c>
      <c r="Q48" s="22">
        <v>0</v>
      </c>
      <c r="R48" s="22">
        <v>31620711</v>
      </c>
      <c r="S48" s="22">
        <v>89823515</v>
      </c>
    </row>
    <row r="49" spans="1:19" x14ac:dyDescent="0.35">
      <c r="A49" s="22" t="s">
        <v>114</v>
      </c>
      <c r="B49" s="22" t="s">
        <v>167</v>
      </c>
      <c r="C49" s="22" t="s">
        <v>208</v>
      </c>
      <c r="D49" s="22" t="s">
        <v>209</v>
      </c>
      <c r="E49" s="22">
        <v>1515898</v>
      </c>
      <c r="F49" s="22">
        <v>1864477</v>
      </c>
      <c r="G49" s="22">
        <v>5656945</v>
      </c>
      <c r="H49" s="22">
        <v>18442768</v>
      </c>
      <c r="I49" s="22">
        <v>0</v>
      </c>
      <c r="J49" s="22">
        <v>1255399</v>
      </c>
      <c r="K49" s="22">
        <v>28464</v>
      </c>
      <c r="L49" s="22">
        <v>28763951</v>
      </c>
      <c r="M49" s="22">
        <v>1609995</v>
      </c>
      <c r="N49" s="22">
        <v>4061009</v>
      </c>
      <c r="O49" s="22">
        <v>76833</v>
      </c>
      <c r="P49" s="22">
        <v>93327</v>
      </c>
      <c r="Q49" s="22">
        <v>0</v>
      </c>
      <c r="R49" s="22">
        <v>5841164</v>
      </c>
      <c r="S49" s="22">
        <v>22922787</v>
      </c>
    </row>
    <row r="50" spans="1:19" x14ac:dyDescent="0.35">
      <c r="A50" s="22" t="s">
        <v>114</v>
      </c>
      <c r="B50" s="22" t="s">
        <v>167</v>
      </c>
      <c r="C50" s="22" t="s">
        <v>210</v>
      </c>
      <c r="D50" s="22" t="s">
        <v>211</v>
      </c>
      <c r="E50" s="22">
        <v>12326910</v>
      </c>
      <c r="F50" s="22">
        <v>992483</v>
      </c>
      <c r="G50" s="22">
        <v>2052515</v>
      </c>
      <c r="H50" s="22">
        <v>6252436</v>
      </c>
      <c r="I50" s="22">
        <v>43088</v>
      </c>
      <c r="J50" s="22">
        <v>887549</v>
      </c>
      <c r="K50" s="22">
        <v>0</v>
      </c>
      <c r="L50" s="22">
        <v>22554981</v>
      </c>
      <c r="M50" s="22">
        <v>4179896</v>
      </c>
      <c r="N50" s="22">
        <v>1205596</v>
      </c>
      <c r="O50" s="22">
        <v>437851</v>
      </c>
      <c r="P50" s="22">
        <v>262284</v>
      </c>
      <c r="Q50" s="22">
        <v>76035</v>
      </c>
      <c r="R50" s="22">
        <v>6161662</v>
      </c>
      <c r="S50" s="22">
        <v>16393319</v>
      </c>
    </row>
    <row r="51" spans="1:19" x14ac:dyDescent="0.35">
      <c r="A51" s="22" t="s">
        <v>114</v>
      </c>
      <c r="B51" s="22" t="s">
        <v>167</v>
      </c>
      <c r="C51" s="22" t="s">
        <v>212</v>
      </c>
      <c r="D51" s="22" t="s">
        <v>213</v>
      </c>
      <c r="E51" s="22">
        <v>9705875</v>
      </c>
      <c r="F51" s="22">
        <v>9876935</v>
      </c>
      <c r="G51" s="22">
        <v>15913263</v>
      </c>
      <c r="H51" s="22">
        <v>6790895</v>
      </c>
      <c r="I51" s="22">
        <v>375265</v>
      </c>
      <c r="J51" s="22">
        <v>1007586</v>
      </c>
      <c r="K51" s="22">
        <v>353827</v>
      </c>
      <c r="L51" s="22">
        <v>44023646</v>
      </c>
      <c r="M51" s="22">
        <v>5030462</v>
      </c>
      <c r="N51" s="22">
        <v>6965189</v>
      </c>
      <c r="O51" s="22">
        <v>408239</v>
      </c>
      <c r="P51" s="22">
        <v>323276</v>
      </c>
      <c r="Q51" s="22">
        <v>-127048</v>
      </c>
      <c r="R51" s="22">
        <v>12600118</v>
      </c>
      <c r="S51" s="22">
        <v>31423528</v>
      </c>
    </row>
    <row r="52" spans="1:19" x14ac:dyDescent="0.35">
      <c r="A52" s="22" t="s">
        <v>114</v>
      </c>
      <c r="B52" s="22" t="s">
        <v>167</v>
      </c>
      <c r="C52" s="22" t="s">
        <v>214</v>
      </c>
      <c r="D52" s="22" t="s">
        <v>215</v>
      </c>
      <c r="E52" s="22">
        <v>3035308</v>
      </c>
      <c r="F52" s="22">
        <v>6323120</v>
      </c>
      <c r="G52" s="22">
        <v>620527</v>
      </c>
      <c r="H52" s="22">
        <v>7252048</v>
      </c>
      <c r="I52" s="22">
        <v>0</v>
      </c>
      <c r="J52" s="22">
        <v>1689940</v>
      </c>
      <c r="K52" s="22">
        <v>0</v>
      </c>
      <c r="L52" s="22">
        <v>18920943</v>
      </c>
      <c r="M52" s="22">
        <v>1438448</v>
      </c>
      <c r="N52" s="22">
        <v>1743617</v>
      </c>
      <c r="O52" s="22">
        <v>465157</v>
      </c>
      <c r="P52" s="22">
        <v>252686</v>
      </c>
      <c r="Q52" s="22">
        <v>0</v>
      </c>
      <c r="R52" s="22">
        <v>3899908</v>
      </c>
      <c r="S52" s="22">
        <v>15021035</v>
      </c>
    </row>
    <row r="53" spans="1:19" x14ac:dyDescent="0.35">
      <c r="A53" s="22" t="s">
        <v>114</v>
      </c>
      <c r="B53" s="22" t="s">
        <v>167</v>
      </c>
      <c r="C53" s="22" t="s">
        <v>216</v>
      </c>
      <c r="D53" s="22" t="s">
        <v>217</v>
      </c>
      <c r="E53" s="22">
        <v>15276831</v>
      </c>
      <c r="F53" s="22">
        <v>44078963</v>
      </c>
      <c r="G53" s="22">
        <v>1175908</v>
      </c>
      <c r="H53" s="22">
        <v>11348470</v>
      </c>
      <c r="I53" s="22">
        <v>0</v>
      </c>
      <c r="J53" s="22">
        <v>1274188</v>
      </c>
      <c r="K53" s="22">
        <v>0</v>
      </c>
      <c r="L53" s="22">
        <v>73154360</v>
      </c>
      <c r="M53" s="22">
        <v>8652714</v>
      </c>
      <c r="N53" s="22">
        <v>16753114</v>
      </c>
      <c r="O53" s="22">
        <v>222530</v>
      </c>
      <c r="P53" s="22">
        <v>124557</v>
      </c>
      <c r="Q53" s="22">
        <v>-95633</v>
      </c>
      <c r="R53" s="22">
        <v>25657282</v>
      </c>
      <c r="S53" s="22">
        <v>47497078</v>
      </c>
    </row>
    <row r="54" spans="1:19" x14ac:dyDescent="0.35">
      <c r="A54" s="22" t="s">
        <v>114</v>
      </c>
      <c r="B54" s="22" t="s">
        <v>167</v>
      </c>
      <c r="C54" s="22" t="s">
        <v>218</v>
      </c>
      <c r="D54" s="22" t="s">
        <v>219</v>
      </c>
      <c r="E54" s="22">
        <v>2764810</v>
      </c>
      <c r="F54" s="22">
        <v>2904291</v>
      </c>
      <c r="G54" s="22">
        <v>4740017</v>
      </c>
      <c r="H54" s="22">
        <v>7865086</v>
      </c>
      <c r="I54" s="22">
        <v>438</v>
      </c>
      <c r="J54" s="22">
        <v>104960</v>
      </c>
      <c r="K54" s="22">
        <v>-41583</v>
      </c>
      <c r="L54" s="22">
        <v>18338019</v>
      </c>
      <c r="M54" s="22">
        <v>1391890</v>
      </c>
      <c r="N54" s="22">
        <v>2440738</v>
      </c>
      <c r="O54" s="22">
        <v>572840</v>
      </c>
      <c r="P54" s="22">
        <v>73341</v>
      </c>
      <c r="Q54" s="22">
        <v>-137987</v>
      </c>
      <c r="R54" s="22">
        <v>4340822</v>
      </c>
      <c r="S54" s="22">
        <v>13997197</v>
      </c>
    </row>
    <row r="55" spans="1:19" x14ac:dyDescent="0.35">
      <c r="A55" s="22" t="s">
        <v>114</v>
      </c>
      <c r="B55" s="22" t="s">
        <v>167</v>
      </c>
      <c r="C55" s="22" t="s">
        <v>220</v>
      </c>
      <c r="D55" s="22" t="s">
        <v>221</v>
      </c>
      <c r="E55" s="22">
        <v>7463170</v>
      </c>
      <c r="F55" s="22">
        <v>5737660</v>
      </c>
      <c r="G55" s="22">
        <v>1085491</v>
      </c>
      <c r="H55" s="22">
        <v>2662424</v>
      </c>
      <c r="I55" s="22">
        <v>357142</v>
      </c>
      <c r="J55" s="22">
        <v>4382051</v>
      </c>
      <c r="K55" s="22">
        <v>0</v>
      </c>
      <c r="L55" s="22">
        <v>21687938</v>
      </c>
      <c r="M55" s="22">
        <v>3227136</v>
      </c>
      <c r="N55" s="22">
        <v>2151424</v>
      </c>
      <c r="O55" s="22">
        <v>282461</v>
      </c>
      <c r="P55" s="22">
        <v>0</v>
      </c>
      <c r="Q55" s="22">
        <v>0</v>
      </c>
      <c r="R55" s="22">
        <v>5661021</v>
      </c>
      <c r="S55" s="22">
        <v>16026917</v>
      </c>
    </row>
    <row r="56" spans="1:19" x14ac:dyDescent="0.35">
      <c r="A56" s="22" t="s">
        <v>114</v>
      </c>
      <c r="B56" s="22" t="s">
        <v>167</v>
      </c>
      <c r="C56" s="22" t="s">
        <v>222</v>
      </c>
      <c r="D56" s="22" t="s">
        <v>223</v>
      </c>
      <c r="E56" s="22">
        <v>2189219</v>
      </c>
      <c r="F56" s="22">
        <v>1864660</v>
      </c>
      <c r="G56" s="22">
        <v>2206311</v>
      </c>
      <c r="H56" s="22">
        <v>7234660</v>
      </c>
      <c r="I56" s="22">
        <v>110224</v>
      </c>
      <c r="J56" s="22">
        <v>2286176</v>
      </c>
      <c r="K56" s="22">
        <v>0</v>
      </c>
      <c r="L56" s="22">
        <v>15891250</v>
      </c>
      <c r="M56" s="22">
        <v>962938</v>
      </c>
      <c r="N56" s="22">
        <v>1167587</v>
      </c>
      <c r="O56" s="22">
        <v>121872</v>
      </c>
      <c r="P56" s="22">
        <v>30271</v>
      </c>
      <c r="Q56" s="22">
        <v>0</v>
      </c>
      <c r="R56" s="22">
        <v>2282668</v>
      </c>
      <c r="S56" s="22">
        <v>13608582</v>
      </c>
    </row>
    <row r="57" spans="1:19" x14ac:dyDescent="0.35">
      <c r="A57" s="22" t="s">
        <v>114</v>
      </c>
      <c r="B57" s="22" t="s">
        <v>167</v>
      </c>
      <c r="C57" s="22" t="s">
        <v>224</v>
      </c>
      <c r="D57" s="22" t="s">
        <v>225</v>
      </c>
      <c r="E57" s="22">
        <v>13551173</v>
      </c>
      <c r="F57" s="22">
        <v>4907043</v>
      </c>
      <c r="G57" s="22">
        <v>5313780</v>
      </c>
      <c r="H57" s="22">
        <v>17909169</v>
      </c>
      <c r="I57" s="22">
        <v>173685</v>
      </c>
      <c r="J57" s="22">
        <v>1803424</v>
      </c>
      <c r="K57" s="22">
        <v>0</v>
      </c>
      <c r="L57" s="22">
        <v>43658274</v>
      </c>
      <c r="M57" s="22">
        <v>6381883</v>
      </c>
      <c r="N57" s="22">
        <v>5912423</v>
      </c>
      <c r="O57" s="22">
        <v>1763837</v>
      </c>
      <c r="P57" s="22">
        <v>139490</v>
      </c>
      <c r="Q57" s="22">
        <v>0</v>
      </c>
      <c r="R57" s="22">
        <v>14197633</v>
      </c>
      <c r="S57" s="22">
        <v>29460641</v>
      </c>
    </row>
    <row r="58" spans="1:19" x14ac:dyDescent="0.35">
      <c r="A58" s="22" t="s">
        <v>114</v>
      </c>
      <c r="B58" s="22" t="s">
        <v>167</v>
      </c>
      <c r="C58" s="22" t="s">
        <v>226</v>
      </c>
      <c r="D58" s="22" t="s">
        <v>227</v>
      </c>
      <c r="E58" s="22">
        <v>5805147</v>
      </c>
      <c r="F58" s="22">
        <v>5104564</v>
      </c>
      <c r="G58" s="22">
        <v>4834689</v>
      </c>
      <c r="H58" s="22">
        <v>26606568</v>
      </c>
      <c r="I58" s="22">
        <v>360742</v>
      </c>
      <c r="J58" s="22">
        <v>1357242</v>
      </c>
      <c r="K58" s="22">
        <v>0</v>
      </c>
      <c r="L58" s="22">
        <v>44068952</v>
      </c>
      <c r="M58" s="22">
        <v>2390933</v>
      </c>
      <c r="N58" s="22">
        <v>10296385</v>
      </c>
      <c r="O58" s="22">
        <v>361580</v>
      </c>
      <c r="P58" s="22">
        <v>200302</v>
      </c>
      <c r="Q58" s="22">
        <v>0</v>
      </c>
      <c r="R58" s="22">
        <v>13249200</v>
      </c>
      <c r="S58" s="22">
        <v>30819752</v>
      </c>
    </row>
    <row r="59" spans="1:19" x14ac:dyDescent="0.35">
      <c r="A59" s="22" t="s">
        <v>114</v>
      </c>
      <c r="B59" s="22" t="s">
        <v>167</v>
      </c>
      <c r="C59" s="22" t="s">
        <v>228</v>
      </c>
      <c r="D59" s="22" t="s">
        <v>229</v>
      </c>
      <c r="E59" s="22">
        <v>3338475</v>
      </c>
      <c r="F59" s="22">
        <v>2372681</v>
      </c>
      <c r="G59" s="22">
        <v>4065326</v>
      </c>
      <c r="H59" s="22">
        <v>8625148</v>
      </c>
      <c r="I59" s="22">
        <v>125288</v>
      </c>
      <c r="J59" s="22">
        <v>585416</v>
      </c>
      <c r="K59" s="22">
        <v>47429</v>
      </c>
      <c r="L59" s="22">
        <v>19159763</v>
      </c>
      <c r="M59" s="22">
        <v>1051179</v>
      </c>
      <c r="N59" s="22">
        <v>2302193</v>
      </c>
      <c r="O59" s="22">
        <v>613902</v>
      </c>
      <c r="P59" s="22">
        <v>64894</v>
      </c>
      <c r="Q59" s="22">
        <v>0</v>
      </c>
      <c r="R59" s="22">
        <v>4032168</v>
      </c>
      <c r="S59" s="22">
        <v>15127595</v>
      </c>
    </row>
    <row r="60" spans="1:19" x14ac:dyDescent="0.35">
      <c r="A60" s="22" t="s">
        <v>114</v>
      </c>
      <c r="B60" s="22" t="s">
        <v>167</v>
      </c>
      <c r="C60" s="22" t="s">
        <v>230</v>
      </c>
      <c r="D60" s="22" t="s">
        <v>231</v>
      </c>
      <c r="E60" s="22">
        <v>1995839</v>
      </c>
      <c r="F60" s="22">
        <v>3050561</v>
      </c>
      <c r="G60" s="22">
        <v>8348689</v>
      </c>
      <c r="H60" s="22">
        <v>18765016</v>
      </c>
      <c r="I60" s="22">
        <v>64039</v>
      </c>
      <c r="J60" s="22">
        <v>312090</v>
      </c>
      <c r="K60" s="22">
        <v>0</v>
      </c>
      <c r="L60" s="22">
        <v>32536234</v>
      </c>
      <c r="M60" s="22">
        <v>614823</v>
      </c>
      <c r="N60" s="22">
        <v>4854734</v>
      </c>
      <c r="O60" s="22">
        <v>908774</v>
      </c>
      <c r="P60" s="22">
        <v>135301</v>
      </c>
      <c r="Q60" s="22">
        <v>0</v>
      </c>
      <c r="R60" s="22">
        <v>6513632</v>
      </c>
      <c r="S60" s="22">
        <v>26022602</v>
      </c>
    </row>
    <row r="61" spans="1:19" x14ac:dyDescent="0.35">
      <c r="A61" s="22" t="s">
        <v>114</v>
      </c>
      <c r="B61" s="22" t="s">
        <v>167</v>
      </c>
      <c r="C61" s="22" t="s">
        <v>232</v>
      </c>
      <c r="D61" s="22" t="s">
        <v>233</v>
      </c>
      <c r="E61" s="22">
        <v>1778995</v>
      </c>
      <c r="F61" s="22">
        <v>5608808</v>
      </c>
      <c r="G61" s="22">
        <v>8742848</v>
      </c>
      <c r="H61" s="22">
        <v>44180942</v>
      </c>
      <c r="I61" s="22">
        <v>0</v>
      </c>
      <c r="J61" s="22">
        <v>2399</v>
      </c>
      <c r="K61" s="22">
        <v>0</v>
      </c>
      <c r="L61" s="22">
        <v>60313992</v>
      </c>
      <c r="M61" s="22">
        <v>705401</v>
      </c>
      <c r="N61" s="22">
        <v>8016328</v>
      </c>
      <c r="O61" s="22">
        <v>159279</v>
      </c>
      <c r="P61" s="22">
        <v>185756</v>
      </c>
      <c r="Q61" s="22">
        <v>0</v>
      </c>
      <c r="R61" s="22">
        <v>9066764</v>
      </c>
      <c r="S61" s="22">
        <v>51247228</v>
      </c>
    </row>
    <row r="62" spans="1:19" x14ac:dyDescent="0.35">
      <c r="A62" s="22" t="s">
        <v>114</v>
      </c>
      <c r="B62" s="22" t="s">
        <v>167</v>
      </c>
      <c r="C62" s="22" t="s">
        <v>234</v>
      </c>
      <c r="D62" s="22" t="s">
        <v>235</v>
      </c>
      <c r="E62" s="22">
        <v>962344</v>
      </c>
      <c r="F62" s="22">
        <v>1648148</v>
      </c>
      <c r="G62" s="22">
        <v>2087126</v>
      </c>
      <c r="H62" s="22">
        <v>10880440</v>
      </c>
      <c r="I62" s="22">
        <v>0</v>
      </c>
      <c r="J62" s="22">
        <v>1229489</v>
      </c>
      <c r="K62" s="22">
        <v>0</v>
      </c>
      <c r="L62" s="22">
        <v>16807547</v>
      </c>
      <c r="M62" s="22">
        <v>537207</v>
      </c>
      <c r="N62" s="22">
        <v>1562497</v>
      </c>
      <c r="O62" s="22">
        <v>544637</v>
      </c>
      <c r="P62" s="22">
        <v>63339</v>
      </c>
      <c r="Q62" s="22">
        <v>0</v>
      </c>
      <c r="R62" s="22">
        <v>2707680</v>
      </c>
      <c r="S62" s="22">
        <v>14099867</v>
      </c>
    </row>
    <row r="63" spans="1:19" x14ac:dyDescent="0.35">
      <c r="A63" s="22" t="s">
        <v>114</v>
      </c>
      <c r="B63" s="22" t="s">
        <v>167</v>
      </c>
      <c r="C63" s="22" t="s">
        <v>236</v>
      </c>
      <c r="D63" s="22" t="s">
        <v>237</v>
      </c>
      <c r="E63" s="22">
        <v>44738559</v>
      </c>
      <c r="F63" s="22">
        <v>27315854</v>
      </c>
      <c r="G63" s="22">
        <v>2401444</v>
      </c>
      <c r="H63" s="22">
        <v>16915176</v>
      </c>
      <c r="I63" s="22">
        <v>0</v>
      </c>
      <c r="J63" s="22">
        <v>284255</v>
      </c>
      <c r="K63" s="22">
        <v>0</v>
      </c>
      <c r="L63" s="22">
        <v>91655288</v>
      </c>
      <c r="M63" s="22">
        <v>16406298</v>
      </c>
      <c r="N63" s="22">
        <v>10045723</v>
      </c>
      <c r="O63" s="22">
        <v>755040</v>
      </c>
      <c r="P63" s="22">
        <v>161036</v>
      </c>
      <c r="Q63" s="22">
        <v>0</v>
      </c>
      <c r="R63" s="22">
        <v>27368097</v>
      </c>
      <c r="S63" s="22">
        <v>64287191</v>
      </c>
    </row>
    <row r="64" spans="1:19" x14ac:dyDescent="0.35">
      <c r="A64" s="22" t="s">
        <v>114</v>
      </c>
      <c r="B64" s="22" t="s">
        <v>167</v>
      </c>
      <c r="C64" s="22" t="s">
        <v>238</v>
      </c>
      <c r="D64" s="22" t="s">
        <v>239</v>
      </c>
      <c r="E64" s="22">
        <v>1736871</v>
      </c>
      <c r="F64" s="22">
        <v>892882</v>
      </c>
      <c r="G64" s="22">
        <v>121951</v>
      </c>
      <c r="H64" s="22">
        <v>1161004</v>
      </c>
      <c r="I64" s="22">
        <v>0</v>
      </c>
      <c r="J64" s="22">
        <v>311691</v>
      </c>
      <c r="K64" s="22">
        <v>0</v>
      </c>
      <c r="L64" s="22">
        <v>4224399</v>
      </c>
      <c r="M64" s="22">
        <v>446322</v>
      </c>
      <c r="N64" s="22">
        <v>394911</v>
      </c>
      <c r="O64" s="22">
        <v>132045</v>
      </c>
      <c r="P64" s="22">
        <v>5134</v>
      </c>
      <c r="Q64" s="22">
        <v>0</v>
      </c>
      <c r="R64" s="22">
        <v>978412</v>
      </c>
      <c r="S64" s="22">
        <v>3245987</v>
      </c>
    </row>
    <row r="65" spans="1:19" x14ac:dyDescent="0.35">
      <c r="A65" s="22" t="s">
        <v>114</v>
      </c>
      <c r="B65" s="22" t="s">
        <v>167</v>
      </c>
      <c r="C65" s="22" t="s">
        <v>240</v>
      </c>
      <c r="D65" s="22" t="s">
        <v>241</v>
      </c>
      <c r="E65" s="22">
        <v>9978822</v>
      </c>
      <c r="F65" s="22">
        <v>471154</v>
      </c>
      <c r="G65" s="22">
        <v>1701096</v>
      </c>
      <c r="H65" s="22">
        <v>2301421</v>
      </c>
      <c r="I65" s="22">
        <v>82275</v>
      </c>
      <c r="J65" s="22">
        <v>400610</v>
      </c>
      <c r="K65" s="22">
        <v>0</v>
      </c>
      <c r="L65" s="22">
        <v>14935378</v>
      </c>
      <c r="M65" s="22">
        <v>1629274</v>
      </c>
      <c r="N65" s="22">
        <v>1160191</v>
      </c>
      <c r="O65" s="22">
        <v>321997</v>
      </c>
      <c r="P65" s="22">
        <v>0</v>
      </c>
      <c r="Q65" s="22">
        <v>0</v>
      </c>
      <c r="R65" s="22">
        <v>3111462</v>
      </c>
      <c r="S65" s="22">
        <v>11823916</v>
      </c>
    </row>
    <row r="66" spans="1:19" x14ac:dyDescent="0.35">
      <c r="A66" s="22" t="s">
        <v>114</v>
      </c>
      <c r="B66" s="22" t="s">
        <v>167</v>
      </c>
      <c r="C66" s="22" t="s">
        <v>242</v>
      </c>
      <c r="D66" s="22" t="s">
        <v>243</v>
      </c>
      <c r="E66" s="22">
        <v>6476249</v>
      </c>
      <c r="F66" s="22">
        <v>2213107</v>
      </c>
      <c r="G66" s="22">
        <v>4975250</v>
      </c>
      <c r="H66" s="22">
        <v>11220480</v>
      </c>
      <c r="I66" s="22">
        <v>100800</v>
      </c>
      <c r="J66" s="22">
        <v>730409</v>
      </c>
      <c r="K66" s="22">
        <v>152358</v>
      </c>
      <c r="L66" s="22">
        <v>25868653</v>
      </c>
      <c r="M66" s="22">
        <v>4194334</v>
      </c>
      <c r="N66" s="22">
        <v>3700291</v>
      </c>
      <c r="O66" s="22">
        <v>310086</v>
      </c>
      <c r="P66" s="22">
        <v>0</v>
      </c>
      <c r="Q66" s="22">
        <v>-1023</v>
      </c>
      <c r="R66" s="22">
        <v>8203688</v>
      </c>
      <c r="S66" s="22">
        <v>17664965</v>
      </c>
    </row>
    <row r="67" spans="1:19" x14ac:dyDescent="0.35">
      <c r="A67" s="22" t="s">
        <v>114</v>
      </c>
      <c r="B67" s="22" t="s">
        <v>167</v>
      </c>
      <c r="C67" s="22" t="s">
        <v>244</v>
      </c>
      <c r="D67" s="22" t="s">
        <v>245</v>
      </c>
      <c r="E67" s="22">
        <v>1356525</v>
      </c>
      <c r="F67" s="22">
        <v>2743101</v>
      </c>
      <c r="G67" s="22">
        <v>10674682</v>
      </c>
      <c r="H67" s="22">
        <v>13102710</v>
      </c>
      <c r="I67" s="22">
        <v>0</v>
      </c>
      <c r="J67" s="22">
        <v>896007</v>
      </c>
      <c r="K67" s="22">
        <v>0</v>
      </c>
      <c r="L67" s="22">
        <v>28773025</v>
      </c>
      <c r="M67" s="22">
        <v>721519</v>
      </c>
      <c r="N67" s="22">
        <v>4233774</v>
      </c>
      <c r="O67" s="22">
        <v>541554</v>
      </c>
      <c r="P67" s="22">
        <v>161975</v>
      </c>
      <c r="Q67" s="22">
        <v>0</v>
      </c>
      <c r="R67" s="22">
        <v>5658822</v>
      </c>
      <c r="S67" s="22">
        <v>23114203</v>
      </c>
    </row>
    <row r="68" spans="1:19" x14ac:dyDescent="0.35">
      <c r="A68" s="22" t="s">
        <v>114</v>
      </c>
      <c r="B68" s="22" t="s">
        <v>167</v>
      </c>
      <c r="C68" s="22" t="s">
        <v>246</v>
      </c>
      <c r="D68" s="22" t="s">
        <v>247</v>
      </c>
      <c r="E68" s="22">
        <v>137036</v>
      </c>
      <c r="F68" s="22">
        <v>43369</v>
      </c>
      <c r="G68" s="22">
        <v>648873</v>
      </c>
      <c r="H68" s="22">
        <v>1037288</v>
      </c>
      <c r="I68" s="22">
        <v>0</v>
      </c>
      <c r="J68" s="22">
        <v>45060</v>
      </c>
      <c r="K68" s="22">
        <v>0</v>
      </c>
      <c r="L68" s="22">
        <v>1911626</v>
      </c>
      <c r="M68" s="22">
        <v>59592</v>
      </c>
      <c r="N68" s="22">
        <v>531553</v>
      </c>
      <c r="O68" s="22">
        <v>25946</v>
      </c>
      <c r="P68" s="22">
        <v>17683</v>
      </c>
      <c r="Q68" s="22">
        <v>0</v>
      </c>
      <c r="R68" s="22">
        <v>634774</v>
      </c>
      <c r="S68" s="22">
        <v>1276852</v>
      </c>
    </row>
    <row r="69" spans="1:19" x14ac:dyDescent="0.35">
      <c r="A69" s="22" t="s">
        <v>114</v>
      </c>
      <c r="B69" s="22" t="s">
        <v>167</v>
      </c>
      <c r="C69" s="22" t="s">
        <v>248</v>
      </c>
      <c r="D69" s="22" t="s">
        <v>249</v>
      </c>
      <c r="E69" s="22">
        <v>23921863</v>
      </c>
      <c r="F69" s="22">
        <v>30246413</v>
      </c>
      <c r="G69" s="22">
        <v>2969415</v>
      </c>
      <c r="H69" s="22">
        <v>6887533</v>
      </c>
      <c r="I69" s="22">
        <v>143485</v>
      </c>
      <c r="J69" s="22">
        <v>1916570</v>
      </c>
      <c r="K69" s="22">
        <v>-187851</v>
      </c>
      <c r="L69" s="22">
        <v>65897428</v>
      </c>
      <c r="M69" s="22">
        <v>9662160</v>
      </c>
      <c r="N69" s="22">
        <v>8946708</v>
      </c>
      <c r="O69" s="22">
        <v>122391</v>
      </c>
      <c r="P69" s="22">
        <v>461321</v>
      </c>
      <c r="Q69" s="22">
        <v>-405672</v>
      </c>
      <c r="R69" s="22">
        <v>18786908</v>
      </c>
      <c r="S69" s="22">
        <v>47110520</v>
      </c>
    </row>
    <row r="70" spans="1:19" x14ac:dyDescent="0.35">
      <c r="A70" s="22" t="s">
        <v>114</v>
      </c>
      <c r="B70" s="22" t="s">
        <v>167</v>
      </c>
      <c r="C70" s="22" t="s">
        <v>250</v>
      </c>
      <c r="D70" s="22" t="s">
        <v>251</v>
      </c>
      <c r="E70" s="22">
        <v>67559630</v>
      </c>
      <c r="F70" s="22">
        <v>38096144</v>
      </c>
      <c r="G70" s="22">
        <v>3976441</v>
      </c>
      <c r="H70" s="22">
        <v>13453757</v>
      </c>
      <c r="I70" s="22">
        <v>0</v>
      </c>
      <c r="J70" s="22">
        <v>1246165</v>
      </c>
      <c r="K70" s="22">
        <v>0</v>
      </c>
      <c r="L70" s="22">
        <v>124332137</v>
      </c>
      <c r="M70" s="22">
        <v>34100462</v>
      </c>
      <c r="N70" s="22">
        <v>16659201</v>
      </c>
      <c r="O70" s="22">
        <v>675246</v>
      </c>
      <c r="P70" s="22">
        <v>133151</v>
      </c>
      <c r="Q70" s="22">
        <v>0</v>
      </c>
      <c r="R70" s="22">
        <v>51568060</v>
      </c>
      <c r="S70" s="22">
        <v>72764077</v>
      </c>
    </row>
    <row r="71" spans="1:19" x14ac:dyDescent="0.35">
      <c r="A71" s="22" t="s">
        <v>114</v>
      </c>
      <c r="B71" s="22" t="s">
        <v>167</v>
      </c>
      <c r="C71" s="22" t="s">
        <v>252</v>
      </c>
      <c r="D71" s="22" t="s">
        <v>253</v>
      </c>
      <c r="E71" s="22">
        <v>950266</v>
      </c>
      <c r="F71" s="22">
        <v>4678342</v>
      </c>
      <c r="G71" s="22">
        <v>13134150</v>
      </c>
      <c r="H71" s="22">
        <v>18824968</v>
      </c>
      <c r="I71" s="22">
        <v>0</v>
      </c>
      <c r="J71" s="22">
        <v>450236</v>
      </c>
      <c r="K71" s="22">
        <v>0</v>
      </c>
      <c r="L71" s="22">
        <v>38037962</v>
      </c>
      <c r="M71" s="22">
        <v>420686</v>
      </c>
      <c r="N71" s="22">
        <v>5918633</v>
      </c>
      <c r="O71" s="22">
        <v>331501</v>
      </c>
      <c r="P71" s="22">
        <v>0</v>
      </c>
      <c r="Q71" s="22">
        <v>0</v>
      </c>
      <c r="R71" s="22">
        <v>6670820</v>
      </c>
      <c r="S71" s="22">
        <v>31367142</v>
      </c>
    </row>
    <row r="72" spans="1:19" x14ac:dyDescent="0.35">
      <c r="A72" s="22" t="s">
        <v>114</v>
      </c>
      <c r="B72" s="22" t="s">
        <v>167</v>
      </c>
      <c r="C72" s="22" t="s">
        <v>254</v>
      </c>
      <c r="D72" s="22" t="s">
        <v>255</v>
      </c>
      <c r="E72" s="22">
        <v>2587665</v>
      </c>
      <c r="F72" s="22">
        <v>994119</v>
      </c>
      <c r="G72" s="22">
        <v>1232012</v>
      </c>
      <c r="H72" s="22">
        <v>6381860</v>
      </c>
      <c r="I72" s="22">
        <v>0</v>
      </c>
      <c r="J72" s="22">
        <v>932951</v>
      </c>
      <c r="K72" s="22">
        <v>0</v>
      </c>
      <c r="L72" s="22">
        <v>12128607</v>
      </c>
      <c r="M72" s="22">
        <v>900457</v>
      </c>
      <c r="N72" s="22">
        <v>1059826</v>
      </c>
      <c r="O72" s="22">
        <v>482894</v>
      </c>
      <c r="P72" s="22">
        <v>23886</v>
      </c>
      <c r="Q72" s="22">
        <v>-38247</v>
      </c>
      <c r="R72" s="22">
        <v>2428816</v>
      </c>
      <c r="S72" s="22">
        <v>9699791</v>
      </c>
    </row>
    <row r="73" spans="1:19" x14ac:dyDescent="0.35">
      <c r="A73" s="22" t="s">
        <v>114</v>
      </c>
      <c r="B73" s="22" t="s">
        <v>167</v>
      </c>
      <c r="C73" s="22" t="s">
        <v>256</v>
      </c>
      <c r="D73" s="22" t="s">
        <v>257</v>
      </c>
      <c r="E73" s="22">
        <v>1390234</v>
      </c>
      <c r="F73" s="22">
        <v>1167635</v>
      </c>
      <c r="G73" s="22">
        <v>1266500</v>
      </c>
      <c r="H73" s="22">
        <v>3315094</v>
      </c>
      <c r="I73" s="22">
        <v>61637</v>
      </c>
      <c r="J73" s="22">
        <v>1354977</v>
      </c>
      <c r="K73" s="22">
        <v>0</v>
      </c>
      <c r="L73" s="22">
        <v>8556077</v>
      </c>
      <c r="M73" s="22">
        <v>592070</v>
      </c>
      <c r="N73" s="22">
        <v>832287</v>
      </c>
      <c r="O73" s="22">
        <v>166614</v>
      </c>
      <c r="P73" s="22">
        <v>17131</v>
      </c>
      <c r="Q73" s="22">
        <v>0</v>
      </c>
      <c r="R73" s="22">
        <v>1608102</v>
      </c>
      <c r="S73" s="22">
        <v>6947975</v>
      </c>
    </row>
    <row r="74" spans="1:19" x14ac:dyDescent="0.35">
      <c r="A74" s="22" t="s">
        <v>114</v>
      </c>
      <c r="B74" s="22" t="s">
        <v>167</v>
      </c>
      <c r="C74" s="22" t="s">
        <v>258</v>
      </c>
      <c r="D74" s="22" t="s">
        <v>259</v>
      </c>
      <c r="E74" s="22">
        <v>566203</v>
      </c>
      <c r="F74" s="22">
        <v>1295835</v>
      </c>
      <c r="G74" s="22">
        <v>656705</v>
      </c>
      <c r="H74" s="22">
        <v>837051</v>
      </c>
      <c r="I74" s="22">
        <v>66407</v>
      </c>
      <c r="J74" s="22">
        <v>277132</v>
      </c>
      <c r="K74" s="22">
        <v>0</v>
      </c>
      <c r="L74" s="22">
        <v>3699333</v>
      </c>
      <c r="M74" s="22">
        <v>194712</v>
      </c>
      <c r="N74" s="22">
        <v>426267</v>
      </c>
      <c r="O74" s="22">
        <v>10911</v>
      </c>
      <c r="P74" s="22">
        <v>6954</v>
      </c>
      <c r="Q74" s="22">
        <v>0</v>
      </c>
      <c r="R74" s="22">
        <v>638844</v>
      </c>
      <c r="S74" s="22">
        <v>3060489</v>
      </c>
    </row>
    <row r="75" spans="1:19" x14ac:dyDescent="0.35">
      <c r="A75" s="22" t="s">
        <v>114</v>
      </c>
      <c r="B75" s="22" t="s">
        <v>167</v>
      </c>
      <c r="C75" s="22" t="s">
        <v>260</v>
      </c>
      <c r="D75" s="22" t="s">
        <v>261</v>
      </c>
      <c r="E75" s="22">
        <v>6061652</v>
      </c>
      <c r="F75" s="22">
        <v>2320309</v>
      </c>
      <c r="G75" s="22">
        <v>7648802</v>
      </c>
      <c r="H75" s="22">
        <v>9189658</v>
      </c>
      <c r="I75" s="22">
        <v>0</v>
      </c>
      <c r="J75" s="22">
        <v>1251438</v>
      </c>
      <c r="K75" s="22">
        <v>0</v>
      </c>
      <c r="L75" s="22">
        <v>26471859</v>
      </c>
      <c r="M75" s="22">
        <v>2386951</v>
      </c>
      <c r="N75" s="22">
        <v>1915272</v>
      </c>
      <c r="O75" s="22">
        <v>410782</v>
      </c>
      <c r="P75" s="22">
        <v>64627</v>
      </c>
      <c r="Q75" s="22">
        <v>0</v>
      </c>
      <c r="R75" s="22">
        <v>4777632</v>
      </c>
      <c r="S75" s="22">
        <v>21694227</v>
      </c>
    </row>
    <row r="76" spans="1:19" x14ac:dyDescent="0.35">
      <c r="A76" s="22" t="s">
        <v>114</v>
      </c>
      <c r="B76" s="22" t="s">
        <v>167</v>
      </c>
      <c r="C76" s="22" t="s">
        <v>262</v>
      </c>
      <c r="D76" s="22" t="s">
        <v>263</v>
      </c>
      <c r="E76" s="22">
        <v>915653</v>
      </c>
      <c r="F76" s="22">
        <v>1071106</v>
      </c>
      <c r="G76" s="22">
        <v>2238181</v>
      </c>
      <c r="H76" s="22">
        <v>7089863</v>
      </c>
      <c r="I76" s="22">
        <v>0</v>
      </c>
      <c r="J76" s="22">
        <v>1686542</v>
      </c>
      <c r="K76" s="22">
        <v>0</v>
      </c>
      <c r="L76" s="22">
        <v>13001345</v>
      </c>
      <c r="M76" s="22">
        <v>544527</v>
      </c>
      <c r="N76" s="22">
        <v>1587400</v>
      </c>
      <c r="O76" s="22">
        <v>425816</v>
      </c>
      <c r="P76" s="22">
        <v>0</v>
      </c>
      <c r="Q76" s="22">
        <v>0</v>
      </c>
      <c r="R76" s="22">
        <v>2557743</v>
      </c>
      <c r="S76" s="22">
        <v>10443602</v>
      </c>
    </row>
    <row r="77" spans="1:19" x14ac:dyDescent="0.35">
      <c r="A77" s="22" t="s">
        <v>114</v>
      </c>
      <c r="B77" s="22" t="s">
        <v>167</v>
      </c>
      <c r="C77" s="22" t="s">
        <v>264</v>
      </c>
      <c r="D77" s="22" t="s">
        <v>265</v>
      </c>
      <c r="E77" s="22">
        <v>4891566</v>
      </c>
      <c r="F77" s="22">
        <v>1687398</v>
      </c>
      <c r="G77" s="22">
        <v>1583890</v>
      </c>
      <c r="H77" s="22">
        <v>7302742</v>
      </c>
      <c r="I77" s="22">
        <v>16118</v>
      </c>
      <c r="J77" s="22">
        <v>2128559</v>
      </c>
      <c r="K77" s="22">
        <v>0</v>
      </c>
      <c r="L77" s="22">
        <v>17610273</v>
      </c>
      <c r="M77" s="22">
        <v>1974943</v>
      </c>
      <c r="N77" s="22">
        <v>2171113</v>
      </c>
      <c r="O77" s="22">
        <v>657245</v>
      </c>
      <c r="P77" s="22">
        <v>33657</v>
      </c>
      <c r="Q77" s="22">
        <v>0</v>
      </c>
      <c r="R77" s="22">
        <v>4836958</v>
      </c>
      <c r="S77" s="22">
        <v>12773315</v>
      </c>
    </row>
    <row r="78" spans="1:19" x14ac:dyDescent="0.35">
      <c r="A78" s="22" t="s">
        <v>114</v>
      </c>
      <c r="B78" s="22" t="s">
        <v>167</v>
      </c>
      <c r="C78" s="22" t="s">
        <v>266</v>
      </c>
      <c r="D78" s="22" t="s">
        <v>267</v>
      </c>
      <c r="E78" s="22">
        <v>23597383</v>
      </c>
      <c r="F78" s="22">
        <v>17654235</v>
      </c>
      <c r="G78" s="22">
        <v>29127636</v>
      </c>
      <c r="H78" s="22">
        <v>10263329</v>
      </c>
      <c r="I78" s="22">
        <v>577051</v>
      </c>
      <c r="J78" s="22">
        <v>960605</v>
      </c>
      <c r="K78" s="22">
        <v>0</v>
      </c>
      <c r="L78" s="22">
        <v>82180239</v>
      </c>
      <c r="M78" s="22">
        <v>10027256</v>
      </c>
      <c r="N78" s="22">
        <v>7328649</v>
      </c>
      <c r="O78" s="22">
        <v>702253</v>
      </c>
      <c r="P78" s="22">
        <v>241928</v>
      </c>
      <c r="Q78" s="22">
        <v>0</v>
      </c>
      <c r="R78" s="22">
        <v>18300086</v>
      </c>
      <c r="S78" s="22">
        <v>63880153</v>
      </c>
    </row>
    <row r="79" spans="1:19" x14ac:dyDescent="0.35">
      <c r="A79" s="22" t="s">
        <v>114</v>
      </c>
      <c r="B79" s="22" t="s">
        <v>167</v>
      </c>
      <c r="C79" s="22" t="s">
        <v>268</v>
      </c>
      <c r="D79" s="22" t="s">
        <v>269</v>
      </c>
      <c r="E79" s="22">
        <v>4067577</v>
      </c>
      <c r="F79" s="22">
        <v>2916287</v>
      </c>
      <c r="G79" s="22">
        <v>2910291</v>
      </c>
      <c r="H79" s="22">
        <v>8744890</v>
      </c>
      <c r="I79" s="22">
        <v>82862</v>
      </c>
      <c r="J79" s="22">
        <v>2002651</v>
      </c>
      <c r="K79" s="22">
        <v>9523</v>
      </c>
      <c r="L79" s="22">
        <v>20734081</v>
      </c>
      <c r="M79" s="22">
        <v>2084225</v>
      </c>
      <c r="N79" s="22">
        <v>3020812</v>
      </c>
      <c r="O79" s="22">
        <v>239531</v>
      </c>
      <c r="P79" s="22">
        <v>76024</v>
      </c>
      <c r="Q79" s="22">
        <v>0</v>
      </c>
      <c r="R79" s="22">
        <v>5420592</v>
      </c>
      <c r="S79" s="22">
        <v>15313489</v>
      </c>
    </row>
    <row r="80" spans="1:19" x14ac:dyDescent="0.35">
      <c r="A80" s="22" t="s">
        <v>114</v>
      </c>
      <c r="B80" s="22" t="s">
        <v>167</v>
      </c>
      <c r="C80" s="22" t="s">
        <v>270</v>
      </c>
      <c r="D80" s="22" t="s">
        <v>271</v>
      </c>
      <c r="E80" s="22">
        <v>2840633</v>
      </c>
      <c r="F80" s="22">
        <v>1147285</v>
      </c>
      <c r="G80" s="22">
        <v>598066</v>
      </c>
      <c r="H80" s="22">
        <v>8677448</v>
      </c>
      <c r="I80" s="22">
        <v>0</v>
      </c>
      <c r="J80" s="22">
        <v>987552</v>
      </c>
      <c r="K80" s="22">
        <v>0</v>
      </c>
      <c r="L80" s="22">
        <v>14250984</v>
      </c>
      <c r="M80" s="22">
        <v>1032881</v>
      </c>
      <c r="N80" s="22">
        <v>1425066</v>
      </c>
      <c r="O80" s="22">
        <v>451206</v>
      </c>
      <c r="P80" s="22">
        <v>0</v>
      </c>
      <c r="Q80" s="22">
        <v>0</v>
      </c>
      <c r="R80" s="22">
        <v>2909153</v>
      </c>
      <c r="S80" s="22">
        <v>11341831</v>
      </c>
    </row>
    <row r="81" spans="1:19" x14ac:dyDescent="0.35">
      <c r="A81" s="22" t="s">
        <v>114</v>
      </c>
      <c r="B81" s="22" t="s">
        <v>167</v>
      </c>
      <c r="C81" s="22" t="s">
        <v>272</v>
      </c>
      <c r="D81" s="22" t="s">
        <v>273</v>
      </c>
      <c r="E81" s="22">
        <v>2572469</v>
      </c>
      <c r="F81" s="22">
        <v>334866</v>
      </c>
      <c r="G81" s="22">
        <v>27865</v>
      </c>
      <c r="H81" s="22">
        <v>5329739</v>
      </c>
      <c r="I81" s="22">
        <v>0</v>
      </c>
      <c r="J81" s="22">
        <v>1812790</v>
      </c>
      <c r="K81" s="22">
        <v>0</v>
      </c>
      <c r="L81" s="22">
        <v>10077729</v>
      </c>
      <c r="M81" s="22">
        <v>1049398</v>
      </c>
      <c r="N81" s="22">
        <v>717562</v>
      </c>
      <c r="O81" s="22">
        <v>521214</v>
      </c>
      <c r="P81" s="22">
        <v>15516</v>
      </c>
      <c r="Q81" s="22">
        <v>0</v>
      </c>
      <c r="R81" s="22">
        <v>2303690</v>
      </c>
      <c r="S81" s="22">
        <v>7774039</v>
      </c>
    </row>
    <row r="82" spans="1:19" x14ac:dyDescent="0.35">
      <c r="A82" s="22" t="s">
        <v>114</v>
      </c>
      <c r="B82" s="22" t="s">
        <v>167</v>
      </c>
      <c r="C82" s="22" t="s">
        <v>274</v>
      </c>
      <c r="D82" s="22" t="s">
        <v>275</v>
      </c>
      <c r="E82" s="22">
        <v>7993146</v>
      </c>
      <c r="F82" s="22">
        <v>5262996</v>
      </c>
      <c r="G82" s="22">
        <v>4249308</v>
      </c>
      <c r="H82" s="22">
        <v>14164805</v>
      </c>
      <c r="I82" s="22">
        <v>0</v>
      </c>
      <c r="J82" s="22">
        <v>3235259</v>
      </c>
      <c r="K82" s="22">
        <v>0</v>
      </c>
      <c r="L82" s="22">
        <v>34905514</v>
      </c>
      <c r="M82" s="22">
        <v>3280705</v>
      </c>
      <c r="N82" s="22">
        <v>3975739</v>
      </c>
      <c r="O82" s="22">
        <v>0</v>
      </c>
      <c r="P82" s="22">
        <v>2286136</v>
      </c>
      <c r="Q82" s="22">
        <v>0</v>
      </c>
      <c r="R82" s="22">
        <v>9542580</v>
      </c>
      <c r="S82" s="22">
        <v>25362934</v>
      </c>
    </row>
    <row r="83" spans="1:19" x14ac:dyDescent="0.35">
      <c r="A83" s="22" t="s">
        <v>114</v>
      </c>
      <c r="B83" s="22" t="s">
        <v>167</v>
      </c>
      <c r="C83" s="22" t="s">
        <v>276</v>
      </c>
      <c r="D83" s="22" t="s">
        <v>277</v>
      </c>
      <c r="E83" s="22">
        <v>5118049</v>
      </c>
      <c r="F83" s="22">
        <v>1097237</v>
      </c>
      <c r="G83" s="22">
        <v>849711</v>
      </c>
      <c r="H83" s="22">
        <v>8489433</v>
      </c>
      <c r="I83" s="22">
        <v>0</v>
      </c>
      <c r="J83" s="22">
        <v>2895335</v>
      </c>
      <c r="K83" s="22">
        <v>-2484670</v>
      </c>
      <c r="L83" s="22">
        <v>15965095</v>
      </c>
      <c r="M83" s="22">
        <v>2614518</v>
      </c>
      <c r="N83" s="22">
        <v>59007</v>
      </c>
      <c r="O83" s="22">
        <v>402387</v>
      </c>
      <c r="P83" s="22">
        <v>0</v>
      </c>
      <c r="Q83" s="22">
        <v>0</v>
      </c>
      <c r="R83" s="22">
        <v>3075912</v>
      </c>
      <c r="S83" s="22">
        <v>12889183</v>
      </c>
    </row>
    <row r="84" spans="1:19" x14ac:dyDescent="0.35">
      <c r="A84" s="22" t="s">
        <v>114</v>
      </c>
      <c r="B84" s="22" t="s">
        <v>167</v>
      </c>
      <c r="C84" s="22" t="s">
        <v>278</v>
      </c>
      <c r="D84" s="22" t="s">
        <v>279</v>
      </c>
      <c r="E84" s="22">
        <v>3566610</v>
      </c>
      <c r="F84" s="22">
        <v>4412451</v>
      </c>
      <c r="G84" s="22">
        <v>4002852</v>
      </c>
      <c r="H84" s="22">
        <v>19366941</v>
      </c>
      <c r="I84" s="22">
        <v>578984</v>
      </c>
      <c r="J84" s="22">
        <v>999438</v>
      </c>
      <c r="K84" s="22">
        <v>0</v>
      </c>
      <c r="L84" s="22">
        <v>32927276</v>
      </c>
      <c r="M84" s="22">
        <v>1664023</v>
      </c>
      <c r="N84" s="22">
        <v>4485648</v>
      </c>
      <c r="O84" s="22">
        <v>312931</v>
      </c>
      <c r="P84" s="22">
        <v>87625</v>
      </c>
      <c r="Q84" s="22">
        <v>0</v>
      </c>
      <c r="R84" s="22">
        <v>6550227</v>
      </c>
      <c r="S84" s="22">
        <v>26377049</v>
      </c>
    </row>
    <row r="85" spans="1:19" x14ac:dyDescent="0.35">
      <c r="A85" s="22" t="s">
        <v>114</v>
      </c>
      <c r="B85" s="22" t="s">
        <v>167</v>
      </c>
      <c r="C85" s="22" t="s">
        <v>280</v>
      </c>
      <c r="D85" s="22" t="s">
        <v>281</v>
      </c>
      <c r="E85" s="22">
        <v>2568172</v>
      </c>
      <c r="F85" s="22">
        <v>359238</v>
      </c>
      <c r="G85" s="22">
        <v>548268</v>
      </c>
      <c r="H85" s="22">
        <v>3264049</v>
      </c>
      <c r="I85" s="22">
        <v>55743</v>
      </c>
      <c r="J85" s="22">
        <v>2299438</v>
      </c>
      <c r="K85" s="22">
        <v>0</v>
      </c>
      <c r="L85" s="22">
        <v>9094908</v>
      </c>
      <c r="M85" s="22">
        <v>1253447</v>
      </c>
      <c r="N85" s="22">
        <v>680884</v>
      </c>
      <c r="O85" s="22">
        <v>251481</v>
      </c>
      <c r="P85" s="22">
        <v>0</v>
      </c>
      <c r="Q85" s="22">
        <v>0</v>
      </c>
      <c r="R85" s="22">
        <v>2185812</v>
      </c>
      <c r="S85" s="22">
        <v>6909096</v>
      </c>
    </row>
    <row r="86" spans="1:19" x14ac:dyDescent="0.35">
      <c r="A86" s="22" t="s">
        <v>114</v>
      </c>
      <c r="B86" s="22" t="s">
        <v>167</v>
      </c>
      <c r="C86" s="22" t="s">
        <v>282</v>
      </c>
      <c r="D86" s="22" t="s">
        <v>283</v>
      </c>
      <c r="E86" s="22">
        <v>6455073</v>
      </c>
      <c r="F86" s="22">
        <v>1166699</v>
      </c>
      <c r="G86" s="22">
        <v>265447</v>
      </c>
      <c r="H86" s="22">
        <v>4026093</v>
      </c>
      <c r="I86" s="22">
        <v>0</v>
      </c>
      <c r="J86" s="22">
        <v>2782731</v>
      </c>
      <c r="K86" s="22">
        <v>0</v>
      </c>
      <c r="L86" s="22">
        <v>14696043</v>
      </c>
      <c r="M86" s="22">
        <v>2180560</v>
      </c>
      <c r="N86" s="22">
        <v>634882</v>
      </c>
      <c r="O86" s="22">
        <v>590056</v>
      </c>
      <c r="P86" s="22">
        <v>10158</v>
      </c>
      <c r="Q86" s="22">
        <v>0</v>
      </c>
      <c r="R86" s="22">
        <v>3415656</v>
      </c>
      <c r="S86" s="22">
        <v>11280387</v>
      </c>
    </row>
    <row r="87" spans="1:19" x14ac:dyDescent="0.35">
      <c r="A87" s="22" t="s">
        <v>114</v>
      </c>
      <c r="B87" s="22" t="s">
        <v>167</v>
      </c>
      <c r="C87" s="22" t="s">
        <v>284</v>
      </c>
      <c r="D87" s="22" t="s">
        <v>285</v>
      </c>
      <c r="E87" s="22">
        <v>11342795</v>
      </c>
      <c r="F87" s="22">
        <v>2224263</v>
      </c>
      <c r="G87" s="22">
        <v>2633899</v>
      </c>
      <c r="H87" s="22">
        <v>10094443</v>
      </c>
      <c r="I87" s="22">
        <v>0</v>
      </c>
      <c r="J87" s="22">
        <v>1871872</v>
      </c>
      <c r="K87" s="22">
        <v>54448</v>
      </c>
      <c r="L87" s="22">
        <v>28221720</v>
      </c>
      <c r="M87" s="22">
        <v>5137211</v>
      </c>
      <c r="N87" s="22">
        <v>2551988</v>
      </c>
      <c r="O87" s="22">
        <v>558425</v>
      </c>
      <c r="P87" s="22">
        <v>0</v>
      </c>
      <c r="Q87" s="22">
        <v>0</v>
      </c>
      <c r="R87" s="22">
        <v>8247624</v>
      </c>
      <c r="S87" s="22">
        <v>19974096</v>
      </c>
    </row>
    <row r="88" spans="1:19" x14ac:dyDescent="0.35">
      <c r="A88" s="22" t="s">
        <v>114</v>
      </c>
      <c r="B88" s="22" t="s">
        <v>167</v>
      </c>
      <c r="C88" s="22" t="s">
        <v>286</v>
      </c>
      <c r="D88" s="22" t="s">
        <v>287</v>
      </c>
      <c r="E88" s="22">
        <v>7717358</v>
      </c>
      <c r="F88" s="22">
        <v>7644489</v>
      </c>
      <c r="G88" s="22">
        <v>6320925</v>
      </c>
      <c r="H88" s="22">
        <v>15819238</v>
      </c>
      <c r="I88" s="22">
        <v>0</v>
      </c>
      <c r="J88" s="22">
        <v>3066891</v>
      </c>
      <c r="K88" s="22">
        <v>0</v>
      </c>
      <c r="L88" s="22">
        <v>40568901</v>
      </c>
      <c r="M88" s="22">
        <v>3599449</v>
      </c>
      <c r="N88" s="22">
        <v>6982184</v>
      </c>
      <c r="O88" s="22">
        <v>300105</v>
      </c>
      <c r="P88" s="22">
        <v>515139</v>
      </c>
      <c r="Q88" s="22">
        <v>0</v>
      </c>
      <c r="R88" s="22">
        <v>11396877</v>
      </c>
      <c r="S88" s="22">
        <v>29172024</v>
      </c>
    </row>
    <row r="89" spans="1:19" x14ac:dyDescent="0.35">
      <c r="A89" s="22" t="s">
        <v>114</v>
      </c>
      <c r="B89" s="22" t="s">
        <v>167</v>
      </c>
      <c r="C89" s="22" t="s">
        <v>288</v>
      </c>
      <c r="D89" s="22" t="s">
        <v>289</v>
      </c>
      <c r="E89" s="22">
        <v>4395685</v>
      </c>
      <c r="F89" s="22">
        <v>896675</v>
      </c>
      <c r="G89" s="22">
        <v>493475</v>
      </c>
      <c r="H89" s="22">
        <v>5858715</v>
      </c>
      <c r="I89" s="22">
        <v>27562</v>
      </c>
      <c r="J89" s="22">
        <v>1454032</v>
      </c>
      <c r="K89" s="22">
        <v>464149</v>
      </c>
      <c r="L89" s="22">
        <v>13590293</v>
      </c>
      <c r="M89" s="22">
        <v>1427092</v>
      </c>
      <c r="N89" s="22">
        <v>2020945</v>
      </c>
      <c r="O89" s="22">
        <v>468331</v>
      </c>
      <c r="P89" s="22">
        <v>229975</v>
      </c>
      <c r="Q89" s="22">
        <v>0</v>
      </c>
      <c r="R89" s="22">
        <v>4146343</v>
      </c>
      <c r="S89" s="22">
        <v>9443950</v>
      </c>
    </row>
    <row r="90" spans="1:19" x14ac:dyDescent="0.35">
      <c r="A90" s="22" t="s">
        <v>114</v>
      </c>
      <c r="B90" s="22" t="s">
        <v>167</v>
      </c>
      <c r="C90" s="22" t="s">
        <v>290</v>
      </c>
      <c r="D90" s="22" t="s">
        <v>291</v>
      </c>
      <c r="E90" s="22">
        <v>3676063</v>
      </c>
      <c r="F90" s="22">
        <v>3650286</v>
      </c>
      <c r="G90" s="22">
        <v>6908267</v>
      </c>
      <c r="H90" s="22">
        <v>10991232</v>
      </c>
      <c r="I90" s="22">
        <v>91870</v>
      </c>
      <c r="J90" s="22">
        <v>92672</v>
      </c>
      <c r="K90" s="22">
        <v>0</v>
      </c>
      <c r="L90" s="22">
        <v>25410390</v>
      </c>
      <c r="M90" s="22">
        <v>1802375</v>
      </c>
      <c r="N90" s="22">
        <v>3504358</v>
      </c>
      <c r="O90" s="22">
        <v>490681</v>
      </c>
      <c r="P90" s="22">
        <v>113770</v>
      </c>
      <c r="Q90" s="22">
        <v>0</v>
      </c>
      <c r="R90" s="22">
        <v>5911184</v>
      </c>
      <c r="S90" s="22">
        <v>19499206</v>
      </c>
    </row>
    <row r="91" spans="1:19" x14ac:dyDescent="0.35">
      <c r="A91" s="22" t="s">
        <v>114</v>
      </c>
      <c r="B91" s="22" t="s">
        <v>167</v>
      </c>
      <c r="C91" s="22" t="s">
        <v>292</v>
      </c>
      <c r="D91" s="22" t="s">
        <v>293</v>
      </c>
      <c r="E91" s="22">
        <v>7701870</v>
      </c>
      <c r="F91" s="22">
        <v>7988440</v>
      </c>
      <c r="G91" s="22">
        <v>19499149</v>
      </c>
      <c r="H91" s="22">
        <v>47359063</v>
      </c>
      <c r="I91" s="22">
        <v>660011</v>
      </c>
      <c r="J91" s="22">
        <v>213700</v>
      </c>
      <c r="K91" s="22">
        <v>0</v>
      </c>
      <c r="L91" s="22">
        <v>83422233</v>
      </c>
      <c r="M91" s="22">
        <v>3735779</v>
      </c>
      <c r="N91" s="22">
        <v>20047716</v>
      </c>
      <c r="O91" s="22">
        <v>4176949</v>
      </c>
      <c r="P91" s="22">
        <v>615528</v>
      </c>
      <c r="Q91" s="22">
        <v>0</v>
      </c>
      <c r="R91" s="22">
        <v>28575972</v>
      </c>
      <c r="S91" s="22">
        <v>54846261</v>
      </c>
    </row>
    <row r="92" spans="1:19" x14ac:dyDescent="0.35">
      <c r="A92" s="22" t="s">
        <v>114</v>
      </c>
      <c r="B92" s="22" t="s">
        <v>294</v>
      </c>
      <c r="C92" s="22" t="s">
        <v>295</v>
      </c>
      <c r="D92" s="22" t="s">
        <v>296</v>
      </c>
      <c r="E92" s="22">
        <v>2918743</v>
      </c>
      <c r="F92" s="22">
        <v>1951184</v>
      </c>
      <c r="G92" s="22">
        <v>6705</v>
      </c>
      <c r="H92" s="22">
        <v>91074</v>
      </c>
      <c r="I92" s="22">
        <v>0</v>
      </c>
      <c r="J92" s="22">
        <v>178</v>
      </c>
      <c r="K92" s="22">
        <v>0</v>
      </c>
      <c r="L92" s="22">
        <v>4967884</v>
      </c>
      <c r="M92" s="22">
        <v>693142</v>
      </c>
      <c r="N92" s="22">
        <v>373609</v>
      </c>
      <c r="O92" s="22">
        <v>38717</v>
      </c>
      <c r="P92" s="22">
        <v>430</v>
      </c>
      <c r="Q92" s="22">
        <v>0</v>
      </c>
      <c r="R92" s="22">
        <v>1105898</v>
      </c>
      <c r="S92" s="22">
        <v>3861986</v>
      </c>
    </row>
    <row r="93" spans="1:19" x14ac:dyDescent="0.35">
      <c r="A93" s="22" t="s">
        <v>114</v>
      </c>
      <c r="B93" s="22" t="s">
        <v>294</v>
      </c>
      <c r="C93" s="22" t="s">
        <v>297</v>
      </c>
      <c r="D93" s="22" t="s">
        <v>298</v>
      </c>
      <c r="E93" s="22">
        <v>8090621</v>
      </c>
      <c r="F93" s="22">
        <v>18898946</v>
      </c>
      <c r="G93" s="22">
        <v>0</v>
      </c>
      <c r="H93" s="22">
        <v>112460</v>
      </c>
      <c r="I93" s="22">
        <v>0</v>
      </c>
      <c r="J93" s="22">
        <v>0</v>
      </c>
      <c r="K93" s="22">
        <v>0</v>
      </c>
      <c r="L93" s="22">
        <v>27102027</v>
      </c>
      <c r="M93" s="22">
        <v>4797710</v>
      </c>
      <c r="N93" s="22">
        <v>4784303</v>
      </c>
      <c r="O93" s="22">
        <v>380407</v>
      </c>
      <c r="P93" s="22">
        <v>357</v>
      </c>
      <c r="Q93" s="22">
        <v>0</v>
      </c>
      <c r="R93" s="22">
        <v>9962777</v>
      </c>
      <c r="S93" s="22">
        <v>17139250</v>
      </c>
    </row>
    <row r="94" spans="1:19" x14ac:dyDescent="0.35">
      <c r="A94" s="22" t="s">
        <v>114</v>
      </c>
      <c r="B94" s="22" t="s">
        <v>294</v>
      </c>
      <c r="C94" s="22" t="s">
        <v>299</v>
      </c>
      <c r="D94" s="22" t="s">
        <v>300</v>
      </c>
      <c r="E94" s="22">
        <v>4434096</v>
      </c>
      <c r="F94" s="22">
        <v>2188533</v>
      </c>
      <c r="G94" s="22">
        <v>14909</v>
      </c>
      <c r="H94" s="22">
        <v>126267</v>
      </c>
      <c r="I94" s="22">
        <v>0</v>
      </c>
      <c r="J94" s="22">
        <v>1390</v>
      </c>
      <c r="K94" s="22">
        <v>0</v>
      </c>
      <c r="L94" s="22">
        <v>6765195</v>
      </c>
      <c r="M94" s="22">
        <v>999691</v>
      </c>
      <c r="N94" s="22">
        <v>480000</v>
      </c>
      <c r="O94" s="22">
        <v>60477</v>
      </c>
      <c r="P94" s="22">
        <v>0</v>
      </c>
      <c r="Q94" s="22">
        <v>2397</v>
      </c>
      <c r="R94" s="22">
        <v>1542565</v>
      </c>
      <c r="S94" s="22">
        <v>5222630</v>
      </c>
    </row>
    <row r="95" spans="1:19" x14ac:dyDescent="0.35">
      <c r="A95" s="22" t="s">
        <v>114</v>
      </c>
      <c r="B95" s="22" t="s">
        <v>294</v>
      </c>
      <c r="C95" s="22" t="s">
        <v>301</v>
      </c>
      <c r="D95" s="22" t="s">
        <v>302</v>
      </c>
      <c r="E95" s="22">
        <v>722602</v>
      </c>
      <c r="F95" s="22">
        <v>227261</v>
      </c>
      <c r="G95" s="22">
        <v>18413</v>
      </c>
      <c r="H95" s="22">
        <v>18083</v>
      </c>
      <c r="I95" s="22">
        <v>3009</v>
      </c>
      <c r="J95" s="22">
        <v>98</v>
      </c>
      <c r="K95" s="22">
        <v>155</v>
      </c>
      <c r="L95" s="22">
        <v>989621</v>
      </c>
      <c r="M95" s="22">
        <v>159365</v>
      </c>
      <c r="N95" s="22">
        <v>58366</v>
      </c>
      <c r="O95" s="22">
        <v>397</v>
      </c>
      <c r="P95" s="22">
        <v>0</v>
      </c>
      <c r="Q95" s="22">
        <v>0</v>
      </c>
      <c r="R95" s="22">
        <v>218128</v>
      </c>
      <c r="S95" s="22">
        <v>771493</v>
      </c>
    </row>
    <row r="96" spans="1:19" x14ac:dyDescent="0.35">
      <c r="A96" s="22" t="s">
        <v>114</v>
      </c>
      <c r="B96" s="22" t="s">
        <v>294</v>
      </c>
      <c r="C96" s="22" t="s">
        <v>303</v>
      </c>
      <c r="D96" s="22" t="s">
        <v>304</v>
      </c>
      <c r="E96" s="22">
        <v>1665079</v>
      </c>
      <c r="F96" s="22">
        <v>12829</v>
      </c>
      <c r="G96" s="22">
        <v>0</v>
      </c>
      <c r="H96" s="22">
        <v>10082</v>
      </c>
      <c r="I96" s="22">
        <v>0</v>
      </c>
      <c r="J96" s="22">
        <v>0</v>
      </c>
      <c r="K96" s="22">
        <v>0</v>
      </c>
      <c r="L96" s="22">
        <v>1687990</v>
      </c>
      <c r="M96" s="22">
        <v>315147</v>
      </c>
      <c r="N96" s="22">
        <v>12833</v>
      </c>
      <c r="O96" s="22">
        <v>10082</v>
      </c>
      <c r="P96" s="22">
        <v>0</v>
      </c>
      <c r="Q96" s="22">
        <v>0</v>
      </c>
      <c r="R96" s="22">
        <v>338062</v>
      </c>
      <c r="S96" s="22">
        <v>1349928</v>
      </c>
    </row>
    <row r="97" spans="1:19" x14ac:dyDescent="0.35">
      <c r="A97" s="22" t="s">
        <v>114</v>
      </c>
      <c r="B97" s="22" t="s">
        <v>294</v>
      </c>
      <c r="C97" s="22" t="s">
        <v>305</v>
      </c>
      <c r="D97" s="22" t="s">
        <v>306</v>
      </c>
      <c r="E97" s="22">
        <v>2643759</v>
      </c>
      <c r="F97" s="22">
        <v>1326783</v>
      </c>
      <c r="G97" s="22">
        <v>15080</v>
      </c>
      <c r="H97" s="22">
        <v>98707</v>
      </c>
      <c r="I97" s="22">
        <v>0</v>
      </c>
      <c r="J97" s="22">
        <v>0</v>
      </c>
      <c r="K97" s="22">
        <v>0</v>
      </c>
      <c r="L97" s="22">
        <v>4084329</v>
      </c>
      <c r="M97" s="22">
        <v>560911</v>
      </c>
      <c r="N97" s="22">
        <v>267230</v>
      </c>
      <c r="O97" s="22">
        <v>13840</v>
      </c>
      <c r="P97" s="22">
        <v>0</v>
      </c>
      <c r="Q97" s="22">
        <v>0</v>
      </c>
      <c r="R97" s="22">
        <v>841981</v>
      </c>
      <c r="S97" s="22">
        <v>3242348</v>
      </c>
    </row>
    <row r="98" spans="1:19" x14ac:dyDescent="0.35">
      <c r="A98" s="22" t="s">
        <v>114</v>
      </c>
      <c r="B98" s="22" t="s">
        <v>294</v>
      </c>
      <c r="C98" s="22" t="s">
        <v>307</v>
      </c>
      <c r="D98" s="22" t="s">
        <v>308</v>
      </c>
      <c r="E98" s="22">
        <v>1185410</v>
      </c>
      <c r="F98" s="22">
        <v>228239</v>
      </c>
      <c r="G98" s="22">
        <v>5773</v>
      </c>
      <c r="H98" s="22">
        <v>25479</v>
      </c>
      <c r="I98" s="22">
        <v>0</v>
      </c>
      <c r="J98" s="22">
        <v>706</v>
      </c>
      <c r="K98" s="22">
        <v>0</v>
      </c>
      <c r="L98" s="22">
        <v>1445607</v>
      </c>
      <c r="M98" s="22">
        <v>234466</v>
      </c>
      <c r="N98" s="22">
        <v>53154</v>
      </c>
      <c r="O98" s="22">
        <v>6496</v>
      </c>
      <c r="P98" s="22">
        <v>0</v>
      </c>
      <c r="Q98" s="22">
        <v>0</v>
      </c>
      <c r="R98" s="22">
        <v>294116</v>
      </c>
      <c r="S98" s="22">
        <v>1151491</v>
      </c>
    </row>
    <row r="99" spans="1:19" x14ac:dyDescent="0.35">
      <c r="A99" s="22" t="s">
        <v>114</v>
      </c>
      <c r="B99" s="22" t="s">
        <v>294</v>
      </c>
      <c r="C99" s="22" t="s">
        <v>309</v>
      </c>
      <c r="D99" s="22" t="s">
        <v>310</v>
      </c>
      <c r="E99" s="22">
        <v>3496902</v>
      </c>
      <c r="F99" s="22">
        <v>465821</v>
      </c>
      <c r="G99" s="22">
        <v>0</v>
      </c>
      <c r="H99" s="22">
        <v>39761</v>
      </c>
      <c r="I99" s="22">
        <v>0</v>
      </c>
      <c r="J99" s="22">
        <v>1279</v>
      </c>
      <c r="K99" s="22">
        <v>0</v>
      </c>
      <c r="L99" s="22">
        <v>4003763</v>
      </c>
      <c r="M99" s="22">
        <v>830408</v>
      </c>
      <c r="N99" s="22">
        <v>153105</v>
      </c>
      <c r="O99" s="22">
        <v>48431</v>
      </c>
      <c r="P99" s="22">
        <v>65261</v>
      </c>
      <c r="Q99" s="22">
        <v>0</v>
      </c>
      <c r="R99" s="22">
        <v>1097205</v>
      </c>
      <c r="S99" s="22">
        <v>2906558</v>
      </c>
    </row>
    <row r="100" spans="1:19" x14ac:dyDescent="0.35">
      <c r="A100" s="22" t="s">
        <v>114</v>
      </c>
      <c r="B100" s="22" t="s">
        <v>294</v>
      </c>
      <c r="C100" s="22" t="s">
        <v>311</v>
      </c>
      <c r="D100" s="22" t="s">
        <v>312</v>
      </c>
      <c r="E100" s="22">
        <v>12940735</v>
      </c>
      <c r="F100" s="22">
        <v>1907850</v>
      </c>
      <c r="G100" s="22">
        <v>63595</v>
      </c>
      <c r="H100" s="22">
        <v>139781</v>
      </c>
      <c r="I100" s="22">
        <v>0</v>
      </c>
      <c r="J100" s="22">
        <v>0</v>
      </c>
      <c r="K100" s="22">
        <v>0</v>
      </c>
      <c r="L100" s="22">
        <v>15051961</v>
      </c>
      <c r="M100" s="22">
        <v>2986445</v>
      </c>
      <c r="N100" s="22">
        <v>580236</v>
      </c>
      <c r="O100" s="22">
        <v>80948</v>
      </c>
      <c r="P100" s="22">
        <v>0</v>
      </c>
      <c r="Q100" s="22">
        <v>0</v>
      </c>
      <c r="R100" s="22">
        <v>3647629</v>
      </c>
      <c r="S100" s="22">
        <v>11404332</v>
      </c>
    </row>
    <row r="101" spans="1:19" x14ac:dyDescent="0.35">
      <c r="A101" s="22" t="s">
        <v>114</v>
      </c>
      <c r="B101" s="22" t="s">
        <v>294</v>
      </c>
      <c r="C101" s="22" t="s">
        <v>313</v>
      </c>
      <c r="D101" s="22" t="s">
        <v>314</v>
      </c>
      <c r="E101" s="22">
        <v>1805781</v>
      </c>
      <c r="F101" s="22">
        <v>112635</v>
      </c>
      <c r="G101" s="22">
        <v>460</v>
      </c>
      <c r="H101" s="22">
        <v>37441</v>
      </c>
      <c r="I101" s="22">
        <v>0</v>
      </c>
      <c r="J101" s="22">
        <v>4056</v>
      </c>
      <c r="K101" s="22">
        <v>0</v>
      </c>
      <c r="L101" s="22">
        <v>1960373</v>
      </c>
      <c r="M101" s="22">
        <v>369700</v>
      </c>
      <c r="N101" s="22">
        <v>22568</v>
      </c>
      <c r="O101" s="22">
        <v>14418</v>
      </c>
      <c r="P101" s="22">
        <v>0</v>
      </c>
      <c r="Q101" s="22">
        <v>0</v>
      </c>
      <c r="R101" s="22">
        <v>406686</v>
      </c>
      <c r="S101" s="22">
        <v>1553687</v>
      </c>
    </row>
    <row r="102" spans="1:19" x14ac:dyDescent="0.35">
      <c r="A102" s="22" t="s">
        <v>114</v>
      </c>
      <c r="B102" s="22" t="s">
        <v>294</v>
      </c>
      <c r="C102" s="22" t="s">
        <v>315</v>
      </c>
      <c r="D102" s="22" t="s">
        <v>316</v>
      </c>
      <c r="E102" s="22">
        <v>0</v>
      </c>
      <c r="F102" s="22">
        <v>10751286</v>
      </c>
      <c r="G102" s="22">
        <v>2131</v>
      </c>
      <c r="H102" s="22">
        <v>183330</v>
      </c>
      <c r="I102" s="22">
        <v>0</v>
      </c>
      <c r="J102" s="22">
        <v>0</v>
      </c>
      <c r="K102" s="22">
        <v>0</v>
      </c>
      <c r="L102" s="22">
        <v>10936747</v>
      </c>
      <c r="M102" s="22">
        <v>2571279</v>
      </c>
      <c r="N102" s="22">
        <v>359240</v>
      </c>
      <c r="O102" s="22">
        <v>85588</v>
      </c>
      <c r="P102" s="22">
        <v>0</v>
      </c>
      <c r="Q102" s="22">
        <v>0</v>
      </c>
      <c r="R102" s="22">
        <v>3016107</v>
      </c>
      <c r="S102" s="22">
        <v>7920640</v>
      </c>
    </row>
    <row r="103" spans="1:19" x14ac:dyDescent="0.35">
      <c r="A103" s="22" t="s">
        <v>114</v>
      </c>
      <c r="B103" s="22" t="s">
        <v>294</v>
      </c>
      <c r="C103" s="22" t="s">
        <v>317</v>
      </c>
      <c r="D103" s="22" t="s">
        <v>318</v>
      </c>
      <c r="E103" s="22">
        <v>1664868</v>
      </c>
      <c r="F103" s="22">
        <v>736229</v>
      </c>
      <c r="G103" s="22">
        <v>26654</v>
      </c>
      <c r="H103" s="22">
        <v>41190</v>
      </c>
      <c r="I103" s="22">
        <v>0</v>
      </c>
      <c r="J103" s="22">
        <v>1349</v>
      </c>
      <c r="K103" s="22">
        <v>0</v>
      </c>
      <c r="L103" s="22">
        <v>2470290</v>
      </c>
      <c r="M103" s="22">
        <v>354692</v>
      </c>
      <c r="N103" s="22">
        <v>137176</v>
      </c>
      <c r="O103" s="22">
        <v>18058</v>
      </c>
      <c r="P103" s="22">
        <v>0</v>
      </c>
      <c r="Q103" s="22">
        <v>0</v>
      </c>
      <c r="R103" s="22">
        <v>509926</v>
      </c>
      <c r="S103" s="22">
        <v>1960364</v>
      </c>
    </row>
    <row r="104" spans="1:19" x14ac:dyDescent="0.35">
      <c r="A104" s="22" t="s">
        <v>114</v>
      </c>
      <c r="B104" s="22" t="s">
        <v>294</v>
      </c>
      <c r="C104" s="22" t="s">
        <v>319</v>
      </c>
      <c r="D104" s="22" t="s">
        <v>320</v>
      </c>
      <c r="E104" s="22">
        <v>1025916</v>
      </c>
      <c r="F104" s="22">
        <v>155145</v>
      </c>
      <c r="G104" s="22">
        <v>49734</v>
      </c>
      <c r="H104" s="22">
        <v>42300</v>
      </c>
      <c r="I104" s="22">
        <v>0</v>
      </c>
      <c r="J104" s="22">
        <v>610</v>
      </c>
      <c r="K104" s="22">
        <v>0</v>
      </c>
      <c r="L104" s="22">
        <v>1273705</v>
      </c>
      <c r="M104" s="22">
        <v>269649</v>
      </c>
      <c r="N104" s="22">
        <v>16674</v>
      </c>
      <c r="O104" s="22">
        <v>0</v>
      </c>
      <c r="P104" s="22">
        <v>0</v>
      </c>
      <c r="Q104" s="22">
        <v>0</v>
      </c>
      <c r="R104" s="22">
        <v>286323</v>
      </c>
      <c r="S104" s="22">
        <v>987382</v>
      </c>
    </row>
    <row r="105" spans="1:19" x14ac:dyDescent="0.35">
      <c r="A105" s="22" t="s">
        <v>114</v>
      </c>
      <c r="B105" s="22" t="s">
        <v>294</v>
      </c>
      <c r="C105" s="22" t="s">
        <v>321</v>
      </c>
      <c r="D105" s="22" t="s">
        <v>322</v>
      </c>
      <c r="E105" s="22">
        <v>1640031</v>
      </c>
      <c r="F105" s="22">
        <v>146980</v>
      </c>
      <c r="G105" s="22">
        <v>4056</v>
      </c>
      <c r="H105" s="22">
        <v>53136</v>
      </c>
      <c r="I105" s="22">
        <v>0</v>
      </c>
      <c r="J105" s="22">
        <v>3583</v>
      </c>
      <c r="K105" s="22">
        <v>0</v>
      </c>
      <c r="L105" s="22">
        <v>1847786</v>
      </c>
      <c r="M105" s="22">
        <v>345751</v>
      </c>
      <c r="N105" s="22">
        <v>62027</v>
      </c>
      <c r="O105" s="22">
        <v>57478</v>
      </c>
      <c r="P105" s="22">
        <v>0</v>
      </c>
      <c r="Q105" s="22">
        <v>0</v>
      </c>
      <c r="R105" s="22">
        <v>465256</v>
      </c>
      <c r="S105" s="22">
        <v>1382530</v>
      </c>
    </row>
    <row r="106" spans="1:19" x14ac:dyDescent="0.35">
      <c r="A106" s="22" t="s">
        <v>114</v>
      </c>
      <c r="B106" s="22" t="s">
        <v>294</v>
      </c>
      <c r="C106" s="22" t="s">
        <v>323</v>
      </c>
      <c r="D106" s="22" t="s">
        <v>324</v>
      </c>
      <c r="E106" s="22">
        <v>2887845</v>
      </c>
      <c r="F106" s="22">
        <v>668447</v>
      </c>
      <c r="G106" s="22">
        <v>691</v>
      </c>
      <c r="H106" s="22">
        <v>44193</v>
      </c>
      <c r="I106" s="22">
        <v>0</v>
      </c>
      <c r="J106" s="22">
        <v>0</v>
      </c>
      <c r="K106" s="22">
        <v>0</v>
      </c>
      <c r="L106" s="22">
        <v>3601176</v>
      </c>
      <c r="M106" s="22">
        <v>574821</v>
      </c>
      <c r="N106" s="22">
        <v>166454</v>
      </c>
      <c r="O106" s="22">
        <v>7130</v>
      </c>
      <c r="P106" s="22">
        <v>0</v>
      </c>
      <c r="Q106" s="22">
        <v>0</v>
      </c>
      <c r="R106" s="22">
        <v>748405</v>
      </c>
      <c r="S106" s="22">
        <v>2852771</v>
      </c>
    </row>
    <row r="107" spans="1:19" x14ac:dyDescent="0.35">
      <c r="A107" s="22" t="s">
        <v>114</v>
      </c>
      <c r="B107" s="22" t="s">
        <v>294</v>
      </c>
      <c r="C107" s="22" t="s">
        <v>325</v>
      </c>
      <c r="D107" s="22" t="s">
        <v>326</v>
      </c>
      <c r="E107" s="22">
        <v>33403518</v>
      </c>
      <c r="F107" s="22">
        <v>12595038</v>
      </c>
      <c r="G107" s="22">
        <v>451</v>
      </c>
      <c r="H107" s="22">
        <v>424104</v>
      </c>
      <c r="I107" s="22">
        <v>20446</v>
      </c>
      <c r="J107" s="22">
        <v>0</v>
      </c>
      <c r="K107" s="22">
        <v>0</v>
      </c>
      <c r="L107" s="22">
        <v>46443557</v>
      </c>
      <c r="M107" s="22">
        <v>16397361</v>
      </c>
      <c r="N107" s="22">
        <v>4123302</v>
      </c>
      <c r="O107" s="22">
        <v>917952</v>
      </c>
      <c r="P107" s="22">
        <v>3811</v>
      </c>
      <c r="Q107" s="22">
        <v>0</v>
      </c>
      <c r="R107" s="22">
        <v>21442426</v>
      </c>
      <c r="S107" s="22">
        <v>25001131</v>
      </c>
    </row>
    <row r="108" spans="1:19" x14ac:dyDescent="0.35">
      <c r="A108" s="22" t="s">
        <v>114</v>
      </c>
      <c r="B108" s="22" t="s">
        <v>294</v>
      </c>
      <c r="C108" s="22" t="s">
        <v>327</v>
      </c>
      <c r="D108" s="22" t="s">
        <v>328</v>
      </c>
      <c r="E108" s="22">
        <v>3630658</v>
      </c>
      <c r="F108" s="22">
        <v>8829</v>
      </c>
      <c r="G108" s="22">
        <v>5000</v>
      </c>
      <c r="H108" s="22">
        <v>5000</v>
      </c>
      <c r="I108" s="22">
        <v>0</v>
      </c>
      <c r="J108" s="22">
        <v>5000</v>
      </c>
      <c r="K108" s="22">
        <v>0</v>
      </c>
      <c r="L108" s="22">
        <v>3654487</v>
      </c>
      <c r="M108" s="22">
        <v>751474</v>
      </c>
      <c r="N108" s="22">
        <v>158151</v>
      </c>
      <c r="O108" s="22">
        <v>70941</v>
      </c>
      <c r="P108" s="22">
        <v>373</v>
      </c>
      <c r="Q108" s="22">
        <v>0</v>
      </c>
      <c r="R108" s="22">
        <v>980939</v>
      </c>
      <c r="S108" s="22">
        <v>2673548</v>
      </c>
    </row>
    <row r="109" spans="1:19" x14ac:dyDescent="0.35">
      <c r="A109" s="22" t="s">
        <v>114</v>
      </c>
      <c r="B109" s="22" t="s">
        <v>294</v>
      </c>
      <c r="C109" s="22" t="s">
        <v>329</v>
      </c>
      <c r="D109" s="22" t="s">
        <v>330</v>
      </c>
      <c r="E109" s="22">
        <v>5496583</v>
      </c>
      <c r="F109" s="22">
        <v>679719</v>
      </c>
      <c r="G109" s="22">
        <v>515</v>
      </c>
      <c r="H109" s="22">
        <v>127986</v>
      </c>
      <c r="I109" s="22">
        <v>0</v>
      </c>
      <c r="J109" s="22">
        <v>3267</v>
      </c>
      <c r="K109" s="22">
        <v>0</v>
      </c>
      <c r="L109" s="22">
        <v>6308070</v>
      </c>
      <c r="M109" s="22">
        <v>1454455</v>
      </c>
      <c r="N109" s="22">
        <v>243954</v>
      </c>
      <c r="O109" s="22">
        <v>241379</v>
      </c>
      <c r="P109" s="22">
        <v>802</v>
      </c>
      <c r="Q109" s="22">
        <v>0</v>
      </c>
      <c r="R109" s="22">
        <v>1940590</v>
      </c>
      <c r="S109" s="22">
        <v>4367480</v>
      </c>
    </row>
    <row r="110" spans="1:19" x14ac:dyDescent="0.35">
      <c r="A110" s="22" t="s">
        <v>114</v>
      </c>
      <c r="B110" s="22" t="s">
        <v>294</v>
      </c>
      <c r="C110" s="22" t="s">
        <v>331</v>
      </c>
      <c r="D110" s="22" t="s">
        <v>332</v>
      </c>
      <c r="E110" s="22">
        <v>915434</v>
      </c>
      <c r="F110" s="22">
        <v>278386</v>
      </c>
      <c r="G110" s="22">
        <v>1505</v>
      </c>
      <c r="H110" s="22">
        <v>34626</v>
      </c>
      <c r="I110" s="22">
        <v>0</v>
      </c>
      <c r="J110" s="22">
        <v>4116</v>
      </c>
      <c r="K110" s="22">
        <v>0</v>
      </c>
      <c r="L110" s="22">
        <v>1234067</v>
      </c>
      <c r="M110" s="22">
        <v>163432</v>
      </c>
      <c r="N110" s="22">
        <v>49654</v>
      </c>
      <c r="O110" s="22">
        <v>37404</v>
      </c>
      <c r="P110" s="22">
        <v>0</v>
      </c>
      <c r="Q110" s="22">
        <v>0</v>
      </c>
      <c r="R110" s="22">
        <v>250490</v>
      </c>
      <c r="S110" s="22">
        <v>983577</v>
      </c>
    </row>
    <row r="111" spans="1:19" x14ac:dyDescent="0.35">
      <c r="A111" s="22" t="s">
        <v>114</v>
      </c>
      <c r="B111" s="22" t="s">
        <v>294</v>
      </c>
      <c r="C111" s="22" t="s">
        <v>333</v>
      </c>
      <c r="D111" s="22" t="s">
        <v>334</v>
      </c>
      <c r="E111" s="22">
        <v>3348635</v>
      </c>
      <c r="F111" s="22">
        <v>1106049</v>
      </c>
      <c r="G111" s="22">
        <v>0</v>
      </c>
      <c r="H111" s="22">
        <v>119157</v>
      </c>
      <c r="I111" s="22">
        <v>0</v>
      </c>
      <c r="J111" s="22">
        <v>51825</v>
      </c>
      <c r="K111" s="22">
        <v>0</v>
      </c>
      <c r="L111" s="22">
        <v>4625666</v>
      </c>
      <c r="M111" s="22">
        <v>886088</v>
      </c>
      <c r="N111" s="22">
        <v>293325</v>
      </c>
      <c r="O111" s="22">
        <v>114139</v>
      </c>
      <c r="P111" s="22">
        <v>0</v>
      </c>
      <c r="Q111" s="22">
        <v>0</v>
      </c>
      <c r="R111" s="22">
        <v>1293552</v>
      </c>
      <c r="S111" s="22">
        <v>3332114</v>
      </c>
    </row>
    <row r="112" spans="1:19" x14ac:dyDescent="0.35">
      <c r="A112" s="22" t="s">
        <v>114</v>
      </c>
      <c r="B112" s="22" t="s">
        <v>294</v>
      </c>
      <c r="C112" s="22" t="s">
        <v>335</v>
      </c>
      <c r="D112" s="22" t="s">
        <v>336</v>
      </c>
      <c r="E112" s="22">
        <v>9668468</v>
      </c>
      <c r="F112" s="22">
        <v>1645641</v>
      </c>
      <c r="G112" s="22">
        <v>0</v>
      </c>
      <c r="H112" s="22">
        <v>121809</v>
      </c>
      <c r="I112" s="22">
        <v>4268</v>
      </c>
      <c r="J112" s="22">
        <v>11153</v>
      </c>
      <c r="K112" s="22">
        <v>0</v>
      </c>
      <c r="L112" s="22">
        <v>11451339</v>
      </c>
      <c r="M112" s="22">
        <v>2267754</v>
      </c>
      <c r="N112" s="22">
        <v>444843</v>
      </c>
      <c r="O112" s="22">
        <v>145529</v>
      </c>
      <c r="P112" s="22">
        <v>0</v>
      </c>
      <c r="Q112" s="22">
        <v>0</v>
      </c>
      <c r="R112" s="22">
        <v>2858126</v>
      </c>
      <c r="S112" s="22">
        <v>8593213</v>
      </c>
    </row>
    <row r="113" spans="1:19" x14ac:dyDescent="0.35">
      <c r="A113" s="22" t="s">
        <v>114</v>
      </c>
      <c r="B113" s="22" t="s">
        <v>294</v>
      </c>
      <c r="C113" s="22" t="s">
        <v>337</v>
      </c>
      <c r="D113" s="22" t="s">
        <v>338</v>
      </c>
      <c r="E113" s="22">
        <v>2611882</v>
      </c>
      <c r="F113" s="22">
        <v>132112</v>
      </c>
      <c r="G113" s="22">
        <v>0</v>
      </c>
      <c r="H113" s="22">
        <v>33603</v>
      </c>
      <c r="I113" s="22">
        <v>3956</v>
      </c>
      <c r="J113" s="22">
        <v>1134</v>
      </c>
      <c r="K113" s="22">
        <v>0</v>
      </c>
      <c r="L113" s="22">
        <v>2782687</v>
      </c>
      <c r="M113" s="22">
        <v>644435</v>
      </c>
      <c r="N113" s="22">
        <v>46488</v>
      </c>
      <c r="O113" s="22">
        <v>38405</v>
      </c>
      <c r="P113" s="22">
        <v>0</v>
      </c>
      <c r="Q113" s="22">
        <v>0</v>
      </c>
      <c r="R113" s="22">
        <v>729328</v>
      </c>
      <c r="S113" s="22">
        <v>2053359</v>
      </c>
    </row>
    <row r="114" spans="1:19" x14ac:dyDescent="0.35">
      <c r="A114" s="22" t="s">
        <v>114</v>
      </c>
      <c r="B114" s="22" t="s">
        <v>294</v>
      </c>
      <c r="C114" s="22" t="s">
        <v>339</v>
      </c>
      <c r="D114" s="22" t="s">
        <v>340</v>
      </c>
      <c r="E114" s="22">
        <v>37053402</v>
      </c>
      <c r="F114" s="22">
        <v>6602601</v>
      </c>
      <c r="G114" s="22">
        <v>0</v>
      </c>
      <c r="H114" s="22">
        <v>472967</v>
      </c>
      <c r="I114" s="22">
        <v>0</v>
      </c>
      <c r="J114" s="22">
        <v>147</v>
      </c>
      <c r="K114" s="22">
        <v>0</v>
      </c>
      <c r="L114" s="22">
        <v>44129117</v>
      </c>
      <c r="M114" s="22">
        <v>12921668</v>
      </c>
      <c r="N114" s="22">
        <v>2302771</v>
      </c>
      <c r="O114" s="22">
        <v>203910</v>
      </c>
      <c r="P114" s="22">
        <v>0</v>
      </c>
      <c r="Q114" s="22">
        <v>0</v>
      </c>
      <c r="R114" s="22">
        <v>15428349</v>
      </c>
      <c r="S114" s="22">
        <v>28700768</v>
      </c>
    </row>
    <row r="115" spans="1:19" x14ac:dyDescent="0.35">
      <c r="A115" s="22" t="s">
        <v>114</v>
      </c>
      <c r="B115" s="22" t="s">
        <v>294</v>
      </c>
      <c r="C115" s="22" t="s">
        <v>341</v>
      </c>
      <c r="D115" s="22" t="s">
        <v>342</v>
      </c>
      <c r="E115" s="22">
        <v>981395</v>
      </c>
      <c r="F115" s="22">
        <v>509494</v>
      </c>
      <c r="G115" s="22">
        <v>1533</v>
      </c>
      <c r="H115" s="22">
        <v>48354</v>
      </c>
      <c r="I115" s="22">
        <v>0</v>
      </c>
      <c r="J115" s="22">
        <v>0</v>
      </c>
      <c r="K115" s="22">
        <v>-8036</v>
      </c>
      <c r="L115" s="22">
        <v>1532740</v>
      </c>
      <c r="M115" s="22">
        <v>138880</v>
      </c>
      <c r="N115" s="22">
        <v>81901</v>
      </c>
      <c r="O115" s="22">
        <v>37119</v>
      </c>
      <c r="P115" s="22">
        <v>0</v>
      </c>
      <c r="Q115" s="22">
        <v>0</v>
      </c>
      <c r="R115" s="22">
        <v>257900</v>
      </c>
      <c r="S115" s="22">
        <v>1274840</v>
      </c>
    </row>
    <row r="116" spans="1:19" x14ac:dyDescent="0.35">
      <c r="A116" s="22" t="s">
        <v>114</v>
      </c>
      <c r="B116" s="22" t="s">
        <v>294</v>
      </c>
      <c r="C116" s="22" t="s">
        <v>343</v>
      </c>
      <c r="D116" s="22" t="s">
        <v>344</v>
      </c>
      <c r="E116" s="22">
        <v>3514607</v>
      </c>
      <c r="F116" s="22">
        <v>1840283</v>
      </c>
      <c r="G116" s="22">
        <v>40013</v>
      </c>
      <c r="H116" s="22">
        <v>67169</v>
      </c>
      <c r="I116" s="22">
        <v>10096</v>
      </c>
      <c r="J116" s="22">
        <v>7136</v>
      </c>
      <c r="K116" s="22">
        <v>0</v>
      </c>
      <c r="L116" s="22">
        <v>5479304</v>
      </c>
      <c r="M116" s="22">
        <v>1109574</v>
      </c>
      <c r="N116" s="22">
        <v>665753</v>
      </c>
      <c r="O116" s="22">
        <v>22122</v>
      </c>
      <c r="P116" s="22">
        <v>0</v>
      </c>
      <c r="Q116" s="22">
        <v>0</v>
      </c>
      <c r="R116" s="22">
        <v>1797449</v>
      </c>
      <c r="S116" s="22">
        <v>3681855</v>
      </c>
    </row>
    <row r="117" spans="1:19" x14ac:dyDescent="0.35">
      <c r="A117" s="22" t="s">
        <v>114</v>
      </c>
      <c r="B117" s="22" t="s">
        <v>294</v>
      </c>
      <c r="C117" s="22" t="s">
        <v>345</v>
      </c>
      <c r="D117" s="22" t="s">
        <v>346</v>
      </c>
      <c r="E117" s="22">
        <v>864425</v>
      </c>
      <c r="F117" s="22">
        <v>159165</v>
      </c>
      <c r="G117" s="22">
        <v>0</v>
      </c>
      <c r="H117" s="22">
        <v>20931</v>
      </c>
      <c r="I117" s="22">
        <v>1516</v>
      </c>
      <c r="J117" s="22">
        <v>63</v>
      </c>
      <c r="K117" s="22">
        <v>0</v>
      </c>
      <c r="L117" s="22">
        <v>1046100</v>
      </c>
      <c r="M117" s="22">
        <v>166951</v>
      </c>
      <c r="N117" s="22">
        <v>24772</v>
      </c>
      <c r="O117" s="22">
        <v>9300</v>
      </c>
      <c r="P117" s="22">
        <v>0</v>
      </c>
      <c r="Q117" s="22">
        <v>0</v>
      </c>
      <c r="R117" s="22">
        <v>201023</v>
      </c>
      <c r="S117" s="22">
        <v>845077</v>
      </c>
    </row>
    <row r="118" spans="1:19" x14ac:dyDescent="0.35">
      <c r="A118" s="22" t="s">
        <v>114</v>
      </c>
      <c r="B118" s="22" t="s">
        <v>294</v>
      </c>
      <c r="C118" s="22" t="s">
        <v>347</v>
      </c>
      <c r="D118" s="22" t="s">
        <v>348</v>
      </c>
      <c r="E118" s="22">
        <v>6488497</v>
      </c>
      <c r="F118" s="22">
        <v>1697221</v>
      </c>
      <c r="G118" s="22">
        <v>2053</v>
      </c>
      <c r="H118" s="22">
        <v>127945</v>
      </c>
      <c r="I118" s="22">
        <v>0</v>
      </c>
      <c r="J118" s="22">
        <v>3917</v>
      </c>
      <c r="K118" s="22">
        <v>0</v>
      </c>
      <c r="L118" s="22">
        <v>8319633</v>
      </c>
      <c r="M118" s="22">
        <v>1999566</v>
      </c>
      <c r="N118" s="22">
        <v>438950</v>
      </c>
      <c r="O118" s="22">
        <v>23815</v>
      </c>
      <c r="P118" s="22">
        <v>1051</v>
      </c>
      <c r="Q118" s="22">
        <v>0</v>
      </c>
      <c r="R118" s="22">
        <v>2463382</v>
      </c>
      <c r="S118" s="22">
        <v>5856251</v>
      </c>
    </row>
    <row r="119" spans="1:19" x14ac:dyDescent="0.35">
      <c r="A119" s="22" t="s">
        <v>114</v>
      </c>
      <c r="B119" s="22" t="s">
        <v>294</v>
      </c>
      <c r="C119" s="22" t="s">
        <v>349</v>
      </c>
      <c r="D119" s="22" t="s">
        <v>350</v>
      </c>
      <c r="E119" s="22">
        <v>5821277</v>
      </c>
      <c r="F119" s="22">
        <v>519282</v>
      </c>
      <c r="G119" s="22">
        <v>2008</v>
      </c>
      <c r="H119" s="22">
        <v>70737</v>
      </c>
      <c r="I119" s="22">
        <v>0</v>
      </c>
      <c r="J119" s="22">
        <v>47893</v>
      </c>
      <c r="K119" s="22">
        <v>0</v>
      </c>
      <c r="L119" s="22">
        <v>6461197</v>
      </c>
      <c r="M119" s="22">
        <v>1281874</v>
      </c>
      <c r="N119" s="22">
        <v>275000</v>
      </c>
      <c r="O119" s="22">
        <v>219417</v>
      </c>
      <c r="P119" s="22">
        <v>0</v>
      </c>
      <c r="Q119" s="22">
        <v>608</v>
      </c>
      <c r="R119" s="22">
        <v>1776899</v>
      </c>
      <c r="S119" s="22">
        <v>4684298</v>
      </c>
    </row>
    <row r="120" spans="1:19" x14ac:dyDescent="0.35">
      <c r="A120" s="22" t="s">
        <v>114</v>
      </c>
      <c r="B120" s="22" t="s">
        <v>294</v>
      </c>
      <c r="C120" s="22" t="s">
        <v>351</v>
      </c>
      <c r="D120" s="22" t="s">
        <v>352</v>
      </c>
      <c r="E120" s="22">
        <v>6359264</v>
      </c>
      <c r="F120" s="22">
        <v>5981986</v>
      </c>
      <c r="G120" s="22">
        <v>1506964</v>
      </c>
      <c r="H120" s="22">
        <v>616655</v>
      </c>
      <c r="I120" s="22">
        <v>0</v>
      </c>
      <c r="J120" s="22">
        <v>44632</v>
      </c>
      <c r="K120" s="22">
        <v>-432975</v>
      </c>
      <c r="L120" s="22">
        <v>14076526</v>
      </c>
      <c r="M120" s="22">
        <v>1894324</v>
      </c>
      <c r="N120" s="22">
        <v>1868322</v>
      </c>
      <c r="O120" s="22">
        <v>266338</v>
      </c>
      <c r="P120" s="22">
        <v>6953</v>
      </c>
      <c r="Q120" s="22">
        <v>0</v>
      </c>
      <c r="R120" s="22">
        <v>4035937</v>
      </c>
      <c r="S120" s="22">
        <v>10040589</v>
      </c>
    </row>
    <row r="121" spans="1:19" x14ac:dyDescent="0.35">
      <c r="A121" s="22" t="s">
        <v>114</v>
      </c>
      <c r="B121" s="22" t="s">
        <v>294</v>
      </c>
      <c r="C121" s="22" t="s">
        <v>353</v>
      </c>
      <c r="D121" s="22" t="s">
        <v>354</v>
      </c>
      <c r="E121" s="22">
        <v>7954041</v>
      </c>
      <c r="F121" s="22">
        <v>3718715</v>
      </c>
      <c r="G121" s="22">
        <v>33144</v>
      </c>
      <c r="H121" s="22">
        <v>428831</v>
      </c>
      <c r="I121" s="22">
        <v>0</v>
      </c>
      <c r="J121" s="22">
        <v>11651</v>
      </c>
      <c r="K121" s="22">
        <v>0</v>
      </c>
      <c r="L121" s="22">
        <v>12146382</v>
      </c>
      <c r="M121" s="22">
        <v>1798375</v>
      </c>
      <c r="N121" s="22">
        <v>880239</v>
      </c>
      <c r="O121" s="22">
        <v>530620</v>
      </c>
      <c r="P121" s="22">
        <v>0</v>
      </c>
      <c r="Q121" s="22">
        <v>0</v>
      </c>
      <c r="R121" s="22">
        <v>3209234</v>
      </c>
      <c r="S121" s="22">
        <v>8937148</v>
      </c>
    </row>
    <row r="122" spans="1:19" x14ac:dyDescent="0.35">
      <c r="A122" s="22" t="s">
        <v>114</v>
      </c>
      <c r="B122" s="22" t="s">
        <v>294</v>
      </c>
      <c r="C122" s="22" t="s">
        <v>355</v>
      </c>
      <c r="D122" s="22" t="s">
        <v>356</v>
      </c>
      <c r="E122" s="22">
        <v>1109827</v>
      </c>
      <c r="F122" s="22">
        <v>324652</v>
      </c>
      <c r="G122" s="22">
        <v>0</v>
      </c>
      <c r="H122" s="22">
        <v>38242</v>
      </c>
      <c r="I122" s="22">
        <v>248</v>
      </c>
      <c r="J122" s="22">
        <v>0</v>
      </c>
      <c r="K122" s="22">
        <v>0</v>
      </c>
      <c r="L122" s="22">
        <v>1472969</v>
      </c>
      <c r="M122" s="22">
        <v>237289</v>
      </c>
      <c r="N122" s="22">
        <v>74155</v>
      </c>
      <c r="O122" s="22">
        <v>6870</v>
      </c>
      <c r="P122" s="22">
        <v>0</v>
      </c>
      <c r="Q122" s="22">
        <v>0</v>
      </c>
      <c r="R122" s="22">
        <v>318314</v>
      </c>
      <c r="S122" s="22">
        <v>1154655</v>
      </c>
    </row>
    <row r="123" spans="1:19" x14ac:dyDescent="0.35">
      <c r="A123" s="22" t="s">
        <v>114</v>
      </c>
      <c r="B123" s="22" t="s">
        <v>294</v>
      </c>
      <c r="C123" s="22" t="s">
        <v>357</v>
      </c>
      <c r="D123" s="22" t="s">
        <v>358</v>
      </c>
      <c r="E123" s="22">
        <v>7773849</v>
      </c>
      <c r="F123" s="22">
        <v>6470515</v>
      </c>
      <c r="G123" s="22">
        <v>409428</v>
      </c>
      <c r="H123" s="22">
        <v>401663</v>
      </c>
      <c r="I123" s="22">
        <v>42865</v>
      </c>
      <c r="J123" s="22">
        <v>254</v>
      </c>
      <c r="K123" s="22">
        <v>0</v>
      </c>
      <c r="L123" s="22">
        <v>15098574</v>
      </c>
      <c r="M123" s="22">
        <v>2302201</v>
      </c>
      <c r="N123" s="22">
        <v>1498834</v>
      </c>
      <c r="O123" s="22">
        <v>579428</v>
      </c>
      <c r="P123" s="22">
        <v>5473</v>
      </c>
      <c r="Q123" s="22">
        <v>0</v>
      </c>
      <c r="R123" s="22">
        <v>4385936</v>
      </c>
      <c r="S123" s="22">
        <v>10712638</v>
      </c>
    </row>
    <row r="124" spans="1:19" x14ac:dyDescent="0.35">
      <c r="A124" s="22" t="s">
        <v>114</v>
      </c>
      <c r="B124" s="22" t="s">
        <v>294</v>
      </c>
      <c r="C124" s="22" t="s">
        <v>359</v>
      </c>
      <c r="D124" s="22" t="s">
        <v>360</v>
      </c>
      <c r="E124" s="22">
        <v>1173784</v>
      </c>
      <c r="F124" s="22">
        <v>1041642</v>
      </c>
      <c r="G124" s="22">
        <v>1717</v>
      </c>
      <c r="H124" s="22">
        <v>74788</v>
      </c>
      <c r="I124" s="22">
        <v>0</v>
      </c>
      <c r="J124" s="22">
        <v>0</v>
      </c>
      <c r="K124" s="22">
        <v>0</v>
      </c>
      <c r="L124" s="22">
        <v>2291931</v>
      </c>
      <c r="M124" s="22">
        <v>310325</v>
      </c>
      <c r="N124" s="22">
        <v>193380</v>
      </c>
      <c r="O124" s="22">
        <v>37815</v>
      </c>
      <c r="P124" s="22">
        <v>0</v>
      </c>
      <c r="Q124" s="22">
        <v>0</v>
      </c>
      <c r="R124" s="22">
        <v>541520</v>
      </c>
      <c r="S124" s="22">
        <v>1750411</v>
      </c>
    </row>
    <row r="125" spans="1:19" x14ac:dyDescent="0.35">
      <c r="A125" s="22" t="s">
        <v>114</v>
      </c>
      <c r="B125" s="22" t="s">
        <v>294</v>
      </c>
      <c r="C125" s="22" t="s">
        <v>361</v>
      </c>
      <c r="D125" s="22" t="s">
        <v>362</v>
      </c>
      <c r="E125" s="22">
        <v>3008107</v>
      </c>
      <c r="F125" s="22">
        <v>1077940</v>
      </c>
      <c r="G125" s="22">
        <v>22974</v>
      </c>
      <c r="H125" s="22">
        <v>93821</v>
      </c>
      <c r="I125" s="22">
        <v>0</v>
      </c>
      <c r="J125" s="22">
        <v>3572</v>
      </c>
      <c r="K125" s="22">
        <v>0</v>
      </c>
      <c r="L125" s="22">
        <v>4206414</v>
      </c>
      <c r="M125" s="22">
        <v>587211</v>
      </c>
      <c r="N125" s="22">
        <v>269758</v>
      </c>
      <c r="O125" s="22">
        <v>133265</v>
      </c>
      <c r="P125" s="22">
        <v>485</v>
      </c>
      <c r="Q125" s="22">
        <v>0</v>
      </c>
      <c r="R125" s="22">
        <v>990719</v>
      </c>
      <c r="S125" s="22">
        <v>3215695</v>
      </c>
    </row>
    <row r="126" spans="1:19" x14ac:dyDescent="0.35">
      <c r="A126" s="22" t="s">
        <v>114</v>
      </c>
      <c r="B126" s="22" t="s">
        <v>294</v>
      </c>
      <c r="C126" s="22" t="s">
        <v>363</v>
      </c>
      <c r="D126" s="22" t="s">
        <v>364</v>
      </c>
      <c r="E126" s="22">
        <v>918345</v>
      </c>
      <c r="F126" s="22">
        <v>593381</v>
      </c>
      <c r="G126" s="22">
        <v>9924</v>
      </c>
      <c r="H126" s="22">
        <v>51668</v>
      </c>
      <c r="I126" s="22">
        <v>4618</v>
      </c>
      <c r="J126" s="22">
        <v>3044</v>
      </c>
      <c r="K126" s="22">
        <v>0</v>
      </c>
      <c r="L126" s="22">
        <v>1580980</v>
      </c>
      <c r="M126" s="22">
        <v>146693</v>
      </c>
      <c r="N126" s="22">
        <v>118620</v>
      </c>
      <c r="O126" s="22">
        <v>27717</v>
      </c>
      <c r="P126" s="22">
        <v>0</v>
      </c>
      <c r="Q126" s="22">
        <v>0</v>
      </c>
      <c r="R126" s="22">
        <v>293030</v>
      </c>
      <c r="S126" s="22">
        <v>1287950</v>
      </c>
    </row>
    <row r="127" spans="1:19" x14ac:dyDescent="0.35">
      <c r="A127" s="22" t="s">
        <v>114</v>
      </c>
      <c r="B127" s="22" t="s">
        <v>294</v>
      </c>
      <c r="C127" s="22" t="s">
        <v>365</v>
      </c>
      <c r="D127" s="22" t="s">
        <v>366</v>
      </c>
      <c r="E127" s="22">
        <v>2371062</v>
      </c>
      <c r="F127" s="22">
        <v>1488559</v>
      </c>
      <c r="G127" s="22">
        <v>0</v>
      </c>
      <c r="H127" s="22">
        <v>221638</v>
      </c>
      <c r="I127" s="22">
        <v>0</v>
      </c>
      <c r="J127" s="22">
        <v>1595</v>
      </c>
      <c r="K127" s="22">
        <v>13468</v>
      </c>
      <c r="L127" s="22">
        <v>4096322</v>
      </c>
      <c r="M127" s="22">
        <v>660164</v>
      </c>
      <c r="N127" s="22">
        <v>363294</v>
      </c>
      <c r="O127" s="22">
        <v>99666</v>
      </c>
      <c r="P127" s="22">
        <v>1062</v>
      </c>
      <c r="Q127" s="22">
        <v>0</v>
      </c>
      <c r="R127" s="22">
        <v>1124186</v>
      </c>
      <c r="S127" s="22">
        <v>2972136</v>
      </c>
    </row>
    <row r="128" spans="1:19" x14ac:dyDescent="0.35">
      <c r="A128" s="22" t="s">
        <v>114</v>
      </c>
      <c r="B128" s="22" t="s">
        <v>294</v>
      </c>
      <c r="C128" s="22" t="s">
        <v>367</v>
      </c>
      <c r="D128" s="22" t="s">
        <v>368</v>
      </c>
      <c r="E128" s="22">
        <v>2222197</v>
      </c>
      <c r="F128" s="22">
        <v>2897553</v>
      </c>
      <c r="G128" s="22">
        <v>2800</v>
      </c>
      <c r="H128" s="22">
        <v>124493</v>
      </c>
      <c r="I128" s="22">
        <v>0</v>
      </c>
      <c r="J128" s="22">
        <v>0</v>
      </c>
      <c r="K128" s="22">
        <v>0</v>
      </c>
      <c r="L128" s="22">
        <v>5247043</v>
      </c>
      <c r="M128" s="22">
        <v>506869</v>
      </c>
      <c r="N128" s="22">
        <v>607776</v>
      </c>
      <c r="O128" s="22">
        <v>111520</v>
      </c>
      <c r="P128" s="22">
        <v>0</v>
      </c>
      <c r="Q128" s="22">
        <v>0</v>
      </c>
      <c r="R128" s="22">
        <v>1226165</v>
      </c>
      <c r="S128" s="22">
        <v>4020878</v>
      </c>
    </row>
    <row r="129" spans="1:19" x14ac:dyDescent="0.35">
      <c r="A129" s="22" t="s">
        <v>114</v>
      </c>
      <c r="B129" s="22" t="s">
        <v>294</v>
      </c>
      <c r="C129" s="22" t="s">
        <v>369</v>
      </c>
      <c r="D129" s="22" t="s">
        <v>370</v>
      </c>
      <c r="E129" s="22">
        <v>3284323</v>
      </c>
      <c r="F129" s="22">
        <v>433253</v>
      </c>
      <c r="G129" s="22">
        <v>7808</v>
      </c>
      <c r="H129" s="22">
        <v>64170</v>
      </c>
      <c r="I129" s="22">
        <v>0</v>
      </c>
      <c r="J129" s="22">
        <v>4279</v>
      </c>
      <c r="K129" s="22">
        <v>0</v>
      </c>
      <c r="L129" s="22">
        <v>3793833</v>
      </c>
      <c r="M129" s="22">
        <v>884809</v>
      </c>
      <c r="N129" s="22">
        <v>104458</v>
      </c>
      <c r="O129" s="22">
        <v>35842</v>
      </c>
      <c r="P129" s="22">
        <v>0</v>
      </c>
      <c r="Q129" s="22">
        <v>0</v>
      </c>
      <c r="R129" s="22">
        <v>1025109</v>
      </c>
      <c r="S129" s="22">
        <v>2768724</v>
      </c>
    </row>
    <row r="130" spans="1:19" x14ac:dyDescent="0.35">
      <c r="A130" s="22" t="s">
        <v>114</v>
      </c>
      <c r="B130" s="22" t="s">
        <v>294</v>
      </c>
      <c r="C130" s="22" t="s">
        <v>371</v>
      </c>
      <c r="D130" s="22" t="s">
        <v>372</v>
      </c>
      <c r="E130" s="22">
        <v>2407047</v>
      </c>
      <c r="F130" s="22">
        <v>703568</v>
      </c>
      <c r="G130" s="22">
        <v>900</v>
      </c>
      <c r="H130" s="22">
        <v>70190</v>
      </c>
      <c r="I130" s="22">
        <v>0</v>
      </c>
      <c r="J130" s="22">
        <v>0</v>
      </c>
      <c r="K130" s="22">
        <v>0</v>
      </c>
      <c r="L130" s="22">
        <v>3181705</v>
      </c>
      <c r="M130" s="22">
        <v>525786</v>
      </c>
      <c r="N130" s="22">
        <v>180040</v>
      </c>
      <c r="O130" s="22">
        <v>116326</v>
      </c>
      <c r="P130" s="22">
        <v>0</v>
      </c>
      <c r="Q130" s="22">
        <v>0</v>
      </c>
      <c r="R130" s="22">
        <v>822152</v>
      </c>
      <c r="S130" s="22">
        <v>2359553</v>
      </c>
    </row>
    <row r="131" spans="1:19" x14ac:dyDescent="0.35">
      <c r="A131" s="22" t="s">
        <v>114</v>
      </c>
      <c r="B131" s="22" t="s">
        <v>294</v>
      </c>
      <c r="C131" s="22" t="s">
        <v>373</v>
      </c>
      <c r="D131" s="22" t="s">
        <v>374</v>
      </c>
      <c r="E131" s="22">
        <v>2425381</v>
      </c>
      <c r="F131" s="22">
        <v>960663</v>
      </c>
      <c r="G131" s="22">
        <v>70989</v>
      </c>
      <c r="H131" s="22">
        <v>142358</v>
      </c>
      <c r="I131" s="22">
        <v>0</v>
      </c>
      <c r="J131" s="22">
        <v>1353</v>
      </c>
      <c r="K131" s="22">
        <v>9698</v>
      </c>
      <c r="L131" s="22">
        <v>3610442</v>
      </c>
      <c r="M131" s="22">
        <v>449918</v>
      </c>
      <c r="N131" s="22">
        <v>216017</v>
      </c>
      <c r="O131" s="22">
        <v>137515</v>
      </c>
      <c r="P131" s="22">
        <v>0</v>
      </c>
      <c r="Q131" s="22">
        <v>0</v>
      </c>
      <c r="R131" s="22">
        <v>803450</v>
      </c>
      <c r="S131" s="22">
        <v>2806992</v>
      </c>
    </row>
    <row r="132" spans="1:19" x14ac:dyDescent="0.35">
      <c r="A132" s="22" t="s">
        <v>114</v>
      </c>
      <c r="B132" s="22" t="s">
        <v>294</v>
      </c>
      <c r="C132" s="22" t="s">
        <v>375</v>
      </c>
      <c r="D132" s="22" t="s">
        <v>376</v>
      </c>
      <c r="E132" s="22">
        <v>881683</v>
      </c>
      <c r="F132" s="22">
        <v>500251</v>
      </c>
      <c r="G132" s="22">
        <v>0</v>
      </c>
      <c r="H132" s="22">
        <v>29557</v>
      </c>
      <c r="I132" s="22">
        <v>5458</v>
      </c>
      <c r="J132" s="22">
        <v>250</v>
      </c>
      <c r="K132" s="22">
        <v>0</v>
      </c>
      <c r="L132" s="22">
        <v>1417199</v>
      </c>
      <c r="M132" s="22">
        <v>187626</v>
      </c>
      <c r="N132" s="22">
        <v>112156</v>
      </c>
      <c r="O132" s="22">
        <v>13350</v>
      </c>
      <c r="P132" s="22">
        <v>0</v>
      </c>
      <c r="Q132" s="22">
        <v>0</v>
      </c>
      <c r="R132" s="22">
        <v>313132</v>
      </c>
      <c r="S132" s="22">
        <v>1104067</v>
      </c>
    </row>
    <row r="133" spans="1:19" x14ac:dyDescent="0.35">
      <c r="A133" s="22" t="s">
        <v>114</v>
      </c>
      <c r="B133" s="22" t="s">
        <v>294</v>
      </c>
      <c r="C133" s="22" t="s">
        <v>377</v>
      </c>
      <c r="D133" s="22" t="s">
        <v>378</v>
      </c>
      <c r="E133" s="22">
        <v>2958101</v>
      </c>
      <c r="F133" s="22">
        <v>2261649</v>
      </c>
      <c r="G133" s="22">
        <v>644066</v>
      </c>
      <c r="H133" s="22">
        <v>235737</v>
      </c>
      <c r="I133" s="22">
        <v>8308</v>
      </c>
      <c r="J133" s="22">
        <v>1898</v>
      </c>
      <c r="K133" s="22">
        <v>14976</v>
      </c>
      <c r="L133" s="22">
        <v>6124735</v>
      </c>
      <c r="M133" s="22">
        <v>581423</v>
      </c>
      <c r="N133" s="22">
        <v>605674</v>
      </c>
      <c r="O133" s="22">
        <v>94321</v>
      </c>
      <c r="P133" s="22">
        <v>6785</v>
      </c>
      <c r="Q133" s="22">
        <v>0</v>
      </c>
      <c r="R133" s="22">
        <v>1288203</v>
      </c>
      <c r="S133" s="22">
        <v>4836532</v>
      </c>
    </row>
    <row r="134" spans="1:19" x14ac:dyDescent="0.35">
      <c r="A134" s="22" t="s">
        <v>114</v>
      </c>
      <c r="B134" s="22" t="s">
        <v>294</v>
      </c>
      <c r="C134" s="22" t="s">
        <v>379</v>
      </c>
      <c r="D134" s="22" t="s">
        <v>380</v>
      </c>
      <c r="E134" s="22">
        <v>2049175</v>
      </c>
      <c r="F134" s="22">
        <v>1828301</v>
      </c>
      <c r="G134" s="22">
        <v>381140</v>
      </c>
      <c r="H134" s="22">
        <v>93963</v>
      </c>
      <c r="I134" s="22">
        <v>0</v>
      </c>
      <c r="J134" s="22">
        <v>0</v>
      </c>
      <c r="K134" s="22">
        <v>0</v>
      </c>
      <c r="L134" s="22">
        <v>4352579</v>
      </c>
      <c r="M134" s="22">
        <v>595620</v>
      </c>
      <c r="N134" s="22">
        <v>237865</v>
      </c>
      <c r="O134" s="22">
        <v>92732</v>
      </c>
      <c r="P134" s="22">
        <v>0</v>
      </c>
      <c r="Q134" s="22">
        <v>0</v>
      </c>
      <c r="R134" s="22">
        <v>926217</v>
      </c>
      <c r="S134" s="22">
        <v>3426362</v>
      </c>
    </row>
    <row r="135" spans="1:19" x14ac:dyDescent="0.35">
      <c r="A135" s="22" t="s">
        <v>114</v>
      </c>
      <c r="B135" s="22" t="s">
        <v>294</v>
      </c>
      <c r="C135" s="22" t="s">
        <v>381</v>
      </c>
      <c r="D135" s="22" t="s">
        <v>382</v>
      </c>
      <c r="E135" s="22">
        <v>16009970</v>
      </c>
      <c r="F135" s="22">
        <v>4054576</v>
      </c>
      <c r="G135" s="22">
        <v>0</v>
      </c>
      <c r="H135" s="22">
        <v>214573</v>
      </c>
      <c r="I135" s="22">
        <v>0</v>
      </c>
      <c r="J135" s="22">
        <v>4524</v>
      </c>
      <c r="K135" s="22">
        <v>0</v>
      </c>
      <c r="L135" s="22">
        <v>20283643</v>
      </c>
      <c r="M135" s="22">
        <v>4363373</v>
      </c>
      <c r="N135" s="22">
        <v>1353717</v>
      </c>
      <c r="O135" s="22">
        <v>252630</v>
      </c>
      <c r="P135" s="22">
        <v>1289</v>
      </c>
      <c r="Q135" s="22">
        <v>0</v>
      </c>
      <c r="R135" s="22">
        <v>5971009</v>
      </c>
      <c r="S135" s="22">
        <v>14312634</v>
      </c>
    </row>
    <row r="136" spans="1:19" x14ac:dyDescent="0.35">
      <c r="A136" s="22" t="s">
        <v>114</v>
      </c>
      <c r="B136" s="22" t="s">
        <v>294</v>
      </c>
      <c r="C136" s="22" t="s">
        <v>383</v>
      </c>
      <c r="D136" s="22" t="s">
        <v>384</v>
      </c>
      <c r="E136" s="22">
        <v>9591686</v>
      </c>
      <c r="F136" s="22">
        <v>4567800</v>
      </c>
      <c r="G136" s="22">
        <v>3363921</v>
      </c>
      <c r="H136" s="22">
        <v>383802</v>
      </c>
      <c r="I136" s="22">
        <v>32022</v>
      </c>
      <c r="J136" s="22">
        <v>37233</v>
      </c>
      <c r="K136" s="22">
        <v>0</v>
      </c>
      <c r="L136" s="22">
        <v>17976464</v>
      </c>
      <c r="M136" s="22">
        <v>2514136</v>
      </c>
      <c r="N136" s="22">
        <v>1578745</v>
      </c>
      <c r="O136" s="22">
        <v>800080</v>
      </c>
      <c r="P136" s="22">
        <v>27923</v>
      </c>
      <c r="Q136" s="22">
        <v>0</v>
      </c>
      <c r="R136" s="22">
        <v>4920884</v>
      </c>
      <c r="S136" s="22">
        <v>13055580</v>
      </c>
    </row>
    <row r="137" spans="1:19" x14ac:dyDescent="0.35">
      <c r="A137" s="22" t="s">
        <v>114</v>
      </c>
      <c r="B137" s="22" t="s">
        <v>294</v>
      </c>
      <c r="C137" s="22" t="s">
        <v>385</v>
      </c>
      <c r="D137" s="22" t="s">
        <v>386</v>
      </c>
      <c r="E137" s="22">
        <v>7342926</v>
      </c>
      <c r="F137" s="22">
        <v>2548595</v>
      </c>
      <c r="G137" s="22">
        <v>691656</v>
      </c>
      <c r="H137" s="22">
        <v>151752</v>
      </c>
      <c r="I137" s="22">
        <v>0</v>
      </c>
      <c r="J137" s="22">
        <v>0</v>
      </c>
      <c r="K137" s="22">
        <v>0</v>
      </c>
      <c r="L137" s="22">
        <v>10734929</v>
      </c>
      <c r="M137" s="22">
        <v>2855608</v>
      </c>
      <c r="N137" s="22">
        <v>2000</v>
      </c>
      <c r="O137" s="22">
        <v>0</v>
      </c>
      <c r="P137" s="22">
        <v>174248</v>
      </c>
      <c r="Q137" s="22">
        <v>0</v>
      </c>
      <c r="R137" s="22">
        <v>3031856</v>
      </c>
      <c r="S137" s="22">
        <v>7703073</v>
      </c>
    </row>
    <row r="138" spans="1:19" x14ac:dyDescent="0.35">
      <c r="A138" s="22" t="s">
        <v>114</v>
      </c>
      <c r="B138" s="22" t="s">
        <v>294</v>
      </c>
      <c r="C138" s="22" t="s">
        <v>387</v>
      </c>
      <c r="D138" s="22" t="s">
        <v>388</v>
      </c>
      <c r="E138" s="22">
        <v>1264752</v>
      </c>
      <c r="F138" s="22">
        <v>73803</v>
      </c>
      <c r="G138" s="22">
        <v>0</v>
      </c>
      <c r="H138" s="22">
        <v>22233</v>
      </c>
      <c r="I138" s="22">
        <v>0</v>
      </c>
      <c r="J138" s="22">
        <v>0</v>
      </c>
      <c r="K138" s="22">
        <v>0</v>
      </c>
      <c r="L138" s="22">
        <v>1360788</v>
      </c>
      <c r="M138" s="22">
        <v>318576</v>
      </c>
      <c r="N138" s="22">
        <v>26257</v>
      </c>
      <c r="O138" s="22">
        <v>4776</v>
      </c>
      <c r="P138" s="22">
        <v>0</v>
      </c>
      <c r="Q138" s="22">
        <v>0</v>
      </c>
      <c r="R138" s="22">
        <v>349609</v>
      </c>
      <c r="S138" s="22">
        <v>1011179</v>
      </c>
    </row>
    <row r="139" spans="1:19" x14ac:dyDescent="0.35">
      <c r="A139" s="22" t="s">
        <v>114</v>
      </c>
      <c r="B139" s="22" t="s">
        <v>294</v>
      </c>
      <c r="C139" s="22" t="s">
        <v>389</v>
      </c>
      <c r="D139" s="22" t="s">
        <v>390</v>
      </c>
      <c r="E139" s="22">
        <v>833501</v>
      </c>
      <c r="F139" s="22">
        <v>441784</v>
      </c>
      <c r="G139" s="22">
        <v>1509</v>
      </c>
      <c r="H139" s="22">
        <v>25351</v>
      </c>
      <c r="I139" s="22">
        <v>7265</v>
      </c>
      <c r="J139" s="22">
        <v>4543</v>
      </c>
      <c r="K139" s="22">
        <v>0</v>
      </c>
      <c r="L139" s="22">
        <v>1313953</v>
      </c>
      <c r="M139" s="22">
        <v>187728</v>
      </c>
      <c r="N139" s="22">
        <v>90403</v>
      </c>
      <c r="O139" s="22">
        <v>12600</v>
      </c>
      <c r="P139" s="22">
        <v>0</v>
      </c>
      <c r="Q139" s="22">
        <v>0</v>
      </c>
      <c r="R139" s="22">
        <v>290731</v>
      </c>
      <c r="S139" s="22">
        <v>1023222</v>
      </c>
    </row>
    <row r="140" spans="1:19" x14ac:dyDescent="0.35">
      <c r="A140" s="22" t="s">
        <v>114</v>
      </c>
      <c r="B140" s="22" t="s">
        <v>294</v>
      </c>
      <c r="C140" s="22" t="s">
        <v>391</v>
      </c>
      <c r="D140" s="22" t="s">
        <v>392</v>
      </c>
      <c r="E140" s="22">
        <v>1865365</v>
      </c>
      <c r="F140" s="22">
        <v>468606</v>
      </c>
      <c r="G140" s="22">
        <v>5103</v>
      </c>
      <c r="H140" s="22">
        <v>49534</v>
      </c>
      <c r="I140" s="22">
        <v>0</v>
      </c>
      <c r="J140" s="22">
        <v>2204</v>
      </c>
      <c r="K140" s="22">
        <v>0</v>
      </c>
      <c r="L140" s="22">
        <v>2390812</v>
      </c>
      <c r="M140" s="22">
        <v>369157</v>
      </c>
      <c r="N140" s="22">
        <v>112369</v>
      </c>
      <c r="O140" s="22">
        <v>66332</v>
      </c>
      <c r="P140" s="22">
        <v>0</v>
      </c>
      <c r="Q140" s="22">
        <v>0</v>
      </c>
      <c r="R140" s="22">
        <v>547858</v>
      </c>
      <c r="S140" s="22">
        <v>1842954</v>
      </c>
    </row>
    <row r="141" spans="1:19" x14ac:dyDescent="0.35">
      <c r="A141" s="22" t="s">
        <v>114</v>
      </c>
      <c r="B141" s="22" t="s">
        <v>294</v>
      </c>
      <c r="C141" s="22" t="s">
        <v>393</v>
      </c>
      <c r="D141" s="22" t="s">
        <v>394</v>
      </c>
      <c r="E141" s="22">
        <v>1265794</v>
      </c>
      <c r="F141" s="22">
        <v>156936</v>
      </c>
      <c r="G141" s="22">
        <v>1792</v>
      </c>
      <c r="H141" s="22">
        <v>31851</v>
      </c>
      <c r="I141" s="22">
        <v>0</v>
      </c>
      <c r="J141" s="22">
        <v>1429</v>
      </c>
      <c r="K141" s="22">
        <v>0</v>
      </c>
      <c r="L141" s="22">
        <v>1457802</v>
      </c>
      <c r="M141" s="22">
        <v>311112</v>
      </c>
      <c r="N141" s="22">
        <v>33081</v>
      </c>
      <c r="O141" s="22">
        <v>12498</v>
      </c>
      <c r="P141" s="22">
        <v>0</v>
      </c>
      <c r="Q141" s="22">
        <v>0</v>
      </c>
      <c r="R141" s="22">
        <v>356691</v>
      </c>
      <c r="S141" s="22">
        <v>1101111</v>
      </c>
    </row>
    <row r="142" spans="1:19" x14ac:dyDescent="0.35">
      <c r="A142" s="22" t="s">
        <v>114</v>
      </c>
      <c r="B142" s="22" t="s">
        <v>294</v>
      </c>
      <c r="C142" s="22" t="s">
        <v>395</v>
      </c>
      <c r="D142" s="22" t="s">
        <v>396</v>
      </c>
      <c r="E142" s="22">
        <v>2080049</v>
      </c>
      <c r="F142" s="22">
        <v>169840</v>
      </c>
      <c r="G142" s="22">
        <v>12459</v>
      </c>
      <c r="H142" s="22">
        <v>40356</v>
      </c>
      <c r="I142" s="22">
        <v>0</v>
      </c>
      <c r="J142" s="22">
        <v>0</v>
      </c>
      <c r="K142" s="22">
        <v>0</v>
      </c>
      <c r="L142" s="22">
        <v>2302704</v>
      </c>
      <c r="M142" s="22">
        <v>505694</v>
      </c>
      <c r="N142" s="22">
        <v>47462</v>
      </c>
      <c r="O142" s="22">
        <v>44685</v>
      </c>
      <c r="P142" s="22">
        <v>182</v>
      </c>
      <c r="Q142" s="22">
        <v>0</v>
      </c>
      <c r="R142" s="22">
        <v>598023</v>
      </c>
      <c r="S142" s="22">
        <v>1704681</v>
      </c>
    </row>
    <row r="143" spans="1:19" x14ac:dyDescent="0.35">
      <c r="A143" s="22" t="s">
        <v>114</v>
      </c>
      <c r="B143" s="22" t="s">
        <v>294</v>
      </c>
      <c r="C143" s="22" t="s">
        <v>397</v>
      </c>
      <c r="D143" s="22" t="s">
        <v>398</v>
      </c>
      <c r="E143" s="22">
        <v>1017501</v>
      </c>
      <c r="F143" s="22">
        <v>746582</v>
      </c>
      <c r="G143" s="22">
        <v>0</v>
      </c>
      <c r="H143" s="22">
        <v>32390</v>
      </c>
      <c r="I143" s="22">
        <v>0</v>
      </c>
      <c r="J143" s="22">
        <v>0</v>
      </c>
      <c r="K143" s="22">
        <v>48948</v>
      </c>
      <c r="L143" s="22">
        <v>1845421</v>
      </c>
      <c r="M143" s="22">
        <v>264945</v>
      </c>
      <c r="N143" s="22">
        <v>75665</v>
      </c>
      <c r="O143" s="22">
        <v>54281</v>
      </c>
      <c r="P143" s="22">
        <v>0</v>
      </c>
      <c r="Q143" s="22">
        <v>0</v>
      </c>
      <c r="R143" s="22">
        <v>394891</v>
      </c>
      <c r="S143" s="22">
        <v>1450530</v>
      </c>
    </row>
    <row r="144" spans="1:19" x14ac:dyDescent="0.35">
      <c r="A144" s="22" t="s">
        <v>114</v>
      </c>
      <c r="B144" s="22" t="s">
        <v>294</v>
      </c>
      <c r="C144" s="22" t="s">
        <v>399</v>
      </c>
      <c r="D144" s="22" t="s">
        <v>400</v>
      </c>
      <c r="E144" s="22">
        <v>1161359</v>
      </c>
      <c r="F144" s="22">
        <v>574658</v>
      </c>
      <c r="G144" s="22">
        <v>1587</v>
      </c>
      <c r="H144" s="22">
        <v>50206</v>
      </c>
      <c r="I144" s="22">
        <v>0</v>
      </c>
      <c r="J144" s="22">
        <v>0</v>
      </c>
      <c r="K144" s="22">
        <v>0</v>
      </c>
      <c r="L144" s="22">
        <v>1787810</v>
      </c>
      <c r="M144" s="22">
        <v>205827</v>
      </c>
      <c r="N144" s="22">
        <v>88844</v>
      </c>
      <c r="O144" s="22">
        <v>22582</v>
      </c>
      <c r="P144" s="22">
        <v>0</v>
      </c>
      <c r="Q144" s="22">
        <v>0</v>
      </c>
      <c r="R144" s="22">
        <v>317253</v>
      </c>
      <c r="S144" s="22">
        <v>1470557</v>
      </c>
    </row>
    <row r="145" spans="1:19" x14ac:dyDescent="0.35">
      <c r="A145" s="22" t="s">
        <v>114</v>
      </c>
      <c r="B145" s="22" t="s">
        <v>294</v>
      </c>
      <c r="C145" s="22" t="s">
        <v>401</v>
      </c>
      <c r="D145" s="22" t="s">
        <v>402</v>
      </c>
      <c r="E145" s="22">
        <v>707737</v>
      </c>
      <c r="F145" s="22">
        <v>257844</v>
      </c>
      <c r="G145" s="22">
        <v>892</v>
      </c>
      <c r="H145" s="22">
        <v>43921</v>
      </c>
      <c r="I145" s="22">
        <v>2807</v>
      </c>
      <c r="J145" s="22">
        <v>0</v>
      </c>
      <c r="K145" s="22">
        <v>0</v>
      </c>
      <c r="L145" s="22">
        <v>1013201</v>
      </c>
      <c r="M145" s="22">
        <v>76058</v>
      </c>
      <c r="N145" s="22">
        <v>31368</v>
      </c>
      <c r="O145" s="22">
        <v>13073</v>
      </c>
      <c r="P145" s="22">
        <v>0</v>
      </c>
      <c r="Q145" s="22">
        <v>0</v>
      </c>
      <c r="R145" s="22">
        <v>120499</v>
      </c>
      <c r="S145" s="22">
        <v>892702</v>
      </c>
    </row>
    <row r="146" spans="1:19" x14ac:dyDescent="0.35">
      <c r="A146" s="22" t="s">
        <v>114</v>
      </c>
      <c r="B146" s="22" t="s">
        <v>294</v>
      </c>
      <c r="C146" s="22" t="s">
        <v>403</v>
      </c>
      <c r="D146" s="22" t="s">
        <v>404</v>
      </c>
      <c r="E146" s="22">
        <v>619929</v>
      </c>
      <c r="F146" s="22">
        <v>248776</v>
      </c>
      <c r="G146" s="22">
        <v>28550</v>
      </c>
      <c r="H146" s="22">
        <v>148850</v>
      </c>
      <c r="I146" s="22">
        <v>0</v>
      </c>
      <c r="J146" s="22">
        <v>0</v>
      </c>
      <c r="K146" s="22">
        <v>0</v>
      </c>
      <c r="L146" s="22">
        <v>1046105</v>
      </c>
      <c r="M146" s="22">
        <v>150944</v>
      </c>
      <c r="N146" s="22">
        <v>38390</v>
      </c>
      <c r="O146" s="22">
        <v>24912</v>
      </c>
      <c r="P146" s="22">
        <v>0</v>
      </c>
      <c r="Q146" s="22">
        <v>0</v>
      </c>
      <c r="R146" s="22">
        <v>214246</v>
      </c>
      <c r="S146" s="22">
        <v>831859</v>
      </c>
    </row>
    <row r="147" spans="1:19" x14ac:dyDescent="0.35">
      <c r="A147" s="22" t="s">
        <v>114</v>
      </c>
      <c r="B147" s="22" t="s">
        <v>294</v>
      </c>
      <c r="C147" s="22" t="s">
        <v>405</v>
      </c>
      <c r="D147" s="22" t="s">
        <v>406</v>
      </c>
      <c r="E147" s="22">
        <v>2022379</v>
      </c>
      <c r="F147" s="22">
        <v>409932</v>
      </c>
      <c r="G147" s="22">
        <v>3668</v>
      </c>
      <c r="H147" s="22">
        <v>61737</v>
      </c>
      <c r="I147" s="22">
        <v>0</v>
      </c>
      <c r="J147" s="22">
        <v>0</v>
      </c>
      <c r="K147" s="22">
        <v>0</v>
      </c>
      <c r="L147" s="22">
        <v>2497716</v>
      </c>
      <c r="M147" s="22">
        <v>499996</v>
      </c>
      <c r="N147" s="22">
        <v>102600</v>
      </c>
      <c r="O147" s="22">
        <v>43487</v>
      </c>
      <c r="P147" s="22">
        <v>262</v>
      </c>
      <c r="Q147" s="22">
        <v>-262</v>
      </c>
      <c r="R147" s="22">
        <v>646083</v>
      </c>
      <c r="S147" s="22">
        <v>1851633</v>
      </c>
    </row>
    <row r="148" spans="1:19" x14ac:dyDescent="0.35">
      <c r="A148" s="22" t="s">
        <v>114</v>
      </c>
      <c r="B148" s="22" t="s">
        <v>294</v>
      </c>
      <c r="C148" s="22" t="s">
        <v>407</v>
      </c>
      <c r="D148" s="22" t="s">
        <v>408</v>
      </c>
      <c r="E148" s="22">
        <v>11795748</v>
      </c>
      <c r="F148" s="22">
        <v>2020661</v>
      </c>
      <c r="G148" s="22">
        <v>17781</v>
      </c>
      <c r="H148" s="22">
        <v>140466</v>
      </c>
      <c r="I148" s="22">
        <v>0</v>
      </c>
      <c r="J148" s="22">
        <v>102811</v>
      </c>
      <c r="K148" s="22">
        <v>0</v>
      </c>
      <c r="L148" s="22">
        <v>14077467</v>
      </c>
      <c r="M148" s="22">
        <v>2991257</v>
      </c>
      <c r="N148" s="22">
        <v>633190</v>
      </c>
      <c r="O148" s="22">
        <v>127617</v>
      </c>
      <c r="P148" s="22">
        <v>0</v>
      </c>
      <c r="Q148" s="22">
        <v>0</v>
      </c>
      <c r="R148" s="22">
        <v>3752064</v>
      </c>
      <c r="S148" s="22">
        <v>10325403</v>
      </c>
    </row>
    <row r="149" spans="1:19" x14ac:dyDescent="0.35">
      <c r="A149" s="22" t="s">
        <v>114</v>
      </c>
      <c r="B149" s="22" t="s">
        <v>294</v>
      </c>
      <c r="C149" s="22" t="s">
        <v>409</v>
      </c>
      <c r="D149" s="22" t="s">
        <v>410</v>
      </c>
      <c r="E149" s="22">
        <v>1055352</v>
      </c>
      <c r="F149" s="22">
        <v>178765</v>
      </c>
      <c r="G149" s="22">
        <v>15579</v>
      </c>
      <c r="H149" s="22">
        <v>31076</v>
      </c>
      <c r="I149" s="22">
        <v>0</v>
      </c>
      <c r="J149" s="22">
        <v>878</v>
      </c>
      <c r="K149" s="22">
        <v>0</v>
      </c>
      <c r="L149" s="22">
        <v>1281650</v>
      </c>
      <c r="M149" s="22">
        <v>219194</v>
      </c>
      <c r="N149" s="22">
        <v>46974</v>
      </c>
      <c r="O149" s="22">
        <v>37522</v>
      </c>
      <c r="P149" s="22">
        <v>0</v>
      </c>
      <c r="Q149" s="22">
        <v>-5265</v>
      </c>
      <c r="R149" s="22">
        <v>298425</v>
      </c>
      <c r="S149" s="22">
        <v>983225</v>
      </c>
    </row>
    <row r="150" spans="1:19" x14ac:dyDescent="0.35">
      <c r="A150" s="22" t="s">
        <v>114</v>
      </c>
      <c r="B150" s="22" t="s">
        <v>294</v>
      </c>
      <c r="C150" s="22" t="s">
        <v>411</v>
      </c>
      <c r="D150" s="22" t="s">
        <v>412</v>
      </c>
      <c r="E150" s="22">
        <v>3095496</v>
      </c>
      <c r="F150" s="22">
        <v>615974</v>
      </c>
      <c r="G150" s="22">
        <v>67364</v>
      </c>
      <c r="H150" s="22">
        <v>56818</v>
      </c>
      <c r="I150" s="22">
        <v>0</v>
      </c>
      <c r="J150" s="22">
        <v>289</v>
      </c>
      <c r="K150" s="22">
        <v>0</v>
      </c>
      <c r="L150" s="22">
        <v>3835941</v>
      </c>
      <c r="M150" s="22">
        <v>620483</v>
      </c>
      <c r="N150" s="22">
        <v>174263</v>
      </c>
      <c r="O150" s="22">
        <v>110447</v>
      </c>
      <c r="P150" s="22">
        <v>0</v>
      </c>
      <c r="Q150" s="22">
        <v>0</v>
      </c>
      <c r="R150" s="22">
        <v>905193</v>
      </c>
      <c r="S150" s="22">
        <v>2930748</v>
      </c>
    </row>
    <row r="151" spans="1:19" x14ac:dyDescent="0.35">
      <c r="A151" s="22" t="s">
        <v>114</v>
      </c>
      <c r="B151" s="22" t="s">
        <v>294</v>
      </c>
      <c r="C151" s="22" t="s">
        <v>413</v>
      </c>
      <c r="D151" s="22" t="s">
        <v>414</v>
      </c>
      <c r="E151" s="22">
        <v>530369</v>
      </c>
      <c r="F151" s="22">
        <v>145316</v>
      </c>
      <c r="G151" s="22">
        <v>21877</v>
      </c>
      <c r="H151" s="22">
        <v>11650</v>
      </c>
      <c r="I151" s="22">
        <v>0</v>
      </c>
      <c r="J151" s="22">
        <v>0</v>
      </c>
      <c r="K151" s="22">
        <v>0</v>
      </c>
      <c r="L151" s="22">
        <v>709212</v>
      </c>
      <c r="M151" s="22">
        <v>282822</v>
      </c>
      <c r="N151" s="22">
        <v>110956</v>
      </c>
      <c r="O151" s="22">
        <v>21388</v>
      </c>
      <c r="P151" s="22">
        <v>0</v>
      </c>
      <c r="Q151" s="22">
        <v>0</v>
      </c>
      <c r="R151" s="22">
        <v>415166</v>
      </c>
      <c r="S151" s="22">
        <v>294046</v>
      </c>
    </row>
    <row r="152" spans="1:19" x14ac:dyDescent="0.35">
      <c r="A152" s="22" t="s">
        <v>114</v>
      </c>
      <c r="B152" s="22" t="s">
        <v>294</v>
      </c>
      <c r="C152" s="22" t="s">
        <v>415</v>
      </c>
      <c r="D152" s="22" t="s">
        <v>416</v>
      </c>
      <c r="E152" s="22">
        <v>36354207</v>
      </c>
      <c r="F152" s="22">
        <v>8568159</v>
      </c>
      <c r="G152" s="22">
        <v>0</v>
      </c>
      <c r="H152" s="22">
        <v>353713</v>
      </c>
      <c r="I152" s="22">
        <v>0</v>
      </c>
      <c r="J152" s="22">
        <v>43935</v>
      </c>
      <c r="K152" s="22">
        <v>0</v>
      </c>
      <c r="L152" s="22">
        <v>45320014</v>
      </c>
      <c r="M152" s="22">
        <v>11620376</v>
      </c>
      <c r="N152" s="22">
        <v>2816761</v>
      </c>
      <c r="O152" s="22">
        <v>638889</v>
      </c>
      <c r="P152" s="22">
        <v>845148</v>
      </c>
      <c r="Q152" s="22">
        <v>0</v>
      </c>
      <c r="R152" s="22">
        <v>15921174</v>
      </c>
      <c r="S152" s="22">
        <v>29398840</v>
      </c>
    </row>
    <row r="153" spans="1:19" x14ac:dyDescent="0.35">
      <c r="A153" s="22" t="s">
        <v>114</v>
      </c>
      <c r="B153" s="22" t="s">
        <v>294</v>
      </c>
      <c r="C153" s="22" t="s">
        <v>417</v>
      </c>
      <c r="D153" s="22" t="s">
        <v>418</v>
      </c>
      <c r="E153" s="22">
        <v>9597998</v>
      </c>
      <c r="F153" s="22">
        <v>4206038</v>
      </c>
      <c r="G153" s="22">
        <v>472731</v>
      </c>
      <c r="H153" s="22">
        <v>153563</v>
      </c>
      <c r="I153" s="22">
        <v>9537</v>
      </c>
      <c r="J153" s="22">
        <v>4528</v>
      </c>
      <c r="K153" s="22">
        <v>-12952</v>
      </c>
      <c r="L153" s="22">
        <v>14431443</v>
      </c>
      <c r="M153" s="22">
        <v>2928145</v>
      </c>
      <c r="N153" s="22">
        <v>1131561</v>
      </c>
      <c r="O153" s="22">
        <v>557573</v>
      </c>
      <c r="P153" s="22">
        <v>1156</v>
      </c>
      <c r="Q153" s="22">
        <v>0</v>
      </c>
      <c r="R153" s="22">
        <v>4618435</v>
      </c>
      <c r="S153" s="22">
        <v>9813008</v>
      </c>
    </row>
    <row r="154" spans="1:19" x14ac:dyDescent="0.35">
      <c r="A154" s="22" t="s">
        <v>114</v>
      </c>
      <c r="B154" s="22" t="s">
        <v>294</v>
      </c>
      <c r="C154" s="22" t="s">
        <v>419</v>
      </c>
      <c r="D154" s="22" t="s">
        <v>420</v>
      </c>
      <c r="E154" s="22">
        <v>855206</v>
      </c>
      <c r="F154" s="22">
        <v>680304</v>
      </c>
      <c r="G154" s="22">
        <v>149</v>
      </c>
      <c r="H154" s="22">
        <v>67771</v>
      </c>
      <c r="I154" s="22">
        <v>0</v>
      </c>
      <c r="J154" s="22">
        <v>560</v>
      </c>
      <c r="K154" s="22">
        <v>0</v>
      </c>
      <c r="L154" s="22">
        <v>1603990</v>
      </c>
      <c r="M154" s="22">
        <v>204565</v>
      </c>
      <c r="N154" s="22">
        <v>132228</v>
      </c>
      <c r="O154" s="22">
        <v>25146</v>
      </c>
      <c r="P154" s="22">
        <v>0</v>
      </c>
      <c r="Q154" s="22">
        <v>0</v>
      </c>
      <c r="R154" s="22">
        <v>361939</v>
      </c>
      <c r="S154" s="22">
        <v>1242051</v>
      </c>
    </row>
    <row r="155" spans="1:19" x14ac:dyDescent="0.35">
      <c r="A155" s="22" t="s">
        <v>114</v>
      </c>
      <c r="B155" s="22" t="s">
        <v>294</v>
      </c>
      <c r="C155" s="22" t="s">
        <v>421</v>
      </c>
      <c r="D155" s="22" t="s">
        <v>422</v>
      </c>
      <c r="E155" s="22">
        <v>1116210</v>
      </c>
      <c r="F155" s="22">
        <v>326621</v>
      </c>
      <c r="G155" s="22">
        <v>1264</v>
      </c>
      <c r="H155" s="22">
        <v>38158</v>
      </c>
      <c r="I155" s="22">
        <v>1403</v>
      </c>
      <c r="J155" s="22">
        <v>4918</v>
      </c>
      <c r="K155" s="22">
        <v>0</v>
      </c>
      <c r="L155" s="22">
        <v>1488574</v>
      </c>
      <c r="M155" s="22">
        <v>167036</v>
      </c>
      <c r="N155" s="22">
        <v>74487</v>
      </c>
      <c r="O155" s="22">
        <v>48040</v>
      </c>
      <c r="P155" s="22">
        <v>0</v>
      </c>
      <c r="Q155" s="22">
        <v>0</v>
      </c>
      <c r="R155" s="22">
        <v>289563</v>
      </c>
      <c r="S155" s="22">
        <v>1199011</v>
      </c>
    </row>
    <row r="156" spans="1:19" x14ac:dyDescent="0.35">
      <c r="A156" s="22" t="s">
        <v>114</v>
      </c>
      <c r="B156" s="22" t="s">
        <v>294</v>
      </c>
      <c r="C156" s="22" t="s">
        <v>423</v>
      </c>
      <c r="D156" s="22" t="s">
        <v>424</v>
      </c>
      <c r="E156" s="22">
        <v>8330391</v>
      </c>
      <c r="F156" s="22">
        <v>5773924</v>
      </c>
      <c r="G156" s="22">
        <v>5844</v>
      </c>
      <c r="H156" s="22">
        <v>276984</v>
      </c>
      <c r="I156" s="22">
        <v>0</v>
      </c>
      <c r="J156" s="22">
        <v>665</v>
      </c>
      <c r="K156" s="22">
        <v>1173</v>
      </c>
      <c r="L156" s="22">
        <v>14388981</v>
      </c>
      <c r="M156" s="22">
        <v>1770583</v>
      </c>
      <c r="N156" s="22">
        <v>1092312</v>
      </c>
      <c r="O156" s="22">
        <v>445992</v>
      </c>
      <c r="P156" s="22">
        <v>0</v>
      </c>
      <c r="Q156" s="22">
        <v>0</v>
      </c>
      <c r="R156" s="22">
        <v>3308887</v>
      </c>
      <c r="S156" s="22">
        <v>11080094</v>
      </c>
    </row>
    <row r="157" spans="1:19" x14ac:dyDescent="0.35">
      <c r="A157" s="22" t="s">
        <v>114</v>
      </c>
      <c r="B157" s="22" t="s">
        <v>294</v>
      </c>
      <c r="C157" s="22" t="s">
        <v>425</v>
      </c>
      <c r="D157" s="22" t="s">
        <v>426</v>
      </c>
      <c r="E157" s="22">
        <v>4444073</v>
      </c>
      <c r="F157" s="22">
        <v>304398</v>
      </c>
      <c r="G157" s="22">
        <v>4676</v>
      </c>
      <c r="H157" s="22">
        <v>80526</v>
      </c>
      <c r="I157" s="22">
        <v>0</v>
      </c>
      <c r="J157" s="22">
        <v>4979</v>
      </c>
      <c r="K157" s="22">
        <v>0</v>
      </c>
      <c r="L157" s="22">
        <v>4838652</v>
      </c>
      <c r="M157" s="22">
        <v>905083</v>
      </c>
      <c r="N157" s="22">
        <v>111732</v>
      </c>
      <c r="O157" s="22">
        <v>7294</v>
      </c>
      <c r="P157" s="22">
        <v>62442</v>
      </c>
      <c r="Q157" s="22">
        <v>0</v>
      </c>
      <c r="R157" s="22">
        <v>1086551</v>
      </c>
      <c r="S157" s="22">
        <v>3752101</v>
      </c>
    </row>
    <row r="158" spans="1:19" x14ac:dyDescent="0.35">
      <c r="A158" s="22" t="s">
        <v>114</v>
      </c>
      <c r="B158" s="22" t="s">
        <v>294</v>
      </c>
      <c r="C158" s="22" t="s">
        <v>427</v>
      </c>
      <c r="D158" s="22" t="s">
        <v>428</v>
      </c>
      <c r="E158" s="22">
        <v>1496171</v>
      </c>
      <c r="F158" s="22">
        <v>365635</v>
      </c>
      <c r="G158" s="22">
        <v>15613</v>
      </c>
      <c r="H158" s="22">
        <v>27738</v>
      </c>
      <c r="I158" s="22">
        <v>0</v>
      </c>
      <c r="J158" s="22">
        <v>555</v>
      </c>
      <c r="K158" s="22">
        <v>0</v>
      </c>
      <c r="L158" s="22">
        <v>1905712</v>
      </c>
      <c r="M158" s="22">
        <v>383105</v>
      </c>
      <c r="N158" s="22">
        <v>115092</v>
      </c>
      <c r="O158" s="22">
        <v>26485</v>
      </c>
      <c r="P158" s="22">
        <v>0</v>
      </c>
      <c r="Q158" s="22">
        <v>0</v>
      </c>
      <c r="R158" s="22">
        <v>524682</v>
      </c>
      <c r="S158" s="22">
        <v>1381030</v>
      </c>
    </row>
    <row r="159" spans="1:19" x14ac:dyDescent="0.35">
      <c r="A159" s="22" t="s">
        <v>114</v>
      </c>
      <c r="B159" s="22" t="s">
        <v>294</v>
      </c>
      <c r="C159" s="22" t="s">
        <v>429</v>
      </c>
      <c r="D159" s="22" t="s">
        <v>430</v>
      </c>
      <c r="E159" s="22">
        <v>4217302</v>
      </c>
      <c r="F159" s="22">
        <v>1757392</v>
      </c>
      <c r="G159" s="22">
        <v>1697</v>
      </c>
      <c r="H159" s="22">
        <v>97819</v>
      </c>
      <c r="I159" s="22">
        <v>0</v>
      </c>
      <c r="J159" s="22">
        <v>0</v>
      </c>
      <c r="K159" s="22">
        <v>0</v>
      </c>
      <c r="L159" s="22">
        <v>6074210</v>
      </c>
      <c r="M159" s="22">
        <v>874621</v>
      </c>
      <c r="N159" s="22">
        <v>424541</v>
      </c>
      <c r="O159" s="22">
        <v>95473</v>
      </c>
      <c r="P159" s="22">
        <v>348017</v>
      </c>
      <c r="Q159" s="22">
        <v>0</v>
      </c>
      <c r="R159" s="22">
        <v>1742652</v>
      </c>
      <c r="S159" s="22">
        <v>4331558</v>
      </c>
    </row>
    <row r="160" spans="1:19" x14ac:dyDescent="0.35">
      <c r="A160" s="22" t="s">
        <v>114</v>
      </c>
      <c r="B160" s="22" t="s">
        <v>294</v>
      </c>
      <c r="C160" s="22" t="s">
        <v>431</v>
      </c>
      <c r="D160" s="22" t="s">
        <v>432</v>
      </c>
      <c r="E160" s="22">
        <v>6725668</v>
      </c>
      <c r="F160" s="22">
        <v>2298545</v>
      </c>
      <c r="G160" s="22">
        <v>0</v>
      </c>
      <c r="H160" s="22">
        <v>142902</v>
      </c>
      <c r="I160" s="22">
        <v>5720</v>
      </c>
      <c r="J160" s="22">
        <v>3612</v>
      </c>
      <c r="K160" s="22">
        <v>0</v>
      </c>
      <c r="L160" s="22">
        <v>9176447</v>
      </c>
      <c r="M160" s="22">
        <v>1668615</v>
      </c>
      <c r="N160" s="22">
        <v>684691</v>
      </c>
      <c r="O160" s="22">
        <v>83624</v>
      </c>
      <c r="P160" s="22">
        <v>0</v>
      </c>
      <c r="Q160" s="22">
        <v>2033</v>
      </c>
      <c r="R160" s="22">
        <v>2438963</v>
      </c>
      <c r="S160" s="22">
        <v>6737484</v>
      </c>
    </row>
    <row r="161" spans="1:19" x14ac:dyDescent="0.35">
      <c r="A161" s="22" t="s">
        <v>114</v>
      </c>
      <c r="B161" s="22" t="s">
        <v>294</v>
      </c>
      <c r="C161" s="22" t="s">
        <v>433</v>
      </c>
      <c r="D161" s="22" t="s">
        <v>434</v>
      </c>
      <c r="E161" s="22">
        <v>1803012</v>
      </c>
      <c r="F161" s="22">
        <v>1332087</v>
      </c>
      <c r="G161" s="22">
        <v>873</v>
      </c>
      <c r="H161" s="22">
        <v>79068</v>
      </c>
      <c r="I161" s="22">
        <v>245</v>
      </c>
      <c r="J161" s="22">
        <v>674</v>
      </c>
      <c r="K161" s="22">
        <v>0</v>
      </c>
      <c r="L161" s="22">
        <v>3215959</v>
      </c>
      <c r="M161" s="22">
        <v>455816</v>
      </c>
      <c r="N161" s="22">
        <v>215634</v>
      </c>
      <c r="O161" s="22">
        <v>50106</v>
      </c>
      <c r="P161" s="22">
        <v>0</v>
      </c>
      <c r="Q161" s="22">
        <v>0</v>
      </c>
      <c r="R161" s="22">
        <v>721556</v>
      </c>
      <c r="S161" s="22">
        <v>2494403</v>
      </c>
    </row>
    <row r="162" spans="1:19" x14ac:dyDescent="0.35">
      <c r="A162" s="22" t="s">
        <v>114</v>
      </c>
      <c r="B162" s="22" t="s">
        <v>294</v>
      </c>
      <c r="C162" s="22" t="s">
        <v>435</v>
      </c>
      <c r="D162" s="22" t="s">
        <v>436</v>
      </c>
      <c r="E162" s="22">
        <v>524891</v>
      </c>
      <c r="F162" s="22">
        <v>426720</v>
      </c>
      <c r="G162" s="22">
        <v>0</v>
      </c>
      <c r="H162" s="22">
        <v>23303</v>
      </c>
      <c r="I162" s="22">
        <v>0</v>
      </c>
      <c r="J162" s="22">
        <v>0</v>
      </c>
      <c r="K162" s="22">
        <v>0</v>
      </c>
      <c r="L162" s="22">
        <v>974914</v>
      </c>
      <c r="M162" s="22">
        <v>101364</v>
      </c>
      <c r="N162" s="22">
        <v>106718</v>
      </c>
      <c r="O162" s="22">
        <v>14958</v>
      </c>
      <c r="P162" s="22">
        <v>18977</v>
      </c>
      <c r="Q162" s="22">
        <v>0</v>
      </c>
      <c r="R162" s="22">
        <v>242017</v>
      </c>
      <c r="S162" s="22">
        <v>732897</v>
      </c>
    </row>
    <row r="163" spans="1:19" x14ac:dyDescent="0.35">
      <c r="A163" s="22" t="s">
        <v>114</v>
      </c>
      <c r="B163" s="22" t="s">
        <v>294</v>
      </c>
      <c r="C163" s="22" t="s">
        <v>437</v>
      </c>
      <c r="D163" s="22" t="s">
        <v>438</v>
      </c>
      <c r="E163" s="22">
        <v>3660924</v>
      </c>
      <c r="F163" s="22">
        <v>326323</v>
      </c>
      <c r="G163" s="22">
        <v>5170</v>
      </c>
      <c r="H163" s="22">
        <v>62763</v>
      </c>
      <c r="I163" s="22">
        <v>0</v>
      </c>
      <c r="J163" s="22">
        <v>0</v>
      </c>
      <c r="K163" s="22">
        <v>0</v>
      </c>
      <c r="L163" s="22">
        <v>4055180</v>
      </c>
      <c r="M163" s="22">
        <v>814857</v>
      </c>
      <c r="N163" s="22">
        <v>76672</v>
      </c>
      <c r="O163" s="22">
        <v>122590</v>
      </c>
      <c r="P163" s="22">
        <v>0</v>
      </c>
      <c r="Q163" s="22">
        <v>0</v>
      </c>
      <c r="R163" s="22">
        <v>1014119</v>
      </c>
      <c r="S163" s="22">
        <v>3041061</v>
      </c>
    </row>
    <row r="164" spans="1:19" x14ac:dyDescent="0.35">
      <c r="A164" s="22" t="s">
        <v>114</v>
      </c>
      <c r="B164" s="22" t="s">
        <v>294</v>
      </c>
      <c r="C164" s="22" t="s">
        <v>439</v>
      </c>
      <c r="D164" s="22" t="s">
        <v>440</v>
      </c>
      <c r="E164" s="22">
        <v>3831522</v>
      </c>
      <c r="F164" s="22">
        <v>3357259</v>
      </c>
      <c r="G164" s="22">
        <v>99209</v>
      </c>
      <c r="H164" s="22">
        <v>160757</v>
      </c>
      <c r="I164" s="22">
        <v>12665</v>
      </c>
      <c r="J164" s="22">
        <v>192941</v>
      </c>
      <c r="K164" s="22">
        <v>-9235</v>
      </c>
      <c r="L164" s="22">
        <v>7645118</v>
      </c>
      <c r="M164" s="22">
        <v>1322933</v>
      </c>
      <c r="N164" s="22">
        <v>759553</v>
      </c>
      <c r="O164" s="22">
        <v>73138</v>
      </c>
      <c r="P164" s="22">
        <v>0</v>
      </c>
      <c r="Q164" s="22">
        <v>0</v>
      </c>
      <c r="R164" s="22">
        <v>2155624</v>
      </c>
      <c r="S164" s="22">
        <v>5489494</v>
      </c>
    </row>
    <row r="165" spans="1:19" x14ac:dyDescent="0.35">
      <c r="A165" s="22" t="s">
        <v>114</v>
      </c>
      <c r="B165" s="22" t="s">
        <v>294</v>
      </c>
      <c r="C165" s="22" t="s">
        <v>441</v>
      </c>
      <c r="D165" s="22" t="s">
        <v>442</v>
      </c>
      <c r="E165" s="22">
        <v>2424919</v>
      </c>
      <c r="F165" s="22">
        <v>1224018</v>
      </c>
      <c r="G165" s="22">
        <v>181039</v>
      </c>
      <c r="H165" s="22">
        <v>144995</v>
      </c>
      <c r="I165" s="22">
        <v>1446</v>
      </c>
      <c r="J165" s="22">
        <v>6865</v>
      </c>
      <c r="K165" s="22">
        <v>-2975</v>
      </c>
      <c r="L165" s="22">
        <v>3980307</v>
      </c>
      <c r="M165" s="22">
        <v>549795</v>
      </c>
      <c r="N165" s="22">
        <v>355693</v>
      </c>
      <c r="O165" s="22">
        <v>31257</v>
      </c>
      <c r="P165" s="22">
        <v>2855</v>
      </c>
      <c r="Q165" s="22">
        <v>0</v>
      </c>
      <c r="R165" s="22">
        <v>939600</v>
      </c>
      <c r="S165" s="22">
        <v>3040707</v>
      </c>
    </row>
    <row r="166" spans="1:19" x14ac:dyDescent="0.35">
      <c r="A166" s="22" t="s">
        <v>114</v>
      </c>
      <c r="B166" s="22" t="s">
        <v>294</v>
      </c>
      <c r="C166" s="22" t="s">
        <v>443</v>
      </c>
      <c r="D166" s="22" t="s">
        <v>444</v>
      </c>
      <c r="E166" s="22">
        <v>2367020</v>
      </c>
      <c r="F166" s="22">
        <v>1013369</v>
      </c>
      <c r="G166" s="22">
        <v>13613</v>
      </c>
      <c r="H166" s="22">
        <v>61719</v>
      </c>
      <c r="I166" s="22">
        <v>0</v>
      </c>
      <c r="J166" s="22">
        <v>3161</v>
      </c>
      <c r="K166" s="22">
        <v>0</v>
      </c>
      <c r="L166" s="22">
        <v>3458882</v>
      </c>
      <c r="M166" s="22">
        <v>583814</v>
      </c>
      <c r="N166" s="22">
        <v>310582</v>
      </c>
      <c r="O166" s="22">
        <v>31290</v>
      </c>
      <c r="P166" s="22">
        <v>0</v>
      </c>
      <c r="Q166" s="22">
        <v>0</v>
      </c>
      <c r="R166" s="22">
        <v>925686</v>
      </c>
      <c r="S166" s="22">
        <v>2533196</v>
      </c>
    </row>
    <row r="167" spans="1:19" x14ac:dyDescent="0.35">
      <c r="A167" s="22" t="s">
        <v>114</v>
      </c>
      <c r="B167" s="22" t="s">
        <v>294</v>
      </c>
      <c r="C167" s="22" t="s">
        <v>445</v>
      </c>
      <c r="D167" s="22" t="s">
        <v>446</v>
      </c>
      <c r="E167" s="22">
        <v>8121364</v>
      </c>
      <c r="F167" s="22">
        <v>3650595</v>
      </c>
      <c r="G167" s="22">
        <v>2740</v>
      </c>
      <c r="H167" s="22">
        <v>161994</v>
      </c>
      <c r="I167" s="22">
        <v>0</v>
      </c>
      <c r="J167" s="22">
        <v>771</v>
      </c>
      <c r="K167" s="22">
        <v>0</v>
      </c>
      <c r="L167" s="22">
        <v>11937464</v>
      </c>
      <c r="M167" s="22">
        <v>1770605</v>
      </c>
      <c r="N167" s="22">
        <v>894640</v>
      </c>
      <c r="O167" s="22">
        <v>81740</v>
      </c>
      <c r="P167" s="22">
        <v>0</v>
      </c>
      <c r="Q167" s="22">
        <v>0</v>
      </c>
      <c r="R167" s="22">
        <v>2746985</v>
      </c>
      <c r="S167" s="22">
        <v>9190479</v>
      </c>
    </row>
    <row r="168" spans="1:19" x14ac:dyDescent="0.35">
      <c r="A168" s="22" t="s">
        <v>114</v>
      </c>
      <c r="B168" s="22" t="s">
        <v>294</v>
      </c>
      <c r="C168" s="22" t="s">
        <v>447</v>
      </c>
      <c r="D168" s="22" t="s">
        <v>448</v>
      </c>
      <c r="E168" s="22">
        <v>842093</v>
      </c>
      <c r="F168" s="22">
        <v>235752</v>
      </c>
      <c r="G168" s="22">
        <v>0</v>
      </c>
      <c r="H168" s="22">
        <v>16263</v>
      </c>
      <c r="I168" s="22">
        <v>2312</v>
      </c>
      <c r="J168" s="22">
        <v>2729</v>
      </c>
      <c r="K168" s="22">
        <v>0</v>
      </c>
      <c r="L168" s="22">
        <v>1099149</v>
      </c>
      <c r="M168" s="22">
        <v>183186</v>
      </c>
      <c r="N168" s="22">
        <v>68475</v>
      </c>
      <c r="O168" s="22">
        <v>11625</v>
      </c>
      <c r="P168" s="22">
        <v>0</v>
      </c>
      <c r="Q168" s="22">
        <v>0</v>
      </c>
      <c r="R168" s="22">
        <v>263286</v>
      </c>
      <c r="S168" s="22">
        <v>835863</v>
      </c>
    </row>
    <row r="169" spans="1:19" x14ac:dyDescent="0.35">
      <c r="A169" s="22" t="s">
        <v>114</v>
      </c>
      <c r="B169" s="22" t="s">
        <v>294</v>
      </c>
      <c r="C169" s="22" t="s">
        <v>449</v>
      </c>
      <c r="D169" s="22" t="s">
        <v>450</v>
      </c>
      <c r="E169" s="22">
        <v>2922360</v>
      </c>
      <c r="F169" s="22">
        <v>686853</v>
      </c>
      <c r="G169" s="22">
        <v>61977</v>
      </c>
      <c r="H169" s="22">
        <v>133022</v>
      </c>
      <c r="I169" s="22">
        <v>19655</v>
      </c>
      <c r="J169" s="22">
        <v>4693</v>
      </c>
      <c r="K169" s="22">
        <v>0</v>
      </c>
      <c r="L169" s="22">
        <v>3828560</v>
      </c>
      <c r="M169" s="22">
        <v>748328</v>
      </c>
      <c r="N169" s="22">
        <v>132364</v>
      </c>
      <c r="O169" s="22">
        <v>15034</v>
      </c>
      <c r="P169" s="22">
        <v>0</v>
      </c>
      <c r="Q169" s="22">
        <v>0</v>
      </c>
      <c r="R169" s="22">
        <v>895726</v>
      </c>
      <c r="S169" s="22">
        <v>2932834</v>
      </c>
    </row>
    <row r="170" spans="1:19" x14ac:dyDescent="0.35">
      <c r="A170" s="22" t="s">
        <v>114</v>
      </c>
      <c r="B170" s="22" t="s">
        <v>294</v>
      </c>
      <c r="C170" s="22" t="s">
        <v>451</v>
      </c>
      <c r="D170" s="22" t="s">
        <v>452</v>
      </c>
      <c r="E170" s="22">
        <v>7617810</v>
      </c>
      <c r="F170" s="22">
        <v>3744373</v>
      </c>
      <c r="G170" s="22">
        <v>1</v>
      </c>
      <c r="H170" s="22">
        <v>205460</v>
      </c>
      <c r="I170" s="22">
        <v>1134</v>
      </c>
      <c r="J170" s="22">
        <v>6594</v>
      </c>
      <c r="K170" s="22">
        <v>0</v>
      </c>
      <c r="L170" s="22">
        <v>11575372</v>
      </c>
      <c r="M170" s="22">
        <v>1653077</v>
      </c>
      <c r="N170" s="22">
        <v>855368</v>
      </c>
      <c r="O170" s="22">
        <v>293119</v>
      </c>
      <c r="P170" s="22">
        <v>0</v>
      </c>
      <c r="Q170" s="22">
        <v>0</v>
      </c>
      <c r="R170" s="22">
        <v>2801564</v>
      </c>
      <c r="S170" s="22">
        <v>8773808</v>
      </c>
    </row>
    <row r="171" spans="1:19" x14ac:dyDescent="0.35">
      <c r="A171" s="22" t="s">
        <v>114</v>
      </c>
      <c r="B171" s="22" t="s">
        <v>294</v>
      </c>
      <c r="C171" s="22" t="s">
        <v>453</v>
      </c>
      <c r="D171" s="22" t="s">
        <v>454</v>
      </c>
      <c r="E171" s="22">
        <v>1043208</v>
      </c>
      <c r="F171" s="22">
        <v>250997</v>
      </c>
      <c r="G171" s="22">
        <v>483</v>
      </c>
      <c r="H171" s="22">
        <v>43902</v>
      </c>
      <c r="I171" s="22">
        <v>0</v>
      </c>
      <c r="J171" s="22">
        <v>2774</v>
      </c>
      <c r="K171" s="22">
        <v>0</v>
      </c>
      <c r="L171" s="22">
        <v>1341364</v>
      </c>
      <c r="M171" s="22">
        <v>183854</v>
      </c>
      <c r="N171" s="22">
        <v>75958</v>
      </c>
      <c r="O171" s="22">
        <v>64517</v>
      </c>
      <c r="P171" s="22">
        <v>0</v>
      </c>
      <c r="Q171" s="22">
        <v>0</v>
      </c>
      <c r="R171" s="22">
        <v>324329</v>
      </c>
      <c r="S171" s="22">
        <v>1017035</v>
      </c>
    </row>
    <row r="172" spans="1:19" x14ac:dyDescent="0.35">
      <c r="A172" s="22" t="s">
        <v>114</v>
      </c>
      <c r="B172" s="22" t="s">
        <v>294</v>
      </c>
      <c r="C172" s="22" t="s">
        <v>455</v>
      </c>
      <c r="D172" s="22" t="s">
        <v>456</v>
      </c>
      <c r="E172" s="22">
        <v>1143023</v>
      </c>
      <c r="F172" s="22">
        <v>344150</v>
      </c>
      <c r="G172" s="22">
        <v>229</v>
      </c>
      <c r="H172" s="22">
        <v>66971</v>
      </c>
      <c r="I172" s="22">
        <v>0</v>
      </c>
      <c r="J172" s="22">
        <v>985</v>
      </c>
      <c r="K172" s="22">
        <v>0</v>
      </c>
      <c r="L172" s="22">
        <v>1555358</v>
      </c>
      <c r="M172" s="22">
        <v>177994</v>
      </c>
      <c r="N172" s="22">
        <v>71760</v>
      </c>
      <c r="O172" s="22">
        <v>4180</v>
      </c>
      <c r="P172" s="22">
        <v>0</v>
      </c>
      <c r="Q172" s="22">
        <v>-7960</v>
      </c>
      <c r="R172" s="22">
        <v>245974</v>
      </c>
      <c r="S172" s="22">
        <v>1309384</v>
      </c>
    </row>
    <row r="173" spans="1:19" x14ac:dyDescent="0.35">
      <c r="A173" s="22" t="s">
        <v>114</v>
      </c>
      <c r="B173" s="22" t="s">
        <v>294</v>
      </c>
      <c r="C173" s="22" t="s">
        <v>457</v>
      </c>
      <c r="D173" s="22" t="s">
        <v>458</v>
      </c>
      <c r="E173" s="22">
        <v>5128481</v>
      </c>
      <c r="F173" s="22">
        <v>3468676</v>
      </c>
      <c r="G173" s="22">
        <v>7379</v>
      </c>
      <c r="H173" s="22">
        <v>188655</v>
      </c>
      <c r="I173" s="22">
        <v>0</v>
      </c>
      <c r="J173" s="22">
        <v>2431</v>
      </c>
      <c r="K173" s="22">
        <v>0</v>
      </c>
      <c r="L173" s="22">
        <v>8795622</v>
      </c>
      <c r="M173" s="22">
        <v>1313344</v>
      </c>
      <c r="N173" s="22">
        <v>659136</v>
      </c>
      <c r="O173" s="22">
        <v>151402</v>
      </c>
      <c r="P173" s="22">
        <v>0</v>
      </c>
      <c r="Q173" s="22">
        <v>23590</v>
      </c>
      <c r="R173" s="22">
        <v>2147472</v>
      </c>
      <c r="S173" s="22">
        <v>6648150</v>
      </c>
    </row>
    <row r="174" spans="1:19" x14ac:dyDescent="0.35">
      <c r="A174" s="22" t="s">
        <v>114</v>
      </c>
      <c r="B174" s="22" t="s">
        <v>294</v>
      </c>
      <c r="C174" s="22" t="s">
        <v>459</v>
      </c>
      <c r="D174" s="22" t="s">
        <v>460</v>
      </c>
      <c r="E174" s="22">
        <v>478091</v>
      </c>
      <c r="F174" s="22">
        <v>87234</v>
      </c>
      <c r="G174" s="22">
        <v>4408</v>
      </c>
      <c r="H174" s="22">
        <v>7443</v>
      </c>
      <c r="I174" s="22">
        <v>0</v>
      </c>
      <c r="J174" s="22">
        <v>271</v>
      </c>
      <c r="K174" s="22">
        <v>0</v>
      </c>
      <c r="L174" s="22">
        <v>577447</v>
      </c>
      <c r="M174" s="22">
        <v>129340</v>
      </c>
      <c r="N174" s="22">
        <v>27838</v>
      </c>
      <c r="O174" s="22">
        <v>15787</v>
      </c>
      <c r="P174" s="22">
        <v>79</v>
      </c>
      <c r="Q174" s="22">
        <v>0</v>
      </c>
      <c r="R174" s="22">
        <v>173044</v>
      </c>
      <c r="S174" s="22">
        <v>404403</v>
      </c>
    </row>
    <row r="175" spans="1:19" x14ac:dyDescent="0.35">
      <c r="A175" s="22" t="s">
        <v>114</v>
      </c>
      <c r="B175" s="22" t="s">
        <v>294</v>
      </c>
      <c r="C175" s="22" t="s">
        <v>461</v>
      </c>
      <c r="D175" s="22" t="s">
        <v>462</v>
      </c>
      <c r="E175" s="22">
        <v>5349756</v>
      </c>
      <c r="F175" s="22">
        <v>3007211</v>
      </c>
      <c r="G175" s="22">
        <v>0</v>
      </c>
      <c r="H175" s="22">
        <v>157597</v>
      </c>
      <c r="I175" s="22">
        <v>0</v>
      </c>
      <c r="J175" s="22">
        <v>3717</v>
      </c>
      <c r="K175" s="22">
        <v>0</v>
      </c>
      <c r="L175" s="22">
        <v>8518281</v>
      </c>
      <c r="M175" s="22">
        <v>1393516</v>
      </c>
      <c r="N175" s="22">
        <v>932920</v>
      </c>
      <c r="O175" s="22">
        <v>350318</v>
      </c>
      <c r="P175" s="22">
        <v>0</v>
      </c>
      <c r="Q175" s="22">
        <v>0</v>
      </c>
      <c r="R175" s="22">
        <v>2676754</v>
      </c>
      <c r="S175" s="22">
        <v>5841527</v>
      </c>
    </row>
    <row r="176" spans="1:19" x14ac:dyDescent="0.35">
      <c r="A176" s="22" t="s">
        <v>114</v>
      </c>
      <c r="B176" s="22" t="s">
        <v>294</v>
      </c>
      <c r="C176" s="22" t="s">
        <v>463</v>
      </c>
      <c r="D176" s="22" t="s">
        <v>464</v>
      </c>
      <c r="E176" s="22">
        <v>20957962</v>
      </c>
      <c r="F176" s="22">
        <v>3754929</v>
      </c>
      <c r="G176" s="22">
        <v>2887</v>
      </c>
      <c r="H176" s="22">
        <v>306394</v>
      </c>
      <c r="I176" s="22">
        <v>0</v>
      </c>
      <c r="J176" s="22">
        <v>55571</v>
      </c>
      <c r="K176" s="22">
        <v>0</v>
      </c>
      <c r="L176" s="22">
        <v>25077743</v>
      </c>
      <c r="M176" s="22">
        <v>5810678</v>
      </c>
      <c r="N176" s="22">
        <v>1683689</v>
      </c>
      <c r="O176" s="22">
        <v>140970</v>
      </c>
      <c r="P176" s="22">
        <v>2134</v>
      </c>
      <c r="Q176" s="22">
        <v>0</v>
      </c>
      <c r="R176" s="22">
        <v>7637471</v>
      </c>
      <c r="S176" s="22">
        <v>17440272</v>
      </c>
    </row>
    <row r="177" spans="1:19" x14ac:dyDescent="0.35">
      <c r="A177" s="22" t="s">
        <v>114</v>
      </c>
      <c r="B177" s="22" t="s">
        <v>294</v>
      </c>
      <c r="C177" s="22" t="s">
        <v>465</v>
      </c>
      <c r="D177" s="22" t="s">
        <v>466</v>
      </c>
      <c r="E177" s="22">
        <v>14823769</v>
      </c>
      <c r="F177" s="22">
        <v>3451497</v>
      </c>
      <c r="G177" s="22">
        <v>1895</v>
      </c>
      <c r="H177" s="22">
        <v>230653</v>
      </c>
      <c r="I177" s="22">
        <v>0</v>
      </c>
      <c r="J177" s="22">
        <v>6022</v>
      </c>
      <c r="K177" s="22">
        <v>0</v>
      </c>
      <c r="L177" s="22">
        <v>18513836</v>
      </c>
      <c r="M177" s="22">
        <v>4453210</v>
      </c>
      <c r="N177" s="22">
        <v>1099453</v>
      </c>
      <c r="O177" s="22">
        <v>143370</v>
      </c>
      <c r="P177" s="22">
        <v>0</v>
      </c>
      <c r="Q177" s="22">
        <v>-114063</v>
      </c>
      <c r="R177" s="22">
        <v>5581970</v>
      </c>
      <c r="S177" s="22">
        <v>12931866</v>
      </c>
    </row>
    <row r="178" spans="1:19" x14ac:dyDescent="0.35">
      <c r="A178" s="22" t="s">
        <v>114</v>
      </c>
      <c r="B178" s="22" t="s">
        <v>294</v>
      </c>
      <c r="C178" s="22" t="s">
        <v>467</v>
      </c>
      <c r="D178" s="22" t="s">
        <v>468</v>
      </c>
      <c r="E178" s="22">
        <v>3437846</v>
      </c>
      <c r="F178" s="22">
        <v>1223562</v>
      </c>
      <c r="G178" s="22">
        <v>989</v>
      </c>
      <c r="H178" s="22">
        <v>206254</v>
      </c>
      <c r="I178" s="22">
        <v>0</v>
      </c>
      <c r="J178" s="22">
        <v>0</v>
      </c>
      <c r="K178" s="22">
        <v>-2146</v>
      </c>
      <c r="L178" s="22">
        <v>4866505</v>
      </c>
      <c r="M178" s="22">
        <v>763038</v>
      </c>
      <c r="N178" s="22">
        <v>310417</v>
      </c>
      <c r="O178" s="22">
        <v>145117</v>
      </c>
      <c r="P178" s="22">
        <v>0</v>
      </c>
      <c r="Q178" s="22">
        <v>0</v>
      </c>
      <c r="R178" s="22">
        <v>1218572</v>
      </c>
      <c r="S178" s="22">
        <v>3647933</v>
      </c>
    </row>
    <row r="179" spans="1:19" x14ac:dyDescent="0.35">
      <c r="A179" s="22" t="s">
        <v>114</v>
      </c>
      <c r="B179" s="22" t="s">
        <v>294</v>
      </c>
      <c r="C179" s="22" t="s">
        <v>469</v>
      </c>
      <c r="D179" s="22" t="s">
        <v>470</v>
      </c>
      <c r="E179" s="22">
        <v>915251</v>
      </c>
      <c r="F179" s="22">
        <v>991284</v>
      </c>
      <c r="G179" s="22">
        <v>21701</v>
      </c>
      <c r="H179" s="22">
        <v>204765</v>
      </c>
      <c r="I179" s="22">
        <v>0</v>
      </c>
      <c r="J179" s="22">
        <v>0</v>
      </c>
      <c r="K179" s="22">
        <v>0</v>
      </c>
      <c r="L179" s="22">
        <v>2133001</v>
      </c>
      <c r="M179" s="22">
        <v>194721</v>
      </c>
      <c r="N179" s="22">
        <v>126785</v>
      </c>
      <c r="O179" s="22">
        <v>12843</v>
      </c>
      <c r="P179" s="22">
        <v>0</v>
      </c>
      <c r="Q179" s="22">
        <v>0</v>
      </c>
      <c r="R179" s="22">
        <v>334349</v>
      </c>
      <c r="S179" s="22">
        <v>1798652</v>
      </c>
    </row>
    <row r="180" spans="1:19" x14ac:dyDescent="0.35">
      <c r="A180" s="22" t="s">
        <v>114</v>
      </c>
      <c r="B180" s="22" t="s">
        <v>294</v>
      </c>
      <c r="C180" s="22" t="s">
        <v>471</v>
      </c>
      <c r="D180" s="22" t="s">
        <v>472</v>
      </c>
      <c r="E180" s="22">
        <v>18986648</v>
      </c>
      <c r="F180" s="22">
        <v>4686663</v>
      </c>
      <c r="G180" s="22">
        <v>20030</v>
      </c>
      <c r="H180" s="22">
        <v>335245</v>
      </c>
      <c r="I180" s="22">
        <v>0</v>
      </c>
      <c r="J180" s="22">
        <v>14022</v>
      </c>
      <c r="K180" s="22">
        <v>0</v>
      </c>
      <c r="L180" s="22">
        <v>24042608</v>
      </c>
      <c r="M180" s="22">
        <v>5412288</v>
      </c>
      <c r="N180" s="22">
        <v>1353073</v>
      </c>
      <c r="O180" s="22">
        <v>309000</v>
      </c>
      <c r="P180" s="22">
        <v>1783</v>
      </c>
      <c r="Q180" s="22">
        <v>0</v>
      </c>
      <c r="R180" s="22">
        <v>7076144</v>
      </c>
      <c r="S180" s="22">
        <v>16966464</v>
      </c>
    </row>
    <row r="181" spans="1:19" x14ac:dyDescent="0.35">
      <c r="A181" s="22" t="s">
        <v>114</v>
      </c>
      <c r="B181" s="22" t="s">
        <v>294</v>
      </c>
      <c r="C181" s="22" t="s">
        <v>473</v>
      </c>
      <c r="D181" s="22" t="s">
        <v>474</v>
      </c>
      <c r="E181" s="22">
        <v>7720604</v>
      </c>
      <c r="F181" s="22">
        <v>3500944</v>
      </c>
      <c r="G181" s="22">
        <v>818933</v>
      </c>
      <c r="H181" s="22">
        <v>279145</v>
      </c>
      <c r="I181" s="22">
        <v>15381</v>
      </c>
      <c r="J181" s="22">
        <v>2343</v>
      </c>
      <c r="K181" s="22">
        <v>0</v>
      </c>
      <c r="L181" s="22">
        <v>12337350</v>
      </c>
      <c r="M181" s="22">
        <v>1797604</v>
      </c>
      <c r="N181" s="22">
        <v>897053</v>
      </c>
      <c r="O181" s="22">
        <v>110507</v>
      </c>
      <c r="P181" s="22">
        <v>0</v>
      </c>
      <c r="Q181" s="22">
        <v>0</v>
      </c>
      <c r="R181" s="22">
        <v>2805164</v>
      </c>
      <c r="S181" s="22">
        <v>9532186</v>
      </c>
    </row>
    <row r="182" spans="1:19" x14ac:dyDescent="0.35">
      <c r="A182" s="22" t="s">
        <v>114</v>
      </c>
      <c r="B182" s="22" t="s">
        <v>294</v>
      </c>
      <c r="C182" s="22" t="s">
        <v>475</v>
      </c>
      <c r="D182" s="22" t="s">
        <v>476</v>
      </c>
      <c r="E182" s="22">
        <v>1033433</v>
      </c>
      <c r="F182" s="22">
        <v>431971</v>
      </c>
      <c r="G182" s="22">
        <v>66216</v>
      </c>
      <c r="H182" s="22">
        <v>23</v>
      </c>
      <c r="I182" s="22">
        <v>0</v>
      </c>
      <c r="J182" s="22">
        <v>356</v>
      </c>
      <c r="K182" s="22">
        <v>-11135</v>
      </c>
      <c r="L182" s="22">
        <v>1520864</v>
      </c>
      <c r="M182" s="22">
        <v>191773</v>
      </c>
      <c r="N182" s="22">
        <v>73645</v>
      </c>
      <c r="O182" s="22">
        <v>2530</v>
      </c>
      <c r="P182" s="22">
        <v>243</v>
      </c>
      <c r="Q182" s="22">
        <v>0</v>
      </c>
      <c r="R182" s="22">
        <v>268191</v>
      </c>
      <c r="S182" s="22">
        <v>1252673</v>
      </c>
    </row>
    <row r="183" spans="1:19" x14ac:dyDescent="0.35">
      <c r="A183" s="22" t="s">
        <v>114</v>
      </c>
      <c r="B183" s="22" t="s">
        <v>294</v>
      </c>
      <c r="C183" s="22" t="s">
        <v>477</v>
      </c>
      <c r="D183" s="22" t="s">
        <v>478</v>
      </c>
      <c r="E183" s="22">
        <v>3294755</v>
      </c>
      <c r="F183" s="22">
        <v>961391</v>
      </c>
      <c r="G183" s="22">
        <v>16891</v>
      </c>
      <c r="H183" s="22">
        <v>61628</v>
      </c>
      <c r="I183" s="22">
        <v>0</v>
      </c>
      <c r="J183" s="22">
        <v>4221</v>
      </c>
      <c r="K183" s="22">
        <v>0</v>
      </c>
      <c r="L183" s="22">
        <v>4338886</v>
      </c>
      <c r="M183" s="22">
        <v>674183</v>
      </c>
      <c r="N183" s="22">
        <v>221883</v>
      </c>
      <c r="O183" s="22">
        <v>11827</v>
      </c>
      <c r="P183" s="22">
        <v>0</v>
      </c>
      <c r="Q183" s="22">
        <v>0</v>
      </c>
      <c r="R183" s="22">
        <v>907893</v>
      </c>
      <c r="S183" s="22">
        <v>3430993</v>
      </c>
    </row>
    <row r="184" spans="1:19" x14ac:dyDescent="0.35">
      <c r="A184" s="22" t="s">
        <v>114</v>
      </c>
      <c r="B184" s="22" t="s">
        <v>294</v>
      </c>
      <c r="C184" s="22" t="s">
        <v>479</v>
      </c>
      <c r="D184" s="22" t="s">
        <v>480</v>
      </c>
      <c r="E184" s="22">
        <v>2304109</v>
      </c>
      <c r="F184" s="22">
        <v>995589</v>
      </c>
      <c r="G184" s="22">
        <v>15563</v>
      </c>
      <c r="H184" s="22">
        <v>88347</v>
      </c>
      <c r="I184" s="22">
        <v>19952</v>
      </c>
      <c r="J184" s="22">
        <v>5508</v>
      </c>
      <c r="K184" s="22">
        <v>0</v>
      </c>
      <c r="L184" s="22">
        <v>3429068</v>
      </c>
      <c r="M184" s="22">
        <v>493630</v>
      </c>
      <c r="N184" s="22">
        <v>205840</v>
      </c>
      <c r="O184" s="22">
        <v>98039</v>
      </c>
      <c r="P184" s="22">
        <v>340969</v>
      </c>
      <c r="Q184" s="22">
        <v>0</v>
      </c>
      <c r="R184" s="22">
        <v>1138478</v>
      </c>
      <c r="S184" s="22">
        <v>2290590</v>
      </c>
    </row>
    <row r="185" spans="1:19" x14ac:dyDescent="0.35">
      <c r="A185" s="22" t="s">
        <v>114</v>
      </c>
      <c r="B185" s="22" t="s">
        <v>294</v>
      </c>
      <c r="C185" s="22" t="s">
        <v>481</v>
      </c>
      <c r="D185" s="22" t="s">
        <v>482</v>
      </c>
      <c r="E185" s="22">
        <v>952622</v>
      </c>
      <c r="F185" s="22">
        <v>402360</v>
      </c>
      <c r="G185" s="22">
        <v>5618</v>
      </c>
      <c r="H185" s="22">
        <v>50226</v>
      </c>
      <c r="I185" s="22">
        <v>0</v>
      </c>
      <c r="J185" s="22">
        <v>118</v>
      </c>
      <c r="K185" s="22">
        <v>-3185</v>
      </c>
      <c r="L185" s="22">
        <v>1407759</v>
      </c>
      <c r="M185" s="22">
        <v>184183</v>
      </c>
      <c r="N185" s="22">
        <v>60548</v>
      </c>
      <c r="O185" s="22">
        <v>3212</v>
      </c>
      <c r="P185" s="22">
        <v>0</v>
      </c>
      <c r="Q185" s="22">
        <v>0</v>
      </c>
      <c r="R185" s="22">
        <v>247943</v>
      </c>
      <c r="S185" s="22">
        <v>1159816</v>
      </c>
    </row>
    <row r="186" spans="1:19" x14ac:dyDescent="0.35">
      <c r="A186" s="22" t="s">
        <v>114</v>
      </c>
      <c r="B186" s="22" t="s">
        <v>294</v>
      </c>
      <c r="C186" s="22" t="s">
        <v>483</v>
      </c>
      <c r="D186" s="22" t="s">
        <v>484</v>
      </c>
      <c r="E186" s="22">
        <v>3709924</v>
      </c>
      <c r="F186" s="22">
        <v>287570</v>
      </c>
      <c r="G186" s="22">
        <v>28997</v>
      </c>
      <c r="H186" s="22">
        <v>72683</v>
      </c>
      <c r="I186" s="22">
        <v>0</v>
      </c>
      <c r="J186" s="22">
        <v>735</v>
      </c>
      <c r="K186" s="22">
        <v>0</v>
      </c>
      <c r="L186" s="22">
        <v>4099909</v>
      </c>
      <c r="M186" s="22">
        <v>988921</v>
      </c>
      <c r="N186" s="22">
        <v>67257</v>
      </c>
      <c r="O186" s="22">
        <v>48628</v>
      </c>
      <c r="P186" s="22">
        <v>0</v>
      </c>
      <c r="Q186" s="22">
        <v>0</v>
      </c>
      <c r="R186" s="22">
        <v>1104806</v>
      </c>
      <c r="S186" s="22">
        <v>2995103</v>
      </c>
    </row>
    <row r="187" spans="1:19" x14ac:dyDescent="0.35">
      <c r="A187" s="22" t="s">
        <v>114</v>
      </c>
      <c r="B187" s="22" t="s">
        <v>294</v>
      </c>
      <c r="C187" s="22" t="s">
        <v>485</v>
      </c>
      <c r="D187" s="22" t="s">
        <v>486</v>
      </c>
      <c r="E187" s="22">
        <v>991953</v>
      </c>
      <c r="F187" s="22">
        <v>297489</v>
      </c>
      <c r="G187" s="22">
        <v>756</v>
      </c>
      <c r="H187" s="22">
        <v>63725</v>
      </c>
      <c r="I187" s="22">
        <v>0</v>
      </c>
      <c r="J187" s="22">
        <v>98</v>
      </c>
      <c r="K187" s="22">
        <v>0</v>
      </c>
      <c r="L187" s="22">
        <v>1354021</v>
      </c>
      <c r="M187" s="22">
        <v>162510</v>
      </c>
      <c r="N187" s="22">
        <v>63067</v>
      </c>
      <c r="O187" s="22">
        <v>65621</v>
      </c>
      <c r="P187" s="22">
        <v>0</v>
      </c>
      <c r="Q187" s="22">
        <v>0</v>
      </c>
      <c r="R187" s="22">
        <v>291198</v>
      </c>
      <c r="S187" s="22">
        <v>1062823</v>
      </c>
    </row>
    <row r="188" spans="1:19" x14ac:dyDescent="0.35">
      <c r="A188" s="22" t="s">
        <v>114</v>
      </c>
      <c r="B188" s="22" t="s">
        <v>294</v>
      </c>
      <c r="C188" s="22" t="s">
        <v>487</v>
      </c>
      <c r="D188" s="22" t="s">
        <v>488</v>
      </c>
      <c r="E188" s="22">
        <v>1517138</v>
      </c>
      <c r="F188" s="22">
        <v>1590951</v>
      </c>
      <c r="G188" s="22">
        <v>1777</v>
      </c>
      <c r="H188" s="22">
        <v>80336</v>
      </c>
      <c r="I188" s="22">
        <v>0</v>
      </c>
      <c r="J188" s="22">
        <v>3228</v>
      </c>
      <c r="K188" s="22">
        <v>0</v>
      </c>
      <c r="L188" s="22">
        <v>3193430</v>
      </c>
      <c r="M188" s="22">
        <v>296186</v>
      </c>
      <c r="N188" s="22">
        <v>285565</v>
      </c>
      <c r="O188" s="22">
        <v>66875</v>
      </c>
      <c r="P188" s="22">
        <v>71191</v>
      </c>
      <c r="Q188" s="22">
        <v>0</v>
      </c>
      <c r="R188" s="22">
        <v>719817</v>
      </c>
      <c r="S188" s="22">
        <v>2473613</v>
      </c>
    </row>
    <row r="189" spans="1:19" x14ac:dyDescent="0.35">
      <c r="A189" s="22" t="s">
        <v>114</v>
      </c>
      <c r="B189" s="22" t="s">
        <v>294</v>
      </c>
      <c r="C189" s="22" t="s">
        <v>489</v>
      </c>
      <c r="D189" s="22" t="s">
        <v>490</v>
      </c>
      <c r="E189" s="22">
        <v>712173</v>
      </c>
      <c r="F189" s="22">
        <v>254845</v>
      </c>
      <c r="G189" s="22">
        <v>70881</v>
      </c>
      <c r="H189" s="22">
        <v>37878</v>
      </c>
      <c r="I189" s="22">
        <v>0</v>
      </c>
      <c r="J189" s="22">
        <v>1039</v>
      </c>
      <c r="K189" s="22">
        <v>0</v>
      </c>
      <c r="L189" s="22">
        <v>1076816</v>
      </c>
      <c r="M189" s="22">
        <v>173636</v>
      </c>
      <c r="N189" s="22">
        <v>62847</v>
      </c>
      <c r="O189" s="22">
        <v>9173</v>
      </c>
      <c r="P189" s="22">
        <v>133</v>
      </c>
      <c r="Q189" s="22">
        <v>0</v>
      </c>
      <c r="R189" s="22">
        <v>245789</v>
      </c>
      <c r="S189" s="22">
        <v>831027</v>
      </c>
    </row>
    <row r="190" spans="1:19" x14ac:dyDescent="0.35">
      <c r="A190" s="22" t="s">
        <v>114</v>
      </c>
      <c r="B190" s="22" t="s">
        <v>294</v>
      </c>
      <c r="C190" s="22" t="s">
        <v>491</v>
      </c>
      <c r="D190" s="22" t="s">
        <v>492</v>
      </c>
      <c r="E190" s="22">
        <v>5839964</v>
      </c>
      <c r="F190" s="22">
        <v>5100095</v>
      </c>
      <c r="G190" s="22">
        <v>49167</v>
      </c>
      <c r="H190" s="22">
        <v>634379</v>
      </c>
      <c r="I190" s="22">
        <v>3703</v>
      </c>
      <c r="J190" s="22">
        <v>0</v>
      </c>
      <c r="K190" s="22">
        <v>8469</v>
      </c>
      <c r="L190" s="22">
        <v>11635777</v>
      </c>
      <c r="M190" s="22">
        <v>1394680</v>
      </c>
      <c r="N190" s="22">
        <v>768777</v>
      </c>
      <c r="O190" s="22">
        <v>105900</v>
      </c>
      <c r="P190" s="22">
        <v>1937</v>
      </c>
      <c r="Q190" s="22">
        <v>-8818</v>
      </c>
      <c r="R190" s="22">
        <v>2262476</v>
      </c>
      <c r="S190" s="22">
        <v>9373301</v>
      </c>
    </row>
    <row r="191" spans="1:19" x14ac:dyDescent="0.35">
      <c r="A191" s="22" t="s">
        <v>114</v>
      </c>
      <c r="B191" s="22" t="s">
        <v>294</v>
      </c>
      <c r="C191" s="22" t="s">
        <v>493</v>
      </c>
      <c r="D191" s="22" t="s">
        <v>494</v>
      </c>
      <c r="E191" s="22">
        <v>4283498</v>
      </c>
      <c r="F191" s="22">
        <v>2243647</v>
      </c>
      <c r="G191" s="22">
        <v>16967</v>
      </c>
      <c r="H191" s="22">
        <v>280123</v>
      </c>
      <c r="I191" s="22">
        <v>4142</v>
      </c>
      <c r="J191" s="22">
        <v>1686</v>
      </c>
      <c r="K191" s="22">
        <v>0</v>
      </c>
      <c r="L191" s="22">
        <v>6830063</v>
      </c>
      <c r="M191" s="22">
        <v>1078150</v>
      </c>
      <c r="N191" s="22">
        <v>617044</v>
      </c>
      <c r="O191" s="22">
        <v>1510</v>
      </c>
      <c r="P191" s="22">
        <v>0</v>
      </c>
      <c r="Q191" s="22">
        <v>0</v>
      </c>
      <c r="R191" s="22">
        <v>1696704</v>
      </c>
      <c r="S191" s="22">
        <v>5133359</v>
      </c>
    </row>
    <row r="192" spans="1:19" x14ac:dyDescent="0.35">
      <c r="A192" s="22" t="s">
        <v>114</v>
      </c>
      <c r="B192" s="22" t="s">
        <v>294</v>
      </c>
      <c r="C192" s="22" t="s">
        <v>495</v>
      </c>
      <c r="D192" s="22" t="s">
        <v>496</v>
      </c>
      <c r="E192" s="22">
        <v>1137943</v>
      </c>
      <c r="F192" s="22">
        <v>516558</v>
      </c>
      <c r="G192" s="22">
        <v>17368</v>
      </c>
      <c r="H192" s="22">
        <v>54059</v>
      </c>
      <c r="I192" s="22">
        <v>627</v>
      </c>
      <c r="J192" s="22">
        <v>215</v>
      </c>
      <c r="K192" s="22">
        <v>0</v>
      </c>
      <c r="L192" s="22">
        <v>1726770</v>
      </c>
      <c r="M192" s="22">
        <v>192284</v>
      </c>
      <c r="N192" s="22">
        <v>79434</v>
      </c>
      <c r="O192" s="22">
        <v>51022</v>
      </c>
      <c r="P192" s="22">
        <v>0</v>
      </c>
      <c r="Q192" s="22">
        <v>0</v>
      </c>
      <c r="R192" s="22">
        <v>322740</v>
      </c>
      <c r="S192" s="22">
        <v>1404030</v>
      </c>
    </row>
    <row r="193" spans="1:19" x14ac:dyDescent="0.35">
      <c r="A193" s="22" t="s">
        <v>114</v>
      </c>
      <c r="B193" s="22" t="s">
        <v>294</v>
      </c>
      <c r="C193" s="22" t="s">
        <v>497</v>
      </c>
      <c r="D193" s="22" t="s">
        <v>498</v>
      </c>
      <c r="E193" s="22">
        <v>2498475</v>
      </c>
      <c r="F193" s="22">
        <v>548145</v>
      </c>
      <c r="G193" s="22">
        <v>10602</v>
      </c>
      <c r="H193" s="22">
        <v>49360</v>
      </c>
      <c r="I193" s="22">
        <v>0</v>
      </c>
      <c r="J193" s="22">
        <v>1189</v>
      </c>
      <c r="K193" s="22">
        <v>0</v>
      </c>
      <c r="L193" s="22">
        <v>3107771</v>
      </c>
      <c r="M193" s="22">
        <v>443083</v>
      </c>
      <c r="N193" s="22">
        <v>141676</v>
      </c>
      <c r="O193" s="22">
        <v>59481</v>
      </c>
      <c r="P193" s="22">
        <v>0</v>
      </c>
      <c r="Q193" s="22">
        <v>0</v>
      </c>
      <c r="R193" s="22">
        <v>644240</v>
      </c>
      <c r="S193" s="22">
        <v>2463531</v>
      </c>
    </row>
    <row r="194" spans="1:19" x14ac:dyDescent="0.35">
      <c r="A194" s="22" t="s">
        <v>114</v>
      </c>
      <c r="B194" s="22" t="s">
        <v>294</v>
      </c>
      <c r="C194" s="22" t="s">
        <v>499</v>
      </c>
      <c r="D194" s="22" t="s">
        <v>500</v>
      </c>
      <c r="E194" s="22">
        <v>5650595</v>
      </c>
      <c r="F194" s="22">
        <v>2936553</v>
      </c>
      <c r="G194" s="22">
        <v>80973</v>
      </c>
      <c r="H194" s="22">
        <v>161013</v>
      </c>
      <c r="I194" s="22">
        <v>18332</v>
      </c>
      <c r="J194" s="22">
        <v>1674</v>
      </c>
      <c r="K194" s="22">
        <v>0</v>
      </c>
      <c r="L194" s="22">
        <v>8849140</v>
      </c>
      <c r="M194" s="22">
        <v>1577209</v>
      </c>
      <c r="N194" s="22">
        <v>861245</v>
      </c>
      <c r="O194" s="22">
        <v>124918</v>
      </c>
      <c r="P194" s="22">
        <v>1409</v>
      </c>
      <c r="Q194" s="22">
        <v>0</v>
      </c>
      <c r="R194" s="22">
        <v>2564781</v>
      </c>
      <c r="S194" s="22">
        <v>6284359</v>
      </c>
    </row>
    <row r="195" spans="1:19" x14ac:dyDescent="0.35">
      <c r="A195" s="22" t="s">
        <v>114</v>
      </c>
      <c r="B195" s="22" t="s">
        <v>294</v>
      </c>
      <c r="C195" s="22" t="s">
        <v>501</v>
      </c>
      <c r="D195" s="22" t="s">
        <v>502</v>
      </c>
      <c r="E195" s="22">
        <v>1679972</v>
      </c>
      <c r="F195" s="22">
        <v>651453</v>
      </c>
      <c r="G195" s="22">
        <v>50937</v>
      </c>
      <c r="H195" s="22">
        <v>66558</v>
      </c>
      <c r="I195" s="22">
        <v>4118</v>
      </c>
      <c r="J195" s="22">
        <v>1221</v>
      </c>
      <c r="K195" s="22">
        <v>0</v>
      </c>
      <c r="L195" s="22">
        <v>2454259</v>
      </c>
      <c r="M195" s="22">
        <v>488217</v>
      </c>
      <c r="N195" s="22">
        <v>32598</v>
      </c>
      <c r="O195" s="22">
        <v>8910</v>
      </c>
      <c r="P195" s="22">
        <v>0</v>
      </c>
      <c r="Q195" s="22">
        <v>0</v>
      </c>
      <c r="R195" s="22">
        <v>529725</v>
      </c>
      <c r="S195" s="22">
        <v>1924534</v>
      </c>
    </row>
    <row r="196" spans="1:19" x14ac:dyDescent="0.35">
      <c r="A196" s="22" t="s">
        <v>114</v>
      </c>
      <c r="B196" s="22" t="s">
        <v>294</v>
      </c>
      <c r="C196" s="22" t="s">
        <v>503</v>
      </c>
      <c r="D196" s="22" t="s">
        <v>504</v>
      </c>
      <c r="E196" s="22">
        <v>5305995</v>
      </c>
      <c r="F196" s="22">
        <v>3636596</v>
      </c>
      <c r="G196" s="22">
        <v>38863</v>
      </c>
      <c r="H196" s="22">
        <v>150073</v>
      </c>
      <c r="I196" s="22">
        <v>18796</v>
      </c>
      <c r="J196" s="22">
        <v>19745</v>
      </c>
      <c r="K196" s="22">
        <v>0</v>
      </c>
      <c r="L196" s="22">
        <v>9170068</v>
      </c>
      <c r="M196" s="22">
        <v>1056778</v>
      </c>
      <c r="N196" s="22">
        <v>662343</v>
      </c>
      <c r="O196" s="22">
        <v>335192</v>
      </c>
      <c r="P196" s="22">
        <v>595</v>
      </c>
      <c r="Q196" s="22">
        <v>0</v>
      </c>
      <c r="R196" s="22">
        <v>2054908</v>
      </c>
      <c r="S196" s="22">
        <v>7115160</v>
      </c>
    </row>
    <row r="197" spans="1:19" x14ac:dyDescent="0.35">
      <c r="A197" s="22" t="s">
        <v>114</v>
      </c>
      <c r="B197" s="22" t="s">
        <v>294</v>
      </c>
      <c r="C197" s="22" t="s">
        <v>505</v>
      </c>
      <c r="D197" s="22" t="s">
        <v>506</v>
      </c>
      <c r="E197" s="22">
        <v>9116647</v>
      </c>
      <c r="F197" s="22">
        <v>7887004</v>
      </c>
      <c r="G197" s="22">
        <v>37233</v>
      </c>
      <c r="H197" s="22">
        <v>2710738</v>
      </c>
      <c r="I197" s="22">
        <v>0</v>
      </c>
      <c r="J197" s="22">
        <v>23</v>
      </c>
      <c r="K197" s="22">
        <v>0</v>
      </c>
      <c r="L197" s="22">
        <v>19751645</v>
      </c>
      <c r="M197" s="22">
        <v>2754611</v>
      </c>
      <c r="N197" s="22">
        <v>2494619</v>
      </c>
      <c r="O197" s="22">
        <v>410381</v>
      </c>
      <c r="P197" s="22">
        <v>17904</v>
      </c>
      <c r="Q197" s="22">
        <v>0</v>
      </c>
      <c r="R197" s="22">
        <v>5677515</v>
      </c>
      <c r="S197" s="22">
        <v>14074130</v>
      </c>
    </row>
    <row r="198" spans="1:19" x14ac:dyDescent="0.35">
      <c r="A198" s="22" t="s">
        <v>114</v>
      </c>
      <c r="B198" s="22" t="s">
        <v>507</v>
      </c>
      <c r="C198" s="22" t="s">
        <v>508</v>
      </c>
      <c r="D198" s="22" t="s">
        <v>509</v>
      </c>
      <c r="E198" s="22">
        <v>769760</v>
      </c>
      <c r="F198" s="22">
        <v>218030</v>
      </c>
      <c r="G198" s="22">
        <v>0</v>
      </c>
      <c r="H198" s="22">
        <v>24430</v>
      </c>
      <c r="I198" s="22">
        <v>0</v>
      </c>
      <c r="J198" s="22">
        <v>868</v>
      </c>
      <c r="K198" s="22">
        <v>0</v>
      </c>
      <c r="L198" s="22">
        <v>1013088</v>
      </c>
      <c r="M198" s="22">
        <v>128539</v>
      </c>
      <c r="N198" s="22">
        <v>34944</v>
      </c>
      <c r="O198" s="22">
        <v>2169</v>
      </c>
      <c r="P198" s="22">
        <v>0</v>
      </c>
      <c r="Q198" s="22">
        <v>0</v>
      </c>
      <c r="R198" s="22">
        <v>165652</v>
      </c>
      <c r="S198" s="22">
        <v>847436</v>
      </c>
    </row>
    <row r="199" spans="1:19" x14ac:dyDescent="0.35">
      <c r="A199" s="22" t="s">
        <v>114</v>
      </c>
      <c r="B199" s="22" t="s">
        <v>507</v>
      </c>
      <c r="C199" s="22" t="s">
        <v>510</v>
      </c>
      <c r="D199" s="22" t="s">
        <v>511</v>
      </c>
      <c r="E199" s="22">
        <v>1978045</v>
      </c>
      <c r="F199" s="22">
        <v>132437</v>
      </c>
      <c r="G199" s="22">
        <v>1671</v>
      </c>
      <c r="H199" s="22">
        <v>23376</v>
      </c>
      <c r="I199" s="22">
        <v>0</v>
      </c>
      <c r="J199" s="22">
        <v>121</v>
      </c>
      <c r="K199" s="22">
        <v>245700</v>
      </c>
      <c r="L199" s="22">
        <v>2381350</v>
      </c>
      <c r="M199" s="22">
        <v>421149</v>
      </c>
      <c r="N199" s="22">
        <v>42119</v>
      </c>
      <c r="O199" s="22">
        <v>38135</v>
      </c>
      <c r="P199" s="22">
        <v>0</v>
      </c>
      <c r="Q199" s="22">
        <v>22690</v>
      </c>
      <c r="R199" s="22">
        <v>524093</v>
      </c>
      <c r="S199" s="22">
        <v>1857257</v>
      </c>
    </row>
    <row r="200" spans="1:19" x14ac:dyDescent="0.35">
      <c r="A200" s="22" t="s">
        <v>114</v>
      </c>
      <c r="B200" s="22" t="s">
        <v>507</v>
      </c>
      <c r="C200" s="22" t="s">
        <v>512</v>
      </c>
      <c r="D200" s="22" t="s">
        <v>513</v>
      </c>
      <c r="E200" s="22">
        <v>796175</v>
      </c>
      <c r="F200" s="22">
        <v>332198</v>
      </c>
      <c r="G200" s="22">
        <v>498389</v>
      </c>
      <c r="H200" s="22">
        <v>22666</v>
      </c>
      <c r="I200" s="22">
        <v>0</v>
      </c>
      <c r="J200" s="22">
        <v>0</v>
      </c>
      <c r="K200" s="22">
        <v>105</v>
      </c>
      <c r="L200" s="22">
        <v>1649533</v>
      </c>
      <c r="M200" s="22">
        <v>149436</v>
      </c>
      <c r="N200" s="22">
        <v>61160</v>
      </c>
      <c r="O200" s="22">
        <v>6184</v>
      </c>
      <c r="P200" s="22">
        <v>0</v>
      </c>
      <c r="Q200" s="22">
        <v>0</v>
      </c>
      <c r="R200" s="22">
        <v>216780</v>
      </c>
      <c r="S200" s="22">
        <v>1432753</v>
      </c>
    </row>
    <row r="201" spans="1:19" x14ac:dyDescent="0.35">
      <c r="A201" s="22" t="s">
        <v>114</v>
      </c>
      <c r="B201" s="22" t="s">
        <v>507</v>
      </c>
      <c r="C201" s="22" t="s">
        <v>514</v>
      </c>
      <c r="D201" s="22" t="s">
        <v>515</v>
      </c>
      <c r="E201" s="22">
        <v>140729</v>
      </c>
      <c r="F201" s="22">
        <v>79405</v>
      </c>
      <c r="G201" s="22">
        <v>2374</v>
      </c>
      <c r="H201" s="22">
        <v>8160</v>
      </c>
      <c r="I201" s="22">
        <v>991</v>
      </c>
      <c r="J201" s="22">
        <v>0</v>
      </c>
      <c r="K201" s="22">
        <v>-8975</v>
      </c>
      <c r="L201" s="22">
        <v>222684</v>
      </c>
      <c r="M201" s="22">
        <v>14346</v>
      </c>
      <c r="N201" s="22">
        <v>8545</v>
      </c>
      <c r="O201" s="22">
        <v>1025</v>
      </c>
      <c r="P201" s="22">
        <v>0</v>
      </c>
      <c r="Q201" s="22">
        <v>0</v>
      </c>
      <c r="R201" s="22">
        <v>23916</v>
      </c>
      <c r="S201" s="22">
        <v>198768</v>
      </c>
    </row>
    <row r="202" spans="1:19" x14ac:dyDescent="0.35">
      <c r="A202" s="22" t="s">
        <v>114</v>
      </c>
      <c r="B202" s="22" t="s">
        <v>507</v>
      </c>
      <c r="C202" s="22" t="s">
        <v>516</v>
      </c>
      <c r="D202" s="22" t="s">
        <v>517</v>
      </c>
      <c r="E202" s="22">
        <v>176559</v>
      </c>
      <c r="F202" s="22">
        <v>9066</v>
      </c>
      <c r="G202" s="22">
        <v>0</v>
      </c>
      <c r="H202" s="22">
        <v>5122</v>
      </c>
      <c r="I202" s="22">
        <v>1711</v>
      </c>
      <c r="J202" s="22">
        <v>0</v>
      </c>
      <c r="K202" s="22">
        <v>0</v>
      </c>
      <c r="L202" s="22">
        <v>192458</v>
      </c>
      <c r="M202" s="22">
        <v>31252</v>
      </c>
      <c r="N202" s="22">
        <v>3358</v>
      </c>
      <c r="O202" s="22">
        <v>2869</v>
      </c>
      <c r="P202" s="22">
        <v>0</v>
      </c>
      <c r="Q202" s="22">
        <v>0</v>
      </c>
      <c r="R202" s="22">
        <v>37479</v>
      </c>
      <c r="S202" s="22">
        <v>154979</v>
      </c>
    </row>
    <row r="203" spans="1:19" x14ac:dyDescent="0.35">
      <c r="A203" s="22" t="s">
        <v>114</v>
      </c>
      <c r="B203" s="22" t="s">
        <v>507</v>
      </c>
      <c r="C203" s="22" t="s">
        <v>518</v>
      </c>
      <c r="D203" s="22" t="s">
        <v>519</v>
      </c>
      <c r="E203" s="22">
        <v>480260</v>
      </c>
      <c r="F203" s="22">
        <v>84373</v>
      </c>
      <c r="G203" s="22">
        <v>0</v>
      </c>
      <c r="H203" s="22">
        <v>15000</v>
      </c>
      <c r="I203" s="22">
        <v>0</v>
      </c>
      <c r="J203" s="22">
        <v>0</v>
      </c>
      <c r="K203" s="22">
        <v>0</v>
      </c>
      <c r="L203" s="22">
        <v>579633</v>
      </c>
      <c r="M203" s="22">
        <v>80769</v>
      </c>
      <c r="N203" s="22">
        <v>20336</v>
      </c>
      <c r="O203" s="22">
        <v>13777</v>
      </c>
      <c r="P203" s="22">
        <v>0</v>
      </c>
      <c r="Q203" s="22">
        <v>4022</v>
      </c>
      <c r="R203" s="22">
        <v>118904</v>
      </c>
      <c r="S203" s="22">
        <v>460729</v>
      </c>
    </row>
    <row r="204" spans="1:19" x14ac:dyDescent="0.35">
      <c r="A204" s="22" t="s">
        <v>114</v>
      </c>
      <c r="B204" s="22" t="s">
        <v>507</v>
      </c>
      <c r="C204" s="22" t="s">
        <v>520</v>
      </c>
      <c r="D204" s="22" t="s">
        <v>521</v>
      </c>
      <c r="E204" s="22">
        <v>720509</v>
      </c>
      <c r="F204" s="22">
        <v>46969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>
        <v>767478</v>
      </c>
      <c r="M204" s="22">
        <v>222571</v>
      </c>
      <c r="N204" s="22">
        <v>7737</v>
      </c>
      <c r="O204" s="22">
        <v>9507</v>
      </c>
      <c r="P204" s="22">
        <v>0</v>
      </c>
      <c r="Q204" s="22">
        <v>0</v>
      </c>
      <c r="R204" s="22">
        <v>239815</v>
      </c>
      <c r="S204" s="22">
        <v>527663</v>
      </c>
    </row>
    <row r="205" spans="1:19" x14ac:dyDescent="0.35">
      <c r="A205" s="22" t="s">
        <v>114</v>
      </c>
      <c r="B205" s="22" t="s">
        <v>507</v>
      </c>
      <c r="C205" s="22" t="s">
        <v>522</v>
      </c>
      <c r="D205" s="22" t="s">
        <v>523</v>
      </c>
      <c r="E205" s="22">
        <v>236761</v>
      </c>
      <c r="F205" s="22">
        <v>28119</v>
      </c>
      <c r="G205" s="22">
        <v>0</v>
      </c>
      <c r="H205" s="22">
        <v>7565</v>
      </c>
      <c r="I205" s="22">
        <v>1647</v>
      </c>
      <c r="J205" s="22">
        <v>0</v>
      </c>
      <c r="K205" s="22">
        <v>0</v>
      </c>
      <c r="L205" s="22">
        <v>274092</v>
      </c>
      <c r="M205" s="22">
        <v>41093</v>
      </c>
      <c r="N205" s="22">
        <v>12271</v>
      </c>
      <c r="O205" s="22">
        <v>2815</v>
      </c>
      <c r="P205" s="22">
        <v>0</v>
      </c>
      <c r="Q205" s="22">
        <v>0</v>
      </c>
      <c r="R205" s="22">
        <v>56179</v>
      </c>
      <c r="S205" s="22">
        <v>217913</v>
      </c>
    </row>
    <row r="206" spans="1:19" x14ac:dyDescent="0.35">
      <c r="A206" s="22" t="s">
        <v>114</v>
      </c>
      <c r="B206" s="22" t="s">
        <v>507</v>
      </c>
      <c r="C206" s="22" t="s">
        <v>524</v>
      </c>
      <c r="D206" s="22" t="s">
        <v>525</v>
      </c>
      <c r="E206" s="22">
        <v>316118</v>
      </c>
      <c r="F206" s="22">
        <v>31397</v>
      </c>
      <c r="G206" s="22">
        <v>0</v>
      </c>
      <c r="H206" s="22">
        <v>5758</v>
      </c>
      <c r="I206" s="22">
        <v>0</v>
      </c>
      <c r="J206" s="22">
        <v>0</v>
      </c>
      <c r="K206" s="22">
        <v>0</v>
      </c>
      <c r="L206" s="22">
        <v>353273</v>
      </c>
      <c r="M206" s="22">
        <v>77289</v>
      </c>
      <c r="N206" s="22">
        <v>11825</v>
      </c>
      <c r="O206" s="22">
        <v>0</v>
      </c>
      <c r="P206" s="22">
        <v>0</v>
      </c>
      <c r="Q206" s="22">
        <v>0</v>
      </c>
      <c r="R206" s="22">
        <v>89114</v>
      </c>
      <c r="S206" s="22">
        <v>264159</v>
      </c>
    </row>
    <row r="207" spans="1:19" x14ac:dyDescent="0.35">
      <c r="A207" s="22" t="s">
        <v>114</v>
      </c>
      <c r="B207" s="22" t="s">
        <v>507</v>
      </c>
      <c r="C207" s="22" t="s">
        <v>526</v>
      </c>
      <c r="D207" s="22" t="s">
        <v>527</v>
      </c>
      <c r="E207" s="22">
        <v>861619</v>
      </c>
      <c r="F207" s="22">
        <v>296768</v>
      </c>
      <c r="G207" s="22">
        <v>0</v>
      </c>
      <c r="H207" s="22">
        <v>40987</v>
      </c>
      <c r="I207" s="22">
        <v>0</v>
      </c>
      <c r="J207" s="22">
        <v>0</v>
      </c>
      <c r="K207" s="22">
        <v>0</v>
      </c>
      <c r="L207" s="22">
        <v>1199374</v>
      </c>
      <c r="M207" s="22">
        <v>182486</v>
      </c>
      <c r="N207" s="22">
        <v>102649</v>
      </c>
      <c r="O207" s="22">
        <v>0</v>
      </c>
      <c r="P207" s="22">
        <v>3582</v>
      </c>
      <c r="Q207" s="22">
        <v>0</v>
      </c>
      <c r="R207" s="22">
        <v>288717</v>
      </c>
      <c r="S207" s="22">
        <v>910657</v>
      </c>
    </row>
    <row r="208" spans="1:19" x14ac:dyDescent="0.35">
      <c r="A208" s="22" t="s">
        <v>114</v>
      </c>
      <c r="B208" s="22" t="s">
        <v>507</v>
      </c>
      <c r="C208" s="22" t="s">
        <v>528</v>
      </c>
      <c r="D208" s="22" t="s">
        <v>529</v>
      </c>
      <c r="E208" s="22">
        <v>493879</v>
      </c>
      <c r="F208" s="22">
        <v>88104</v>
      </c>
      <c r="G208" s="22">
        <v>1531</v>
      </c>
      <c r="H208" s="22">
        <v>29552</v>
      </c>
      <c r="I208" s="22">
        <v>0</v>
      </c>
      <c r="J208" s="22">
        <v>0</v>
      </c>
      <c r="K208" s="22">
        <v>0</v>
      </c>
      <c r="L208" s="22">
        <v>613066</v>
      </c>
      <c r="M208" s="22">
        <v>78949</v>
      </c>
      <c r="N208" s="22">
        <v>10669</v>
      </c>
      <c r="O208" s="22">
        <v>15509</v>
      </c>
      <c r="P208" s="22">
        <v>0</v>
      </c>
      <c r="Q208" s="22">
        <v>0</v>
      </c>
      <c r="R208" s="22">
        <v>105127</v>
      </c>
      <c r="S208" s="22">
        <v>507939</v>
      </c>
    </row>
    <row r="209" spans="1:19" x14ac:dyDescent="0.35">
      <c r="A209" s="22" t="s">
        <v>114</v>
      </c>
      <c r="B209" s="22" t="s">
        <v>507</v>
      </c>
      <c r="C209" s="22" t="s">
        <v>530</v>
      </c>
      <c r="D209" s="22" t="s">
        <v>531</v>
      </c>
      <c r="E209" s="22">
        <v>306430</v>
      </c>
      <c r="F209" s="22">
        <v>31566</v>
      </c>
      <c r="G209" s="22">
        <v>689</v>
      </c>
      <c r="H209" s="22">
        <v>31634</v>
      </c>
      <c r="I209" s="22">
        <v>0</v>
      </c>
      <c r="J209" s="22">
        <v>0</v>
      </c>
      <c r="K209" s="22">
        <v>0</v>
      </c>
      <c r="L209" s="22">
        <v>370319</v>
      </c>
      <c r="M209" s="22">
        <v>56302</v>
      </c>
      <c r="N209" s="22">
        <v>15151</v>
      </c>
      <c r="O209" s="22">
        <v>11496</v>
      </c>
      <c r="P209" s="22">
        <v>0</v>
      </c>
      <c r="Q209" s="22">
        <v>0</v>
      </c>
      <c r="R209" s="22">
        <v>82949</v>
      </c>
      <c r="S209" s="22">
        <v>287370</v>
      </c>
    </row>
    <row r="210" spans="1:19" x14ac:dyDescent="0.35">
      <c r="A210" s="22" t="s">
        <v>114</v>
      </c>
      <c r="B210" s="22" t="s">
        <v>507</v>
      </c>
      <c r="C210" s="22" t="s">
        <v>532</v>
      </c>
      <c r="D210" s="22" t="s">
        <v>533</v>
      </c>
      <c r="E210" s="22">
        <v>192952</v>
      </c>
      <c r="F210" s="22">
        <v>15101</v>
      </c>
      <c r="G210" s="22">
        <v>1778</v>
      </c>
      <c r="H210" s="22">
        <v>7497</v>
      </c>
      <c r="I210" s="22">
        <v>975</v>
      </c>
      <c r="J210" s="22">
        <v>1266</v>
      </c>
      <c r="K210" s="22">
        <v>0</v>
      </c>
      <c r="L210" s="22">
        <v>219569</v>
      </c>
      <c r="M210" s="22">
        <v>52869</v>
      </c>
      <c r="N210" s="22">
        <v>7308</v>
      </c>
      <c r="O210" s="22">
        <v>0</v>
      </c>
      <c r="P210" s="22">
        <v>0</v>
      </c>
      <c r="Q210" s="22">
        <v>0</v>
      </c>
      <c r="R210" s="22">
        <v>60177</v>
      </c>
      <c r="S210" s="22">
        <v>159392</v>
      </c>
    </row>
    <row r="211" spans="1:19" x14ac:dyDescent="0.35">
      <c r="A211" s="22" t="s">
        <v>114</v>
      </c>
      <c r="B211" s="22" t="s">
        <v>507</v>
      </c>
      <c r="C211" s="22" t="s">
        <v>534</v>
      </c>
      <c r="D211" s="22" t="s">
        <v>535</v>
      </c>
      <c r="E211" s="22">
        <v>804754</v>
      </c>
      <c r="F211" s="22">
        <v>293417</v>
      </c>
      <c r="G211" s="22">
        <v>82274</v>
      </c>
      <c r="H211" s="22">
        <v>169179</v>
      </c>
      <c r="I211" s="22">
        <v>2184</v>
      </c>
      <c r="J211" s="22">
        <v>930</v>
      </c>
      <c r="K211" s="22">
        <v>0</v>
      </c>
      <c r="L211" s="22">
        <v>1352738</v>
      </c>
      <c r="M211" s="22">
        <v>168160</v>
      </c>
      <c r="N211" s="22">
        <v>95571</v>
      </c>
      <c r="O211" s="22">
        <v>17228</v>
      </c>
      <c r="P211" s="22">
        <v>0</v>
      </c>
      <c r="Q211" s="22">
        <v>0</v>
      </c>
      <c r="R211" s="22">
        <v>280959</v>
      </c>
      <c r="S211" s="22">
        <v>1071779</v>
      </c>
    </row>
    <row r="212" spans="1:19" x14ac:dyDescent="0.35">
      <c r="A212" s="22" t="s">
        <v>114</v>
      </c>
      <c r="B212" s="22" t="s">
        <v>507</v>
      </c>
      <c r="C212" s="22" t="s">
        <v>536</v>
      </c>
      <c r="D212" s="22" t="s">
        <v>537</v>
      </c>
      <c r="E212" s="22">
        <v>563683</v>
      </c>
      <c r="F212" s="22">
        <v>198605</v>
      </c>
      <c r="G212" s="22">
        <v>1</v>
      </c>
      <c r="H212" s="22">
        <v>14605</v>
      </c>
      <c r="I212" s="22">
        <v>0</v>
      </c>
      <c r="J212" s="22">
        <v>665</v>
      </c>
      <c r="K212" s="22">
        <v>0</v>
      </c>
      <c r="L212" s="22">
        <v>777559</v>
      </c>
      <c r="M212" s="22">
        <v>116932</v>
      </c>
      <c r="N212" s="22">
        <v>45713</v>
      </c>
      <c r="O212" s="22">
        <v>12107</v>
      </c>
      <c r="P212" s="22">
        <v>101</v>
      </c>
      <c r="Q212" s="22">
        <v>0</v>
      </c>
      <c r="R212" s="22">
        <v>174853</v>
      </c>
      <c r="S212" s="22">
        <v>602706</v>
      </c>
    </row>
    <row r="213" spans="1:19" x14ac:dyDescent="0.35">
      <c r="A213" s="22" t="s">
        <v>114</v>
      </c>
      <c r="B213" s="22" t="s">
        <v>507</v>
      </c>
      <c r="C213" s="22" t="s">
        <v>538</v>
      </c>
      <c r="D213" s="22" t="s">
        <v>539</v>
      </c>
      <c r="E213" s="22">
        <v>482002</v>
      </c>
      <c r="F213" s="22">
        <v>43589</v>
      </c>
      <c r="G213" s="22">
        <v>57</v>
      </c>
      <c r="H213" s="22">
        <v>12790</v>
      </c>
      <c r="I213" s="22">
        <v>0</v>
      </c>
      <c r="J213" s="22">
        <v>117</v>
      </c>
      <c r="K213" s="22">
        <v>0</v>
      </c>
      <c r="L213" s="22">
        <v>538555</v>
      </c>
      <c r="M213" s="22">
        <v>94958</v>
      </c>
      <c r="N213" s="22">
        <v>9579</v>
      </c>
      <c r="O213" s="22">
        <v>1445</v>
      </c>
      <c r="P213" s="22">
        <v>0</v>
      </c>
      <c r="Q213" s="22">
        <v>0</v>
      </c>
      <c r="R213" s="22">
        <v>105982</v>
      </c>
      <c r="S213" s="22">
        <v>432573</v>
      </c>
    </row>
    <row r="214" spans="1:19" x14ac:dyDescent="0.35">
      <c r="A214" s="22" t="s">
        <v>114</v>
      </c>
      <c r="B214" s="22" t="s">
        <v>507</v>
      </c>
      <c r="C214" s="22" t="s">
        <v>540</v>
      </c>
      <c r="D214" s="22" t="s">
        <v>541</v>
      </c>
      <c r="E214" s="22">
        <v>260211</v>
      </c>
      <c r="F214" s="22">
        <v>32599</v>
      </c>
      <c r="G214" s="22">
        <v>668</v>
      </c>
      <c r="H214" s="22">
        <v>6821</v>
      </c>
      <c r="I214" s="22">
        <v>731</v>
      </c>
      <c r="J214" s="22">
        <v>2674</v>
      </c>
      <c r="K214" s="22">
        <v>0</v>
      </c>
      <c r="L214" s="22">
        <v>303704</v>
      </c>
      <c r="M214" s="22">
        <v>45081</v>
      </c>
      <c r="N214" s="22">
        <v>8430</v>
      </c>
      <c r="O214" s="22">
        <v>5050</v>
      </c>
      <c r="P214" s="22">
        <v>0</v>
      </c>
      <c r="Q214" s="22">
        <v>0</v>
      </c>
      <c r="R214" s="22">
        <v>58561</v>
      </c>
      <c r="S214" s="22">
        <v>245143</v>
      </c>
    </row>
    <row r="215" spans="1:19" x14ac:dyDescent="0.35">
      <c r="A215" s="22" t="s">
        <v>114</v>
      </c>
      <c r="B215" s="22" t="s">
        <v>507</v>
      </c>
      <c r="C215" s="22" t="s">
        <v>542</v>
      </c>
      <c r="D215" s="22" t="s">
        <v>543</v>
      </c>
      <c r="E215" s="22">
        <v>481123</v>
      </c>
      <c r="F215" s="22">
        <v>113584</v>
      </c>
      <c r="G215" s="22">
        <v>590</v>
      </c>
      <c r="H215" s="22">
        <v>16015</v>
      </c>
      <c r="I215" s="22">
        <v>0</v>
      </c>
      <c r="J215" s="22">
        <v>298</v>
      </c>
      <c r="K215" s="22">
        <v>0</v>
      </c>
      <c r="L215" s="22">
        <v>611610</v>
      </c>
      <c r="M215" s="22">
        <v>73225</v>
      </c>
      <c r="N215" s="22">
        <v>31895</v>
      </c>
      <c r="O215" s="22">
        <v>3231</v>
      </c>
      <c r="P215" s="22">
        <v>0</v>
      </c>
      <c r="Q215" s="22">
        <v>0</v>
      </c>
      <c r="R215" s="22">
        <v>108351</v>
      </c>
      <c r="S215" s="22">
        <v>503259</v>
      </c>
    </row>
    <row r="216" spans="1:19" x14ac:dyDescent="0.35">
      <c r="A216" s="22" t="s">
        <v>114</v>
      </c>
      <c r="B216" s="22" t="s">
        <v>507</v>
      </c>
      <c r="C216" s="22" t="s">
        <v>544</v>
      </c>
      <c r="D216" s="22" t="s">
        <v>545</v>
      </c>
      <c r="E216" s="22">
        <v>331029</v>
      </c>
      <c r="F216" s="22">
        <v>53811</v>
      </c>
      <c r="G216" s="22">
        <v>0</v>
      </c>
      <c r="H216" s="22">
        <v>5647</v>
      </c>
      <c r="I216" s="22">
        <v>0</v>
      </c>
      <c r="J216" s="22">
        <v>0</v>
      </c>
      <c r="K216" s="22">
        <v>0</v>
      </c>
      <c r="L216" s="22">
        <v>390487</v>
      </c>
      <c r="M216" s="22">
        <v>74236</v>
      </c>
      <c r="N216" s="22">
        <v>6780</v>
      </c>
      <c r="O216" s="22">
        <v>5436</v>
      </c>
      <c r="P216" s="22">
        <v>0</v>
      </c>
      <c r="Q216" s="22">
        <v>0</v>
      </c>
      <c r="R216" s="22">
        <v>86452</v>
      </c>
      <c r="S216" s="22">
        <v>304035</v>
      </c>
    </row>
    <row r="217" spans="1:19" x14ac:dyDescent="0.35">
      <c r="A217" s="22" t="s">
        <v>114</v>
      </c>
      <c r="B217" s="22" t="s">
        <v>507</v>
      </c>
      <c r="C217" s="22" t="s">
        <v>546</v>
      </c>
      <c r="D217" s="22" t="s">
        <v>547</v>
      </c>
      <c r="E217" s="22">
        <v>281618</v>
      </c>
      <c r="F217" s="22">
        <v>69467</v>
      </c>
      <c r="G217" s="22">
        <v>5212</v>
      </c>
      <c r="H217" s="22">
        <v>82114</v>
      </c>
      <c r="I217" s="22">
        <v>11174</v>
      </c>
      <c r="J217" s="22">
        <v>3144</v>
      </c>
      <c r="K217" s="22">
        <v>0</v>
      </c>
      <c r="L217" s="22">
        <v>452729</v>
      </c>
      <c r="M217" s="22">
        <v>42565</v>
      </c>
      <c r="N217" s="22">
        <v>21596</v>
      </c>
      <c r="O217" s="22">
        <v>3409</v>
      </c>
      <c r="P217" s="22">
        <v>0</v>
      </c>
      <c r="Q217" s="22">
        <v>0</v>
      </c>
      <c r="R217" s="22">
        <v>67570</v>
      </c>
      <c r="S217" s="22">
        <v>385159</v>
      </c>
    </row>
    <row r="218" spans="1:19" x14ac:dyDescent="0.35">
      <c r="A218" s="22" t="s">
        <v>114</v>
      </c>
      <c r="B218" s="22" t="s">
        <v>507</v>
      </c>
      <c r="C218" s="22" t="s">
        <v>548</v>
      </c>
      <c r="D218" s="22" t="s">
        <v>549</v>
      </c>
      <c r="E218" s="22">
        <v>285475</v>
      </c>
      <c r="F218" s="22">
        <v>37350</v>
      </c>
      <c r="G218" s="22">
        <v>1052</v>
      </c>
      <c r="H218" s="22">
        <v>63998</v>
      </c>
      <c r="I218" s="22">
        <v>0</v>
      </c>
      <c r="J218" s="22">
        <v>0</v>
      </c>
      <c r="K218" s="22">
        <v>0</v>
      </c>
      <c r="L218" s="22">
        <v>387875</v>
      </c>
      <c r="M218" s="22">
        <v>54990</v>
      </c>
      <c r="N218" s="22">
        <v>16782</v>
      </c>
      <c r="O218" s="22">
        <v>9872</v>
      </c>
      <c r="P218" s="22">
        <v>0</v>
      </c>
      <c r="Q218" s="22">
        <v>0</v>
      </c>
      <c r="R218" s="22">
        <v>81644</v>
      </c>
      <c r="S218" s="22">
        <v>306231</v>
      </c>
    </row>
    <row r="219" spans="1:19" x14ac:dyDescent="0.35">
      <c r="A219" s="22" t="s">
        <v>114</v>
      </c>
      <c r="B219" s="22" t="s">
        <v>507</v>
      </c>
      <c r="C219" s="22" t="s">
        <v>550</v>
      </c>
      <c r="D219" s="22" t="s">
        <v>551</v>
      </c>
      <c r="E219" s="22">
        <v>826786</v>
      </c>
      <c r="F219" s="22">
        <v>39803</v>
      </c>
      <c r="G219" s="22">
        <v>248</v>
      </c>
      <c r="H219" s="22">
        <v>0</v>
      </c>
      <c r="I219" s="22">
        <v>0</v>
      </c>
      <c r="J219" s="22">
        <v>0</v>
      </c>
      <c r="K219" s="22">
        <v>0</v>
      </c>
      <c r="L219" s="22">
        <v>866837</v>
      </c>
      <c r="M219" s="22">
        <v>188941</v>
      </c>
      <c r="N219" s="22">
        <v>11801</v>
      </c>
      <c r="O219" s="22">
        <v>4684</v>
      </c>
      <c r="P219" s="22">
        <v>0</v>
      </c>
      <c r="Q219" s="22">
        <v>0</v>
      </c>
      <c r="R219" s="22">
        <v>205426</v>
      </c>
      <c r="S219" s="22">
        <v>661411</v>
      </c>
    </row>
    <row r="220" spans="1:19" x14ac:dyDescent="0.35">
      <c r="A220" s="22" t="s">
        <v>114</v>
      </c>
      <c r="B220" s="22" t="s">
        <v>507</v>
      </c>
      <c r="C220" s="22" t="s">
        <v>552</v>
      </c>
      <c r="D220" s="22" t="s">
        <v>553</v>
      </c>
      <c r="E220" s="22">
        <v>404744</v>
      </c>
      <c r="F220" s="22">
        <v>31301</v>
      </c>
      <c r="G220" s="22">
        <v>2081</v>
      </c>
      <c r="H220" s="22">
        <v>16318</v>
      </c>
      <c r="I220" s="22">
        <v>0</v>
      </c>
      <c r="J220" s="22">
        <v>47</v>
      </c>
      <c r="K220" s="22">
        <v>0</v>
      </c>
      <c r="L220" s="22">
        <v>454491</v>
      </c>
      <c r="M220" s="22">
        <v>79389</v>
      </c>
      <c r="N220" s="22">
        <v>7991</v>
      </c>
      <c r="O220" s="22">
        <v>18822</v>
      </c>
      <c r="P220" s="22">
        <v>0</v>
      </c>
      <c r="Q220" s="22">
        <v>0</v>
      </c>
      <c r="R220" s="22">
        <v>106202</v>
      </c>
      <c r="S220" s="22">
        <v>348289</v>
      </c>
    </row>
    <row r="221" spans="1:19" x14ac:dyDescent="0.35">
      <c r="A221" s="22" t="s">
        <v>114</v>
      </c>
      <c r="B221" s="22" t="s">
        <v>507</v>
      </c>
      <c r="C221" s="22" t="s">
        <v>554</v>
      </c>
      <c r="D221" s="22" t="s">
        <v>555</v>
      </c>
      <c r="E221" s="22">
        <v>627562</v>
      </c>
      <c r="F221" s="22">
        <v>474166</v>
      </c>
      <c r="G221" s="22">
        <v>2288</v>
      </c>
      <c r="H221" s="22">
        <v>43762</v>
      </c>
      <c r="I221" s="22">
        <v>0</v>
      </c>
      <c r="J221" s="22">
        <v>1749</v>
      </c>
      <c r="K221" s="22">
        <v>0</v>
      </c>
      <c r="L221" s="22">
        <v>1149527</v>
      </c>
      <c r="M221" s="22">
        <v>107282</v>
      </c>
      <c r="N221" s="22">
        <v>64168</v>
      </c>
      <c r="O221" s="22">
        <v>33261</v>
      </c>
      <c r="P221" s="22">
        <v>0</v>
      </c>
      <c r="Q221" s="22">
        <v>0</v>
      </c>
      <c r="R221" s="22">
        <v>204711</v>
      </c>
      <c r="S221" s="22">
        <v>944816</v>
      </c>
    </row>
    <row r="222" spans="1:19" x14ac:dyDescent="0.35">
      <c r="A222" s="22" t="s">
        <v>114</v>
      </c>
      <c r="B222" s="22" t="s">
        <v>507</v>
      </c>
      <c r="C222" s="22" t="s">
        <v>556</v>
      </c>
      <c r="D222" s="22" t="s">
        <v>557</v>
      </c>
      <c r="E222" s="22">
        <v>227094</v>
      </c>
      <c r="F222" s="22">
        <v>80403</v>
      </c>
      <c r="G222" s="22">
        <v>1</v>
      </c>
      <c r="H222" s="22">
        <v>121303</v>
      </c>
      <c r="I222" s="22">
        <v>0</v>
      </c>
      <c r="J222" s="22">
        <v>0</v>
      </c>
      <c r="K222" s="22">
        <v>0</v>
      </c>
      <c r="L222" s="22">
        <v>428801</v>
      </c>
      <c r="M222" s="22">
        <v>35831</v>
      </c>
      <c r="N222" s="22">
        <v>32617</v>
      </c>
      <c r="O222" s="22">
        <v>8127</v>
      </c>
      <c r="P222" s="22">
        <v>0</v>
      </c>
      <c r="Q222" s="22">
        <v>0</v>
      </c>
      <c r="R222" s="22">
        <v>76575</v>
      </c>
      <c r="S222" s="22">
        <v>352226</v>
      </c>
    </row>
    <row r="223" spans="1:19" x14ac:dyDescent="0.35">
      <c r="A223" s="22" t="s">
        <v>114</v>
      </c>
      <c r="B223" s="22" t="s">
        <v>507</v>
      </c>
      <c r="C223" s="22" t="s">
        <v>558</v>
      </c>
      <c r="D223" s="22" t="s">
        <v>559</v>
      </c>
      <c r="E223" s="22">
        <v>202977</v>
      </c>
      <c r="F223" s="22">
        <v>40488</v>
      </c>
      <c r="G223" s="22">
        <v>0</v>
      </c>
      <c r="H223" s="22">
        <v>2430</v>
      </c>
      <c r="I223" s="22">
        <v>3579</v>
      </c>
      <c r="J223" s="22">
        <v>0</v>
      </c>
      <c r="K223" s="22">
        <v>0</v>
      </c>
      <c r="L223" s="22">
        <v>249474</v>
      </c>
      <c r="M223" s="22">
        <v>39530</v>
      </c>
      <c r="N223" s="22">
        <v>11808</v>
      </c>
      <c r="O223" s="22">
        <v>3899</v>
      </c>
      <c r="P223" s="22">
        <v>0</v>
      </c>
      <c r="Q223" s="22">
        <v>0</v>
      </c>
      <c r="R223" s="22">
        <v>55237</v>
      </c>
      <c r="S223" s="22">
        <v>194237</v>
      </c>
    </row>
    <row r="224" spans="1:19" x14ac:dyDescent="0.35">
      <c r="A224" s="22" t="s">
        <v>114</v>
      </c>
      <c r="B224" s="22" t="s">
        <v>507</v>
      </c>
      <c r="C224" s="22" t="s">
        <v>560</v>
      </c>
      <c r="D224" s="22" t="s">
        <v>561</v>
      </c>
      <c r="E224" s="22">
        <v>443676</v>
      </c>
      <c r="F224" s="22">
        <v>101210</v>
      </c>
      <c r="G224" s="22">
        <v>0</v>
      </c>
      <c r="H224" s="22">
        <v>15749</v>
      </c>
      <c r="I224" s="22">
        <v>0</v>
      </c>
      <c r="J224" s="22">
        <v>470</v>
      </c>
      <c r="K224" s="22">
        <v>0</v>
      </c>
      <c r="L224" s="22">
        <v>561105</v>
      </c>
      <c r="M224" s="22">
        <v>103585</v>
      </c>
      <c r="N224" s="22">
        <v>21843</v>
      </c>
      <c r="O224" s="22">
        <v>17490</v>
      </c>
      <c r="P224" s="22">
        <v>0</v>
      </c>
      <c r="Q224" s="22">
        <v>0</v>
      </c>
      <c r="R224" s="22">
        <v>142918</v>
      </c>
      <c r="S224" s="22">
        <v>418187</v>
      </c>
    </row>
    <row r="225" spans="1:19" x14ac:dyDescent="0.35">
      <c r="A225" s="22" t="s">
        <v>114</v>
      </c>
      <c r="B225" s="22" t="s">
        <v>507</v>
      </c>
      <c r="C225" s="22" t="s">
        <v>562</v>
      </c>
      <c r="D225" s="22" t="s">
        <v>563</v>
      </c>
      <c r="E225" s="22">
        <v>125227</v>
      </c>
      <c r="F225" s="22">
        <v>24285</v>
      </c>
      <c r="G225" s="22">
        <v>0</v>
      </c>
      <c r="H225" s="22">
        <v>3815</v>
      </c>
      <c r="I225" s="22">
        <v>1566</v>
      </c>
      <c r="J225" s="22">
        <v>0</v>
      </c>
      <c r="K225" s="22">
        <v>0</v>
      </c>
      <c r="L225" s="22">
        <v>154893</v>
      </c>
      <c r="M225" s="22">
        <v>26352</v>
      </c>
      <c r="N225" s="22">
        <v>8201</v>
      </c>
      <c r="O225" s="22">
        <v>2732</v>
      </c>
      <c r="P225" s="22">
        <v>0</v>
      </c>
      <c r="Q225" s="22">
        <v>0</v>
      </c>
      <c r="R225" s="22">
        <v>37285</v>
      </c>
      <c r="S225" s="22">
        <v>117608</v>
      </c>
    </row>
    <row r="226" spans="1:19" x14ac:dyDescent="0.35">
      <c r="A226" s="22" t="s">
        <v>114</v>
      </c>
      <c r="B226" s="22" t="s">
        <v>507</v>
      </c>
      <c r="C226" s="22" t="s">
        <v>564</v>
      </c>
      <c r="D226" s="22" t="s">
        <v>565</v>
      </c>
      <c r="E226" s="22">
        <v>725696</v>
      </c>
      <c r="F226" s="22">
        <v>211714</v>
      </c>
      <c r="G226" s="22">
        <v>0</v>
      </c>
      <c r="H226" s="22">
        <v>32259</v>
      </c>
      <c r="I226" s="22">
        <v>1600</v>
      </c>
      <c r="J226" s="22">
        <v>2715</v>
      </c>
      <c r="K226" s="22">
        <v>0</v>
      </c>
      <c r="L226" s="22">
        <v>973984</v>
      </c>
      <c r="M226" s="22">
        <v>188762</v>
      </c>
      <c r="N226" s="22">
        <v>41279</v>
      </c>
      <c r="O226" s="22">
        <v>1614</v>
      </c>
      <c r="P226" s="22">
        <v>0</v>
      </c>
      <c r="Q226" s="22">
        <v>0</v>
      </c>
      <c r="R226" s="22">
        <v>231655</v>
      </c>
      <c r="S226" s="22">
        <v>742329</v>
      </c>
    </row>
    <row r="227" spans="1:19" x14ac:dyDescent="0.35">
      <c r="A227" s="22" t="s">
        <v>114</v>
      </c>
      <c r="B227" s="22" t="s">
        <v>507</v>
      </c>
      <c r="C227" s="22" t="s">
        <v>566</v>
      </c>
      <c r="D227" s="22" t="s">
        <v>567</v>
      </c>
      <c r="E227" s="22">
        <v>192409</v>
      </c>
      <c r="F227" s="22">
        <v>30854</v>
      </c>
      <c r="G227" s="22">
        <v>0</v>
      </c>
      <c r="H227" s="22">
        <v>13624</v>
      </c>
      <c r="I227" s="22">
        <v>0</v>
      </c>
      <c r="J227" s="22">
        <v>690</v>
      </c>
      <c r="K227" s="22">
        <v>0</v>
      </c>
      <c r="L227" s="22">
        <v>237577</v>
      </c>
      <c r="M227" s="22">
        <v>30698</v>
      </c>
      <c r="N227" s="22">
        <v>6006</v>
      </c>
      <c r="O227" s="22">
        <v>6002</v>
      </c>
      <c r="P227" s="22">
        <v>0</v>
      </c>
      <c r="Q227" s="22">
        <v>0</v>
      </c>
      <c r="R227" s="22">
        <v>42706</v>
      </c>
      <c r="S227" s="22">
        <v>194871</v>
      </c>
    </row>
    <row r="228" spans="1:19" x14ac:dyDescent="0.35">
      <c r="A228" s="22" t="s">
        <v>114</v>
      </c>
      <c r="B228" s="22" t="s">
        <v>507</v>
      </c>
      <c r="C228" s="22" t="s">
        <v>568</v>
      </c>
      <c r="D228" s="22" t="s">
        <v>569</v>
      </c>
      <c r="E228" s="22">
        <v>363355</v>
      </c>
      <c r="F228" s="22">
        <v>8715</v>
      </c>
      <c r="G228" s="22">
        <v>510</v>
      </c>
      <c r="H228" s="22">
        <v>11862</v>
      </c>
      <c r="I228" s="22">
        <v>840</v>
      </c>
      <c r="J228" s="22">
        <v>256</v>
      </c>
      <c r="K228" s="22">
        <v>0</v>
      </c>
      <c r="L228" s="22">
        <v>385538</v>
      </c>
      <c r="M228" s="22">
        <v>52041</v>
      </c>
      <c r="N228" s="22">
        <v>8665</v>
      </c>
      <c r="O228" s="22">
        <v>7190</v>
      </c>
      <c r="P228" s="22">
        <v>0</v>
      </c>
      <c r="Q228" s="22">
        <v>0</v>
      </c>
      <c r="R228" s="22">
        <v>67896</v>
      </c>
      <c r="S228" s="22">
        <v>317642</v>
      </c>
    </row>
    <row r="229" spans="1:19" x14ac:dyDescent="0.35">
      <c r="A229" s="22" t="s">
        <v>114</v>
      </c>
      <c r="B229" s="22" t="s">
        <v>507</v>
      </c>
      <c r="C229" s="22" t="s">
        <v>570</v>
      </c>
      <c r="D229" s="22" t="s">
        <v>571</v>
      </c>
      <c r="E229" s="22">
        <v>941514</v>
      </c>
      <c r="F229" s="22">
        <v>111175</v>
      </c>
      <c r="G229" s="22">
        <v>690</v>
      </c>
      <c r="H229" s="22">
        <v>18958</v>
      </c>
      <c r="I229" s="22">
        <v>0</v>
      </c>
      <c r="J229" s="22">
        <v>0</v>
      </c>
      <c r="K229" s="22">
        <v>0</v>
      </c>
      <c r="L229" s="22">
        <v>1072337</v>
      </c>
      <c r="M229" s="22">
        <v>222695</v>
      </c>
      <c r="N229" s="22">
        <v>37030</v>
      </c>
      <c r="O229" s="22">
        <v>8218</v>
      </c>
      <c r="P229" s="22">
        <v>0</v>
      </c>
      <c r="Q229" s="22">
        <v>0</v>
      </c>
      <c r="R229" s="22">
        <v>267943</v>
      </c>
      <c r="S229" s="22">
        <v>804394</v>
      </c>
    </row>
    <row r="230" spans="1:19" x14ac:dyDescent="0.35">
      <c r="A230" s="22" t="s">
        <v>114</v>
      </c>
      <c r="B230" s="22" t="s">
        <v>507</v>
      </c>
      <c r="C230" s="22" t="s">
        <v>572</v>
      </c>
      <c r="D230" s="22" t="s">
        <v>573</v>
      </c>
      <c r="E230" s="22">
        <v>168454</v>
      </c>
      <c r="F230" s="22">
        <v>77017</v>
      </c>
      <c r="G230" s="22">
        <v>0</v>
      </c>
      <c r="H230" s="22">
        <v>972</v>
      </c>
      <c r="I230" s="22">
        <v>0</v>
      </c>
      <c r="J230" s="22">
        <v>0</v>
      </c>
      <c r="K230" s="22">
        <v>0</v>
      </c>
      <c r="L230" s="22">
        <v>246443</v>
      </c>
      <c r="M230" s="22">
        <v>23507</v>
      </c>
      <c r="N230" s="22">
        <v>12636</v>
      </c>
      <c r="O230" s="22">
        <v>0</v>
      </c>
      <c r="P230" s="22">
        <v>0</v>
      </c>
      <c r="Q230" s="22">
        <v>0</v>
      </c>
      <c r="R230" s="22">
        <v>36143</v>
      </c>
      <c r="S230" s="22">
        <v>210300</v>
      </c>
    </row>
    <row r="231" spans="1:19" x14ac:dyDescent="0.35">
      <c r="A231" s="22" t="s">
        <v>114</v>
      </c>
      <c r="B231" s="22" t="s">
        <v>507</v>
      </c>
      <c r="C231" s="22" t="s">
        <v>574</v>
      </c>
      <c r="D231" s="22" t="s">
        <v>575</v>
      </c>
      <c r="E231" s="22">
        <v>78166</v>
      </c>
      <c r="F231" s="22">
        <v>5941</v>
      </c>
      <c r="G231" s="22">
        <v>0</v>
      </c>
      <c r="H231" s="22">
        <v>3079</v>
      </c>
      <c r="I231" s="22">
        <v>0</v>
      </c>
      <c r="J231" s="22">
        <v>0</v>
      </c>
      <c r="K231" s="22">
        <v>0</v>
      </c>
      <c r="L231" s="22">
        <v>87186</v>
      </c>
      <c r="M231" s="22">
        <v>16683</v>
      </c>
      <c r="N231" s="22">
        <v>1128</v>
      </c>
      <c r="O231" s="22">
        <v>0</v>
      </c>
      <c r="P231" s="22">
        <v>0</v>
      </c>
      <c r="Q231" s="22">
        <v>0</v>
      </c>
      <c r="R231" s="22">
        <v>17811</v>
      </c>
      <c r="S231" s="22">
        <v>69375</v>
      </c>
    </row>
    <row r="232" spans="1:19" x14ac:dyDescent="0.35">
      <c r="A232" s="22" t="s">
        <v>114</v>
      </c>
      <c r="B232" s="22" t="s">
        <v>507</v>
      </c>
      <c r="C232" s="22" t="s">
        <v>576</v>
      </c>
      <c r="D232" s="22" t="s">
        <v>577</v>
      </c>
      <c r="E232" s="22">
        <v>377040</v>
      </c>
      <c r="F232" s="22">
        <v>46947</v>
      </c>
      <c r="G232" s="22">
        <v>4094</v>
      </c>
      <c r="H232" s="22">
        <v>12839</v>
      </c>
      <c r="I232" s="22">
        <v>4096</v>
      </c>
      <c r="J232" s="22">
        <v>0</v>
      </c>
      <c r="K232" s="22">
        <v>0</v>
      </c>
      <c r="L232" s="22">
        <v>445016</v>
      </c>
      <c r="M232" s="22">
        <v>66604</v>
      </c>
      <c r="N232" s="22">
        <v>11980</v>
      </c>
      <c r="O232" s="22">
        <v>4381</v>
      </c>
      <c r="P232" s="22">
        <v>0</v>
      </c>
      <c r="Q232" s="22">
        <v>0</v>
      </c>
      <c r="R232" s="22">
        <v>82965</v>
      </c>
      <c r="S232" s="22">
        <v>362051</v>
      </c>
    </row>
    <row r="233" spans="1:19" x14ac:dyDescent="0.35">
      <c r="A233" s="22" t="s">
        <v>114</v>
      </c>
      <c r="B233" s="22" t="s">
        <v>507</v>
      </c>
      <c r="C233" s="22" t="s">
        <v>578</v>
      </c>
      <c r="D233" s="22" t="s">
        <v>579</v>
      </c>
      <c r="E233" s="22">
        <v>271809</v>
      </c>
      <c r="F233" s="22">
        <v>32824</v>
      </c>
      <c r="G233" s="22">
        <v>645</v>
      </c>
      <c r="H233" s="22">
        <v>9420</v>
      </c>
      <c r="I233" s="22">
        <v>0</v>
      </c>
      <c r="J233" s="22">
        <v>112</v>
      </c>
      <c r="K233" s="22">
        <v>-3115</v>
      </c>
      <c r="L233" s="22">
        <v>311695</v>
      </c>
      <c r="M233" s="22">
        <v>50811</v>
      </c>
      <c r="N233" s="22">
        <v>9980</v>
      </c>
      <c r="O233" s="22">
        <v>0</v>
      </c>
      <c r="P233" s="22">
        <v>0</v>
      </c>
      <c r="Q233" s="22">
        <v>0</v>
      </c>
      <c r="R233" s="22">
        <v>60791</v>
      </c>
      <c r="S233" s="22">
        <v>250904</v>
      </c>
    </row>
    <row r="234" spans="1:19" x14ac:dyDescent="0.35">
      <c r="A234" s="22" t="s">
        <v>114</v>
      </c>
      <c r="B234" s="22" t="s">
        <v>507</v>
      </c>
      <c r="C234" s="22" t="s">
        <v>580</v>
      </c>
      <c r="D234" s="22" t="s">
        <v>581</v>
      </c>
      <c r="E234" s="22">
        <v>145034</v>
      </c>
      <c r="F234" s="22">
        <v>37933</v>
      </c>
      <c r="G234" s="22">
        <v>0</v>
      </c>
      <c r="H234" s="22">
        <v>5355</v>
      </c>
      <c r="I234" s="22">
        <v>0</v>
      </c>
      <c r="J234" s="22">
        <v>321</v>
      </c>
      <c r="K234" s="22">
        <v>0</v>
      </c>
      <c r="L234" s="22">
        <v>188643</v>
      </c>
      <c r="M234" s="22">
        <v>15464</v>
      </c>
      <c r="N234" s="22">
        <v>4331</v>
      </c>
      <c r="O234" s="22">
        <v>3306</v>
      </c>
      <c r="P234" s="22">
        <v>2533</v>
      </c>
      <c r="Q234" s="22">
        <v>0</v>
      </c>
      <c r="R234" s="22">
        <v>25634</v>
      </c>
      <c r="S234" s="22">
        <v>163009</v>
      </c>
    </row>
    <row r="235" spans="1:19" x14ac:dyDescent="0.35">
      <c r="A235" s="22" t="s">
        <v>114</v>
      </c>
      <c r="B235" s="22" t="s">
        <v>507</v>
      </c>
      <c r="C235" s="22" t="s">
        <v>582</v>
      </c>
      <c r="D235" s="22" t="s">
        <v>583</v>
      </c>
      <c r="E235" s="22">
        <v>544120</v>
      </c>
      <c r="F235" s="22">
        <v>153804</v>
      </c>
      <c r="G235" s="22">
        <v>1685</v>
      </c>
      <c r="H235" s="22">
        <v>15467</v>
      </c>
      <c r="I235" s="22">
        <v>72</v>
      </c>
      <c r="J235" s="22">
        <v>0</v>
      </c>
      <c r="K235" s="22">
        <v>0</v>
      </c>
      <c r="L235" s="22">
        <v>715148</v>
      </c>
      <c r="M235" s="22">
        <v>90752</v>
      </c>
      <c r="N235" s="22">
        <v>39370</v>
      </c>
      <c r="O235" s="22">
        <v>4808</v>
      </c>
      <c r="P235" s="22">
        <v>182</v>
      </c>
      <c r="Q235" s="22">
        <v>0</v>
      </c>
      <c r="R235" s="22">
        <v>135112</v>
      </c>
      <c r="S235" s="22">
        <v>580036</v>
      </c>
    </row>
    <row r="236" spans="1:19" x14ac:dyDescent="0.35">
      <c r="A236" s="22" t="s">
        <v>114</v>
      </c>
      <c r="B236" s="22" t="s">
        <v>507</v>
      </c>
      <c r="C236" s="22" t="s">
        <v>584</v>
      </c>
      <c r="D236" s="22" t="s">
        <v>585</v>
      </c>
      <c r="E236" s="22">
        <v>839956</v>
      </c>
      <c r="F236" s="22">
        <v>202618</v>
      </c>
      <c r="G236" s="22">
        <v>1505</v>
      </c>
      <c r="H236" s="22">
        <v>29900</v>
      </c>
      <c r="I236" s="22">
        <v>808</v>
      </c>
      <c r="J236" s="22">
        <v>472</v>
      </c>
      <c r="K236" s="22">
        <v>0</v>
      </c>
      <c r="L236" s="22">
        <v>1075259</v>
      </c>
      <c r="M236" s="22">
        <v>145322</v>
      </c>
      <c r="N236" s="22">
        <v>36061</v>
      </c>
      <c r="O236" s="22">
        <v>8600</v>
      </c>
      <c r="P236" s="22">
        <v>0</v>
      </c>
      <c r="Q236" s="22">
        <v>0</v>
      </c>
      <c r="R236" s="22">
        <v>189983</v>
      </c>
      <c r="S236" s="22">
        <v>885276</v>
      </c>
    </row>
    <row r="237" spans="1:19" x14ac:dyDescent="0.35">
      <c r="A237" s="22" t="s">
        <v>114</v>
      </c>
      <c r="B237" s="22" t="s">
        <v>507</v>
      </c>
      <c r="C237" s="22" t="s">
        <v>586</v>
      </c>
      <c r="D237" s="22" t="s">
        <v>587</v>
      </c>
      <c r="E237" s="22">
        <v>265319</v>
      </c>
      <c r="F237" s="22">
        <v>44807</v>
      </c>
      <c r="G237" s="22">
        <v>294</v>
      </c>
      <c r="H237" s="22">
        <v>12778</v>
      </c>
      <c r="I237" s="22">
        <v>201</v>
      </c>
      <c r="J237" s="22">
        <v>1254</v>
      </c>
      <c r="K237" s="22">
        <v>0</v>
      </c>
      <c r="L237" s="22">
        <v>324653</v>
      </c>
      <c r="M237" s="22">
        <v>32949</v>
      </c>
      <c r="N237" s="22">
        <v>9505</v>
      </c>
      <c r="O237" s="22">
        <v>4721</v>
      </c>
      <c r="P237" s="22">
        <v>0</v>
      </c>
      <c r="Q237" s="22">
        <v>0</v>
      </c>
      <c r="R237" s="22">
        <v>47175</v>
      </c>
      <c r="S237" s="22">
        <v>277478</v>
      </c>
    </row>
    <row r="238" spans="1:19" x14ac:dyDescent="0.35">
      <c r="A238" s="22" t="s">
        <v>114</v>
      </c>
      <c r="B238" s="22" t="s">
        <v>507</v>
      </c>
      <c r="C238" s="22" t="s">
        <v>588</v>
      </c>
      <c r="D238" s="22" t="s">
        <v>589</v>
      </c>
      <c r="E238" s="22">
        <v>390204</v>
      </c>
      <c r="F238" s="22">
        <v>91347</v>
      </c>
      <c r="G238" s="22">
        <v>3694</v>
      </c>
      <c r="H238" s="22">
        <v>29381</v>
      </c>
      <c r="I238" s="22">
        <v>0</v>
      </c>
      <c r="J238" s="22">
        <v>250</v>
      </c>
      <c r="K238" s="22">
        <v>0</v>
      </c>
      <c r="L238" s="22">
        <v>514876</v>
      </c>
      <c r="M238" s="22">
        <v>105681</v>
      </c>
      <c r="N238" s="22">
        <v>18600</v>
      </c>
      <c r="O238" s="22">
        <v>4048</v>
      </c>
      <c r="P238" s="22">
        <v>0</v>
      </c>
      <c r="Q238" s="22">
        <v>-1979</v>
      </c>
      <c r="R238" s="22">
        <v>126350</v>
      </c>
      <c r="S238" s="22">
        <v>388526</v>
      </c>
    </row>
    <row r="239" spans="1:19" x14ac:dyDescent="0.35">
      <c r="A239" s="22" t="s">
        <v>114</v>
      </c>
      <c r="B239" s="22" t="s">
        <v>507</v>
      </c>
      <c r="C239" s="22" t="s">
        <v>590</v>
      </c>
      <c r="D239" s="22" t="s">
        <v>591</v>
      </c>
      <c r="E239" s="22">
        <v>234154</v>
      </c>
      <c r="F239" s="22">
        <v>49551</v>
      </c>
      <c r="G239" s="22">
        <v>22800</v>
      </c>
      <c r="H239" s="22">
        <v>16244</v>
      </c>
      <c r="I239" s="22">
        <v>0</v>
      </c>
      <c r="J239" s="22">
        <v>0</v>
      </c>
      <c r="K239" s="22">
        <v>0</v>
      </c>
      <c r="L239" s="22">
        <v>322749</v>
      </c>
      <c r="M239" s="22">
        <v>60094</v>
      </c>
      <c r="N239" s="22">
        <v>11052</v>
      </c>
      <c r="O239" s="22">
        <v>5829</v>
      </c>
      <c r="P239" s="22">
        <v>0</v>
      </c>
      <c r="Q239" s="22">
        <v>0</v>
      </c>
      <c r="R239" s="22">
        <v>76975</v>
      </c>
      <c r="S239" s="22">
        <v>245774</v>
      </c>
    </row>
    <row r="240" spans="1:19" x14ac:dyDescent="0.35">
      <c r="A240" s="22" t="s">
        <v>114</v>
      </c>
      <c r="B240" s="22" t="s">
        <v>507</v>
      </c>
      <c r="C240" s="22" t="s">
        <v>592</v>
      </c>
      <c r="D240" s="22" t="s">
        <v>593</v>
      </c>
      <c r="E240" s="22">
        <v>84774</v>
      </c>
      <c r="F240" s="22">
        <v>25912</v>
      </c>
      <c r="G240" s="22">
        <v>707</v>
      </c>
      <c r="H240" s="22">
        <v>2736</v>
      </c>
      <c r="I240" s="22">
        <v>0</v>
      </c>
      <c r="J240" s="22">
        <v>61</v>
      </c>
      <c r="K240" s="22">
        <v>0</v>
      </c>
      <c r="L240" s="22">
        <v>114190</v>
      </c>
      <c r="M240" s="22">
        <v>14759</v>
      </c>
      <c r="N240" s="22">
        <v>7024</v>
      </c>
      <c r="O240" s="22">
        <v>3750</v>
      </c>
      <c r="P240" s="22">
        <v>0</v>
      </c>
      <c r="Q240" s="22">
        <v>0</v>
      </c>
      <c r="R240" s="22">
        <v>25533</v>
      </c>
      <c r="S240" s="22">
        <v>88657</v>
      </c>
    </row>
    <row r="241" spans="1:19" x14ac:dyDescent="0.35">
      <c r="A241" s="22" t="s">
        <v>114</v>
      </c>
      <c r="B241" s="22" t="s">
        <v>507</v>
      </c>
      <c r="C241" s="22" t="s">
        <v>594</v>
      </c>
      <c r="D241" s="22" t="s">
        <v>595</v>
      </c>
      <c r="E241" s="22">
        <v>461339</v>
      </c>
      <c r="F241" s="22">
        <v>22230</v>
      </c>
      <c r="G241" s="22">
        <v>0</v>
      </c>
      <c r="H241" s="22">
        <v>45</v>
      </c>
      <c r="I241" s="22">
        <v>0</v>
      </c>
      <c r="J241" s="22">
        <v>0</v>
      </c>
      <c r="K241" s="22">
        <v>0</v>
      </c>
      <c r="L241" s="22">
        <v>483614</v>
      </c>
      <c r="M241" s="22">
        <v>114810</v>
      </c>
      <c r="N241" s="22">
        <v>7022</v>
      </c>
      <c r="O241" s="22">
        <v>0</v>
      </c>
      <c r="P241" s="22">
        <v>0</v>
      </c>
      <c r="Q241" s="22">
        <v>0</v>
      </c>
      <c r="R241" s="22">
        <v>121832</v>
      </c>
      <c r="S241" s="22">
        <v>361782</v>
      </c>
    </row>
    <row r="242" spans="1:19" x14ac:dyDescent="0.35">
      <c r="A242" s="22" t="s">
        <v>114</v>
      </c>
      <c r="B242" s="22" t="s">
        <v>507</v>
      </c>
      <c r="C242" s="22" t="s">
        <v>596</v>
      </c>
      <c r="D242" s="22" t="s">
        <v>597</v>
      </c>
      <c r="E242" s="22">
        <v>146221</v>
      </c>
      <c r="F242" s="22">
        <v>49308</v>
      </c>
      <c r="G242" s="22">
        <v>0</v>
      </c>
      <c r="H242" s="22">
        <v>11456</v>
      </c>
      <c r="I242" s="22">
        <v>872</v>
      </c>
      <c r="J242" s="22">
        <v>0</v>
      </c>
      <c r="K242" s="22">
        <v>0</v>
      </c>
      <c r="L242" s="22">
        <v>207857</v>
      </c>
      <c r="M242" s="22">
        <v>17420</v>
      </c>
      <c r="N242" s="22">
        <v>5047</v>
      </c>
      <c r="O242" s="22">
        <v>1050</v>
      </c>
      <c r="P242" s="22">
        <v>0</v>
      </c>
      <c r="Q242" s="22">
        <v>0</v>
      </c>
      <c r="R242" s="22">
        <v>23517</v>
      </c>
      <c r="S242" s="22">
        <v>184340</v>
      </c>
    </row>
    <row r="243" spans="1:19" x14ac:dyDescent="0.35">
      <c r="A243" s="22" t="s">
        <v>114</v>
      </c>
      <c r="B243" s="22" t="s">
        <v>507</v>
      </c>
      <c r="C243" s="22" t="s">
        <v>598</v>
      </c>
      <c r="D243" s="22" t="s">
        <v>599</v>
      </c>
      <c r="E243" s="22">
        <v>172035</v>
      </c>
      <c r="F243" s="22">
        <v>2070</v>
      </c>
      <c r="G243" s="22">
        <v>0</v>
      </c>
      <c r="H243" s="22">
        <v>7937</v>
      </c>
      <c r="I243" s="22">
        <v>0</v>
      </c>
      <c r="J243" s="22">
        <v>0</v>
      </c>
      <c r="K243" s="22">
        <v>0</v>
      </c>
      <c r="L243" s="22">
        <v>182042</v>
      </c>
      <c r="M243" s="22">
        <v>36198</v>
      </c>
      <c r="N243" s="22">
        <v>1916</v>
      </c>
      <c r="O243" s="22">
        <v>3095</v>
      </c>
      <c r="P243" s="22">
        <v>0</v>
      </c>
      <c r="Q243" s="22">
        <v>0</v>
      </c>
      <c r="R243" s="22">
        <v>41209</v>
      </c>
      <c r="S243" s="22">
        <v>140833</v>
      </c>
    </row>
    <row r="244" spans="1:19" x14ac:dyDescent="0.35">
      <c r="A244" s="22" t="s">
        <v>114</v>
      </c>
      <c r="B244" s="22" t="s">
        <v>507</v>
      </c>
      <c r="C244" s="22" t="s">
        <v>600</v>
      </c>
      <c r="D244" s="22" t="s">
        <v>601</v>
      </c>
      <c r="E244" s="22">
        <v>408143</v>
      </c>
      <c r="F244" s="22">
        <v>1</v>
      </c>
      <c r="G244" s="22">
        <v>69859</v>
      </c>
      <c r="H244" s="22">
        <v>13803</v>
      </c>
      <c r="I244" s="22">
        <v>0</v>
      </c>
      <c r="J244" s="22">
        <v>592</v>
      </c>
      <c r="K244" s="22">
        <v>0</v>
      </c>
      <c r="L244" s="22">
        <v>492398</v>
      </c>
      <c r="M244" s="22">
        <v>33430</v>
      </c>
      <c r="N244" s="22">
        <v>17896</v>
      </c>
      <c r="O244" s="22">
        <v>9234</v>
      </c>
      <c r="P244" s="22">
        <v>60</v>
      </c>
      <c r="Q244" s="22">
        <v>0</v>
      </c>
      <c r="R244" s="22">
        <v>60620</v>
      </c>
      <c r="S244" s="22">
        <v>431778</v>
      </c>
    </row>
    <row r="245" spans="1:19" x14ac:dyDescent="0.35">
      <c r="A245" s="22" t="s">
        <v>114</v>
      </c>
      <c r="B245" s="22" t="s">
        <v>507</v>
      </c>
      <c r="C245" s="22" t="s">
        <v>602</v>
      </c>
      <c r="D245" s="22" t="s">
        <v>603</v>
      </c>
      <c r="E245" s="22">
        <v>330958</v>
      </c>
      <c r="F245" s="22">
        <v>103789</v>
      </c>
      <c r="G245" s="22">
        <v>12596</v>
      </c>
      <c r="H245" s="22">
        <v>37833</v>
      </c>
      <c r="I245" s="22">
        <v>7992</v>
      </c>
      <c r="J245" s="22">
        <v>342</v>
      </c>
      <c r="K245" s="22">
        <v>0</v>
      </c>
      <c r="L245" s="22">
        <v>493510</v>
      </c>
      <c r="M245" s="22">
        <v>49344</v>
      </c>
      <c r="N245" s="22">
        <v>30676</v>
      </c>
      <c r="O245" s="22">
        <v>16489</v>
      </c>
      <c r="P245" s="22">
        <v>0</v>
      </c>
      <c r="Q245" s="22">
        <v>0</v>
      </c>
      <c r="R245" s="22">
        <v>96509</v>
      </c>
      <c r="S245" s="22">
        <v>397001</v>
      </c>
    </row>
    <row r="246" spans="1:19" x14ac:dyDescent="0.35">
      <c r="A246" s="22" t="s">
        <v>114</v>
      </c>
      <c r="B246" s="22" t="s">
        <v>507</v>
      </c>
      <c r="C246" s="22" t="s">
        <v>604</v>
      </c>
      <c r="D246" s="22" t="s">
        <v>605</v>
      </c>
      <c r="E246" s="22">
        <v>200581</v>
      </c>
      <c r="F246" s="22">
        <v>28148</v>
      </c>
      <c r="G246" s="22">
        <v>0</v>
      </c>
      <c r="H246" s="22">
        <v>8354</v>
      </c>
      <c r="I246" s="22">
        <v>2162</v>
      </c>
      <c r="J246" s="22">
        <v>184</v>
      </c>
      <c r="K246" s="22">
        <v>0</v>
      </c>
      <c r="L246" s="22">
        <v>239429</v>
      </c>
      <c r="M246" s="22">
        <v>27867</v>
      </c>
      <c r="N246" s="22">
        <v>6085</v>
      </c>
      <c r="O246" s="22">
        <v>2738</v>
      </c>
      <c r="P246" s="22">
        <v>0</v>
      </c>
      <c r="Q246" s="22">
        <v>0</v>
      </c>
      <c r="R246" s="22">
        <v>36690</v>
      </c>
      <c r="S246" s="22">
        <v>202739</v>
      </c>
    </row>
    <row r="247" spans="1:19" x14ac:dyDescent="0.35">
      <c r="A247" s="22" t="s">
        <v>114</v>
      </c>
      <c r="B247" s="22" t="s">
        <v>507</v>
      </c>
      <c r="C247" s="22" t="s">
        <v>606</v>
      </c>
      <c r="D247" s="22" t="s">
        <v>607</v>
      </c>
      <c r="E247" s="22">
        <v>170314</v>
      </c>
      <c r="F247" s="22">
        <v>40990</v>
      </c>
      <c r="G247" s="22">
        <v>19160</v>
      </c>
      <c r="H247" s="22">
        <v>6481</v>
      </c>
      <c r="I247" s="22">
        <v>0</v>
      </c>
      <c r="J247" s="22">
        <v>0</v>
      </c>
      <c r="K247" s="22">
        <v>0</v>
      </c>
      <c r="L247" s="22">
        <v>236945</v>
      </c>
      <c r="M247" s="22">
        <v>30771</v>
      </c>
      <c r="N247" s="22">
        <v>10867</v>
      </c>
      <c r="O247" s="22">
        <v>1170</v>
      </c>
      <c r="P247" s="22">
        <v>0</v>
      </c>
      <c r="Q247" s="22">
        <v>0</v>
      </c>
      <c r="R247" s="22">
        <v>42808</v>
      </c>
      <c r="S247" s="22">
        <v>194137</v>
      </c>
    </row>
    <row r="248" spans="1:19" x14ac:dyDescent="0.35">
      <c r="A248" s="22" t="s">
        <v>114</v>
      </c>
      <c r="B248" s="22" t="s">
        <v>507</v>
      </c>
      <c r="C248" s="22" t="s">
        <v>608</v>
      </c>
      <c r="D248" s="22" t="s">
        <v>609</v>
      </c>
      <c r="E248" s="22">
        <v>554657</v>
      </c>
      <c r="F248" s="22">
        <v>405031</v>
      </c>
      <c r="G248" s="22">
        <v>22098</v>
      </c>
      <c r="H248" s="22">
        <v>38379</v>
      </c>
      <c r="I248" s="22">
        <v>1429</v>
      </c>
      <c r="J248" s="22">
        <v>0</v>
      </c>
      <c r="K248" s="22">
        <v>0</v>
      </c>
      <c r="L248" s="22">
        <v>1021594</v>
      </c>
      <c r="M248" s="22">
        <v>120933</v>
      </c>
      <c r="N248" s="22">
        <v>70043</v>
      </c>
      <c r="O248" s="22">
        <v>3125</v>
      </c>
      <c r="P248" s="22">
        <v>0</v>
      </c>
      <c r="Q248" s="22">
        <v>0</v>
      </c>
      <c r="R248" s="22">
        <v>194101</v>
      </c>
      <c r="S248" s="22">
        <v>827493</v>
      </c>
    </row>
    <row r="249" spans="1:19" x14ac:dyDescent="0.35">
      <c r="A249" s="22" t="s">
        <v>114</v>
      </c>
      <c r="B249" s="22" t="s">
        <v>507</v>
      </c>
      <c r="C249" s="22" t="s">
        <v>610</v>
      </c>
      <c r="D249" s="22" t="s">
        <v>611</v>
      </c>
      <c r="E249" s="22">
        <v>195616</v>
      </c>
      <c r="F249" s="22">
        <v>58520</v>
      </c>
      <c r="G249" s="22">
        <v>1900</v>
      </c>
      <c r="H249" s="22">
        <v>25185</v>
      </c>
      <c r="I249" s="22">
        <v>0</v>
      </c>
      <c r="J249" s="22">
        <v>0</v>
      </c>
      <c r="K249" s="22">
        <v>0</v>
      </c>
      <c r="L249" s="22">
        <v>281221</v>
      </c>
      <c r="M249" s="22">
        <v>25978</v>
      </c>
      <c r="N249" s="22">
        <v>10689</v>
      </c>
      <c r="O249" s="22">
        <v>1842</v>
      </c>
      <c r="P249" s="22">
        <v>83</v>
      </c>
      <c r="Q249" s="22">
        <v>0</v>
      </c>
      <c r="R249" s="22">
        <v>38592</v>
      </c>
      <c r="S249" s="22">
        <v>242629</v>
      </c>
    </row>
    <row r="250" spans="1:19" x14ac:dyDescent="0.35">
      <c r="A250" s="22" t="s">
        <v>114</v>
      </c>
      <c r="B250" s="22" t="s">
        <v>507</v>
      </c>
      <c r="C250" s="22" t="s">
        <v>612</v>
      </c>
      <c r="D250" s="22" t="s">
        <v>613</v>
      </c>
      <c r="E250" s="22">
        <v>437654</v>
      </c>
      <c r="F250" s="22">
        <v>124923</v>
      </c>
      <c r="G250" s="22">
        <v>6340</v>
      </c>
      <c r="H250" s="22">
        <v>17579</v>
      </c>
      <c r="I250" s="22">
        <v>4379</v>
      </c>
      <c r="J250" s="22">
        <v>0</v>
      </c>
      <c r="K250" s="22">
        <v>0</v>
      </c>
      <c r="L250" s="22">
        <v>590875</v>
      </c>
      <c r="M250" s="22">
        <v>94967</v>
      </c>
      <c r="N250" s="22">
        <v>28428</v>
      </c>
      <c r="O250" s="22">
        <v>6781</v>
      </c>
      <c r="P250" s="22">
        <v>0</v>
      </c>
      <c r="Q250" s="22">
        <v>0</v>
      </c>
      <c r="R250" s="22">
        <v>130176</v>
      </c>
      <c r="S250" s="22">
        <v>460699</v>
      </c>
    </row>
    <row r="251" spans="1:19" x14ac:dyDescent="0.35">
      <c r="A251" s="22" t="s">
        <v>114</v>
      </c>
      <c r="B251" s="22" t="s">
        <v>507</v>
      </c>
      <c r="C251" s="22" t="s">
        <v>614</v>
      </c>
      <c r="D251" s="22" t="s">
        <v>615</v>
      </c>
      <c r="E251" s="22">
        <v>938735</v>
      </c>
      <c r="F251" s="22">
        <v>113276</v>
      </c>
      <c r="G251" s="22">
        <v>6655</v>
      </c>
      <c r="H251" s="22">
        <v>37423</v>
      </c>
      <c r="I251" s="22">
        <v>0</v>
      </c>
      <c r="J251" s="22">
        <v>0</v>
      </c>
      <c r="K251" s="22">
        <v>0</v>
      </c>
      <c r="L251" s="22">
        <v>1096089</v>
      </c>
      <c r="M251" s="22">
        <v>222231</v>
      </c>
      <c r="N251" s="22">
        <v>29800</v>
      </c>
      <c r="O251" s="22">
        <v>0</v>
      </c>
      <c r="P251" s="22">
        <v>0</v>
      </c>
      <c r="Q251" s="22">
        <v>0</v>
      </c>
      <c r="R251" s="22">
        <v>252031</v>
      </c>
      <c r="S251" s="22">
        <v>844058</v>
      </c>
    </row>
    <row r="252" spans="1:19" x14ac:dyDescent="0.35">
      <c r="A252" s="22" t="s">
        <v>114</v>
      </c>
      <c r="B252" s="22" t="s">
        <v>507</v>
      </c>
      <c r="C252" s="22" t="s">
        <v>616</v>
      </c>
      <c r="D252" s="22" t="s">
        <v>617</v>
      </c>
      <c r="E252" s="22">
        <v>879911</v>
      </c>
      <c r="F252" s="22">
        <v>511713</v>
      </c>
      <c r="G252" s="22">
        <v>68421</v>
      </c>
      <c r="H252" s="22">
        <v>38766</v>
      </c>
      <c r="I252" s="22">
        <v>0</v>
      </c>
      <c r="J252" s="22">
        <v>1011</v>
      </c>
      <c r="K252" s="22">
        <v>0</v>
      </c>
      <c r="L252" s="22">
        <v>1499822</v>
      </c>
      <c r="M252" s="22">
        <v>164490</v>
      </c>
      <c r="N252" s="22">
        <v>63635</v>
      </c>
      <c r="O252" s="22">
        <v>3051</v>
      </c>
      <c r="P252" s="22">
        <v>0</v>
      </c>
      <c r="Q252" s="22">
        <v>0</v>
      </c>
      <c r="R252" s="22">
        <v>231176</v>
      </c>
      <c r="S252" s="22">
        <v>1268646</v>
      </c>
    </row>
    <row r="253" spans="1:19" x14ac:dyDescent="0.35">
      <c r="A253" s="22" t="s">
        <v>114</v>
      </c>
      <c r="B253" s="22" t="s">
        <v>507</v>
      </c>
      <c r="C253" s="22" t="s">
        <v>618</v>
      </c>
      <c r="D253" s="22" t="s">
        <v>619</v>
      </c>
      <c r="E253" s="22">
        <v>150452</v>
      </c>
      <c r="F253" s="22">
        <v>45936</v>
      </c>
      <c r="G253" s="22">
        <v>1</v>
      </c>
      <c r="H253" s="22">
        <v>6971</v>
      </c>
      <c r="I253" s="22">
        <v>0</v>
      </c>
      <c r="J253" s="22">
        <v>0</v>
      </c>
      <c r="K253" s="22">
        <v>0</v>
      </c>
      <c r="L253" s="22">
        <v>203360</v>
      </c>
      <c r="M253" s="22">
        <v>23237</v>
      </c>
      <c r="N253" s="22">
        <v>7920</v>
      </c>
      <c r="O253" s="22">
        <v>2927</v>
      </c>
      <c r="P253" s="22">
        <v>0</v>
      </c>
      <c r="Q253" s="22">
        <v>0</v>
      </c>
      <c r="R253" s="22">
        <v>34084</v>
      </c>
      <c r="S253" s="22">
        <v>169276</v>
      </c>
    </row>
    <row r="254" spans="1:19" x14ac:dyDescent="0.35">
      <c r="A254" s="22" t="s">
        <v>114</v>
      </c>
      <c r="B254" s="22" t="s">
        <v>507</v>
      </c>
      <c r="C254" s="22" t="s">
        <v>620</v>
      </c>
      <c r="D254" s="22" t="s">
        <v>621</v>
      </c>
      <c r="E254" s="22">
        <v>366336</v>
      </c>
      <c r="F254" s="22">
        <v>64994</v>
      </c>
      <c r="G254" s="22">
        <v>8795</v>
      </c>
      <c r="H254" s="22">
        <v>28601</v>
      </c>
      <c r="I254" s="22">
        <v>0</v>
      </c>
      <c r="J254" s="22">
        <v>0</v>
      </c>
      <c r="K254" s="22">
        <v>0</v>
      </c>
      <c r="L254" s="22">
        <v>468726</v>
      </c>
      <c r="M254" s="22">
        <v>131579</v>
      </c>
      <c r="N254" s="22">
        <v>3592</v>
      </c>
      <c r="O254" s="22">
        <v>5930</v>
      </c>
      <c r="P254" s="22">
        <v>2382</v>
      </c>
      <c r="Q254" s="22">
        <v>0</v>
      </c>
      <c r="R254" s="22">
        <v>143483</v>
      </c>
      <c r="S254" s="22">
        <v>325243</v>
      </c>
    </row>
    <row r="255" spans="1:19" x14ac:dyDescent="0.35">
      <c r="A255" s="22" t="s">
        <v>114</v>
      </c>
      <c r="B255" s="22" t="s">
        <v>507</v>
      </c>
      <c r="C255" s="22" t="s">
        <v>622</v>
      </c>
      <c r="D255" s="22" t="s">
        <v>623</v>
      </c>
      <c r="E255" s="22">
        <v>211381</v>
      </c>
      <c r="F255" s="22">
        <v>144083</v>
      </c>
      <c r="G255" s="22">
        <v>7987</v>
      </c>
      <c r="H255" s="22">
        <v>15619</v>
      </c>
      <c r="I255" s="22">
        <v>4118</v>
      </c>
      <c r="J255" s="22">
        <v>977</v>
      </c>
      <c r="K255" s="22">
        <v>0</v>
      </c>
      <c r="L255" s="22">
        <v>384165</v>
      </c>
      <c r="M255" s="22">
        <v>32166</v>
      </c>
      <c r="N255" s="22">
        <v>20070</v>
      </c>
      <c r="O255" s="22">
        <v>2350</v>
      </c>
      <c r="P255" s="22">
        <v>0</v>
      </c>
      <c r="Q255" s="22">
        <v>0</v>
      </c>
      <c r="R255" s="22">
        <v>54586</v>
      </c>
      <c r="S255" s="22">
        <v>329579</v>
      </c>
    </row>
    <row r="256" spans="1:19" x14ac:dyDescent="0.35">
      <c r="A256" s="22" t="s">
        <v>114</v>
      </c>
      <c r="B256" s="22" t="s">
        <v>507</v>
      </c>
      <c r="C256" s="22" t="s">
        <v>624</v>
      </c>
      <c r="D256" s="22" t="s">
        <v>625</v>
      </c>
      <c r="E256" s="22">
        <v>739341</v>
      </c>
      <c r="F256" s="22">
        <v>182510</v>
      </c>
      <c r="G256" s="22">
        <v>1749</v>
      </c>
      <c r="H256" s="22">
        <v>52249</v>
      </c>
      <c r="I256" s="22">
        <v>0</v>
      </c>
      <c r="J256" s="22">
        <v>0</v>
      </c>
      <c r="K256" s="22">
        <v>0</v>
      </c>
      <c r="L256" s="22">
        <v>975849</v>
      </c>
      <c r="M256" s="22">
        <v>115870</v>
      </c>
      <c r="N256" s="22">
        <v>27993</v>
      </c>
      <c r="O256" s="22">
        <v>7455</v>
      </c>
      <c r="P256" s="22">
        <v>0</v>
      </c>
      <c r="Q256" s="22">
        <v>0</v>
      </c>
      <c r="R256" s="22">
        <v>151318</v>
      </c>
      <c r="S256" s="22">
        <v>824531</v>
      </c>
    </row>
    <row r="257" spans="1:19" x14ac:dyDescent="0.35">
      <c r="A257" s="22" t="s">
        <v>114</v>
      </c>
      <c r="B257" s="22" t="s">
        <v>507</v>
      </c>
      <c r="C257" s="22" t="s">
        <v>626</v>
      </c>
      <c r="D257" s="22" t="s">
        <v>627</v>
      </c>
      <c r="E257" s="22">
        <v>523922</v>
      </c>
      <c r="F257" s="22">
        <v>79146</v>
      </c>
      <c r="G257" s="22">
        <v>1452</v>
      </c>
      <c r="H257" s="22">
        <v>15415</v>
      </c>
      <c r="I257" s="22">
        <v>0</v>
      </c>
      <c r="J257" s="22">
        <v>0</v>
      </c>
      <c r="K257" s="22">
        <v>0</v>
      </c>
      <c r="L257" s="22">
        <v>619935</v>
      </c>
      <c r="M257" s="22">
        <v>108096</v>
      </c>
      <c r="N257" s="22">
        <v>15078</v>
      </c>
      <c r="O257" s="22">
        <v>0</v>
      </c>
      <c r="P257" s="22">
        <v>0</v>
      </c>
      <c r="Q257" s="22">
        <v>0</v>
      </c>
      <c r="R257" s="22">
        <v>123174</v>
      </c>
      <c r="S257" s="22">
        <v>496761</v>
      </c>
    </row>
    <row r="258" spans="1:19" x14ac:dyDescent="0.35">
      <c r="A258" s="22" t="s">
        <v>114</v>
      </c>
      <c r="B258" s="22" t="s">
        <v>507</v>
      </c>
      <c r="C258" s="22" t="s">
        <v>628</v>
      </c>
      <c r="D258" s="22" t="s">
        <v>629</v>
      </c>
      <c r="E258" s="22">
        <v>145202</v>
      </c>
      <c r="F258" s="22">
        <v>61609</v>
      </c>
      <c r="G258" s="22">
        <v>0</v>
      </c>
      <c r="H258" s="22">
        <v>3590</v>
      </c>
      <c r="I258" s="22">
        <v>0</v>
      </c>
      <c r="J258" s="22">
        <v>1000</v>
      </c>
      <c r="K258" s="22">
        <v>0</v>
      </c>
      <c r="L258" s="22">
        <v>211401</v>
      </c>
      <c r="M258" s="22">
        <v>23800</v>
      </c>
      <c r="N258" s="22">
        <v>7950</v>
      </c>
      <c r="O258" s="22">
        <v>2870</v>
      </c>
      <c r="P258" s="22">
        <v>0</v>
      </c>
      <c r="Q258" s="22">
        <v>0</v>
      </c>
      <c r="R258" s="22">
        <v>34620</v>
      </c>
      <c r="S258" s="22">
        <v>176781</v>
      </c>
    </row>
    <row r="259" spans="1:19" x14ac:dyDescent="0.35">
      <c r="A259" s="22" t="s">
        <v>114</v>
      </c>
      <c r="B259" s="22" t="s">
        <v>507</v>
      </c>
      <c r="C259" s="22" t="s">
        <v>630</v>
      </c>
      <c r="D259" s="22" t="s">
        <v>631</v>
      </c>
      <c r="E259" s="22">
        <v>226094</v>
      </c>
      <c r="F259" s="22">
        <v>12306</v>
      </c>
      <c r="G259" s="22">
        <v>0</v>
      </c>
      <c r="H259" s="22">
        <v>5438</v>
      </c>
      <c r="I259" s="22">
        <v>0</v>
      </c>
      <c r="J259" s="22">
        <v>0</v>
      </c>
      <c r="K259" s="22">
        <v>0</v>
      </c>
      <c r="L259" s="22">
        <v>243838</v>
      </c>
      <c r="M259" s="22">
        <v>35761</v>
      </c>
      <c r="N259" s="22">
        <v>4171</v>
      </c>
      <c r="O259" s="22">
        <v>8471</v>
      </c>
      <c r="P259" s="22">
        <v>0</v>
      </c>
      <c r="Q259" s="22">
        <v>0</v>
      </c>
      <c r="R259" s="22">
        <v>48403</v>
      </c>
      <c r="S259" s="22">
        <v>195435</v>
      </c>
    </row>
    <row r="260" spans="1:19" x14ac:dyDescent="0.35">
      <c r="A260" s="22" t="s">
        <v>114</v>
      </c>
      <c r="B260" s="22" t="s">
        <v>507</v>
      </c>
      <c r="C260" s="22" t="s">
        <v>632</v>
      </c>
      <c r="D260" s="22" t="s">
        <v>633</v>
      </c>
      <c r="E260" s="22">
        <v>194754</v>
      </c>
      <c r="F260" s="22">
        <v>22891</v>
      </c>
      <c r="G260" s="22">
        <v>0</v>
      </c>
      <c r="H260" s="22">
        <v>22914</v>
      </c>
      <c r="I260" s="22">
        <v>0</v>
      </c>
      <c r="J260" s="22">
        <v>3177</v>
      </c>
      <c r="K260" s="22">
        <v>0</v>
      </c>
      <c r="L260" s="22">
        <v>243736</v>
      </c>
      <c r="M260" s="22">
        <v>42429</v>
      </c>
      <c r="N260" s="22">
        <v>5231</v>
      </c>
      <c r="O260" s="22">
        <v>10343</v>
      </c>
      <c r="P260" s="22">
        <v>0</v>
      </c>
      <c r="Q260" s="22">
        <v>0</v>
      </c>
      <c r="R260" s="22">
        <v>58003</v>
      </c>
      <c r="S260" s="22">
        <v>185733</v>
      </c>
    </row>
    <row r="261" spans="1:19" x14ac:dyDescent="0.35">
      <c r="A261" s="22" t="s">
        <v>114</v>
      </c>
      <c r="B261" s="22" t="s">
        <v>507</v>
      </c>
      <c r="C261" s="22" t="s">
        <v>634</v>
      </c>
      <c r="D261" s="22" t="s">
        <v>635</v>
      </c>
      <c r="E261" s="22">
        <v>298659</v>
      </c>
      <c r="F261" s="22">
        <v>21348</v>
      </c>
      <c r="G261" s="22">
        <v>628</v>
      </c>
      <c r="H261" s="22">
        <v>8257</v>
      </c>
      <c r="I261" s="22">
        <v>0</v>
      </c>
      <c r="J261" s="22">
        <v>724</v>
      </c>
      <c r="K261" s="22">
        <v>0</v>
      </c>
      <c r="L261" s="22">
        <v>329616</v>
      </c>
      <c r="M261" s="22">
        <v>46153</v>
      </c>
      <c r="N261" s="22">
        <v>5941</v>
      </c>
      <c r="O261" s="22">
        <v>13165</v>
      </c>
      <c r="P261" s="22">
        <v>0</v>
      </c>
      <c r="Q261" s="22">
        <v>0</v>
      </c>
      <c r="R261" s="22">
        <v>65259</v>
      </c>
      <c r="S261" s="22">
        <v>264357</v>
      </c>
    </row>
    <row r="262" spans="1:19" x14ac:dyDescent="0.35">
      <c r="A262" s="22" t="s">
        <v>114</v>
      </c>
      <c r="B262" s="22" t="s">
        <v>507</v>
      </c>
      <c r="C262" s="22" t="s">
        <v>636</v>
      </c>
      <c r="D262" s="22" t="s">
        <v>637</v>
      </c>
      <c r="E262" s="22">
        <v>202901</v>
      </c>
      <c r="F262" s="22">
        <v>312110</v>
      </c>
      <c r="G262" s="22">
        <v>45200</v>
      </c>
      <c r="H262" s="22">
        <v>35052</v>
      </c>
      <c r="I262" s="22">
        <v>0</v>
      </c>
      <c r="J262" s="22">
        <v>0</v>
      </c>
      <c r="K262" s="22">
        <v>-18330</v>
      </c>
      <c r="L262" s="22">
        <v>576933</v>
      </c>
      <c r="M262" s="22">
        <v>67344</v>
      </c>
      <c r="N262" s="22">
        <v>68967</v>
      </c>
      <c r="O262" s="22">
        <v>0</v>
      </c>
      <c r="P262" s="22">
        <v>19658</v>
      </c>
      <c r="Q262" s="22">
        <v>0</v>
      </c>
      <c r="R262" s="22">
        <v>155969</v>
      </c>
      <c r="S262" s="22">
        <v>420964</v>
      </c>
    </row>
    <row r="263" spans="1:19" x14ac:dyDescent="0.35">
      <c r="A263" s="22" t="s">
        <v>114</v>
      </c>
      <c r="B263" s="22" t="s">
        <v>507</v>
      </c>
      <c r="C263" s="22" t="s">
        <v>638</v>
      </c>
      <c r="D263" s="22" t="s">
        <v>639</v>
      </c>
      <c r="E263" s="22">
        <v>134483</v>
      </c>
      <c r="F263" s="22">
        <v>20772</v>
      </c>
      <c r="G263" s="22">
        <v>501</v>
      </c>
      <c r="H263" s="22">
        <v>6215</v>
      </c>
      <c r="I263" s="22">
        <v>0</v>
      </c>
      <c r="J263" s="22">
        <v>14</v>
      </c>
      <c r="K263" s="22">
        <v>0</v>
      </c>
      <c r="L263" s="22">
        <v>161985</v>
      </c>
      <c r="M263" s="22">
        <v>21671</v>
      </c>
      <c r="N263" s="22">
        <v>5071</v>
      </c>
      <c r="O263" s="22">
        <v>0</v>
      </c>
      <c r="P263" s="22">
        <v>0</v>
      </c>
      <c r="Q263" s="22">
        <v>0</v>
      </c>
      <c r="R263" s="22">
        <v>26742</v>
      </c>
      <c r="S263" s="22">
        <v>135243</v>
      </c>
    </row>
    <row r="264" spans="1:19" x14ac:dyDescent="0.35">
      <c r="A264" s="22" t="s">
        <v>114</v>
      </c>
      <c r="B264" s="22" t="s">
        <v>507</v>
      </c>
      <c r="C264" s="22" t="s">
        <v>640</v>
      </c>
      <c r="D264" s="22" t="s">
        <v>641</v>
      </c>
      <c r="E264" s="22">
        <v>352503</v>
      </c>
      <c r="F264" s="22">
        <v>84710</v>
      </c>
      <c r="G264" s="22">
        <v>1341</v>
      </c>
      <c r="H264" s="22">
        <v>5612</v>
      </c>
      <c r="I264" s="22">
        <v>0</v>
      </c>
      <c r="J264" s="22">
        <v>0</v>
      </c>
      <c r="K264" s="22">
        <v>0</v>
      </c>
      <c r="L264" s="22">
        <v>444166</v>
      </c>
      <c r="M264" s="22">
        <v>62401</v>
      </c>
      <c r="N264" s="22">
        <v>21428</v>
      </c>
      <c r="O264" s="22">
        <v>2160</v>
      </c>
      <c r="P264" s="22">
        <v>0</v>
      </c>
      <c r="Q264" s="22">
        <v>0</v>
      </c>
      <c r="R264" s="22">
        <v>85989</v>
      </c>
      <c r="S264" s="22">
        <v>358177</v>
      </c>
    </row>
    <row r="265" spans="1:19" x14ac:dyDescent="0.35">
      <c r="A265" s="22" t="s">
        <v>114</v>
      </c>
      <c r="B265" s="22" t="s">
        <v>507</v>
      </c>
      <c r="C265" s="22" t="s">
        <v>642</v>
      </c>
      <c r="D265" s="22" t="s">
        <v>643</v>
      </c>
      <c r="E265" s="22">
        <v>126819</v>
      </c>
      <c r="F265" s="22">
        <v>53157</v>
      </c>
      <c r="G265" s="22">
        <v>0</v>
      </c>
      <c r="H265" s="22">
        <v>6404</v>
      </c>
      <c r="I265" s="22">
        <v>707</v>
      </c>
      <c r="J265" s="22">
        <v>0</v>
      </c>
      <c r="K265" s="22">
        <v>0</v>
      </c>
      <c r="L265" s="22">
        <v>187087</v>
      </c>
      <c r="M265" s="22">
        <v>29586</v>
      </c>
      <c r="N265" s="22">
        <v>9203</v>
      </c>
      <c r="O265" s="22">
        <v>0</v>
      </c>
      <c r="P265" s="22">
        <v>0</v>
      </c>
      <c r="Q265" s="22">
        <v>0</v>
      </c>
      <c r="R265" s="22">
        <v>38789</v>
      </c>
      <c r="S265" s="22">
        <v>148298</v>
      </c>
    </row>
    <row r="266" spans="1:19" x14ac:dyDescent="0.35">
      <c r="A266" s="22" t="s">
        <v>114</v>
      </c>
      <c r="B266" s="22" t="s">
        <v>507</v>
      </c>
      <c r="C266" s="22" t="s">
        <v>644</v>
      </c>
      <c r="D266" s="22" t="s">
        <v>645</v>
      </c>
      <c r="E266" s="22">
        <v>318149</v>
      </c>
      <c r="F266" s="22">
        <v>25266</v>
      </c>
      <c r="G266" s="22">
        <v>1178</v>
      </c>
      <c r="H266" s="22">
        <v>9087</v>
      </c>
      <c r="I266" s="22">
        <v>0</v>
      </c>
      <c r="J266" s="22">
        <v>0</v>
      </c>
      <c r="K266" s="22">
        <v>0</v>
      </c>
      <c r="L266" s="22">
        <v>353680</v>
      </c>
      <c r="M266" s="22">
        <v>59493</v>
      </c>
      <c r="N266" s="22">
        <v>7210</v>
      </c>
      <c r="O266" s="22">
        <v>2141</v>
      </c>
      <c r="P266" s="22">
        <v>0</v>
      </c>
      <c r="Q266" s="22">
        <v>0</v>
      </c>
      <c r="R266" s="22">
        <v>68844</v>
      </c>
      <c r="S266" s="22">
        <v>284836</v>
      </c>
    </row>
    <row r="267" spans="1:19" x14ac:dyDescent="0.35">
      <c r="A267" s="22" t="s">
        <v>114</v>
      </c>
      <c r="B267" s="22" t="s">
        <v>507</v>
      </c>
      <c r="C267" s="22" t="s">
        <v>646</v>
      </c>
      <c r="D267" s="22" t="s">
        <v>647</v>
      </c>
      <c r="E267" s="22">
        <v>509004</v>
      </c>
      <c r="F267" s="22">
        <v>565205</v>
      </c>
      <c r="G267" s="22">
        <v>1</v>
      </c>
      <c r="H267" s="22">
        <v>27131</v>
      </c>
      <c r="I267" s="22">
        <v>0</v>
      </c>
      <c r="J267" s="22">
        <v>0</v>
      </c>
      <c r="K267" s="22">
        <v>0</v>
      </c>
      <c r="L267" s="22">
        <v>1101341</v>
      </c>
      <c r="M267" s="22">
        <v>93281</v>
      </c>
      <c r="N267" s="22">
        <v>111893</v>
      </c>
      <c r="O267" s="22">
        <v>2822</v>
      </c>
      <c r="P267" s="22">
        <v>0</v>
      </c>
      <c r="Q267" s="22">
        <v>-23717</v>
      </c>
      <c r="R267" s="22">
        <v>184279</v>
      </c>
      <c r="S267" s="22">
        <v>917062</v>
      </c>
    </row>
    <row r="268" spans="1:19" x14ac:dyDescent="0.35">
      <c r="A268" s="22" t="s">
        <v>114</v>
      </c>
      <c r="B268" s="22" t="s">
        <v>507</v>
      </c>
      <c r="C268" s="22" t="s">
        <v>648</v>
      </c>
      <c r="D268" s="22" t="s">
        <v>649</v>
      </c>
      <c r="E268" s="22">
        <v>513648</v>
      </c>
      <c r="F268" s="22">
        <v>0</v>
      </c>
      <c r="G268" s="22">
        <v>13446</v>
      </c>
      <c r="H268" s="22">
        <v>49846</v>
      </c>
      <c r="I268" s="22">
        <v>20603</v>
      </c>
      <c r="J268" s="22">
        <v>0</v>
      </c>
      <c r="K268" s="22">
        <v>0</v>
      </c>
      <c r="L268" s="22">
        <v>597543</v>
      </c>
      <c r="M268" s="22">
        <v>61976</v>
      </c>
      <c r="N268" s="22">
        <v>40065</v>
      </c>
      <c r="O268" s="22">
        <v>22755</v>
      </c>
      <c r="P268" s="22">
        <v>0</v>
      </c>
      <c r="Q268" s="22">
        <v>0</v>
      </c>
      <c r="R268" s="22">
        <v>124796</v>
      </c>
      <c r="S268" s="22">
        <v>472747</v>
      </c>
    </row>
    <row r="269" spans="1:19" x14ac:dyDescent="0.35">
      <c r="A269" s="22" t="s">
        <v>114</v>
      </c>
      <c r="B269" s="22" t="s">
        <v>507</v>
      </c>
      <c r="C269" s="22" t="s">
        <v>650</v>
      </c>
      <c r="D269" s="22" t="s">
        <v>651</v>
      </c>
      <c r="E269" s="22">
        <v>1005936</v>
      </c>
      <c r="F269" s="22">
        <v>0</v>
      </c>
      <c r="G269" s="22">
        <v>0</v>
      </c>
      <c r="H269" s="22">
        <v>3853</v>
      </c>
      <c r="I269" s="22">
        <v>0</v>
      </c>
      <c r="J269" s="22">
        <v>0</v>
      </c>
      <c r="K269" s="22">
        <v>0</v>
      </c>
      <c r="L269" s="22">
        <v>1009789</v>
      </c>
      <c r="M269" s="22">
        <v>336464</v>
      </c>
      <c r="N269" s="22">
        <v>10148</v>
      </c>
      <c r="O269" s="22">
        <v>0</v>
      </c>
      <c r="P269" s="22">
        <v>0</v>
      </c>
      <c r="Q269" s="22">
        <v>0</v>
      </c>
      <c r="R269" s="22">
        <v>346612</v>
      </c>
      <c r="S269" s="22">
        <v>663177</v>
      </c>
    </row>
    <row r="270" spans="1:19" x14ac:dyDescent="0.35">
      <c r="A270" s="22" t="s">
        <v>114</v>
      </c>
      <c r="B270" s="22" t="s">
        <v>507</v>
      </c>
      <c r="C270" s="22" t="s">
        <v>652</v>
      </c>
      <c r="D270" s="22" t="s">
        <v>653</v>
      </c>
      <c r="E270" s="22">
        <v>351633</v>
      </c>
      <c r="F270" s="22">
        <v>213344</v>
      </c>
      <c r="G270" s="22">
        <v>15364</v>
      </c>
      <c r="H270" s="22">
        <v>10193</v>
      </c>
      <c r="I270" s="22">
        <v>0</v>
      </c>
      <c r="J270" s="22">
        <v>2148</v>
      </c>
      <c r="K270" s="22">
        <v>0</v>
      </c>
      <c r="L270" s="22">
        <v>592682</v>
      </c>
      <c r="M270" s="22">
        <v>74471</v>
      </c>
      <c r="N270" s="22">
        <v>54189</v>
      </c>
      <c r="O270" s="22">
        <v>3195</v>
      </c>
      <c r="P270" s="22">
        <v>0</v>
      </c>
      <c r="Q270" s="22">
        <v>0</v>
      </c>
      <c r="R270" s="22">
        <v>131855</v>
      </c>
      <c r="S270" s="22">
        <v>460827</v>
      </c>
    </row>
    <row r="271" spans="1:19" x14ac:dyDescent="0.35">
      <c r="A271" s="22" t="s">
        <v>114</v>
      </c>
      <c r="B271" s="22" t="s">
        <v>507</v>
      </c>
      <c r="C271" s="22" t="s">
        <v>654</v>
      </c>
      <c r="D271" s="22" t="s">
        <v>655</v>
      </c>
      <c r="E271" s="22">
        <v>1040769</v>
      </c>
      <c r="F271" s="22">
        <v>17926</v>
      </c>
      <c r="G271" s="22">
        <v>0</v>
      </c>
      <c r="H271" s="22">
        <v>14442</v>
      </c>
      <c r="I271" s="22">
        <v>0</v>
      </c>
      <c r="J271" s="22">
        <v>0</v>
      </c>
      <c r="K271" s="22">
        <v>0</v>
      </c>
      <c r="L271" s="22">
        <v>1073137</v>
      </c>
      <c r="M271" s="22">
        <v>224162</v>
      </c>
      <c r="N271" s="22">
        <v>8125</v>
      </c>
      <c r="O271" s="22">
        <v>33492</v>
      </c>
      <c r="P271" s="22">
        <v>0</v>
      </c>
      <c r="Q271" s="22">
        <v>0</v>
      </c>
      <c r="R271" s="22">
        <v>265779</v>
      </c>
      <c r="S271" s="22">
        <v>807358</v>
      </c>
    </row>
    <row r="272" spans="1:19" x14ac:dyDescent="0.35">
      <c r="A272" s="22" t="s">
        <v>114</v>
      </c>
      <c r="B272" s="22" t="s">
        <v>507</v>
      </c>
      <c r="C272" s="22" t="s">
        <v>656</v>
      </c>
      <c r="D272" s="22" t="s">
        <v>657</v>
      </c>
      <c r="E272" s="22">
        <v>146074</v>
      </c>
      <c r="F272" s="22">
        <v>59039</v>
      </c>
      <c r="G272" s="22">
        <v>410</v>
      </c>
      <c r="H272" s="22">
        <v>14590</v>
      </c>
      <c r="I272" s="22">
        <v>0</v>
      </c>
      <c r="J272" s="22">
        <v>116</v>
      </c>
      <c r="K272" s="22">
        <v>0</v>
      </c>
      <c r="L272" s="22">
        <v>220229</v>
      </c>
      <c r="M272" s="22">
        <v>23965</v>
      </c>
      <c r="N272" s="22">
        <v>7648</v>
      </c>
      <c r="O272" s="22">
        <v>3624</v>
      </c>
      <c r="P272" s="22">
        <v>0</v>
      </c>
      <c r="Q272" s="22">
        <v>0</v>
      </c>
      <c r="R272" s="22">
        <v>35237</v>
      </c>
      <c r="S272" s="22">
        <v>184992</v>
      </c>
    </row>
    <row r="273" spans="1:19" x14ac:dyDescent="0.35">
      <c r="A273" s="22" t="s">
        <v>114</v>
      </c>
      <c r="B273" s="22" t="s">
        <v>507</v>
      </c>
      <c r="C273" s="22" t="s">
        <v>658</v>
      </c>
      <c r="D273" s="22" t="s">
        <v>659</v>
      </c>
      <c r="E273" s="22">
        <v>212462</v>
      </c>
      <c r="F273" s="22">
        <v>47966</v>
      </c>
      <c r="G273" s="22">
        <v>0</v>
      </c>
      <c r="H273" s="22">
        <v>25443</v>
      </c>
      <c r="I273" s="22">
        <v>0</v>
      </c>
      <c r="J273" s="22">
        <v>108</v>
      </c>
      <c r="K273" s="22">
        <v>0</v>
      </c>
      <c r="L273" s="22">
        <v>285979</v>
      </c>
      <c r="M273" s="22">
        <v>29160</v>
      </c>
      <c r="N273" s="22">
        <v>7671</v>
      </c>
      <c r="O273" s="22">
        <v>9415</v>
      </c>
      <c r="P273" s="22">
        <v>0</v>
      </c>
      <c r="Q273" s="22">
        <v>-470</v>
      </c>
      <c r="R273" s="22">
        <v>45776</v>
      </c>
      <c r="S273" s="22">
        <v>240203</v>
      </c>
    </row>
    <row r="274" spans="1:19" x14ac:dyDescent="0.35">
      <c r="A274" s="22" t="s">
        <v>114</v>
      </c>
      <c r="B274" s="22" t="s">
        <v>507</v>
      </c>
      <c r="C274" s="22" t="s">
        <v>660</v>
      </c>
      <c r="D274" s="22" t="s">
        <v>661</v>
      </c>
      <c r="E274" s="22">
        <v>634668</v>
      </c>
      <c r="F274" s="22">
        <v>182603</v>
      </c>
      <c r="G274" s="22">
        <v>1876</v>
      </c>
      <c r="H274" s="22">
        <v>29636</v>
      </c>
      <c r="I274" s="22">
        <v>0</v>
      </c>
      <c r="J274" s="22">
        <v>1858</v>
      </c>
      <c r="K274" s="22">
        <v>0</v>
      </c>
      <c r="L274" s="22">
        <v>850641</v>
      </c>
      <c r="M274" s="22">
        <v>124378</v>
      </c>
      <c r="N274" s="22">
        <v>37574</v>
      </c>
      <c r="O274" s="22">
        <v>1555</v>
      </c>
      <c r="P274" s="22">
        <v>0</v>
      </c>
      <c r="Q274" s="22">
        <v>0</v>
      </c>
      <c r="R274" s="22">
        <v>163507</v>
      </c>
      <c r="S274" s="22">
        <v>687134</v>
      </c>
    </row>
    <row r="275" spans="1:19" x14ac:dyDescent="0.35">
      <c r="A275" s="22" t="s">
        <v>114</v>
      </c>
      <c r="B275" s="22" t="s">
        <v>507</v>
      </c>
      <c r="C275" s="22" t="s">
        <v>662</v>
      </c>
      <c r="D275" s="22" t="s">
        <v>663</v>
      </c>
      <c r="E275" s="22">
        <v>373965</v>
      </c>
      <c r="F275" s="22">
        <v>97659</v>
      </c>
      <c r="G275" s="22">
        <v>12713</v>
      </c>
      <c r="H275" s="22">
        <v>8550</v>
      </c>
      <c r="I275" s="22">
        <v>0</v>
      </c>
      <c r="J275" s="22">
        <v>0</v>
      </c>
      <c r="K275" s="22">
        <v>0</v>
      </c>
      <c r="L275" s="22">
        <v>492887</v>
      </c>
      <c r="M275" s="22">
        <v>53734</v>
      </c>
      <c r="N275" s="22">
        <v>16425</v>
      </c>
      <c r="O275" s="22">
        <v>9398</v>
      </c>
      <c r="P275" s="22">
        <v>0</v>
      </c>
      <c r="Q275" s="22">
        <v>0</v>
      </c>
      <c r="R275" s="22">
        <v>79557</v>
      </c>
      <c r="S275" s="22">
        <v>413330</v>
      </c>
    </row>
    <row r="276" spans="1:19" x14ac:dyDescent="0.35">
      <c r="A276" s="22" t="s">
        <v>114</v>
      </c>
      <c r="B276" s="22" t="s">
        <v>507</v>
      </c>
      <c r="C276" s="22" t="s">
        <v>664</v>
      </c>
      <c r="D276" s="22" t="s">
        <v>665</v>
      </c>
      <c r="E276" s="22">
        <v>193773</v>
      </c>
      <c r="F276" s="22">
        <v>37282</v>
      </c>
      <c r="G276" s="22">
        <v>0</v>
      </c>
      <c r="H276" s="22">
        <v>10079</v>
      </c>
      <c r="I276" s="22">
        <v>690</v>
      </c>
      <c r="J276" s="22">
        <v>0</v>
      </c>
      <c r="K276" s="22">
        <v>0</v>
      </c>
      <c r="L276" s="22">
        <v>241824</v>
      </c>
      <c r="M276" s="22">
        <v>42950</v>
      </c>
      <c r="N276" s="22">
        <v>7589</v>
      </c>
      <c r="O276" s="22">
        <v>13176</v>
      </c>
      <c r="P276" s="22">
        <v>0</v>
      </c>
      <c r="Q276" s="22">
        <v>0</v>
      </c>
      <c r="R276" s="22">
        <v>63715</v>
      </c>
      <c r="S276" s="22">
        <v>178109</v>
      </c>
    </row>
    <row r="277" spans="1:19" x14ac:dyDescent="0.35">
      <c r="A277" s="22" t="s">
        <v>114</v>
      </c>
      <c r="B277" s="22" t="s">
        <v>507</v>
      </c>
      <c r="C277" s="22" t="s">
        <v>666</v>
      </c>
      <c r="D277" s="22" t="s">
        <v>667</v>
      </c>
      <c r="E277" s="22">
        <v>666476</v>
      </c>
      <c r="F277" s="22">
        <v>245458</v>
      </c>
      <c r="G277" s="22">
        <v>966</v>
      </c>
      <c r="H277" s="22">
        <v>160321</v>
      </c>
      <c r="I277" s="22">
        <v>0</v>
      </c>
      <c r="J277" s="22">
        <v>0</v>
      </c>
      <c r="K277" s="22">
        <v>1793</v>
      </c>
      <c r="L277" s="22">
        <v>1075014</v>
      </c>
      <c r="M277" s="22">
        <v>167508</v>
      </c>
      <c r="N277" s="22">
        <v>78130</v>
      </c>
      <c r="O277" s="22">
        <v>4456</v>
      </c>
      <c r="P277" s="22">
        <v>0</v>
      </c>
      <c r="Q277" s="22">
        <v>0</v>
      </c>
      <c r="R277" s="22">
        <v>250094</v>
      </c>
      <c r="S277" s="22">
        <v>824920</v>
      </c>
    </row>
    <row r="278" spans="1:19" x14ac:dyDescent="0.35">
      <c r="A278" s="22" t="s">
        <v>114</v>
      </c>
      <c r="B278" s="22" t="s">
        <v>507</v>
      </c>
      <c r="C278" s="22" t="s">
        <v>668</v>
      </c>
      <c r="D278" s="22" t="s">
        <v>669</v>
      </c>
      <c r="E278" s="22">
        <v>121895</v>
      </c>
      <c r="F278" s="22">
        <v>19581</v>
      </c>
      <c r="G278" s="22">
        <v>0</v>
      </c>
      <c r="H278" s="22">
        <v>6327</v>
      </c>
      <c r="I278" s="22">
        <v>0</v>
      </c>
      <c r="J278" s="22">
        <v>0</v>
      </c>
      <c r="K278" s="22">
        <v>0</v>
      </c>
      <c r="L278" s="22">
        <v>147803</v>
      </c>
      <c r="M278" s="22">
        <v>19243</v>
      </c>
      <c r="N278" s="22">
        <v>5727</v>
      </c>
      <c r="O278" s="22">
        <v>2991</v>
      </c>
      <c r="P278" s="22">
        <v>0</v>
      </c>
      <c r="Q278" s="22">
        <v>0</v>
      </c>
      <c r="R278" s="22">
        <v>27961</v>
      </c>
      <c r="S278" s="22">
        <v>119842</v>
      </c>
    </row>
    <row r="279" spans="1:19" x14ac:dyDescent="0.35">
      <c r="A279" s="22" t="s">
        <v>114</v>
      </c>
      <c r="B279" s="22" t="s">
        <v>670</v>
      </c>
      <c r="C279" s="22" t="s">
        <v>671</v>
      </c>
      <c r="D279" s="22" t="s">
        <v>672</v>
      </c>
      <c r="E279" s="22">
        <v>455856</v>
      </c>
      <c r="F279" s="22">
        <v>0</v>
      </c>
      <c r="G279" s="22">
        <v>0</v>
      </c>
      <c r="H279" s="22">
        <v>1994</v>
      </c>
      <c r="I279" s="22">
        <v>0</v>
      </c>
      <c r="J279" s="22">
        <v>0</v>
      </c>
      <c r="K279" s="22">
        <v>0</v>
      </c>
      <c r="L279" s="22">
        <v>457850</v>
      </c>
      <c r="M279" s="22">
        <v>196416</v>
      </c>
      <c r="N279" s="22">
        <v>2368</v>
      </c>
      <c r="O279" s="22">
        <v>0</v>
      </c>
      <c r="P279" s="22">
        <v>0</v>
      </c>
      <c r="Q279" s="22">
        <v>0</v>
      </c>
      <c r="R279" s="22">
        <v>198784</v>
      </c>
      <c r="S279" s="22">
        <v>259066</v>
      </c>
    </row>
    <row r="280" spans="1:19" x14ac:dyDescent="0.35">
      <c r="A280" s="22" t="s">
        <v>114</v>
      </c>
      <c r="B280" s="22" t="s">
        <v>670</v>
      </c>
      <c r="C280" s="22" t="s">
        <v>673</v>
      </c>
      <c r="D280" s="22" t="s">
        <v>674</v>
      </c>
      <c r="E280" s="22">
        <v>121810</v>
      </c>
      <c r="F280" s="22">
        <v>0</v>
      </c>
      <c r="G280" s="22">
        <v>0</v>
      </c>
      <c r="H280" s="22">
        <v>313</v>
      </c>
      <c r="I280" s="22">
        <v>0</v>
      </c>
      <c r="J280" s="22">
        <v>0</v>
      </c>
      <c r="K280" s="22">
        <v>0</v>
      </c>
      <c r="L280" s="22">
        <v>122123</v>
      </c>
      <c r="M280" s="22">
        <v>56418</v>
      </c>
      <c r="N280" s="22">
        <v>185</v>
      </c>
      <c r="O280" s="22">
        <v>0</v>
      </c>
      <c r="P280" s="22">
        <v>0</v>
      </c>
      <c r="Q280" s="22">
        <v>0</v>
      </c>
      <c r="R280" s="22">
        <v>56603</v>
      </c>
      <c r="S280" s="22">
        <v>65520</v>
      </c>
    </row>
    <row r="281" spans="1:19" x14ac:dyDescent="0.35">
      <c r="A281" s="22" t="s">
        <v>114</v>
      </c>
      <c r="B281" s="22" t="s">
        <v>670</v>
      </c>
      <c r="C281" s="22" t="s">
        <v>675</v>
      </c>
      <c r="D281" s="22" t="s">
        <v>676</v>
      </c>
      <c r="E281" s="22">
        <v>125651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125651</v>
      </c>
      <c r="M281" s="22">
        <v>32956</v>
      </c>
      <c r="N281" s="22">
        <v>197</v>
      </c>
      <c r="O281" s="22">
        <v>2803</v>
      </c>
      <c r="P281" s="22">
        <v>0</v>
      </c>
      <c r="Q281" s="22">
        <v>0</v>
      </c>
      <c r="R281" s="22">
        <v>35956</v>
      </c>
      <c r="S281" s="22">
        <v>89695</v>
      </c>
    </row>
    <row r="282" spans="1:19" x14ac:dyDescent="0.35">
      <c r="A282" s="22" t="s">
        <v>114</v>
      </c>
      <c r="B282" s="22" t="s">
        <v>670</v>
      </c>
      <c r="C282" s="22" t="s">
        <v>677</v>
      </c>
      <c r="D282" s="22" t="s">
        <v>678</v>
      </c>
      <c r="E282" s="22">
        <v>763008</v>
      </c>
      <c r="F282" s="22">
        <v>9247</v>
      </c>
      <c r="G282" s="22">
        <v>0</v>
      </c>
      <c r="H282" s="22">
        <v>782</v>
      </c>
      <c r="I282" s="22">
        <v>0</v>
      </c>
      <c r="J282" s="22">
        <v>0</v>
      </c>
      <c r="K282" s="22">
        <v>0</v>
      </c>
      <c r="L282" s="22">
        <v>773037</v>
      </c>
      <c r="M282" s="22">
        <v>448902</v>
      </c>
      <c r="N282" s="22">
        <v>6888</v>
      </c>
      <c r="O282" s="22">
        <v>0</v>
      </c>
      <c r="P282" s="22">
        <v>0</v>
      </c>
      <c r="Q282" s="22">
        <v>0</v>
      </c>
      <c r="R282" s="22">
        <v>455790</v>
      </c>
      <c r="S282" s="22">
        <v>317247</v>
      </c>
    </row>
    <row r="283" spans="1:19" x14ac:dyDescent="0.35">
      <c r="A283" s="22" t="s">
        <v>114</v>
      </c>
      <c r="B283" s="22" t="s">
        <v>670</v>
      </c>
      <c r="C283" s="22" t="s">
        <v>679</v>
      </c>
      <c r="D283" s="22" t="s">
        <v>680</v>
      </c>
      <c r="E283" s="22">
        <v>311666</v>
      </c>
      <c r="F283" s="22">
        <v>0</v>
      </c>
      <c r="G283" s="22">
        <v>0</v>
      </c>
      <c r="H283" s="22">
        <v>1722</v>
      </c>
      <c r="I283" s="22">
        <v>0</v>
      </c>
      <c r="J283" s="22">
        <v>0</v>
      </c>
      <c r="K283" s="22">
        <v>0</v>
      </c>
      <c r="L283" s="22">
        <v>313388</v>
      </c>
      <c r="M283" s="22">
        <v>143667</v>
      </c>
      <c r="N283" s="22">
        <v>2531</v>
      </c>
      <c r="O283" s="22">
        <v>5601</v>
      </c>
      <c r="P283" s="22">
        <v>0</v>
      </c>
      <c r="Q283" s="22">
        <v>0</v>
      </c>
      <c r="R283" s="22">
        <v>151799</v>
      </c>
      <c r="S283" s="22">
        <v>161589</v>
      </c>
    </row>
    <row r="284" spans="1:19" x14ac:dyDescent="0.35">
      <c r="A284" s="22" t="s">
        <v>114</v>
      </c>
      <c r="B284" s="22" t="s">
        <v>670</v>
      </c>
      <c r="C284" s="22" t="s">
        <v>681</v>
      </c>
      <c r="D284" s="22" t="s">
        <v>682</v>
      </c>
      <c r="E284" s="22">
        <v>147869</v>
      </c>
      <c r="F284" s="22">
        <v>0</v>
      </c>
      <c r="G284" s="22">
        <v>0</v>
      </c>
      <c r="H284" s="22">
        <v>617</v>
      </c>
      <c r="I284" s="22">
        <v>0</v>
      </c>
      <c r="J284" s="22">
        <v>0</v>
      </c>
      <c r="K284" s="22">
        <v>0</v>
      </c>
      <c r="L284" s="22">
        <v>148486</v>
      </c>
      <c r="M284" s="22">
        <v>75462</v>
      </c>
      <c r="N284" s="22">
        <v>619</v>
      </c>
      <c r="O284" s="22">
        <v>2559</v>
      </c>
      <c r="P284" s="22">
        <v>0</v>
      </c>
      <c r="Q284" s="22">
        <v>0</v>
      </c>
      <c r="R284" s="22">
        <v>78640</v>
      </c>
      <c r="S284" s="22">
        <v>69846</v>
      </c>
    </row>
    <row r="285" spans="1:19" x14ac:dyDescent="0.35">
      <c r="A285" s="22" t="s">
        <v>114</v>
      </c>
      <c r="B285" s="22" t="s">
        <v>670</v>
      </c>
      <c r="C285" s="22" t="s">
        <v>683</v>
      </c>
      <c r="D285" s="22" t="s">
        <v>684</v>
      </c>
      <c r="E285" s="22">
        <v>112713</v>
      </c>
      <c r="F285" s="22">
        <v>0</v>
      </c>
      <c r="G285" s="22">
        <v>0</v>
      </c>
      <c r="H285" s="22">
        <v>222</v>
      </c>
      <c r="I285" s="22">
        <v>0</v>
      </c>
      <c r="J285" s="22">
        <v>0</v>
      </c>
      <c r="K285" s="22">
        <v>0</v>
      </c>
      <c r="L285" s="22">
        <v>112935</v>
      </c>
      <c r="M285" s="22">
        <v>55283</v>
      </c>
      <c r="N285" s="22">
        <v>121</v>
      </c>
      <c r="O285" s="22">
        <v>0</v>
      </c>
      <c r="P285" s="22">
        <v>0</v>
      </c>
      <c r="Q285" s="22">
        <v>0</v>
      </c>
      <c r="R285" s="22">
        <v>55404</v>
      </c>
      <c r="S285" s="22">
        <v>57531</v>
      </c>
    </row>
    <row r="286" spans="1:19" x14ac:dyDescent="0.35">
      <c r="A286" s="22" t="s">
        <v>114</v>
      </c>
      <c r="B286" s="22" t="s">
        <v>670</v>
      </c>
      <c r="C286" s="22" t="s">
        <v>685</v>
      </c>
      <c r="D286" s="22" t="s">
        <v>686</v>
      </c>
      <c r="E286" s="22">
        <v>94971</v>
      </c>
      <c r="F286" s="22">
        <v>1</v>
      </c>
      <c r="G286" s="22">
        <v>1</v>
      </c>
      <c r="H286" s="22">
        <v>129</v>
      </c>
      <c r="I286" s="22">
        <v>0</v>
      </c>
      <c r="J286" s="22">
        <v>0</v>
      </c>
      <c r="K286" s="22">
        <v>0</v>
      </c>
      <c r="L286" s="22">
        <v>95102</v>
      </c>
      <c r="M286" s="22">
        <v>35303</v>
      </c>
      <c r="N286" s="22">
        <v>1</v>
      </c>
      <c r="O286" s="22">
        <v>0</v>
      </c>
      <c r="P286" s="22">
        <v>0</v>
      </c>
      <c r="Q286" s="22">
        <v>0</v>
      </c>
      <c r="R286" s="22">
        <v>35304</v>
      </c>
      <c r="S286" s="22">
        <v>59798</v>
      </c>
    </row>
    <row r="287" spans="1:19" x14ac:dyDescent="0.35">
      <c r="A287" s="22" t="s">
        <v>114</v>
      </c>
      <c r="B287" s="22" t="s">
        <v>670</v>
      </c>
      <c r="C287" s="22" t="s">
        <v>687</v>
      </c>
      <c r="D287" s="22" t="s">
        <v>688</v>
      </c>
      <c r="E287" s="22">
        <v>475491</v>
      </c>
      <c r="F287" s="22">
        <v>0</v>
      </c>
      <c r="G287" s="22">
        <v>0</v>
      </c>
      <c r="H287" s="22">
        <v>1168</v>
      </c>
      <c r="I287" s="22">
        <v>0</v>
      </c>
      <c r="J287" s="22">
        <v>0</v>
      </c>
      <c r="K287" s="22">
        <v>0</v>
      </c>
      <c r="L287" s="22">
        <v>476659</v>
      </c>
      <c r="M287" s="22">
        <v>185095</v>
      </c>
      <c r="N287" s="22">
        <v>1140</v>
      </c>
      <c r="O287" s="22">
        <v>0</v>
      </c>
      <c r="P287" s="22">
        <v>0</v>
      </c>
      <c r="Q287" s="22">
        <v>0</v>
      </c>
      <c r="R287" s="22">
        <v>186235</v>
      </c>
      <c r="S287" s="22">
        <v>290424</v>
      </c>
    </row>
    <row r="288" spans="1:19" x14ac:dyDescent="0.35">
      <c r="A288" s="22" t="s">
        <v>114</v>
      </c>
      <c r="B288" s="22" t="s">
        <v>670</v>
      </c>
      <c r="C288" s="22" t="s">
        <v>689</v>
      </c>
      <c r="D288" s="22" t="s">
        <v>690</v>
      </c>
      <c r="E288" s="22">
        <v>217224</v>
      </c>
      <c r="F288" s="22">
        <v>0</v>
      </c>
      <c r="G288" s="22">
        <v>0</v>
      </c>
      <c r="H288" s="22">
        <v>346</v>
      </c>
      <c r="I288" s="22">
        <v>0</v>
      </c>
      <c r="J288" s="22">
        <v>0</v>
      </c>
      <c r="K288" s="22">
        <v>0</v>
      </c>
      <c r="L288" s="22">
        <v>217570</v>
      </c>
      <c r="M288" s="22">
        <v>118029</v>
      </c>
      <c r="N288" s="22">
        <v>0</v>
      </c>
      <c r="O288" s="22">
        <v>0</v>
      </c>
      <c r="P288" s="22">
        <v>0</v>
      </c>
      <c r="Q288" s="22">
        <v>0</v>
      </c>
      <c r="R288" s="22">
        <v>118029</v>
      </c>
      <c r="S288" s="22">
        <v>99541</v>
      </c>
    </row>
    <row r="289" spans="1:19" x14ac:dyDescent="0.35">
      <c r="A289" s="22" t="s">
        <v>114</v>
      </c>
      <c r="B289" s="22" t="s">
        <v>670</v>
      </c>
      <c r="C289" s="22" t="s">
        <v>691</v>
      </c>
      <c r="D289" s="22" t="s">
        <v>692</v>
      </c>
      <c r="E289" s="22">
        <v>789760</v>
      </c>
      <c r="F289" s="22">
        <v>0</v>
      </c>
      <c r="G289" s="22">
        <v>0</v>
      </c>
      <c r="H289" s="22">
        <v>2975</v>
      </c>
      <c r="I289" s="22">
        <v>0</v>
      </c>
      <c r="J289" s="22">
        <v>0</v>
      </c>
      <c r="K289" s="22">
        <v>0</v>
      </c>
      <c r="L289" s="22">
        <v>792735</v>
      </c>
      <c r="M289" s="22">
        <v>281310</v>
      </c>
      <c r="N289" s="22">
        <v>2961</v>
      </c>
      <c r="O289" s="22">
        <v>0</v>
      </c>
      <c r="P289" s="22">
        <v>0</v>
      </c>
      <c r="Q289" s="22">
        <v>0</v>
      </c>
      <c r="R289" s="22">
        <v>284271</v>
      </c>
      <c r="S289" s="22">
        <v>508464</v>
      </c>
    </row>
    <row r="290" spans="1:19" x14ac:dyDescent="0.35">
      <c r="A290" s="22" t="s">
        <v>114</v>
      </c>
      <c r="B290" s="22" t="s">
        <v>670</v>
      </c>
      <c r="C290" s="22" t="s">
        <v>693</v>
      </c>
      <c r="D290" s="22" t="s">
        <v>694</v>
      </c>
      <c r="E290" s="22">
        <v>441841</v>
      </c>
      <c r="F290" s="22">
        <v>0</v>
      </c>
      <c r="G290" s="22">
        <v>0</v>
      </c>
      <c r="H290" s="22">
        <v>1703</v>
      </c>
      <c r="I290" s="22">
        <v>0</v>
      </c>
      <c r="J290" s="22">
        <v>0</v>
      </c>
      <c r="K290" s="22">
        <v>0</v>
      </c>
      <c r="L290" s="22">
        <v>443544</v>
      </c>
      <c r="M290" s="22">
        <v>212597</v>
      </c>
      <c r="N290" s="22">
        <v>988</v>
      </c>
      <c r="O290" s="22">
        <v>0</v>
      </c>
      <c r="P290" s="22">
        <v>0</v>
      </c>
      <c r="Q290" s="22">
        <v>0</v>
      </c>
      <c r="R290" s="22">
        <v>213585</v>
      </c>
      <c r="S290" s="22">
        <v>229959</v>
      </c>
    </row>
    <row r="291" spans="1:19" x14ac:dyDescent="0.35">
      <c r="A291" s="22" t="s">
        <v>114</v>
      </c>
      <c r="B291" s="22" t="s">
        <v>670</v>
      </c>
      <c r="C291" s="22" t="s">
        <v>695</v>
      </c>
      <c r="D291" s="22" t="s">
        <v>696</v>
      </c>
      <c r="E291" s="22">
        <v>555023</v>
      </c>
      <c r="F291" s="22">
        <v>6803</v>
      </c>
      <c r="G291" s="22">
        <v>0</v>
      </c>
      <c r="H291" s="22">
        <v>1452</v>
      </c>
      <c r="I291" s="22">
        <v>0</v>
      </c>
      <c r="J291" s="22">
        <v>0</v>
      </c>
      <c r="K291" s="22">
        <v>10390</v>
      </c>
      <c r="L291" s="22">
        <v>573668</v>
      </c>
      <c r="M291" s="22">
        <v>217758</v>
      </c>
      <c r="N291" s="22">
        <v>21080</v>
      </c>
      <c r="O291" s="22">
        <v>0</v>
      </c>
      <c r="P291" s="22">
        <v>0</v>
      </c>
      <c r="Q291" s="22">
        <v>0</v>
      </c>
      <c r="R291" s="22">
        <v>238838</v>
      </c>
      <c r="S291" s="22">
        <v>334830</v>
      </c>
    </row>
    <row r="292" spans="1:19" x14ac:dyDescent="0.35">
      <c r="A292" s="22" t="s">
        <v>114</v>
      </c>
      <c r="B292" s="22" t="s">
        <v>670</v>
      </c>
      <c r="C292" s="22" t="s">
        <v>697</v>
      </c>
      <c r="D292" s="22" t="s">
        <v>698</v>
      </c>
      <c r="E292" s="22">
        <v>245760</v>
      </c>
      <c r="F292" s="22">
        <v>0</v>
      </c>
      <c r="G292" s="22">
        <v>0</v>
      </c>
      <c r="H292" s="22">
        <v>141</v>
      </c>
      <c r="I292" s="22">
        <v>0</v>
      </c>
      <c r="J292" s="22">
        <v>0</v>
      </c>
      <c r="K292" s="22">
        <v>0</v>
      </c>
      <c r="L292" s="22">
        <v>245901</v>
      </c>
      <c r="M292" s="22">
        <v>105618</v>
      </c>
      <c r="N292" s="22">
        <v>150</v>
      </c>
      <c r="O292" s="22">
        <v>0</v>
      </c>
      <c r="P292" s="22">
        <v>0</v>
      </c>
      <c r="Q292" s="22">
        <v>0</v>
      </c>
      <c r="R292" s="22">
        <v>105768</v>
      </c>
      <c r="S292" s="22">
        <v>140133</v>
      </c>
    </row>
    <row r="293" spans="1:19" x14ac:dyDescent="0.35">
      <c r="A293" s="22" t="s">
        <v>114</v>
      </c>
      <c r="B293" s="22" t="s">
        <v>670</v>
      </c>
      <c r="C293" s="22" t="s">
        <v>699</v>
      </c>
      <c r="D293" s="22" t="s">
        <v>700</v>
      </c>
      <c r="E293" s="22">
        <v>114954</v>
      </c>
      <c r="F293" s="22">
        <v>0</v>
      </c>
      <c r="G293" s="22">
        <v>0</v>
      </c>
      <c r="H293" s="22">
        <v>1878</v>
      </c>
      <c r="I293" s="22">
        <v>0</v>
      </c>
      <c r="J293" s="22">
        <v>0</v>
      </c>
      <c r="K293" s="22">
        <v>0</v>
      </c>
      <c r="L293" s="22">
        <v>116832</v>
      </c>
      <c r="M293" s="22">
        <v>41052</v>
      </c>
      <c r="N293" s="22">
        <v>628</v>
      </c>
      <c r="O293" s="22">
        <v>0</v>
      </c>
      <c r="P293" s="22">
        <v>0</v>
      </c>
      <c r="Q293" s="22">
        <v>250</v>
      </c>
      <c r="R293" s="22">
        <v>41930</v>
      </c>
      <c r="S293" s="22">
        <v>74902</v>
      </c>
    </row>
    <row r="294" spans="1:19" x14ac:dyDescent="0.35">
      <c r="A294" s="22" t="s">
        <v>114</v>
      </c>
      <c r="B294" s="22" t="s">
        <v>670</v>
      </c>
      <c r="C294" s="22" t="s">
        <v>701</v>
      </c>
      <c r="D294" s="22" t="s">
        <v>702</v>
      </c>
      <c r="E294" s="22">
        <v>512070</v>
      </c>
      <c r="F294" s="22">
        <v>0</v>
      </c>
      <c r="G294" s="22">
        <v>0</v>
      </c>
      <c r="H294" s="22">
        <v>3950</v>
      </c>
      <c r="I294" s="22">
        <v>0</v>
      </c>
      <c r="J294" s="22">
        <v>0</v>
      </c>
      <c r="K294" s="22">
        <v>0</v>
      </c>
      <c r="L294" s="22">
        <v>516020</v>
      </c>
      <c r="M294" s="22">
        <v>252921</v>
      </c>
      <c r="N294" s="22">
        <v>2342</v>
      </c>
      <c r="O294" s="22">
        <v>9396</v>
      </c>
      <c r="P294" s="22">
        <v>0</v>
      </c>
      <c r="Q294" s="22">
        <v>0</v>
      </c>
      <c r="R294" s="22">
        <v>264659</v>
      </c>
      <c r="S294" s="22">
        <v>251361</v>
      </c>
    </row>
    <row r="295" spans="1:19" x14ac:dyDescent="0.35">
      <c r="A295" s="22" t="s">
        <v>114</v>
      </c>
      <c r="B295" s="22" t="s">
        <v>670</v>
      </c>
      <c r="C295" s="22" t="s">
        <v>703</v>
      </c>
      <c r="D295" s="22" t="s">
        <v>704</v>
      </c>
      <c r="E295" s="22">
        <v>125107</v>
      </c>
      <c r="F295" s="22">
        <v>0</v>
      </c>
      <c r="G295" s="22">
        <v>0</v>
      </c>
      <c r="H295" s="22">
        <v>15853</v>
      </c>
      <c r="I295" s="22">
        <v>0</v>
      </c>
      <c r="J295" s="22">
        <v>0</v>
      </c>
      <c r="K295" s="22">
        <v>0</v>
      </c>
      <c r="L295" s="22">
        <v>140960</v>
      </c>
      <c r="M295" s="22">
        <v>56710</v>
      </c>
      <c r="N295" s="22">
        <v>369</v>
      </c>
      <c r="O295" s="22">
        <v>2192</v>
      </c>
      <c r="P295" s="22">
        <v>0</v>
      </c>
      <c r="Q295" s="22">
        <v>0</v>
      </c>
      <c r="R295" s="22">
        <v>59271</v>
      </c>
      <c r="S295" s="22">
        <v>81689</v>
      </c>
    </row>
    <row r="296" spans="1:19" x14ac:dyDescent="0.35">
      <c r="A296" s="22" t="s">
        <v>114</v>
      </c>
      <c r="B296" s="22" t="s">
        <v>670</v>
      </c>
      <c r="C296" s="22" t="s">
        <v>705</v>
      </c>
      <c r="D296" s="22" t="s">
        <v>706</v>
      </c>
      <c r="E296" s="22">
        <v>277875</v>
      </c>
      <c r="F296" s="22">
        <v>0</v>
      </c>
      <c r="G296" s="22">
        <v>653</v>
      </c>
      <c r="H296" s="22">
        <v>0</v>
      </c>
      <c r="I296" s="22">
        <v>0</v>
      </c>
      <c r="J296" s="22">
        <v>0</v>
      </c>
      <c r="K296" s="22">
        <v>0</v>
      </c>
      <c r="L296" s="22">
        <v>278528</v>
      </c>
      <c r="M296" s="22">
        <v>87634</v>
      </c>
      <c r="N296" s="22">
        <v>464</v>
      </c>
      <c r="O296" s="22">
        <v>0</v>
      </c>
      <c r="P296" s="22">
        <v>0</v>
      </c>
      <c r="Q296" s="22">
        <v>0</v>
      </c>
      <c r="R296" s="22">
        <v>88098</v>
      </c>
      <c r="S296" s="22">
        <v>190430</v>
      </c>
    </row>
    <row r="297" spans="1:19" x14ac:dyDescent="0.35">
      <c r="A297" s="22" t="s">
        <v>114</v>
      </c>
      <c r="B297" s="22" t="s">
        <v>670</v>
      </c>
      <c r="C297" s="22" t="s">
        <v>707</v>
      </c>
      <c r="D297" s="22" t="s">
        <v>708</v>
      </c>
      <c r="E297" s="22">
        <v>785379</v>
      </c>
      <c r="F297" s="22">
        <v>0</v>
      </c>
      <c r="G297" s="22">
        <v>0</v>
      </c>
      <c r="H297" s="22">
        <v>1324</v>
      </c>
      <c r="I297" s="22">
        <v>0</v>
      </c>
      <c r="J297" s="22">
        <v>0</v>
      </c>
      <c r="K297" s="22">
        <v>0</v>
      </c>
      <c r="L297" s="22">
        <v>786703</v>
      </c>
      <c r="M297" s="22">
        <v>438055</v>
      </c>
      <c r="N297" s="22">
        <v>1262</v>
      </c>
      <c r="O297" s="22">
        <v>0</v>
      </c>
      <c r="P297" s="22">
        <v>0</v>
      </c>
      <c r="Q297" s="22">
        <v>0</v>
      </c>
      <c r="R297" s="22">
        <v>439317</v>
      </c>
      <c r="S297" s="22">
        <v>347386</v>
      </c>
    </row>
    <row r="298" spans="1:19" x14ac:dyDescent="0.35">
      <c r="A298" s="22" t="s">
        <v>114</v>
      </c>
      <c r="B298" s="22" t="s">
        <v>670</v>
      </c>
      <c r="C298" s="22" t="s">
        <v>709</v>
      </c>
      <c r="D298" s="22" t="s">
        <v>710</v>
      </c>
      <c r="E298" s="22">
        <v>146413</v>
      </c>
      <c r="F298" s="22">
        <v>0</v>
      </c>
      <c r="G298" s="22">
        <v>0</v>
      </c>
      <c r="H298" s="22">
        <v>827</v>
      </c>
      <c r="I298" s="22">
        <v>0</v>
      </c>
      <c r="J298" s="22">
        <v>0</v>
      </c>
      <c r="K298" s="22">
        <v>0</v>
      </c>
      <c r="L298" s="22">
        <v>147240</v>
      </c>
      <c r="M298" s="22">
        <v>74160</v>
      </c>
      <c r="N298" s="22">
        <v>272</v>
      </c>
      <c r="O298" s="22">
        <v>0</v>
      </c>
      <c r="P298" s="22">
        <v>0</v>
      </c>
      <c r="Q298" s="22">
        <v>0</v>
      </c>
      <c r="R298" s="22">
        <v>74432</v>
      </c>
      <c r="S298" s="22">
        <v>72808</v>
      </c>
    </row>
    <row r="299" spans="1:19" x14ac:dyDescent="0.35">
      <c r="A299" s="22" t="s">
        <v>114</v>
      </c>
      <c r="B299" s="22" t="s">
        <v>670</v>
      </c>
      <c r="C299" s="22" t="s">
        <v>711</v>
      </c>
      <c r="D299" s="22" t="s">
        <v>712</v>
      </c>
      <c r="E299" s="22">
        <v>101627</v>
      </c>
      <c r="F299" s="22">
        <v>0</v>
      </c>
      <c r="G299" s="22">
        <v>454</v>
      </c>
      <c r="H299" s="22">
        <v>0</v>
      </c>
      <c r="I299" s="22">
        <v>0</v>
      </c>
      <c r="J299" s="22">
        <v>0</v>
      </c>
      <c r="K299" s="22">
        <v>0</v>
      </c>
      <c r="L299" s="22">
        <v>102081</v>
      </c>
      <c r="M299" s="22">
        <v>40695</v>
      </c>
      <c r="N299" s="22">
        <v>213</v>
      </c>
      <c r="O299" s="22">
        <v>0</v>
      </c>
      <c r="P299" s="22">
        <v>0</v>
      </c>
      <c r="Q299" s="22">
        <v>0</v>
      </c>
      <c r="R299" s="22">
        <v>40908</v>
      </c>
      <c r="S299" s="22">
        <v>61173</v>
      </c>
    </row>
    <row r="300" spans="1:19" x14ac:dyDescent="0.35">
      <c r="A300" s="22" t="s">
        <v>114</v>
      </c>
      <c r="B300" s="22" t="s">
        <v>670</v>
      </c>
      <c r="C300" s="22" t="s">
        <v>713</v>
      </c>
      <c r="D300" s="22" t="s">
        <v>714</v>
      </c>
      <c r="E300" s="22">
        <v>147567</v>
      </c>
      <c r="F300" s="22">
        <v>0</v>
      </c>
      <c r="G300" s="22">
        <v>0</v>
      </c>
      <c r="H300" s="22">
        <v>215</v>
      </c>
      <c r="I300" s="22">
        <v>0</v>
      </c>
      <c r="J300" s="22">
        <v>0</v>
      </c>
      <c r="K300" s="22">
        <v>0</v>
      </c>
      <c r="L300" s="22">
        <v>147782</v>
      </c>
      <c r="M300" s="22">
        <v>80349</v>
      </c>
      <c r="N300" s="22">
        <v>184</v>
      </c>
      <c r="O300" s="22">
        <v>0</v>
      </c>
      <c r="P300" s="22">
        <v>0</v>
      </c>
      <c r="Q300" s="22">
        <v>0</v>
      </c>
      <c r="R300" s="22">
        <v>80533</v>
      </c>
      <c r="S300" s="22">
        <v>67249</v>
      </c>
    </row>
    <row r="301" spans="1:19" x14ac:dyDescent="0.35">
      <c r="A301" s="22" t="s">
        <v>114</v>
      </c>
      <c r="B301" s="22" t="s">
        <v>670</v>
      </c>
      <c r="C301" s="22" t="s">
        <v>715</v>
      </c>
      <c r="D301" s="22" t="s">
        <v>716</v>
      </c>
      <c r="E301" s="22">
        <v>685032</v>
      </c>
      <c r="F301" s="22">
        <v>3990</v>
      </c>
      <c r="G301" s="22">
        <v>0</v>
      </c>
      <c r="H301" s="22">
        <v>0</v>
      </c>
      <c r="I301" s="22">
        <v>0</v>
      </c>
      <c r="J301" s="22">
        <v>0</v>
      </c>
      <c r="K301" s="22">
        <v>0</v>
      </c>
      <c r="L301" s="22">
        <v>689022</v>
      </c>
      <c r="M301" s="22">
        <v>225128</v>
      </c>
      <c r="N301" s="22">
        <v>7913</v>
      </c>
      <c r="O301" s="22">
        <v>0</v>
      </c>
      <c r="P301" s="22">
        <v>0</v>
      </c>
      <c r="Q301" s="22">
        <v>0</v>
      </c>
      <c r="R301" s="22">
        <v>233041</v>
      </c>
      <c r="S301" s="22">
        <v>455981</v>
      </c>
    </row>
    <row r="302" spans="1:19" x14ac:dyDescent="0.35">
      <c r="A302" s="22" t="s">
        <v>114</v>
      </c>
      <c r="B302" s="22" t="s">
        <v>670</v>
      </c>
      <c r="C302" s="22" t="s">
        <v>717</v>
      </c>
      <c r="D302" s="22" t="s">
        <v>718</v>
      </c>
      <c r="E302" s="22">
        <v>251893</v>
      </c>
      <c r="F302" s="22">
        <v>0</v>
      </c>
      <c r="G302" s="22">
        <v>0</v>
      </c>
      <c r="H302" s="22">
        <v>1346</v>
      </c>
      <c r="I302" s="22">
        <v>0</v>
      </c>
      <c r="J302" s="22">
        <v>0</v>
      </c>
      <c r="K302" s="22">
        <v>0</v>
      </c>
      <c r="L302" s="22">
        <v>253239</v>
      </c>
      <c r="M302" s="22">
        <v>131170</v>
      </c>
      <c r="N302" s="22">
        <v>779</v>
      </c>
      <c r="O302" s="22">
        <v>5419</v>
      </c>
      <c r="P302" s="22">
        <v>0</v>
      </c>
      <c r="Q302" s="22">
        <v>0</v>
      </c>
      <c r="R302" s="22">
        <v>137368</v>
      </c>
      <c r="S302" s="22">
        <v>115871</v>
      </c>
    </row>
    <row r="303" spans="1:19" x14ac:dyDescent="0.35">
      <c r="A303" s="22" t="s">
        <v>114</v>
      </c>
      <c r="B303" s="22" t="s">
        <v>670</v>
      </c>
      <c r="C303" s="22" t="s">
        <v>719</v>
      </c>
      <c r="D303" s="22" t="s">
        <v>720</v>
      </c>
      <c r="E303" s="22">
        <v>286828</v>
      </c>
      <c r="F303" s="22">
        <v>0</v>
      </c>
      <c r="G303" s="22">
        <v>0</v>
      </c>
      <c r="H303" s="22">
        <v>2687</v>
      </c>
      <c r="I303" s="22">
        <v>0</v>
      </c>
      <c r="J303" s="22">
        <v>0</v>
      </c>
      <c r="K303" s="22">
        <v>0</v>
      </c>
      <c r="L303" s="22">
        <v>289515</v>
      </c>
      <c r="M303" s="22">
        <v>84972</v>
      </c>
      <c r="N303" s="22">
        <v>495</v>
      </c>
      <c r="O303" s="22">
        <v>7225</v>
      </c>
      <c r="P303" s="22">
        <v>0</v>
      </c>
      <c r="Q303" s="22">
        <v>0</v>
      </c>
      <c r="R303" s="22">
        <v>92692</v>
      </c>
      <c r="S303" s="22">
        <v>196823</v>
      </c>
    </row>
    <row r="304" spans="1:19" x14ac:dyDescent="0.35">
      <c r="A304" s="22" t="s">
        <v>114</v>
      </c>
      <c r="B304" s="22" t="s">
        <v>670</v>
      </c>
      <c r="C304" s="22" t="s">
        <v>721</v>
      </c>
      <c r="D304" s="22" t="s">
        <v>722</v>
      </c>
      <c r="E304" s="22">
        <v>983792</v>
      </c>
      <c r="F304" s="22">
        <v>0</v>
      </c>
      <c r="G304" s="22">
        <v>0</v>
      </c>
      <c r="H304" s="22">
        <v>1938</v>
      </c>
      <c r="I304" s="22">
        <v>0</v>
      </c>
      <c r="J304" s="22">
        <v>0</v>
      </c>
      <c r="K304" s="22">
        <v>0</v>
      </c>
      <c r="L304" s="22">
        <v>985730</v>
      </c>
      <c r="M304" s="22">
        <v>521162</v>
      </c>
      <c r="N304" s="22">
        <v>1935</v>
      </c>
      <c r="O304" s="22">
        <v>0</v>
      </c>
      <c r="P304" s="22">
        <v>0</v>
      </c>
      <c r="Q304" s="22">
        <v>0</v>
      </c>
      <c r="R304" s="22">
        <v>523097</v>
      </c>
      <c r="S304" s="22">
        <v>462633</v>
      </c>
    </row>
    <row r="305" spans="1:19" x14ac:dyDescent="0.35">
      <c r="A305" s="22" t="s">
        <v>114</v>
      </c>
      <c r="B305" s="22" t="s">
        <v>670</v>
      </c>
      <c r="C305" s="22" t="s">
        <v>723</v>
      </c>
      <c r="D305" s="22" t="s">
        <v>724</v>
      </c>
      <c r="E305" s="22">
        <v>271951</v>
      </c>
      <c r="F305" s="22">
        <v>0</v>
      </c>
      <c r="G305" s="22">
        <v>0</v>
      </c>
      <c r="H305" s="22">
        <v>1482</v>
      </c>
      <c r="I305" s="22">
        <v>0</v>
      </c>
      <c r="J305" s="22">
        <v>0</v>
      </c>
      <c r="K305" s="22">
        <v>0</v>
      </c>
      <c r="L305" s="22">
        <v>273433</v>
      </c>
      <c r="M305" s="22">
        <v>82550</v>
      </c>
      <c r="N305" s="22">
        <v>618</v>
      </c>
      <c r="O305" s="22">
        <v>0</v>
      </c>
      <c r="P305" s="22">
        <v>0</v>
      </c>
      <c r="Q305" s="22">
        <v>0</v>
      </c>
      <c r="R305" s="22">
        <v>83168</v>
      </c>
      <c r="S305" s="22">
        <v>190265</v>
      </c>
    </row>
    <row r="306" spans="1:19" x14ac:dyDescent="0.35">
      <c r="A306" s="22" t="s">
        <v>114</v>
      </c>
      <c r="B306" s="22" t="s">
        <v>670</v>
      </c>
      <c r="C306" s="22" t="s">
        <v>725</v>
      </c>
      <c r="D306" s="22" t="s">
        <v>726</v>
      </c>
      <c r="E306" s="22">
        <v>456326</v>
      </c>
      <c r="F306" s="22">
        <v>20688</v>
      </c>
      <c r="G306" s="22">
        <v>0</v>
      </c>
      <c r="H306" s="22">
        <v>2029</v>
      </c>
      <c r="I306" s="22">
        <v>0</v>
      </c>
      <c r="J306" s="22">
        <v>0</v>
      </c>
      <c r="K306" s="22">
        <v>0</v>
      </c>
      <c r="L306" s="22">
        <v>479043</v>
      </c>
      <c r="M306" s="22">
        <v>190925</v>
      </c>
      <c r="N306" s="22">
        <v>8660</v>
      </c>
      <c r="O306" s="22">
        <v>0</v>
      </c>
      <c r="P306" s="22">
        <v>0</v>
      </c>
      <c r="Q306" s="22">
        <v>0</v>
      </c>
      <c r="R306" s="22">
        <v>199585</v>
      </c>
      <c r="S306" s="22">
        <v>279458</v>
      </c>
    </row>
    <row r="307" spans="1:19" x14ac:dyDescent="0.35">
      <c r="A307" s="22" t="s">
        <v>114</v>
      </c>
      <c r="B307" s="22" t="s">
        <v>670</v>
      </c>
      <c r="C307" s="22" t="s">
        <v>727</v>
      </c>
      <c r="D307" s="22" t="s">
        <v>728</v>
      </c>
      <c r="E307" s="22">
        <v>315025</v>
      </c>
      <c r="F307" s="22">
        <v>11276</v>
      </c>
      <c r="G307" s="22">
        <v>0</v>
      </c>
      <c r="H307" s="22">
        <v>1624</v>
      </c>
      <c r="I307" s="22">
        <v>0</v>
      </c>
      <c r="J307" s="22">
        <v>0</v>
      </c>
      <c r="K307" s="22">
        <v>0</v>
      </c>
      <c r="L307" s="22">
        <v>327925</v>
      </c>
      <c r="M307" s="22">
        <v>145351</v>
      </c>
      <c r="N307" s="22">
        <v>1026</v>
      </c>
      <c r="O307" s="22">
        <v>5068</v>
      </c>
      <c r="P307" s="22">
        <v>0</v>
      </c>
      <c r="Q307" s="22">
        <v>0</v>
      </c>
      <c r="R307" s="22">
        <v>151445</v>
      </c>
      <c r="S307" s="22">
        <v>176480</v>
      </c>
    </row>
    <row r="308" spans="1:19" x14ac:dyDescent="0.35">
      <c r="A308" s="22" t="s">
        <v>114</v>
      </c>
      <c r="B308" s="22" t="s">
        <v>670</v>
      </c>
      <c r="C308" s="22" t="s">
        <v>729</v>
      </c>
      <c r="D308" s="22" t="s">
        <v>730</v>
      </c>
      <c r="E308" s="22">
        <v>87975</v>
      </c>
      <c r="F308" s="22">
        <v>0</v>
      </c>
      <c r="G308" s="22">
        <v>0</v>
      </c>
      <c r="H308" s="22">
        <v>357</v>
      </c>
      <c r="I308" s="22">
        <v>0</v>
      </c>
      <c r="J308" s="22">
        <v>0</v>
      </c>
      <c r="K308" s="22">
        <v>0</v>
      </c>
      <c r="L308" s="22">
        <v>88332</v>
      </c>
      <c r="M308" s="22">
        <v>58302</v>
      </c>
      <c r="N308" s="22">
        <v>0</v>
      </c>
      <c r="O308" s="22">
        <v>0</v>
      </c>
      <c r="P308" s="22">
        <v>0</v>
      </c>
      <c r="Q308" s="22">
        <v>0</v>
      </c>
      <c r="R308" s="22">
        <v>58302</v>
      </c>
      <c r="S308" s="22">
        <v>30030</v>
      </c>
    </row>
    <row r="309" spans="1:19" x14ac:dyDescent="0.35">
      <c r="A309" s="22" t="s">
        <v>114</v>
      </c>
      <c r="B309" s="22" t="s">
        <v>670</v>
      </c>
      <c r="C309" s="22" t="s">
        <v>731</v>
      </c>
      <c r="D309" s="22" t="s">
        <v>732</v>
      </c>
      <c r="E309" s="22">
        <v>515175</v>
      </c>
      <c r="F309" s="22">
        <v>0</v>
      </c>
      <c r="G309" s="22">
        <v>0</v>
      </c>
      <c r="H309" s="22">
        <v>1244</v>
      </c>
      <c r="I309" s="22">
        <v>0</v>
      </c>
      <c r="J309" s="22">
        <v>0</v>
      </c>
      <c r="K309" s="22">
        <v>0</v>
      </c>
      <c r="L309" s="22">
        <v>516419</v>
      </c>
      <c r="M309" s="22">
        <v>228068</v>
      </c>
      <c r="N309" s="22">
        <v>1448</v>
      </c>
      <c r="O309" s="22">
        <v>0</v>
      </c>
      <c r="P309" s="22">
        <v>0</v>
      </c>
      <c r="Q309" s="22">
        <v>0</v>
      </c>
      <c r="R309" s="22">
        <v>229516</v>
      </c>
      <c r="S309" s="22">
        <v>286903</v>
      </c>
    </row>
    <row r="310" spans="1:19" x14ac:dyDescent="0.35">
      <c r="A310" s="22" t="s">
        <v>114</v>
      </c>
      <c r="B310" s="22" t="s">
        <v>670</v>
      </c>
      <c r="C310" s="22" t="s">
        <v>733</v>
      </c>
      <c r="D310" s="22" t="s">
        <v>734</v>
      </c>
      <c r="E310" s="22">
        <v>393092</v>
      </c>
      <c r="F310" s="22">
        <v>802</v>
      </c>
      <c r="G310" s="22">
        <v>0</v>
      </c>
      <c r="H310" s="22">
        <v>3668</v>
      </c>
      <c r="I310" s="22">
        <v>0</v>
      </c>
      <c r="J310" s="22">
        <v>20</v>
      </c>
      <c r="K310" s="22">
        <v>0</v>
      </c>
      <c r="L310" s="22">
        <v>397582</v>
      </c>
      <c r="M310" s="22">
        <v>156945</v>
      </c>
      <c r="N310" s="22">
        <v>1503</v>
      </c>
      <c r="O310" s="22">
        <v>27203</v>
      </c>
      <c r="P310" s="22">
        <v>0</v>
      </c>
      <c r="Q310" s="22">
        <v>0</v>
      </c>
      <c r="R310" s="22">
        <v>185651</v>
      </c>
      <c r="S310" s="22">
        <v>211931</v>
      </c>
    </row>
    <row r="311" spans="1:19" x14ac:dyDescent="0.35">
      <c r="A311" s="22" t="s">
        <v>114</v>
      </c>
      <c r="B311" s="22" t="s">
        <v>670</v>
      </c>
      <c r="C311" s="22" t="s">
        <v>735</v>
      </c>
      <c r="D311" s="22" t="s">
        <v>736</v>
      </c>
      <c r="E311" s="22">
        <v>448839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448839</v>
      </c>
      <c r="M311" s="22">
        <v>142299</v>
      </c>
      <c r="N311" s="22">
        <v>1777</v>
      </c>
      <c r="O311" s="22">
        <v>12154</v>
      </c>
      <c r="P311" s="22">
        <v>0</v>
      </c>
      <c r="Q311" s="22">
        <v>0</v>
      </c>
      <c r="R311" s="22">
        <v>156230</v>
      </c>
      <c r="S311" s="22">
        <v>292609</v>
      </c>
    </row>
    <row r="312" spans="1:19" x14ac:dyDescent="0.35">
      <c r="A312" s="22" t="s">
        <v>114</v>
      </c>
      <c r="B312" s="22" t="s">
        <v>670</v>
      </c>
      <c r="C312" s="22" t="s">
        <v>737</v>
      </c>
      <c r="D312" s="22" t="s">
        <v>738</v>
      </c>
      <c r="E312" s="22">
        <v>461197</v>
      </c>
      <c r="F312" s="22">
        <v>4225</v>
      </c>
      <c r="G312" s="22">
        <v>0</v>
      </c>
      <c r="H312" s="22">
        <v>3910</v>
      </c>
      <c r="I312" s="22">
        <v>0</v>
      </c>
      <c r="J312" s="22">
        <v>0</v>
      </c>
      <c r="K312" s="22">
        <v>0</v>
      </c>
      <c r="L312" s="22">
        <v>469332</v>
      </c>
      <c r="M312" s="22">
        <v>96725</v>
      </c>
      <c r="N312" s="22">
        <v>2219</v>
      </c>
      <c r="O312" s="22">
        <v>8320</v>
      </c>
      <c r="P312" s="22">
        <v>0</v>
      </c>
      <c r="Q312" s="22">
        <v>0</v>
      </c>
      <c r="R312" s="22">
        <v>107264</v>
      </c>
      <c r="S312" s="22">
        <v>362068</v>
      </c>
    </row>
    <row r="313" spans="1:19" x14ac:dyDescent="0.35">
      <c r="A313" s="22" t="s">
        <v>114</v>
      </c>
      <c r="B313" s="22" t="s">
        <v>670</v>
      </c>
      <c r="C313" s="22" t="s">
        <v>739</v>
      </c>
      <c r="D313" s="22" t="s">
        <v>740</v>
      </c>
      <c r="E313" s="22">
        <v>1007526</v>
      </c>
      <c r="F313" s="22">
        <v>0</v>
      </c>
      <c r="G313" s="22">
        <v>0</v>
      </c>
      <c r="H313" s="22">
        <v>4709</v>
      </c>
      <c r="I313" s="22">
        <v>0</v>
      </c>
      <c r="J313" s="22">
        <v>0</v>
      </c>
      <c r="K313" s="22">
        <v>0</v>
      </c>
      <c r="L313" s="22">
        <v>1012235</v>
      </c>
      <c r="M313" s="22">
        <v>426029</v>
      </c>
      <c r="N313" s="22">
        <v>14667</v>
      </c>
      <c r="O313" s="22">
        <v>0</v>
      </c>
      <c r="P313" s="22">
        <v>0</v>
      </c>
      <c r="Q313" s="22">
        <v>0</v>
      </c>
      <c r="R313" s="22">
        <v>440696</v>
      </c>
      <c r="S313" s="22">
        <v>571539</v>
      </c>
    </row>
    <row r="314" spans="1:19" x14ac:dyDescent="0.35">
      <c r="A314" s="22" t="s">
        <v>114</v>
      </c>
      <c r="B314" s="22" t="s">
        <v>670</v>
      </c>
      <c r="C314" s="22" t="s">
        <v>741</v>
      </c>
      <c r="D314" s="22" t="s">
        <v>742</v>
      </c>
      <c r="E314" s="22">
        <v>397634</v>
      </c>
      <c r="F314" s="22">
        <v>0</v>
      </c>
      <c r="G314" s="22">
        <v>0</v>
      </c>
      <c r="H314" s="22">
        <v>539</v>
      </c>
      <c r="I314" s="22">
        <v>0</v>
      </c>
      <c r="J314" s="22">
        <v>0</v>
      </c>
      <c r="K314" s="22">
        <v>0</v>
      </c>
      <c r="L314" s="22">
        <v>398173</v>
      </c>
      <c r="M314" s="22">
        <v>190925</v>
      </c>
      <c r="N314" s="22">
        <v>731</v>
      </c>
      <c r="O314" s="22">
        <v>0</v>
      </c>
      <c r="P314" s="22">
        <v>0</v>
      </c>
      <c r="Q314" s="22">
        <v>0</v>
      </c>
      <c r="R314" s="22">
        <v>191656</v>
      </c>
      <c r="S314" s="22">
        <v>206517</v>
      </c>
    </row>
    <row r="315" spans="1:19" x14ac:dyDescent="0.35">
      <c r="A315" s="22" t="s">
        <v>114</v>
      </c>
      <c r="B315" s="22" t="s">
        <v>670</v>
      </c>
      <c r="C315" s="22" t="s">
        <v>743</v>
      </c>
      <c r="D315" s="22" t="s">
        <v>744</v>
      </c>
      <c r="E315" s="22">
        <v>521422</v>
      </c>
      <c r="F315" s="22">
        <v>0</v>
      </c>
      <c r="G315" s="22">
        <v>0</v>
      </c>
      <c r="H315" s="22">
        <v>4208</v>
      </c>
      <c r="I315" s="22">
        <v>0</v>
      </c>
      <c r="J315" s="22">
        <v>0</v>
      </c>
      <c r="K315" s="22">
        <v>0</v>
      </c>
      <c r="L315" s="22">
        <v>525630</v>
      </c>
      <c r="M315" s="22">
        <v>137326</v>
      </c>
      <c r="N315" s="22">
        <v>3862</v>
      </c>
      <c r="O315" s="22">
        <v>11853</v>
      </c>
      <c r="P315" s="22">
        <v>0</v>
      </c>
      <c r="Q315" s="22">
        <v>0</v>
      </c>
      <c r="R315" s="22">
        <v>153041</v>
      </c>
      <c r="S315" s="22">
        <v>372589</v>
      </c>
    </row>
    <row r="316" spans="1:19" x14ac:dyDescent="0.35">
      <c r="A316" s="22" t="s">
        <v>114</v>
      </c>
      <c r="B316" s="22" t="s">
        <v>670</v>
      </c>
      <c r="C316" s="22" t="s">
        <v>745</v>
      </c>
      <c r="D316" s="22" t="s">
        <v>746</v>
      </c>
      <c r="E316" s="22">
        <v>126212</v>
      </c>
      <c r="F316" s="22">
        <v>0</v>
      </c>
      <c r="G316" s="22">
        <v>0</v>
      </c>
      <c r="H316" s="22">
        <v>9</v>
      </c>
      <c r="I316" s="22">
        <v>0</v>
      </c>
      <c r="J316" s="22">
        <v>0</v>
      </c>
      <c r="K316" s="22">
        <v>0</v>
      </c>
      <c r="L316" s="22">
        <v>126221</v>
      </c>
      <c r="M316" s="22">
        <v>44902</v>
      </c>
      <c r="N316" s="22">
        <v>2362</v>
      </c>
      <c r="O316" s="22">
        <v>1979</v>
      </c>
      <c r="P316" s="22">
        <v>0</v>
      </c>
      <c r="Q316" s="22">
        <v>0</v>
      </c>
      <c r="R316" s="22">
        <v>49243</v>
      </c>
      <c r="S316" s="22">
        <v>76978</v>
      </c>
    </row>
    <row r="317" spans="1:19" x14ac:dyDescent="0.35">
      <c r="A317" s="22" t="s">
        <v>114</v>
      </c>
      <c r="B317" s="22" t="s">
        <v>670</v>
      </c>
      <c r="C317" s="22" t="s">
        <v>747</v>
      </c>
      <c r="D317" s="22" t="s">
        <v>748</v>
      </c>
      <c r="E317" s="22">
        <v>228170</v>
      </c>
      <c r="F317" s="22">
        <v>0</v>
      </c>
      <c r="G317" s="22">
        <v>0</v>
      </c>
      <c r="H317" s="22">
        <v>2336</v>
      </c>
      <c r="I317" s="22">
        <v>0</v>
      </c>
      <c r="J317" s="22">
        <v>0</v>
      </c>
      <c r="K317" s="22">
        <v>0</v>
      </c>
      <c r="L317" s="22">
        <v>230506</v>
      </c>
      <c r="M317" s="22">
        <v>44463</v>
      </c>
      <c r="N317" s="22">
        <v>481</v>
      </c>
      <c r="O317" s="22">
        <v>3799</v>
      </c>
      <c r="P317" s="22">
        <v>0</v>
      </c>
      <c r="Q317" s="22">
        <v>0</v>
      </c>
      <c r="R317" s="22">
        <v>48743</v>
      </c>
      <c r="S317" s="22">
        <v>181763</v>
      </c>
    </row>
    <row r="318" spans="1:19" x14ac:dyDescent="0.35">
      <c r="A318" s="22" t="s">
        <v>114</v>
      </c>
      <c r="B318" s="22" t="s">
        <v>670</v>
      </c>
      <c r="C318" s="22" t="s">
        <v>749</v>
      </c>
      <c r="D318" s="22" t="s">
        <v>750</v>
      </c>
      <c r="E318" s="22">
        <v>635660</v>
      </c>
      <c r="F318" s="22">
        <v>0</v>
      </c>
      <c r="G318" s="22">
        <v>0</v>
      </c>
      <c r="H318" s="22">
        <v>910</v>
      </c>
      <c r="I318" s="22">
        <v>0</v>
      </c>
      <c r="J318" s="22">
        <v>0</v>
      </c>
      <c r="K318" s="22">
        <v>0</v>
      </c>
      <c r="L318" s="22">
        <v>636570</v>
      </c>
      <c r="M318" s="22">
        <v>330089</v>
      </c>
      <c r="N318" s="22">
        <v>564</v>
      </c>
      <c r="O318" s="22">
        <v>0</v>
      </c>
      <c r="P318" s="22">
        <v>0</v>
      </c>
      <c r="Q318" s="22">
        <v>0</v>
      </c>
      <c r="R318" s="22">
        <v>330653</v>
      </c>
      <c r="S318" s="22">
        <v>305917</v>
      </c>
    </row>
    <row r="319" spans="1:19" x14ac:dyDescent="0.35">
      <c r="A319" s="22" t="s">
        <v>114</v>
      </c>
      <c r="B319" s="22" t="s">
        <v>670</v>
      </c>
      <c r="C319" s="22" t="s">
        <v>751</v>
      </c>
      <c r="D319" s="22" t="s">
        <v>752</v>
      </c>
      <c r="E319" s="22">
        <v>334744</v>
      </c>
      <c r="F319" s="22">
        <v>0</v>
      </c>
      <c r="G319" s="22">
        <v>0</v>
      </c>
      <c r="H319" s="22">
        <v>317</v>
      </c>
      <c r="I319" s="22">
        <v>0</v>
      </c>
      <c r="J319" s="22">
        <v>0</v>
      </c>
      <c r="K319" s="22">
        <v>0</v>
      </c>
      <c r="L319" s="22">
        <v>335061</v>
      </c>
      <c r="M319" s="22">
        <v>132435</v>
      </c>
      <c r="N319" s="22">
        <v>284</v>
      </c>
      <c r="O319" s="22">
        <v>0</v>
      </c>
      <c r="P319" s="22">
        <v>0</v>
      </c>
      <c r="Q319" s="22">
        <v>0</v>
      </c>
      <c r="R319" s="22">
        <v>132719</v>
      </c>
      <c r="S319" s="22">
        <v>202342</v>
      </c>
    </row>
    <row r="320" spans="1:19" x14ac:dyDescent="0.35">
      <c r="A320" s="22" t="s">
        <v>114</v>
      </c>
      <c r="B320" s="22" t="s">
        <v>670</v>
      </c>
      <c r="C320" s="22" t="s">
        <v>753</v>
      </c>
      <c r="D320" s="22" t="s">
        <v>754</v>
      </c>
      <c r="E320" s="22">
        <v>308732</v>
      </c>
      <c r="F320" s="22">
        <v>0</v>
      </c>
      <c r="G320" s="22">
        <v>10</v>
      </c>
      <c r="H320" s="22">
        <v>3568</v>
      </c>
      <c r="I320" s="22">
        <v>0</v>
      </c>
      <c r="J320" s="22">
        <v>158</v>
      </c>
      <c r="K320" s="22">
        <v>0</v>
      </c>
      <c r="L320" s="22">
        <v>312468</v>
      </c>
      <c r="M320" s="22">
        <v>61309</v>
      </c>
      <c r="N320" s="22">
        <v>503</v>
      </c>
      <c r="O320" s="22">
        <v>5222</v>
      </c>
      <c r="P320" s="22">
        <v>0</v>
      </c>
      <c r="Q320" s="22">
        <v>0</v>
      </c>
      <c r="R320" s="22">
        <v>67034</v>
      </c>
      <c r="S320" s="22">
        <v>245434</v>
      </c>
    </row>
    <row r="321" spans="1:19" x14ac:dyDescent="0.35">
      <c r="A321" s="22" t="s">
        <v>114</v>
      </c>
      <c r="B321" s="22" t="s">
        <v>670</v>
      </c>
      <c r="C321" s="22" t="s">
        <v>755</v>
      </c>
      <c r="D321" s="22" t="s">
        <v>756</v>
      </c>
      <c r="E321" s="22">
        <v>170031</v>
      </c>
      <c r="F321" s="22">
        <v>0</v>
      </c>
      <c r="G321" s="22">
        <v>0</v>
      </c>
      <c r="H321" s="22">
        <v>2291</v>
      </c>
      <c r="I321" s="22">
        <v>0</v>
      </c>
      <c r="J321" s="22">
        <v>0</v>
      </c>
      <c r="K321" s="22">
        <v>0</v>
      </c>
      <c r="L321" s="22">
        <v>172322</v>
      </c>
      <c r="M321" s="22">
        <v>77035</v>
      </c>
      <c r="N321" s="22">
        <v>534</v>
      </c>
      <c r="O321" s="22">
        <v>2942</v>
      </c>
      <c r="P321" s="22">
        <v>0</v>
      </c>
      <c r="Q321" s="22">
        <v>0</v>
      </c>
      <c r="R321" s="22">
        <v>80511</v>
      </c>
      <c r="S321" s="22">
        <v>91811</v>
      </c>
    </row>
    <row r="322" spans="1:19" x14ac:dyDescent="0.35">
      <c r="A322" s="22" t="s">
        <v>114</v>
      </c>
      <c r="B322" s="22" t="s">
        <v>670</v>
      </c>
      <c r="C322" s="22" t="s">
        <v>757</v>
      </c>
      <c r="D322" s="22" t="s">
        <v>758</v>
      </c>
      <c r="E322" s="22">
        <v>518155</v>
      </c>
      <c r="F322" s="22">
        <v>835</v>
      </c>
      <c r="G322" s="22">
        <v>0</v>
      </c>
      <c r="H322" s="22">
        <v>2401</v>
      </c>
      <c r="I322" s="22">
        <v>0</v>
      </c>
      <c r="J322" s="22">
        <v>0</v>
      </c>
      <c r="K322" s="22">
        <v>0</v>
      </c>
      <c r="L322" s="22">
        <v>521391</v>
      </c>
      <c r="M322" s="22">
        <v>160764</v>
      </c>
      <c r="N322" s="22">
        <v>887</v>
      </c>
      <c r="O322" s="22">
        <v>13673</v>
      </c>
      <c r="P322" s="22">
        <v>0</v>
      </c>
      <c r="Q322" s="22">
        <v>0</v>
      </c>
      <c r="R322" s="22">
        <v>175324</v>
      </c>
      <c r="S322" s="22">
        <v>346067</v>
      </c>
    </row>
    <row r="323" spans="1:19" x14ac:dyDescent="0.35">
      <c r="A323" s="22" t="s">
        <v>114</v>
      </c>
      <c r="B323" s="22" t="s">
        <v>670</v>
      </c>
      <c r="C323" s="22" t="s">
        <v>759</v>
      </c>
      <c r="D323" s="22" t="s">
        <v>760</v>
      </c>
      <c r="E323" s="22">
        <v>453827</v>
      </c>
      <c r="F323" s="22">
        <v>56100</v>
      </c>
      <c r="G323" s="22">
        <v>0</v>
      </c>
      <c r="H323" s="22">
        <v>603</v>
      </c>
      <c r="I323" s="22">
        <v>0</v>
      </c>
      <c r="J323" s="22">
        <v>0</v>
      </c>
      <c r="K323" s="22">
        <v>0</v>
      </c>
      <c r="L323" s="22">
        <v>510530</v>
      </c>
      <c r="M323" s="22">
        <v>119690</v>
      </c>
      <c r="N323" s="22">
        <v>603</v>
      </c>
      <c r="O323" s="22">
        <v>10172</v>
      </c>
      <c r="P323" s="22">
        <v>0</v>
      </c>
      <c r="Q323" s="22">
        <v>0</v>
      </c>
      <c r="R323" s="22">
        <v>130465</v>
      </c>
      <c r="S323" s="22">
        <v>380065</v>
      </c>
    </row>
    <row r="324" spans="1:19" x14ac:dyDescent="0.35">
      <c r="A324" s="22" t="s">
        <v>114</v>
      </c>
      <c r="B324" s="22" t="s">
        <v>670</v>
      </c>
      <c r="C324" s="22" t="s">
        <v>761</v>
      </c>
      <c r="D324" s="22" t="s">
        <v>762</v>
      </c>
      <c r="E324" s="22">
        <v>166364</v>
      </c>
      <c r="F324" s="22">
        <v>0</v>
      </c>
      <c r="G324" s="22">
        <v>0</v>
      </c>
      <c r="H324" s="22">
        <v>260</v>
      </c>
      <c r="I324" s="22">
        <v>0</v>
      </c>
      <c r="J324" s="22">
        <v>0</v>
      </c>
      <c r="K324" s="22">
        <v>0</v>
      </c>
      <c r="L324" s="22">
        <v>166624</v>
      </c>
      <c r="M324" s="22">
        <v>72570</v>
      </c>
      <c r="N324" s="22">
        <v>3461</v>
      </c>
      <c r="O324" s="22">
        <v>0</v>
      </c>
      <c r="P324" s="22">
        <v>0</v>
      </c>
      <c r="Q324" s="22">
        <v>0</v>
      </c>
      <c r="R324" s="22">
        <v>76031</v>
      </c>
      <c r="S324" s="22">
        <v>90593</v>
      </c>
    </row>
    <row r="325" spans="1:19" x14ac:dyDescent="0.35">
      <c r="A325" s="22" t="s">
        <v>114</v>
      </c>
      <c r="B325" s="22" t="s">
        <v>670</v>
      </c>
      <c r="C325" s="22" t="s">
        <v>763</v>
      </c>
      <c r="D325" s="22" t="s">
        <v>764</v>
      </c>
      <c r="E325" s="22">
        <v>157264</v>
      </c>
      <c r="F325" s="22">
        <v>0</v>
      </c>
      <c r="G325" s="22">
        <v>0</v>
      </c>
      <c r="H325" s="22">
        <v>749</v>
      </c>
      <c r="I325" s="22">
        <v>0</v>
      </c>
      <c r="J325" s="22">
        <v>0</v>
      </c>
      <c r="K325" s="22">
        <v>0</v>
      </c>
      <c r="L325" s="22">
        <v>158013</v>
      </c>
      <c r="M325" s="22">
        <v>80047</v>
      </c>
      <c r="N325" s="22">
        <v>454</v>
      </c>
      <c r="O325" s="22">
        <v>3099</v>
      </c>
      <c r="P325" s="22">
        <v>0</v>
      </c>
      <c r="Q325" s="22">
        <v>0</v>
      </c>
      <c r="R325" s="22">
        <v>83600</v>
      </c>
      <c r="S325" s="22">
        <v>74413</v>
      </c>
    </row>
    <row r="326" spans="1:19" x14ac:dyDescent="0.35">
      <c r="A326" s="22" t="s">
        <v>114</v>
      </c>
      <c r="B326" s="22" t="s">
        <v>670</v>
      </c>
      <c r="C326" s="22" t="s">
        <v>765</v>
      </c>
      <c r="D326" s="22" t="s">
        <v>766</v>
      </c>
      <c r="E326" s="22">
        <v>452874</v>
      </c>
      <c r="F326" s="22">
        <v>0</v>
      </c>
      <c r="G326" s="22">
        <v>0</v>
      </c>
      <c r="H326" s="22">
        <v>2041</v>
      </c>
      <c r="I326" s="22">
        <v>0</v>
      </c>
      <c r="J326" s="22">
        <v>0</v>
      </c>
      <c r="K326" s="22">
        <v>0</v>
      </c>
      <c r="L326" s="22">
        <v>454915</v>
      </c>
      <c r="M326" s="22">
        <v>135940</v>
      </c>
      <c r="N326" s="22">
        <v>731</v>
      </c>
      <c r="O326" s="22">
        <v>11548</v>
      </c>
      <c r="P326" s="22">
        <v>0</v>
      </c>
      <c r="Q326" s="22">
        <v>0</v>
      </c>
      <c r="R326" s="22">
        <v>148219</v>
      </c>
      <c r="S326" s="22">
        <v>306696</v>
      </c>
    </row>
    <row r="327" spans="1:19" x14ac:dyDescent="0.35">
      <c r="A327" s="22" t="s">
        <v>114</v>
      </c>
      <c r="B327" s="22" t="s">
        <v>670</v>
      </c>
      <c r="C327" s="22" t="s">
        <v>767</v>
      </c>
      <c r="D327" s="22" t="s">
        <v>768</v>
      </c>
      <c r="E327" s="22">
        <v>287509</v>
      </c>
      <c r="F327" s="22">
        <v>0</v>
      </c>
      <c r="G327" s="22">
        <v>0</v>
      </c>
      <c r="H327" s="22">
        <v>1875</v>
      </c>
      <c r="I327" s="22">
        <v>0</v>
      </c>
      <c r="J327" s="22">
        <v>0</v>
      </c>
      <c r="K327" s="22">
        <v>0</v>
      </c>
      <c r="L327" s="22">
        <v>289384</v>
      </c>
      <c r="M327" s="22">
        <v>111990</v>
      </c>
      <c r="N327" s="22">
        <v>995</v>
      </c>
      <c r="O327" s="22">
        <v>0</v>
      </c>
      <c r="P327" s="22">
        <v>4438</v>
      </c>
      <c r="Q327" s="22">
        <v>0</v>
      </c>
      <c r="R327" s="22">
        <v>117423</v>
      </c>
      <c r="S327" s="22">
        <v>171961</v>
      </c>
    </row>
    <row r="328" spans="1:19" x14ac:dyDescent="0.35">
      <c r="A328" s="22" t="s">
        <v>114</v>
      </c>
      <c r="B328" s="22" t="s">
        <v>670</v>
      </c>
      <c r="C328" s="22" t="s">
        <v>769</v>
      </c>
      <c r="D328" s="22" t="s">
        <v>770</v>
      </c>
      <c r="E328" s="22">
        <v>623481</v>
      </c>
      <c r="F328" s="22">
        <v>0</v>
      </c>
      <c r="G328" s="22">
        <v>0</v>
      </c>
      <c r="H328" s="22">
        <v>4222</v>
      </c>
      <c r="I328" s="22">
        <v>0</v>
      </c>
      <c r="J328" s="22">
        <v>3</v>
      </c>
      <c r="K328" s="22">
        <v>18418</v>
      </c>
      <c r="L328" s="22">
        <v>646124</v>
      </c>
      <c r="M328" s="22">
        <v>286777</v>
      </c>
      <c r="N328" s="22">
        <v>1732</v>
      </c>
      <c r="O328" s="22">
        <v>49606</v>
      </c>
      <c r="P328" s="22">
        <v>0</v>
      </c>
      <c r="Q328" s="22">
        <v>0</v>
      </c>
      <c r="R328" s="22">
        <v>338115</v>
      </c>
      <c r="S328" s="22">
        <v>308009</v>
      </c>
    </row>
    <row r="329" spans="1:19" x14ac:dyDescent="0.35">
      <c r="A329" s="22" t="s">
        <v>114</v>
      </c>
      <c r="B329" s="22" t="s">
        <v>670</v>
      </c>
      <c r="C329" s="22" t="s">
        <v>771</v>
      </c>
      <c r="D329" s="22" t="s">
        <v>772</v>
      </c>
      <c r="E329" s="22">
        <v>276365</v>
      </c>
      <c r="F329" s="22">
        <v>102082</v>
      </c>
      <c r="G329" s="22">
        <v>0</v>
      </c>
      <c r="H329" s="22">
        <v>3186</v>
      </c>
      <c r="I329" s="22">
        <v>0</v>
      </c>
      <c r="J329" s="22">
        <v>0</v>
      </c>
      <c r="K329" s="22">
        <v>0</v>
      </c>
      <c r="L329" s="22">
        <v>381633</v>
      </c>
      <c r="M329" s="22">
        <v>86666</v>
      </c>
      <c r="N329" s="22">
        <v>575</v>
      </c>
      <c r="O329" s="22">
        <v>7373</v>
      </c>
      <c r="P329" s="22">
        <v>0</v>
      </c>
      <c r="Q329" s="22">
        <v>0</v>
      </c>
      <c r="R329" s="22">
        <v>94614</v>
      </c>
      <c r="S329" s="22">
        <v>287019</v>
      </c>
    </row>
    <row r="330" spans="1:19" x14ac:dyDescent="0.35">
      <c r="A330" s="22" t="s">
        <v>114</v>
      </c>
      <c r="B330" s="22" t="s">
        <v>773</v>
      </c>
      <c r="C330" s="22" t="s">
        <v>774</v>
      </c>
      <c r="D330" s="22" t="s">
        <v>775</v>
      </c>
      <c r="E330" s="22">
        <v>492745</v>
      </c>
      <c r="F330" s="22">
        <v>523526</v>
      </c>
      <c r="G330" s="22">
        <v>0</v>
      </c>
      <c r="H330" s="22">
        <v>6248</v>
      </c>
      <c r="I330" s="22">
        <v>0</v>
      </c>
      <c r="J330" s="22">
        <v>0</v>
      </c>
      <c r="K330" s="22">
        <v>0</v>
      </c>
      <c r="L330" s="22">
        <v>1022519</v>
      </c>
      <c r="M330" s="22">
        <v>307035</v>
      </c>
      <c r="N330" s="22">
        <v>187444</v>
      </c>
      <c r="O330" s="22">
        <v>0</v>
      </c>
      <c r="P330" s="22">
        <v>0</v>
      </c>
      <c r="Q330" s="22">
        <v>0</v>
      </c>
      <c r="R330" s="22">
        <v>494479</v>
      </c>
      <c r="S330" s="22">
        <v>528040</v>
      </c>
    </row>
    <row r="331" spans="1:19" x14ac:dyDescent="0.35">
      <c r="A331" s="22" t="s">
        <v>114</v>
      </c>
      <c r="B331" s="22" t="s">
        <v>773</v>
      </c>
      <c r="C331" s="22" t="s">
        <v>776</v>
      </c>
      <c r="D331" s="22" t="s">
        <v>777</v>
      </c>
      <c r="E331" s="22">
        <v>428309</v>
      </c>
      <c r="F331" s="22">
        <v>5380428</v>
      </c>
      <c r="G331" s="22">
        <v>214425</v>
      </c>
      <c r="H331" s="22">
        <v>1337</v>
      </c>
      <c r="I331" s="22">
        <v>0</v>
      </c>
      <c r="J331" s="22">
        <v>0</v>
      </c>
      <c r="K331" s="22">
        <v>0</v>
      </c>
      <c r="L331" s="22">
        <v>6024499</v>
      </c>
      <c r="M331" s="22">
        <v>312883</v>
      </c>
      <c r="N331" s="22">
        <v>2874578</v>
      </c>
      <c r="O331" s="22">
        <v>108053</v>
      </c>
      <c r="P331" s="22">
        <v>2766</v>
      </c>
      <c r="Q331" s="22">
        <v>0</v>
      </c>
      <c r="R331" s="22">
        <v>3298280</v>
      </c>
      <c r="S331" s="22">
        <v>2726219</v>
      </c>
    </row>
    <row r="332" spans="1:19" x14ac:dyDescent="0.35">
      <c r="A332" s="22" t="s">
        <v>114</v>
      </c>
      <c r="B332" s="22" t="s">
        <v>773</v>
      </c>
      <c r="C332" s="22" t="s">
        <v>778</v>
      </c>
      <c r="D332" s="22" t="s">
        <v>779</v>
      </c>
      <c r="E332" s="22">
        <v>17847</v>
      </c>
      <c r="F332" s="22">
        <v>102365</v>
      </c>
      <c r="G332" s="22">
        <v>0</v>
      </c>
      <c r="H332" s="22">
        <v>103909</v>
      </c>
      <c r="I332" s="22">
        <v>37461</v>
      </c>
      <c r="J332" s="22">
        <v>0</v>
      </c>
      <c r="K332" s="22">
        <v>0</v>
      </c>
      <c r="L332" s="22">
        <v>261582</v>
      </c>
      <c r="M332" s="22">
        <v>14054</v>
      </c>
      <c r="N332" s="22">
        <v>181224</v>
      </c>
      <c r="O332" s="22">
        <v>9030</v>
      </c>
      <c r="P332" s="22">
        <v>2505</v>
      </c>
      <c r="Q332" s="22">
        <v>0</v>
      </c>
      <c r="R332" s="22">
        <v>206813</v>
      </c>
      <c r="S332" s="22">
        <v>54769</v>
      </c>
    </row>
    <row r="333" spans="1:19" x14ac:dyDescent="0.35">
      <c r="A333" s="22" t="s">
        <v>114</v>
      </c>
      <c r="B333" s="22" t="s">
        <v>773</v>
      </c>
      <c r="C333" s="22" t="s">
        <v>780</v>
      </c>
      <c r="D333" s="22" t="s">
        <v>781</v>
      </c>
      <c r="E333" s="22">
        <v>1572</v>
      </c>
      <c r="F333" s="22">
        <v>27426</v>
      </c>
      <c r="G333" s="22">
        <v>0</v>
      </c>
      <c r="H333" s="22">
        <v>4043</v>
      </c>
      <c r="I333" s="22">
        <v>0</v>
      </c>
      <c r="J333" s="22">
        <v>0</v>
      </c>
      <c r="K333" s="22">
        <v>0</v>
      </c>
      <c r="L333" s="22">
        <v>33041</v>
      </c>
      <c r="M333" s="22">
        <v>964</v>
      </c>
      <c r="N333" s="22">
        <v>21855</v>
      </c>
      <c r="O333" s="22">
        <v>0</v>
      </c>
      <c r="P333" s="22">
        <v>0</v>
      </c>
      <c r="Q333" s="22">
        <v>0</v>
      </c>
      <c r="R333" s="22">
        <v>22819</v>
      </c>
      <c r="S333" s="22">
        <v>10222</v>
      </c>
    </row>
    <row r="334" spans="1:19" x14ac:dyDescent="0.35">
      <c r="A334" s="22" t="s">
        <v>114</v>
      </c>
      <c r="B334" s="22" t="s">
        <v>773</v>
      </c>
      <c r="C334" s="22" t="s">
        <v>782</v>
      </c>
      <c r="D334" s="22" t="s">
        <v>783</v>
      </c>
      <c r="E334" s="22">
        <v>21074</v>
      </c>
      <c r="F334" s="22">
        <v>7666</v>
      </c>
      <c r="G334" s="22">
        <v>0</v>
      </c>
      <c r="H334" s="22">
        <v>4973</v>
      </c>
      <c r="I334" s="22">
        <v>0</v>
      </c>
      <c r="J334" s="22">
        <v>0</v>
      </c>
      <c r="K334" s="22">
        <v>0</v>
      </c>
      <c r="L334" s="22">
        <v>33713</v>
      </c>
      <c r="M334" s="22">
        <v>6480</v>
      </c>
      <c r="N334" s="22">
        <v>4616</v>
      </c>
      <c r="O334" s="22">
        <v>0</v>
      </c>
      <c r="P334" s="22">
        <v>0</v>
      </c>
      <c r="Q334" s="22">
        <v>0</v>
      </c>
      <c r="R334" s="22">
        <v>11096</v>
      </c>
      <c r="S334" s="22">
        <v>22617</v>
      </c>
    </row>
    <row r="335" spans="1:19" x14ac:dyDescent="0.35">
      <c r="A335" s="22" t="s">
        <v>114</v>
      </c>
      <c r="B335" s="22" t="s">
        <v>773</v>
      </c>
      <c r="C335" s="22" t="s">
        <v>784</v>
      </c>
      <c r="D335" s="22" t="s">
        <v>785</v>
      </c>
      <c r="E335" s="22">
        <v>0</v>
      </c>
      <c r="F335" s="22">
        <v>0</v>
      </c>
      <c r="G335" s="22">
        <v>0</v>
      </c>
      <c r="H335" s="22"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</row>
    <row r="336" spans="1:19" x14ac:dyDescent="0.35">
      <c r="A336" s="22" t="s">
        <v>114</v>
      </c>
      <c r="B336" s="22" t="s">
        <v>773</v>
      </c>
      <c r="C336" s="22" t="s">
        <v>786</v>
      </c>
      <c r="D336" s="22" t="s">
        <v>787</v>
      </c>
      <c r="E336" s="22">
        <v>0</v>
      </c>
      <c r="F336" s="22">
        <v>4080932</v>
      </c>
      <c r="G336" s="22">
        <v>14034985</v>
      </c>
      <c r="H336" s="22">
        <v>12422694</v>
      </c>
      <c r="I336" s="22">
        <v>0</v>
      </c>
      <c r="J336" s="22">
        <v>0</v>
      </c>
      <c r="K336" s="22">
        <v>0</v>
      </c>
      <c r="L336" s="22">
        <v>30538611</v>
      </c>
      <c r="M336" s="22">
        <v>0</v>
      </c>
      <c r="N336" s="22">
        <v>4177231</v>
      </c>
      <c r="O336" s="22">
        <v>258035</v>
      </c>
      <c r="P336" s="22">
        <v>174435</v>
      </c>
      <c r="Q336" s="22">
        <v>0</v>
      </c>
      <c r="R336" s="22">
        <v>4609701</v>
      </c>
      <c r="S336" s="22">
        <v>25928910</v>
      </c>
    </row>
    <row r="337" spans="1:19" x14ac:dyDescent="0.35">
      <c r="A337" s="22" t="s">
        <v>114</v>
      </c>
      <c r="B337" s="22" t="s">
        <v>773</v>
      </c>
      <c r="C337" s="22" t="s">
        <v>788</v>
      </c>
      <c r="D337" s="22" t="s">
        <v>789</v>
      </c>
      <c r="E337" s="22">
        <v>608766</v>
      </c>
      <c r="F337" s="22">
        <v>754712</v>
      </c>
      <c r="G337" s="22">
        <v>167507</v>
      </c>
      <c r="H337" s="22">
        <v>357195</v>
      </c>
      <c r="I337" s="22">
        <v>0</v>
      </c>
      <c r="J337" s="22">
        <v>0</v>
      </c>
      <c r="K337" s="22">
        <v>0</v>
      </c>
      <c r="L337" s="22">
        <v>1888180</v>
      </c>
      <c r="M337" s="22">
        <v>171499</v>
      </c>
      <c r="N337" s="22">
        <v>373527</v>
      </c>
      <c r="O337" s="22">
        <v>23835</v>
      </c>
      <c r="P337" s="22">
        <v>5742</v>
      </c>
      <c r="Q337" s="22">
        <v>0</v>
      </c>
      <c r="R337" s="22">
        <v>574603</v>
      </c>
      <c r="S337" s="22">
        <v>1313577</v>
      </c>
    </row>
    <row r="338" spans="1:19" x14ac:dyDescent="0.35">
      <c r="A338" s="22" t="s">
        <v>114</v>
      </c>
      <c r="B338" s="22" t="s">
        <v>790</v>
      </c>
      <c r="C338" s="22" t="s">
        <v>791</v>
      </c>
      <c r="D338" s="22" t="s">
        <v>792</v>
      </c>
      <c r="E338" s="22">
        <v>1537367</v>
      </c>
      <c r="F338" s="22">
        <v>3091607</v>
      </c>
      <c r="G338" s="22">
        <v>4271417</v>
      </c>
      <c r="H338" s="22">
        <v>33028079</v>
      </c>
      <c r="I338" s="22">
        <v>0</v>
      </c>
      <c r="J338" s="22">
        <v>2894777</v>
      </c>
      <c r="K338" s="22">
        <v>0</v>
      </c>
      <c r="L338" s="22">
        <v>44823247</v>
      </c>
      <c r="M338" s="22">
        <v>1490706</v>
      </c>
      <c r="N338" s="22">
        <v>10569345</v>
      </c>
      <c r="O338" s="22">
        <v>1881166</v>
      </c>
      <c r="P338" s="22">
        <v>3298277</v>
      </c>
      <c r="Q338" s="22">
        <v>0</v>
      </c>
      <c r="R338" s="22">
        <v>17239494</v>
      </c>
      <c r="S338" s="22">
        <v>27583753</v>
      </c>
    </row>
    <row r="339" spans="1:19" x14ac:dyDescent="0.35">
      <c r="A339" s="22"/>
      <c r="B339" s="22"/>
      <c r="C339" s="22"/>
      <c r="D339" s="22" t="s">
        <v>793</v>
      </c>
      <c r="E339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1D750-4AA5-4214-8461-D0A1272B6EE7}">
  <dimension ref="A1:I339"/>
  <sheetViews>
    <sheetView zoomScale="90" zoomScaleNormal="90" workbookViewId="0"/>
  </sheetViews>
  <sheetFormatPr defaultRowHeight="14.5" x14ac:dyDescent="0.35"/>
  <cols>
    <col min="2" max="2" width="23.7265625" customWidth="1"/>
    <col min="4" max="4" width="37.7265625" customWidth="1"/>
    <col min="5" max="9" width="15.7265625" customWidth="1"/>
  </cols>
  <sheetData>
    <row r="1" spans="1:9" ht="24" customHeight="1" x14ac:dyDescent="0.4">
      <c r="A1" s="4" t="str">
        <f>HYPERLINK("#'Index'!A1", "&lt;&lt; Index")</f>
        <v>&lt;&lt; Index</v>
      </c>
      <c r="B1" s="20" t="s">
        <v>1262</v>
      </c>
      <c r="D1" s="20" t="s">
        <v>1263</v>
      </c>
    </row>
    <row r="2" spans="1:9" ht="64" customHeight="1" x14ac:dyDescent="0.3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58</v>
      </c>
      <c r="F2" s="21" t="s">
        <v>59</v>
      </c>
      <c r="G2" s="21" t="s">
        <v>1264</v>
      </c>
      <c r="H2" s="21" t="s">
        <v>57</v>
      </c>
      <c r="I2" s="21" t="s">
        <v>1035</v>
      </c>
    </row>
    <row r="3" spans="1:9" x14ac:dyDescent="0.35">
      <c r="A3" s="21"/>
      <c r="B3" s="21"/>
      <c r="C3" s="21"/>
      <c r="D3" s="21" t="s">
        <v>80</v>
      </c>
      <c r="E3" s="21" t="s">
        <v>1265</v>
      </c>
      <c r="F3" s="21" t="s">
        <v>1266</v>
      </c>
      <c r="G3" s="21" t="s">
        <v>1267</v>
      </c>
      <c r="H3" s="21" t="s">
        <v>1268</v>
      </c>
      <c r="I3" s="21" t="s">
        <v>1269</v>
      </c>
    </row>
    <row r="4" spans="1:9" x14ac:dyDescent="0.35">
      <c r="A4" s="22" t="s">
        <v>114</v>
      </c>
      <c r="B4" s="22" t="s">
        <v>115</v>
      </c>
      <c r="C4" s="22" t="s">
        <v>116</v>
      </c>
      <c r="D4" s="22" t="s">
        <v>117</v>
      </c>
      <c r="E4" s="22">
        <v>32254</v>
      </c>
      <c r="F4" s="22">
        <v>141427</v>
      </c>
      <c r="G4" s="22">
        <v>0</v>
      </c>
      <c r="H4" s="22">
        <v>0</v>
      </c>
      <c r="I4" s="22">
        <v>173681</v>
      </c>
    </row>
    <row r="5" spans="1:9" x14ac:dyDescent="0.35">
      <c r="A5" s="22" t="s">
        <v>114</v>
      </c>
      <c r="B5" s="22" t="s">
        <v>115</v>
      </c>
      <c r="C5" s="22" t="s">
        <v>118</v>
      </c>
      <c r="D5" s="22" t="s">
        <v>119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</row>
    <row r="6" spans="1:9" x14ac:dyDescent="0.35">
      <c r="A6" s="22" t="s">
        <v>114</v>
      </c>
      <c r="B6" s="22" t="s">
        <v>115</v>
      </c>
      <c r="C6" s="22" t="s">
        <v>120</v>
      </c>
      <c r="D6" s="22" t="s">
        <v>121</v>
      </c>
      <c r="E6" s="22">
        <v>30245</v>
      </c>
      <c r="F6" s="22">
        <v>21869</v>
      </c>
      <c r="G6" s="22">
        <v>0</v>
      </c>
      <c r="H6" s="22">
        <v>0</v>
      </c>
      <c r="I6" s="22">
        <v>52114</v>
      </c>
    </row>
    <row r="7" spans="1:9" x14ac:dyDescent="0.35">
      <c r="A7" s="22" t="s">
        <v>114</v>
      </c>
      <c r="B7" s="22" t="s">
        <v>115</v>
      </c>
      <c r="C7" s="22" t="s">
        <v>122</v>
      </c>
      <c r="D7" s="22" t="s">
        <v>123</v>
      </c>
      <c r="E7" s="22">
        <v>3700000</v>
      </c>
      <c r="F7" s="22">
        <v>9886000</v>
      </c>
      <c r="G7" s="22">
        <v>0</v>
      </c>
      <c r="H7" s="22">
        <v>2457000</v>
      </c>
      <c r="I7" s="22">
        <v>16043000</v>
      </c>
    </row>
    <row r="8" spans="1:9" x14ac:dyDescent="0.35">
      <c r="A8" s="22" t="s">
        <v>114</v>
      </c>
      <c r="B8" s="22" t="s">
        <v>115</v>
      </c>
      <c r="C8" s="22" t="s">
        <v>124</v>
      </c>
      <c r="D8" s="22" t="s">
        <v>125</v>
      </c>
      <c r="E8" s="22">
        <v>10640</v>
      </c>
      <c r="F8" s="22">
        <v>76909</v>
      </c>
      <c r="G8" s="22">
        <v>0</v>
      </c>
      <c r="H8" s="22">
        <v>0</v>
      </c>
      <c r="I8" s="22">
        <v>87549</v>
      </c>
    </row>
    <row r="9" spans="1:9" x14ac:dyDescent="0.35">
      <c r="A9" s="22" t="s">
        <v>114</v>
      </c>
      <c r="B9" s="22" t="s">
        <v>115</v>
      </c>
      <c r="C9" s="22" t="s">
        <v>126</v>
      </c>
      <c r="D9" s="22" t="s">
        <v>127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</row>
    <row r="10" spans="1:9" x14ac:dyDescent="0.35">
      <c r="A10" s="22" t="s">
        <v>114</v>
      </c>
      <c r="B10" s="22" t="s">
        <v>115</v>
      </c>
      <c r="C10" s="22" t="s">
        <v>128</v>
      </c>
      <c r="D10" s="22" t="s">
        <v>129</v>
      </c>
      <c r="E10" s="22">
        <v>6329324</v>
      </c>
      <c r="F10" s="22">
        <v>13665</v>
      </c>
      <c r="G10" s="22">
        <v>0</v>
      </c>
      <c r="H10" s="22">
        <v>0</v>
      </c>
      <c r="I10" s="22">
        <v>6342989</v>
      </c>
    </row>
    <row r="11" spans="1:9" x14ac:dyDescent="0.35">
      <c r="A11" s="22" t="s">
        <v>114</v>
      </c>
      <c r="B11" s="22" t="s">
        <v>115</v>
      </c>
      <c r="C11" s="22" t="s">
        <v>130</v>
      </c>
      <c r="D11" s="22" t="s">
        <v>131</v>
      </c>
      <c r="E11" s="22">
        <v>5176000</v>
      </c>
      <c r="F11" s="22">
        <v>17129000</v>
      </c>
      <c r="G11" s="22">
        <v>259000</v>
      </c>
      <c r="H11" s="22">
        <v>0</v>
      </c>
      <c r="I11" s="22">
        <v>22564000</v>
      </c>
    </row>
    <row r="12" spans="1:9" x14ac:dyDescent="0.35">
      <c r="A12" s="22" t="s">
        <v>114</v>
      </c>
      <c r="B12" s="22" t="s">
        <v>115</v>
      </c>
      <c r="C12" s="22" t="s">
        <v>132</v>
      </c>
      <c r="D12" s="22" t="s">
        <v>133</v>
      </c>
      <c r="E12" s="22">
        <v>13000</v>
      </c>
      <c r="F12" s="22">
        <v>329000</v>
      </c>
      <c r="G12" s="22">
        <v>0</v>
      </c>
      <c r="H12" s="22">
        <v>0</v>
      </c>
      <c r="I12" s="22">
        <v>342000</v>
      </c>
    </row>
    <row r="13" spans="1:9" x14ac:dyDescent="0.35">
      <c r="A13" s="22" t="s">
        <v>114</v>
      </c>
      <c r="B13" s="22" t="s">
        <v>115</v>
      </c>
      <c r="C13" s="22" t="s">
        <v>134</v>
      </c>
      <c r="D13" s="22" t="s">
        <v>135</v>
      </c>
      <c r="E13" s="22">
        <v>70350</v>
      </c>
      <c r="F13" s="22">
        <v>254831</v>
      </c>
      <c r="G13" s="22">
        <v>0</v>
      </c>
      <c r="H13" s="22">
        <v>0</v>
      </c>
      <c r="I13" s="22">
        <v>325181</v>
      </c>
    </row>
    <row r="14" spans="1:9" x14ac:dyDescent="0.35">
      <c r="A14" s="22" t="s">
        <v>114</v>
      </c>
      <c r="B14" s="22" t="s">
        <v>115</v>
      </c>
      <c r="C14" s="22" t="s">
        <v>136</v>
      </c>
      <c r="D14" s="22" t="s">
        <v>137</v>
      </c>
      <c r="E14" s="22">
        <v>10946</v>
      </c>
      <c r="F14" s="22">
        <v>102820</v>
      </c>
      <c r="G14" s="22">
        <v>0</v>
      </c>
      <c r="H14" s="22">
        <v>0</v>
      </c>
      <c r="I14" s="22">
        <v>113766</v>
      </c>
    </row>
    <row r="15" spans="1:9" x14ac:dyDescent="0.35">
      <c r="A15" s="22" t="s">
        <v>114</v>
      </c>
      <c r="B15" s="22" t="s">
        <v>115</v>
      </c>
      <c r="C15" s="22" t="s">
        <v>138</v>
      </c>
      <c r="D15" s="22" t="s">
        <v>139</v>
      </c>
      <c r="E15" s="22">
        <v>0</v>
      </c>
      <c r="F15" s="22">
        <v>312989</v>
      </c>
      <c r="G15" s="22">
        <v>0</v>
      </c>
      <c r="H15" s="22">
        <v>0</v>
      </c>
      <c r="I15" s="22">
        <v>312989</v>
      </c>
    </row>
    <row r="16" spans="1:9" x14ac:dyDescent="0.35">
      <c r="A16" s="22" t="s">
        <v>114</v>
      </c>
      <c r="B16" s="22" t="s">
        <v>115</v>
      </c>
      <c r="C16" s="22" t="s">
        <v>140</v>
      </c>
      <c r="D16" s="22" t="s">
        <v>141</v>
      </c>
      <c r="E16" s="22">
        <v>67000</v>
      </c>
      <c r="F16" s="22">
        <v>632000</v>
      </c>
      <c r="G16" s="22">
        <v>0</v>
      </c>
      <c r="H16" s="22">
        <v>0</v>
      </c>
      <c r="I16" s="22">
        <v>699000</v>
      </c>
    </row>
    <row r="17" spans="1:9" x14ac:dyDescent="0.35">
      <c r="A17" s="22" t="s">
        <v>114</v>
      </c>
      <c r="B17" s="22" t="s">
        <v>115</v>
      </c>
      <c r="C17" s="22" t="s">
        <v>142</v>
      </c>
      <c r="D17" s="22" t="s">
        <v>143</v>
      </c>
      <c r="E17" s="22">
        <v>17771</v>
      </c>
      <c r="F17" s="22">
        <v>80529</v>
      </c>
      <c r="G17" s="22">
        <v>0</v>
      </c>
      <c r="H17" s="22">
        <v>0</v>
      </c>
      <c r="I17" s="22">
        <v>98300</v>
      </c>
    </row>
    <row r="18" spans="1:9" x14ac:dyDescent="0.35">
      <c r="A18" s="22" t="s">
        <v>114</v>
      </c>
      <c r="B18" s="22" t="s">
        <v>115</v>
      </c>
      <c r="C18" s="22" t="s">
        <v>144</v>
      </c>
      <c r="D18" s="22" t="s">
        <v>145</v>
      </c>
      <c r="E18" s="22">
        <v>73000</v>
      </c>
      <c r="F18" s="22">
        <v>536000</v>
      </c>
      <c r="G18" s="22">
        <v>0</v>
      </c>
      <c r="H18" s="22">
        <v>0</v>
      </c>
      <c r="I18" s="22">
        <v>609000</v>
      </c>
    </row>
    <row r="19" spans="1:9" x14ac:dyDescent="0.35">
      <c r="A19" s="22" t="s">
        <v>114</v>
      </c>
      <c r="B19" s="22" t="s">
        <v>115</v>
      </c>
      <c r="C19" s="22" t="s">
        <v>146</v>
      </c>
      <c r="D19" s="22" t="s">
        <v>147</v>
      </c>
      <c r="E19" s="22">
        <v>191073</v>
      </c>
      <c r="F19" s="22">
        <v>357899</v>
      </c>
      <c r="G19" s="22">
        <v>0</v>
      </c>
      <c r="H19" s="22">
        <v>0</v>
      </c>
      <c r="I19" s="22">
        <v>548972</v>
      </c>
    </row>
    <row r="20" spans="1:9" x14ac:dyDescent="0.35">
      <c r="A20" s="22" t="s">
        <v>114</v>
      </c>
      <c r="B20" s="22" t="s">
        <v>115</v>
      </c>
      <c r="C20" s="22" t="s">
        <v>148</v>
      </c>
      <c r="D20" s="22" t="s">
        <v>149</v>
      </c>
      <c r="E20" s="22">
        <v>0</v>
      </c>
      <c r="F20" s="22">
        <v>31743</v>
      </c>
      <c r="G20" s="22">
        <v>0</v>
      </c>
      <c r="H20" s="22">
        <v>0</v>
      </c>
      <c r="I20" s="22">
        <v>31743</v>
      </c>
    </row>
    <row r="21" spans="1:9" x14ac:dyDescent="0.35">
      <c r="A21" s="22" t="s">
        <v>114</v>
      </c>
      <c r="B21" s="22" t="s">
        <v>115</v>
      </c>
      <c r="C21" s="22" t="s">
        <v>150</v>
      </c>
      <c r="D21" s="22" t="s">
        <v>151</v>
      </c>
      <c r="E21" s="22">
        <v>71400</v>
      </c>
      <c r="F21" s="22">
        <v>157831</v>
      </c>
      <c r="G21" s="22">
        <v>0</v>
      </c>
      <c r="H21" s="22">
        <v>0</v>
      </c>
      <c r="I21" s="22">
        <v>229231</v>
      </c>
    </row>
    <row r="22" spans="1:9" x14ac:dyDescent="0.35">
      <c r="A22" s="22" t="s">
        <v>114</v>
      </c>
      <c r="B22" s="22" t="s">
        <v>115</v>
      </c>
      <c r="C22" s="22" t="s">
        <v>152</v>
      </c>
      <c r="D22" s="22" t="s">
        <v>153</v>
      </c>
      <c r="E22" s="22">
        <v>0</v>
      </c>
      <c r="F22" s="22">
        <v>30682</v>
      </c>
      <c r="G22" s="22">
        <v>0</v>
      </c>
      <c r="H22" s="22">
        <v>0</v>
      </c>
      <c r="I22" s="22">
        <v>30682</v>
      </c>
    </row>
    <row r="23" spans="1:9" x14ac:dyDescent="0.35">
      <c r="A23" s="22" t="s">
        <v>114</v>
      </c>
      <c r="B23" s="22" t="s">
        <v>154</v>
      </c>
      <c r="C23" s="22" t="s">
        <v>155</v>
      </c>
      <c r="D23" s="22" t="s">
        <v>156</v>
      </c>
      <c r="E23" s="22">
        <v>0</v>
      </c>
      <c r="F23" s="22">
        <v>132664</v>
      </c>
      <c r="G23" s="22">
        <v>0</v>
      </c>
      <c r="H23" s="22">
        <v>0</v>
      </c>
      <c r="I23" s="22">
        <v>132664</v>
      </c>
    </row>
    <row r="24" spans="1:9" x14ac:dyDescent="0.35">
      <c r="A24" s="22" t="s">
        <v>114</v>
      </c>
      <c r="B24" s="22" t="s">
        <v>154</v>
      </c>
      <c r="C24" s="22" t="s">
        <v>157</v>
      </c>
      <c r="D24" s="22" t="s">
        <v>158</v>
      </c>
      <c r="E24" s="22">
        <v>581596</v>
      </c>
      <c r="F24" s="22">
        <v>45836</v>
      </c>
      <c r="G24" s="22">
        <v>0</v>
      </c>
      <c r="H24" s="22">
        <v>0</v>
      </c>
      <c r="I24" s="22">
        <v>627432</v>
      </c>
    </row>
    <row r="25" spans="1:9" x14ac:dyDescent="0.35">
      <c r="A25" s="22" t="s">
        <v>114</v>
      </c>
      <c r="B25" s="22" t="s">
        <v>154</v>
      </c>
      <c r="C25" s="22" t="s">
        <v>159</v>
      </c>
      <c r="D25" s="22" t="s">
        <v>160</v>
      </c>
      <c r="E25" s="22">
        <v>48219</v>
      </c>
      <c r="F25" s="22">
        <v>131852</v>
      </c>
      <c r="G25" s="22">
        <v>0</v>
      </c>
      <c r="H25" s="22">
        <v>0</v>
      </c>
      <c r="I25" s="22">
        <v>180071</v>
      </c>
    </row>
    <row r="26" spans="1:9" x14ac:dyDescent="0.35">
      <c r="A26" s="22" t="s">
        <v>114</v>
      </c>
      <c r="B26" s="22" t="s">
        <v>154</v>
      </c>
      <c r="C26" s="22" t="s">
        <v>161</v>
      </c>
      <c r="D26" s="22" t="s">
        <v>162</v>
      </c>
      <c r="E26" s="22">
        <v>43656</v>
      </c>
      <c r="F26" s="22">
        <v>94484</v>
      </c>
      <c r="G26" s="22">
        <v>0</v>
      </c>
      <c r="H26" s="22">
        <v>0</v>
      </c>
      <c r="I26" s="22">
        <v>138140</v>
      </c>
    </row>
    <row r="27" spans="1:9" x14ac:dyDescent="0.35">
      <c r="A27" s="22" t="s">
        <v>114</v>
      </c>
      <c r="B27" s="22" t="s">
        <v>154</v>
      </c>
      <c r="C27" s="22" t="s">
        <v>163</v>
      </c>
      <c r="D27" s="22" t="s">
        <v>164</v>
      </c>
      <c r="E27" s="22">
        <v>149354</v>
      </c>
      <c r="F27" s="22">
        <v>110077</v>
      </c>
      <c r="G27" s="22">
        <v>0</v>
      </c>
      <c r="H27" s="22">
        <v>0</v>
      </c>
      <c r="I27" s="22">
        <v>259431</v>
      </c>
    </row>
    <row r="28" spans="1:9" x14ac:dyDescent="0.35">
      <c r="A28" s="22" t="s">
        <v>114</v>
      </c>
      <c r="B28" s="22" t="s">
        <v>154</v>
      </c>
      <c r="C28" s="22" t="s">
        <v>165</v>
      </c>
      <c r="D28" s="22" t="s">
        <v>166</v>
      </c>
      <c r="E28" s="22">
        <v>108106</v>
      </c>
      <c r="F28" s="22">
        <v>0</v>
      </c>
      <c r="G28" s="22">
        <v>0</v>
      </c>
      <c r="H28" s="22">
        <v>0</v>
      </c>
      <c r="I28" s="22">
        <v>108106</v>
      </c>
    </row>
    <row r="29" spans="1:9" x14ac:dyDescent="0.35">
      <c r="A29" s="22" t="s">
        <v>114</v>
      </c>
      <c r="B29" s="22" t="s">
        <v>167</v>
      </c>
      <c r="C29" s="22" t="s">
        <v>168</v>
      </c>
      <c r="D29" s="22" t="s">
        <v>169</v>
      </c>
      <c r="E29" s="22">
        <v>1695</v>
      </c>
      <c r="F29" s="22">
        <v>0</v>
      </c>
      <c r="G29" s="22">
        <v>0</v>
      </c>
      <c r="H29" s="22">
        <v>0</v>
      </c>
      <c r="I29" s="22">
        <v>1695</v>
      </c>
    </row>
    <row r="30" spans="1:9" x14ac:dyDescent="0.35">
      <c r="A30" s="22" t="s">
        <v>114</v>
      </c>
      <c r="B30" s="22" t="s">
        <v>167</v>
      </c>
      <c r="C30" s="22" t="s">
        <v>170</v>
      </c>
      <c r="D30" s="22" t="s">
        <v>171</v>
      </c>
      <c r="E30" s="22">
        <v>4013</v>
      </c>
      <c r="F30" s="22">
        <v>0</v>
      </c>
      <c r="G30" s="22">
        <v>0</v>
      </c>
      <c r="H30" s="22">
        <v>0</v>
      </c>
      <c r="I30" s="22">
        <v>4013</v>
      </c>
    </row>
    <row r="31" spans="1:9" x14ac:dyDescent="0.35">
      <c r="A31" s="22" t="s">
        <v>114</v>
      </c>
      <c r="B31" s="22" t="s">
        <v>167</v>
      </c>
      <c r="C31" s="22" t="s">
        <v>172</v>
      </c>
      <c r="D31" s="22" t="s">
        <v>173</v>
      </c>
      <c r="E31" s="22">
        <v>1298</v>
      </c>
      <c r="F31" s="22">
        <v>13748</v>
      </c>
      <c r="G31" s="22">
        <v>0</v>
      </c>
      <c r="H31" s="22">
        <v>0</v>
      </c>
      <c r="I31" s="22">
        <v>15046</v>
      </c>
    </row>
    <row r="32" spans="1:9" x14ac:dyDescent="0.35">
      <c r="A32" s="22" t="s">
        <v>114</v>
      </c>
      <c r="B32" s="22" t="s">
        <v>167</v>
      </c>
      <c r="C32" s="22" t="s">
        <v>174</v>
      </c>
      <c r="D32" s="22" t="s">
        <v>175</v>
      </c>
      <c r="E32" s="22">
        <v>0</v>
      </c>
      <c r="F32" s="22">
        <v>24672</v>
      </c>
      <c r="G32" s="22">
        <v>0</v>
      </c>
      <c r="H32" s="22">
        <v>0</v>
      </c>
      <c r="I32" s="22">
        <v>24672</v>
      </c>
    </row>
    <row r="33" spans="1:9" x14ac:dyDescent="0.35">
      <c r="A33" s="22" t="s">
        <v>114</v>
      </c>
      <c r="B33" s="22" t="s">
        <v>167</v>
      </c>
      <c r="C33" s="22" t="s">
        <v>176</v>
      </c>
      <c r="D33" s="22" t="s">
        <v>177</v>
      </c>
      <c r="E33" s="22">
        <v>26410</v>
      </c>
      <c r="F33" s="22">
        <v>1143372</v>
      </c>
      <c r="G33" s="22">
        <v>0</v>
      </c>
      <c r="H33" s="22">
        <v>5378</v>
      </c>
      <c r="I33" s="22">
        <v>1175160</v>
      </c>
    </row>
    <row r="34" spans="1:9" x14ac:dyDescent="0.35">
      <c r="A34" s="22" t="s">
        <v>114</v>
      </c>
      <c r="B34" s="22" t="s">
        <v>167</v>
      </c>
      <c r="C34" s="22" t="s">
        <v>178</v>
      </c>
      <c r="D34" s="22" t="s">
        <v>179</v>
      </c>
      <c r="E34" s="22">
        <v>45584</v>
      </c>
      <c r="F34" s="22">
        <v>3705</v>
      </c>
      <c r="G34" s="22">
        <v>0</v>
      </c>
      <c r="H34" s="22">
        <v>0</v>
      </c>
      <c r="I34" s="22">
        <v>49289</v>
      </c>
    </row>
    <row r="35" spans="1:9" x14ac:dyDescent="0.35">
      <c r="A35" s="22" t="s">
        <v>114</v>
      </c>
      <c r="B35" s="22" t="s">
        <v>167</v>
      </c>
      <c r="C35" s="22" t="s">
        <v>180</v>
      </c>
      <c r="D35" s="22" t="s">
        <v>181</v>
      </c>
      <c r="E35" s="22">
        <v>1835</v>
      </c>
      <c r="F35" s="22">
        <v>19174</v>
      </c>
      <c r="G35" s="22">
        <v>0</v>
      </c>
      <c r="H35" s="22">
        <v>0</v>
      </c>
      <c r="I35" s="22">
        <v>21009</v>
      </c>
    </row>
    <row r="36" spans="1:9" x14ac:dyDescent="0.35">
      <c r="A36" s="22" t="s">
        <v>114</v>
      </c>
      <c r="B36" s="22" t="s">
        <v>167</v>
      </c>
      <c r="C36" s="22" t="s">
        <v>182</v>
      </c>
      <c r="D36" s="22" t="s">
        <v>183</v>
      </c>
      <c r="E36" s="22">
        <v>2459</v>
      </c>
      <c r="F36" s="22">
        <v>29187</v>
      </c>
      <c r="G36" s="22">
        <v>0</v>
      </c>
      <c r="H36" s="22">
        <v>0</v>
      </c>
      <c r="I36" s="22">
        <v>31646</v>
      </c>
    </row>
    <row r="37" spans="1:9" x14ac:dyDescent="0.35">
      <c r="A37" s="22" t="s">
        <v>114</v>
      </c>
      <c r="B37" s="22" t="s">
        <v>167</v>
      </c>
      <c r="C37" s="22" t="s">
        <v>184</v>
      </c>
      <c r="D37" s="22" t="s">
        <v>185</v>
      </c>
      <c r="E37" s="22">
        <v>680</v>
      </c>
      <c r="F37" s="22">
        <v>7329</v>
      </c>
      <c r="G37" s="22">
        <v>0</v>
      </c>
      <c r="H37" s="22">
        <v>0</v>
      </c>
      <c r="I37" s="22">
        <v>8009</v>
      </c>
    </row>
    <row r="38" spans="1:9" x14ac:dyDescent="0.35">
      <c r="A38" s="22" t="s">
        <v>114</v>
      </c>
      <c r="B38" s="22" t="s">
        <v>167</v>
      </c>
      <c r="C38" s="22" t="s">
        <v>186</v>
      </c>
      <c r="D38" s="22" t="s">
        <v>187</v>
      </c>
      <c r="E38" s="22">
        <v>1604</v>
      </c>
      <c r="F38" s="22">
        <v>9630</v>
      </c>
      <c r="G38" s="22">
        <v>0</v>
      </c>
      <c r="H38" s="22">
        <v>0</v>
      </c>
      <c r="I38" s="22">
        <v>11234</v>
      </c>
    </row>
    <row r="39" spans="1:9" x14ac:dyDescent="0.35">
      <c r="A39" s="22" t="s">
        <v>114</v>
      </c>
      <c r="B39" s="22" t="s">
        <v>167</v>
      </c>
      <c r="C39" s="22" t="s">
        <v>188</v>
      </c>
      <c r="D39" s="22" t="s">
        <v>189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</row>
    <row r="40" spans="1:9" x14ac:dyDescent="0.35">
      <c r="A40" s="22" t="s">
        <v>114</v>
      </c>
      <c r="B40" s="22" t="s">
        <v>167</v>
      </c>
      <c r="C40" s="22" t="s">
        <v>190</v>
      </c>
      <c r="D40" s="22" t="s">
        <v>191</v>
      </c>
      <c r="E40" s="22">
        <v>0</v>
      </c>
      <c r="F40" s="22">
        <v>8831</v>
      </c>
      <c r="G40" s="22">
        <v>0</v>
      </c>
      <c r="H40" s="22">
        <v>0</v>
      </c>
      <c r="I40" s="22">
        <v>8831</v>
      </c>
    </row>
    <row r="41" spans="1:9" x14ac:dyDescent="0.35">
      <c r="A41" s="22" t="s">
        <v>114</v>
      </c>
      <c r="B41" s="22" t="s">
        <v>167</v>
      </c>
      <c r="C41" s="22" t="s">
        <v>192</v>
      </c>
      <c r="D41" s="22" t="s">
        <v>193</v>
      </c>
      <c r="E41" s="22">
        <v>6563</v>
      </c>
      <c r="F41" s="22">
        <v>37368</v>
      </c>
      <c r="G41" s="22">
        <v>0</v>
      </c>
      <c r="H41" s="22">
        <v>0</v>
      </c>
      <c r="I41" s="22">
        <v>43931</v>
      </c>
    </row>
    <row r="42" spans="1:9" x14ac:dyDescent="0.35">
      <c r="A42" s="22" t="s">
        <v>114</v>
      </c>
      <c r="B42" s="22" t="s">
        <v>167</v>
      </c>
      <c r="C42" s="22" t="s">
        <v>194</v>
      </c>
      <c r="D42" s="22" t="s">
        <v>195</v>
      </c>
      <c r="E42" s="22">
        <v>2923344</v>
      </c>
      <c r="F42" s="22">
        <v>51007</v>
      </c>
      <c r="G42" s="22">
        <v>0</v>
      </c>
      <c r="H42" s="22">
        <v>0</v>
      </c>
      <c r="I42" s="22">
        <v>2974351</v>
      </c>
    </row>
    <row r="43" spans="1:9" x14ac:dyDescent="0.35">
      <c r="A43" s="22" t="s">
        <v>114</v>
      </c>
      <c r="B43" s="22" t="s">
        <v>167</v>
      </c>
      <c r="C43" s="22" t="s">
        <v>196</v>
      </c>
      <c r="D43" s="22" t="s">
        <v>197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</row>
    <row r="44" spans="1:9" x14ac:dyDescent="0.35">
      <c r="A44" s="22" t="s">
        <v>114</v>
      </c>
      <c r="B44" s="22" t="s">
        <v>167</v>
      </c>
      <c r="C44" s="22" t="s">
        <v>198</v>
      </c>
      <c r="D44" s="22" t="s">
        <v>199</v>
      </c>
      <c r="E44" s="22">
        <v>257</v>
      </c>
      <c r="F44" s="22">
        <v>0</v>
      </c>
      <c r="G44" s="22">
        <v>0</v>
      </c>
      <c r="H44" s="22">
        <v>0</v>
      </c>
      <c r="I44" s="22">
        <v>257</v>
      </c>
    </row>
    <row r="45" spans="1:9" x14ac:dyDescent="0.35">
      <c r="A45" s="22" t="s">
        <v>114</v>
      </c>
      <c r="B45" s="22" t="s">
        <v>167</v>
      </c>
      <c r="C45" s="22" t="s">
        <v>200</v>
      </c>
      <c r="D45" s="22" t="s">
        <v>201</v>
      </c>
      <c r="E45" s="22">
        <v>40475</v>
      </c>
      <c r="F45" s="22">
        <v>423</v>
      </c>
      <c r="G45" s="22">
        <v>0</v>
      </c>
      <c r="H45" s="22">
        <v>0</v>
      </c>
      <c r="I45" s="22">
        <v>40898</v>
      </c>
    </row>
    <row r="46" spans="1:9" x14ac:dyDescent="0.35">
      <c r="A46" s="22" t="s">
        <v>114</v>
      </c>
      <c r="B46" s="22" t="s">
        <v>167</v>
      </c>
      <c r="C46" s="22" t="s">
        <v>202</v>
      </c>
      <c r="D46" s="22" t="s">
        <v>203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</row>
    <row r="47" spans="1:9" x14ac:dyDescent="0.35">
      <c r="A47" s="22" t="s">
        <v>114</v>
      </c>
      <c r="B47" s="22" t="s">
        <v>167</v>
      </c>
      <c r="C47" s="22" t="s">
        <v>204</v>
      </c>
      <c r="D47" s="22" t="s">
        <v>205</v>
      </c>
      <c r="E47" s="22">
        <v>53888</v>
      </c>
      <c r="F47" s="22">
        <v>19922</v>
      </c>
      <c r="G47" s="22">
        <v>0</v>
      </c>
      <c r="H47" s="22">
        <v>0</v>
      </c>
      <c r="I47" s="22">
        <v>73810</v>
      </c>
    </row>
    <row r="48" spans="1:9" x14ac:dyDescent="0.35">
      <c r="A48" s="22" t="s">
        <v>114</v>
      </c>
      <c r="B48" s="22" t="s">
        <v>167</v>
      </c>
      <c r="C48" s="22" t="s">
        <v>206</v>
      </c>
      <c r="D48" s="22" t="s">
        <v>207</v>
      </c>
      <c r="E48" s="22">
        <v>626815</v>
      </c>
      <c r="F48" s="22">
        <v>20459</v>
      </c>
      <c r="G48" s="22">
        <v>2151</v>
      </c>
      <c r="H48" s="22">
        <v>0</v>
      </c>
      <c r="I48" s="22">
        <v>649425</v>
      </c>
    </row>
    <row r="49" spans="1:9" x14ac:dyDescent="0.35">
      <c r="A49" s="22" t="s">
        <v>114</v>
      </c>
      <c r="B49" s="22" t="s">
        <v>167</v>
      </c>
      <c r="C49" s="22" t="s">
        <v>208</v>
      </c>
      <c r="D49" s="22" t="s">
        <v>209</v>
      </c>
      <c r="E49" s="22">
        <v>488</v>
      </c>
      <c r="F49" s="22">
        <v>524</v>
      </c>
      <c r="G49" s="22">
        <v>0</v>
      </c>
      <c r="H49" s="22">
        <v>0</v>
      </c>
      <c r="I49" s="22">
        <v>1012</v>
      </c>
    </row>
    <row r="50" spans="1:9" x14ac:dyDescent="0.35">
      <c r="A50" s="22" t="s">
        <v>114</v>
      </c>
      <c r="B50" s="22" t="s">
        <v>167</v>
      </c>
      <c r="C50" s="22" t="s">
        <v>210</v>
      </c>
      <c r="D50" s="22" t="s">
        <v>211</v>
      </c>
      <c r="E50" s="22">
        <v>0</v>
      </c>
      <c r="F50" s="22">
        <v>24116</v>
      </c>
      <c r="G50" s="22">
        <v>0</v>
      </c>
      <c r="H50" s="22">
        <v>0</v>
      </c>
      <c r="I50" s="22">
        <v>24116</v>
      </c>
    </row>
    <row r="51" spans="1:9" x14ac:dyDescent="0.35">
      <c r="A51" s="22" t="s">
        <v>114</v>
      </c>
      <c r="B51" s="22" t="s">
        <v>167</v>
      </c>
      <c r="C51" s="22" t="s">
        <v>212</v>
      </c>
      <c r="D51" s="22" t="s">
        <v>213</v>
      </c>
      <c r="E51" s="22">
        <v>120769</v>
      </c>
      <c r="F51" s="22">
        <v>9698</v>
      </c>
      <c r="G51" s="22">
        <v>0</v>
      </c>
      <c r="H51" s="22">
        <v>0</v>
      </c>
      <c r="I51" s="22">
        <v>130467</v>
      </c>
    </row>
    <row r="52" spans="1:9" x14ac:dyDescent="0.35">
      <c r="A52" s="22" t="s">
        <v>114</v>
      </c>
      <c r="B52" s="22" t="s">
        <v>167</v>
      </c>
      <c r="C52" s="22" t="s">
        <v>214</v>
      </c>
      <c r="D52" s="22" t="s">
        <v>215</v>
      </c>
      <c r="E52" s="22">
        <v>1502</v>
      </c>
      <c r="F52" s="22">
        <v>7396</v>
      </c>
      <c r="G52" s="22">
        <v>0</v>
      </c>
      <c r="H52" s="22">
        <v>0</v>
      </c>
      <c r="I52" s="22">
        <v>8898</v>
      </c>
    </row>
    <row r="53" spans="1:9" x14ac:dyDescent="0.35">
      <c r="A53" s="22" t="s">
        <v>114</v>
      </c>
      <c r="B53" s="22" t="s">
        <v>167</v>
      </c>
      <c r="C53" s="22" t="s">
        <v>216</v>
      </c>
      <c r="D53" s="22" t="s">
        <v>217</v>
      </c>
      <c r="E53" s="22">
        <v>115296</v>
      </c>
      <c r="F53" s="22">
        <v>1953</v>
      </c>
      <c r="G53" s="22">
        <v>0</v>
      </c>
      <c r="H53" s="22">
        <v>0</v>
      </c>
      <c r="I53" s="22">
        <v>117249</v>
      </c>
    </row>
    <row r="54" spans="1:9" x14ac:dyDescent="0.35">
      <c r="A54" s="22" t="s">
        <v>114</v>
      </c>
      <c r="B54" s="22" t="s">
        <v>167</v>
      </c>
      <c r="C54" s="22" t="s">
        <v>218</v>
      </c>
      <c r="D54" s="22" t="s">
        <v>219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</row>
    <row r="55" spans="1:9" x14ac:dyDescent="0.35">
      <c r="A55" s="22" t="s">
        <v>114</v>
      </c>
      <c r="B55" s="22" t="s">
        <v>167</v>
      </c>
      <c r="C55" s="22" t="s">
        <v>220</v>
      </c>
      <c r="D55" s="22" t="s">
        <v>221</v>
      </c>
      <c r="E55" s="22">
        <v>783799</v>
      </c>
      <c r="F55" s="22">
        <v>573323</v>
      </c>
      <c r="G55" s="22">
        <v>0</v>
      </c>
      <c r="H55" s="22">
        <v>0</v>
      </c>
      <c r="I55" s="22">
        <v>1357122</v>
      </c>
    </row>
    <row r="56" spans="1:9" x14ac:dyDescent="0.35">
      <c r="A56" s="22" t="s">
        <v>114</v>
      </c>
      <c r="B56" s="22" t="s">
        <v>167</v>
      </c>
      <c r="C56" s="22" t="s">
        <v>222</v>
      </c>
      <c r="D56" s="22" t="s">
        <v>223</v>
      </c>
      <c r="E56" s="22">
        <v>2086</v>
      </c>
      <c r="F56" s="22">
        <v>21928</v>
      </c>
      <c r="G56" s="22">
        <v>0</v>
      </c>
      <c r="H56" s="22">
        <v>0</v>
      </c>
      <c r="I56" s="22">
        <v>24014</v>
      </c>
    </row>
    <row r="57" spans="1:9" x14ac:dyDescent="0.35">
      <c r="A57" s="22" t="s">
        <v>114</v>
      </c>
      <c r="B57" s="22" t="s">
        <v>167</v>
      </c>
      <c r="C57" s="22" t="s">
        <v>224</v>
      </c>
      <c r="D57" s="22" t="s">
        <v>225</v>
      </c>
      <c r="E57" s="22">
        <v>943</v>
      </c>
      <c r="F57" s="22">
        <v>2133</v>
      </c>
      <c r="G57" s="22">
        <v>0</v>
      </c>
      <c r="H57" s="22">
        <v>0</v>
      </c>
      <c r="I57" s="22">
        <v>3076</v>
      </c>
    </row>
    <row r="58" spans="1:9" x14ac:dyDescent="0.35">
      <c r="A58" s="22" t="s">
        <v>114</v>
      </c>
      <c r="B58" s="22" t="s">
        <v>167</v>
      </c>
      <c r="C58" s="22" t="s">
        <v>226</v>
      </c>
      <c r="D58" s="22" t="s">
        <v>227</v>
      </c>
      <c r="E58" s="22">
        <v>360742</v>
      </c>
      <c r="F58" s="22">
        <v>23615</v>
      </c>
      <c r="G58" s="22">
        <v>0</v>
      </c>
      <c r="H58" s="22">
        <v>0</v>
      </c>
      <c r="I58" s="22">
        <v>384357</v>
      </c>
    </row>
    <row r="59" spans="1:9" x14ac:dyDescent="0.35">
      <c r="A59" s="22" t="s">
        <v>114</v>
      </c>
      <c r="B59" s="22" t="s">
        <v>167</v>
      </c>
      <c r="C59" s="22" t="s">
        <v>228</v>
      </c>
      <c r="D59" s="22" t="s">
        <v>229</v>
      </c>
      <c r="E59" s="22">
        <v>2828</v>
      </c>
      <c r="F59" s="22">
        <v>13457</v>
      </c>
      <c r="G59" s="22">
        <v>0</v>
      </c>
      <c r="H59" s="22">
        <v>0</v>
      </c>
      <c r="I59" s="22">
        <v>16285</v>
      </c>
    </row>
    <row r="60" spans="1:9" x14ac:dyDescent="0.35">
      <c r="A60" s="22" t="s">
        <v>114</v>
      </c>
      <c r="B60" s="22" t="s">
        <v>167</v>
      </c>
      <c r="C60" s="22" t="s">
        <v>230</v>
      </c>
      <c r="D60" s="22" t="s">
        <v>231</v>
      </c>
      <c r="E60" s="22">
        <v>67687</v>
      </c>
      <c r="F60" s="22">
        <v>6060</v>
      </c>
      <c r="G60" s="22">
        <v>0</v>
      </c>
      <c r="H60" s="22">
        <v>0</v>
      </c>
      <c r="I60" s="22">
        <v>73747</v>
      </c>
    </row>
    <row r="61" spans="1:9" x14ac:dyDescent="0.35">
      <c r="A61" s="22" t="s">
        <v>114</v>
      </c>
      <c r="B61" s="22" t="s">
        <v>167</v>
      </c>
      <c r="C61" s="22" t="s">
        <v>232</v>
      </c>
      <c r="D61" s="22" t="s">
        <v>233</v>
      </c>
      <c r="E61" s="22">
        <v>94236</v>
      </c>
      <c r="F61" s="22">
        <v>127599</v>
      </c>
      <c r="G61" s="22">
        <v>0</v>
      </c>
      <c r="H61" s="22">
        <v>0</v>
      </c>
      <c r="I61" s="22">
        <v>221835</v>
      </c>
    </row>
    <row r="62" spans="1:9" x14ac:dyDescent="0.35">
      <c r="A62" s="22" t="s">
        <v>114</v>
      </c>
      <c r="B62" s="22" t="s">
        <v>167</v>
      </c>
      <c r="C62" s="22" t="s">
        <v>234</v>
      </c>
      <c r="D62" s="22" t="s">
        <v>235</v>
      </c>
      <c r="E62" s="22">
        <v>0</v>
      </c>
      <c r="F62" s="22">
        <v>22103</v>
      </c>
      <c r="G62" s="22">
        <v>0</v>
      </c>
      <c r="H62" s="22">
        <v>0</v>
      </c>
      <c r="I62" s="22">
        <v>22103</v>
      </c>
    </row>
    <row r="63" spans="1:9" x14ac:dyDescent="0.35">
      <c r="A63" s="22" t="s">
        <v>114</v>
      </c>
      <c r="B63" s="22" t="s">
        <v>167</v>
      </c>
      <c r="C63" s="22" t="s">
        <v>236</v>
      </c>
      <c r="D63" s="22" t="s">
        <v>237</v>
      </c>
      <c r="E63" s="22">
        <v>9969</v>
      </c>
      <c r="F63" s="22">
        <v>10817</v>
      </c>
      <c r="G63" s="22">
        <v>0</v>
      </c>
      <c r="H63" s="22">
        <v>0</v>
      </c>
      <c r="I63" s="22">
        <v>20786</v>
      </c>
    </row>
    <row r="64" spans="1:9" x14ac:dyDescent="0.35">
      <c r="A64" s="22" t="s">
        <v>114</v>
      </c>
      <c r="B64" s="22" t="s">
        <v>167</v>
      </c>
      <c r="C64" s="22" t="s">
        <v>238</v>
      </c>
      <c r="D64" s="22" t="s">
        <v>239</v>
      </c>
      <c r="E64" s="22">
        <v>0</v>
      </c>
      <c r="F64" s="22">
        <v>499794</v>
      </c>
      <c r="G64" s="22">
        <v>0</v>
      </c>
      <c r="H64" s="22">
        <v>0</v>
      </c>
      <c r="I64" s="22">
        <v>499794</v>
      </c>
    </row>
    <row r="65" spans="1:9" x14ac:dyDescent="0.35">
      <c r="A65" s="22" t="s">
        <v>114</v>
      </c>
      <c r="B65" s="22" t="s">
        <v>167</v>
      </c>
      <c r="C65" s="22" t="s">
        <v>240</v>
      </c>
      <c r="D65" s="22" t="s">
        <v>241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</row>
    <row r="66" spans="1:9" x14ac:dyDescent="0.35">
      <c r="A66" s="22" t="s">
        <v>114</v>
      </c>
      <c r="B66" s="22" t="s">
        <v>167</v>
      </c>
      <c r="C66" s="22" t="s">
        <v>242</v>
      </c>
      <c r="D66" s="22" t="s">
        <v>243</v>
      </c>
      <c r="E66" s="22">
        <v>1118</v>
      </c>
      <c r="F66" s="22">
        <v>0</v>
      </c>
      <c r="G66" s="22">
        <v>0</v>
      </c>
      <c r="H66" s="22">
        <v>0</v>
      </c>
      <c r="I66" s="22">
        <v>1118</v>
      </c>
    </row>
    <row r="67" spans="1:9" x14ac:dyDescent="0.35">
      <c r="A67" s="22" t="s">
        <v>114</v>
      </c>
      <c r="B67" s="22" t="s">
        <v>167</v>
      </c>
      <c r="C67" s="22" t="s">
        <v>244</v>
      </c>
      <c r="D67" s="22" t="s">
        <v>245</v>
      </c>
      <c r="E67" s="22">
        <v>0</v>
      </c>
      <c r="F67" s="22">
        <v>0</v>
      </c>
      <c r="G67" s="22">
        <v>0</v>
      </c>
      <c r="H67" s="22">
        <v>646</v>
      </c>
      <c r="I67" s="22">
        <v>646</v>
      </c>
    </row>
    <row r="68" spans="1:9" x14ac:dyDescent="0.35">
      <c r="A68" s="22" t="s">
        <v>114</v>
      </c>
      <c r="B68" s="22" t="s">
        <v>167</v>
      </c>
      <c r="C68" s="22" t="s">
        <v>246</v>
      </c>
      <c r="D68" s="22" t="s">
        <v>247</v>
      </c>
      <c r="E68" s="22">
        <v>0</v>
      </c>
      <c r="F68" s="22">
        <v>4713</v>
      </c>
      <c r="G68" s="22">
        <v>0</v>
      </c>
      <c r="H68" s="22">
        <v>0</v>
      </c>
      <c r="I68" s="22">
        <v>4713</v>
      </c>
    </row>
    <row r="69" spans="1:9" x14ac:dyDescent="0.35">
      <c r="A69" s="22" t="s">
        <v>114</v>
      </c>
      <c r="B69" s="22" t="s">
        <v>167</v>
      </c>
      <c r="C69" s="22" t="s">
        <v>248</v>
      </c>
      <c r="D69" s="22" t="s">
        <v>249</v>
      </c>
      <c r="E69" s="22">
        <v>588624</v>
      </c>
      <c r="F69" s="22">
        <v>4467</v>
      </c>
      <c r="G69" s="22">
        <v>0</v>
      </c>
      <c r="H69" s="22">
        <v>0</v>
      </c>
      <c r="I69" s="22">
        <v>593091</v>
      </c>
    </row>
    <row r="70" spans="1:9" x14ac:dyDescent="0.35">
      <c r="A70" s="22" t="s">
        <v>114</v>
      </c>
      <c r="B70" s="22" t="s">
        <v>167</v>
      </c>
      <c r="C70" s="22" t="s">
        <v>250</v>
      </c>
      <c r="D70" s="22" t="s">
        <v>251</v>
      </c>
      <c r="E70" s="22">
        <v>880</v>
      </c>
      <c r="F70" s="22">
        <v>84678</v>
      </c>
      <c r="G70" s="22">
        <v>0</v>
      </c>
      <c r="H70" s="22">
        <v>0</v>
      </c>
      <c r="I70" s="22">
        <v>85558</v>
      </c>
    </row>
    <row r="71" spans="1:9" x14ac:dyDescent="0.35">
      <c r="A71" s="22" t="s">
        <v>114</v>
      </c>
      <c r="B71" s="22" t="s">
        <v>167</v>
      </c>
      <c r="C71" s="22" t="s">
        <v>252</v>
      </c>
      <c r="D71" s="22" t="s">
        <v>253</v>
      </c>
      <c r="E71" s="22">
        <v>312</v>
      </c>
      <c r="F71" s="22">
        <v>5912</v>
      </c>
      <c r="G71" s="22">
        <v>0</v>
      </c>
      <c r="H71" s="22">
        <v>0</v>
      </c>
      <c r="I71" s="22">
        <v>6224</v>
      </c>
    </row>
    <row r="72" spans="1:9" x14ac:dyDescent="0.35">
      <c r="A72" s="22" t="s">
        <v>114</v>
      </c>
      <c r="B72" s="22" t="s">
        <v>167</v>
      </c>
      <c r="C72" s="22" t="s">
        <v>254</v>
      </c>
      <c r="D72" s="22" t="s">
        <v>255</v>
      </c>
      <c r="E72" s="22">
        <v>0</v>
      </c>
      <c r="F72" s="22">
        <v>33169</v>
      </c>
      <c r="G72" s="22">
        <v>0</v>
      </c>
      <c r="H72" s="22">
        <v>0</v>
      </c>
      <c r="I72" s="22">
        <v>33169</v>
      </c>
    </row>
    <row r="73" spans="1:9" x14ac:dyDescent="0.35">
      <c r="A73" s="22" t="s">
        <v>114</v>
      </c>
      <c r="B73" s="22" t="s">
        <v>167</v>
      </c>
      <c r="C73" s="22" t="s">
        <v>256</v>
      </c>
      <c r="D73" s="22" t="s">
        <v>257</v>
      </c>
      <c r="E73" s="22">
        <v>2157</v>
      </c>
      <c r="F73" s="22">
        <v>1082</v>
      </c>
      <c r="G73" s="22">
        <v>0</v>
      </c>
      <c r="H73" s="22">
        <v>0</v>
      </c>
      <c r="I73" s="22">
        <v>3239</v>
      </c>
    </row>
    <row r="74" spans="1:9" x14ac:dyDescent="0.35">
      <c r="A74" s="22" t="s">
        <v>114</v>
      </c>
      <c r="B74" s="22" t="s">
        <v>167</v>
      </c>
      <c r="C74" s="22" t="s">
        <v>258</v>
      </c>
      <c r="D74" s="22" t="s">
        <v>259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</row>
    <row r="75" spans="1:9" x14ac:dyDescent="0.35">
      <c r="A75" s="22" t="s">
        <v>114</v>
      </c>
      <c r="B75" s="22" t="s">
        <v>167</v>
      </c>
      <c r="C75" s="22" t="s">
        <v>260</v>
      </c>
      <c r="D75" s="22" t="s">
        <v>261</v>
      </c>
      <c r="E75" s="22">
        <v>0</v>
      </c>
      <c r="F75" s="22">
        <v>38374</v>
      </c>
      <c r="G75" s="22">
        <v>0</v>
      </c>
      <c r="H75" s="22">
        <v>0</v>
      </c>
      <c r="I75" s="22">
        <v>38374</v>
      </c>
    </row>
    <row r="76" spans="1:9" x14ac:dyDescent="0.35">
      <c r="A76" s="22" t="s">
        <v>114</v>
      </c>
      <c r="B76" s="22" t="s">
        <v>167</v>
      </c>
      <c r="C76" s="22" t="s">
        <v>262</v>
      </c>
      <c r="D76" s="22" t="s">
        <v>263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</row>
    <row r="77" spans="1:9" x14ac:dyDescent="0.35">
      <c r="A77" s="22" t="s">
        <v>114</v>
      </c>
      <c r="B77" s="22" t="s">
        <v>167</v>
      </c>
      <c r="C77" s="22" t="s">
        <v>264</v>
      </c>
      <c r="D77" s="22" t="s">
        <v>265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</row>
    <row r="78" spans="1:9" x14ac:dyDescent="0.35">
      <c r="A78" s="22" t="s">
        <v>114</v>
      </c>
      <c r="B78" s="22" t="s">
        <v>167</v>
      </c>
      <c r="C78" s="22" t="s">
        <v>266</v>
      </c>
      <c r="D78" s="22" t="s">
        <v>267</v>
      </c>
      <c r="E78" s="22">
        <v>6023790</v>
      </c>
      <c r="F78" s="22">
        <v>961</v>
      </c>
      <c r="G78" s="22">
        <v>0</v>
      </c>
      <c r="H78" s="22">
        <v>0</v>
      </c>
      <c r="I78" s="22">
        <v>6024751</v>
      </c>
    </row>
    <row r="79" spans="1:9" x14ac:dyDescent="0.35">
      <c r="A79" s="22" t="s">
        <v>114</v>
      </c>
      <c r="B79" s="22" t="s">
        <v>167</v>
      </c>
      <c r="C79" s="22" t="s">
        <v>268</v>
      </c>
      <c r="D79" s="22" t="s">
        <v>269</v>
      </c>
      <c r="E79" s="22">
        <v>2867</v>
      </c>
      <c r="F79" s="22">
        <v>5860</v>
      </c>
      <c r="G79" s="22">
        <v>0</v>
      </c>
      <c r="H79" s="22">
        <v>0</v>
      </c>
      <c r="I79" s="22">
        <v>8727</v>
      </c>
    </row>
    <row r="80" spans="1:9" x14ac:dyDescent="0.35">
      <c r="A80" s="22" t="s">
        <v>114</v>
      </c>
      <c r="B80" s="22" t="s">
        <v>167</v>
      </c>
      <c r="C80" s="22" t="s">
        <v>270</v>
      </c>
      <c r="D80" s="22" t="s">
        <v>271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</row>
    <row r="81" spans="1:9" x14ac:dyDescent="0.35">
      <c r="A81" s="22" t="s">
        <v>114</v>
      </c>
      <c r="B81" s="22" t="s">
        <v>167</v>
      </c>
      <c r="C81" s="22" t="s">
        <v>272</v>
      </c>
      <c r="D81" s="22" t="s">
        <v>273</v>
      </c>
      <c r="E81" s="22">
        <v>0</v>
      </c>
      <c r="F81" s="22">
        <v>42591</v>
      </c>
      <c r="G81" s="22">
        <v>0</v>
      </c>
      <c r="H81" s="22">
        <v>0</v>
      </c>
      <c r="I81" s="22">
        <v>42591</v>
      </c>
    </row>
    <row r="82" spans="1:9" x14ac:dyDescent="0.35">
      <c r="A82" s="22" t="s">
        <v>114</v>
      </c>
      <c r="B82" s="22" t="s">
        <v>167</v>
      </c>
      <c r="C82" s="22" t="s">
        <v>274</v>
      </c>
      <c r="D82" s="22" t="s">
        <v>275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</row>
    <row r="83" spans="1:9" x14ac:dyDescent="0.35">
      <c r="A83" s="22" t="s">
        <v>114</v>
      </c>
      <c r="B83" s="22" t="s">
        <v>167</v>
      </c>
      <c r="C83" s="22" t="s">
        <v>276</v>
      </c>
      <c r="D83" s="22" t="s">
        <v>277</v>
      </c>
      <c r="E83" s="22">
        <v>14428</v>
      </c>
      <c r="F83" s="22">
        <v>6686</v>
      </c>
      <c r="G83" s="22">
        <v>0</v>
      </c>
      <c r="H83" s="22">
        <v>0</v>
      </c>
      <c r="I83" s="22">
        <v>21114</v>
      </c>
    </row>
    <row r="84" spans="1:9" x14ac:dyDescent="0.35">
      <c r="A84" s="22" t="s">
        <v>114</v>
      </c>
      <c r="B84" s="22" t="s">
        <v>167</v>
      </c>
      <c r="C84" s="22" t="s">
        <v>278</v>
      </c>
      <c r="D84" s="22" t="s">
        <v>279</v>
      </c>
      <c r="E84" s="22">
        <v>2807261</v>
      </c>
      <c r="F84" s="22">
        <v>0</v>
      </c>
      <c r="G84" s="22">
        <v>0</v>
      </c>
      <c r="H84" s="22">
        <v>0</v>
      </c>
      <c r="I84" s="22">
        <v>2807261</v>
      </c>
    </row>
    <row r="85" spans="1:9" x14ac:dyDescent="0.35">
      <c r="A85" s="22" t="s">
        <v>114</v>
      </c>
      <c r="B85" s="22" t="s">
        <v>167</v>
      </c>
      <c r="C85" s="22" t="s">
        <v>280</v>
      </c>
      <c r="D85" s="22" t="s">
        <v>281</v>
      </c>
      <c r="E85" s="22">
        <v>2075</v>
      </c>
      <c r="F85" s="22">
        <v>10420</v>
      </c>
      <c r="G85" s="22">
        <v>0</v>
      </c>
      <c r="H85" s="22">
        <v>0</v>
      </c>
      <c r="I85" s="22">
        <v>12495</v>
      </c>
    </row>
    <row r="86" spans="1:9" x14ac:dyDescent="0.35">
      <c r="A86" s="22" t="s">
        <v>114</v>
      </c>
      <c r="B86" s="22" t="s">
        <v>167</v>
      </c>
      <c r="C86" s="22" t="s">
        <v>282</v>
      </c>
      <c r="D86" s="22" t="s">
        <v>283</v>
      </c>
      <c r="E86" s="22">
        <v>0</v>
      </c>
      <c r="F86" s="22">
        <v>20975</v>
      </c>
      <c r="G86" s="22">
        <v>0</v>
      </c>
      <c r="H86" s="22">
        <v>0</v>
      </c>
      <c r="I86" s="22">
        <v>20975</v>
      </c>
    </row>
    <row r="87" spans="1:9" x14ac:dyDescent="0.35">
      <c r="A87" s="22" t="s">
        <v>114</v>
      </c>
      <c r="B87" s="22" t="s">
        <v>167</v>
      </c>
      <c r="C87" s="22" t="s">
        <v>284</v>
      </c>
      <c r="D87" s="22" t="s">
        <v>285</v>
      </c>
      <c r="E87" s="22">
        <v>44862</v>
      </c>
      <c r="F87" s="22">
        <v>0</v>
      </c>
      <c r="G87" s="22">
        <v>0</v>
      </c>
      <c r="H87" s="22">
        <v>0</v>
      </c>
      <c r="I87" s="22">
        <v>44862</v>
      </c>
    </row>
    <row r="88" spans="1:9" x14ac:dyDescent="0.35">
      <c r="A88" s="22" t="s">
        <v>114</v>
      </c>
      <c r="B88" s="22" t="s">
        <v>167</v>
      </c>
      <c r="C88" s="22" t="s">
        <v>286</v>
      </c>
      <c r="D88" s="22" t="s">
        <v>287</v>
      </c>
      <c r="E88" s="22">
        <v>43002</v>
      </c>
      <c r="F88" s="22">
        <v>2644</v>
      </c>
      <c r="G88" s="22">
        <v>0</v>
      </c>
      <c r="H88" s="22">
        <v>0</v>
      </c>
      <c r="I88" s="22">
        <v>45646</v>
      </c>
    </row>
    <row r="89" spans="1:9" x14ac:dyDescent="0.35">
      <c r="A89" s="22" t="s">
        <v>114</v>
      </c>
      <c r="B89" s="22" t="s">
        <v>167</v>
      </c>
      <c r="C89" s="22" t="s">
        <v>288</v>
      </c>
      <c r="D89" s="22" t="s">
        <v>289</v>
      </c>
      <c r="E89" s="22">
        <v>8922</v>
      </c>
      <c r="F89" s="22">
        <v>0</v>
      </c>
      <c r="G89" s="22">
        <v>0</v>
      </c>
      <c r="H89" s="22">
        <v>0</v>
      </c>
      <c r="I89" s="22">
        <v>8922</v>
      </c>
    </row>
    <row r="90" spans="1:9" x14ac:dyDescent="0.35">
      <c r="A90" s="22" t="s">
        <v>114</v>
      </c>
      <c r="B90" s="22" t="s">
        <v>167</v>
      </c>
      <c r="C90" s="22" t="s">
        <v>290</v>
      </c>
      <c r="D90" s="22" t="s">
        <v>291</v>
      </c>
      <c r="E90" s="22">
        <v>0</v>
      </c>
      <c r="F90" s="22">
        <v>10911</v>
      </c>
      <c r="G90" s="22">
        <v>0</v>
      </c>
      <c r="H90" s="22">
        <v>0</v>
      </c>
      <c r="I90" s="22">
        <v>10911</v>
      </c>
    </row>
    <row r="91" spans="1:9" x14ac:dyDescent="0.35">
      <c r="A91" s="22" t="s">
        <v>114</v>
      </c>
      <c r="B91" s="22" t="s">
        <v>167</v>
      </c>
      <c r="C91" s="22" t="s">
        <v>292</v>
      </c>
      <c r="D91" s="22" t="s">
        <v>293</v>
      </c>
      <c r="E91" s="22">
        <v>14682</v>
      </c>
      <c r="F91" s="22">
        <v>16377</v>
      </c>
      <c r="G91" s="22">
        <v>0</v>
      </c>
      <c r="H91" s="22">
        <v>0</v>
      </c>
      <c r="I91" s="22">
        <v>31059</v>
      </c>
    </row>
    <row r="92" spans="1:9" x14ac:dyDescent="0.35">
      <c r="A92" s="22" t="s">
        <v>114</v>
      </c>
      <c r="B92" s="22" t="s">
        <v>294</v>
      </c>
      <c r="C92" s="22" t="s">
        <v>295</v>
      </c>
      <c r="D92" s="22" t="s">
        <v>296</v>
      </c>
      <c r="E92" s="22">
        <v>22713</v>
      </c>
      <c r="F92" s="22">
        <v>45347</v>
      </c>
      <c r="G92" s="22">
        <v>0</v>
      </c>
      <c r="H92" s="22">
        <v>0</v>
      </c>
      <c r="I92" s="22">
        <v>68060</v>
      </c>
    </row>
    <row r="93" spans="1:9" x14ac:dyDescent="0.35">
      <c r="A93" s="22" t="s">
        <v>114</v>
      </c>
      <c r="B93" s="22" t="s">
        <v>294</v>
      </c>
      <c r="C93" s="22" t="s">
        <v>297</v>
      </c>
      <c r="D93" s="22" t="s">
        <v>298</v>
      </c>
      <c r="E93" s="22">
        <v>818214</v>
      </c>
      <c r="F93" s="22">
        <v>0</v>
      </c>
      <c r="G93" s="22">
        <v>0</v>
      </c>
      <c r="H93" s="22">
        <v>0</v>
      </c>
      <c r="I93" s="22">
        <v>818214</v>
      </c>
    </row>
    <row r="94" spans="1:9" x14ac:dyDescent="0.35">
      <c r="A94" s="22" t="s">
        <v>114</v>
      </c>
      <c r="B94" s="22" t="s">
        <v>294</v>
      </c>
      <c r="C94" s="22" t="s">
        <v>299</v>
      </c>
      <c r="D94" s="22" t="s">
        <v>300</v>
      </c>
      <c r="E94" s="22">
        <v>6682</v>
      </c>
      <c r="F94" s="22">
        <v>52135</v>
      </c>
      <c r="G94" s="22">
        <v>0</v>
      </c>
      <c r="H94" s="22">
        <v>0</v>
      </c>
      <c r="I94" s="22">
        <v>58817</v>
      </c>
    </row>
    <row r="95" spans="1:9" x14ac:dyDescent="0.35">
      <c r="A95" s="22" t="s">
        <v>114</v>
      </c>
      <c r="B95" s="22" t="s">
        <v>294</v>
      </c>
      <c r="C95" s="22" t="s">
        <v>301</v>
      </c>
      <c r="D95" s="22" t="s">
        <v>302</v>
      </c>
      <c r="E95" s="22">
        <v>12164</v>
      </c>
      <c r="F95" s="22">
        <v>10107</v>
      </c>
      <c r="G95" s="22">
        <v>0</v>
      </c>
      <c r="H95" s="22">
        <v>437</v>
      </c>
      <c r="I95" s="22">
        <v>22708</v>
      </c>
    </row>
    <row r="96" spans="1:9" x14ac:dyDescent="0.35">
      <c r="A96" s="22" t="s">
        <v>114</v>
      </c>
      <c r="B96" s="22" t="s">
        <v>294</v>
      </c>
      <c r="C96" s="22" t="s">
        <v>303</v>
      </c>
      <c r="D96" s="22" t="s">
        <v>304</v>
      </c>
      <c r="E96" s="22">
        <v>12829</v>
      </c>
      <c r="F96" s="22">
        <v>0</v>
      </c>
      <c r="G96" s="22">
        <v>0</v>
      </c>
      <c r="H96" s="22">
        <v>0</v>
      </c>
      <c r="I96" s="22">
        <v>12829</v>
      </c>
    </row>
    <row r="97" spans="1:9" x14ac:dyDescent="0.35">
      <c r="A97" s="22" t="s">
        <v>114</v>
      </c>
      <c r="B97" s="22" t="s">
        <v>294</v>
      </c>
      <c r="C97" s="22" t="s">
        <v>305</v>
      </c>
      <c r="D97" s="22" t="s">
        <v>306</v>
      </c>
      <c r="E97" s="22">
        <v>0</v>
      </c>
      <c r="F97" s="22">
        <v>14476</v>
      </c>
      <c r="G97" s="22">
        <v>0</v>
      </c>
      <c r="H97" s="22">
        <v>0</v>
      </c>
      <c r="I97" s="22">
        <v>14476</v>
      </c>
    </row>
    <row r="98" spans="1:9" x14ac:dyDescent="0.35">
      <c r="A98" s="22" t="s">
        <v>114</v>
      </c>
      <c r="B98" s="22" t="s">
        <v>294</v>
      </c>
      <c r="C98" s="22" t="s">
        <v>307</v>
      </c>
      <c r="D98" s="22" t="s">
        <v>308</v>
      </c>
      <c r="E98" s="22">
        <v>0</v>
      </c>
      <c r="F98" s="22">
        <v>6094</v>
      </c>
      <c r="G98" s="22">
        <v>0</v>
      </c>
      <c r="H98" s="22">
        <v>0</v>
      </c>
      <c r="I98" s="22">
        <v>6094</v>
      </c>
    </row>
    <row r="99" spans="1:9" x14ac:dyDescent="0.35">
      <c r="A99" s="22" t="s">
        <v>114</v>
      </c>
      <c r="B99" s="22" t="s">
        <v>294</v>
      </c>
      <c r="C99" s="22" t="s">
        <v>309</v>
      </c>
      <c r="D99" s="22" t="s">
        <v>310</v>
      </c>
      <c r="E99" s="22">
        <v>0</v>
      </c>
      <c r="F99" s="22">
        <v>4765</v>
      </c>
      <c r="G99" s="22">
        <v>0</v>
      </c>
      <c r="H99" s="22">
        <v>0</v>
      </c>
      <c r="I99" s="22">
        <v>4765</v>
      </c>
    </row>
    <row r="100" spans="1:9" x14ac:dyDescent="0.35">
      <c r="A100" s="22" t="s">
        <v>114</v>
      </c>
      <c r="B100" s="22" t="s">
        <v>294</v>
      </c>
      <c r="C100" s="22" t="s">
        <v>311</v>
      </c>
      <c r="D100" s="22" t="s">
        <v>312</v>
      </c>
      <c r="E100" s="22">
        <v>0</v>
      </c>
      <c r="F100" s="22">
        <v>0</v>
      </c>
      <c r="G100" s="22">
        <v>0</v>
      </c>
      <c r="H100" s="22">
        <v>0</v>
      </c>
      <c r="I100" s="22">
        <v>0</v>
      </c>
    </row>
    <row r="101" spans="1:9" x14ac:dyDescent="0.35">
      <c r="A101" s="22" t="s">
        <v>114</v>
      </c>
      <c r="B101" s="22" t="s">
        <v>294</v>
      </c>
      <c r="C101" s="22" t="s">
        <v>313</v>
      </c>
      <c r="D101" s="22" t="s">
        <v>314</v>
      </c>
      <c r="E101" s="22">
        <v>0</v>
      </c>
      <c r="F101" s="22">
        <v>0</v>
      </c>
      <c r="G101" s="22">
        <v>0</v>
      </c>
      <c r="H101" s="22">
        <v>0</v>
      </c>
      <c r="I101" s="22">
        <v>0</v>
      </c>
    </row>
    <row r="102" spans="1:9" x14ac:dyDescent="0.35">
      <c r="A102" s="22" t="s">
        <v>114</v>
      </c>
      <c r="B102" s="22" t="s">
        <v>294</v>
      </c>
      <c r="C102" s="22" t="s">
        <v>315</v>
      </c>
      <c r="D102" s="22" t="s">
        <v>316</v>
      </c>
      <c r="E102" s="22">
        <v>25614</v>
      </c>
      <c r="F102" s="22">
        <v>34688</v>
      </c>
      <c r="G102" s="22">
        <v>0</v>
      </c>
      <c r="H102" s="22">
        <v>0</v>
      </c>
      <c r="I102" s="22">
        <v>60302</v>
      </c>
    </row>
    <row r="103" spans="1:9" x14ac:dyDescent="0.35">
      <c r="A103" s="22" t="s">
        <v>114</v>
      </c>
      <c r="B103" s="22" t="s">
        <v>294</v>
      </c>
      <c r="C103" s="22" t="s">
        <v>317</v>
      </c>
      <c r="D103" s="22" t="s">
        <v>318</v>
      </c>
      <c r="E103" s="22">
        <v>5362</v>
      </c>
      <c r="F103" s="22">
        <v>0</v>
      </c>
      <c r="G103" s="22">
        <v>0</v>
      </c>
      <c r="H103" s="22">
        <v>12047</v>
      </c>
      <c r="I103" s="22">
        <v>17409</v>
      </c>
    </row>
    <row r="104" spans="1:9" x14ac:dyDescent="0.35">
      <c r="A104" s="22" t="s">
        <v>114</v>
      </c>
      <c r="B104" s="22" t="s">
        <v>294</v>
      </c>
      <c r="C104" s="22" t="s">
        <v>319</v>
      </c>
      <c r="D104" s="22" t="s">
        <v>320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</row>
    <row r="105" spans="1:9" x14ac:dyDescent="0.35">
      <c r="A105" s="22" t="s">
        <v>114</v>
      </c>
      <c r="B105" s="22" t="s">
        <v>294</v>
      </c>
      <c r="C105" s="22" t="s">
        <v>321</v>
      </c>
      <c r="D105" s="22" t="s">
        <v>322</v>
      </c>
      <c r="E105" s="22">
        <v>0</v>
      </c>
      <c r="F105" s="22">
        <v>0</v>
      </c>
      <c r="G105" s="22">
        <v>0</v>
      </c>
      <c r="H105" s="22">
        <v>0</v>
      </c>
      <c r="I105" s="22">
        <v>0</v>
      </c>
    </row>
    <row r="106" spans="1:9" x14ac:dyDescent="0.35">
      <c r="A106" s="22" t="s">
        <v>114</v>
      </c>
      <c r="B106" s="22" t="s">
        <v>294</v>
      </c>
      <c r="C106" s="22" t="s">
        <v>323</v>
      </c>
      <c r="D106" s="22" t="s">
        <v>324</v>
      </c>
      <c r="E106" s="22">
        <v>0</v>
      </c>
      <c r="F106" s="22">
        <v>0</v>
      </c>
      <c r="G106" s="22">
        <v>0</v>
      </c>
      <c r="H106" s="22">
        <v>0</v>
      </c>
      <c r="I106" s="22">
        <v>0</v>
      </c>
    </row>
    <row r="107" spans="1:9" x14ac:dyDescent="0.35">
      <c r="A107" s="22" t="s">
        <v>114</v>
      </c>
      <c r="B107" s="22" t="s">
        <v>294</v>
      </c>
      <c r="C107" s="22" t="s">
        <v>325</v>
      </c>
      <c r="D107" s="22" t="s">
        <v>326</v>
      </c>
      <c r="E107" s="22">
        <v>28780</v>
      </c>
      <c r="F107" s="22">
        <v>68298</v>
      </c>
      <c r="G107" s="22">
        <v>0</v>
      </c>
      <c r="H107" s="22">
        <v>0</v>
      </c>
      <c r="I107" s="22">
        <v>97078</v>
      </c>
    </row>
    <row r="108" spans="1:9" x14ac:dyDescent="0.35">
      <c r="A108" s="22" t="s">
        <v>114</v>
      </c>
      <c r="B108" s="22" t="s">
        <v>294</v>
      </c>
      <c r="C108" s="22" t="s">
        <v>327</v>
      </c>
      <c r="D108" s="22" t="s">
        <v>328</v>
      </c>
      <c r="E108" s="22">
        <v>0</v>
      </c>
      <c r="F108" s="22">
        <v>3829</v>
      </c>
      <c r="G108" s="22">
        <v>0</v>
      </c>
      <c r="H108" s="22">
        <v>0</v>
      </c>
      <c r="I108" s="22">
        <v>3829</v>
      </c>
    </row>
    <row r="109" spans="1:9" x14ac:dyDescent="0.35">
      <c r="A109" s="22" t="s">
        <v>114</v>
      </c>
      <c r="B109" s="22" t="s">
        <v>294</v>
      </c>
      <c r="C109" s="22" t="s">
        <v>329</v>
      </c>
      <c r="D109" s="22" t="s">
        <v>330</v>
      </c>
      <c r="E109" s="22">
        <v>0</v>
      </c>
      <c r="F109" s="22">
        <v>11364</v>
      </c>
      <c r="G109" s="22">
        <v>0</v>
      </c>
      <c r="H109" s="22">
        <v>0</v>
      </c>
      <c r="I109" s="22">
        <v>11364</v>
      </c>
    </row>
    <row r="110" spans="1:9" x14ac:dyDescent="0.35">
      <c r="A110" s="22" t="s">
        <v>114</v>
      </c>
      <c r="B110" s="22" t="s">
        <v>294</v>
      </c>
      <c r="C110" s="22" t="s">
        <v>331</v>
      </c>
      <c r="D110" s="22" t="s">
        <v>332</v>
      </c>
      <c r="E110" s="22">
        <v>2392</v>
      </c>
      <c r="F110" s="22">
        <v>0</v>
      </c>
      <c r="G110" s="22">
        <v>0</v>
      </c>
      <c r="H110" s="22">
        <v>0</v>
      </c>
      <c r="I110" s="22">
        <v>2392</v>
      </c>
    </row>
    <row r="111" spans="1:9" x14ac:dyDescent="0.35">
      <c r="A111" s="22" t="s">
        <v>114</v>
      </c>
      <c r="B111" s="22" t="s">
        <v>294</v>
      </c>
      <c r="C111" s="22" t="s">
        <v>333</v>
      </c>
      <c r="D111" s="22" t="s">
        <v>334</v>
      </c>
      <c r="E111" s="22">
        <v>6256</v>
      </c>
      <c r="F111" s="22">
        <v>22834</v>
      </c>
      <c r="G111" s="22">
        <v>0</v>
      </c>
      <c r="H111" s="22">
        <v>0</v>
      </c>
      <c r="I111" s="22">
        <v>29090</v>
      </c>
    </row>
    <row r="112" spans="1:9" x14ac:dyDescent="0.35">
      <c r="A112" s="22" t="s">
        <v>114</v>
      </c>
      <c r="B112" s="22" t="s">
        <v>294</v>
      </c>
      <c r="C112" s="22" t="s">
        <v>335</v>
      </c>
      <c r="D112" s="22" t="s">
        <v>336</v>
      </c>
      <c r="E112" s="22">
        <v>42292</v>
      </c>
      <c r="F112" s="22">
        <v>9201</v>
      </c>
      <c r="G112" s="22">
        <v>0</v>
      </c>
      <c r="H112" s="22">
        <v>0</v>
      </c>
      <c r="I112" s="22">
        <v>51493</v>
      </c>
    </row>
    <row r="113" spans="1:9" x14ac:dyDescent="0.35">
      <c r="A113" s="22" t="s">
        <v>114</v>
      </c>
      <c r="B113" s="22" t="s">
        <v>294</v>
      </c>
      <c r="C113" s="22" t="s">
        <v>337</v>
      </c>
      <c r="D113" s="22" t="s">
        <v>338</v>
      </c>
      <c r="E113" s="22">
        <v>0</v>
      </c>
      <c r="F113" s="22">
        <v>0</v>
      </c>
      <c r="G113" s="22">
        <v>0</v>
      </c>
      <c r="H113" s="22">
        <v>0</v>
      </c>
      <c r="I113" s="22">
        <v>0</v>
      </c>
    </row>
    <row r="114" spans="1:9" x14ac:dyDescent="0.35">
      <c r="A114" s="22" t="s">
        <v>114</v>
      </c>
      <c r="B114" s="22" t="s">
        <v>294</v>
      </c>
      <c r="C114" s="22" t="s">
        <v>339</v>
      </c>
      <c r="D114" s="22" t="s">
        <v>340</v>
      </c>
      <c r="E114" s="22">
        <v>22994</v>
      </c>
      <c r="F114" s="22">
        <v>74875</v>
      </c>
      <c r="G114" s="22">
        <v>0</v>
      </c>
      <c r="H114" s="22">
        <v>0</v>
      </c>
      <c r="I114" s="22">
        <v>97869</v>
      </c>
    </row>
    <row r="115" spans="1:9" x14ac:dyDescent="0.35">
      <c r="A115" s="22" t="s">
        <v>114</v>
      </c>
      <c r="B115" s="22" t="s">
        <v>294</v>
      </c>
      <c r="C115" s="22" t="s">
        <v>341</v>
      </c>
      <c r="D115" s="22" t="s">
        <v>342</v>
      </c>
      <c r="E115" s="22">
        <v>0</v>
      </c>
      <c r="F115" s="22">
        <v>33962</v>
      </c>
      <c r="G115" s="22">
        <v>0</v>
      </c>
      <c r="H115" s="22">
        <v>0</v>
      </c>
      <c r="I115" s="22">
        <v>33962</v>
      </c>
    </row>
    <row r="116" spans="1:9" x14ac:dyDescent="0.35">
      <c r="A116" s="22" t="s">
        <v>114</v>
      </c>
      <c r="B116" s="22" t="s">
        <v>294</v>
      </c>
      <c r="C116" s="22" t="s">
        <v>343</v>
      </c>
      <c r="D116" s="22" t="s">
        <v>344</v>
      </c>
      <c r="E116" s="22">
        <v>5036</v>
      </c>
      <c r="F116" s="22">
        <v>0</v>
      </c>
      <c r="G116" s="22">
        <v>0</v>
      </c>
      <c r="H116" s="22">
        <v>0</v>
      </c>
      <c r="I116" s="22">
        <v>5036</v>
      </c>
    </row>
    <row r="117" spans="1:9" x14ac:dyDescent="0.35">
      <c r="A117" s="22" t="s">
        <v>114</v>
      </c>
      <c r="B117" s="22" t="s">
        <v>294</v>
      </c>
      <c r="C117" s="22" t="s">
        <v>345</v>
      </c>
      <c r="D117" s="22" t="s">
        <v>346</v>
      </c>
      <c r="E117" s="22">
        <v>2104</v>
      </c>
      <c r="F117" s="22">
        <v>0</v>
      </c>
      <c r="G117" s="22">
        <v>0</v>
      </c>
      <c r="H117" s="22">
        <v>0</v>
      </c>
      <c r="I117" s="22">
        <v>2104</v>
      </c>
    </row>
    <row r="118" spans="1:9" x14ac:dyDescent="0.35">
      <c r="A118" s="22" t="s">
        <v>114</v>
      </c>
      <c r="B118" s="22" t="s">
        <v>294</v>
      </c>
      <c r="C118" s="22" t="s">
        <v>347</v>
      </c>
      <c r="D118" s="22" t="s">
        <v>348</v>
      </c>
      <c r="E118" s="22">
        <v>0</v>
      </c>
      <c r="F118" s="22">
        <v>0</v>
      </c>
      <c r="G118" s="22">
        <v>0</v>
      </c>
      <c r="H118" s="22">
        <v>0</v>
      </c>
      <c r="I118" s="22">
        <v>0</v>
      </c>
    </row>
    <row r="119" spans="1:9" x14ac:dyDescent="0.35">
      <c r="A119" s="22" t="s">
        <v>114</v>
      </c>
      <c r="B119" s="22" t="s">
        <v>294</v>
      </c>
      <c r="C119" s="22" t="s">
        <v>349</v>
      </c>
      <c r="D119" s="22" t="s">
        <v>350</v>
      </c>
      <c r="E119" s="22">
        <v>0</v>
      </c>
      <c r="F119" s="22">
        <v>0</v>
      </c>
      <c r="G119" s="22">
        <v>0</v>
      </c>
      <c r="H119" s="22">
        <v>0</v>
      </c>
      <c r="I119" s="22">
        <v>0</v>
      </c>
    </row>
    <row r="120" spans="1:9" x14ac:dyDescent="0.35">
      <c r="A120" s="22" t="s">
        <v>114</v>
      </c>
      <c r="B120" s="22" t="s">
        <v>294</v>
      </c>
      <c r="C120" s="22" t="s">
        <v>351</v>
      </c>
      <c r="D120" s="22" t="s">
        <v>352</v>
      </c>
      <c r="E120" s="22">
        <v>13866</v>
      </c>
      <c r="F120" s="22">
        <v>21437</v>
      </c>
      <c r="G120" s="22">
        <v>0</v>
      </c>
      <c r="H120" s="22">
        <v>0</v>
      </c>
      <c r="I120" s="22">
        <v>35303</v>
      </c>
    </row>
    <row r="121" spans="1:9" x14ac:dyDescent="0.35">
      <c r="A121" s="22" t="s">
        <v>114</v>
      </c>
      <c r="B121" s="22" t="s">
        <v>294</v>
      </c>
      <c r="C121" s="22" t="s">
        <v>353</v>
      </c>
      <c r="D121" s="22" t="s">
        <v>354</v>
      </c>
      <c r="E121" s="22">
        <v>390009</v>
      </c>
      <c r="F121" s="22">
        <v>58510</v>
      </c>
      <c r="G121" s="22">
        <v>0</v>
      </c>
      <c r="H121" s="22">
        <v>0</v>
      </c>
      <c r="I121" s="22">
        <v>448519</v>
      </c>
    </row>
    <row r="122" spans="1:9" x14ac:dyDescent="0.35">
      <c r="A122" s="22" t="s">
        <v>114</v>
      </c>
      <c r="B122" s="22" t="s">
        <v>294</v>
      </c>
      <c r="C122" s="22" t="s">
        <v>355</v>
      </c>
      <c r="D122" s="22" t="s">
        <v>356</v>
      </c>
      <c r="E122" s="22">
        <v>2072</v>
      </c>
      <c r="F122" s="22">
        <v>0</v>
      </c>
      <c r="G122" s="22">
        <v>0</v>
      </c>
      <c r="H122" s="22">
        <v>0</v>
      </c>
      <c r="I122" s="22">
        <v>2072</v>
      </c>
    </row>
    <row r="123" spans="1:9" x14ac:dyDescent="0.35">
      <c r="A123" s="22" t="s">
        <v>114</v>
      </c>
      <c r="B123" s="22" t="s">
        <v>294</v>
      </c>
      <c r="C123" s="22" t="s">
        <v>357</v>
      </c>
      <c r="D123" s="22" t="s">
        <v>358</v>
      </c>
      <c r="E123" s="22">
        <v>40379</v>
      </c>
      <c r="F123" s="22">
        <v>154892</v>
      </c>
      <c r="G123" s="22">
        <v>0</v>
      </c>
      <c r="H123" s="22">
        <v>0</v>
      </c>
      <c r="I123" s="22">
        <v>195271</v>
      </c>
    </row>
    <row r="124" spans="1:9" x14ac:dyDescent="0.35">
      <c r="A124" s="22" t="s">
        <v>114</v>
      </c>
      <c r="B124" s="22" t="s">
        <v>294</v>
      </c>
      <c r="C124" s="22" t="s">
        <v>359</v>
      </c>
      <c r="D124" s="22" t="s">
        <v>360</v>
      </c>
      <c r="E124" s="22">
        <v>62591</v>
      </c>
      <c r="F124" s="22">
        <v>950</v>
      </c>
      <c r="G124" s="22">
        <v>0</v>
      </c>
      <c r="H124" s="22">
        <v>0</v>
      </c>
      <c r="I124" s="22">
        <v>63541</v>
      </c>
    </row>
    <row r="125" spans="1:9" x14ac:dyDescent="0.35">
      <c r="A125" s="22" t="s">
        <v>114</v>
      </c>
      <c r="B125" s="22" t="s">
        <v>294</v>
      </c>
      <c r="C125" s="22" t="s">
        <v>361</v>
      </c>
      <c r="D125" s="22" t="s">
        <v>362</v>
      </c>
      <c r="E125" s="22">
        <v>10037</v>
      </c>
      <c r="F125" s="22">
        <v>19261</v>
      </c>
      <c r="G125" s="22">
        <v>0</v>
      </c>
      <c r="H125" s="22">
        <v>0</v>
      </c>
      <c r="I125" s="22">
        <v>29298</v>
      </c>
    </row>
    <row r="126" spans="1:9" x14ac:dyDescent="0.35">
      <c r="A126" s="22" t="s">
        <v>114</v>
      </c>
      <c r="B126" s="22" t="s">
        <v>294</v>
      </c>
      <c r="C126" s="22" t="s">
        <v>363</v>
      </c>
      <c r="D126" s="22" t="s">
        <v>364</v>
      </c>
      <c r="E126" s="22">
        <v>0</v>
      </c>
      <c r="F126" s="22">
        <v>10813</v>
      </c>
      <c r="G126" s="22">
        <v>0</v>
      </c>
      <c r="H126" s="22">
        <v>0</v>
      </c>
      <c r="I126" s="22">
        <v>10813</v>
      </c>
    </row>
    <row r="127" spans="1:9" x14ac:dyDescent="0.35">
      <c r="A127" s="22" t="s">
        <v>114</v>
      </c>
      <c r="B127" s="22" t="s">
        <v>294</v>
      </c>
      <c r="C127" s="22" t="s">
        <v>365</v>
      </c>
      <c r="D127" s="22" t="s">
        <v>366</v>
      </c>
      <c r="E127" s="22">
        <v>18833</v>
      </c>
      <c r="F127" s="22">
        <v>41306</v>
      </c>
      <c r="G127" s="22">
        <v>0</v>
      </c>
      <c r="H127" s="22">
        <v>0</v>
      </c>
      <c r="I127" s="22">
        <v>60139</v>
      </c>
    </row>
    <row r="128" spans="1:9" x14ac:dyDescent="0.35">
      <c r="A128" s="22" t="s">
        <v>114</v>
      </c>
      <c r="B128" s="22" t="s">
        <v>294</v>
      </c>
      <c r="C128" s="22" t="s">
        <v>367</v>
      </c>
      <c r="D128" s="22" t="s">
        <v>368</v>
      </c>
      <c r="E128" s="22">
        <v>43452</v>
      </c>
      <c r="F128" s="22">
        <v>12671</v>
      </c>
      <c r="G128" s="22">
        <v>0</v>
      </c>
      <c r="H128" s="22">
        <v>0</v>
      </c>
      <c r="I128" s="22">
        <v>56123</v>
      </c>
    </row>
    <row r="129" spans="1:9" x14ac:dyDescent="0.35">
      <c r="A129" s="22" t="s">
        <v>114</v>
      </c>
      <c r="B129" s="22" t="s">
        <v>294</v>
      </c>
      <c r="C129" s="22" t="s">
        <v>369</v>
      </c>
      <c r="D129" s="22" t="s">
        <v>370</v>
      </c>
      <c r="E129" s="22">
        <v>4108</v>
      </c>
      <c r="F129" s="22">
        <v>0</v>
      </c>
      <c r="G129" s="22">
        <v>0</v>
      </c>
      <c r="H129" s="22">
        <v>0</v>
      </c>
      <c r="I129" s="22">
        <v>4108</v>
      </c>
    </row>
    <row r="130" spans="1:9" x14ac:dyDescent="0.35">
      <c r="A130" s="22" t="s">
        <v>114</v>
      </c>
      <c r="B130" s="22" t="s">
        <v>294</v>
      </c>
      <c r="C130" s="22" t="s">
        <v>371</v>
      </c>
      <c r="D130" s="22" t="s">
        <v>372</v>
      </c>
      <c r="E130" s="22">
        <v>4284</v>
      </c>
      <c r="F130" s="22">
        <v>0</v>
      </c>
      <c r="G130" s="22">
        <v>0</v>
      </c>
      <c r="H130" s="22">
        <v>0</v>
      </c>
      <c r="I130" s="22">
        <v>4284</v>
      </c>
    </row>
    <row r="131" spans="1:9" x14ac:dyDescent="0.35">
      <c r="A131" s="22" t="s">
        <v>114</v>
      </c>
      <c r="B131" s="22" t="s">
        <v>294</v>
      </c>
      <c r="C131" s="22" t="s">
        <v>373</v>
      </c>
      <c r="D131" s="22" t="s">
        <v>374</v>
      </c>
      <c r="E131" s="22">
        <v>0</v>
      </c>
      <c r="F131" s="22">
        <v>66650</v>
      </c>
      <c r="G131" s="22">
        <v>0</v>
      </c>
      <c r="H131" s="22">
        <v>0</v>
      </c>
      <c r="I131" s="22">
        <v>66650</v>
      </c>
    </row>
    <row r="132" spans="1:9" x14ac:dyDescent="0.35">
      <c r="A132" s="22" t="s">
        <v>114</v>
      </c>
      <c r="B132" s="22" t="s">
        <v>294</v>
      </c>
      <c r="C132" s="22" t="s">
        <v>375</v>
      </c>
      <c r="D132" s="22" t="s">
        <v>376</v>
      </c>
      <c r="E132" s="22">
        <v>0</v>
      </c>
      <c r="F132" s="22">
        <v>0</v>
      </c>
      <c r="G132" s="22">
        <v>0</v>
      </c>
      <c r="H132" s="22">
        <v>0</v>
      </c>
      <c r="I132" s="22">
        <v>0</v>
      </c>
    </row>
    <row r="133" spans="1:9" x14ac:dyDescent="0.35">
      <c r="A133" s="22" t="s">
        <v>114</v>
      </c>
      <c r="B133" s="22" t="s">
        <v>294</v>
      </c>
      <c r="C133" s="22" t="s">
        <v>377</v>
      </c>
      <c r="D133" s="22" t="s">
        <v>378</v>
      </c>
      <c r="E133" s="22">
        <v>52228</v>
      </c>
      <c r="F133" s="22">
        <v>60497</v>
      </c>
      <c r="G133" s="22">
        <v>0</v>
      </c>
      <c r="H133" s="22">
        <v>0</v>
      </c>
      <c r="I133" s="22">
        <v>112725</v>
      </c>
    </row>
    <row r="134" spans="1:9" x14ac:dyDescent="0.35">
      <c r="A134" s="22" t="s">
        <v>114</v>
      </c>
      <c r="B134" s="22" t="s">
        <v>294</v>
      </c>
      <c r="C134" s="22" t="s">
        <v>379</v>
      </c>
      <c r="D134" s="22" t="s">
        <v>380</v>
      </c>
      <c r="E134" s="22">
        <v>0</v>
      </c>
      <c r="F134" s="22">
        <v>0</v>
      </c>
      <c r="G134" s="22">
        <v>0</v>
      </c>
      <c r="H134" s="22">
        <v>0</v>
      </c>
      <c r="I134" s="22">
        <v>0</v>
      </c>
    </row>
    <row r="135" spans="1:9" x14ac:dyDescent="0.35">
      <c r="A135" s="22" t="s">
        <v>114</v>
      </c>
      <c r="B135" s="22" t="s">
        <v>294</v>
      </c>
      <c r="C135" s="22" t="s">
        <v>381</v>
      </c>
      <c r="D135" s="22" t="s">
        <v>382</v>
      </c>
      <c r="E135" s="22">
        <v>9336</v>
      </c>
      <c r="F135" s="22">
        <v>109346</v>
      </c>
      <c r="G135" s="22">
        <v>0</v>
      </c>
      <c r="H135" s="22">
        <v>0</v>
      </c>
      <c r="I135" s="22">
        <v>118682</v>
      </c>
    </row>
    <row r="136" spans="1:9" x14ac:dyDescent="0.35">
      <c r="A136" s="22" t="s">
        <v>114</v>
      </c>
      <c r="B136" s="22" t="s">
        <v>294</v>
      </c>
      <c r="C136" s="22" t="s">
        <v>383</v>
      </c>
      <c r="D136" s="22" t="s">
        <v>384</v>
      </c>
      <c r="E136" s="22">
        <v>0</v>
      </c>
      <c r="F136" s="22">
        <v>0</v>
      </c>
      <c r="G136" s="22">
        <v>71666</v>
      </c>
      <c r="H136" s="22">
        <v>0</v>
      </c>
      <c r="I136" s="22">
        <v>71666</v>
      </c>
    </row>
    <row r="137" spans="1:9" x14ac:dyDescent="0.35">
      <c r="A137" s="22" t="s">
        <v>114</v>
      </c>
      <c r="B137" s="22" t="s">
        <v>294</v>
      </c>
      <c r="C137" s="22" t="s">
        <v>385</v>
      </c>
      <c r="D137" s="22" t="s">
        <v>386</v>
      </c>
      <c r="E137" s="22">
        <v>35232</v>
      </c>
      <c r="F137" s="22">
        <v>0</v>
      </c>
      <c r="G137" s="22">
        <v>0</v>
      </c>
      <c r="H137" s="22">
        <v>0</v>
      </c>
      <c r="I137" s="22">
        <v>35232</v>
      </c>
    </row>
    <row r="138" spans="1:9" x14ac:dyDescent="0.35">
      <c r="A138" s="22" t="s">
        <v>114</v>
      </c>
      <c r="B138" s="22" t="s">
        <v>294</v>
      </c>
      <c r="C138" s="22" t="s">
        <v>387</v>
      </c>
      <c r="D138" s="22" t="s">
        <v>388</v>
      </c>
      <c r="E138" s="22">
        <v>0</v>
      </c>
      <c r="F138" s="22">
        <v>0</v>
      </c>
      <c r="G138" s="22">
        <v>0</v>
      </c>
      <c r="H138" s="22">
        <v>0</v>
      </c>
      <c r="I138" s="22">
        <v>0</v>
      </c>
    </row>
    <row r="139" spans="1:9" x14ac:dyDescent="0.35">
      <c r="A139" s="22" t="s">
        <v>114</v>
      </c>
      <c r="B139" s="22" t="s">
        <v>294</v>
      </c>
      <c r="C139" s="22" t="s">
        <v>389</v>
      </c>
      <c r="D139" s="22" t="s">
        <v>390</v>
      </c>
      <c r="E139" s="22">
        <v>7662</v>
      </c>
      <c r="F139" s="22">
        <v>19781</v>
      </c>
      <c r="G139" s="22">
        <v>0</v>
      </c>
      <c r="H139" s="22">
        <v>0</v>
      </c>
      <c r="I139" s="22">
        <v>27443</v>
      </c>
    </row>
    <row r="140" spans="1:9" x14ac:dyDescent="0.35">
      <c r="A140" s="22" t="s">
        <v>114</v>
      </c>
      <c r="B140" s="22" t="s">
        <v>294</v>
      </c>
      <c r="C140" s="22" t="s">
        <v>391</v>
      </c>
      <c r="D140" s="22" t="s">
        <v>392</v>
      </c>
      <c r="E140" s="22">
        <v>4353</v>
      </c>
      <c r="F140" s="22">
        <v>0</v>
      </c>
      <c r="G140" s="22">
        <v>0</v>
      </c>
      <c r="H140" s="22">
        <v>0</v>
      </c>
      <c r="I140" s="22">
        <v>4353</v>
      </c>
    </row>
    <row r="141" spans="1:9" x14ac:dyDescent="0.35">
      <c r="A141" s="22" t="s">
        <v>114</v>
      </c>
      <c r="B141" s="22" t="s">
        <v>294</v>
      </c>
      <c r="C141" s="22" t="s">
        <v>393</v>
      </c>
      <c r="D141" s="22" t="s">
        <v>394</v>
      </c>
      <c r="E141" s="22">
        <v>0</v>
      </c>
      <c r="F141" s="22">
        <v>0</v>
      </c>
      <c r="G141" s="22">
        <v>0</v>
      </c>
      <c r="H141" s="22">
        <v>0</v>
      </c>
      <c r="I141" s="22">
        <v>0</v>
      </c>
    </row>
    <row r="142" spans="1:9" x14ac:dyDescent="0.35">
      <c r="A142" s="22" t="s">
        <v>114</v>
      </c>
      <c r="B142" s="22" t="s">
        <v>294</v>
      </c>
      <c r="C142" s="22" t="s">
        <v>395</v>
      </c>
      <c r="D142" s="22" t="s">
        <v>396</v>
      </c>
      <c r="E142" s="22">
        <v>0</v>
      </c>
      <c r="F142" s="22">
        <v>4564</v>
      </c>
      <c r="G142" s="22">
        <v>0</v>
      </c>
      <c r="H142" s="22">
        <v>1386</v>
      </c>
      <c r="I142" s="22">
        <v>5950</v>
      </c>
    </row>
    <row r="143" spans="1:9" x14ac:dyDescent="0.35">
      <c r="A143" s="22" t="s">
        <v>114</v>
      </c>
      <c r="B143" s="22" t="s">
        <v>294</v>
      </c>
      <c r="C143" s="22" t="s">
        <v>397</v>
      </c>
      <c r="D143" s="22" t="s">
        <v>398</v>
      </c>
      <c r="E143" s="22">
        <v>28624</v>
      </c>
      <c r="F143" s="22">
        <v>5790</v>
      </c>
      <c r="G143" s="22">
        <v>0</v>
      </c>
      <c r="H143" s="22">
        <v>0</v>
      </c>
      <c r="I143" s="22">
        <v>34414</v>
      </c>
    </row>
    <row r="144" spans="1:9" x14ac:dyDescent="0.35">
      <c r="A144" s="22" t="s">
        <v>114</v>
      </c>
      <c r="B144" s="22" t="s">
        <v>294</v>
      </c>
      <c r="C144" s="22" t="s">
        <v>399</v>
      </c>
      <c r="D144" s="22" t="s">
        <v>400</v>
      </c>
      <c r="E144" s="22">
        <v>12960</v>
      </c>
      <c r="F144" s="22">
        <v>9013</v>
      </c>
      <c r="G144" s="22">
        <v>0</v>
      </c>
      <c r="H144" s="22">
        <v>0</v>
      </c>
      <c r="I144" s="22">
        <v>21973</v>
      </c>
    </row>
    <row r="145" spans="1:9" x14ac:dyDescent="0.35">
      <c r="A145" s="22" t="s">
        <v>114</v>
      </c>
      <c r="B145" s="22" t="s">
        <v>294</v>
      </c>
      <c r="C145" s="22" t="s">
        <v>401</v>
      </c>
      <c r="D145" s="22" t="s">
        <v>402</v>
      </c>
      <c r="E145" s="22">
        <v>29886</v>
      </c>
      <c r="F145" s="22">
        <v>85</v>
      </c>
      <c r="G145" s="22">
        <v>0</v>
      </c>
      <c r="H145" s="22">
        <v>0</v>
      </c>
      <c r="I145" s="22">
        <v>29971</v>
      </c>
    </row>
    <row r="146" spans="1:9" x14ac:dyDescent="0.35">
      <c r="A146" s="22" t="s">
        <v>114</v>
      </c>
      <c r="B146" s="22" t="s">
        <v>294</v>
      </c>
      <c r="C146" s="22" t="s">
        <v>403</v>
      </c>
      <c r="D146" s="22" t="s">
        <v>404</v>
      </c>
      <c r="E146" s="22">
        <v>0</v>
      </c>
      <c r="F146" s="22">
        <v>24868</v>
      </c>
      <c r="G146" s="22">
        <v>0</v>
      </c>
      <c r="H146" s="22">
        <v>0</v>
      </c>
      <c r="I146" s="22">
        <v>24868</v>
      </c>
    </row>
    <row r="147" spans="1:9" x14ac:dyDescent="0.35">
      <c r="A147" s="22" t="s">
        <v>114</v>
      </c>
      <c r="B147" s="22" t="s">
        <v>294</v>
      </c>
      <c r="C147" s="22" t="s">
        <v>405</v>
      </c>
      <c r="D147" s="22" t="s">
        <v>406</v>
      </c>
      <c r="E147" s="22">
        <v>0</v>
      </c>
      <c r="F147" s="22">
        <v>1714</v>
      </c>
      <c r="G147" s="22">
        <v>0</v>
      </c>
      <c r="H147" s="22">
        <v>0</v>
      </c>
      <c r="I147" s="22">
        <v>1714</v>
      </c>
    </row>
    <row r="148" spans="1:9" x14ac:dyDescent="0.35">
      <c r="A148" s="22" t="s">
        <v>114</v>
      </c>
      <c r="B148" s="22" t="s">
        <v>294</v>
      </c>
      <c r="C148" s="22" t="s">
        <v>407</v>
      </c>
      <c r="D148" s="22" t="s">
        <v>408</v>
      </c>
      <c r="E148" s="22">
        <v>37622</v>
      </c>
      <c r="F148" s="22">
        <v>23408</v>
      </c>
      <c r="G148" s="22">
        <v>0</v>
      </c>
      <c r="H148" s="22">
        <v>0</v>
      </c>
      <c r="I148" s="22">
        <v>61030</v>
      </c>
    </row>
    <row r="149" spans="1:9" x14ac:dyDescent="0.35">
      <c r="A149" s="22" t="s">
        <v>114</v>
      </c>
      <c r="B149" s="22" t="s">
        <v>294</v>
      </c>
      <c r="C149" s="22" t="s">
        <v>409</v>
      </c>
      <c r="D149" s="22" t="s">
        <v>410</v>
      </c>
      <c r="E149" s="22">
        <v>0</v>
      </c>
      <c r="F149" s="22">
        <v>0</v>
      </c>
      <c r="G149" s="22">
        <v>0</v>
      </c>
      <c r="H149" s="22">
        <v>0</v>
      </c>
      <c r="I149" s="22">
        <v>0</v>
      </c>
    </row>
    <row r="150" spans="1:9" x14ac:dyDescent="0.35">
      <c r="A150" s="22" t="s">
        <v>114</v>
      </c>
      <c r="B150" s="22" t="s">
        <v>294</v>
      </c>
      <c r="C150" s="22" t="s">
        <v>411</v>
      </c>
      <c r="D150" s="22" t="s">
        <v>412</v>
      </c>
      <c r="E150" s="22">
        <v>0</v>
      </c>
      <c r="F150" s="22">
        <v>13105</v>
      </c>
      <c r="G150" s="22">
        <v>0</v>
      </c>
      <c r="H150" s="22">
        <v>0</v>
      </c>
      <c r="I150" s="22">
        <v>13105</v>
      </c>
    </row>
    <row r="151" spans="1:9" x14ac:dyDescent="0.35">
      <c r="A151" s="22" t="s">
        <v>114</v>
      </c>
      <c r="B151" s="22" t="s">
        <v>294</v>
      </c>
      <c r="C151" s="22" t="s">
        <v>413</v>
      </c>
      <c r="D151" s="22" t="s">
        <v>414</v>
      </c>
      <c r="E151" s="22">
        <v>0</v>
      </c>
      <c r="F151" s="22">
        <v>0</v>
      </c>
      <c r="G151" s="22">
        <v>0</v>
      </c>
      <c r="H151" s="22">
        <v>0</v>
      </c>
      <c r="I151" s="22">
        <v>0</v>
      </c>
    </row>
    <row r="152" spans="1:9" x14ac:dyDescent="0.35">
      <c r="A152" s="22" t="s">
        <v>114</v>
      </c>
      <c r="B152" s="22" t="s">
        <v>294</v>
      </c>
      <c r="C152" s="22" t="s">
        <v>415</v>
      </c>
      <c r="D152" s="22" t="s">
        <v>416</v>
      </c>
      <c r="E152" s="22">
        <v>0</v>
      </c>
      <c r="F152" s="22">
        <v>4638</v>
      </c>
      <c r="G152" s="22">
        <v>0</v>
      </c>
      <c r="H152" s="22">
        <v>0</v>
      </c>
      <c r="I152" s="22">
        <v>4638</v>
      </c>
    </row>
    <row r="153" spans="1:9" x14ac:dyDescent="0.35">
      <c r="A153" s="22" t="s">
        <v>114</v>
      </c>
      <c r="B153" s="22" t="s">
        <v>294</v>
      </c>
      <c r="C153" s="22" t="s">
        <v>417</v>
      </c>
      <c r="D153" s="22" t="s">
        <v>418</v>
      </c>
      <c r="E153" s="22">
        <v>5640</v>
      </c>
      <c r="F153" s="22">
        <v>12952</v>
      </c>
      <c r="G153" s="22">
        <v>0</v>
      </c>
      <c r="H153" s="22">
        <v>0</v>
      </c>
      <c r="I153" s="22">
        <v>18592</v>
      </c>
    </row>
    <row r="154" spans="1:9" x14ac:dyDescent="0.35">
      <c r="A154" s="22" t="s">
        <v>114</v>
      </c>
      <c r="B154" s="22" t="s">
        <v>294</v>
      </c>
      <c r="C154" s="22" t="s">
        <v>419</v>
      </c>
      <c r="D154" s="22" t="s">
        <v>420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</row>
    <row r="155" spans="1:9" x14ac:dyDescent="0.35">
      <c r="A155" s="22" t="s">
        <v>114</v>
      </c>
      <c r="B155" s="22" t="s">
        <v>294</v>
      </c>
      <c r="C155" s="22" t="s">
        <v>421</v>
      </c>
      <c r="D155" s="22" t="s">
        <v>422</v>
      </c>
      <c r="E155" s="22">
        <v>10748</v>
      </c>
      <c r="F155" s="22">
        <v>24126</v>
      </c>
      <c r="G155" s="22">
        <v>0</v>
      </c>
      <c r="H155" s="22">
        <v>0</v>
      </c>
      <c r="I155" s="22">
        <v>34874</v>
      </c>
    </row>
    <row r="156" spans="1:9" x14ac:dyDescent="0.35">
      <c r="A156" s="22" t="s">
        <v>114</v>
      </c>
      <c r="B156" s="22" t="s">
        <v>294</v>
      </c>
      <c r="C156" s="22" t="s">
        <v>423</v>
      </c>
      <c r="D156" s="22" t="s">
        <v>424</v>
      </c>
      <c r="E156" s="22">
        <v>49298</v>
      </c>
      <c r="F156" s="22">
        <v>64036</v>
      </c>
      <c r="G156" s="22">
        <v>0</v>
      </c>
      <c r="H156" s="22">
        <v>0</v>
      </c>
      <c r="I156" s="22">
        <v>113334</v>
      </c>
    </row>
    <row r="157" spans="1:9" x14ac:dyDescent="0.35">
      <c r="A157" s="22" t="s">
        <v>114</v>
      </c>
      <c r="B157" s="22" t="s">
        <v>294</v>
      </c>
      <c r="C157" s="22" t="s">
        <v>425</v>
      </c>
      <c r="D157" s="22" t="s">
        <v>426</v>
      </c>
      <c r="E157" s="22">
        <v>0</v>
      </c>
      <c r="F157" s="22">
        <v>0</v>
      </c>
      <c r="G157" s="22">
        <v>0</v>
      </c>
      <c r="H157" s="22">
        <v>0</v>
      </c>
      <c r="I157" s="22">
        <v>0</v>
      </c>
    </row>
    <row r="158" spans="1:9" x14ac:dyDescent="0.35">
      <c r="A158" s="22" t="s">
        <v>114</v>
      </c>
      <c r="B158" s="22" t="s">
        <v>294</v>
      </c>
      <c r="C158" s="22" t="s">
        <v>427</v>
      </c>
      <c r="D158" s="22" t="s">
        <v>428</v>
      </c>
      <c r="E158" s="22">
        <v>2453</v>
      </c>
      <c r="F158" s="22">
        <v>3453</v>
      </c>
      <c r="G158" s="22">
        <v>0</v>
      </c>
      <c r="H158" s="22">
        <v>0</v>
      </c>
      <c r="I158" s="22">
        <v>5906</v>
      </c>
    </row>
    <row r="159" spans="1:9" x14ac:dyDescent="0.35">
      <c r="A159" s="22" t="s">
        <v>114</v>
      </c>
      <c r="B159" s="22" t="s">
        <v>294</v>
      </c>
      <c r="C159" s="22" t="s">
        <v>429</v>
      </c>
      <c r="D159" s="22" t="s">
        <v>430</v>
      </c>
      <c r="E159" s="22">
        <v>6069</v>
      </c>
      <c r="F159" s="22">
        <v>43425</v>
      </c>
      <c r="G159" s="22">
        <v>0</v>
      </c>
      <c r="H159" s="22">
        <v>0</v>
      </c>
      <c r="I159" s="22">
        <v>49494</v>
      </c>
    </row>
    <row r="160" spans="1:9" x14ac:dyDescent="0.35">
      <c r="A160" s="22" t="s">
        <v>114</v>
      </c>
      <c r="B160" s="22" t="s">
        <v>294</v>
      </c>
      <c r="C160" s="22" t="s">
        <v>431</v>
      </c>
      <c r="D160" s="22" t="s">
        <v>432</v>
      </c>
      <c r="E160" s="22">
        <v>5209</v>
      </c>
      <c r="F160" s="22">
        <v>36143</v>
      </c>
      <c r="G160" s="22">
        <v>52162</v>
      </c>
      <c r="H160" s="22">
        <v>0</v>
      </c>
      <c r="I160" s="22">
        <v>93514</v>
      </c>
    </row>
    <row r="161" spans="1:9" x14ac:dyDescent="0.35">
      <c r="A161" s="22" t="s">
        <v>114</v>
      </c>
      <c r="B161" s="22" t="s">
        <v>294</v>
      </c>
      <c r="C161" s="22" t="s">
        <v>433</v>
      </c>
      <c r="D161" s="22" t="s">
        <v>434</v>
      </c>
      <c r="E161" s="22">
        <v>17446</v>
      </c>
      <c r="F161" s="22">
        <v>37290</v>
      </c>
      <c r="G161" s="22">
        <v>0</v>
      </c>
      <c r="H161" s="22">
        <v>0</v>
      </c>
      <c r="I161" s="22">
        <v>54736</v>
      </c>
    </row>
    <row r="162" spans="1:9" x14ac:dyDescent="0.35">
      <c r="A162" s="22" t="s">
        <v>114</v>
      </c>
      <c r="B162" s="22" t="s">
        <v>294</v>
      </c>
      <c r="C162" s="22" t="s">
        <v>435</v>
      </c>
      <c r="D162" s="22" t="s">
        <v>436</v>
      </c>
      <c r="E162" s="22">
        <v>0</v>
      </c>
      <c r="F162" s="22">
        <v>9574</v>
      </c>
      <c r="G162" s="22">
        <v>0</v>
      </c>
      <c r="H162" s="22">
        <v>0</v>
      </c>
      <c r="I162" s="22">
        <v>9574</v>
      </c>
    </row>
    <row r="163" spans="1:9" x14ac:dyDescent="0.35">
      <c r="A163" s="22" t="s">
        <v>114</v>
      </c>
      <c r="B163" s="22" t="s">
        <v>294</v>
      </c>
      <c r="C163" s="22" t="s">
        <v>437</v>
      </c>
      <c r="D163" s="22" t="s">
        <v>438</v>
      </c>
      <c r="E163" s="22">
        <v>3101</v>
      </c>
      <c r="F163" s="22">
        <v>0</v>
      </c>
      <c r="G163" s="22">
        <v>0</v>
      </c>
      <c r="H163" s="22">
        <v>0</v>
      </c>
      <c r="I163" s="22">
        <v>3101</v>
      </c>
    </row>
    <row r="164" spans="1:9" x14ac:dyDescent="0.35">
      <c r="A164" s="22" t="s">
        <v>114</v>
      </c>
      <c r="B164" s="22" t="s">
        <v>294</v>
      </c>
      <c r="C164" s="22" t="s">
        <v>439</v>
      </c>
      <c r="D164" s="22" t="s">
        <v>440</v>
      </c>
      <c r="E164" s="22">
        <v>0</v>
      </c>
      <c r="F164" s="22">
        <v>0</v>
      </c>
      <c r="G164" s="22">
        <v>0</v>
      </c>
      <c r="H164" s="22">
        <v>0</v>
      </c>
      <c r="I164" s="22">
        <v>0</v>
      </c>
    </row>
    <row r="165" spans="1:9" x14ac:dyDescent="0.35">
      <c r="A165" s="22" t="s">
        <v>114</v>
      </c>
      <c r="B165" s="22" t="s">
        <v>294</v>
      </c>
      <c r="C165" s="22" t="s">
        <v>441</v>
      </c>
      <c r="D165" s="22" t="s">
        <v>442</v>
      </c>
      <c r="E165" s="22">
        <v>23038</v>
      </c>
      <c r="F165" s="22">
        <v>0</v>
      </c>
      <c r="G165" s="22">
        <v>0</v>
      </c>
      <c r="H165" s="22">
        <v>0</v>
      </c>
      <c r="I165" s="22">
        <v>23038</v>
      </c>
    </row>
    <row r="166" spans="1:9" x14ac:dyDescent="0.35">
      <c r="A166" s="22" t="s">
        <v>114</v>
      </c>
      <c r="B166" s="22" t="s">
        <v>294</v>
      </c>
      <c r="C166" s="22" t="s">
        <v>443</v>
      </c>
      <c r="D166" s="22" t="s">
        <v>444</v>
      </c>
      <c r="E166" s="22">
        <v>0</v>
      </c>
      <c r="F166" s="22">
        <v>21908</v>
      </c>
      <c r="G166" s="22">
        <v>0</v>
      </c>
      <c r="H166" s="22">
        <v>0</v>
      </c>
      <c r="I166" s="22">
        <v>21908</v>
      </c>
    </row>
    <row r="167" spans="1:9" x14ac:dyDescent="0.35">
      <c r="A167" s="22" t="s">
        <v>114</v>
      </c>
      <c r="B167" s="22" t="s">
        <v>294</v>
      </c>
      <c r="C167" s="22" t="s">
        <v>445</v>
      </c>
      <c r="D167" s="22" t="s">
        <v>446</v>
      </c>
      <c r="E167" s="22">
        <v>18841</v>
      </c>
      <c r="F167" s="22">
        <v>115632</v>
      </c>
      <c r="G167" s="22">
        <v>0</v>
      </c>
      <c r="H167" s="22">
        <v>0</v>
      </c>
      <c r="I167" s="22">
        <v>134473</v>
      </c>
    </row>
    <row r="168" spans="1:9" x14ac:dyDescent="0.35">
      <c r="A168" s="22" t="s">
        <v>114</v>
      </c>
      <c r="B168" s="22" t="s">
        <v>294</v>
      </c>
      <c r="C168" s="22" t="s">
        <v>447</v>
      </c>
      <c r="D168" s="22" t="s">
        <v>448</v>
      </c>
      <c r="E168" s="22">
        <v>1287</v>
      </c>
      <c r="F168" s="22">
        <v>0</v>
      </c>
      <c r="G168" s="22">
        <v>0</v>
      </c>
      <c r="H168" s="22">
        <v>0</v>
      </c>
      <c r="I168" s="22">
        <v>1287</v>
      </c>
    </row>
    <row r="169" spans="1:9" x14ac:dyDescent="0.35">
      <c r="A169" s="22" t="s">
        <v>114</v>
      </c>
      <c r="B169" s="22" t="s">
        <v>294</v>
      </c>
      <c r="C169" s="22" t="s">
        <v>449</v>
      </c>
      <c r="D169" s="22" t="s">
        <v>450</v>
      </c>
      <c r="E169" s="22">
        <v>0</v>
      </c>
      <c r="F169" s="22">
        <v>4000</v>
      </c>
      <c r="G169" s="22">
        <v>0</v>
      </c>
      <c r="H169" s="22">
        <v>0</v>
      </c>
      <c r="I169" s="22">
        <v>4000</v>
      </c>
    </row>
    <row r="170" spans="1:9" x14ac:dyDescent="0.35">
      <c r="A170" s="22" t="s">
        <v>114</v>
      </c>
      <c r="B170" s="22" t="s">
        <v>294</v>
      </c>
      <c r="C170" s="22" t="s">
        <v>451</v>
      </c>
      <c r="D170" s="22" t="s">
        <v>452</v>
      </c>
      <c r="E170" s="22">
        <v>12712</v>
      </c>
      <c r="F170" s="22">
        <v>245715</v>
      </c>
      <c r="G170" s="22">
        <v>0</v>
      </c>
      <c r="H170" s="22">
        <v>0</v>
      </c>
      <c r="I170" s="22">
        <v>258427</v>
      </c>
    </row>
    <row r="171" spans="1:9" x14ac:dyDescent="0.35">
      <c r="A171" s="22" t="s">
        <v>114</v>
      </c>
      <c r="B171" s="22" t="s">
        <v>294</v>
      </c>
      <c r="C171" s="22" t="s">
        <v>453</v>
      </c>
      <c r="D171" s="22" t="s">
        <v>454</v>
      </c>
      <c r="E171" s="22">
        <v>0</v>
      </c>
      <c r="F171" s="22">
        <v>12692</v>
      </c>
      <c r="G171" s="22">
        <v>0</v>
      </c>
      <c r="H171" s="22">
        <v>0</v>
      </c>
      <c r="I171" s="22">
        <v>12692</v>
      </c>
    </row>
    <row r="172" spans="1:9" x14ac:dyDescent="0.35">
      <c r="A172" s="22" t="s">
        <v>114</v>
      </c>
      <c r="B172" s="22" t="s">
        <v>294</v>
      </c>
      <c r="C172" s="22" t="s">
        <v>455</v>
      </c>
      <c r="D172" s="22" t="s">
        <v>456</v>
      </c>
      <c r="E172" s="22">
        <v>16931</v>
      </c>
      <c r="F172" s="22">
        <v>0</v>
      </c>
      <c r="G172" s="22">
        <v>0</v>
      </c>
      <c r="H172" s="22">
        <v>0</v>
      </c>
      <c r="I172" s="22">
        <v>16931</v>
      </c>
    </row>
    <row r="173" spans="1:9" x14ac:dyDescent="0.35">
      <c r="A173" s="22" t="s">
        <v>114</v>
      </c>
      <c r="B173" s="22" t="s">
        <v>294</v>
      </c>
      <c r="C173" s="22" t="s">
        <v>457</v>
      </c>
      <c r="D173" s="22" t="s">
        <v>458</v>
      </c>
      <c r="E173" s="22">
        <v>52722</v>
      </c>
      <c r="F173" s="22">
        <v>96866</v>
      </c>
      <c r="G173" s="22">
        <v>0</v>
      </c>
      <c r="H173" s="22">
        <v>0</v>
      </c>
      <c r="I173" s="22">
        <v>149588</v>
      </c>
    </row>
    <row r="174" spans="1:9" x14ac:dyDescent="0.35">
      <c r="A174" s="22" t="s">
        <v>114</v>
      </c>
      <c r="B174" s="22" t="s">
        <v>294</v>
      </c>
      <c r="C174" s="22" t="s">
        <v>459</v>
      </c>
      <c r="D174" s="22" t="s">
        <v>460</v>
      </c>
      <c r="E174" s="22">
        <v>0</v>
      </c>
      <c r="F174" s="22">
        <v>0</v>
      </c>
      <c r="G174" s="22">
        <v>0</v>
      </c>
      <c r="H174" s="22">
        <v>0</v>
      </c>
      <c r="I174" s="22">
        <v>0</v>
      </c>
    </row>
    <row r="175" spans="1:9" x14ac:dyDescent="0.35">
      <c r="A175" s="22" t="s">
        <v>114</v>
      </c>
      <c r="B175" s="22" t="s">
        <v>294</v>
      </c>
      <c r="C175" s="22" t="s">
        <v>461</v>
      </c>
      <c r="D175" s="22" t="s">
        <v>462</v>
      </c>
      <c r="E175" s="22">
        <v>10043</v>
      </c>
      <c r="F175" s="22">
        <v>35454</v>
      </c>
      <c r="G175" s="22">
        <v>0</v>
      </c>
      <c r="H175" s="22">
        <v>0</v>
      </c>
      <c r="I175" s="22">
        <v>45497</v>
      </c>
    </row>
    <row r="176" spans="1:9" x14ac:dyDescent="0.35">
      <c r="A176" s="22" t="s">
        <v>114</v>
      </c>
      <c r="B176" s="22" t="s">
        <v>294</v>
      </c>
      <c r="C176" s="22" t="s">
        <v>463</v>
      </c>
      <c r="D176" s="22" t="s">
        <v>464</v>
      </c>
      <c r="E176" s="22">
        <v>27729</v>
      </c>
      <c r="F176" s="22">
        <v>102818</v>
      </c>
      <c r="G176" s="22">
        <v>0</v>
      </c>
      <c r="H176" s="22">
        <v>0</v>
      </c>
      <c r="I176" s="22">
        <v>130547</v>
      </c>
    </row>
    <row r="177" spans="1:9" x14ac:dyDescent="0.35">
      <c r="A177" s="22" t="s">
        <v>114</v>
      </c>
      <c r="B177" s="22" t="s">
        <v>294</v>
      </c>
      <c r="C177" s="22" t="s">
        <v>465</v>
      </c>
      <c r="D177" s="22" t="s">
        <v>466</v>
      </c>
      <c r="E177" s="22">
        <v>16429</v>
      </c>
      <c r="F177" s="22">
        <v>6287</v>
      </c>
      <c r="G177" s="22">
        <v>0</v>
      </c>
      <c r="H177" s="22">
        <v>0</v>
      </c>
      <c r="I177" s="22">
        <v>22716</v>
      </c>
    </row>
    <row r="178" spans="1:9" x14ac:dyDescent="0.35">
      <c r="A178" s="22" t="s">
        <v>114</v>
      </c>
      <c r="B178" s="22" t="s">
        <v>294</v>
      </c>
      <c r="C178" s="22" t="s">
        <v>467</v>
      </c>
      <c r="D178" s="22" t="s">
        <v>468</v>
      </c>
      <c r="E178" s="22">
        <v>0</v>
      </c>
      <c r="F178" s="22">
        <v>0</v>
      </c>
      <c r="G178" s="22">
        <v>0</v>
      </c>
      <c r="H178" s="22">
        <v>0</v>
      </c>
      <c r="I178" s="22">
        <v>0</v>
      </c>
    </row>
    <row r="179" spans="1:9" x14ac:dyDescent="0.35">
      <c r="A179" s="22" t="s">
        <v>114</v>
      </c>
      <c r="B179" s="22" t="s">
        <v>294</v>
      </c>
      <c r="C179" s="22" t="s">
        <v>469</v>
      </c>
      <c r="D179" s="22" t="s">
        <v>470</v>
      </c>
      <c r="E179" s="22">
        <v>15859</v>
      </c>
      <c r="F179" s="22">
        <v>10773</v>
      </c>
      <c r="G179" s="22">
        <v>0</v>
      </c>
      <c r="H179" s="22">
        <v>0</v>
      </c>
      <c r="I179" s="22">
        <v>26632</v>
      </c>
    </row>
    <row r="180" spans="1:9" x14ac:dyDescent="0.35">
      <c r="A180" s="22" t="s">
        <v>114</v>
      </c>
      <c r="B180" s="22" t="s">
        <v>294</v>
      </c>
      <c r="C180" s="22" t="s">
        <v>471</v>
      </c>
      <c r="D180" s="22" t="s">
        <v>472</v>
      </c>
      <c r="E180" s="22">
        <v>5371</v>
      </c>
      <c r="F180" s="22">
        <v>0</v>
      </c>
      <c r="G180" s="22">
        <v>0</v>
      </c>
      <c r="H180" s="22">
        <v>0</v>
      </c>
      <c r="I180" s="22">
        <v>5371</v>
      </c>
    </row>
    <row r="181" spans="1:9" x14ac:dyDescent="0.35">
      <c r="A181" s="22" t="s">
        <v>114</v>
      </c>
      <c r="B181" s="22" t="s">
        <v>294</v>
      </c>
      <c r="C181" s="22" t="s">
        <v>473</v>
      </c>
      <c r="D181" s="22" t="s">
        <v>474</v>
      </c>
      <c r="E181" s="22">
        <v>9468</v>
      </c>
      <c r="F181" s="22">
        <v>32927</v>
      </c>
      <c r="G181" s="22">
        <v>0</v>
      </c>
      <c r="H181" s="22">
        <v>0</v>
      </c>
      <c r="I181" s="22">
        <v>42395</v>
      </c>
    </row>
    <row r="182" spans="1:9" x14ac:dyDescent="0.35">
      <c r="A182" s="22" t="s">
        <v>114</v>
      </c>
      <c r="B182" s="22" t="s">
        <v>294</v>
      </c>
      <c r="C182" s="22" t="s">
        <v>475</v>
      </c>
      <c r="D182" s="22" t="s">
        <v>476</v>
      </c>
      <c r="E182" s="22">
        <v>7908</v>
      </c>
      <c r="F182" s="22">
        <v>8326</v>
      </c>
      <c r="G182" s="22">
        <v>0</v>
      </c>
      <c r="H182" s="22">
        <v>0</v>
      </c>
      <c r="I182" s="22">
        <v>16234</v>
      </c>
    </row>
    <row r="183" spans="1:9" x14ac:dyDescent="0.35">
      <c r="A183" s="22" t="s">
        <v>114</v>
      </c>
      <c r="B183" s="22" t="s">
        <v>294</v>
      </c>
      <c r="C183" s="22" t="s">
        <v>477</v>
      </c>
      <c r="D183" s="22" t="s">
        <v>478</v>
      </c>
      <c r="E183" s="22">
        <v>0</v>
      </c>
      <c r="F183" s="22">
        <v>15348</v>
      </c>
      <c r="G183" s="22">
        <v>0</v>
      </c>
      <c r="H183" s="22">
        <v>0</v>
      </c>
      <c r="I183" s="22">
        <v>15348</v>
      </c>
    </row>
    <row r="184" spans="1:9" x14ac:dyDescent="0.35">
      <c r="A184" s="22" t="s">
        <v>114</v>
      </c>
      <c r="B184" s="22" t="s">
        <v>294</v>
      </c>
      <c r="C184" s="22" t="s">
        <v>479</v>
      </c>
      <c r="D184" s="22" t="s">
        <v>480</v>
      </c>
      <c r="E184" s="22">
        <v>9145</v>
      </c>
      <c r="F184" s="22">
        <v>7220</v>
      </c>
      <c r="G184" s="22">
        <v>0</v>
      </c>
      <c r="H184" s="22">
        <v>0</v>
      </c>
      <c r="I184" s="22">
        <v>16365</v>
      </c>
    </row>
    <row r="185" spans="1:9" x14ac:dyDescent="0.35">
      <c r="A185" s="22" t="s">
        <v>114</v>
      </c>
      <c r="B185" s="22" t="s">
        <v>294</v>
      </c>
      <c r="C185" s="22" t="s">
        <v>481</v>
      </c>
      <c r="D185" s="22" t="s">
        <v>482</v>
      </c>
      <c r="E185" s="22">
        <v>2457</v>
      </c>
      <c r="F185" s="22">
        <v>5610</v>
      </c>
      <c r="G185" s="22">
        <v>0</v>
      </c>
      <c r="H185" s="22">
        <v>0</v>
      </c>
      <c r="I185" s="22">
        <v>8067</v>
      </c>
    </row>
    <row r="186" spans="1:9" x14ac:dyDescent="0.35">
      <c r="A186" s="22" t="s">
        <v>114</v>
      </c>
      <c r="B186" s="22" t="s">
        <v>294</v>
      </c>
      <c r="C186" s="22" t="s">
        <v>483</v>
      </c>
      <c r="D186" s="22" t="s">
        <v>484</v>
      </c>
      <c r="E186" s="22">
        <v>14279</v>
      </c>
      <c r="F186" s="22">
        <v>11703</v>
      </c>
      <c r="G186" s="22">
        <v>0</v>
      </c>
      <c r="H186" s="22">
        <v>0</v>
      </c>
      <c r="I186" s="22">
        <v>25982</v>
      </c>
    </row>
    <row r="187" spans="1:9" x14ac:dyDescent="0.35">
      <c r="A187" s="22" t="s">
        <v>114</v>
      </c>
      <c r="B187" s="22" t="s">
        <v>294</v>
      </c>
      <c r="C187" s="22" t="s">
        <v>485</v>
      </c>
      <c r="D187" s="22" t="s">
        <v>486</v>
      </c>
      <c r="E187" s="22">
        <v>11274</v>
      </c>
      <c r="F187" s="22">
        <v>8950</v>
      </c>
      <c r="G187" s="22">
        <v>0</v>
      </c>
      <c r="H187" s="22">
        <v>0</v>
      </c>
      <c r="I187" s="22">
        <v>20224</v>
      </c>
    </row>
    <row r="188" spans="1:9" x14ac:dyDescent="0.35">
      <c r="A188" s="22" t="s">
        <v>114</v>
      </c>
      <c r="B188" s="22" t="s">
        <v>294</v>
      </c>
      <c r="C188" s="22" t="s">
        <v>487</v>
      </c>
      <c r="D188" s="22" t="s">
        <v>488</v>
      </c>
      <c r="E188" s="22">
        <v>11392</v>
      </c>
      <c r="F188" s="22">
        <v>12409</v>
      </c>
      <c r="G188" s="22">
        <v>0</v>
      </c>
      <c r="H188" s="22">
        <v>0</v>
      </c>
      <c r="I188" s="22">
        <v>23801</v>
      </c>
    </row>
    <row r="189" spans="1:9" x14ac:dyDescent="0.35">
      <c r="A189" s="22" t="s">
        <v>114</v>
      </c>
      <c r="B189" s="22" t="s">
        <v>294</v>
      </c>
      <c r="C189" s="22" t="s">
        <v>489</v>
      </c>
      <c r="D189" s="22" t="s">
        <v>490</v>
      </c>
      <c r="E189" s="22">
        <v>6006</v>
      </c>
      <c r="F189" s="22">
        <v>133</v>
      </c>
      <c r="G189" s="22">
        <v>0</v>
      </c>
      <c r="H189" s="22">
        <v>0</v>
      </c>
      <c r="I189" s="22">
        <v>6139</v>
      </c>
    </row>
    <row r="190" spans="1:9" x14ac:dyDescent="0.35">
      <c r="A190" s="22" t="s">
        <v>114</v>
      </c>
      <c r="B190" s="22" t="s">
        <v>294</v>
      </c>
      <c r="C190" s="22" t="s">
        <v>491</v>
      </c>
      <c r="D190" s="22" t="s">
        <v>492</v>
      </c>
      <c r="E190" s="22">
        <v>0</v>
      </c>
      <c r="F190" s="22">
        <v>991769</v>
      </c>
      <c r="G190" s="22">
        <v>0</v>
      </c>
      <c r="H190" s="22">
        <v>0</v>
      </c>
      <c r="I190" s="22">
        <v>991769</v>
      </c>
    </row>
    <row r="191" spans="1:9" x14ac:dyDescent="0.35">
      <c r="A191" s="22" t="s">
        <v>114</v>
      </c>
      <c r="B191" s="22" t="s">
        <v>294</v>
      </c>
      <c r="C191" s="22" t="s">
        <v>493</v>
      </c>
      <c r="D191" s="22" t="s">
        <v>494</v>
      </c>
      <c r="E191" s="22">
        <v>7936</v>
      </c>
      <c r="F191" s="22">
        <v>40740</v>
      </c>
      <c r="G191" s="22">
        <v>0</v>
      </c>
      <c r="H191" s="22">
        <v>0</v>
      </c>
      <c r="I191" s="22">
        <v>48676</v>
      </c>
    </row>
    <row r="192" spans="1:9" x14ac:dyDescent="0.35">
      <c r="A192" s="22" t="s">
        <v>114</v>
      </c>
      <c r="B192" s="22" t="s">
        <v>294</v>
      </c>
      <c r="C192" s="22" t="s">
        <v>495</v>
      </c>
      <c r="D192" s="22" t="s">
        <v>496</v>
      </c>
      <c r="E192" s="22">
        <v>2221</v>
      </c>
      <c r="F192" s="22">
        <v>12453</v>
      </c>
      <c r="G192" s="22">
        <v>0</v>
      </c>
      <c r="H192" s="22">
        <v>0</v>
      </c>
      <c r="I192" s="22">
        <v>14674</v>
      </c>
    </row>
    <row r="193" spans="1:9" x14ac:dyDescent="0.35">
      <c r="A193" s="22" t="s">
        <v>114</v>
      </c>
      <c r="B193" s="22" t="s">
        <v>294</v>
      </c>
      <c r="C193" s="22" t="s">
        <v>497</v>
      </c>
      <c r="D193" s="22" t="s">
        <v>498</v>
      </c>
      <c r="E193" s="22">
        <v>2758</v>
      </c>
      <c r="F193" s="22">
        <v>41778</v>
      </c>
      <c r="G193" s="22">
        <v>0</v>
      </c>
      <c r="H193" s="22">
        <v>0</v>
      </c>
      <c r="I193" s="22">
        <v>44536</v>
      </c>
    </row>
    <row r="194" spans="1:9" x14ac:dyDescent="0.35">
      <c r="A194" s="22" t="s">
        <v>114</v>
      </c>
      <c r="B194" s="22" t="s">
        <v>294</v>
      </c>
      <c r="C194" s="22" t="s">
        <v>499</v>
      </c>
      <c r="D194" s="22" t="s">
        <v>500</v>
      </c>
      <c r="E194" s="22">
        <v>8682</v>
      </c>
      <c r="F194" s="22">
        <v>31171</v>
      </c>
      <c r="G194" s="22">
        <v>0</v>
      </c>
      <c r="H194" s="22">
        <v>0</v>
      </c>
      <c r="I194" s="22">
        <v>39853</v>
      </c>
    </row>
    <row r="195" spans="1:9" x14ac:dyDescent="0.35">
      <c r="A195" s="22" t="s">
        <v>114</v>
      </c>
      <c r="B195" s="22" t="s">
        <v>294</v>
      </c>
      <c r="C195" s="22" t="s">
        <v>501</v>
      </c>
      <c r="D195" s="22" t="s">
        <v>502</v>
      </c>
      <c r="E195" s="22">
        <v>0</v>
      </c>
      <c r="F195" s="22">
        <v>0</v>
      </c>
      <c r="G195" s="22">
        <v>0</v>
      </c>
      <c r="H195" s="22">
        <v>0</v>
      </c>
      <c r="I195" s="22">
        <v>0</v>
      </c>
    </row>
    <row r="196" spans="1:9" x14ac:dyDescent="0.35">
      <c r="A196" s="22" t="s">
        <v>114</v>
      </c>
      <c r="B196" s="22" t="s">
        <v>294</v>
      </c>
      <c r="C196" s="22" t="s">
        <v>503</v>
      </c>
      <c r="D196" s="22" t="s">
        <v>504</v>
      </c>
      <c r="E196" s="22">
        <v>42534</v>
      </c>
      <c r="F196" s="22">
        <v>30040</v>
      </c>
      <c r="G196" s="22">
        <v>0</v>
      </c>
      <c r="H196" s="22">
        <v>0</v>
      </c>
      <c r="I196" s="22">
        <v>72574</v>
      </c>
    </row>
    <row r="197" spans="1:9" x14ac:dyDescent="0.35">
      <c r="A197" s="22" t="s">
        <v>114</v>
      </c>
      <c r="B197" s="22" t="s">
        <v>294</v>
      </c>
      <c r="C197" s="22" t="s">
        <v>505</v>
      </c>
      <c r="D197" s="22" t="s">
        <v>506</v>
      </c>
      <c r="E197" s="22">
        <v>10355</v>
      </c>
      <c r="F197" s="22">
        <v>109903</v>
      </c>
      <c r="G197" s="22">
        <v>0</v>
      </c>
      <c r="H197" s="22">
        <v>0</v>
      </c>
      <c r="I197" s="22">
        <v>120258</v>
      </c>
    </row>
    <row r="198" spans="1:9" x14ac:dyDescent="0.35">
      <c r="A198" s="22" t="s">
        <v>114</v>
      </c>
      <c r="B198" s="22" t="s">
        <v>507</v>
      </c>
      <c r="C198" s="22" t="s">
        <v>508</v>
      </c>
      <c r="D198" s="22" t="s">
        <v>509</v>
      </c>
      <c r="E198" s="22">
        <v>1488</v>
      </c>
      <c r="F198" s="22">
        <v>0</v>
      </c>
      <c r="G198" s="22">
        <v>0</v>
      </c>
      <c r="H198" s="22">
        <v>0</v>
      </c>
      <c r="I198" s="22">
        <v>1488</v>
      </c>
    </row>
    <row r="199" spans="1:9" x14ac:dyDescent="0.35">
      <c r="A199" s="22" t="s">
        <v>114</v>
      </c>
      <c r="B199" s="22" t="s">
        <v>507</v>
      </c>
      <c r="C199" s="22" t="s">
        <v>510</v>
      </c>
      <c r="D199" s="22" t="s">
        <v>511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</row>
    <row r="200" spans="1:9" x14ac:dyDescent="0.35">
      <c r="A200" s="22" t="s">
        <v>114</v>
      </c>
      <c r="B200" s="22" t="s">
        <v>507</v>
      </c>
      <c r="C200" s="22" t="s">
        <v>512</v>
      </c>
      <c r="D200" s="22" t="s">
        <v>513</v>
      </c>
      <c r="E200" s="22">
        <v>1815</v>
      </c>
      <c r="F200" s="22">
        <v>0</v>
      </c>
      <c r="G200" s="22">
        <v>0</v>
      </c>
      <c r="H200" s="22">
        <v>0</v>
      </c>
      <c r="I200" s="22">
        <v>1815</v>
      </c>
    </row>
    <row r="201" spans="1:9" x14ac:dyDescent="0.35">
      <c r="A201" s="22" t="s">
        <v>114</v>
      </c>
      <c r="B201" s="22" t="s">
        <v>507</v>
      </c>
      <c r="C201" s="22" t="s">
        <v>514</v>
      </c>
      <c r="D201" s="22" t="s">
        <v>515</v>
      </c>
      <c r="E201" s="22">
        <v>0</v>
      </c>
      <c r="F201" s="22">
        <v>0</v>
      </c>
      <c r="G201" s="22">
        <v>0</v>
      </c>
      <c r="H201" s="22">
        <v>0</v>
      </c>
      <c r="I201" s="22">
        <v>0</v>
      </c>
    </row>
    <row r="202" spans="1:9" x14ac:dyDescent="0.35">
      <c r="A202" s="22" t="s">
        <v>114</v>
      </c>
      <c r="B202" s="22" t="s">
        <v>507</v>
      </c>
      <c r="C202" s="22" t="s">
        <v>516</v>
      </c>
      <c r="D202" s="22" t="s">
        <v>517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</row>
    <row r="203" spans="1:9" x14ac:dyDescent="0.35">
      <c r="A203" s="22" t="s">
        <v>114</v>
      </c>
      <c r="B203" s="22" t="s">
        <v>507</v>
      </c>
      <c r="C203" s="22" t="s">
        <v>518</v>
      </c>
      <c r="D203" s="22" t="s">
        <v>519</v>
      </c>
      <c r="E203" s="22">
        <v>9368</v>
      </c>
      <c r="F203" s="22">
        <v>0</v>
      </c>
      <c r="G203" s="22">
        <v>0</v>
      </c>
      <c r="H203" s="22">
        <v>0</v>
      </c>
      <c r="I203" s="22">
        <v>9368</v>
      </c>
    </row>
    <row r="204" spans="1:9" x14ac:dyDescent="0.35">
      <c r="A204" s="22" t="s">
        <v>114</v>
      </c>
      <c r="B204" s="22" t="s">
        <v>507</v>
      </c>
      <c r="C204" s="22" t="s">
        <v>520</v>
      </c>
      <c r="D204" s="22" t="s">
        <v>521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</row>
    <row r="205" spans="1:9" x14ac:dyDescent="0.35">
      <c r="A205" s="22" t="s">
        <v>114</v>
      </c>
      <c r="B205" s="22" t="s">
        <v>507</v>
      </c>
      <c r="C205" s="22" t="s">
        <v>522</v>
      </c>
      <c r="D205" s="22" t="s">
        <v>523</v>
      </c>
      <c r="E205" s="22">
        <v>0</v>
      </c>
      <c r="F205" s="22">
        <v>1742</v>
      </c>
      <c r="G205" s="22">
        <v>0</v>
      </c>
      <c r="H205" s="22">
        <v>0</v>
      </c>
      <c r="I205" s="22">
        <v>1742</v>
      </c>
    </row>
    <row r="206" spans="1:9" x14ac:dyDescent="0.35">
      <c r="A206" s="22" t="s">
        <v>114</v>
      </c>
      <c r="B206" s="22" t="s">
        <v>507</v>
      </c>
      <c r="C206" s="22" t="s">
        <v>524</v>
      </c>
      <c r="D206" s="22" t="s">
        <v>525</v>
      </c>
      <c r="E206" s="22">
        <v>0</v>
      </c>
      <c r="F206" s="22">
        <v>0</v>
      </c>
      <c r="G206" s="22">
        <v>0</v>
      </c>
      <c r="H206" s="22">
        <v>0</v>
      </c>
      <c r="I206" s="22">
        <v>0</v>
      </c>
    </row>
    <row r="207" spans="1:9" x14ac:dyDescent="0.35">
      <c r="A207" s="22" t="s">
        <v>114</v>
      </c>
      <c r="B207" s="22" t="s">
        <v>507</v>
      </c>
      <c r="C207" s="22" t="s">
        <v>526</v>
      </c>
      <c r="D207" s="22" t="s">
        <v>527</v>
      </c>
      <c r="E207" s="22">
        <v>4187</v>
      </c>
      <c r="F207" s="22">
        <v>1523</v>
      </c>
      <c r="G207" s="22">
        <v>0</v>
      </c>
      <c r="H207" s="22">
        <v>3851</v>
      </c>
      <c r="I207" s="22">
        <v>9561</v>
      </c>
    </row>
    <row r="208" spans="1:9" x14ac:dyDescent="0.35">
      <c r="A208" s="22" t="s">
        <v>114</v>
      </c>
      <c r="B208" s="22" t="s">
        <v>507</v>
      </c>
      <c r="C208" s="22" t="s">
        <v>528</v>
      </c>
      <c r="D208" s="22" t="s">
        <v>529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</row>
    <row r="209" spans="1:9" x14ac:dyDescent="0.35">
      <c r="A209" s="22" t="s">
        <v>114</v>
      </c>
      <c r="B209" s="22" t="s">
        <v>507</v>
      </c>
      <c r="C209" s="22" t="s">
        <v>530</v>
      </c>
      <c r="D209" s="22" t="s">
        <v>531</v>
      </c>
      <c r="E209" s="22">
        <v>852</v>
      </c>
      <c r="F209" s="22">
        <v>0</v>
      </c>
      <c r="G209" s="22">
        <v>0</v>
      </c>
      <c r="H209" s="22">
        <v>0</v>
      </c>
      <c r="I209" s="22">
        <v>852</v>
      </c>
    </row>
    <row r="210" spans="1:9" x14ac:dyDescent="0.35">
      <c r="A210" s="22" t="s">
        <v>114</v>
      </c>
      <c r="B210" s="22" t="s">
        <v>507</v>
      </c>
      <c r="C210" s="22" t="s">
        <v>532</v>
      </c>
      <c r="D210" s="22" t="s">
        <v>533</v>
      </c>
      <c r="E210" s="22">
        <v>0</v>
      </c>
      <c r="F210" s="22">
        <v>0</v>
      </c>
      <c r="G210" s="22">
        <v>0</v>
      </c>
      <c r="H210" s="22">
        <v>0</v>
      </c>
      <c r="I210" s="22">
        <v>0</v>
      </c>
    </row>
    <row r="211" spans="1:9" x14ac:dyDescent="0.35">
      <c r="A211" s="22" t="s">
        <v>114</v>
      </c>
      <c r="B211" s="22" t="s">
        <v>507</v>
      </c>
      <c r="C211" s="22" t="s">
        <v>534</v>
      </c>
      <c r="D211" s="22" t="s">
        <v>535</v>
      </c>
      <c r="E211" s="22">
        <v>6888</v>
      </c>
      <c r="F211" s="22">
        <v>12247</v>
      </c>
      <c r="G211" s="22">
        <v>0</v>
      </c>
      <c r="H211" s="22">
        <v>0</v>
      </c>
      <c r="I211" s="22">
        <v>19135</v>
      </c>
    </row>
    <row r="212" spans="1:9" x14ac:dyDescent="0.35">
      <c r="A212" s="22" t="s">
        <v>114</v>
      </c>
      <c r="B212" s="22" t="s">
        <v>507</v>
      </c>
      <c r="C212" s="22" t="s">
        <v>536</v>
      </c>
      <c r="D212" s="22" t="s">
        <v>537</v>
      </c>
      <c r="E212" s="22">
        <v>7260</v>
      </c>
      <c r="F212" s="22">
        <v>6247</v>
      </c>
      <c r="G212" s="22">
        <v>0</v>
      </c>
      <c r="H212" s="22">
        <v>0</v>
      </c>
      <c r="I212" s="22">
        <v>13507</v>
      </c>
    </row>
    <row r="213" spans="1:9" x14ac:dyDescent="0.35">
      <c r="A213" s="22" t="s">
        <v>114</v>
      </c>
      <c r="B213" s="22" t="s">
        <v>507</v>
      </c>
      <c r="C213" s="22" t="s">
        <v>538</v>
      </c>
      <c r="D213" s="22" t="s">
        <v>539</v>
      </c>
      <c r="E213" s="22">
        <v>0</v>
      </c>
      <c r="F213" s="22">
        <v>0</v>
      </c>
      <c r="G213" s="22">
        <v>0</v>
      </c>
      <c r="H213" s="22">
        <v>0</v>
      </c>
      <c r="I213" s="22">
        <v>0</v>
      </c>
    </row>
    <row r="214" spans="1:9" x14ac:dyDescent="0.35">
      <c r="A214" s="22" t="s">
        <v>114</v>
      </c>
      <c r="B214" s="22" t="s">
        <v>507</v>
      </c>
      <c r="C214" s="22" t="s">
        <v>540</v>
      </c>
      <c r="D214" s="22" t="s">
        <v>541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</row>
    <row r="215" spans="1:9" x14ac:dyDescent="0.35">
      <c r="A215" s="22" t="s">
        <v>114</v>
      </c>
      <c r="B215" s="22" t="s">
        <v>507</v>
      </c>
      <c r="C215" s="22" t="s">
        <v>542</v>
      </c>
      <c r="D215" s="22" t="s">
        <v>543</v>
      </c>
      <c r="E215" s="22">
        <v>2726</v>
      </c>
      <c r="F215" s="22">
        <v>0</v>
      </c>
      <c r="G215" s="22">
        <v>0</v>
      </c>
      <c r="H215" s="22">
        <v>0</v>
      </c>
      <c r="I215" s="22">
        <v>2726</v>
      </c>
    </row>
    <row r="216" spans="1:9" x14ac:dyDescent="0.35">
      <c r="A216" s="22" t="s">
        <v>114</v>
      </c>
      <c r="B216" s="22" t="s">
        <v>507</v>
      </c>
      <c r="C216" s="22" t="s">
        <v>544</v>
      </c>
      <c r="D216" s="22" t="s">
        <v>545</v>
      </c>
      <c r="E216" s="22">
        <v>0</v>
      </c>
      <c r="F216" s="22">
        <v>0</v>
      </c>
      <c r="G216" s="22">
        <v>0</v>
      </c>
      <c r="H216" s="22">
        <v>0</v>
      </c>
      <c r="I216" s="22">
        <v>0</v>
      </c>
    </row>
    <row r="217" spans="1:9" x14ac:dyDescent="0.35">
      <c r="A217" s="22" t="s">
        <v>114</v>
      </c>
      <c r="B217" s="22" t="s">
        <v>507</v>
      </c>
      <c r="C217" s="22" t="s">
        <v>546</v>
      </c>
      <c r="D217" s="22" t="s">
        <v>547</v>
      </c>
      <c r="E217" s="22">
        <v>0</v>
      </c>
      <c r="F217" s="22">
        <v>0</v>
      </c>
      <c r="G217" s="22">
        <v>0</v>
      </c>
      <c r="H217" s="22">
        <v>0</v>
      </c>
      <c r="I217" s="22">
        <v>0</v>
      </c>
    </row>
    <row r="218" spans="1:9" x14ac:dyDescent="0.35">
      <c r="A218" s="22" t="s">
        <v>114</v>
      </c>
      <c r="B218" s="22" t="s">
        <v>507</v>
      </c>
      <c r="C218" s="22" t="s">
        <v>548</v>
      </c>
      <c r="D218" s="22" t="s">
        <v>549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</row>
    <row r="219" spans="1:9" x14ac:dyDescent="0.35">
      <c r="A219" s="22" t="s">
        <v>114</v>
      </c>
      <c r="B219" s="22" t="s">
        <v>507</v>
      </c>
      <c r="C219" s="22" t="s">
        <v>550</v>
      </c>
      <c r="D219" s="22" t="s">
        <v>551</v>
      </c>
      <c r="E219" s="22">
        <v>0</v>
      </c>
      <c r="F219" s="22">
        <v>0</v>
      </c>
      <c r="G219" s="22">
        <v>0</v>
      </c>
      <c r="H219" s="22">
        <v>0</v>
      </c>
      <c r="I219" s="22">
        <v>0</v>
      </c>
    </row>
    <row r="220" spans="1:9" x14ac:dyDescent="0.35">
      <c r="A220" s="22" t="s">
        <v>114</v>
      </c>
      <c r="B220" s="22" t="s">
        <v>507</v>
      </c>
      <c r="C220" s="22" t="s">
        <v>552</v>
      </c>
      <c r="D220" s="22" t="s">
        <v>553</v>
      </c>
      <c r="E220" s="22">
        <v>1739</v>
      </c>
      <c r="F220" s="22">
        <v>0</v>
      </c>
      <c r="G220" s="22">
        <v>0</v>
      </c>
      <c r="H220" s="22">
        <v>0</v>
      </c>
      <c r="I220" s="22">
        <v>1739</v>
      </c>
    </row>
    <row r="221" spans="1:9" x14ac:dyDescent="0.35">
      <c r="A221" s="22" t="s">
        <v>114</v>
      </c>
      <c r="B221" s="22" t="s">
        <v>507</v>
      </c>
      <c r="C221" s="22" t="s">
        <v>554</v>
      </c>
      <c r="D221" s="22" t="s">
        <v>555</v>
      </c>
      <c r="E221" s="22">
        <v>11740</v>
      </c>
      <c r="F221" s="22">
        <v>31072</v>
      </c>
      <c r="G221" s="22">
        <v>0</v>
      </c>
      <c r="H221" s="22">
        <v>0</v>
      </c>
      <c r="I221" s="22">
        <v>42812</v>
      </c>
    </row>
    <row r="222" spans="1:9" x14ac:dyDescent="0.35">
      <c r="A222" s="22" t="s">
        <v>114</v>
      </c>
      <c r="B222" s="22" t="s">
        <v>507</v>
      </c>
      <c r="C222" s="22" t="s">
        <v>556</v>
      </c>
      <c r="D222" s="22" t="s">
        <v>557</v>
      </c>
      <c r="E222" s="22">
        <v>121303</v>
      </c>
      <c r="F222" s="22">
        <v>0</v>
      </c>
      <c r="G222" s="22">
        <v>0</v>
      </c>
      <c r="H222" s="22">
        <v>0</v>
      </c>
      <c r="I222" s="22">
        <v>121303</v>
      </c>
    </row>
    <row r="223" spans="1:9" x14ac:dyDescent="0.35">
      <c r="A223" s="22" t="s">
        <v>114</v>
      </c>
      <c r="B223" s="22" t="s">
        <v>507</v>
      </c>
      <c r="C223" s="22" t="s">
        <v>558</v>
      </c>
      <c r="D223" s="22" t="s">
        <v>559</v>
      </c>
      <c r="E223" s="22">
        <v>0</v>
      </c>
      <c r="F223" s="22">
        <v>0</v>
      </c>
      <c r="G223" s="22">
        <v>0</v>
      </c>
      <c r="H223" s="22">
        <v>0</v>
      </c>
      <c r="I223" s="22">
        <v>0</v>
      </c>
    </row>
    <row r="224" spans="1:9" x14ac:dyDescent="0.35">
      <c r="A224" s="22" t="s">
        <v>114</v>
      </c>
      <c r="B224" s="22" t="s">
        <v>507</v>
      </c>
      <c r="C224" s="22" t="s">
        <v>560</v>
      </c>
      <c r="D224" s="22" t="s">
        <v>561</v>
      </c>
      <c r="E224" s="22">
        <v>0</v>
      </c>
      <c r="F224" s="22">
        <v>0</v>
      </c>
      <c r="G224" s="22">
        <v>0</v>
      </c>
      <c r="H224" s="22">
        <v>0</v>
      </c>
      <c r="I224" s="22">
        <v>0</v>
      </c>
    </row>
    <row r="225" spans="1:9" x14ac:dyDescent="0.35">
      <c r="A225" s="22" t="s">
        <v>114</v>
      </c>
      <c r="B225" s="22" t="s">
        <v>507</v>
      </c>
      <c r="C225" s="22" t="s">
        <v>562</v>
      </c>
      <c r="D225" s="22" t="s">
        <v>563</v>
      </c>
      <c r="E225" s="22">
        <v>0</v>
      </c>
      <c r="F225" s="22">
        <v>0</v>
      </c>
      <c r="G225" s="22">
        <v>0</v>
      </c>
      <c r="H225" s="22">
        <v>0</v>
      </c>
      <c r="I225" s="22">
        <v>0</v>
      </c>
    </row>
    <row r="226" spans="1:9" x14ac:dyDescent="0.35">
      <c r="A226" s="22" t="s">
        <v>114</v>
      </c>
      <c r="B226" s="22" t="s">
        <v>507</v>
      </c>
      <c r="C226" s="22" t="s">
        <v>564</v>
      </c>
      <c r="D226" s="22" t="s">
        <v>565</v>
      </c>
      <c r="E226" s="22">
        <v>2010</v>
      </c>
      <c r="F226" s="22">
        <v>0</v>
      </c>
      <c r="G226" s="22">
        <v>0</v>
      </c>
      <c r="H226" s="22">
        <v>0</v>
      </c>
      <c r="I226" s="22">
        <v>2010</v>
      </c>
    </row>
    <row r="227" spans="1:9" x14ac:dyDescent="0.35">
      <c r="A227" s="22" t="s">
        <v>114</v>
      </c>
      <c r="B227" s="22" t="s">
        <v>507</v>
      </c>
      <c r="C227" s="22" t="s">
        <v>566</v>
      </c>
      <c r="D227" s="22" t="s">
        <v>567</v>
      </c>
      <c r="E227" s="22">
        <v>1516</v>
      </c>
      <c r="F227" s="22">
        <v>0</v>
      </c>
      <c r="G227" s="22">
        <v>0</v>
      </c>
      <c r="H227" s="22">
        <v>0</v>
      </c>
      <c r="I227" s="22">
        <v>1516</v>
      </c>
    </row>
    <row r="228" spans="1:9" x14ac:dyDescent="0.35">
      <c r="A228" s="22" t="s">
        <v>114</v>
      </c>
      <c r="B228" s="22" t="s">
        <v>507</v>
      </c>
      <c r="C228" s="22" t="s">
        <v>568</v>
      </c>
      <c r="D228" s="22" t="s">
        <v>569</v>
      </c>
      <c r="E228" s="22">
        <v>0</v>
      </c>
      <c r="F228" s="22">
        <v>0</v>
      </c>
      <c r="G228" s="22">
        <v>0</v>
      </c>
      <c r="H228" s="22">
        <v>0</v>
      </c>
      <c r="I228" s="22">
        <v>0</v>
      </c>
    </row>
    <row r="229" spans="1:9" x14ac:dyDescent="0.35">
      <c r="A229" s="22" t="s">
        <v>114</v>
      </c>
      <c r="B229" s="22" t="s">
        <v>507</v>
      </c>
      <c r="C229" s="22" t="s">
        <v>570</v>
      </c>
      <c r="D229" s="22" t="s">
        <v>571</v>
      </c>
      <c r="E229" s="22">
        <v>0</v>
      </c>
      <c r="F229" s="22">
        <v>0</v>
      </c>
      <c r="G229" s="22">
        <v>0</v>
      </c>
      <c r="H229" s="22">
        <v>0</v>
      </c>
      <c r="I229" s="22">
        <v>0</v>
      </c>
    </row>
    <row r="230" spans="1:9" x14ac:dyDescent="0.35">
      <c r="A230" s="22" t="s">
        <v>114</v>
      </c>
      <c r="B230" s="22" t="s">
        <v>507</v>
      </c>
      <c r="C230" s="22" t="s">
        <v>572</v>
      </c>
      <c r="D230" s="22" t="s">
        <v>573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</row>
    <row r="231" spans="1:9" x14ac:dyDescent="0.35">
      <c r="A231" s="22" t="s">
        <v>114</v>
      </c>
      <c r="B231" s="22" t="s">
        <v>507</v>
      </c>
      <c r="C231" s="22" t="s">
        <v>574</v>
      </c>
      <c r="D231" s="22" t="s">
        <v>575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</row>
    <row r="232" spans="1:9" x14ac:dyDescent="0.35">
      <c r="A232" s="22" t="s">
        <v>114</v>
      </c>
      <c r="B232" s="22" t="s">
        <v>507</v>
      </c>
      <c r="C232" s="22" t="s">
        <v>576</v>
      </c>
      <c r="D232" s="22" t="s">
        <v>577</v>
      </c>
      <c r="E232" s="22">
        <v>814</v>
      </c>
      <c r="F232" s="22">
        <v>0</v>
      </c>
      <c r="G232" s="22">
        <v>0</v>
      </c>
      <c r="H232" s="22">
        <v>0</v>
      </c>
      <c r="I232" s="22">
        <v>814</v>
      </c>
    </row>
    <row r="233" spans="1:9" x14ac:dyDescent="0.35">
      <c r="A233" s="22" t="s">
        <v>114</v>
      </c>
      <c r="B233" s="22" t="s">
        <v>507</v>
      </c>
      <c r="C233" s="22" t="s">
        <v>578</v>
      </c>
      <c r="D233" s="22" t="s">
        <v>579</v>
      </c>
      <c r="E233" s="22">
        <v>1535</v>
      </c>
      <c r="F233" s="22">
        <v>0</v>
      </c>
      <c r="G233" s="22">
        <v>0</v>
      </c>
      <c r="H233" s="22">
        <v>0</v>
      </c>
      <c r="I233" s="22">
        <v>1535</v>
      </c>
    </row>
    <row r="234" spans="1:9" x14ac:dyDescent="0.35">
      <c r="A234" s="22" t="s">
        <v>114</v>
      </c>
      <c r="B234" s="22" t="s">
        <v>507</v>
      </c>
      <c r="C234" s="22" t="s">
        <v>580</v>
      </c>
      <c r="D234" s="22" t="s">
        <v>581</v>
      </c>
      <c r="E234" s="22">
        <v>936</v>
      </c>
      <c r="F234" s="22">
        <v>3138</v>
      </c>
      <c r="G234" s="22">
        <v>4063</v>
      </c>
      <c r="H234" s="22">
        <v>0</v>
      </c>
      <c r="I234" s="22">
        <v>8137</v>
      </c>
    </row>
    <row r="235" spans="1:9" x14ac:dyDescent="0.35">
      <c r="A235" s="22" t="s">
        <v>114</v>
      </c>
      <c r="B235" s="22" t="s">
        <v>507</v>
      </c>
      <c r="C235" s="22" t="s">
        <v>582</v>
      </c>
      <c r="D235" s="22" t="s">
        <v>583</v>
      </c>
      <c r="E235" s="22">
        <v>4808</v>
      </c>
      <c r="F235" s="22">
        <v>0</v>
      </c>
      <c r="G235" s="22">
        <v>0</v>
      </c>
      <c r="H235" s="22">
        <v>0</v>
      </c>
      <c r="I235" s="22">
        <v>4808</v>
      </c>
    </row>
    <row r="236" spans="1:9" x14ac:dyDescent="0.35">
      <c r="A236" s="22" t="s">
        <v>114</v>
      </c>
      <c r="B236" s="22" t="s">
        <v>507</v>
      </c>
      <c r="C236" s="22" t="s">
        <v>584</v>
      </c>
      <c r="D236" s="22" t="s">
        <v>585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</row>
    <row r="237" spans="1:9" x14ac:dyDescent="0.35">
      <c r="A237" s="22" t="s">
        <v>114</v>
      </c>
      <c r="B237" s="22" t="s">
        <v>507</v>
      </c>
      <c r="C237" s="22" t="s">
        <v>586</v>
      </c>
      <c r="D237" s="22" t="s">
        <v>587</v>
      </c>
      <c r="E237" s="22">
        <v>0</v>
      </c>
      <c r="F237" s="22">
        <v>2064</v>
      </c>
      <c r="G237" s="22">
        <v>0</v>
      </c>
      <c r="H237" s="22">
        <v>0</v>
      </c>
      <c r="I237" s="22">
        <v>2064</v>
      </c>
    </row>
    <row r="238" spans="1:9" x14ac:dyDescent="0.35">
      <c r="A238" s="22" t="s">
        <v>114</v>
      </c>
      <c r="B238" s="22" t="s">
        <v>507</v>
      </c>
      <c r="C238" s="22" t="s">
        <v>588</v>
      </c>
      <c r="D238" s="22" t="s">
        <v>589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</row>
    <row r="239" spans="1:9" x14ac:dyDescent="0.35">
      <c r="A239" s="22" t="s">
        <v>114</v>
      </c>
      <c r="B239" s="22" t="s">
        <v>507</v>
      </c>
      <c r="C239" s="22" t="s">
        <v>590</v>
      </c>
      <c r="D239" s="22" t="s">
        <v>591</v>
      </c>
      <c r="E239" s="22">
        <v>0</v>
      </c>
      <c r="F239" s="22">
        <v>0</v>
      </c>
      <c r="G239" s="22">
        <v>0</v>
      </c>
      <c r="H239" s="22">
        <v>0</v>
      </c>
      <c r="I239" s="22">
        <v>0</v>
      </c>
    </row>
    <row r="240" spans="1:9" x14ac:dyDescent="0.35">
      <c r="A240" s="22" t="s">
        <v>114</v>
      </c>
      <c r="B240" s="22" t="s">
        <v>507</v>
      </c>
      <c r="C240" s="22" t="s">
        <v>592</v>
      </c>
      <c r="D240" s="22" t="s">
        <v>593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</row>
    <row r="241" spans="1:9" x14ac:dyDescent="0.35">
      <c r="A241" s="22" t="s">
        <v>114</v>
      </c>
      <c r="B241" s="22" t="s">
        <v>507</v>
      </c>
      <c r="C241" s="22" t="s">
        <v>594</v>
      </c>
      <c r="D241" s="22" t="s">
        <v>595</v>
      </c>
      <c r="E241" s="22">
        <v>0</v>
      </c>
      <c r="F241" s="22">
        <v>0</v>
      </c>
      <c r="G241" s="22">
        <v>0</v>
      </c>
      <c r="H241" s="22">
        <v>0</v>
      </c>
      <c r="I241" s="22">
        <v>0</v>
      </c>
    </row>
    <row r="242" spans="1:9" x14ac:dyDescent="0.35">
      <c r="A242" s="22" t="s">
        <v>114</v>
      </c>
      <c r="B242" s="22" t="s">
        <v>507</v>
      </c>
      <c r="C242" s="22" t="s">
        <v>596</v>
      </c>
      <c r="D242" s="22" t="s">
        <v>597</v>
      </c>
      <c r="E242" s="22">
        <v>0</v>
      </c>
      <c r="F242" s="22">
        <v>0</v>
      </c>
      <c r="G242" s="22">
        <v>0</v>
      </c>
      <c r="H242" s="22">
        <v>0</v>
      </c>
      <c r="I242" s="22">
        <v>0</v>
      </c>
    </row>
    <row r="243" spans="1:9" x14ac:dyDescent="0.35">
      <c r="A243" s="22" t="s">
        <v>114</v>
      </c>
      <c r="B243" s="22" t="s">
        <v>507</v>
      </c>
      <c r="C243" s="22" t="s">
        <v>598</v>
      </c>
      <c r="D243" s="22" t="s">
        <v>599</v>
      </c>
      <c r="E243" s="22">
        <v>0</v>
      </c>
      <c r="F243" s="22">
        <v>0</v>
      </c>
      <c r="G243" s="22">
        <v>0</v>
      </c>
      <c r="H243" s="22">
        <v>0</v>
      </c>
      <c r="I243" s="22">
        <v>0</v>
      </c>
    </row>
    <row r="244" spans="1:9" x14ac:dyDescent="0.35">
      <c r="A244" s="22" t="s">
        <v>114</v>
      </c>
      <c r="B244" s="22" t="s">
        <v>507</v>
      </c>
      <c r="C244" s="22" t="s">
        <v>600</v>
      </c>
      <c r="D244" s="22" t="s">
        <v>601</v>
      </c>
      <c r="E244" s="22">
        <v>0</v>
      </c>
      <c r="F244" s="22">
        <v>0</v>
      </c>
      <c r="G244" s="22">
        <v>0</v>
      </c>
      <c r="H244" s="22">
        <v>64729</v>
      </c>
      <c r="I244" s="22">
        <v>64729</v>
      </c>
    </row>
    <row r="245" spans="1:9" x14ac:dyDescent="0.35">
      <c r="A245" s="22" t="s">
        <v>114</v>
      </c>
      <c r="B245" s="22" t="s">
        <v>507</v>
      </c>
      <c r="C245" s="22" t="s">
        <v>602</v>
      </c>
      <c r="D245" s="22" t="s">
        <v>603</v>
      </c>
      <c r="E245" s="22">
        <v>2157</v>
      </c>
      <c r="F245" s="22">
        <v>0</v>
      </c>
      <c r="G245" s="22">
        <v>0</v>
      </c>
      <c r="H245" s="22">
        <v>0</v>
      </c>
      <c r="I245" s="22">
        <v>2157</v>
      </c>
    </row>
    <row r="246" spans="1:9" x14ac:dyDescent="0.35">
      <c r="A246" s="22" t="s">
        <v>114</v>
      </c>
      <c r="B246" s="22" t="s">
        <v>507</v>
      </c>
      <c r="C246" s="22" t="s">
        <v>604</v>
      </c>
      <c r="D246" s="22" t="s">
        <v>605</v>
      </c>
      <c r="E246" s="22">
        <v>0</v>
      </c>
      <c r="F246" s="22">
        <v>0</v>
      </c>
      <c r="G246" s="22">
        <v>0</v>
      </c>
      <c r="H246" s="22">
        <v>0</v>
      </c>
      <c r="I246" s="22">
        <v>0</v>
      </c>
    </row>
    <row r="247" spans="1:9" x14ac:dyDescent="0.35">
      <c r="A247" s="22" t="s">
        <v>114</v>
      </c>
      <c r="B247" s="22" t="s">
        <v>507</v>
      </c>
      <c r="C247" s="22" t="s">
        <v>606</v>
      </c>
      <c r="D247" s="22" t="s">
        <v>607</v>
      </c>
      <c r="E247" s="22">
        <v>0</v>
      </c>
      <c r="F247" s="22">
        <v>0</v>
      </c>
      <c r="G247" s="22">
        <v>0</v>
      </c>
      <c r="H247" s="22">
        <v>0</v>
      </c>
      <c r="I247" s="22">
        <v>0</v>
      </c>
    </row>
    <row r="248" spans="1:9" x14ac:dyDescent="0.35">
      <c r="A248" s="22" t="s">
        <v>114</v>
      </c>
      <c r="B248" s="22" t="s">
        <v>507</v>
      </c>
      <c r="C248" s="22" t="s">
        <v>608</v>
      </c>
      <c r="D248" s="22" t="s">
        <v>609</v>
      </c>
      <c r="E248" s="22">
        <v>0</v>
      </c>
      <c r="F248" s="22">
        <v>0</v>
      </c>
      <c r="G248" s="22">
        <v>0</v>
      </c>
      <c r="H248" s="22">
        <v>0</v>
      </c>
      <c r="I248" s="22">
        <v>0</v>
      </c>
    </row>
    <row r="249" spans="1:9" x14ac:dyDescent="0.35">
      <c r="A249" s="22" t="s">
        <v>114</v>
      </c>
      <c r="B249" s="22" t="s">
        <v>507</v>
      </c>
      <c r="C249" s="22" t="s">
        <v>610</v>
      </c>
      <c r="D249" s="22" t="s">
        <v>611</v>
      </c>
      <c r="E249" s="22">
        <v>892</v>
      </c>
      <c r="F249" s="22">
        <v>0</v>
      </c>
      <c r="G249" s="22">
        <v>0</v>
      </c>
      <c r="H249" s="22">
        <v>0</v>
      </c>
      <c r="I249" s="22">
        <v>892</v>
      </c>
    </row>
    <row r="250" spans="1:9" x14ac:dyDescent="0.35">
      <c r="A250" s="22" t="s">
        <v>114</v>
      </c>
      <c r="B250" s="22" t="s">
        <v>507</v>
      </c>
      <c r="C250" s="22" t="s">
        <v>612</v>
      </c>
      <c r="D250" s="22" t="s">
        <v>613</v>
      </c>
      <c r="E250" s="22">
        <v>1036</v>
      </c>
      <c r="F250" s="22">
        <v>0</v>
      </c>
      <c r="G250" s="22">
        <v>0</v>
      </c>
      <c r="H250" s="22">
        <v>0</v>
      </c>
      <c r="I250" s="22">
        <v>1036</v>
      </c>
    </row>
    <row r="251" spans="1:9" x14ac:dyDescent="0.35">
      <c r="A251" s="22" t="s">
        <v>114</v>
      </c>
      <c r="B251" s="22" t="s">
        <v>507</v>
      </c>
      <c r="C251" s="22" t="s">
        <v>614</v>
      </c>
      <c r="D251" s="22" t="s">
        <v>615</v>
      </c>
      <c r="E251" s="22">
        <v>4119</v>
      </c>
      <c r="F251" s="22">
        <v>965</v>
      </c>
      <c r="G251" s="22">
        <v>0</v>
      </c>
      <c r="H251" s="22">
        <v>0</v>
      </c>
      <c r="I251" s="22">
        <v>5084</v>
      </c>
    </row>
    <row r="252" spans="1:9" x14ac:dyDescent="0.35">
      <c r="A252" s="22" t="s">
        <v>114</v>
      </c>
      <c r="B252" s="22" t="s">
        <v>507</v>
      </c>
      <c r="C252" s="22" t="s">
        <v>616</v>
      </c>
      <c r="D252" s="22" t="s">
        <v>617</v>
      </c>
      <c r="E252" s="22">
        <v>0</v>
      </c>
      <c r="F252" s="22">
        <v>25185</v>
      </c>
      <c r="G252" s="22">
        <v>0</v>
      </c>
      <c r="H252" s="22">
        <v>0</v>
      </c>
      <c r="I252" s="22">
        <v>25185</v>
      </c>
    </row>
    <row r="253" spans="1:9" x14ac:dyDescent="0.35">
      <c r="A253" s="22" t="s">
        <v>114</v>
      </c>
      <c r="B253" s="22" t="s">
        <v>507</v>
      </c>
      <c r="C253" s="22" t="s">
        <v>618</v>
      </c>
      <c r="D253" s="22" t="s">
        <v>619</v>
      </c>
      <c r="E253" s="22">
        <v>0</v>
      </c>
      <c r="F253" s="22">
        <v>1617</v>
      </c>
      <c r="G253" s="22">
        <v>0</v>
      </c>
      <c r="H253" s="22">
        <v>0</v>
      </c>
      <c r="I253" s="22">
        <v>1617</v>
      </c>
    </row>
    <row r="254" spans="1:9" x14ac:dyDescent="0.35">
      <c r="A254" s="22" t="s">
        <v>114</v>
      </c>
      <c r="B254" s="22" t="s">
        <v>507</v>
      </c>
      <c r="C254" s="22" t="s">
        <v>620</v>
      </c>
      <c r="D254" s="22" t="s">
        <v>621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</row>
    <row r="255" spans="1:9" x14ac:dyDescent="0.35">
      <c r="A255" s="22" t="s">
        <v>114</v>
      </c>
      <c r="B255" s="22" t="s">
        <v>507</v>
      </c>
      <c r="C255" s="22" t="s">
        <v>622</v>
      </c>
      <c r="D255" s="22" t="s">
        <v>623</v>
      </c>
      <c r="E255" s="22">
        <v>0</v>
      </c>
      <c r="F255" s="22">
        <v>0</v>
      </c>
      <c r="G255" s="22">
        <v>0</v>
      </c>
      <c r="H255" s="22">
        <v>0</v>
      </c>
      <c r="I255" s="22">
        <v>0</v>
      </c>
    </row>
    <row r="256" spans="1:9" x14ac:dyDescent="0.35">
      <c r="A256" s="22" t="s">
        <v>114</v>
      </c>
      <c r="B256" s="22" t="s">
        <v>507</v>
      </c>
      <c r="C256" s="22" t="s">
        <v>624</v>
      </c>
      <c r="D256" s="22" t="s">
        <v>625</v>
      </c>
      <c r="E256" s="22">
        <v>1159</v>
      </c>
      <c r="F256" s="22">
        <v>0</v>
      </c>
      <c r="G256" s="22">
        <v>0</v>
      </c>
      <c r="H256" s="22">
        <v>0</v>
      </c>
      <c r="I256" s="22">
        <v>1159</v>
      </c>
    </row>
    <row r="257" spans="1:9" x14ac:dyDescent="0.35">
      <c r="A257" s="22" t="s">
        <v>114</v>
      </c>
      <c r="B257" s="22" t="s">
        <v>507</v>
      </c>
      <c r="C257" s="22" t="s">
        <v>626</v>
      </c>
      <c r="D257" s="22" t="s">
        <v>627</v>
      </c>
      <c r="E257" s="22">
        <v>0</v>
      </c>
      <c r="F257" s="22">
        <v>1700</v>
      </c>
      <c r="G257" s="22">
        <v>0</v>
      </c>
      <c r="H257" s="22">
        <v>0</v>
      </c>
      <c r="I257" s="22">
        <v>1700</v>
      </c>
    </row>
    <row r="258" spans="1:9" x14ac:dyDescent="0.35">
      <c r="A258" s="22" t="s">
        <v>114</v>
      </c>
      <c r="B258" s="22" t="s">
        <v>507</v>
      </c>
      <c r="C258" s="22" t="s">
        <v>628</v>
      </c>
      <c r="D258" s="22" t="s">
        <v>629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</row>
    <row r="259" spans="1:9" x14ac:dyDescent="0.35">
      <c r="A259" s="22" t="s">
        <v>114</v>
      </c>
      <c r="B259" s="22" t="s">
        <v>507</v>
      </c>
      <c r="C259" s="22" t="s">
        <v>630</v>
      </c>
      <c r="D259" s="22" t="s">
        <v>631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</row>
    <row r="260" spans="1:9" x14ac:dyDescent="0.35">
      <c r="A260" s="22" t="s">
        <v>114</v>
      </c>
      <c r="B260" s="22" t="s">
        <v>507</v>
      </c>
      <c r="C260" s="22" t="s">
        <v>632</v>
      </c>
      <c r="D260" s="22" t="s">
        <v>633</v>
      </c>
      <c r="E260" s="22">
        <v>0</v>
      </c>
      <c r="F260" s="22">
        <v>0</v>
      </c>
      <c r="G260" s="22">
        <v>0</v>
      </c>
      <c r="H260" s="22">
        <v>0</v>
      </c>
      <c r="I260" s="22">
        <v>0</v>
      </c>
    </row>
    <row r="261" spans="1:9" x14ac:dyDescent="0.35">
      <c r="A261" s="22" t="s">
        <v>114</v>
      </c>
      <c r="B261" s="22" t="s">
        <v>507</v>
      </c>
      <c r="C261" s="22" t="s">
        <v>634</v>
      </c>
      <c r="D261" s="22" t="s">
        <v>635</v>
      </c>
      <c r="E261" s="22">
        <v>184</v>
      </c>
      <c r="F261" s="22">
        <v>0</v>
      </c>
      <c r="G261" s="22">
        <v>0</v>
      </c>
      <c r="H261" s="22">
        <v>0</v>
      </c>
      <c r="I261" s="22">
        <v>184</v>
      </c>
    </row>
    <row r="262" spans="1:9" x14ac:dyDescent="0.35">
      <c r="A262" s="22" t="s">
        <v>114</v>
      </c>
      <c r="B262" s="22" t="s">
        <v>507</v>
      </c>
      <c r="C262" s="22" t="s">
        <v>636</v>
      </c>
      <c r="D262" s="22" t="s">
        <v>637</v>
      </c>
      <c r="E262" s="22">
        <v>0</v>
      </c>
      <c r="F262" s="22">
        <v>0</v>
      </c>
      <c r="G262" s="22">
        <v>0</v>
      </c>
      <c r="H262" s="22">
        <v>0</v>
      </c>
      <c r="I262" s="22">
        <v>0</v>
      </c>
    </row>
    <row r="263" spans="1:9" x14ac:dyDescent="0.35">
      <c r="A263" s="22" t="s">
        <v>114</v>
      </c>
      <c r="B263" s="22" t="s">
        <v>507</v>
      </c>
      <c r="C263" s="22" t="s">
        <v>638</v>
      </c>
      <c r="D263" s="22" t="s">
        <v>639</v>
      </c>
      <c r="E263" s="22">
        <v>0</v>
      </c>
      <c r="F263" s="22">
        <v>0</v>
      </c>
      <c r="G263" s="22">
        <v>0</v>
      </c>
      <c r="H263" s="22">
        <v>0</v>
      </c>
      <c r="I263" s="22">
        <v>0</v>
      </c>
    </row>
    <row r="264" spans="1:9" x14ac:dyDescent="0.35">
      <c r="A264" s="22" t="s">
        <v>114</v>
      </c>
      <c r="B264" s="22" t="s">
        <v>507</v>
      </c>
      <c r="C264" s="22" t="s">
        <v>640</v>
      </c>
      <c r="D264" s="22" t="s">
        <v>641</v>
      </c>
      <c r="E264" s="22">
        <v>0</v>
      </c>
      <c r="F264" s="22">
        <v>0</v>
      </c>
      <c r="G264" s="22">
        <v>0</v>
      </c>
      <c r="H264" s="22">
        <v>0</v>
      </c>
      <c r="I264" s="22">
        <v>0</v>
      </c>
    </row>
    <row r="265" spans="1:9" x14ac:dyDescent="0.35">
      <c r="A265" s="22" t="s">
        <v>114</v>
      </c>
      <c r="B265" s="22" t="s">
        <v>507</v>
      </c>
      <c r="C265" s="22" t="s">
        <v>642</v>
      </c>
      <c r="D265" s="22" t="s">
        <v>643</v>
      </c>
      <c r="E265" s="22">
        <v>0</v>
      </c>
      <c r="F265" s="22">
        <v>0</v>
      </c>
      <c r="G265" s="22">
        <v>0</v>
      </c>
      <c r="H265" s="22">
        <v>0</v>
      </c>
      <c r="I265" s="22">
        <v>0</v>
      </c>
    </row>
    <row r="266" spans="1:9" x14ac:dyDescent="0.35">
      <c r="A266" s="22" t="s">
        <v>114</v>
      </c>
      <c r="B266" s="22" t="s">
        <v>507</v>
      </c>
      <c r="C266" s="22" t="s">
        <v>644</v>
      </c>
      <c r="D266" s="22" t="s">
        <v>645</v>
      </c>
      <c r="E266" s="22">
        <v>0</v>
      </c>
      <c r="F266" s="22">
        <v>0</v>
      </c>
      <c r="G266" s="22">
        <v>0</v>
      </c>
      <c r="H266" s="22">
        <v>0</v>
      </c>
      <c r="I266" s="22">
        <v>0</v>
      </c>
    </row>
    <row r="267" spans="1:9" x14ac:dyDescent="0.35">
      <c r="A267" s="22" t="s">
        <v>114</v>
      </c>
      <c r="B267" s="22" t="s">
        <v>507</v>
      </c>
      <c r="C267" s="22" t="s">
        <v>646</v>
      </c>
      <c r="D267" s="22" t="s">
        <v>647</v>
      </c>
      <c r="E267" s="22">
        <v>0</v>
      </c>
      <c r="F267" s="22">
        <v>0</v>
      </c>
      <c r="G267" s="22">
        <v>0</v>
      </c>
      <c r="H267" s="22">
        <v>0</v>
      </c>
      <c r="I267" s="22">
        <v>0</v>
      </c>
    </row>
    <row r="268" spans="1:9" x14ac:dyDescent="0.35">
      <c r="A268" s="22" t="s">
        <v>114</v>
      </c>
      <c r="B268" s="22" t="s">
        <v>507</v>
      </c>
      <c r="C268" s="22" t="s">
        <v>648</v>
      </c>
      <c r="D268" s="22" t="s">
        <v>649</v>
      </c>
      <c r="E268" s="22">
        <v>0</v>
      </c>
      <c r="F268" s="22">
        <v>0</v>
      </c>
      <c r="G268" s="22">
        <v>0</v>
      </c>
      <c r="H268" s="22">
        <v>0</v>
      </c>
      <c r="I268" s="22">
        <v>0</v>
      </c>
    </row>
    <row r="269" spans="1:9" x14ac:dyDescent="0.35">
      <c r="A269" s="22" t="s">
        <v>114</v>
      </c>
      <c r="B269" s="22" t="s">
        <v>507</v>
      </c>
      <c r="C269" s="22" t="s">
        <v>650</v>
      </c>
      <c r="D269" s="22" t="s">
        <v>651</v>
      </c>
      <c r="E269" s="22">
        <v>0</v>
      </c>
      <c r="F269" s="22">
        <v>0</v>
      </c>
      <c r="G269" s="22">
        <v>0</v>
      </c>
      <c r="H269" s="22">
        <v>0</v>
      </c>
      <c r="I269" s="22">
        <v>0</v>
      </c>
    </row>
    <row r="270" spans="1:9" x14ac:dyDescent="0.35">
      <c r="A270" s="22" t="s">
        <v>114</v>
      </c>
      <c r="B270" s="22" t="s">
        <v>507</v>
      </c>
      <c r="C270" s="22" t="s">
        <v>652</v>
      </c>
      <c r="D270" s="22" t="s">
        <v>653</v>
      </c>
      <c r="E270" s="22">
        <v>1535</v>
      </c>
      <c r="F270" s="22">
        <v>0</v>
      </c>
      <c r="G270" s="22">
        <v>0</v>
      </c>
      <c r="H270" s="22">
        <v>0</v>
      </c>
      <c r="I270" s="22">
        <v>1535</v>
      </c>
    </row>
    <row r="271" spans="1:9" x14ac:dyDescent="0.35">
      <c r="A271" s="22" t="s">
        <v>114</v>
      </c>
      <c r="B271" s="22" t="s">
        <v>507</v>
      </c>
      <c r="C271" s="22" t="s">
        <v>654</v>
      </c>
      <c r="D271" s="22" t="s">
        <v>655</v>
      </c>
      <c r="E271" s="22">
        <v>0</v>
      </c>
      <c r="F271" s="22">
        <v>0</v>
      </c>
      <c r="G271" s="22">
        <v>0</v>
      </c>
      <c r="H271" s="22">
        <v>0</v>
      </c>
      <c r="I271" s="22">
        <v>0</v>
      </c>
    </row>
    <row r="272" spans="1:9" x14ac:dyDescent="0.35">
      <c r="A272" s="22" t="s">
        <v>114</v>
      </c>
      <c r="B272" s="22" t="s">
        <v>507</v>
      </c>
      <c r="C272" s="22" t="s">
        <v>656</v>
      </c>
      <c r="D272" s="22" t="s">
        <v>657</v>
      </c>
      <c r="E272" s="22">
        <v>515</v>
      </c>
      <c r="F272" s="22">
        <v>1564</v>
      </c>
      <c r="G272" s="22">
        <v>0</v>
      </c>
      <c r="H272" s="22">
        <v>0</v>
      </c>
      <c r="I272" s="22">
        <v>2079</v>
      </c>
    </row>
    <row r="273" spans="1:9" x14ac:dyDescent="0.35">
      <c r="A273" s="22" t="s">
        <v>114</v>
      </c>
      <c r="B273" s="22" t="s">
        <v>507</v>
      </c>
      <c r="C273" s="22" t="s">
        <v>658</v>
      </c>
      <c r="D273" s="22" t="s">
        <v>659</v>
      </c>
      <c r="E273" s="22">
        <v>0</v>
      </c>
      <c r="F273" s="22">
        <v>0</v>
      </c>
      <c r="G273" s="22">
        <v>0</v>
      </c>
      <c r="H273" s="22">
        <v>0</v>
      </c>
      <c r="I273" s="22">
        <v>0</v>
      </c>
    </row>
    <row r="274" spans="1:9" x14ac:dyDescent="0.35">
      <c r="A274" s="22" t="s">
        <v>114</v>
      </c>
      <c r="B274" s="22" t="s">
        <v>507</v>
      </c>
      <c r="C274" s="22" t="s">
        <v>660</v>
      </c>
      <c r="D274" s="22" t="s">
        <v>661</v>
      </c>
      <c r="E274" s="22">
        <v>3174</v>
      </c>
      <c r="F274" s="22">
        <v>0</v>
      </c>
      <c r="G274" s="22">
        <v>0</v>
      </c>
      <c r="H274" s="22">
        <v>0</v>
      </c>
      <c r="I274" s="22">
        <v>3174</v>
      </c>
    </row>
    <row r="275" spans="1:9" x14ac:dyDescent="0.35">
      <c r="A275" s="22" t="s">
        <v>114</v>
      </c>
      <c r="B275" s="22" t="s">
        <v>507</v>
      </c>
      <c r="C275" s="22" t="s">
        <v>662</v>
      </c>
      <c r="D275" s="22" t="s">
        <v>663</v>
      </c>
      <c r="E275" s="22">
        <v>2931</v>
      </c>
      <c r="F275" s="22">
        <v>0</v>
      </c>
      <c r="G275" s="22">
        <v>0</v>
      </c>
      <c r="H275" s="22">
        <v>0</v>
      </c>
      <c r="I275" s="22">
        <v>2931</v>
      </c>
    </row>
    <row r="276" spans="1:9" x14ac:dyDescent="0.35">
      <c r="A276" s="22" t="s">
        <v>114</v>
      </c>
      <c r="B276" s="22" t="s">
        <v>507</v>
      </c>
      <c r="C276" s="22" t="s">
        <v>664</v>
      </c>
      <c r="D276" s="22" t="s">
        <v>665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</row>
    <row r="277" spans="1:9" x14ac:dyDescent="0.35">
      <c r="A277" s="22" t="s">
        <v>114</v>
      </c>
      <c r="B277" s="22" t="s">
        <v>507</v>
      </c>
      <c r="C277" s="22" t="s">
        <v>666</v>
      </c>
      <c r="D277" s="22" t="s">
        <v>667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</row>
    <row r="278" spans="1:9" x14ac:dyDescent="0.35">
      <c r="A278" s="22" t="s">
        <v>114</v>
      </c>
      <c r="B278" s="22" t="s">
        <v>507</v>
      </c>
      <c r="C278" s="22" t="s">
        <v>668</v>
      </c>
      <c r="D278" s="22" t="s">
        <v>669</v>
      </c>
      <c r="E278" s="22">
        <v>507</v>
      </c>
      <c r="F278" s="22">
        <v>0</v>
      </c>
      <c r="G278" s="22">
        <v>0</v>
      </c>
      <c r="H278" s="22">
        <v>0</v>
      </c>
      <c r="I278" s="22">
        <v>507</v>
      </c>
    </row>
    <row r="279" spans="1:9" x14ac:dyDescent="0.35">
      <c r="A279" s="22" t="s">
        <v>114</v>
      </c>
      <c r="B279" s="22" t="s">
        <v>670</v>
      </c>
      <c r="C279" s="22" t="s">
        <v>671</v>
      </c>
      <c r="D279" s="22" t="s">
        <v>672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</row>
    <row r="280" spans="1:9" x14ac:dyDescent="0.35">
      <c r="A280" s="22" t="s">
        <v>114</v>
      </c>
      <c r="B280" s="22" t="s">
        <v>670</v>
      </c>
      <c r="C280" s="22" t="s">
        <v>673</v>
      </c>
      <c r="D280" s="22" t="s">
        <v>674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</row>
    <row r="281" spans="1:9" x14ac:dyDescent="0.35">
      <c r="A281" s="22" t="s">
        <v>114</v>
      </c>
      <c r="B281" s="22" t="s">
        <v>670</v>
      </c>
      <c r="C281" s="22" t="s">
        <v>675</v>
      </c>
      <c r="D281" s="22" t="s">
        <v>676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</row>
    <row r="282" spans="1:9" x14ac:dyDescent="0.35">
      <c r="A282" s="22" t="s">
        <v>114</v>
      </c>
      <c r="B282" s="22" t="s">
        <v>670</v>
      </c>
      <c r="C282" s="22" t="s">
        <v>677</v>
      </c>
      <c r="D282" s="22" t="s">
        <v>678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</row>
    <row r="283" spans="1:9" x14ac:dyDescent="0.35">
      <c r="A283" s="22" t="s">
        <v>114</v>
      </c>
      <c r="B283" s="22" t="s">
        <v>670</v>
      </c>
      <c r="C283" s="22" t="s">
        <v>679</v>
      </c>
      <c r="D283" s="22" t="s">
        <v>680</v>
      </c>
      <c r="E283" s="22">
        <v>0</v>
      </c>
      <c r="F283" s="22">
        <v>0</v>
      </c>
      <c r="G283" s="22">
        <v>0</v>
      </c>
      <c r="H283" s="22">
        <v>0</v>
      </c>
      <c r="I283" s="22">
        <v>0</v>
      </c>
    </row>
    <row r="284" spans="1:9" x14ac:dyDescent="0.35">
      <c r="A284" s="22" t="s">
        <v>114</v>
      </c>
      <c r="B284" s="22" t="s">
        <v>670</v>
      </c>
      <c r="C284" s="22" t="s">
        <v>681</v>
      </c>
      <c r="D284" s="22" t="s">
        <v>682</v>
      </c>
      <c r="E284" s="22">
        <v>0</v>
      </c>
      <c r="F284" s="22">
        <v>0</v>
      </c>
      <c r="G284" s="22">
        <v>0</v>
      </c>
      <c r="H284" s="22">
        <v>0</v>
      </c>
      <c r="I284" s="22">
        <v>0</v>
      </c>
    </row>
    <row r="285" spans="1:9" x14ac:dyDescent="0.35">
      <c r="A285" s="22" t="s">
        <v>114</v>
      </c>
      <c r="B285" s="22" t="s">
        <v>670</v>
      </c>
      <c r="C285" s="22" t="s">
        <v>683</v>
      </c>
      <c r="D285" s="22" t="s">
        <v>684</v>
      </c>
      <c r="E285" s="22">
        <v>0</v>
      </c>
      <c r="F285" s="22">
        <v>0</v>
      </c>
      <c r="G285" s="22">
        <v>0</v>
      </c>
      <c r="H285" s="22">
        <v>0</v>
      </c>
      <c r="I285" s="22">
        <v>0</v>
      </c>
    </row>
    <row r="286" spans="1:9" x14ac:dyDescent="0.35">
      <c r="A286" s="22" t="s">
        <v>114</v>
      </c>
      <c r="B286" s="22" t="s">
        <v>670</v>
      </c>
      <c r="C286" s="22" t="s">
        <v>685</v>
      </c>
      <c r="D286" s="22" t="s">
        <v>686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</row>
    <row r="287" spans="1:9" x14ac:dyDescent="0.35">
      <c r="A287" s="22" t="s">
        <v>114</v>
      </c>
      <c r="B287" s="22" t="s">
        <v>670</v>
      </c>
      <c r="C287" s="22" t="s">
        <v>687</v>
      </c>
      <c r="D287" s="22" t="s">
        <v>688</v>
      </c>
      <c r="E287" s="22">
        <v>0</v>
      </c>
      <c r="F287" s="22">
        <v>0</v>
      </c>
      <c r="G287" s="22">
        <v>0</v>
      </c>
      <c r="H287" s="22">
        <v>0</v>
      </c>
      <c r="I287" s="22">
        <v>0</v>
      </c>
    </row>
    <row r="288" spans="1:9" x14ac:dyDescent="0.35">
      <c r="A288" s="22" t="s">
        <v>114</v>
      </c>
      <c r="B288" s="22" t="s">
        <v>670</v>
      </c>
      <c r="C288" s="22" t="s">
        <v>689</v>
      </c>
      <c r="D288" s="22" t="s">
        <v>690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</row>
    <row r="289" spans="1:9" x14ac:dyDescent="0.35">
      <c r="A289" s="22" t="s">
        <v>114</v>
      </c>
      <c r="B289" s="22" t="s">
        <v>670</v>
      </c>
      <c r="C289" s="22" t="s">
        <v>691</v>
      </c>
      <c r="D289" s="22" t="s">
        <v>692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</row>
    <row r="290" spans="1:9" x14ac:dyDescent="0.35">
      <c r="A290" s="22" t="s">
        <v>114</v>
      </c>
      <c r="B290" s="22" t="s">
        <v>670</v>
      </c>
      <c r="C290" s="22" t="s">
        <v>693</v>
      </c>
      <c r="D290" s="22" t="s">
        <v>694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</row>
    <row r="291" spans="1:9" x14ac:dyDescent="0.35">
      <c r="A291" s="22" t="s">
        <v>114</v>
      </c>
      <c r="B291" s="22" t="s">
        <v>670</v>
      </c>
      <c r="C291" s="22" t="s">
        <v>695</v>
      </c>
      <c r="D291" s="22" t="s">
        <v>696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</row>
    <row r="292" spans="1:9" x14ac:dyDescent="0.35">
      <c r="A292" s="22" t="s">
        <v>114</v>
      </c>
      <c r="B292" s="22" t="s">
        <v>670</v>
      </c>
      <c r="C292" s="22" t="s">
        <v>697</v>
      </c>
      <c r="D292" s="22" t="s">
        <v>698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</row>
    <row r="293" spans="1:9" x14ac:dyDescent="0.35">
      <c r="A293" s="22" t="s">
        <v>114</v>
      </c>
      <c r="B293" s="22" t="s">
        <v>670</v>
      </c>
      <c r="C293" s="22" t="s">
        <v>699</v>
      </c>
      <c r="D293" s="22" t="s">
        <v>700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</row>
    <row r="294" spans="1:9" x14ac:dyDescent="0.35">
      <c r="A294" s="22" t="s">
        <v>114</v>
      </c>
      <c r="B294" s="22" t="s">
        <v>670</v>
      </c>
      <c r="C294" s="22" t="s">
        <v>701</v>
      </c>
      <c r="D294" s="22" t="s">
        <v>702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</row>
    <row r="295" spans="1:9" x14ac:dyDescent="0.35">
      <c r="A295" s="22" t="s">
        <v>114</v>
      </c>
      <c r="B295" s="22" t="s">
        <v>670</v>
      </c>
      <c r="C295" s="22" t="s">
        <v>703</v>
      </c>
      <c r="D295" s="22" t="s">
        <v>704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</row>
    <row r="296" spans="1:9" x14ac:dyDescent="0.35">
      <c r="A296" s="22" t="s">
        <v>114</v>
      </c>
      <c r="B296" s="22" t="s">
        <v>670</v>
      </c>
      <c r="C296" s="22" t="s">
        <v>705</v>
      </c>
      <c r="D296" s="22" t="s">
        <v>706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</row>
    <row r="297" spans="1:9" x14ac:dyDescent="0.35">
      <c r="A297" s="22" t="s">
        <v>114</v>
      </c>
      <c r="B297" s="22" t="s">
        <v>670</v>
      </c>
      <c r="C297" s="22" t="s">
        <v>707</v>
      </c>
      <c r="D297" s="22" t="s">
        <v>708</v>
      </c>
      <c r="E297" s="22">
        <v>0</v>
      </c>
      <c r="F297" s="22">
        <v>0</v>
      </c>
      <c r="G297" s="22">
        <v>0</v>
      </c>
      <c r="H297" s="22">
        <v>0</v>
      </c>
      <c r="I297" s="22">
        <v>0</v>
      </c>
    </row>
    <row r="298" spans="1:9" x14ac:dyDescent="0.35">
      <c r="A298" s="22" t="s">
        <v>114</v>
      </c>
      <c r="B298" s="22" t="s">
        <v>670</v>
      </c>
      <c r="C298" s="22" t="s">
        <v>709</v>
      </c>
      <c r="D298" s="22" t="s">
        <v>710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</row>
    <row r="299" spans="1:9" x14ac:dyDescent="0.35">
      <c r="A299" s="22" t="s">
        <v>114</v>
      </c>
      <c r="B299" s="22" t="s">
        <v>670</v>
      </c>
      <c r="C299" s="22" t="s">
        <v>711</v>
      </c>
      <c r="D299" s="22" t="s">
        <v>712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</row>
    <row r="300" spans="1:9" x14ac:dyDescent="0.35">
      <c r="A300" s="22" t="s">
        <v>114</v>
      </c>
      <c r="B300" s="22" t="s">
        <v>670</v>
      </c>
      <c r="C300" s="22" t="s">
        <v>713</v>
      </c>
      <c r="D300" s="22" t="s">
        <v>714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</row>
    <row r="301" spans="1:9" x14ac:dyDescent="0.35">
      <c r="A301" s="22" t="s">
        <v>114</v>
      </c>
      <c r="B301" s="22" t="s">
        <v>670</v>
      </c>
      <c r="C301" s="22" t="s">
        <v>715</v>
      </c>
      <c r="D301" s="22" t="s">
        <v>716</v>
      </c>
      <c r="E301" s="22">
        <v>0</v>
      </c>
      <c r="F301" s="22">
        <v>0</v>
      </c>
      <c r="G301" s="22">
        <v>0</v>
      </c>
      <c r="H301" s="22">
        <v>0</v>
      </c>
      <c r="I301" s="22">
        <v>0</v>
      </c>
    </row>
    <row r="302" spans="1:9" x14ac:dyDescent="0.35">
      <c r="A302" s="22" t="s">
        <v>114</v>
      </c>
      <c r="B302" s="22" t="s">
        <v>670</v>
      </c>
      <c r="C302" s="22" t="s">
        <v>717</v>
      </c>
      <c r="D302" s="22" t="s">
        <v>718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</row>
    <row r="303" spans="1:9" x14ac:dyDescent="0.35">
      <c r="A303" s="22" t="s">
        <v>114</v>
      </c>
      <c r="B303" s="22" t="s">
        <v>670</v>
      </c>
      <c r="C303" s="22" t="s">
        <v>719</v>
      </c>
      <c r="D303" s="22" t="s">
        <v>720</v>
      </c>
      <c r="E303" s="22">
        <v>0</v>
      </c>
      <c r="F303" s="22">
        <v>0</v>
      </c>
      <c r="G303" s="22">
        <v>0</v>
      </c>
      <c r="H303" s="22">
        <v>0</v>
      </c>
      <c r="I303" s="22">
        <v>0</v>
      </c>
    </row>
    <row r="304" spans="1:9" x14ac:dyDescent="0.35">
      <c r="A304" s="22" t="s">
        <v>114</v>
      </c>
      <c r="B304" s="22" t="s">
        <v>670</v>
      </c>
      <c r="C304" s="22" t="s">
        <v>721</v>
      </c>
      <c r="D304" s="22" t="s">
        <v>722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</row>
    <row r="305" spans="1:9" x14ac:dyDescent="0.35">
      <c r="A305" s="22" t="s">
        <v>114</v>
      </c>
      <c r="B305" s="22" t="s">
        <v>670</v>
      </c>
      <c r="C305" s="22" t="s">
        <v>723</v>
      </c>
      <c r="D305" s="22" t="s">
        <v>724</v>
      </c>
      <c r="E305" s="22">
        <v>0</v>
      </c>
      <c r="F305" s="22">
        <v>0</v>
      </c>
      <c r="G305" s="22">
        <v>0</v>
      </c>
      <c r="H305" s="22">
        <v>0</v>
      </c>
      <c r="I305" s="22">
        <v>0</v>
      </c>
    </row>
    <row r="306" spans="1:9" x14ac:dyDescent="0.35">
      <c r="A306" s="22" t="s">
        <v>114</v>
      </c>
      <c r="B306" s="22" t="s">
        <v>670</v>
      </c>
      <c r="C306" s="22" t="s">
        <v>725</v>
      </c>
      <c r="D306" s="22" t="s">
        <v>726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</row>
    <row r="307" spans="1:9" x14ac:dyDescent="0.35">
      <c r="A307" s="22" t="s">
        <v>114</v>
      </c>
      <c r="B307" s="22" t="s">
        <v>670</v>
      </c>
      <c r="C307" s="22" t="s">
        <v>727</v>
      </c>
      <c r="D307" s="22" t="s">
        <v>728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</row>
    <row r="308" spans="1:9" x14ac:dyDescent="0.35">
      <c r="A308" s="22" t="s">
        <v>114</v>
      </c>
      <c r="B308" s="22" t="s">
        <v>670</v>
      </c>
      <c r="C308" s="22" t="s">
        <v>729</v>
      </c>
      <c r="D308" s="22" t="s">
        <v>730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</row>
    <row r="309" spans="1:9" x14ac:dyDescent="0.35">
      <c r="A309" s="22" t="s">
        <v>114</v>
      </c>
      <c r="B309" s="22" t="s">
        <v>670</v>
      </c>
      <c r="C309" s="22" t="s">
        <v>731</v>
      </c>
      <c r="D309" s="22" t="s">
        <v>732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</row>
    <row r="310" spans="1:9" x14ac:dyDescent="0.35">
      <c r="A310" s="22" t="s">
        <v>114</v>
      </c>
      <c r="B310" s="22" t="s">
        <v>670</v>
      </c>
      <c r="C310" s="22" t="s">
        <v>733</v>
      </c>
      <c r="D310" s="22" t="s">
        <v>734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</row>
    <row r="311" spans="1:9" x14ac:dyDescent="0.35">
      <c r="A311" s="22" t="s">
        <v>114</v>
      </c>
      <c r="B311" s="22" t="s">
        <v>670</v>
      </c>
      <c r="C311" s="22" t="s">
        <v>735</v>
      </c>
      <c r="D311" s="22" t="s">
        <v>736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</row>
    <row r="312" spans="1:9" x14ac:dyDescent="0.35">
      <c r="A312" s="22" t="s">
        <v>114</v>
      </c>
      <c r="B312" s="22" t="s">
        <v>670</v>
      </c>
      <c r="C312" s="22" t="s">
        <v>737</v>
      </c>
      <c r="D312" s="22" t="s">
        <v>738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</row>
    <row r="313" spans="1:9" x14ac:dyDescent="0.35">
      <c r="A313" s="22" t="s">
        <v>114</v>
      </c>
      <c r="B313" s="22" t="s">
        <v>670</v>
      </c>
      <c r="C313" s="22" t="s">
        <v>739</v>
      </c>
      <c r="D313" s="22" t="s">
        <v>740</v>
      </c>
      <c r="E313" s="22">
        <v>0</v>
      </c>
      <c r="F313" s="22">
        <v>0</v>
      </c>
      <c r="G313" s="22">
        <v>0</v>
      </c>
      <c r="H313" s="22">
        <v>0</v>
      </c>
      <c r="I313" s="22">
        <v>0</v>
      </c>
    </row>
    <row r="314" spans="1:9" x14ac:dyDescent="0.35">
      <c r="A314" s="22" t="s">
        <v>114</v>
      </c>
      <c r="B314" s="22" t="s">
        <v>670</v>
      </c>
      <c r="C314" s="22" t="s">
        <v>741</v>
      </c>
      <c r="D314" s="22" t="s">
        <v>742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</row>
    <row r="315" spans="1:9" x14ac:dyDescent="0.35">
      <c r="A315" s="22" t="s">
        <v>114</v>
      </c>
      <c r="B315" s="22" t="s">
        <v>670</v>
      </c>
      <c r="C315" s="22" t="s">
        <v>743</v>
      </c>
      <c r="D315" s="22" t="s">
        <v>744</v>
      </c>
      <c r="E315" s="22">
        <v>0</v>
      </c>
      <c r="F315" s="22">
        <v>0</v>
      </c>
      <c r="G315" s="22">
        <v>0</v>
      </c>
      <c r="H315" s="22">
        <v>0</v>
      </c>
      <c r="I315" s="22">
        <v>0</v>
      </c>
    </row>
    <row r="316" spans="1:9" x14ac:dyDescent="0.35">
      <c r="A316" s="22" t="s">
        <v>114</v>
      </c>
      <c r="B316" s="22" t="s">
        <v>670</v>
      </c>
      <c r="C316" s="22" t="s">
        <v>745</v>
      </c>
      <c r="D316" s="22" t="s">
        <v>746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</row>
    <row r="317" spans="1:9" x14ac:dyDescent="0.35">
      <c r="A317" s="22" t="s">
        <v>114</v>
      </c>
      <c r="B317" s="22" t="s">
        <v>670</v>
      </c>
      <c r="C317" s="22" t="s">
        <v>747</v>
      </c>
      <c r="D317" s="22" t="s">
        <v>748</v>
      </c>
      <c r="E317" s="22">
        <v>0</v>
      </c>
      <c r="F317" s="22">
        <v>0</v>
      </c>
      <c r="G317" s="22">
        <v>0</v>
      </c>
      <c r="H317" s="22">
        <v>0</v>
      </c>
      <c r="I317" s="22">
        <v>0</v>
      </c>
    </row>
    <row r="318" spans="1:9" x14ac:dyDescent="0.35">
      <c r="A318" s="22" t="s">
        <v>114</v>
      </c>
      <c r="B318" s="22" t="s">
        <v>670</v>
      </c>
      <c r="C318" s="22" t="s">
        <v>749</v>
      </c>
      <c r="D318" s="22" t="s">
        <v>750</v>
      </c>
      <c r="E318" s="22">
        <v>0</v>
      </c>
      <c r="F318" s="22">
        <v>0</v>
      </c>
      <c r="G318" s="22">
        <v>0</v>
      </c>
      <c r="H318" s="22">
        <v>0</v>
      </c>
      <c r="I318" s="22">
        <v>0</v>
      </c>
    </row>
    <row r="319" spans="1:9" x14ac:dyDescent="0.35">
      <c r="A319" s="22" t="s">
        <v>114</v>
      </c>
      <c r="B319" s="22" t="s">
        <v>670</v>
      </c>
      <c r="C319" s="22" t="s">
        <v>751</v>
      </c>
      <c r="D319" s="22" t="s">
        <v>752</v>
      </c>
      <c r="E319" s="22">
        <v>0</v>
      </c>
      <c r="F319" s="22">
        <v>0</v>
      </c>
      <c r="G319" s="22">
        <v>0</v>
      </c>
      <c r="H319" s="22">
        <v>0</v>
      </c>
      <c r="I319" s="22">
        <v>0</v>
      </c>
    </row>
    <row r="320" spans="1:9" x14ac:dyDescent="0.35">
      <c r="A320" s="22" t="s">
        <v>114</v>
      </c>
      <c r="B320" s="22" t="s">
        <v>670</v>
      </c>
      <c r="C320" s="22" t="s">
        <v>753</v>
      </c>
      <c r="D320" s="22" t="s">
        <v>754</v>
      </c>
      <c r="E320" s="22">
        <v>0</v>
      </c>
      <c r="F320" s="22">
        <v>0</v>
      </c>
      <c r="G320" s="22">
        <v>0</v>
      </c>
      <c r="H320" s="22">
        <v>0</v>
      </c>
      <c r="I320" s="22">
        <v>0</v>
      </c>
    </row>
    <row r="321" spans="1:9" x14ac:dyDescent="0.35">
      <c r="A321" s="22" t="s">
        <v>114</v>
      </c>
      <c r="B321" s="22" t="s">
        <v>670</v>
      </c>
      <c r="C321" s="22" t="s">
        <v>755</v>
      </c>
      <c r="D321" s="22" t="s">
        <v>756</v>
      </c>
      <c r="E321" s="22">
        <v>0</v>
      </c>
      <c r="F321" s="22">
        <v>0</v>
      </c>
      <c r="G321" s="22">
        <v>0</v>
      </c>
      <c r="H321" s="22">
        <v>0</v>
      </c>
      <c r="I321" s="22">
        <v>0</v>
      </c>
    </row>
    <row r="322" spans="1:9" x14ac:dyDescent="0.35">
      <c r="A322" s="22" t="s">
        <v>114</v>
      </c>
      <c r="B322" s="22" t="s">
        <v>670</v>
      </c>
      <c r="C322" s="22" t="s">
        <v>757</v>
      </c>
      <c r="D322" s="22" t="s">
        <v>758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</row>
    <row r="323" spans="1:9" x14ac:dyDescent="0.35">
      <c r="A323" s="22" t="s">
        <v>114</v>
      </c>
      <c r="B323" s="22" t="s">
        <v>670</v>
      </c>
      <c r="C323" s="22" t="s">
        <v>759</v>
      </c>
      <c r="D323" s="22" t="s">
        <v>760</v>
      </c>
      <c r="E323" s="22">
        <v>0</v>
      </c>
      <c r="F323" s="22">
        <v>0</v>
      </c>
      <c r="G323" s="22">
        <v>0</v>
      </c>
      <c r="H323" s="22">
        <v>0</v>
      </c>
      <c r="I323" s="22">
        <v>0</v>
      </c>
    </row>
    <row r="324" spans="1:9" x14ac:dyDescent="0.35">
      <c r="A324" s="22" t="s">
        <v>114</v>
      </c>
      <c r="B324" s="22" t="s">
        <v>670</v>
      </c>
      <c r="C324" s="22" t="s">
        <v>761</v>
      </c>
      <c r="D324" s="22" t="s">
        <v>762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</row>
    <row r="325" spans="1:9" x14ac:dyDescent="0.35">
      <c r="A325" s="22" t="s">
        <v>114</v>
      </c>
      <c r="B325" s="22" t="s">
        <v>670</v>
      </c>
      <c r="C325" s="22" t="s">
        <v>763</v>
      </c>
      <c r="D325" s="22" t="s">
        <v>764</v>
      </c>
      <c r="E325" s="22">
        <v>0</v>
      </c>
      <c r="F325" s="22">
        <v>0</v>
      </c>
      <c r="G325" s="22">
        <v>0</v>
      </c>
      <c r="H325" s="22">
        <v>0</v>
      </c>
      <c r="I325" s="22">
        <v>0</v>
      </c>
    </row>
    <row r="326" spans="1:9" x14ac:dyDescent="0.35">
      <c r="A326" s="22" t="s">
        <v>114</v>
      </c>
      <c r="B326" s="22" t="s">
        <v>670</v>
      </c>
      <c r="C326" s="22" t="s">
        <v>765</v>
      </c>
      <c r="D326" s="22" t="s">
        <v>766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</row>
    <row r="327" spans="1:9" x14ac:dyDescent="0.35">
      <c r="A327" s="22" t="s">
        <v>114</v>
      </c>
      <c r="B327" s="22" t="s">
        <v>670</v>
      </c>
      <c r="C327" s="22" t="s">
        <v>767</v>
      </c>
      <c r="D327" s="22" t="s">
        <v>768</v>
      </c>
      <c r="E327" s="22">
        <v>0</v>
      </c>
      <c r="F327" s="22">
        <v>0</v>
      </c>
      <c r="G327" s="22">
        <v>0</v>
      </c>
      <c r="H327" s="22">
        <v>0</v>
      </c>
      <c r="I327" s="22">
        <v>0</v>
      </c>
    </row>
    <row r="328" spans="1:9" x14ac:dyDescent="0.35">
      <c r="A328" s="22" t="s">
        <v>114</v>
      </c>
      <c r="B328" s="22" t="s">
        <v>670</v>
      </c>
      <c r="C328" s="22" t="s">
        <v>769</v>
      </c>
      <c r="D328" s="22" t="s">
        <v>770</v>
      </c>
      <c r="E328" s="22">
        <v>0</v>
      </c>
      <c r="F328" s="22">
        <v>0</v>
      </c>
      <c r="G328" s="22">
        <v>0</v>
      </c>
      <c r="H328" s="22">
        <v>0</v>
      </c>
      <c r="I328" s="22">
        <v>0</v>
      </c>
    </row>
    <row r="329" spans="1:9" x14ac:dyDescent="0.35">
      <c r="A329" s="22" t="s">
        <v>114</v>
      </c>
      <c r="B329" s="22" t="s">
        <v>670</v>
      </c>
      <c r="C329" s="22" t="s">
        <v>771</v>
      </c>
      <c r="D329" s="22" t="s">
        <v>772</v>
      </c>
      <c r="E329" s="22">
        <v>0</v>
      </c>
      <c r="F329" s="22">
        <v>0</v>
      </c>
      <c r="G329" s="22">
        <v>0</v>
      </c>
      <c r="H329" s="22">
        <v>0</v>
      </c>
      <c r="I329" s="22">
        <v>0</v>
      </c>
    </row>
    <row r="330" spans="1:9" x14ac:dyDescent="0.35">
      <c r="A330" s="22" t="s">
        <v>114</v>
      </c>
      <c r="B330" s="22" t="s">
        <v>773</v>
      </c>
      <c r="C330" s="22" t="s">
        <v>774</v>
      </c>
      <c r="D330" s="22" t="s">
        <v>775</v>
      </c>
      <c r="E330" s="22">
        <v>210038</v>
      </c>
      <c r="F330" s="22">
        <v>0</v>
      </c>
      <c r="G330" s="22">
        <v>0</v>
      </c>
      <c r="H330" s="22">
        <v>0</v>
      </c>
      <c r="I330" s="22">
        <v>210038</v>
      </c>
    </row>
    <row r="331" spans="1:9" x14ac:dyDescent="0.35">
      <c r="A331" s="22" t="s">
        <v>114</v>
      </c>
      <c r="B331" s="22" t="s">
        <v>773</v>
      </c>
      <c r="C331" s="22" t="s">
        <v>776</v>
      </c>
      <c r="D331" s="22" t="s">
        <v>777</v>
      </c>
      <c r="E331" s="22">
        <v>1179166</v>
      </c>
      <c r="F331" s="22">
        <v>0</v>
      </c>
      <c r="G331" s="22">
        <v>0</v>
      </c>
      <c r="H331" s="22">
        <v>0</v>
      </c>
      <c r="I331" s="22">
        <v>1179166</v>
      </c>
    </row>
    <row r="332" spans="1:9" x14ac:dyDescent="0.35">
      <c r="A332" s="22" t="s">
        <v>114</v>
      </c>
      <c r="B332" s="22" t="s">
        <v>773</v>
      </c>
      <c r="C332" s="22" t="s">
        <v>778</v>
      </c>
      <c r="D332" s="22" t="s">
        <v>779</v>
      </c>
      <c r="E332" s="22">
        <v>43162</v>
      </c>
      <c r="F332" s="22">
        <v>0</v>
      </c>
      <c r="G332" s="22">
        <v>0</v>
      </c>
      <c r="H332" s="22">
        <v>0</v>
      </c>
      <c r="I332" s="22">
        <v>43162</v>
      </c>
    </row>
    <row r="333" spans="1:9" x14ac:dyDescent="0.35">
      <c r="A333" s="22" t="s">
        <v>114</v>
      </c>
      <c r="B333" s="22" t="s">
        <v>773</v>
      </c>
      <c r="C333" s="22" t="s">
        <v>780</v>
      </c>
      <c r="D333" s="22" t="s">
        <v>781</v>
      </c>
      <c r="E333" s="22">
        <v>25369</v>
      </c>
      <c r="F333" s="22">
        <v>0</v>
      </c>
      <c r="G333" s="22">
        <v>0</v>
      </c>
      <c r="H333" s="22">
        <v>0</v>
      </c>
      <c r="I333" s="22">
        <v>25369</v>
      </c>
    </row>
    <row r="334" spans="1:9" x14ac:dyDescent="0.35">
      <c r="A334" s="22" t="s">
        <v>114</v>
      </c>
      <c r="B334" s="22" t="s">
        <v>773</v>
      </c>
      <c r="C334" s="22" t="s">
        <v>782</v>
      </c>
      <c r="D334" s="22" t="s">
        <v>783</v>
      </c>
      <c r="E334" s="22">
        <v>18566</v>
      </c>
      <c r="F334" s="22">
        <v>0</v>
      </c>
      <c r="G334" s="22">
        <v>0</v>
      </c>
      <c r="H334" s="22">
        <v>0</v>
      </c>
      <c r="I334" s="22">
        <v>18566</v>
      </c>
    </row>
    <row r="335" spans="1:9" x14ac:dyDescent="0.35">
      <c r="A335" s="22" t="s">
        <v>114</v>
      </c>
      <c r="B335" s="22" t="s">
        <v>773</v>
      </c>
      <c r="C335" s="22" t="s">
        <v>784</v>
      </c>
      <c r="D335" s="22" t="s">
        <v>785</v>
      </c>
      <c r="E335" s="22">
        <v>0</v>
      </c>
      <c r="F335" s="22">
        <v>0</v>
      </c>
      <c r="G335" s="22">
        <v>0</v>
      </c>
      <c r="H335" s="22">
        <v>0</v>
      </c>
      <c r="I335" s="22">
        <v>0</v>
      </c>
    </row>
    <row r="336" spans="1:9" x14ac:dyDescent="0.35">
      <c r="A336" s="22" t="s">
        <v>114</v>
      </c>
      <c r="B336" s="22" t="s">
        <v>773</v>
      </c>
      <c r="C336" s="22" t="s">
        <v>786</v>
      </c>
      <c r="D336" s="22" t="s">
        <v>787</v>
      </c>
      <c r="E336" s="22">
        <v>54909</v>
      </c>
      <c r="F336" s="22">
        <v>0</v>
      </c>
      <c r="G336" s="22">
        <v>0</v>
      </c>
      <c r="H336" s="22">
        <v>0</v>
      </c>
      <c r="I336" s="22">
        <v>54909</v>
      </c>
    </row>
    <row r="337" spans="1:9" x14ac:dyDescent="0.35">
      <c r="A337" s="22" t="s">
        <v>114</v>
      </c>
      <c r="B337" s="22" t="s">
        <v>773</v>
      </c>
      <c r="C337" s="22" t="s">
        <v>788</v>
      </c>
      <c r="D337" s="22" t="s">
        <v>789</v>
      </c>
      <c r="E337" s="22">
        <v>11028</v>
      </c>
      <c r="F337" s="22">
        <v>89311</v>
      </c>
      <c r="G337" s="22">
        <v>0</v>
      </c>
      <c r="H337" s="22">
        <v>0</v>
      </c>
      <c r="I337" s="22">
        <v>100339</v>
      </c>
    </row>
    <row r="338" spans="1:9" x14ac:dyDescent="0.35">
      <c r="A338" s="22" t="s">
        <v>114</v>
      </c>
      <c r="B338" s="22" t="s">
        <v>790</v>
      </c>
      <c r="C338" s="22" t="s">
        <v>791</v>
      </c>
      <c r="D338" s="22" t="s">
        <v>792</v>
      </c>
      <c r="E338" s="22">
        <v>0</v>
      </c>
      <c r="F338" s="22">
        <v>23</v>
      </c>
      <c r="G338" s="22">
        <v>0</v>
      </c>
      <c r="H338" s="22">
        <v>0</v>
      </c>
      <c r="I338" s="22">
        <v>23</v>
      </c>
    </row>
    <row r="339" spans="1:9" x14ac:dyDescent="0.35">
      <c r="A339" s="22"/>
      <c r="B339" s="22"/>
      <c r="C339" s="22"/>
      <c r="D339" s="22" t="s">
        <v>793</v>
      </c>
      <c r="E339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664FDE-6EE2-4357-B5F5-A71C35FFF73A}">
  <dimension ref="A1:I339"/>
  <sheetViews>
    <sheetView zoomScale="90" zoomScaleNormal="90" workbookViewId="0"/>
  </sheetViews>
  <sheetFormatPr defaultRowHeight="14.5" x14ac:dyDescent="0.35"/>
  <cols>
    <col min="2" max="2" width="23.7265625" customWidth="1"/>
    <col min="4" max="4" width="37.7265625" customWidth="1"/>
    <col min="5" max="9" width="15.7265625" customWidth="1"/>
  </cols>
  <sheetData>
    <row r="1" spans="1:9" ht="24" customHeight="1" x14ac:dyDescent="0.4">
      <c r="A1" s="4" t="str">
        <f>HYPERLINK("#'Index'!A1", "&lt;&lt; Index")</f>
        <v>&lt;&lt; Index</v>
      </c>
      <c r="B1" s="20" t="s">
        <v>1262</v>
      </c>
      <c r="D1" s="20" t="s">
        <v>1270</v>
      </c>
    </row>
    <row r="2" spans="1:9" ht="64" customHeight="1" x14ac:dyDescent="0.3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58</v>
      </c>
      <c r="F2" s="21" t="s">
        <v>59</v>
      </c>
      <c r="G2" s="21" t="s">
        <v>1264</v>
      </c>
      <c r="H2" s="21" t="s">
        <v>57</v>
      </c>
      <c r="I2" s="21" t="s">
        <v>1035</v>
      </c>
    </row>
    <row r="3" spans="1:9" x14ac:dyDescent="0.35">
      <c r="A3" s="21"/>
      <c r="B3" s="21"/>
      <c r="C3" s="21"/>
      <c r="D3" s="21" t="s">
        <v>80</v>
      </c>
      <c r="E3" s="21" t="s">
        <v>1265</v>
      </c>
      <c r="F3" s="21" t="s">
        <v>1266</v>
      </c>
      <c r="G3" s="21" t="s">
        <v>1267</v>
      </c>
      <c r="H3" s="21" t="s">
        <v>1268</v>
      </c>
      <c r="I3" s="21" t="s">
        <v>1269</v>
      </c>
    </row>
    <row r="4" spans="1:9" x14ac:dyDescent="0.35">
      <c r="A4" s="22" t="s">
        <v>114</v>
      </c>
      <c r="B4" s="22" t="s">
        <v>115</v>
      </c>
      <c r="C4" s="22" t="s">
        <v>116</v>
      </c>
      <c r="D4" s="22" t="s">
        <v>117</v>
      </c>
      <c r="E4" s="22">
        <v>0</v>
      </c>
      <c r="F4" s="22">
        <v>0</v>
      </c>
      <c r="G4" s="22">
        <v>0</v>
      </c>
      <c r="H4" s="22">
        <v>0</v>
      </c>
      <c r="I4" s="22">
        <v>0</v>
      </c>
    </row>
    <row r="5" spans="1:9" x14ac:dyDescent="0.35">
      <c r="A5" s="22" t="s">
        <v>114</v>
      </c>
      <c r="B5" s="22" t="s">
        <v>115</v>
      </c>
      <c r="C5" s="22" t="s">
        <v>118</v>
      </c>
      <c r="D5" s="22" t="s">
        <v>119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</row>
    <row r="6" spans="1:9" x14ac:dyDescent="0.35">
      <c r="A6" s="22" t="s">
        <v>114</v>
      </c>
      <c r="B6" s="22" t="s">
        <v>115</v>
      </c>
      <c r="C6" s="22" t="s">
        <v>120</v>
      </c>
      <c r="D6" s="22" t="s">
        <v>121</v>
      </c>
      <c r="E6" s="22">
        <v>0</v>
      </c>
      <c r="F6" s="22">
        <v>0</v>
      </c>
      <c r="G6" s="22">
        <v>0</v>
      </c>
      <c r="H6" s="22">
        <v>0</v>
      </c>
      <c r="I6" s="22">
        <v>0</v>
      </c>
    </row>
    <row r="7" spans="1:9" x14ac:dyDescent="0.35">
      <c r="A7" s="22" t="s">
        <v>114</v>
      </c>
      <c r="B7" s="22" t="s">
        <v>115</v>
      </c>
      <c r="C7" s="22" t="s">
        <v>122</v>
      </c>
      <c r="D7" s="22" t="s">
        <v>123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</row>
    <row r="8" spans="1:9" x14ac:dyDescent="0.35">
      <c r="A8" s="22" t="s">
        <v>114</v>
      </c>
      <c r="B8" s="22" t="s">
        <v>115</v>
      </c>
      <c r="C8" s="22" t="s">
        <v>124</v>
      </c>
      <c r="D8" s="22" t="s">
        <v>125</v>
      </c>
      <c r="E8" s="22">
        <v>0</v>
      </c>
      <c r="F8" s="22">
        <v>0</v>
      </c>
      <c r="G8" s="22">
        <v>0</v>
      </c>
      <c r="H8" s="22">
        <v>0</v>
      </c>
      <c r="I8" s="22">
        <v>0</v>
      </c>
    </row>
    <row r="9" spans="1:9" x14ac:dyDescent="0.35">
      <c r="A9" s="22" t="s">
        <v>114</v>
      </c>
      <c r="B9" s="22" t="s">
        <v>115</v>
      </c>
      <c r="C9" s="22" t="s">
        <v>126</v>
      </c>
      <c r="D9" s="22" t="s">
        <v>127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</row>
    <row r="10" spans="1:9" x14ac:dyDescent="0.35">
      <c r="A10" s="22" t="s">
        <v>114</v>
      </c>
      <c r="B10" s="22" t="s">
        <v>115</v>
      </c>
      <c r="C10" s="22" t="s">
        <v>128</v>
      </c>
      <c r="D10" s="22" t="s">
        <v>129</v>
      </c>
      <c r="E10" s="22">
        <v>0</v>
      </c>
      <c r="F10" s="22">
        <v>0</v>
      </c>
      <c r="G10" s="22">
        <v>0</v>
      </c>
      <c r="H10" s="22">
        <v>0</v>
      </c>
      <c r="I10" s="22">
        <v>0</v>
      </c>
    </row>
    <row r="11" spans="1:9" x14ac:dyDescent="0.35">
      <c r="A11" s="22" t="s">
        <v>114</v>
      </c>
      <c r="B11" s="22" t="s">
        <v>115</v>
      </c>
      <c r="C11" s="22" t="s">
        <v>130</v>
      </c>
      <c r="D11" s="22" t="s">
        <v>131</v>
      </c>
      <c r="E11" s="22">
        <v>0</v>
      </c>
      <c r="F11" s="22">
        <v>0</v>
      </c>
      <c r="G11" s="22">
        <v>0</v>
      </c>
      <c r="H11" s="22">
        <v>0</v>
      </c>
      <c r="I11" s="22">
        <v>0</v>
      </c>
    </row>
    <row r="12" spans="1:9" x14ac:dyDescent="0.35">
      <c r="A12" s="22" t="s">
        <v>114</v>
      </c>
      <c r="B12" s="22" t="s">
        <v>115</v>
      </c>
      <c r="C12" s="22" t="s">
        <v>132</v>
      </c>
      <c r="D12" s="22" t="s">
        <v>133</v>
      </c>
      <c r="E12" s="22">
        <v>0</v>
      </c>
      <c r="F12" s="22">
        <v>0</v>
      </c>
      <c r="G12" s="22">
        <v>0</v>
      </c>
      <c r="H12" s="22">
        <v>0</v>
      </c>
      <c r="I12" s="22">
        <v>0</v>
      </c>
    </row>
    <row r="13" spans="1:9" x14ac:dyDescent="0.35">
      <c r="A13" s="22" t="s">
        <v>114</v>
      </c>
      <c r="B13" s="22" t="s">
        <v>115</v>
      </c>
      <c r="C13" s="22" t="s">
        <v>134</v>
      </c>
      <c r="D13" s="22" t="s">
        <v>135</v>
      </c>
      <c r="E13" s="22">
        <v>0</v>
      </c>
      <c r="F13" s="22">
        <v>0</v>
      </c>
      <c r="G13" s="22">
        <v>0</v>
      </c>
      <c r="H13" s="22">
        <v>0</v>
      </c>
      <c r="I13" s="22">
        <v>0</v>
      </c>
    </row>
    <row r="14" spans="1:9" x14ac:dyDescent="0.35">
      <c r="A14" s="22" t="s">
        <v>114</v>
      </c>
      <c r="B14" s="22" t="s">
        <v>115</v>
      </c>
      <c r="C14" s="22" t="s">
        <v>136</v>
      </c>
      <c r="D14" s="22" t="s">
        <v>137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</row>
    <row r="15" spans="1:9" x14ac:dyDescent="0.35">
      <c r="A15" s="22" t="s">
        <v>114</v>
      </c>
      <c r="B15" s="22" t="s">
        <v>115</v>
      </c>
      <c r="C15" s="22" t="s">
        <v>138</v>
      </c>
      <c r="D15" s="22" t="s">
        <v>139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</row>
    <row r="16" spans="1:9" x14ac:dyDescent="0.35">
      <c r="A16" s="22" t="s">
        <v>114</v>
      </c>
      <c r="B16" s="22" t="s">
        <v>115</v>
      </c>
      <c r="C16" s="22" t="s">
        <v>140</v>
      </c>
      <c r="D16" s="22" t="s">
        <v>141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</row>
    <row r="17" spans="1:9" x14ac:dyDescent="0.35">
      <c r="A17" s="22" t="s">
        <v>114</v>
      </c>
      <c r="B17" s="22" t="s">
        <v>115</v>
      </c>
      <c r="C17" s="22" t="s">
        <v>142</v>
      </c>
      <c r="D17" s="22" t="s">
        <v>143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</row>
    <row r="18" spans="1:9" x14ac:dyDescent="0.35">
      <c r="A18" s="22" t="s">
        <v>114</v>
      </c>
      <c r="B18" s="22" t="s">
        <v>115</v>
      </c>
      <c r="C18" s="22" t="s">
        <v>144</v>
      </c>
      <c r="D18" s="22" t="s">
        <v>145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</row>
    <row r="19" spans="1:9" x14ac:dyDescent="0.35">
      <c r="A19" s="22" t="s">
        <v>114</v>
      </c>
      <c r="B19" s="22" t="s">
        <v>115</v>
      </c>
      <c r="C19" s="22" t="s">
        <v>146</v>
      </c>
      <c r="D19" s="22" t="s">
        <v>147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</row>
    <row r="20" spans="1:9" x14ac:dyDescent="0.35">
      <c r="A20" s="22" t="s">
        <v>114</v>
      </c>
      <c r="B20" s="22" t="s">
        <v>115</v>
      </c>
      <c r="C20" s="22" t="s">
        <v>148</v>
      </c>
      <c r="D20" s="22" t="s">
        <v>149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</row>
    <row r="21" spans="1:9" x14ac:dyDescent="0.35">
      <c r="A21" s="22" t="s">
        <v>114</v>
      </c>
      <c r="B21" s="22" t="s">
        <v>115</v>
      </c>
      <c r="C21" s="22" t="s">
        <v>150</v>
      </c>
      <c r="D21" s="22" t="s">
        <v>151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</row>
    <row r="22" spans="1:9" x14ac:dyDescent="0.35">
      <c r="A22" s="22" t="s">
        <v>114</v>
      </c>
      <c r="B22" s="22" t="s">
        <v>115</v>
      </c>
      <c r="C22" s="22" t="s">
        <v>152</v>
      </c>
      <c r="D22" s="22" t="s">
        <v>153</v>
      </c>
      <c r="E22" s="22">
        <v>0</v>
      </c>
      <c r="F22" s="22">
        <v>0</v>
      </c>
      <c r="G22" s="22">
        <v>0</v>
      </c>
      <c r="H22" s="22">
        <v>0</v>
      </c>
      <c r="I22" s="22">
        <v>0</v>
      </c>
    </row>
    <row r="23" spans="1:9" x14ac:dyDescent="0.35">
      <c r="A23" s="22" t="s">
        <v>114</v>
      </c>
      <c r="B23" s="22" t="s">
        <v>154</v>
      </c>
      <c r="C23" s="22" t="s">
        <v>155</v>
      </c>
      <c r="D23" s="22" t="s">
        <v>156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</row>
    <row r="24" spans="1:9" x14ac:dyDescent="0.35">
      <c r="A24" s="22" t="s">
        <v>114</v>
      </c>
      <c r="B24" s="22" t="s">
        <v>154</v>
      </c>
      <c r="C24" s="22" t="s">
        <v>157</v>
      </c>
      <c r="D24" s="22" t="s">
        <v>158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</row>
    <row r="25" spans="1:9" x14ac:dyDescent="0.35">
      <c r="A25" s="22" t="s">
        <v>114</v>
      </c>
      <c r="B25" s="22" t="s">
        <v>154</v>
      </c>
      <c r="C25" s="22" t="s">
        <v>159</v>
      </c>
      <c r="D25" s="22" t="s">
        <v>160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</row>
    <row r="26" spans="1:9" x14ac:dyDescent="0.35">
      <c r="A26" s="22" t="s">
        <v>114</v>
      </c>
      <c r="B26" s="22" t="s">
        <v>154</v>
      </c>
      <c r="C26" s="22" t="s">
        <v>161</v>
      </c>
      <c r="D26" s="22" t="s">
        <v>162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</row>
    <row r="27" spans="1:9" x14ac:dyDescent="0.35">
      <c r="A27" s="22" t="s">
        <v>114</v>
      </c>
      <c r="B27" s="22" t="s">
        <v>154</v>
      </c>
      <c r="C27" s="22" t="s">
        <v>163</v>
      </c>
      <c r="D27" s="22" t="s">
        <v>164</v>
      </c>
      <c r="E27" s="22">
        <v>0</v>
      </c>
      <c r="F27" s="22">
        <v>0</v>
      </c>
      <c r="G27" s="22">
        <v>0</v>
      </c>
      <c r="H27" s="22">
        <v>0</v>
      </c>
      <c r="I27" s="22">
        <v>0</v>
      </c>
    </row>
    <row r="28" spans="1:9" x14ac:dyDescent="0.35">
      <c r="A28" s="22" t="s">
        <v>114</v>
      </c>
      <c r="B28" s="22" t="s">
        <v>154</v>
      </c>
      <c r="C28" s="22" t="s">
        <v>165</v>
      </c>
      <c r="D28" s="22" t="s">
        <v>166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</row>
    <row r="29" spans="1:9" x14ac:dyDescent="0.35">
      <c r="A29" s="22" t="s">
        <v>114</v>
      </c>
      <c r="B29" s="22" t="s">
        <v>167</v>
      </c>
      <c r="C29" s="22" t="s">
        <v>168</v>
      </c>
      <c r="D29" s="22" t="s">
        <v>169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</row>
    <row r="30" spans="1:9" x14ac:dyDescent="0.35">
      <c r="A30" s="22" t="s">
        <v>114</v>
      </c>
      <c r="B30" s="22" t="s">
        <v>167</v>
      </c>
      <c r="C30" s="22" t="s">
        <v>170</v>
      </c>
      <c r="D30" s="22" t="s">
        <v>171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</row>
    <row r="31" spans="1:9" x14ac:dyDescent="0.35">
      <c r="A31" s="22" t="s">
        <v>114</v>
      </c>
      <c r="B31" s="22" t="s">
        <v>167</v>
      </c>
      <c r="C31" s="22" t="s">
        <v>172</v>
      </c>
      <c r="D31" s="22" t="s">
        <v>173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</row>
    <row r="32" spans="1:9" x14ac:dyDescent="0.35">
      <c r="A32" s="22" t="s">
        <v>114</v>
      </c>
      <c r="B32" s="22" t="s">
        <v>167</v>
      </c>
      <c r="C32" s="22" t="s">
        <v>174</v>
      </c>
      <c r="D32" s="22" t="s">
        <v>175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</row>
    <row r="33" spans="1:9" x14ac:dyDescent="0.35">
      <c r="A33" s="22" t="s">
        <v>114</v>
      </c>
      <c r="B33" s="22" t="s">
        <v>167</v>
      </c>
      <c r="C33" s="22" t="s">
        <v>176</v>
      </c>
      <c r="D33" s="22" t="s">
        <v>177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</row>
    <row r="34" spans="1:9" x14ac:dyDescent="0.35">
      <c r="A34" s="22" t="s">
        <v>114</v>
      </c>
      <c r="B34" s="22" t="s">
        <v>167</v>
      </c>
      <c r="C34" s="22" t="s">
        <v>178</v>
      </c>
      <c r="D34" s="22" t="s">
        <v>179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</row>
    <row r="35" spans="1:9" x14ac:dyDescent="0.35">
      <c r="A35" s="22" t="s">
        <v>114</v>
      </c>
      <c r="B35" s="22" t="s">
        <v>167</v>
      </c>
      <c r="C35" s="22" t="s">
        <v>180</v>
      </c>
      <c r="D35" s="22" t="s">
        <v>181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</row>
    <row r="36" spans="1:9" x14ac:dyDescent="0.35">
      <c r="A36" s="22" t="s">
        <v>114</v>
      </c>
      <c r="B36" s="22" t="s">
        <v>167</v>
      </c>
      <c r="C36" s="22" t="s">
        <v>182</v>
      </c>
      <c r="D36" s="22" t="s">
        <v>183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</row>
    <row r="37" spans="1:9" x14ac:dyDescent="0.35">
      <c r="A37" s="22" t="s">
        <v>114</v>
      </c>
      <c r="B37" s="22" t="s">
        <v>167</v>
      </c>
      <c r="C37" s="22" t="s">
        <v>184</v>
      </c>
      <c r="D37" s="22" t="s">
        <v>185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</row>
    <row r="38" spans="1:9" x14ac:dyDescent="0.35">
      <c r="A38" s="22" t="s">
        <v>114</v>
      </c>
      <c r="B38" s="22" t="s">
        <v>167</v>
      </c>
      <c r="C38" s="22" t="s">
        <v>186</v>
      </c>
      <c r="D38" s="22" t="s">
        <v>187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</row>
    <row r="39" spans="1:9" x14ac:dyDescent="0.35">
      <c r="A39" s="22" t="s">
        <v>114</v>
      </c>
      <c r="B39" s="22" t="s">
        <v>167</v>
      </c>
      <c r="C39" s="22" t="s">
        <v>188</v>
      </c>
      <c r="D39" s="22" t="s">
        <v>189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</row>
    <row r="40" spans="1:9" x14ac:dyDescent="0.35">
      <c r="A40" s="22" t="s">
        <v>114</v>
      </c>
      <c r="B40" s="22" t="s">
        <v>167</v>
      </c>
      <c r="C40" s="22" t="s">
        <v>190</v>
      </c>
      <c r="D40" s="22" t="s">
        <v>191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</row>
    <row r="41" spans="1:9" x14ac:dyDescent="0.35">
      <c r="A41" s="22" t="s">
        <v>114</v>
      </c>
      <c r="B41" s="22" t="s">
        <v>167</v>
      </c>
      <c r="C41" s="22" t="s">
        <v>192</v>
      </c>
      <c r="D41" s="22" t="s">
        <v>193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</row>
    <row r="42" spans="1:9" x14ac:dyDescent="0.35">
      <c r="A42" s="22" t="s">
        <v>114</v>
      </c>
      <c r="B42" s="22" t="s">
        <v>167</v>
      </c>
      <c r="C42" s="22" t="s">
        <v>194</v>
      </c>
      <c r="D42" s="22" t="s">
        <v>195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</row>
    <row r="43" spans="1:9" x14ac:dyDescent="0.35">
      <c r="A43" s="22" t="s">
        <v>114</v>
      </c>
      <c r="B43" s="22" t="s">
        <v>167</v>
      </c>
      <c r="C43" s="22" t="s">
        <v>196</v>
      </c>
      <c r="D43" s="22" t="s">
        <v>197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</row>
    <row r="44" spans="1:9" x14ac:dyDescent="0.35">
      <c r="A44" s="22" t="s">
        <v>114</v>
      </c>
      <c r="B44" s="22" t="s">
        <v>167</v>
      </c>
      <c r="C44" s="22" t="s">
        <v>198</v>
      </c>
      <c r="D44" s="22" t="s">
        <v>199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</row>
    <row r="45" spans="1:9" x14ac:dyDescent="0.35">
      <c r="A45" s="22" t="s">
        <v>114</v>
      </c>
      <c r="B45" s="22" t="s">
        <v>167</v>
      </c>
      <c r="C45" s="22" t="s">
        <v>200</v>
      </c>
      <c r="D45" s="22" t="s">
        <v>201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</row>
    <row r="46" spans="1:9" x14ac:dyDescent="0.35">
      <c r="A46" s="22" t="s">
        <v>114</v>
      </c>
      <c r="B46" s="22" t="s">
        <v>167</v>
      </c>
      <c r="C46" s="22" t="s">
        <v>202</v>
      </c>
      <c r="D46" s="22" t="s">
        <v>203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</row>
    <row r="47" spans="1:9" x14ac:dyDescent="0.35">
      <c r="A47" s="22" t="s">
        <v>114</v>
      </c>
      <c r="B47" s="22" t="s">
        <v>167</v>
      </c>
      <c r="C47" s="22" t="s">
        <v>204</v>
      </c>
      <c r="D47" s="22" t="s">
        <v>205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</row>
    <row r="48" spans="1:9" x14ac:dyDescent="0.35">
      <c r="A48" s="22" t="s">
        <v>114</v>
      </c>
      <c r="B48" s="22" t="s">
        <v>167</v>
      </c>
      <c r="C48" s="22" t="s">
        <v>206</v>
      </c>
      <c r="D48" s="22" t="s">
        <v>207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</row>
    <row r="49" spans="1:9" x14ac:dyDescent="0.35">
      <c r="A49" s="22" t="s">
        <v>114</v>
      </c>
      <c r="B49" s="22" t="s">
        <v>167</v>
      </c>
      <c r="C49" s="22" t="s">
        <v>208</v>
      </c>
      <c r="D49" s="22" t="s">
        <v>209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</row>
    <row r="50" spans="1:9" x14ac:dyDescent="0.35">
      <c r="A50" s="22" t="s">
        <v>114</v>
      </c>
      <c r="B50" s="22" t="s">
        <v>167</v>
      </c>
      <c r="C50" s="22" t="s">
        <v>210</v>
      </c>
      <c r="D50" s="22" t="s">
        <v>211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</row>
    <row r="51" spans="1:9" x14ac:dyDescent="0.35">
      <c r="A51" s="22" t="s">
        <v>114</v>
      </c>
      <c r="B51" s="22" t="s">
        <v>167</v>
      </c>
      <c r="C51" s="22" t="s">
        <v>212</v>
      </c>
      <c r="D51" s="22" t="s">
        <v>213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</row>
    <row r="52" spans="1:9" x14ac:dyDescent="0.35">
      <c r="A52" s="22" t="s">
        <v>114</v>
      </c>
      <c r="B52" s="22" t="s">
        <v>167</v>
      </c>
      <c r="C52" s="22" t="s">
        <v>214</v>
      </c>
      <c r="D52" s="22" t="s">
        <v>215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</row>
    <row r="53" spans="1:9" x14ac:dyDescent="0.35">
      <c r="A53" s="22" t="s">
        <v>114</v>
      </c>
      <c r="B53" s="22" t="s">
        <v>167</v>
      </c>
      <c r="C53" s="22" t="s">
        <v>216</v>
      </c>
      <c r="D53" s="22" t="s">
        <v>217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</row>
    <row r="54" spans="1:9" x14ac:dyDescent="0.35">
      <c r="A54" s="22" t="s">
        <v>114</v>
      </c>
      <c r="B54" s="22" t="s">
        <v>167</v>
      </c>
      <c r="C54" s="22" t="s">
        <v>218</v>
      </c>
      <c r="D54" s="22" t="s">
        <v>219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</row>
    <row r="55" spans="1:9" x14ac:dyDescent="0.35">
      <c r="A55" s="22" t="s">
        <v>114</v>
      </c>
      <c r="B55" s="22" t="s">
        <v>167</v>
      </c>
      <c r="C55" s="22" t="s">
        <v>220</v>
      </c>
      <c r="D55" s="22" t="s">
        <v>221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</row>
    <row r="56" spans="1:9" x14ac:dyDescent="0.35">
      <c r="A56" s="22" t="s">
        <v>114</v>
      </c>
      <c r="B56" s="22" t="s">
        <v>167</v>
      </c>
      <c r="C56" s="22" t="s">
        <v>222</v>
      </c>
      <c r="D56" s="22" t="s">
        <v>223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</row>
    <row r="57" spans="1:9" x14ac:dyDescent="0.35">
      <c r="A57" s="22" t="s">
        <v>114</v>
      </c>
      <c r="B57" s="22" t="s">
        <v>167</v>
      </c>
      <c r="C57" s="22" t="s">
        <v>224</v>
      </c>
      <c r="D57" s="22" t="s">
        <v>225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</row>
    <row r="58" spans="1:9" x14ac:dyDescent="0.35">
      <c r="A58" s="22" t="s">
        <v>114</v>
      </c>
      <c r="B58" s="22" t="s">
        <v>167</v>
      </c>
      <c r="C58" s="22" t="s">
        <v>226</v>
      </c>
      <c r="D58" s="22" t="s">
        <v>227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</row>
    <row r="59" spans="1:9" x14ac:dyDescent="0.35">
      <c r="A59" s="22" t="s">
        <v>114</v>
      </c>
      <c r="B59" s="22" t="s">
        <v>167</v>
      </c>
      <c r="C59" s="22" t="s">
        <v>228</v>
      </c>
      <c r="D59" s="22" t="s">
        <v>229</v>
      </c>
      <c r="E59" s="22">
        <v>0</v>
      </c>
      <c r="F59" s="22">
        <v>0</v>
      </c>
      <c r="G59" s="22">
        <v>0</v>
      </c>
      <c r="H59" s="22">
        <v>0</v>
      </c>
      <c r="I59" s="22">
        <v>0</v>
      </c>
    </row>
    <row r="60" spans="1:9" x14ac:dyDescent="0.35">
      <c r="A60" s="22" t="s">
        <v>114</v>
      </c>
      <c r="B60" s="22" t="s">
        <v>167</v>
      </c>
      <c r="C60" s="22" t="s">
        <v>230</v>
      </c>
      <c r="D60" s="22" t="s">
        <v>231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</row>
    <row r="61" spans="1:9" x14ac:dyDescent="0.35">
      <c r="A61" s="22" t="s">
        <v>114</v>
      </c>
      <c r="B61" s="22" t="s">
        <v>167</v>
      </c>
      <c r="C61" s="22" t="s">
        <v>232</v>
      </c>
      <c r="D61" s="22" t="s">
        <v>233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</row>
    <row r="62" spans="1:9" x14ac:dyDescent="0.35">
      <c r="A62" s="22" t="s">
        <v>114</v>
      </c>
      <c r="B62" s="22" t="s">
        <v>167</v>
      </c>
      <c r="C62" s="22" t="s">
        <v>234</v>
      </c>
      <c r="D62" s="22" t="s">
        <v>235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</row>
    <row r="63" spans="1:9" x14ac:dyDescent="0.35">
      <c r="A63" s="22" t="s">
        <v>114</v>
      </c>
      <c r="B63" s="22" t="s">
        <v>167</v>
      </c>
      <c r="C63" s="22" t="s">
        <v>236</v>
      </c>
      <c r="D63" s="22" t="s">
        <v>237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</row>
    <row r="64" spans="1:9" x14ac:dyDescent="0.35">
      <c r="A64" s="22" t="s">
        <v>114</v>
      </c>
      <c r="B64" s="22" t="s">
        <v>167</v>
      </c>
      <c r="C64" s="22" t="s">
        <v>238</v>
      </c>
      <c r="D64" s="22" t="s">
        <v>239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</row>
    <row r="65" spans="1:9" x14ac:dyDescent="0.35">
      <c r="A65" s="22" t="s">
        <v>114</v>
      </c>
      <c r="B65" s="22" t="s">
        <v>167</v>
      </c>
      <c r="C65" s="22" t="s">
        <v>240</v>
      </c>
      <c r="D65" s="22" t="s">
        <v>241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</row>
    <row r="66" spans="1:9" x14ac:dyDescent="0.35">
      <c r="A66" s="22" t="s">
        <v>114</v>
      </c>
      <c r="B66" s="22" t="s">
        <v>167</v>
      </c>
      <c r="C66" s="22" t="s">
        <v>242</v>
      </c>
      <c r="D66" s="22" t="s">
        <v>243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</row>
    <row r="67" spans="1:9" x14ac:dyDescent="0.35">
      <c r="A67" s="22" t="s">
        <v>114</v>
      </c>
      <c r="B67" s="22" t="s">
        <v>167</v>
      </c>
      <c r="C67" s="22" t="s">
        <v>244</v>
      </c>
      <c r="D67" s="22" t="s">
        <v>245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</row>
    <row r="68" spans="1:9" x14ac:dyDescent="0.35">
      <c r="A68" s="22" t="s">
        <v>114</v>
      </c>
      <c r="B68" s="22" t="s">
        <v>167</v>
      </c>
      <c r="C68" s="22" t="s">
        <v>246</v>
      </c>
      <c r="D68" s="22" t="s">
        <v>247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</row>
    <row r="69" spans="1:9" x14ac:dyDescent="0.35">
      <c r="A69" s="22" t="s">
        <v>114</v>
      </c>
      <c r="B69" s="22" t="s">
        <v>167</v>
      </c>
      <c r="C69" s="22" t="s">
        <v>248</v>
      </c>
      <c r="D69" s="22" t="s">
        <v>249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</row>
    <row r="70" spans="1:9" x14ac:dyDescent="0.35">
      <c r="A70" s="22" t="s">
        <v>114</v>
      </c>
      <c r="B70" s="22" t="s">
        <v>167</v>
      </c>
      <c r="C70" s="22" t="s">
        <v>250</v>
      </c>
      <c r="D70" s="22" t="s">
        <v>251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</row>
    <row r="71" spans="1:9" x14ac:dyDescent="0.35">
      <c r="A71" s="22" t="s">
        <v>114</v>
      </c>
      <c r="B71" s="22" t="s">
        <v>167</v>
      </c>
      <c r="C71" s="22" t="s">
        <v>252</v>
      </c>
      <c r="D71" s="22" t="s">
        <v>253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</row>
    <row r="72" spans="1:9" x14ac:dyDescent="0.35">
      <c r="A72" s="22" t="s">
        <v>114</v>
      </c>
      <c r="B72" s="22" t="s">
        <v>167</v>
      </c>
      <c r="C72" s="22" t="s">
        <v>254</v>
      </c>
      <c r="D72" s="22" t="s">
        <v>255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</row>
    <row r="73" spans="1:9" x14ac:dyDescent="0.35">
      <c r="A73" s="22" t="s">
        <v>114</v>
      </c>
      <c r="B73" s="22" t="s">
        <v>167</v>
      </c>
      <c r="C73" s="22" t="s">
        <v>256</v>
      </c>
      <c r="D73" s="22" t="s">
        <v>257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</row>
    <row r="74" spans="1:9" x14ac:dyDescent="0.35">
      <c r="A74" s="22" t="s">
        <v>114</v>
      </c>
      <c r="B74" s="22" t="s">
        <v>167</v>
      </c>
      <c r="C74" s="22" t="s">
        <v>258</v>
      </c>
      <c r="D74" s="22" t="s">
        <v>259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</row>
    <row r="75" spans="1:9" x14ac:dyDescent="0.35">
      <c r="A75" s="22" t="s">
        <v>114</v>
      </c>
      <c r="B75" s="22" t="s">
        <v>167</v>
      </c>
      <c r="C75" s="22" t="s">
        <v>260</v>
      </c>
      <c r="D75" s="22" t="s">
        <v>261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</row>
    <row r="76" spans="1:9" x14ac:dyDescent="0.35">
      <c r="A76" s="22" t="s">
        <v>114</v>
      </c>
      <c r="B76" s="22" t="s">
        <v>167</v>
      </c>
      <c r="C76" s="22" t="s">
        <v>262</v>
      </c>
      <c r="D76" s="22" t="s">
        <v>263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</row>
    <row r="77" spans="1:9" x14ac:dyDescent="0.35">
      <c r="A77" s="22" t="s">
        <v>114</v>
      </c>
      <c r="B77" s="22" t="s">
        <v>167</v>
      </c>
      <c r="C77" s="22" t="s">
        <v>264</v>
      </c>
      <c r="D77" s="22" t="s">
        <v>265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</row>
    <row r="78" spans="1:9" x14ac:dyDescent="0.35">
      <c r="A78" s="22" t="s">
        <v>114</v>
      </c>
      <c r="B78" s="22" t="s">
        <v>167</v>
      </c>
      <c r="C78" s="22" t="s">
        <v>266</v>
      </c>
      <c r="D78" s="22" t="s">
        <v>267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</row>
    <row r="79" spans="1:9" x14ac:dyDescent="0.35">
      <c r="A79" s="22" t="s">
        <v>114</v>
      </c>
      <c r="B79" s="22" t="s">
        <v>167</v>
      </c>
      <c r="C79" s="22" t="s">
        <v>268</v>
      </c>
      <c r="D79" s="22" t="s">
        <v>269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</row>
    <row r="80" spans="1:9" x14ac:dyDescent="0.35">
      <c r="A80" s="22" t="s">
        <v>114</v>
      </c>
      <c r="B80" s="22" t="s">
        <v>167</v>
      </c>
      <c r="C80" s="22" t="s">
        <v>270</v>
      </c>
      <c r="D80" s="22" t="s">
        <v>271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</row>
    <row r="81" spans="1:9" x14ac:dyDescent="0.35">
      <c r="A81" s="22" t="s">
        <v>114</v>
      </c>
      <c r="B81" s="22" t="s">
        <v>167</v>
      </c>
      <c r="C81" s="22" t="s">
        <v>272</v>
      </c>
      <c r="D81" s="22" t="s">
        <v>273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</row>
    <row r="82" spans="1:9" x14ac:dyDescent="0.35">
      <c r="A82" s="22" t="s">
        <v>114</v>
      </c>
      <c r="B82" s="22" t="s">
        <v>167</v>
      </c>
      <c r="C82" s="22" t="s">
        <v>274</v>
      </c>
      <c r="D82" s="22" t="s">
        <v>275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</row>
    <row r="83" spans="1:9" x14ac:dyDescent="0.35">
      <c r="A83" s="22" t="s">
        <v>114</v>
      </c>
      <c r="B83" s="22" t="s">
        <v>167</v>
      </c>
      <c r="C83" s="22" t="s">
        <v>276</v>
      </c>
      <c r="D83" s="22" t="s">
        <v>277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</row>
    <row r="84" spans="1:9" x14ac:dyDescent="0.35">
      <c r="A84" s="22" t="s">
        <v>114</v>
      </c>
      <c r="B84" s="22" t="s">
        <v>167</v>
      </c>
      <c r="C84" s="22" t="s">
        <v>278</v>
      </c>
      <c r="D84" s="22" t="s">
        <v>279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</row>
    <row r="85" spans="1:9" x14ac:dyDescent="0.35">
      <c r="A85" s="22" t="s">
        <v>114</v>
      </c>
      <c r="B85" s="22" t="s">
        <v>167</v>
      </c>
      <c r="C85" s="22" t="s">
        <v>280</v>
      </c>
      <c r="D85" s="22" t="s">
        <v>281</v>
      </c>
      <c r="E85" s="22">
        <v>0</v>
      </c>
      <c r="F85" s="22">
        <v>0</v>
      </c>
      <c r="G85" s="22">
        <v>0</v>
      </c>
      <c r="H85" s="22">
        <v>0</v>
      </c>
      <c r="I85" s="22">
        <v>0</v>
      </c>
    </row>
    <row r="86" spans="1:9" x14ac:dyDescent="0.35">
      <c r="A86" s="22" t="s">
        <v>114</v>
      </c>
      <c r="B86" s="22" t="s">
        <v>167</v>
      </c>
      <c r="C86" s="22" t="s">
        <v>282</v>
      </c>
      <c r="D86" s="22" t="s">
        <v>283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</row>
    <row r="87" spans="1:9" x14ac:dyDescent="0.35">
      <c r="A87" s="22" t="s">
        <v>114</v>
      </c>
      <c r="B87" s="22" t="s">
        <v>167</v>
      </c>
      <c r="C87" s="22" t="s">
        <v>284</v>
      </c>
      <c r="D87" s="22" t="s">
        <v>285</v>
      </c>
      <c r="E87" s="22">
        <v>0</v>
      </c>
      <c r="F87" s="22">
        <v>0</v>
      </c>
      <c r="G87" s="22">
        <v>0</v>
      </c>
      <c r="H87" s="22">
        <v>0</v>
      </c>
      <c r="I87" s="22">
        <v>0</v>
      </c>
    </row>
    <row r="88" spans="1:9" x14ac:dyDescent="0.35">
      <c r="A88" s="22" t="s">
        <v>114</v>
      </c>
      <c r="B88" s="22" t="s">
        <v>167</v>
      </c>
      <c r="C88" s="22" t="s">
        <v>286</v>
      </c>
      <c r="D88" s="22" t="s">
        <v>287</v>
      </c>
      <c r="E88" s="22">
        <v>0</v>
      </c>
      <c r="F88" s="22">
        <v>0</v>
      </c>
      <c r="G88" s="22">
        <v>0</v>
      </c>
      <c r="H88" s="22">
        <v>0</v>
      </c>
      <c r="I88" s="22">
        <v>0</v>
      </c>
    </row>
    <row r="89" spans="1:9" x14ac:dyDescent="0.35">
      <c r="A89" s="22" t="s">
        <v>114</v>
      </c>
      <c r="B89" s="22" t="s">
        <v>167</v>
      </c>
      <c r="C89" s="22" t="s">
        <v>288</v>
      </c>
      <c r="D89" s="22" t="s">
        <v>289</v>
      </c>
      <c r="E89" s="22">
        <v>0</v>
      </c>
      <c r="F89" s="22">
        <v>0</v>
      </c>
      <c r="G89" s="22">
        <v>0</v>
      </c>
      <c r="H89" s="22">
        <v>0</v>
      </c>
      <c r="I89" s="22">
        <v>0</v>
      </c>
    </row>
    <row r="90" spans="1:9" x14ac:dyDescent="0.35">
      <c r="A90" s="22" t="s">
        <v>114</v>
      </c>
      <c r="B90" s="22" t="s">
        <v>167</v>
      </c>
      <c r="C90" s="22" t="s">
        <v>290</v>
      </c>
      <c r="D90" s="22" t="s">
        <v>291</v>
      </c>
      <c r="E90" s="22">
        <v>0</v>
      </c>
      <c r="F90" s="22">
        <v>0</v>
      </c>
      <c r="G90" s="22">
        <v>0</v>
      </c>
      <c r="H90" s="22">
        <v>0</v>
      </c>
      <c r="I90" s="22">
        <v>0</v>
      </c>
    </row>
    <row r="91" spans="1:9" x14ac:dyDescent="0.35">
      <c r="A91" s="22" t="s">
        <v>114</v>
      </c>
      <c r="B91" s="22" t="s">
        <v>167</v>
      </c>
      <c r="C91" s="22" t="s">
        <v>292</v>
      </c>
      <c r="D91" s="22" t="s">
        <v>293</v>
      </c>
      <c r="E91" s="22">
        <v>0</v>
      </c>
      <c r="F91" s="22">
        <v>0</v>
      </c>
      <c r="G91" s="22">
        <v>0</v>
      </c>
      <c r="H91" s="22">
        <v>0</v>
      </c>
      <c r="I91" s="22">
        <v>0</v>
      </c>
    </row>
    <row r="92" spans="1:9" x14ac:dyDescent="0.35">
      <c r="A92" s="22" t="s">
        <v>114</v>
      </c>
      <c r="B92" s="22" t="s">
        <v>294</v>
      </c>
      <c r="C92" s="22" t="s">
        <v>295</v>
      </c>
      <c r="D92" s="22" t="s">
        <v>296</v>
      </c>
      <c r="E92" s="22">
        <v>0</v>
      </c>
      <c r="F92" s="22">
        <v>0</v>
      </c>
      <c r="G92" s="22">
        <v>0</v>
      </c>
      <c r="H92" s="22">
        <v>0</v>
      </c>
      <c r="I92" s="22">
        <v>0</v>
      </c>
    </row>
    <row r="93" spans="1:9" x14ac:dyDescent="0.35">
      <c r="A93" s="22" t="s">
        <v>114</v>
      </c>
      <c r="B93" s="22" t="s">
        <v>294</v>
      </c>
      <c r="C93" s="22" t="s">
        <v>297</v>
      </c>
      <c r="D93" s="22" t="s">
        <v>298</v>
      </c>
      <c r="E93" s="22">
        <v>0</v>
      </c>
      <c r="F93" s="22">
        <v>0</v>
      </c>
      <c r="G93" s="22">
        <v>0</v>
      </c>
      <c r="H93" s="22">
        <v>0</v>
      </c>
      <c r="I93" s="22">
        <v>0</v>
      </c>
    </row>
    <row r="94" spans="1:9" x14ac:dyDescent="0.35">
      <c r="A94" s="22" t="s">
        <v>114</v>
      </c>
      <c r="B94" s="22" t="s">
        <v>294</v>
      </c>
      <c r="C94" s="22" t="s">
        <v>299</v>
      </c>
      <c r="D94" s="22" t="s">
        <v>300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</row>
    <row r="95" spans="1:9" x14ac:dyDescent="0.35">
      <c r="A95" s="22" t="s">
        <v>114</v>
      </c>
      <c r="B95" s="22" t="s">
        <v>294</v>
      </c>
      <c r="C95" s="22" t="s">
        <v>301</v>
      </c>
      <c r="D95" s="22" t="s">
        <v>302</v>
      </c>
      <c r="E95" s="22">
        <v>0</v>
      </c>
      <c r="F95" s="22">
        <v>0</v>
      </c>
      <c r="G95" s="22">
        <v>0</v>
      </c>
      <c r="H95" s="22">
        <v>0</v>
      </c>
      <c r="I95" s="22">
        <v>0</v>
      </c>
    </row>
    <row r="96" spans="1:9" x14ac:dyDescent="0.35">
      <c r="A96" s="22" t="s">
        <v>114</v>
      </c>
      <c r="B96" s="22" t="s">
        <v>294</v>
      </c>
      <c r="C96" s="22" t="s">
        <v>303</v>
      </c>
      <c r="D96" s="22" t="s">
        <v>304</v>
      </c>
      <c r="E96" s="22">
        <v>0</v>
      </c>
      <c r="F96" s="22">
        <v>0</v>
      </c>
      <c r="G96" s="22">
        <v>0</v>
      </c>
      <c r="H96" s="22">
        <v>0</v>
      </c>
      <c r="I96" s="22">
        <v>0</v>
      </c>
    </row>
    <row r="97" spans="1:9" x14ac:dyDescent="0.35">
      <c r="A97" s="22" t="s">
        <v>114</v>
      </c>
      <c r="B97" s="22" t="s">
        <v>294</v>
      </c>
      <c r="C97" s="22" t="s">
        <v>305</v>
      </c>
      <c r="D97" s="22" t="s">
        <v>306</v>
      </c>
      <c r="E97" s="22">
        <v>0</v>
      </c>
      <c r="F97" s="22">
        <v>0</v>
      </c>
      <c r="G97" s="22">
        <v>0</v>
      </c>
      <c r="H97" s="22">
        <v>0</v>
      </c>
      <c r="I97" s="22">
        <v>0</v>
      </c>
    </row>
    <row r="98" spans="1:9" x14ac:dyDescent="0.35">
      <c r="A98" s="22" t="s">
        <v>114</v>
      </c>
      <c r="B98" s="22" t="s">
        <v>294</v>
      </c>
      <c r="C98" s="22" t="s">
        <v>307</v>
      </c>
      <c r="D98" s="22" t="s">
        <v>308</v>
      </c>
      <c r="E98" s="22">
        <v>0</v>
      </c>
      <c r="F98" s="22">
        <v>0</v>
      </c>
      <c r="G98" s="22">
        <v>0</v>
      </c>
      <c r="H98" s="22">
        <v>0</v>
      </c>
      <c r="I98" s="22">
        <v>0</v>
      </c>
    </row>
    <row r="99" spans="1:9" x14ac:dyDescent="0.35">
      <c r="A99" s="22" t="s">
        <v>114</v>
      </c>
      <c r="B99" s="22" t="s">
        <v>294</v>
      </c>
      <c r="C99" s="22" t="s">
        <v>309</v>
      </c>
      <c r="D99" s="22" t="s">
        <v>310</v>
      </c>
      <c r="E99" s="22">
        <v>0</v>
      </c>
      <c r="F99" s="22">
        <v>0</v>
      </c>
      <c r="G99" s="22">
        <v>0</v>
      </c>
      <c r="H99" s="22">
        <v>0</v>
      </c>
      <c r="I99" s="22">
        <v>0</v>
      </c>
    </row>
    <row r="100" spans="1:9" x14ac:dyDescent="0.35">
      <c r="A100" s="22" t="s">
        <v>114</v>
      </c>
      <c r="B100" s="22" t="s">
        <v>294</v>
      </c>
      <c r="C100" s="22" t="s">
        <v>311</v>
      </c>
      <c r="D100" s="22" t="s">
        <v>312</v>
      </c>
      <c r="E100" s="22">
        <v>0</v>
      </c>
      <c r="F100" s="22">
        <v>0</v>
      </c>
      <c r="G100" s="22">
        <v>0</v>
      </c>
      <c r="H100" s="22">
        <v>0</v>
      </c>
      <c r="I100" s="22">
        <v>0</v>
      </c>
    </row>
    <row r="101" spans="1:9" x14ac:dyDescent="0.35">
      <c r="A101" s="22" t="s">
        <v>114</v>
      </c>
      <c r="B101" s="22" t="s">
        <v>294</v>
      </c>
      <c r="C101" s="22" t="s">
        <v>313</v>
      </c>
      <c r="D101" s="22" t="s">
        <v>314</v>
      </c>
      <c r="E101" s="22">
        <v>0</v>
      </c>
      <c r="F101" s="22">
        <v>0</v>
      </c>
      <c r="G101" s="22">
        <v>0</v>
      </c>
      <c r="H101" s="22">
        <v>0</v>
      </c>
      <c r="I101" s="22">
        <v>0</v>
      </c>
    </row>
    <row r="102" spans="1:9" x14ac:dyDescent="0.35">
      <c r="A102" s="22" t="s">
        <v>114</v>
      </c>
      <c r="B102" s="22" t="s">
        <v>294</v>
      </c>
      <c r="C102" s="22" t="s">
        <v>315</v>
      </c>
      <c r="D102" s="22" t="s">
        <v>316</v>
      </c>
      <c r="E102" s="22">
        <v>0</v>
      </c>
      <c r="F102" s="22">
        <v>0</v>
      </c>
      <c r="G102" s="22">
        <v>0</v>
      </c>
      <c r="H102" s="22">
        <v>0</v>
      </c>
      <c r="I102" s="22">
        <v>0</v>
      </c>
    </row>
    <row r="103" spans="1:9" x14ac:dyDescent="0.35">
      <c r="A103" s="22" t="s">
        <v>114</v>
      </c>
      <c r="B103" s="22" t="s">
        <v>294</v>
      </c>
      <c r="C103" s="22" t="s">
        <v>317</v>
      </c>
      <c r="D103" s="22" t="s">
        <v>318</v>
      </c>
      <c r="E103" s="22">
        <v>0</v>
      </c>
      <c r="F103" s="22">
        <v>0</v>
      </c>
      <c r="G103" s="22">
        <v>0</v>
      </c>
      <c r="H103" s="22">
        <v>0</v>
      </c>
      <c r="I103" s="22">
        <v>0</v>
      </c>
    </row>
    <row r="104" spans="1:9" x14ac:dyDescent="0.35">
      <c r="A104" s="22" t="s">
        <v>114</v>
      </c>
      <c r="B104" s="22" t="s">
        <v>294</v>
      </c>
      <c r="C104" s="22" t="s">
        <v>319</v>
      </c>
      <c r="D104" s="22" t="s">
        <v>320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</row>
    <row r="105" spans="1:9" x14ac:dyDescent="0.35">
      <c r="A105" s="22" t="s">
        <v>114</v>
      </c>
      <c r="B105" s="22" t="s">
        <v>294</v>
      </c>
      <c r="C105" s="22" t="s">
        <v>321</v>
      </c>
      <c r="D105" s="22" t="s">
        <v>322</v>
      </c>
      <c r="E105" s="22">
        <v>0</v>
      </c>
      <c r="F105" s="22">
        <v>0</v>
      </c>
      <c r="G105" s="22">
        <v>0</v>
      </c>
      <c r="H105" s="22">
        <v>0</v>
      </c>
      <c r="I105" s="22">
        <v>0</v>
      </c>
    </row>
    <row r="106" spans="1:9" x14ac:dyDescent="0.35">
      <c r="A106" s="22" t="s">
        <v>114</v>
      </c>
      <c r="B106" s="22" t="s">
        <v>294</v>
      </c>
      <c r="C106" s="22" t="s">
        <v>323</v>
      </c>
      <c r="D106" s="22" t="s">
        <v>324</v>
      </c>
      <c r="E106" s="22">
        <v>0</v>
      </c>
      <c r="F106" s="22">
        <v>0</v>
      </c>
      <c r="G106" s="22">
        <v>0</v>
      </c>
      <c r="H106" s="22">
        <v>0</v>
      </c>
      <c r="I106" s="22">
        <v>0</v>
      </c>
    </row>
    <row r="107" spans="1:9" x14ac:dyDescent="0.35">
      <c r="A107" s="22" t="s">
        <v>114</v>
      </c>
      <c r="B107" s="22" t="s">
        <v>294</v>
      </c>
      <c r="C107" s="22" t="s">
        <v>325</v>
      </c>
      <c r="D107" s="22" t="s">
        <v>326</v>
      </c>
      <c r="E107" s="22">
        <v>0</v>
      </c>
      <c r="F107" s="22">
        <v>0</v>
      </c>
      <c r="G107" s="22">
        <v>0</v>
      </c>
      <c r="H107" s="22">
        <v>0</v>
      </c>
      <c r="I107" s="22">
        <v>0</v>
      </c>
    </row>
    <row r="108" spans="1:9" x14ac:dyDescent="0.35">
      <c r="A108" s="22" t="s">
        <v>114</v>
      </c>
      <c r="B108" s="22" t="s">
        <v>294</v>
      </c>
      <c r="C108" s="22" t="s">
        <v>327</v>
      </c>
      <c r="D108" s="22" t="s">
        <v>328</v>
      </c>
      <c r="E108" s="22">
        <v>0</v>
      </c>
      <c r="F108" s="22">
        <v>0</v>
      </c>
      <c r="G108" s="22">
        <v>0</v>
      </c>
      <c r="H108" s="22">
        <v>0</v>
      </c>
      <c r="I108" s="22">
        <v>0</v>
      </c>
    </row>
    <row r="109" spans="1:9" x14ac:dyDescent="0.35">
      <c r="A109" s="22" t="s">
        <v>114</v>
      </c>
      <c r="B109" s="22" t="s">
        <v>294</v>
      </c>
      <c r="C109" s="22" t="s">
        <v>329</v>
      </c>
      <c r="D109" s="22" t="s">
        <v>330</v>
      </c>
      <c r="E109" s="22">
        <v>0</v>
      </c>
      <c r="F109" s="22">
        <v>0</v>
      </c>
      <c r="G109" s="22">
        <v>0</v>
      </c>
      <c r="H109" s="22">
        <v>0</v>
      </c>
      <c r="I109" s="22">
        <v>0</v>
      </c>
    </row>
    <row r="110" spans="1:9" x14ac:dyDescent="0.35">
      <c r="A110" s="22" t="s">
        <v>114</v>
      </c>
      <c r="B110" s="22" t="s">
        <v>294</v>
      </c>
      <c r="C110" s="22" t="s">
        <v>331</v>
      </c>
      <c r="D110" s="22" t="s">
        <v>332</v>
      </c>
      <c r="E110" s="22">
        <v>0</v>
      </c>
      <c r="F110" s="22">
        <v>0</v>
      </c>
      <c r="G110" s="22">
        <v>0</v>
      </c>
      <c r="H110" s="22">
        <v>0</v>
      </c>
      <c r="I110" s="22">
        <v>0</v>
      </c>
    </row>
    <row r="111" spans="1:9" x14ac:dyDescent="0.35">
      <c r="A111" s="22" t="s">
        <v>114</v>
      </c>
      <c r="B111" s="22" t="s">
        <v>294</v>
      </c>
      <c r="C111" s="22" t="s">
        <v>333</v>
      </c>
      <c r="D111" s="22" t="s">
        <v>334</v>
      </c>
      <c r="E111" s="22">
        <v>0</v>
      </c>
      <c r="F111" s="22">
        <v>0</v>
      </c>
      <c r="G111" s="22">
        <v>0</v>
      </c>
      <c r="H111" s="22">
        <v>0</v>
      </c>
      <c r="I111" s="22">
        <v>0</v>
      </c>
    </row>
    <row r="112" spans="1:9" x14ac:dyDescent="0.35">
      <c r="A112" s="22" t="s">
        <v>114</v>
      </c>
      <c r="B112" s="22" t="s">
        <v>294</v>
      </c>
      <c r="C112" s="22" t="s">
        <v>335</v>
      </c>
      <c r="D112" s="22" t="s">
        <v>336</v>
      </c>
      <c r="E112" s="22">
        <v>0</v>
      </c>
      <c r="F112" s="22">
        <v>0</v>
      </c>
      <c r="G112" s="22">
        <v>0</v>
      </c>
      <c r="H112" s="22">
        <v>0</v>
      </c>
      <c r="I112" s="22">
        <v>0</v>
      </c>
    </row>
    <row r="113" spans="1:9" x14ac:dyDescent="0.35">
      <c r="A113" s="22" t="s">
        <v>114</v>
      </c>
      <c r="B113" s="22" t="s">
        <v>294</v>
      </c>
      <c r="C113" s="22" t="s">
        <v>337</v>
      </c>
      <c r="D113" s="22" t="s">
        <v>338</v>
      </c>
      <c r="E113" s="22">
        <v>0</v>
      </c>
      <c r="F113" s="22">
        <v>0</v>
      </c>
      <c r="G113" s="22">
        <v>0</v>
      </c>
      <c r="H113" s="22">
        <v>0</v>
      </c>
      <c r="I113" s="22">
        <v>0</v>
      </c>
    </row>
    <row r="114" spans="1:9" x14ac:dyDescent="0.35">
      <c r="A114" s="22" t="s">
        <v>114</v>
      </c>
      <c r="B114" s="22" t="s">
        <v>294</v>
      </c>
      <c r="C114" s="22" t="s">
        <v>339</v>
      </c>
      <c r="D114" s="22" t="s">
        <v>340</v>
      </c>
      <c r="E114" s="22">
        <v>0</v>
      </c>
      <c r="F114" s="22">
        <v>0</v>
      </c>
      <c r="G114" s="22">
        <v>0</v>
      </c>
      <c r="H114" s="22">
        <v>0</v>
      </c>
      <c r="I114" s="22">
        <v>0</v>
      </c>
    </row>
    <row r="115" spans="1:9" x14ac:dyDescent="0.35">
      <c r="A115" s="22" t="s">
        <v>114</v>
      </c>
      <c r="B115" s="22" t="s">
        <v>294</v>
      </c>
      <c r="C115" s="22" t="s">
        <v>341</v>
      </c>
      <c r="D115" s="22" t="s">
        <v>342</v>
      </c>
      <c r="E115" s="22">
        <v>0</v>
      </c>
      <c r="F115" s="22">
        <v>0</v>
      </c>
      <c r="G115" s="22">
        <v>0</v>
      </c>
      <c r="H115" s="22">
        <v>0</v>
      </c>
      <c r="I115" s="22">
        <v>0</v>
      </c>
    </row>
    <row r="116" spans="1:9" x14ac:dyDescent="0.35">
      <c r="A116" s="22" t="s">
        <v>114</v>
      </c>
      <c r="B116" s="22" t="s">
        <v>294</v>
      </c>
      <c r="C116" s="22" t="s">
        <v>343</v>
      </c>
      <c r="D116" s="22" t="s">
        <v>344</v>
      </c>
      <c r="E116" s="22">
        <v>0</v>
      </c>
      <c r="F116" s="22">
        <v>0</v>
      </c>
      <c r="G116" s="22">
        <v>0</v>
      </c>
      <c r="H116" s="22">
        <v>0</v>
      </c>
      <c r="I116" s="22">
        <v>0</v>
      </c>
    </row>
    <row r="117" spans="1:9" x14ac:dyDescent="0.35">
      <c r="A117" s="22" t="s">
        <v>114</v>
      </c>
      <c r="B117" s="22" t="s">
        <v>294</v>
      </c>
      <c r="C117" s="22" t="s">
        <v>345</v>
      </c>
      <c r="D117" s="22" t="s">
        <v>346</v>
      </c>
      <c r="E117" s="22">
        <v>0</v>
      </c>
      <c r="F117" s="22">
        <v>0</v>
      </c>
      <c r="G117" s="22">
        <v>0</v>
      </c>
      <c r="H117" s="22">
        <v>0</v>
      </c>
      <c r="I117" s="22">
        <v>0</v>
      </c>
    </row>
    <row r="118" spans="1:9" x14ac:dyDescent="0.35">
      <c r="A118" s="22" t="s">
        <v>114</v>
      </c>
      <c r="B118" s="22" t="s">
        <v>294</v>
      </c>
      <c r="C118" s="22" t="s">
        <v>347</v>
      </c>
      <c r="D118" s="22" t="s">
        <v>348</v>
      </c>
      <c r="E118" s="22">
        <v>0</v>
      </c>
      <c r="F118" s="22">
        <v>0</v>
      </c>
      <c r="G118" s="22">
        <v>0</v>
      </c>
      <c r="H118" s="22">
        <v>0</v>
      </c>
      <c r="I118" s="22">
        <v>0</v>
      </c>
    </row>
    <row r="119" spans="1:9" x14ac:dyDescent="0.35">
      <c r="A119" s="22" t="s">
        <v>114</v>
      </c>
      <c r="B119" s="22" t="s">
        <v>294</v>
      </c>
      <c r="C119" s="22" t="s">
        <v>349</v>
      </c>
      <c r="D119" s="22" t="s">
        <v>350</v>
      </c>
      <c r="E119" s="22">
        <v>0</v>
      </c>
      <c r="F119" s="22">
        <v>0</v>
      </c>
      <c r="G119" s="22">
        <v>0</v>
      </c>
      <c r="H119" s="22">
        <v>0</v>
      </c>
      <c r="I119" s="22">
        <v>0</v>
      </c>
    </row>
    <row r="120" spans="1:9" x14ac:dyDescent="0.35">
      <c r="A120" s="22" t="s">
        <v>114</v>
      </c>
      <c r="B120" s="22" t="s">
        <v>294</v>
      </c>
      <c r="C120" s="22" t="s">
        <v>351</v>
      </c>
      <c r="D120" s="22" t="s">
        <v>352</v>
      </c>
      <c r="E120" s="22">
        <v>0</v>
      </c>
      <c r="F120" s="22">
        <v>0</v>
      </c>
      <c r="G120" s="22">
        <v>0</v>
      </c>
      <c r="H120" s="22">
        <v>0</v>
      </c>
      <c r="I120" s="22">
        <v>0</v>
      </c>
    </row>
    <row r="121" spans="1:9" x14ac:dyDescent="0.35">
      <c r="A121" s="22" t="s">
        <v>114</v>
      </c>
      <c r="B121" s="22" t="s">
        <v>294</v>
      </c>
      <c r="C121" s="22" t="s">
        <v>353</v>
      </c>
      <c r="D121" s="22" t="s">
        <v>354</v>
      </c>
      <c r="E121" s="22">
        <v>0</v>
      </c>
      <c r="F121" s="22">
        <v>0</v>
      </c>
      <c r="G121" s="22">
        <v>0</v>
      </c>
      <c r="H121" s="22">
        <v>0</v>
      </c>
      <c r="I121" s="22">
        <v>0</v>
      </c>
    </row>
    <row r="122" spans="1:9" x14ac:dyDescent="0.35">
      <c r="A122" s="22" t="s">
        <v>114</v>
      </c>
      <c r="B122" s="22" t="s">
        <v>294</v>
      </c>
      <c r="C122" s="22" t="s">
        <v>355</v>
      </c>
      <c r="D122" s="22" t="s">
        <v>356</v>
      </c>
      <c r="E122" s="22">
        <v>0</v>
      </c>
      <c r="F122" s="22">
        <v>0</v>
      </c>
      <c r="G122" s="22">
        <v>0</v>
      </c>
      <c r="H122" s="22">
        <v>0</v>
      </c>
      <c r="I122" s="22">
        <v>0</v>
      </c>
    </row>
    <row r="123" spans="1:9" x14ac:dyDescent="0.35">
      <c r="A123" s="22" t="s">
        <v>114</v>
      </c>
      <c r="B123" s="22" t="s">
        <v>294</v>
      </c>
      <c r="C123" s="22" t="s">
        <v>357</v>
      </c>
      <c r="D123" s="22" t="s">
        <v>358</v>
      </c>
      <c r="E123" s="22">
        <v>0</v>
      </c>
      <c r="F123" s="22">
        <v>0</v>
      </c>
      <c r="G123" s="22">
        <v>0</v>
      </c>
      <c r="H123" s="22">
        <v>0</v>
      </c>
      <c r="I123" s="22">
        <v>0</v>
      </c>
    </row>
    <row r="124" spans="1:9" x14ac:dyDescent="0.35">
      <c r="A124" s="22" t="s">
        <v>114</v>
      </c>
      <c r="B124" s="22" t="s">
        <v>294</v>
      </c>
      <c r="C124" s="22" t="s">
        <v>359</v>
      </c>
      <c r="D124" s="22" t="s">
        <v>360</v>
      </c>
      <c r="E124" s="22">
        <v>0</v>
      </c>
      <c r="F124" s="22">
        <v>0</v>
      </c>
      <c r="G124" s="22">
        <v>0</v>
      </c>
      <c r="H124" s="22">
        <v>0</v>
      </c>
      <c r="I124" s="22">
        <v>0</v>
      </c>
    </row>
    <row r="125" spans="1:9" x14ac:dyDescent="0.35">
      <c r="A125" s="22" t="s">
        <v>114</v>
      </c>
      <c r="B125" s="22" t="s">
        <v>294</v>
      </c>
      <c r="C125" s="22" t="s">
        <v>361</v>
      </c>
      <c r="D125" s="22" t="s">
        <v>362</v>
      </c>
      <c r="E125" s="22">
        <v>0</v>
      </c>
      <c r="F125" s="22">
        <v>0</v>
      </c>
      <c r="G125" s="22">
        <v>0</v>
      </c>
      <c r="H125" s="22">
        <v>0</v>
      </c>
      <c r="I125" s="22">
        <v>0</v>
      </c>
    </row>
    <row r="126" spans="1:9" x14ac:dyDescent="0.35">
      <c r="A126" s="22" t="s">
        <v>114</v>
      </c>
      <c r="B126" s="22" t="s">
        <v>294</v>
      </c>
      <c r="C126" s="22" t="s">
        <v>363</v>
      </c>
      <c r="D126" s="22" t="s">
        <v>364</v>
      </c>
      <c r="E126" s="22">
        <v>0</v>
      </c>
      <c r="F126" s="22">
        <v>0</v>
      </c>
      <c r="G126" s="22">
        <v>0</v>
      </c>
      <c r="H126" s="22">
        <v>0</v>
      </c>
      <c r="I126" s="22">
        <v>0</v>
      </c>
    </row>
    <row r="127" spans="1:9" x14ac:dyDescent="0.35">
      <c r="A127" s="22" t="s">
        <v>114</v>
      </c>
      <c r="B127" s="22" t="s">
        <v>294</v>
      </c>
      <c r="C127" s="22" t="s">
        <v>365</v>
      </c>
      <c r="D127" s="22" t="s">
        <v>366</v>
      </c>
      <c r="E127" s="22">
        <v>0</v>
      </c>
      <c r="F127" s="22">
        <v>0</v>
      </c>
      <c r="G127" s="22">
        <v>0</v>
      </c>
      <c r="H127" s="22">
        <v>0</v>
      </c>
      <c r="I127" s="22">
        <v>0</v>
      </c>
    </row>
    <row r="128" spans="1:9" x14ac:dyDescent="0.35">
      <c r="A128" s="22" t="s">
        <v>114</v>
      </c>
      <c r="B128" s="22" t="s">
        <v>294</v>
      </c>
      <c r="C128" s="22" t="s">
        <v>367</v>
      </c>
      <c r="D128" s="22" t="s">
        <v>368</v>
      </c>
      <c r="E128" s="22">
        <v>0</v>
      </c>
      <c r="F128" s="22">
        <v>0</v>
      </c>
      <c r="G128" s="22">
        <v>0</v>
      </c>
      <c r="H128" s="22">
        <v>0</v>
      </c>
      <c r="I128" s="22">
        <v>0</v>
      </c>
    </row>
    <row r="129" spans="1:9" x14ac:dyDescent="0.35">
      <c r="A129" s="22" t="s">
        <v>114</v>
      </c>
      <c r="B129" s="22" t="s">
        <v>294</v>
      </c>
      <c r="C129" s="22" t="s">
        <v>369</v>
      </c>
      <c r="D129" s="22" t="s">
        <v>370</v>
      </c>
      <c r="E129" s="22">
        <v>0</v>
      </c>
      <c r="F129" s="22">
        <v>0</v>
      </c>
      <c r="G129" s="22">
        <v>0</v>
      </c>
      <c r="H129" s="22">
        <v>0</v>
      </c>
      <c r="I129" s="22">
        <v>0</v>
      </c>
    </row>
    <row r="130" spans="1:9" x14ac:dyDescent="0.35">
      <c r="A130" s="22" t="s">
        <v>114</v>
      </c>
      <c r="B130" s="22" t="s">
        <v>294</v>
      </c>
      <c r="C130" s="22" t="s">
        <v>371</v>
      </c>
      <c r="D130" s="22" t="s">
        <v>372</v>
      </c>
      <c r="E130" s="22">
        <v>0</v>
      </c>
      <c r="F130" s="22">
        <v>0</v>
      </c>
      <c r="G130" s="22">
        <v>0</v>
      </c>
      <c r="H130" s="22">
        <v>0</v>
      </c>
      <c r="I130" s="22">
        <v>0</v>
      </c>
    </row>
    <row r="131" spans="1:9" x14ac:dyDescent="0.35">
      <c r="A131" s="22" t="s">
        <v>114</v>
      </c>
      <c r="B131" s="22" t="s">
        <v>294</v>
      </c>
      <c r="C131" s="22" t="s">
        <v>373</v>
      </c>
      <c r="D131" s="22" t="s">
        <v>374</v>
      </c>
      <c r="E131" s="22">
        <v>0</v>
      </c>
      <c r="F131" s="22">
        <v>0</v>
      </c>
      <c r="G131" s="22">
        <v>0</v>
      </c>
      <c r="H131" s="22">
        <v>0</v>
      </c>
      <c r="I131" s="22">
        <v>0</v>
      </c>
    </row>
    <row r="132" spans="1:9" x14ac:dyDescent="0.35">
      <c r="A132" s="22" t="s">
        <v>114</v>
      </c>
      <c r="B132" s="22" t="s">
        <v>294</v>
      </c>
      <c r="C132" s="22" t="s">
        <v>375</v>
      </c>
      <c r="D132" s="22" t="s">
        <v>376</v>
      </c>
      <c r="E132" s="22">
        <v>0</v>
      </c>
      <c r="F132" s="22">
        <v>0</v>
      </c>
      <c r="G132" s="22">
        <v>0</v>
      </c>
      <c r="H132" s="22">
        <v>0</v>
      </c>
      <c r="I132" s="22">
        <v>0</v>
      </c>
    </row>
    <row r="133" spans="1:9" x14ac:dyDescent="0.35">
      <c r="A133" s="22" t="s">
        <v>114</v>
      </c>
      <c r="B133" s="22" t="s">
        <v>294</v>
      </c>
      <c r="C133" s="22" t="s">
        <v>377</v>
      </c>
      <c r="D133" s="22" t="s">
        <v>378</v>
      </c>
      <c r="E133" s="22">
        <v>0</v>
      </c>
      <c r="F133" s="22">
        <v>0</v>
      </c>
      <c r="G133" s="22">
        <v>0</v>
      </c>
      <c r="H133" s="22">
        <v>0</v>
      </c>
      <c r="I133" s="22">
        <v>0</v>
      </c>
    </row>
    <row r="134" spans="1:9" x14ac:dyDescent="0.35">
      <c r="A134" s="22" t="s">
        <v>114</v>
      </c>
      <c r="B134" s="22" t="s">
        <v>294</v>
      </c>
      <c r="C134" s="22" t="s">
        <v>379</v>
      </c>
      <c r="D134" s="22" t="s">
        <v>380</v>
      </c>
      <c r="E134" s="22">
        <v>0</v>
      </c>
      <c r="F134" s="22">
        <v>0</v>
      </c>
      <c r="G134" s="22">
        <v>0</v>
      </c>
      <c r="H134" s="22">
        <v>0</v>
      </c>
      <c r="I134" s="22">
        <v>0</v>
      </c>
    </row>
    <row r="135" spans="1:9" x14ac:dyDescent="0.35">
      <c r="A135" s="22" t="s">
        <v>114</v>
      </c>
      <c r="B135" s="22" t="s">
        <v>294</v>
      </c>
      <c r="C135" s="22" t="s">
        <v>381</v>
      </c>
      <c r="D135" s="22" t="s">
        <v>382</v>
      </c>
      <c r="E135" s="22">
        <v>0</v>
      </c>
      <c r="F135" s="22">
        <v>0</v>
      </c>
      <c r="G135" s="22">
        <v>0</v>
      </c>
      <c r="H135" s="22">
        <v>0</v>
      </c>
      <c r="I135" s="22">
        <v>0</v>
      </c>
    </row>
    <row r="136" spans="1:9" x14ac:dyDescent="0.35">
      <c r="A136" s="22" t="s">
        <v>114</v>
      </c>
      <c r="B136" s="22" t="s">
        <v>294</v>
      </c>
      <c r="C136" s="22" t="s">
        <v>383</v>
      </c>
      <c r="D136" s="22" t="s">
        <v>384</v>
      </c>
      <c r="E136" s="22">
        <v>0</v>
      </c>
      <c r="F136" s="22">
        <v>0</v>
      </c>
      <c r="G136" s="22">
        <v>0</v>
      </c>
      <c r="H136" s="22">
        <v>0</v>
      </c>
      <c r="I136" s="22">
        <v>0</v>
      </c>
    </row>
    <row r="137" spans="1:9" x14ac:dyDescent="0.35">
      <c r="A137" s="22" t="s">
        <v>114</v>
      </c>
      <c r="B137" s="22" t="s">
        <v>294</v>
      </c>
      <c r="C137" s="22" t="s">
        <v>385</v>
      </c>
      <c r="D137" s="22" t="s">
        <v>386</v>
      </c>
      <c r="E137" s="22">
        <v>0</v>
      </c>
      <c r="F137" s="22">
        <v>0</v>
      </c>
      <c r="G137" s="22">
        <v>0</v>
      </c>
      <c r="H137" s="22">
        <v>0</v>
      </c>
      <c r="I137" s="22">
        <v>0</v>
      </c>
    </row>
    <row r="138" spans="1:9" x14ac:dyDescent="0.35">
      <c r="A138" s="22" t="s">
        <v>114</v>
      </c>
      <c r="B138" s="22" t="s">
        <v>294</v>
      </c>
      <c r="C138" s="22" t="s">
        <v>387</v>
      </c>
      <c r="D138" s="22" t="s">
        <v>388</v>
      </c>
      <c r="E138" s="22">
        <v>0</v>
      </c>
      <c r="F138" s="22">
        <v>0</v>
      </c>
      <c r="G138" s="22">
        <v>0</v>
      </c>
      <c r="H138" s="22">
        <v>0</v>
      </c>
      <c r="I138" s="22">
        <v>0</v>
      </c>
    </row>
    <row r="139" spans="1:9" x14ac:dyDescent="0.35">
      <c r="A139" s="22" t="s">
        <v>114</v>
      </c>
      <c r="B139" s="22" t="s">
        <v>294</v>
      </c>
      <c r="C139" s="22" t="s">
        <v>389</v>
      </c>
      <c r="D139" s="22" t="s">
        <v>390</v>
      </c>
      <c r="E139" s="22">
        <v>0</v>
      </c>
      <c r="F139" s="22">
        <v>0</v>
      </c>
      <c r="G139" s="22">
        <v>0</v>
      </c>
      <c r="H139" s="22">
        <v>0</v>
      </c>
      <c r="I139" s="22">
        <v>0</v>
      </c>
    </row>
    <row r="140" spans="1:9" x14ac:dyDescent="0.35">
      <c r="A140" s="22" t="s">
        <v>114</v>
      </c>
      <c r="B140" s="22" t="s">
        <v>294</v>
      </c>
      <c r="C140" s="22" t="s">
        <v>391</v>
      </c>
      <c r="D140" s="22" t="s">
        <v>392</v>
      </c>
      <c r="E140" s="22">
        <v>0</v>
      </c>
      <c r="F140" s="22">
        <v>0</v>
      </c>
      <c r="G140" s="22">
        <v>0</v>
      </c>
      <c r="H140" s="22">
        <v>0</v>
      </c>
      <c r="I140" s="22">
        <v>0</v>
      </c>
    </row>
    <row r="141" spans="1:9" x14ac:dyDescent="0.35">
      <c r="A141" s="22" t="s">
        <v>114</v>
      </c>
      <c r="B141" s="22" t="s">
        <v>294</v>
      </c>
      <c r="C141" s="22" t="s">
        <v>393</v>
      </c>
      <c r="D141" s="22" t="s">
        <v>394</v>
      </c>
      <c r="E141" s="22">
        <v>0</v>
      </c>
      <c r="F141" s="22">
        <v>0</v>
      </c>
      <c r="G141" s="22">
        <v>0</v>
      </c>
      <c r="H141" s="22">
        <v>0</v>
      </c>
      <c r="I141" s="22">
        <v>0</v>
      </c>
    </row>
    <row r="142" spans="1:9" x14ac:dyDescent="0.35">
      <c r="A142" s="22" t="s">
        <v>114</v>
      </c>
      <c r="B142" s="22" t="s">
        <v>294</v>
      </c>
      <c r="C142" s="22" t="s">
        <v>395</v>
      </c>
      <c r="D142" s="22" t="s">
        <v>396</v>
      </c>
      <c r="E142" s="22">
        <v>0</v>
      </c>
      <c r="F142" s="22">
        <v>0</v>
      </c>
      <c r="G142" s="22">
        <v>0</v>
      </c>
      <c r="H142" s="22">
        <v>0</v>
      </c>
      <c r="I142" s="22">
        <v>0</v>
      </c>
    </row>
    <row r="143" spans="1:9" x14ac:dyDescent="0.35">
      <c r="A143" s="22" t="s">
        <v>114</v>
      </c>
      <c r="B143" s="22" t="s">
        <v>294</v>
      </c>
      <c r="C143" s="22" t="s">
        <v>397</v>
      </c>
      <c r="D143" s="22" t="s">
        <v>398</v>
      </c>
      <c r="E143" s="22">
        <v>0</v>
      </c>
      <c r="F143" s="22">
        <v>0</v>
      </c>
      <c r="G143" s="22">
        <v>0</v>
      </c>
      <c r="H143" s="22">
        <v>0</v>
      </c>
      <c r="I143" s="22">
        <v>0</v>
      </c>
    </row>
    <row r="144" spans="1:9" x14ac:dyDescent="0.35">
      <c r="A144" s="22" t="s">
        <v>114</v>
      </c>
      <c r="B144" s="22" t="s">
        <v>294</v>
      </c>
      <c r="C144" s="22" t="s">
        <v>399</v>
      </c>
      <c r="D144" s="22" t="s">
        <v>400</v>
      </c>
      <c r="E144" s="22">
        <v>0</v>
      </c>
      <c r="F144" s="22">
        <v>0</v>
      </c>
      <c r="G144" s="22">
        <v>0</v>
      </c>
      <c r="H144" s="22">
        <v>0</v>
      </c>
      <c r="I144" s="22">
        <v>0</v>
      </c>
    </row>
    <row r="145" spans="1:9" x14ac:dyDescent="0.35">
      <c r="A145" s="22" t="s">
        <v>114</v>
      </c>
      <c r="B145" s="22" t="s">
        <v>294</v>
      </c>
      <c r="C145" s="22" t="s">
        <v>401</v>
      </c>
      <c r="D145" s="22" t="s">
        <v>402</v>
      </c>
      <c r="E145" s="22">
        <v>0</v>
      </c>
      <c r="F145" s="22">
        <v>0</v>
      </c>
      <c r="G145" s="22">
        <v>0</v>
      </c>
      <c r="H145" s="22">
        <v>0</v>
      </c>
      <c r="I145" s="22">
        <v>0</v>
      </c>
    </row>
    <row r="146" spans="1:9" x14ac:dyDescent="0.35">
      <c r="A146" s="22" t="s">
        <v>114</v>
      </c>
      <c r="B146" s="22" t="s">
        <v>294</v>
      </c>
      <c r="C146" s="22" t="s">
        <v>403</v>
      </c>
      <c r="D146" s="22" t="s">
        <v>404</v>
      </c>
      <c r="E146" s="22">
        <v>0</v>
      </c>
      <c r="F146" s="22">
        <v>0</v>
      </c>
      <c r="G146" s="22">
        <v>0</v>
      </c>
      <c r="H146" s="22">
        <v>0</v>
      </c>
      <c r="I146" s="22">
        <v>0</v>
      </c>
    </row>
    <row r="147" spans="1:9" x14ac:dyDescent="0.35">
      <c r="A147" s="22" t="s">
        <v>114</v>
      </c>
      <c r="B147" s="22" t="s">
        <v>294</v>
      </c>
      <c r="C147" s="22" t="s">
        <v>405</v>
      </c>
      <c r="D147" s="22" t="s">
        <v>406</v>
      </c>
      <c r="E147" s="22">
        <v>0</v>
      </c>
      <c r="F147" s="22">
        <v>0</v>
      </c>
      <c r="G147" s="22">
        <v>0</v>
      </c>
      <c r="H147" s="22">
        <v>0</v>
      </c>
      <c r="I147" s="22">
        <v>0</v>
      </c>
    </row>
    <row r="148" spans="1:9" x14ac:dyDescent="0.35">
      <c r="A148" s="22" t="s">
        <v>114</v>
      </c>
      <c r="B148" s="22" t="s">
        <v>294</v>
      </c>
      <c r="C148" s="22" t="s">
        <v>407</v>
      </c>
      <c r="D148" s="22" t="s">
        <v>408</v>
      </c>
      <c r="E148" s="22">
        <v>0</v>
      </c>
      <c r="F148" s="22">
        <v>0</v>
      </c>
      <c r="G148" s="22">
        <v>0</v>
      </c>
      <c r="H148" s="22">
        <v>0</v>
      </c>
      <c r="I148" s="22">
        <v>0</v>
      </c>
    </row>
    <row r="149" spans="1:9" x14ac:dyDescent="0.35">
      <c r="A149" s="22" t="s">
        <v>114</v>
      </c>
      <c r="B149" s="22" t="s">
        <v>294</v>
      </c>
      <c r="C149" s="22" t="s">
        <v>409</v>
      </c>
      <c r="D149" s="22" t="s">
        <v>410</v>
      </c>
      <c r="E149" s="22">
        <v>0</v>
      </c>
      <c r="F149" s="22">
        <v>0</v>
      </c>
      <c r="G149" s="22">
        <v>0</v>
      </c>
      <c r="H149" s="22">
        <v>0</v>
      </c>
      <c r="I149" s="22">
        <v>0</v>
      </c>
    </row>
    <row r="150" spans="1:9" x14ac:dyDescent="0.35">
      <c r="A150" s="22" t="s">
        <v>114</v>
      </c>
      <c r="B150" s="22" t="s">
        <v>294</v>
      </c>
      <c r="C150" s="22" t="s">
        <v>411</v>
      </c>
      <c r="D150" s="22" t="s">
        <v>412</v>
      </c>
      <c r="E150" s="22">
        <v>0</v>
      </c>
      <c r="F150" s="22">
        <v>0</v>
      </c>
      <c r="G150" s="22">
        <v>0</v>
      </c>
      <c r="H150" s="22">
        <v>0</v>
      </c>
      <c r="I150" s="22">
        <v>0</v>
      </c>
    </row>
    <row r="151" spans="1:9" x14ac:dyDescent="0.35">
      <c r="A151" s="22" t="s">
        <v>114</v>
      </c>
      <c r="B151" s="22" t="s">
        <v>294</v>
      </c>
      <c r="C151" s="22" t="s">
        <v>413</v>
      </c>
      <c r="D151" s="22" t="s">
        <v>414</v>
      </c>
      <c r="E151" s="22">
        <v>0</v>
      </c>
      <c r="F151" s="22">
        <v>0</v>
      </c>
      <c r="G151" s="22">
        <v>0</v>
      </c>
      <c r="H151" s="22">
        <v>0</v>
      </c>
      <c r="I151" s="22">
        <v>0</v>
      </c>
    </row>
    <row r="152" spans="1:9" x14ac:dyDescent="0.35">
      <c r="A152" s="22" t="s">
        <v>114</v>
      </c>
      <c r="B152" s="22" t="s">
        <v>294</v>
      </c>
      <c r="C152" s="22" t="s">
        <v>415</v>
      </c>
      <c r="D152" s="22" t="s">
        <v>416</v>
      </c>
      <c r="E152" s="22">
        <v>0</v>
      </c>
      <c r="F152" s="22">
        <v>0</v>
      </c>
      <c r="G152" s="22">
        <v>0</v>
      </c>
      <c r="H152" s="22">
        <v>0</v>
      </c>
      <c r="I152" s="22">
        <v>0</v>
      </c>
    </row>
    <row r="153" spans="1:9" x14ac:dyDescent="0.35">
      <c r="A153" s="22" t="s">
        <v>114</v>
      </c>
      <c r="B153" s="22" t="s">
        <v>294</v>
      </c>
      <c r="C153" s="22" t="s">
        <v>417</v>
      </c>
      <c r="D153" s="22" t="s">
        <v>418</v>
      </c>
      <c r="E153" s="22">
        <v>0</v>
      </c>
      <c r="F153" s="22">
        <v>0</v>
      </c>
      <c r="G153" s="22">
        <v>0</v>
      </c>
      <c r="H153" s="22">
        <v>0</v>
      </c>
      <c r="I153" s="22">
        <v>0</v>
      </c>
    </row>
    <row r="154" spans="1:9" x14ac:dyDescent="0.35">
      <c r="A154" s="22" t="s">
        <v>114</v>
      </c>
      <c r="B154" s="22" t="s">
        <v>294</v>
      </c>
      <c r="C154" s="22" t="s">
        <v>419</v>
      </c>
      <c r="D154" s="22" t="s">
        <v>420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</row>
    <row r="155" spans="1:9" x14ac:dyDescent="0.35">
      <c r="A155" s="22" t="s">
        <v>114</v>
      </c>
      <c r="B155" s="22" t="s">
        <v>294</v>
      </c>
      <c r="C155" s="22" t="s">
        <v>421</v>
      </c>
      <c r="D155" s="22" t="s">
        <v>422</v>
      </c>
      <c r="E155" s="22">
        <v>0</v>
      </c>
      <c r="F155" s="22">
        <v>0</v>
      </c>
      <c r="G155" s="22">
        <v>0</v>
      </c>
      <c r="H155" s="22">
        <v>0</v>
      </c>
      <c r="I155" s="22">
        <v>0</v>
      </c>
    </row>
    <row r="156" spans="1:9" x14ac:dyDescent="0.35">
      <c r="A156" s="22" t="s">
        <v>114</v>
      </c>
      <c r="B156" s="22" t="s">
        <v>294</v>
      </c>
      <c r="C156" s="22" t="s">
        <v>423</v>
      </c>
      <c r="D156" s="22" t="s">
        <v>424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</row>
    <row r="157" spans="1:9" x14ac:dyDescent="0.35">
      <c r="A157" s="22" t="s">
        <v>114</v>
      </c>
      <c r="B157" s="22" t="s">
        <v>294</v>
      </c>
      <c r="C157" s="22" t="s">
        <v>425</v>
      </c>
      <c r="D157" s="22" t="s">
        <v>426</v>
      </c>
      <c r="E157" s="22">
        <v>0</v>
      </c>
      <c r="F157" s="22">
        <v>0</v>
      </c>
      <c r="G157" s="22">
        <v>0</v>
      </c>
      <c r="H157" s="22">
        <v>0</v>
      </c>
      <c r="I157" s="22">
        <v>0</v>
      </c>
    </row>
    <row r="158" spans="1:9" x14ac:dyDescent="0.35">
      <c r="A158" s="22" t="s">
        <v>114</v>
      </c>
      <c r="B158" s="22" t="s">
        <v>294</v>
      </c>
      <c r="C158" s="22" t="s">
        <v>427</v>
      </c>
      <c r="D158" s="22" t="s">
        <v>428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</row>
    <row r="159" spans="1:9" x14ac:dyDescent="0.35">
      <c r="A159" s="22" t="s">
        <v>114</v>
      </c>
      <c r="B159" s="22" t="s">
        <v>294</v>
      </c>
      <c r="C159" s="22" t="s">
        <v>429</v>
      </c>
      <c r="D159" s="22" t="s">
        <v>430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</row>
    <row r="160" spans="1:9" x14ac:dyDescent="0.35">
      <c r="A160" s="22" t="s">
        <v>114</v>
      </c>
      <c r="B160" s="22" t="s">
        <v>294</v>
      </c>
      <c r="C160" s="22" t="s">
        <v>431</v>
      </c>
      <c r="D160" s="22" t="s">
        <v>432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</row>
    <row r="161" spans="1:9" x14ac:dyDescent="0.35">
      <c r="A161" s="22" t="s">
        <v>114</v>
      </c>
      <c r="B161" s="22" t="s">
        <v>294</v>
      </c>
      <c r="C161" s="22" t="s">
        <v>433</v>
      </c>
      <c r="D161" s="22" t="s">
        <v>434</v>
      </c>
      <c r="E161" s="22">
        <v>0</v>
      </c>
      <c r="F161" s="22">
        <v>0</v>
      </c>
      <c r="G161" s="22">
        <v>0</v>
      </c>
      <c r="H161" s="22">
        <v>0</v>
      </c>
      <c r="I161" s="22">
        <v>0</v>
      </c>
    </row>
    <row r="162" spans="1:9" x14ac:dyDescent="0.35">
      <c r="A162" s="22" t="s">
        <v>114</v>
      </c>
      <c r="B162" s="22" t="s">
        <v>294</v>
      </c>
      <c r="C162" s="22" t="s">
        <v>435</v>
      </c>
      <c r="D162" s="22" t="s">
        <v>436</v>
      </c>
      <c r="E162" s="22">
        <v>0</v>
      </c>
      <c r="F162" s="22">
        <v>0</v>
      </c>
      <c r="G162" s="22">
        <v>0</v>
      </c>
      <c r="H162" s="22">
        <v>0</v>
      </c>
      <c r="I162" s="22">
        <v>0</v>
      </c>
    </row>
    <row r="163" spans="1:9" x14ac:dyDescent="0.35">
      <c r="A163" s="22" t="s">
        <v>114</v>
      </c>
      <c r="B163" s="22" t="s">
        <v>294</v>
      </c>
      <c r="C163" s="22" t="s">
        <v>437</v>
      </c>
      <c r="D163" s="22" t="s">
        <v>438</v>
      </c>
      <c r="E163" s="22">
        <v>0</v>
      </c>
      <c r="F163" s="22">
        <v>0</v>
      </c>
      <c r="G163" s="22">
        <v>0</v>
      </c>
      <c r="H163" s="22">
        <v>0</v>
      </c>
      <c r="I163" s="22">
        <v>0</v>
      </c>
    </row>
    <row r="164" spans="1:9" x14ac:dyDescent="0.35">
      <c r="A164" s="22" t="s">
        <v>114</v>
      </c>
      <c r="B164" s="22" t="s">
        <v>294</v>
      </c>
      <c r="C164" s="22" t="s">
        <v>439</v>
      </c>
      <c r="D164" s="22" t="s">
        <v>440</v>
      </c>
      <c r="E164" s="22">
        <v>0</v>
      </c>
      <c r="F164" s="22">
        <v>0</v>
      </c>
      <c r="G164" s="22">
        <v>0</v>
      </c>
      <c r="H164" s="22">
        <v>0</v>
      </c>
      <c r="I164" s="22">
        <v>0</v>
      </c>
    </row>
    <row r="165" spans="1:9" x14ac:dyDescent="0.35">
      <c r="A165" s="22" t="s">
        <v>114</v>
      </c>
      <c r="B165" s="22" t="s">
        <v>294</v>
      </c>
      <c r="C165" s="22" t="s">
        <v>441</v>
      </c>
      <c r="D165" s="22" t="s">
        <v>442</v>
      </c>
      <c r="E165" s="22">
        <v>0</v>
      </c>
      <c r="F165" s="22">
        <v>0</v>
      </c>
      <c r="G165" s="22">
        <v>0</v>
      </c>
      <c r="H165" s="22">
        <v>0</v>
      </c>
      <c r="I165" s="22">
        <v>0</v>
      </c>
    </row>
    <row r="166" spans="1:9" x14ac:dyDescent="0.35">
      <c r="A166" s="22" t="s">
        <v>114</v>
      </c>
      <c r="B166" s="22" t="s">
        <v>294</v>
      </c>
      <c r="C166" s="22" t="s">
        <v>443</v>
      </c>
      <c r="D166" s="22" t="s">
        <v>444</v>
      </c>
      <c r="E166" s="22">
        <v>0</v>
      </c>
      <c r="F166" s="22">
        <v>0</v>
      </c>
      <c r="G166" s="22">
        <v>0</v>
      </c>
      <c r="H166" s="22">
        <v>0</v>
      </c>
      <c r="I166" s="22">
        <v>0</v>
      </c>
    </row>
    <row r="167" spans="1:9" x14ac:dyDescent="0.35">
      <c r="A167" s="22" t="s">
        <v>114</v>
      </c>
      <c r="B167" s="22" t="s">
        <v>294</v>
      </c>
      <c r="C167" s="22" t="s">
        <v>445</v>
      </c>
      <c r="D167" s="22" t="s">
        <v>446</v>
      </c>
      <c r="E167" s="22">
        <v>0</v>
      </c>
      <c r="F167" s="22">
        <v>0</v>
      </c>
      <c r="G167" s="22">
        <v>0</v>
      </c>
      <c r="H167" s="22">
        <v>0</v>
      </c>
      <c r="I167" s="22">
        <v>0</v>
      </c>
    </row>
    <row r="168" spans="1:9" x14ac:dyDescent="0.35">
      <c r="A168" s="22" t="s">
        <v>114</v>
      </c>
      <c r="B168" s="22" t="s">
        <v>294</v>
      </c>
      <c r="C168" s="22" t="s">
        <v>447</v>
      </c>
      <c r="D168" s="22" t="s">
        <v>448</v>
      </c>
      <c r="E168" s="22">
        <v>0</v>
      </c>
      <c r="F168" s="22">
        <v>0</v>
      </c>
      <c r="G168" s="22">
        <v>0</v>
      </c>
      <c r="H168" s="22">
        <v>0</v>
      </c>
      <c r="I168" s="22">
        <v>0</v>
      </c>
    </row>
    <row r="169" spans="1:9" x14ac:dyDescent="0.35">
      <c r="A169" s="22" t="s">
        <v>114</v>
      </c>
      <c r="B169" s="22" t="s">
        <v>294</v>
      </c>
      <c r="C169" s="22" t="s">
        <v>449</v>
      </c>
      <c r="D169" s="22" t="s">
        <v>450</v>
      </c>
      <c r="E169" s="22">
        <v>0</v>
      </c>
      <c r="F169" s="22">
        <v>0</v>
      </c>
      <c r="G169" s="22">
        <v>0</v>
      </c>
      <c r="H169" s="22">
        <v>0</v>
      </c>
      <c r="I169" s="22">
        <v>0</v>
      </c>
    </row>
    <row r="170" spans="1:9" x14ac:dyDescent="0.35">
      <c r="A170" s="22" t="s">
        <v>114</v>
      </c>
      <c r="B170" s="22" t="s">
        <v>294</v>
      </c>
      <c r="C170" s="22" t="s">
        <v>451</v>
      </c>
      <c r="D170" s="22" t="s">
        <v>452</v>
      </c>
      <c r="E170" s="22">
        <v>0</v>
      </c>
      <c r="F170" s="22">
        <v>0</v>
      </c>
      <c r="G170" s="22">
        <v>0</v>
      </c>
      <c r="H170" s="22">
        <v>0</v>
      </c>
      <c r="I170" s="22">
        <v>0</v>
      </c>
    </row>
    <row r="171" spans="1:9" x14ac:dyDescent="0.35">
      <c r="A171" s="22" t="s">
        <v>114</v>
      </c>
      <c r="B171" s="22" t="s">
        <v>294</v>
      </c>
      <c r="C171" s="22" t="s">
        <v>453</v>
      </c>
      <c r="D171" s="22" t="s">
        <v>454</v>
      </c>
      <c r="E171" s="22">
        <v>0</v>
      </c>
      <c r="F171" s="22">
        <v>0</v>
      </c>
      <c r="G171" s="22">
        <v>0</v>
      </c>
      <c r="H171" s="22">
        <v>0</v>
      </c>
      <c r="I171" s="22">
        <v>0</v>
      </c>
    </row>
    <row r="172" spans="1:9" x14ac:dyDescent="0.35">
      <c r="A172" s="22" t="s">
        <v>114</v>
      </c>
      <c r="B172" s="22" t="s">
        <v>294</v>
      </c>
      <c r="C172" s="22" t="s">
        <v>455</v>
      </c>
      <c r="D172" s="22" t="s">
        <v>456</v>
      </c>
      <c r="E172" s="22">
        <v>0</v>
      </c>
      <c r="F172" s="22">
        <v>0</v>
      </c>
      <c r="G172" s="22">
        <v>0</v>
      </c>
      <c r="H172" s="22">
        <v>0</v>
      </c>
      <c r="I172" s="22">
        <v>0</v>
      </c>
    </row>
    <row r="173" spans="1:9" x14ac:dyDescent="0.35">
      <c r="A173" s="22" t="s">
        <v>114</v>
      </c>
      <c r="B173" s="22" t="s">
        <v>294</v>
      </c>
      <c r="C173" s="22" t="s">
        <v>457</v>
      </c>
      <c r="D173" s="22" t="s">
        <v>458</v>
      </c>
      <c r="E173" s="22">
        <v>0</v>
      </c>
      <c r="F173" s="22">
        <v>0</v>
      </c>
      <c r="G173" s="22">
        <v>0</v>
      </c>
      <c r="H173" s="22">
        <v>0</v>
      </c>
      <c r="I173" s="22">
        <v>0</v>
      </c>
    </row>
    <row r="174" spans="1:9" x14ac:dyDescent="0.35">
      <c r="A174" s="22" t="s">
        <v>114</v>
      </c>
      <c r="B174" s="22" t="s">
        <v>294</v>
      </c>
      <c r="C174" s="22" t="s">
        <v>459</v>
      </c>
      <c r="D174" s="22" t="s">
        <v>460</v>
      </c>
      <c r="E174" s="22">
        <v>0</v>
      </c>
      <c r="F174" s="22">
        <v>0</v>
      </c>
      <c r="G174" s="22">
        <v>0</v>
      </c>
      <c r="H174" s="22">
        <v>0</v>
      </c>
      <c r="I174" s="22">
        <v>0</v>
      </c>
    </row>
    <row r="175" spans="1:9" x14ac:dyDescent="0.35">
      <c r="A175" s="22" t="s">
        <v>114</v>
      </c>
      <c r="B175" s="22" t="s">
        <v>294</v>
      </c>
      <c r="C175" s="22" t="s">
        <v>461</v>
      </c>
      <c r="D175" s="22" t="s">
        <v>462</v>
      </c>
      <c r="E175" s="22">
        <v>0</v>
      </c>
      <c r="F175" s="22">
        <v>0</v>
      </c>
      <c r="G175" s="22">
        <v>0</v>
      </c>
      <c r="H175" s="22">
        <v>0</v>
      </c>
      <c r="I175" s="22">
        <v>0</v>
      </c>
    </row>
    <row r="176" spans="1:9" x14ac:dyDescent="0.35">
      <c r="A176" s="22" t="s">
        <v>114</v>
      </c>
      <c r="B176" s="22" t="s">
        <v>294</v>
      </c>
      <c r="C176" s="22" t="s">
        <v>463</v>
      </c>
      <c r="D176" s="22" t="s">
        <v>464</v>
      </c>
      <c r="E176" s="22">
        <v>0</v>
      </c>
      <c r="F176" s="22">
        <v>0</v>
      </c>
      <c r="G176" s="22">
        <v>0</v>
      </c>
      <c r="H176" s="22">
        <v>0</v>
      </c>
      <c r="I176" s="22">
        <v>0</v>
      </c>
    </row>
    <row r="177" spans="1:9" x14ac:dyDescent="0.35">
      <c r="A177" s="22" t="s">
        <v>114</v>
      </c>
      <c r="B177" s="22" t="s">
        <v>294</v>
      </c>
      <c r="C177" s="22" t="s">
        <v>465</v>
      </c>
      <c r="D177" s="22" t="s">
        <v>466</v>
      </c>
      <c r="E177" s="22">
        <v>0</v>
      </c>
      <c r="F177" s="22">
        <v>0</v>
      </c>
      <c r="G177" s="22">
        <v>0</v>
      </c>
      <c r="H177" s="22">
        <v>0</v>
      </c>
      <c r="I177" s="22">
        <v>0</v>
      </c>
    </row>
    <row r="178" spans="1:9" x14ac:dyDescent="0.35">
      <c r="A178" s="22" t="s">
        <v>114</v>
      </c>
      <c r="B178" s="22" t="s">
        <v>294</v>
      </c>
      <c r="C178" s="22" t="s">
        <v>467</v>
      </c>
      <c r="D178" s="22" t="s">
        <v>468</v>
      </c>
      <c r="E178" s="22">
        <v>0</v>
      </c>
      <c r="F178" s="22">
        <v>0</v>
      </c>
      <c r="G178" s="22">
        <v>0</v>
      </c>
      <c r="H178" s="22">
        <v>0</v>
      </c>
      <c r="I178" s="22">
        <v>0</v>
      </c>
    </row>
    <row r="179" spans="1:9" x14ac:dyDescent="0.35">
      <c r="A179" s="22" t="s">
        <v>114</v>
      </c>
      <c r="B179" s="22" t="s">
        <v>294</v>
      </c>
      <c r="C179" s="22" t="s">
        <v>469</v>
      </c>
      <c r="D179" s="22" t="s">
        <v>470</v>
      </c>
      <c r="E179" s="22">
        <v>0</v>
      </c>
      <c r="F179" s="22">
        <v>0</v>
      </c>
      <c r="G179" s="22">
        <v>0</v>
      </c>
      <c r="H179" s="22">
        <v>0</v>
      </c>
      <c r="I179" s="22">
        <v>0</v>
      </c>
    </row>
    <row r="180" spans="1:9" x14ac:dyDescent="0.35">
      <c r="A180" s="22" t="s">
        <v>114</v>
      </c>
      <c r="B180" s="22" t="s">
        <v>294</v>
      </c>
      <c r="C180" s="22" t="s">
        <v>471</v>
      </c>
      <c r="D180" s="22" t="s">
        <v>472</v>
      </c>
      <c r="E180" s="22">
        <v>0</v>
      </c>
      <c r="F180" s="22">
        <v>0</v>
      </c>
      <c r="G180" s="22">
        <v>0</v>
      </c>
      <c r="H180" s="22">
        <v>0</v>
      </c>
      <c r="I180" s="22">
        <v>0</v>
      </c>
    </row>
    <row r="181" spans="1:9" x14ac:dyDescent="0.35">
      <c r="A181" s="22" t="s">
        <v>114</v>
      </c>
      <c r="B181" s="22" t="s">
        <v>294</v>
      </c>
      <c r="C181" s="22" t="s">
        <v>473</v>
      </c>
      <c r="D181" s="22" t="s">
        <v>474</v>
      </c>
      <c r="E181" s="22">
        <v>0</v>
      </c>
      <c r="F181" s="22">
        <v>0</v>
      </c>
      <c r="G181" s="22">
        <v>0</v>
      </c>
      <c r="H181" s="22">
        <v>0</v>
      </c>
      <c r="I181" s="22">
        <v>0</v>
      </c>
    </row>
    <row r="182" spans="1:9" x14ac:dyDescent="0.35">
      <c r="A182" s="22" t="s">
        <v>114</v>
      </c>
      <c r="B182" s="22" t="s">
        <v>294</v>
      </c>
      <c r="C182" s="22" t="s">
        <v>475</v>
      </c>
      <c r="D182" s="22" t="s">
        <v>476</v>
      </c>
      <c r="E182" s="22">
        <v>0</v>
      </c>
      <c r="F182" s="22">
        <v>0</v>
      </c>
      <c r="G182" s="22">
        <v>0</v>
      </c>
      <c r="H182" s="22">
        <v>0</v>
      </c>
      <c r="I182" s="22">
        <v>0</v>
      </c>
    </row>
    <row r="183" spans="1:9" x14ac:dyDescent="0.35">
      <c r="A183" s="22" t="s">
        <v>114</v>
      </c>
      <c r="B183" s="22" t="s">
        <v>294</v>
      </c>
      <c r="C183" s="22" t="s">
        <v>477</v>
      </c>
      <c r="D183" s="22" t="s">
        <v>478</v>
      </c>
      <c r="E183" s="22">
        <v>0</v>
      </c>
      <c r="F183" s="22">
        <v>0</v>
      </c>
      <c r="G183" s="22">
        <v>0</v>
      </c>
      <c r="H183" s="22">
        <v>0</v>
      </c>
      <c r="I183" s="22">
        <v>0</v>
      </c>
    </row>
    <row r="184" spans="1:9" x14ac:dyDescent="0.35">
      <c r="A184" s="22" t="s">
        <v>114</v>
      </c>
      <c r="B184" s="22" t="s">
        <v>294</v>
      </c>
      <c r="C184" s="22" t="s">
        <v>479</v>
      </c>
      <c r="D184" s="22" t="s">
        <v>480</v>
      </c>
      <c r="E184" s="22">
        <v>0</v>
      </c>
      <c r="F184" s="22">
        <v>0</v>
      </c>
      <c r="G184" s="22">
        <v>0</v>
      </c>
      <c r="H184" s="22">
        <v>0</v>
      </c>
      <c r="I184" s="22">
        <v>0</v>
      </c>
    </row>
    <row r="185" spans="1:9" x14ac:dyDescent="0.35">
      <c r="A185" s="22" t="s">
        <v>114</v>
      </c>
      <c r="B185" s="22" t="s">
        <v>294</v>
      </c>
      <c r="C185" s="22" t="s">
        <v>481</v>
      </c>
      <c r="D185" s="22" t="s">
        <v>482</v>
      </c>
      <c r="E185" s="22">
        <v>0</v>
      </c>
      <c r="F185" s="22">
        <v>0</v>
      </c>
      <c r="G185" s="22">
        <v>0</v>
      </c>
      <c r="H185" s="22">
        <v>0</v>
      </c>
      <c r="I185" s="22">
        <v>0</v>
      </c>
    </row>
    <row r="186" spans="1:9" x14ac:dyDescent="0.35">
      <c r="A186" s="22" t="s">
        <v>114</v>
      </c>
      <c r="B186" s="22" t="s">
        <v>294</v>
      </c>
      <c r="C186" s="22" t="s">
        <v>483</v>
      </c>
      <c r="D186" s="22" t="s">
        <v>484</v>
      </c>
      <c r="E186" s="22">
        <v>0</v>
      </c>
      <c r="F186" s="22">
        <v>0</v>
      </c>
      <c r="G186" s="22">
        <v>0</v>
      </c>
      <c r="H186" s="22">
        <v>0</v>
      </c>
      <c r="I186" s="22">
        <v>0</v>
      </c>
    </row>
    <row r="187" spans="1:9" x14ac:dyDescent="0.35">
      <c r="A187" s="22" t="s">
        <v>114</v>
      </c>
      <c r="B187" s="22" t="s">
        <v>294</v>
      </c>
      <c r="C187" s="22" t="s">
        <v>485</v>
      </c>
      <c r="D187" s="22" t="s">
        <v>486</v>
      </c>
      <c r="E187" s="22">
        <v>0</v>
      </c>
      <c r="F187" s="22">
        <v>0</v>
      </c>
      <c r="G187" s="22">
        <v>0</v>
      </c>
      <c r="H187" s="22">
        <v>0</v>
      </c>
      <c r="I187" s="22">
        <v>0</v>
      </c>
    </row>
    <row r="188" spans="1:9" x14ac:dyDescent="0.35">
      <c r="A188" s="22" t="s">
        <v>114</v>
      </c>
      <c r="B188" s="22" t="s">
        <v>294</v>
      </c>
      <c r="C188" s="22" t="s">
        <v>487</v>
      </c>
      <c r="D188" s="22" t="s">
        <v>488</v>
      </c>
      <c r="E188" s="22">
        <v>0</v>
      </c>
      <c r="F188" s="22">
        <v>0</v>
      </c>
      <c r="G188" s="22">
        <v>0</v>
      </c>
      <c r="H188" s="22">
        <v>0</v>
      </c>
      <c r="I188" s="22">
        <v>0</v>
      </c>
    </row>
    <row r="189" spans="1:9" x14ac:dyDescent="0.35">
      <c r="A189" s="22" t="s">
        <v>114</v>
      </c>
      <c r="B189" s="22" t="s">
        <v>294</v>
      </c>
      <c r="C189" s="22" t="s">
        <v>489</v>
      </c>
      <c r="D189" s="22" t="s">
        <v>490</v>
      </c>
      <c r="E189" s="22">
        <v>0</v>
      </c>
      <c r="F189" s="22">
        <v>0</v>
      </c>
      <c r="G189" s="22">
        <v>0</v>
      </c>
      <c r="H189" s="22">
        <v>0</v>
      </c>
      <c r="I189" s="22">
        <v>0</v>
      </c>
    </row>
    <row r="190" spans="1:9" x14ac:dyDescent="0.35">
      <c r="A190" s="22" t="s">
        <v>114</v>
      </c>
      <c r="B190" s="22" t="s">
        <v>294</v>
      </c>
      <c r="C190" s="22" t="s">
        <v>491</v>
      </c>
      <c r="D190" s="22" t="s">
        <v>492</v>
      </c>
      <c r="E190" s="22">
        <v>0</v>
      </c>
      <c r="F190" s="22">
        <v>0</v>
      </c>
      <c r="G190" s="22">
        <v>0</v>
      </c>
      <c r="H190" s="22">
        <v>0</v>
      </c>
      <c r="I190" s="22">
        <v>0</v>
      </c>
    </row>
    <row r="191" spans="1:9" x14ac:dyDescent="0.35">
      <c r="A191" s="22" t="s">
        <v>114</v>
      </c>
      <c r="B191" s="22" t="s">
        <v>294</v>
      </c>
      <c r="C191" s="22" t="s">
        <v>493</v>
      </c>
      <c r="D191" s="22" t="s">
        <v>494</v>
      </c>
      <c r="E191" s="22">
        <v>0</v>
      </c>
      <c r="F191" s="22">
        <v>0</v>
      </c>
      <c r="G191" s="22">
        <v>0</v>
      </c>
      <c r="H191" s="22">
        <v>0</v>
      </c>
      <c r="I191" s="22">
        <v>0</v>
      </c>
    </row>
    <row r="192" spans="1:9" x14ac:dyDescent="0.35">
      <c r="A192" s="22" t="s">
        <v>114</v>
      </c>
      <c r="B192" s="22" t="s">
        <v>294</v>
      </c>
      <c r="C192" s="22" t="s">
        <v>495</v>
      </c>
      <c r="D192" s="22" t="s">
        <v>496</v>
      </c>
      <c r="E192" s="22">
        <v>0</v>
      </c>
      <c r="F192" s="22">
        <v>0</v>
      </c>
      <c r="G192" s="22">
        <v>0</v>
      </c>
      <c r="H192" s="22">
        <v>0</v>
      </c>
      <c r="I192" s="22">
        <v>0</v>
      </c>
    </row>
    <row r="193" spans="1:9" x14ac:dyDescent="0.35">
      <c r="A193" s="22" t="s">
        <v>114</v>
      </c>
      <c r="B193" s="22" t="s">
        <v>294</v>
      </c>
      <c r="C193" s="22" t="s">
        <v>497</v>
      </c>
      <c r="D193" s="22" t="s">
        <v>498</v>
      </c>
      <c r="E193" s="22">
        <v>0</v>
      </c>
      <c r="F193" s="22">
        <v>0</v>
      </c>
      <c r="G193" s="22">
        <v>0</v>
      </c>
      <c r="H193" s="22">
        <v>0</v>
      </c>
      <c r="I193" s="22">
        <v>0</v>
      </c>
    </row>
    <row r="194" spans="1:9" x14ac:dyDescent="0.35">
      <c r="A194" s="22" t="s">
        <v>114</v>
      </c>
      <c r="B194" s="22" t="s">
        <v>294</v>
      </c>
      <c r="C194" s="22" t="s">
        <v>499</v>
      </c>
      <c r="D194" s="22" t="s">
        <v>500</v>
      </c>
      <c r="E194" s="22">
        <v>0</v>
      </c>
      <c r="F194" s="22">
        <v>0</v>
      </c>
      <c r="G194" s="22">
        <v>0</v>
      </c>
      <c r="H194" s="22">
        <v>0</v>
      </c>
      <c r="I194" s="22">
        <v>0</v>
      </c>
    </row>
    <row r="195" spans="1:9" x14ac:dyDescent="0.35">
      <c r="A195" s="22" t="s">
        <v>114</v>
      </c>
      <c r="B195" s="22" t="s">
        <v>294</v>
      </c>
      <c r="C195" s="22" t="s">
        <v>501</v>
      </c>
      <c r="D195" s="22" t="s">
        <v>502</v>
      </c>
      <c r="E195" s="22">
        <v>0</v>
      </c>
      <c r="F195" s="22">
        <v>0</v>
      </c>
      <c r="G195" s="22">
        <v>0</v>
      </c>
      <c r="H195" s="22">
        <v>0</v>
      </c>
      <c r="I195" s="22">
        <v>0</v>
      </c>
    </row>
    <row r="196" spans="1:9" x14ac:dyDescent="0.35">
      <c r="A196" s="22" t="s">
        <v>114</v>
      </c>
      <c r="B196" s="22" t="s">
        <v>294</v>
      </c>
      <c r="C196" s="22" t="s">
        <v>503</v>
      </c>
      <c r="D196" s="22" t="s">
        <v>504</v>
      </c>
      <c r="E196" s="22">
        <v>0</v>
      </c>
      <c r="F196" s="22">
        <v>0</v>
      </c>
      <c r="G196" s="22">
        <v>0</v>
      </c>
      <c r="H196" s="22">
        <v>0</v>
      </c>
      <c r="I196" s="22">
        <v>0</v>
      </c>
    </row>
    <row r="197" spans="1:9" x14ac:dyDescent="0.35">
      <c r="A197" s="22" t="s">
        <v>114</v>
      </c>
      <c r="B197" s="22" t="s">
        <v>294</v>
      </c>
      <c r="C197" s="22" t="s">
        <v>505</v>
      </c>
      <c r="D197" s="22" t="s">
        <v>506</v>
      </c>
      <c r="E197" s="22">
        <v>0</v>
      </c>
      <c r="F197" s="22">
        <v>0</v>
      </c>
      <c r="G197" s="22">
        <v>0</v>
      </c>
      <c r="H197" s="22">
        <v>0</v>
      </c>
      <c r="I197" s="22">
        <v>0</v>
      </c>
    </row>
    <row r="198" spans="1:9" x14ac:dyDescent="0.35">
      <c r="A198" s="22" t="s">
        <v>114</v>
      </c>
      <c r="B198" s="22" t="s">
        <v>507</v>
      </c>
      <c r="C198" s="22" t="s">
        <v>508</v>
      </c>
      <c r="D198" s="22" t="s">
        <v>509</v>
      </c>
      <c r="E198" s="22">
        <v>0</v>
      </c>
      <c r="F198" s="22">
        <v>0</v>
      </c>
      <c r="G198" s="22">
        <v>0</v>
      </c>
      <c r="H198" s="22">
        <v>0</v>
      </c>
      <c r="I198" s="22">
        <v>0</v>
      </c>
    </row>
    <row r="199" spans="1:9" x14ac:dyDescent="0.35">
      <c r="A199" s="22" t="s">
        <v>114</v>
      </c>
      <c r="B199" s="22" t="s">
        <v>507</v>
      </c>
      <c r="C199" s="22" t="s">
        <v>510</v>
      </c>
      <c r="D199" s="22" t="s">
        <v>511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</row>
    <row r="200" spans="1:9" x14ac:dyDescent="0.35">
      <c r="A200" s="22" t="s">
        <v>114</v>
      </c>
      <c r="B200" s="22" t="s">
        <v>507</v>
      </c>
      <c r="C200" s="22" t="s">
        <v>512</v>
      </c>
      <c r="D200" s="22" t="s">
        <v>513</v>
      </c>
      <c r="E200" s="22">
        <v>0</v>
      </c>
      <c r="F200" s="22">
        <v>0</v>
      </c>
      <c r="G200" s="22">
        <v>0</v>
      </c>
      <c r="H200" s="22">
        <v>0</v>
      </c>
      <c r="I200" s="22">
        <v>0</v>
      </c>
    </row>
    <row r="201" spans="1:9" x14ac:dyDescent="0.35">
      <c r="A201" s="22" t="s">
        <v>114</v>
      </c>
      <c r="B201" s="22" t="s">
        <v>507</v>
      </c>
      <c r="C201" s="22" t="s">
        <v>514</v>
      </c>
      <c r="D201" s="22" t="s">
        <v>515</v>
      </c>
      <c r="E201" s="22">
        <v>0</v>
      </c>
      <c r="F201" s="22">
        <v>0</v>
      </c>
      <c r="G201" s="22">
        <v>0</v>
      </c>
      <c r="H201" s="22">
        <v>0</v>
      </c>
      <c r="I201" s="22">
        <v>0</v>
      </c>
    </row>
    <row r="202" spans="1:9" x14ac:dyDescent="0.35">
      <c r="A202" s="22" t="s">
        <v>114</v>
      </c>
      <c r="B202" s="22" t="s">
        <v>507</v>
      </c>
      <c r="C202" s="22" t="s">
        <v>516</v>
      </c>
      <c r="D202" s="22" t="s">
        <v>517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</row>
    <row r="203" spans="1:9" x14ac:dyDescent="0.35">
      <c r="A203" s="22" t="s">
        <v>114</v>
      </c>
      <c r="B203" s="22" t="s">
        <v>507</v>
      </c>
      <c r="C203" s="22" t="s">
        <v>518</v>
      </c>
      <c r="D203" s="22" t="s">
        <v>519</v>
      </c>
      <c r="E203" s="22">
        <v>0</v>
      </c>
      <c r="F203" s="22">
        <v>0</v>
      </c>
      <c r="G203" s="22">
        <v>0</v>
      </c>
      <c r="H203" s="22">
        <v>0</v>
      </c>
      <c r="I203" s="22">
        <v>0</v>
      </c>
    </row>
    <row r="204" spans="1:9" x14ac:dyDescent="0.35">
      <c r="A204" s="22" t="s">
        <v>114</v>
      </c>
      <c r="B204" s="22" t="s">
        <v>507</v>
      </c>
      <c r="C204" s="22" t="s">
        <v>520</v>
      </c>
      <c r="D204" s="22" t="s">
        <v>521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</row>
    <row r="205" spans="1:9" x14ac:dyDescent="0.35">
      <c r="A205" s="22" t="s">
        <v>114</v>
      </c>
      <c r="B205" s="22" t="s">
        <v>507</v>
      </c>
      <c r="C205" s="22" t="s">
        <v>522</v>
      </c>
      <c r="D205" s="22" t="s">
        <v>523</v>
      </c>
      <c r="E205" s="22">
        <v>0</v>
      </c>
      <c r="F205" s="22">
        <v>0</v>
      </c>
      <c r="G205" s="22">
        <v>0</v>
      </c>
      <c r="H205" s="22">
        <v>0</v>
      </c>
      <c r="I205" s="22">
        <v>0</v>
      </c>
    </row>
    <row r="206" spans="1:9" x14ac:dyDescent="0.35">
      <c r="A206" s="22" t="s">
        <v>114</v>
      </c>
      <c r="B206" s="22" t="s">
        <v>507</v>
      </c>
      <c r="C206" s="22" t="s">
        <v>524</v>
      </c>
      <c r="D206" s="22" t="s">
        <v>525</v>
      </c>
      <c r="E206" s="22">
        <v>0</v>
      </c>
      <c r="F206" s="22">
        <v>0</v>
      </c>
      <c r="G206" s="22">
        <v>0</v>
      </c>
      <c r="H206" s="22">
        <v>0</v>
      </c>
      <c r="I206" s="22">
        <v>0</v>
      </c>
    </row>
    <row r="207" spans="1:9" x14ac:dyDescent="0.35">
      <c r="A207" s="22" t="s">
        <v>114</v>
      </c>
      <c r="B207" s="22" t="s">
        <v>507</v>
      </c>
      <c r="C207" s="22" t="s">
        <v>526</v>
      </c>
      <c r="D207" s="22" t="s">
        <v>527</v>
      </c>
      <c r="E207" s="22">
        <v>0</v>
      </c>
      <c r="F207" s="22">
        <v>0</v>
      </c>
      <c r="G207" s="22">
        <v>0</v>
      </c>
      <c r="H207" s="22">
        <v>0</v>
      </c>
      <c r="I207" s="22">
        <v>0</v>
      </c>
    </row>
    <row r="208" spans="1:9" x14ac:dyDescent="0.35">
      <c r="A208" s="22" t="s">
        <v>114</v>
      </c>
      <c r="B208" s="22" t="s">
        <v>507</v>
      </c>
      <c r="C208" s="22" t="s">
        <v>528</v>
      </c>
      <c r="D208" s="22" t="s">
        <v>529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</row>
    <row r="209" spans="1:9" x14ac:dyDescent="0.35">
      <c r="A209" s="22" t="s">
        <v>114</v>
      </c>
      <c r="B209" s="22" t="s">
        <v>507</v>
      </c>
      <c r="C209" s="22" t="s">
        <v>530</v>
      </c>
      <c r="D209" s="22" t="s">
        <v>531</v>
      </c>
      <c r="E209" s="22">
        <v>0</v>
      </c>
      <c r="F209" s="22">
        <v>0</v>
      </c>
      <c r="G209" s="22">
        <v>0</v>
      </c>
      <c r="H209" s="22">
        <v>0</v>
      </c>
      <c r="I209" s="22">
        <v>0</v>
      </c>
    </row>
    <row r="210" spans="1:9" x14ac:dyDescent="0.35">
      <c r="A210" s="22" t="s">
        <v>114</v>
      </c>
      <c r="B210" s="22" t="s">
        <v>507</v>
      </c>
      <c r="C210" s="22" t="s">
        <v>532</v>
      </c>
      <c r="D210" s="22" t="s">
        <v>533</v>
      </c>
      <c r="E210" s="22">
        <v>0</v>
      </c>
      <c r="F210" s="22">
        <v>0</v>
      </c>
      <c r="G210" s="22">
        <v>0</v>
      </c>
      <c r="H210" s="22">
        <v>0</v>
      </c>
      <c r="I210" s="22">
        <v>0</v>
      </c>
    </row>
    <row r="211" spans="1:9" x14ac:dyDescent="0.35">
      <c r="A211" s="22" t="s">
        <v>114</v>
      </c>
      <c r="B211" s="22" t="s">
        <v>507</v>
      </c>
      <c r="C211" s="22" t="s">
        <v>534</v>
      </c>
      <c r="D211" s="22" t="s">
        <v>535</v>
      </c>
      <c r="E211" s="22">
        <v>0</v>
      </c>
      <c r="F211" s="22">
        <v>0</v>
      </c>
      <c r="G211" s="22">
        <v>0</v>
      </c>
      <c r="H211" s="22">
        <v>0</v>
      </c>
      <c r="I211" s="22">
        <v>0</v>
      </c>
    </row>
    <row r="212" spans="1:9" x14ac:dyDescent="0.35">
      <c r="A212" s="22" t="s">
        <v>114</v>
      </c>
      <c r="B212" s="22" t="s">
        <v>507</v>
      </c>
      <c r="C212" s="22" t="s">
        <v>536</v>
      </c>
      <c r="D212" s="22" t="s">
        <v>537</v>
      </c>
      <c r="E212" s="22">
        <v>0</v>
      </c>
      <c r="F212" s="22">
        <v>0</v>
      </c>
      <c r="G212" s="22">
        <v>0</v>
      </c>
      <c r="H212" s="22">
        <v>0</v>
      </c>
      <c r="I212" s="22">
        <v>0</v>
      </c>
    </row>
    <row r="213" spans="1:9" x14ac:dyDescent="0.35">
      <c r="A213" s="22" t="s">
        <v>114</v>
      </c>
      <c r="B213" s="22" t="s">
        <v>507</v>
      </c>
      <c r="C213" s="22" t="s">
        <v>538</v>
      </c>
      <c r="D213" s="22" t="s">
        <v>539</v>
      </c>
      <c r="E213" s="22">
        <v>0</v>
      </c>
      <c r="F213" s="22">
        <v>0</v>
      </c>
      <c r="G213" s="22">
        <v>0</v>
      </c>
      <c r="H213" s="22">
        <v>0</v>
      </c>
      <c r="I213" s="22">
        <v>0</v>
      </c>
    </row>
    <row r="214" spans="1:9" x14ac:dyDescent="0.35">
      <c r="A214" s="22" t="s">
        <v>114</v>
      </c>
      <c r="B214" s="22" t="s">
        <v>507</v>
      </c>
      <c r="C214" s="22" t="s">
        <v>540</v>
      </c>
      <c r="D214" s="22" t="s">
        <v>541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</row>
    <row r="215" spans="1:9" x14ac:dyDescent="0.35">
      <c r="A215" s="22" t="s">
        <v>114</v>
      </c>
      <c r="B215" s="22" t="s">
        <v>507</v>
      </c>
      <c r="C215" s="22" t="s">
        <v>542</v>
      </c>
      <c r="D215" s="22" t="s">
        <v>543</v>
      </c>
      <c r="E215" s="22">
        <v>0</v>
      </c>
      <c r="F215" s="22">
        <v>0</v>
      </c>
      <c r="G215" s="22">
        <v>0</v>
      </c>
      <c r="H215" s="22">
        <v>0</v>
      </c>
      <c r="I215" s="22">
        <v>0</v>
      </c>
    </row>
    <row r="216" spans="1:9" x14ac:dyDescent="0.35">
      <c r="A216" s="22" t="s">
        <v>114</v>
      </c>
      <c r="B216" s="22" t="s">
        <v>507</v>
      </c>
      <c r="C216" s="22" t="s">
        <v>544</v>
      </c>
      <c r="D216" s="22" t="s">
        <v>545</v>
      </c>
      <c r="E216" s="22">
        <v>0</v>
      </c>
      <c r="F216" s="22">
        <v>0</v>
      </c>
      <c r="G216" s="22">
        <v>0</v>
      </c>
      <c r="H216" s="22">
        <v>0</v>
      </c>
      <c r="I216" s="22">
        <v>0</v>
      </c>
    </row>
    <row r="217" spans="1:9" x14ac:dyDescent="0.35">
      <c r="A217" s="22" t="s">
        <v>114</v>
      </c>
      <c r="B217" s="22" t="s">
        <v>507</v>
      </c>
      <c r="C217" s="22" t="s">
        <v>546</v>
      </c>
      <c r="D217" s="22" t="s">
        <v>547</v>
      </c>
      <c r="E217" s="22">
        <v>0</v>
      </c>
      <c r="F217" s="22">
        <v>0</v>
      </c>
      <c r="G217" s="22">
        <v>0</v>
      </c>
      <c r="H217" s="22">
        <v>0</v>
      </c>
      <c r="I217" s="22">
        <v>0</v>
      </c>
    </row>
    <row r="218" spans="1:9" x14ac:dyDescent="0.35">
      <c r="A218" s="22" t="s">
        <v>114</v>
      </c>
      <c r="B218" s="22" t="s">
        <v>507</v>
      </c>
      <c r="C218" s="22" t="s">
        <v>548</v>
      </c>
      <c r="D218" s="22" t="s">
        <v>549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</row>
    <row r="219" spans="1:9" x14ac:dyDescent="0.35">
      <c r="A219" s="22" t="s">
        <v>114</v>
      </c>
      <c r="B219" s="22" t="s">
        <v>507</v>
      </c>
      <c r="C219" s="22" t="s">
        <v>550</v>
      </c>
      <c r="D219" s="22" t="s">
        <v>551</v>
      </c>
      <c r="E219" s="22">
        <v>0</v>
      </c>
      <c r="F219" s="22">
        <v>0</v>
      </c>
      <c r="G219" s="22">
        <v>0</v>
      </c>
      <c r="H219" s="22">
        <v>0</v>
      </c>
      <c r="I219" s="22">
        <v>0</v>
      </c>
    </row>
    <row r="220" spans="1:9" x14ac:dyDescent="0.35">
      <c r="A220" s="22" t="s">
        <v>114</v>
      </c>
      <c r="B220" s="22" t="s">
        <v>507</v>
      </c>
      <c r="C220" s="22" t="s">
        <v>552</v>
      </c>
      <c r="D220" s="22" t="s">
        <v>553</v>
      </c>
      <c r="E220" s="22">
        <v>0</v>
      </c>
      <c r="F220" s="22">
        <v>0</v>
      </c>
      <c r="G220" s="22">
        <v>0</v>
      </c>
      <c r="H220" s="22">
        <v>0</v>
      </c>
      <c r="I220" s="22">
        <v>0</v>
      </c>
    </row>
    <row r="221" spans="1:9" x14ac:dyDescent="0.35">
      <c r="A221" s="22" t="s">
        <v>114</v>
      </c>
      <c r="B221" s="22" t="s">
        <v>507</v>
      </c>
      <c r="C221" s="22" t="s">
        <v>554</v>
      </c>
      <c r="D221" s="22" t="s">
        <v>555</v>
      </c>
      <c r="E221" s="22">
        <v>0</v>
      </c>
      <c r="F221" s="22">
        <v>0</v>
      </c>
      <c r="G221" s="22">
        <v>0</v>
      </c>
      <c r="H221" s="22">
        <v>0</v>
      </c>
      <c r="I221" s="22">
        <v>0</v>
      </c>
    </row>
    <row r="222" spans="1:9" x14ac:dyDescent="0.35">
      <c r="A222" s="22" t="s">
        <v>114</v>
      </c>
      <c r="B222" s="22" t="s">
        <v>507</v>
      </c>
      <c r="C222" s="22" t="s">
        <v>556</v>
      </c>
      <c r="D222" s="22" t="s">
        <v>557</v>
      </c>
      <c r="E222" s="22">
        <v>0</v>
      </c>
      <c r="F222" s="22">
        <v>0</v>
      </c>
      <c r="G222" s="22">
        <v>0</v>
      </c>
      <c r="H222" s="22">
        <v>0</v>
      </c>
      <c r="I222" s="22">
        <v>0</v>
      </c>
    </row>
    <row r="223" spans="1:9" x14ac:dyDescent="0.35">
      <c r="A223" s="22" t="s">
        <v>114</v>
      </c>
      <c r="B223" s="22" t="s">
        <v>507</v>
      </c>
      <c r="C223" s="22" t="s">
        <v>558</v>
      </c>
      <c r="D223" s="22" t="s">
        <v>559</v>
      </c>
      <c r="E223" s="22">
        <v>0</v>
      </c>
      <c r="F223" s="22">
        <v>0</v>
      </c>
      <c r="G223" s="22">
        <v>0</v>
      </c>
      <c r="H223" s="22">
        <v>0</v>
      </c>
      <c r="I223" s="22">
        <v>0</v>
      </c>
    </row>
    <row r="224" spans="1:9" x14ac:dyDescent="0.35">
      <c r="A224" s="22" t="s">
        <v>114</v>
      </c>
      <c r="B224" s="22" t="s">
        <v>507</v>
      </c>
      <c r="C224" s="22" t="s">
        <v>560</v>
      </c>
      <c r="D224" s="22" t="s">
        <v>561</v>
      </c>
      <c r="E224" s="22">
        <v>0</v>
      </c>
      <c r="F224" s="22">
        <v>0</v>
      </c>
      <c r="G224" s="22">
        <v>0</v>
      </c>
      <c r="H224" s="22">
        <v>0</v>
      </c>
      <c r="I224" s="22">
        <v>0</v>
      </c>
    </row>
    <row r="225" spans="1:9" x14ac:dyDescent="0.35">
      <c r="A225" s="22" t="s">
        <v>114</v>
      </c>
      <c r="B225" s="22" t="s">
        <v>507</v>
      </c>
      <c r="C225" s="22" t="s">
        <v>562</v>
      </c>
      <c r="D225" s="22" t="s">
        <v>563</v>
      </c>
      <c r="E225" s="22">
        <v>0</v>
      </c>
      <c r="F225" s="22">
        <v>0</v>
      </c>
      <c r="G225" s="22">
        <v>0</v>
      </c>
      <c r="H225" s="22">
        <v>0</v>
      </c>
      <c r="I225" s="22">
        <v>0</v>
      </c>
    </row>
    <row r="226" spans="1:9" x14ac:dyDescent="0.35">
      <c r="A226" s="22" t="s">
        <v>114</v>
      </c>
      <c r="B226" s="22" t="s">
        <v>507</v>
      </c>
      <c r="C226" s="22" t="s">
        <v>564</v>
      </c>
      <c r="D226" s="22" t="s">
        <v>565</v>
      </c>
      <c r="E226" s="22">
        <v>0</v>
      </c>
      <c r="F226" s="22">
        <v>0</v>
      </c>
      <c r="G226" s="22">
        <v>0</v>
      </c>
      <c r="H226" s="22">
        <v>0</v>
      </c>
      <c r="I226" s="22">
        <v>0</v>
      </c>
    </row>
    <row r="227" spans="1:9" x14ac:dyDescent="0.35">
      <c r="A227" s="22" t="s">
        <v>114</v>
      </c>
      <c r="B227" s="22" t="s">
        <v>507</v>
      </c>
      <c r="C227" s="22" t="s">
        <v>566</v>
      </c>
      <c r="D227" s="22" t="s">
        <v>567</v>
      </c>
      <c r="E227" s="22">
        <v>0</v>
      </c>
      <c r="F227" s="22">
        <v>0</v>
      </c>
      <c r="G227" s="22">
        <v>0</v>
      </c>
      <c r="H227" s="22">
        <v>0</v>
      </c>
      <c r="I227" s="22">
        <v>0</v>
      </c>
    </row>
    <row r="228" spans="1:9" x14ac:dyDescent="0.35">
      <c r="A228" s="22" t="s">
        <v>114</v>
      </c>
      <c r="B228" s="22" t="s">
        <v>507</v>
      </c>
      <c r="C228" s="22" t="s">
        <v>568</v>
      </c>
      <c r="D228" s="22" t="s">
        <v>569</v>
      </c>
      <c r="E228" s="22">
        <v>0</v>
      </c>
      <c r="F228" s="22">
        <v>0</v>
      </c>
      <c r="G228" s="22">
        <v>0</v>
      </c>
      <c r="H228" s="22">
        <v>0</v>
      </c>
      <c r="I228" s="22">
        <v>0</v>
      </c>
    </row>
    <row r="229" spans="1:9" x14ac:dyDescent="0.35">
      <c r="A229" s="22" t="s">
        <v>114</v>
      </c>
      <c r="B229" s="22" t="s">
        <v>507</v>
      </c>
      <c r="C229" s="22" t="s">
        <v>570</v>
      </c>
      <c r="D229" s="22" t="s">
        <v>571</v>
      </c>
      <c r="E229" s="22">
        <v>0</v>
      </c>
      <c r="F229" s="22">
        <v>0</v>
      </c>
      <c r="G229" s="22">
        <v>0</v>
      </c>
      <c r="H229" s="22">
        <v>0</v>
      </c>
      <c r="I229" s="22">
        <v>0</v>
      </c>
    </row>
    <row r="230" spans="1:9" x14ac:dyDescent="0.35">
      <c r="A230" s="22" t="s">
        <v>114</v>
      </c>
      <c r="B230" s="22" t="s">
        <v>507</v>
      </c>
      <c r="C230" s="22" t="s">
        <v>572</v>
      </c>
      <c r="D230" s="22" t="s">
        <v>573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</row>
    <row r="231" spans="1:9" x14ac:dyDescent="0.35">
      <c r="A231" s="22" t="s">
        <v>114</v>
      </c>
      <c r="B231" s="22" t="s">
        <v>507</v>
      </c>
      <c r="C231" s="22" t="s">
        <v>574</v>
      </c>
      <c r="D231" s="22" t="s">
        <v>575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</row>
    <row r="232" spans="1:9" x14ac:dyDescent="0.35">
      <c r="A232" s="22" t="s">
        <v>114</v>
      </c>
      <c r="B232" s="22" t="s">
        <v>507</v>
      </c>
      <c r="C232" s="22" t="s">
        <v>576</v>
      </c>
      <c r="D232" s="22" t="s">
        <v>577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</row>
    <row r="233" spans="1:9" x14ac:dyDescent="0.35">
      <c r="A233" s="22" t="s">
        <v>114</v>
      </c>
      <c r="B233" s="22" t="s">
        <v>507</v>
      </c>
      <c r="C233" s="22" t="s">
        <v>578</v>
      </c>
      <c r="D233" s="22" t="s">
        <v>579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</row>
    <row r="234" spans="1:9" x14ac:dyDescent="0.35">
      <c r="A234" s="22" t="s">
        <v>114</v>
      </c>
      <c r="B234" s="22" t="s">
        <v>507</v>
      </c>
      <c r="C234" s="22" t="s">
        <v>580</v>
      </c>
      <c r="D234" s="22" t="s">
        <v>581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</row>
    <row r="235" spans="1:9" x14ac:dyDescent="0.35">
      <c r="A235" s="22" t="s">
        <v>114</v>
      </c>
      <c r="B235" s="22" t="s">
        <v>507</v>
      </c>
      <c r="C235" s="22" t="s">
        <v>582</v>
      </c>
      <c r="D235" s="22" t="s">
        <v>583</v>
      </c>
      <c r="E235" s="22">
        <v>0</v>
      </c>
      <c r="F235" s="22">
        <v>0</v>
      </c>
      <c r="G235" s="22">
        <v>0</v>
      </c>
      <c r="H235" s="22">
        <v>0</v>
      </c>
      <c r="I235" s="22">
        <v>0</v>
      </c>
    </row>
    <row r="236" spans="1:9" x14ac:dyDescent="0.35">
      <c r="A236" s="22" t="s">
        <v>114</v>
      </c>
      <c r="B236" s="22" t="s">
        <v>507</v>
      </c>
      <c r="C236" s="22" t="s">
        <v>584</v>
      </c>
      <c r="D236" s="22" t="s">
        <v>585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</row>
    <row r="237" spans="1:9" x14ac:dyDescent="0.35">
      <c r="A237" s="22" t="s">
        <v>114</v>
      </c>
      <c r="B237" s="22" t="s">
        <v>507</v>
      </c>
      <c r="C237" s="22" t="s">
        <v>586</v>
      </c>
      <c r="D237" s="22" t="s">
        <v>587</v>
      </c>
      <c r="E237" s="22">
        <v>0</v>
      </c>
      <c r="F237" s="22">
        <v>0</v>
      </c>
      <c r="G237" s="22">
        <v>0</v>
      </c>
      <c r="H237" s="22">
        <v>0</v>
      </c>
      <c r="I237" s="22">
        <v>0</v>
      </c>
    </row>
    <row r="238" spans="1:9" x14ac:dyDescent="0.35">
      <c r="A238" s="22" t="s">
        <v>114</v>
      </c>
      <c r="B238" s="22" t="s">
        <v>507</v>
      </c>
      <c r="C238" s="22" t="s">
        <v>588</v>
      </c>
      <c r="D238" s="22" t="s">
        <v>589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</row>
    <row r="239" spans="1:9" x14ac:dyDescent="0.35">
      <c r="A239" s="22" t="s">
        <v>114</v>
      </c>
      <c r="B239" s="22" t="s">
        <v>507</v>
      </c>
      <c r="C239" s="22" t="s">
        <v>590</v>
      </c>
      <c r="D239" s="22" t="s">
        <v>591</v>
      </c>
      <c r="E239" s="22">
        <v>0</v>
      </c>
      <c r="F239" s="22">
        <v>0</v>
      </c>
      <c r="G239" s="22">
        <v>0</v>
      </c>
      <c r="H239" s="22">
        <v>0</v>
      </c>
      <c r="I239" s="22">
        <v>0</v>
      </c>
    </row>
    <row r="240" spans="1:9" x14ac:dyDescent="0.35">
      <c r="A240" s="22" t="s">
        <v>114</v>
      </c>
      <c r="B240" s="22" t="s">
        <v>507</v>
      </c>
      <c r="C240" s="22" t="s">
        <v>592</v>
      </c>
      <c r="D240" s="22" t="s">
        <v>593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</row>
    <row r="241" spans="1:9" x14ac:dyDescent="0.35">
      <c r="A241" s="22" t="s">
        <v>114</v>
      </c>
      <c r="B241" s="22" t="s">
        <v>507</v>
      </c>
      <c r="C241" s="22" t="s">
        <v>594</v>
      </c>
      <c r="D241" s="22" t="s">
        <v>595</v>
      </c>
      <c r="E241" s="22">
        <v>0</v>
      </c>
      <c r="F241" s="22">
        <v>0</v>
      </c>
      <c r="G241" s="22">
        <v>0</v>
      </c>
      <c r="H241" s="22">
        <v>0</v>
      </c>
      <c r="I241" s="22">
        <v>0</v>
      </c>
    </row>
    <row r="242" spans="1:9" x14ac:dyDescent="0.35">
      <c r="A242" s="22" t="s">
        <v>114</v>
      </c>
      <c r="B242" s="22" t="s">
        <v>507</v>
      </c>
      <c r="C242" s="22" t="s">
        <v>596</v>
      </c>
      <c r="D242" s="22" t="s">
        <v>597</v>
      </c>
      <c r="E242" s="22">
        <v>0</v>
      </c>
      <c r="F242" s="22">
        <v>0</v>
      </c>
      <c r="G242" s="22">
        <v>0</v>
      </c>
      <c r="H242" s="22">
        <v>0</v>
      </c>
      <c r="I242" s="22">
        <v>0</v>
      </c>
    </row>
    <row r="243" spans="1:9" x14ac:dyDescent="0.35">
      <c r="A243" s="22" t="s">
        <v>114</v>
      </c>
      <c r="B243" s="22" t="s">
        <v>507</v>
      </c>
      <c r="C243" s="22" t="s">
        <v>598</v>
      </c>
      <c r="D243" s="22" t="s">
        <v>599</v>
      </c>
      <c r="E243" s="22">
        <v>0</v>
      </c>
      <c r="F243" s="22">
        <v>0</v>
      </c>
      <c r="G243" s="22">
        <v>0</v>
      </c>
      <c r="H243" s="22">
        <v>0</v>
      </c>
      <c r="I243" s="22">
        <v>0</v>
      </c>
    </row>
    <row r="244" spans="1:9" x14ac:dyDescent="0.35">
      <c r="A244" s="22" t="s">
        <v>114</v>
      </c>
      <c r="B244" s="22" t="s">
        <v>507</v>
      </c>
      <c r="C244" s="22" t="s">
        <v>600</v>
      </c>
      <c r="D244" s="22" t="s">
        <v>601</v>
      </c>
      <c r="E244" s="22">
        <v>0</v>
      </c>
      <c r="F244" s="22">
        <v>0</v>
      </c>
      <c r="G244" s="22">
        <v>0</v>
      </c>
      <c r="H244" s="22">
        <v>0</v>
      </c>
      <c r="I244" s="22">
        <v>0</v>
      </c>
    </row>
    <row r="245" spans="1:9" x14ac:dyDescent="0.35">
      <c r="A245" s="22" t="s">
        <v>114</v>
      </c>
      <c r="B245" s="22" t="s">
        <v>507</v>
      </c>
      <c r="C245" s="22" t="s">
        <v>602</v>
      </c>
      <c r="D245" s="22" t="s">
        <v>603</v>
      </c>
      <c r="E245" s="22">
        <v>0</v>
      </c>
      <c r="F245" s="22">
        <v>0</v>
      </c>
      <c r="G245" s="22">
        <v>0</v>
      </c>
      <c r="H245" s="22">
        <v>0</v>
      </c>
      <c r="I245" s="22">
        <v>0</v>
      </c>
    </row>
    <row r="246" spans="1:9" x14ac:dyDescent="0.35">
      <c r="A246" s="22" t="s">
        <v>114</v>
      </c>
      <c r="B246" s="22" t="s">
        <v>507</v>
      </c>
      <c r="C246" s="22" t="s">
        <v>604</v>
      </c>
      <c r="D246" s="22" t="s">
        <v>605</v>
      </c>
      <c r="E246" s="22">
        <v>0</v>
      </c>
      <c r="F246" s="22">
        <v>0</v>
      </c>
      <c r="G246" s="22">
        <v>0</v>
      </c>
      <c r="H246" s="22">
        <v>0</v>
      </c>
      <c r="I246" s="22">
        <v>0</v>
      </c>
    </row>
    <row r="247" spans="1:9" x14ac:dyDescent="0.35">
      <c r="A247" s="22" t="s">
        <v>114</v>
      </c>
      <c r="B247" s="22" t="s">
        <v>507</v>
      </c>
      <c r="C247" s="22" t="s">
        <v>606</v>
      </c>
      <c r="D247" s="22" t="s">
        <v>607</v>
      </c>
      <c r="E247" s="22">
        <v>0</v>
      </c>
      <c r="F247" s="22">
        <v>0</v>
      </c>
      <c r="G247" s="22">
        <v>0</v>
      </c>
      <c r="H247" s="22">
        <v>0</v>
      </c>
      <c r="I247" s="22">
        <v>0</v>
      </c>
    </row>
    <row r="248" spans="1:9" x14ac:dyDescent="0.35">
      <c r="A248" s="22" t="s">
        <v>114</v>
      </c>
      <c r="B248" s="22" t="s">
        <v>507</v>
      </c>
      <c r="C248" s="22" t="s">
        <v>608</v>
      </c>
      <c r="D248" s="22" t="s">
        <v>609</v>
      </c>
      <c r="E248" s="22">
        <v>0</v>
      </c>
      <c r="F248" s="22">
        <v>0</v>
      </c>
      <c r="G248" s="22">
        <v>0</v>
      </c>
      <c r="H248" s="22">
        <v>0</v>
      </c>
      <c r="I248" s="22">
        <v>0</v>
      </c>
    </row>
    <row r="249" spans="1:9" x14ac:dyDescent="0.35">
      <c r="A249" s="22" t="s">
        <v>114</v>
      </c>
      <c r="B249" s="22" t="s">
        <v>507</v>
      </c>
      <c r="C249" s="22" t="s">
        <v>610</v>
      </c>
      <c r="D249" s="22" t="s">
        <v>611</v>
      </c>
      <c r="E249" s="22">
        <v>0</v>
      </c>
      <c r="F249" s="22">
        <v>0</v>
      </c>
      <c r="G249" s="22">
        <v>0</v>
      </c>
      <c r="H249" s="22">
        <v>0</v>
      </c>
      <c r="I249" s="22">
        <v>0</v>
      </c>
    </row>
    <row r="250" spans="1:9" x14ac:dyDescent="0.35">
      <c r="A250" s="22" t="s">
        <v>114</v>
      </c>
      <c r="B250" s="22" t="s">
        <v>507</v>
      </c>
      <c r="C250" s="22" t="s">
        <v>612</v>
      </c>
      <c r="D250" s="22" t="s">
        <v>613</v>
      </c>
      <c r="E250" s="22">
        <v>0</v>
      </c>
      <c r="F250" s="22">
        <v>0</v>
      </c>
      <c r="G250" s="22">
        <v>0</v>
      </c>
      <c r="H250" s="22">
        <v>0</v>
      </c>
      <c r="I250" s="22">
        <v>0</v>
      </c>
    </row>
    <row r="251" spans="1:9" x14ac:dyDescent="0.35">
      <c r="A251" s="22" t="s">
        <v>114</v>
      </c>
      <c r="B251" s="22" t="s">
        <v>507</v>
      </c>
      <c r="C251" s="22" t="s">
        <v>614</v>
      </c>
      <c r="D251" s="22" t="s">
        <v>615</v>
      </c>
      <c r="E251" s="22">
        <v>0</v>
      </c>
      <c r="F251" s="22">
        <v>0</v>
      </c>
      <c r="G251" s="22">
        <v>0</v>
      </c>
      <c r="H251" s="22">
        <v>0</v>
      </c>
      <c r="I251" s="22">
        <v>0</v>
      </c>
    </row>
    <row r="252" spans="1:9" x14ac:dyDescent="0.35">
      <c r="A252" s="22" t="s">
        <v>114</v>
      </c>
      <c r="B252" s="22" t="s">
        <v>507</v>
      </c>
      <c r="C252" s="22" t="s">
        <v>616</v>
      </c>
      <c r="D252" s="22" t="s">
        <v>617</v>
      </c>
      <c r="E252" s="22">
        <v>0</v>
      </c>
      <c r="F252" s="22">
        <v>0</v>
      </c>
      <c r="G252" s="22">
        <v>0</v>
      </c>
      <c r="H252" s="22">
        <v>0</v>
      </c>
      <c r="I252" s="22">
        <v>0</v>
      </c>
    </row>
    <row r="253" spans="1:9" x14ac:dyDescent="0.35">
      <c r="A253" s="22" t="s">
        <v>114</v>
      </c>
      <c r="B253" s="22" t="s">
        <v>507</v>
      </c>
      <c r="C253" s="22" t="s">
        <v>618</v>
      </c>
      <c r="D253" s="22" t="s">
        <v>619</v>
      </c>
      <c r="E253" s="22">
        <v>0</v>
      </c>
      <c r="F253" s="22">
        <v>0</v>
      </c>
      <c r="G253" s="22">
        <v>0</v>
      </c>
      <c r="H253" s="22">
        <v>0</v>
      </c>
      <c r="I253" s="22">
        <v>0</v>
      </c>
    </row>
    <row r="254" spans="1:9" x14ac:dyDescent="0.35">
      <c r="A254" s="22" t="s">
        <v>114</v>
      </c>
      <c r="B254" s="22" t="s">
        <v>507</v>
      </c>
      <c r="C254" s="22" t="s">
        <v>620</v>
      </c>
      <c r="D254" s="22" t="s">
        <v>621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</row>
    <row r="255" spans="1:9" x14ac:dyDescent="0.35">
      <c r="A255" s="22" t="s">
        <v>114</v>
      </c>
      <c r="B255" s="22" t="s">
        <v>507</v>
      </c>
      <c r="C255" s="22" t="s">
        <v>622</v>
      </c>
      <c r="D255" s="22" t="s">
        <v>623</v>
      </c>
      <c r="E255" s="22">
        <v>0</v>
      </c>
      <c r="F255" s="22">
        <v>0</v>
      </c>
      <c r="G255" s="22">
        <v>0</v>
      </c>
      <c r="H255" s="22">
        <v>0</v>
      </c>
      <c r="I255" s="22">
        <v>0</v>
      </c>
    </row>
    <row r="256" spans="1:9" x14ac:dyDescent="0.35">
      <c r="A256" s="22" t="s">
        <v>114</v>
      </c>
      <c r="B256" s="22" t="s">
        <v>507</v>
      </c>
      <c r="C256" s="22" t="s">
        <v>624</v>
      </c>
      <c r="D256" s="22" t="s">
        <v>625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</row>
    <row r="257" spans="1:9" x14ac:dyDescent="0.35">
      <c r="A257" s="22" t="s">
        <v>114</v>
      </c>
      <c r="B257" s="22" t="s">
        <v>507</v>
      </c>
      <c r="C257" s="22" t="s">
        <v>626</v>
      </c>
      <c r="D257" s="22" t="s">
        <v>627</v>
      </c>
      <c r="E257" s="22">
        <v>0</v>
      </c>
      <c r="F257" s="22">
        <v>0</v>
      </c>
      <c r="G257" s="22">
        <v>0</v>
      </c>
      <c r="H257" s="22">
        <v>0</v>
      </c>
      <c r="I257" s="22">
        <v>0</v>
      </c>
    </row>
    <row r="258" spans="1:9" x14ac:dyDescent="0.35">
      <c r="A258" s="22" t="s">
        <v>114</v>
      </c>
      <c r="B258" s="22" t="s">
        <v>507</v>
      </c>
      <c r="C258" s="22" t="s">
        <v>628</v>
      </c>
      <c r="D258" s="22" t="s">
        <v>629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</row>
    <row r="259" spans="1:9" x14ac:dyDescent="0.35">
      <c r="A259" s="22" t="s">
        <v>114</v>
      </c>
      <c r="B259" s="22" t="s">
        <v>507</v>
      </c>
      <c r="C259" s="22" t="s">
        <v>630</v>
      </c>
      <c r="D259" s="22" t="s">
        <v>631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</row>
    <row r="260" spans="1:9" x14ac:dyDescent="0.35">
      <c r="A260" s="22" t="s">
        <v>114</v>
      </c>
      <c r="B260" s="22" t="s">
        <v>507</v>
      </c>
      <c r="C260" s="22" t="s">
        <v>632</v>
      </c>
      <c r="D260" s="22" t="s">
        <v>633</v>
      </c>
      <c r="E260" s="22">
        <v>0</v>
      </c>
      <c r="F260" s="22">
        <v>0</v>
      </c>
      <c r="G260" s="22">
        <v>0</v>
      </c>
      <c r="H260" s="22">
        <v>0</v>
      </c>
      <c r="I260" s="22">
        <v>0</v>
      </c>
    </row>
    <row r="261" spans="1:9" x14ac:dyDescent="0.35">
      <c r="A261" s="22" t="s">
        <v>114</v>
      </c>
      <c r="B261" s="22" t="s">
        <v>507</v>
      </c>
      <c r="C261" s="22" t="s">
        <v>634</v>
      </c>
      <c r="D261" s="22" t="s">
        <v>635</v>
      </c>
      <c r="E261" s="22">
        <v>0</v>
      </c>
      <c r="F261" s="22">
        <v>0</v>
      </c>
      <c r="G261" s="22">
        <v>0</v>
      </c>
      <c r="H261" s="22">
        <v>0</v>
      </c>
      <c r="I261" s="22">
        <v>0</v>
      </c>
    </row>
    <row r="262" spans="1:9" x14ac:dyDescent="0.35">
      <c r="A262" s="22" t="s">
        <v>114</v>
      </c>
      <c r="B262" s="22" t="s">
        <v>507</v>
      </c>
      <c r="C262" s="22" t="s">
        <v>636</v>
      </c>
      <c r="D262" s="22" t="s">
        <v>637</v>
      </c>
      <c r="E262" s="22">
        <v>0</v>
      </c>
      <c r="F262" s="22">
        <v>0</v>
      </c>
      <c r="G262" s="22">
        <v>0</v>
      </c>
      <c r="H262" s="22">
        <v>0</v>
      </c>
      <c r="I262" s="22">
        <v>0</v>
      </c>
    </row>
    <row r="263" spans="1:9" x14ac:dyDescent="0.35">
      <c r="A263" s="22" t="s">
        <v>114</v>
      </c>
      <c r="B263" s="22" t="s">
        <v>507</v>
      </c>
      <c r="C263" s="22" t="s">
        <v>638</v>
      </c>
      <c r="D263" s="22" t="s">
        <v>639</v>
      </c>
      <c r="E263" s="22">
        <v>0</v>
      </c>
      <c r="F263" s="22">
        <v>0</v>
      </c>
      <c r="G263" s="22">
        <v>0</v>
      </c>
      <c r="H263" s="22">
        <v>0</v>
      </c>
      <c r="I263" s="22">
        <v>0</v>
      </c>
    </row>
    <row r="264" spans="1:9" x14ac:dyDescent="0.35">
      <c r="A264" s="22" t="s">
        <v>114</v>
      </c>
      <c r="B264" s="22" t="s">
        <v>507</v>
      </c>
      <c r="C264" s="22" t="s">
        <v>640</v>
      </c>
      <c r="D264" s="22" t="s">
        <v>641</v>
      </c>
      <c r="E264" s="22">
        <v>0</v>
      </c>
      <c r="F264" s="22">
        <v>0</v>
      </c>
      <c r="G264" s="22">
        <v>0</v>
      </c>
      <c r="H264" s="22">
        <v>0</v>
      </c>
      <c r="I264" s="22">
        <v>0</v>
      </c>
    </row>
    <row r="265" spans="1:9" x14ac:dyDescent="0.35">
      <c r="A265" s="22" t="s">
        <v>114</v>
      </c>
      <c r="B265" s="22" t="s">
        <v>507</v>
      </c>
      <c r="C265" s="22" t="s">
        <v>642</v>
      </c>
      <c r="D265" s="22" t="s">
        <v>643</v>
      </c>
      <c r="E265" s="22">
        <v>0</v>
      </c>
      <c r="F265" s="22">
        <v>0</v>
      </c>
      <c r="G265" s="22">
        <v>0</v>
      </c>
      <c r="H265" s="22">
        <v>0</v>
      </c>
      <c r="I265" s="22">
        <v>0</v>
      </c>
    </row>
    <row r="266" spans="1:9" x14ac:dyDescent="0.35">
      <c r="A266" s="22" t="s">
        <v>114</v>
      </c>
      <c r="B266" s="22" t="s">
        <v>507</v>
      </c>
      <c r="C266" s="22" t="s">
        <v>644</v>
      </c>
      <c r="D266" s="22" t="s">
        <v>645</v>
      </c>
      <c r="E266" s="22">
        <v>0</v>
      </c>
      <c r="F266" s="22">
        <v>0</v>
      </c>
      <c r="G266" s="22">
        <v>0</v>
      </c>
      <c r="H266" s="22">
        <v>0</v>
      </c>
      <c r="I266" s="22">
        <v>0</v>
      </c>
    </row>
    <row r="267" spans="1:9" x14ac:dyDescent="0.35">
      <c r="A267" s="22" t="s">
        <v>114</v>
      </c>
      <c r="B267" s="22" t="s">
        <v>507</v>
      </c>
      <c r="C267" s="22" t="s">
        <v>646</v>
      </c>
      <c r="D267" s="22" t="s">
        <v>647</v>
      </c>
      <c r="E267" s="22">
        <v>0</v>
      </c>
      <c r="F267" s="22">
        <v>0</v>
      </c>
      <c r="G267" s="22">
        <v>0</v>
      </c>
      <c r="H267" s="22">
        <v>0</v>
      </c>
      <c r="I267" s="22">
        <v>0</v>
      </c>
    </row>
    <row r="268" spans="1:9" x14ac:dyDescent="0.35">
      <c r="A268" s="22" t="s">
        <v>114</v>
      </c>
      <c r="B268" s="22" t="s">
        <v>507</v>
      </c>
      <c r="C268" s="22" t="s">
        <v>648</v>
      </c>
      <c r="D268" s="22" t="s">
        <v>649</v>
      </c>
      <c r="E268" s="22">
        <v>0</v>
      </c>
      <c r="F268" s="22">
        <v>0</v>
      </c>
      <c r="G268" s="22">
        <v>0</v>
      </c>
      <c r="H268" s="22">
        <v>0</v>
      </c>
      <c r="I268" s="22">
        <v>0</v>
      </c>
    </row>
    <row r="269" spans="1:9" x14ac:dyDescent="0.35">
      <c r="A269" s="22" t="s">
        <v>114</v>
      </c>
      <c r="B269" s="22" t="s">
        <v>507</v>
      </c>
      <c r="C269" s="22" t="s">
        <v>650</v>
      </c>
      <c r="D269" s="22" t="s">
        <v>651</v>
      </c>
      <c r="E269" s="22">
        <v>0</v>
      </c>
      <c r="F269" s="22">
        <v>0</v>
      </c>
      <c r="G269" s="22">
        <v>0</v>
      </c>
      <c r="H269" s="22">
        <v>0</v>
      </c>
      <c r="I269" s="22">
        <v>0</v>
      </c>
    </row>
    <row r="270" spans="1:9" x14ac:dyDescent="0.35">
      <c r="A270" s="22" t="s">
        <v>114</v>
      </c>
      <c r="B270" s="22" t="s">
        <v>507</v>
      </c>
      <c r="C270" s="22" t="s">
        <v>652</v>
      </c>
      <c r="D270" s="22" t="s">
        <v>653</v>
      </c>
      <c r="E270" s="22">
        <v>0</v>
      </c>
      <c r="F270" s="22">
        <v>0</v>
      </c>
      <c r="G270" s="22">
        <v>0</v>
      </c>
      <c r="H270" s="22">
        <v>0</v>
      </c>
      <c r="I270" s="22">
        <v>0</v>
      </c>
    </row>
    <row r="271" spans="1:9" x14ac:dyDescent="0.35">
      <c r="A271" s="22" t="s">
        <v>114</v>
      </c>
      <c r="B271" s="22" t="s">
        <v>507</v>
      </c>
      <c r="C271" s="22" t="s">
        <v>654</v>
      </c>
      <c r="D271" s="22" t="s">
        <v>655</v>
      </c>
      <c r="E271" s="22">
        <v>0</v>
      </c>
      <c r="F271" s="22">
        <v>0</v>
      </c>
      <c r="G271" s="22">
        <v>0</v>
      </c>
      <c r="H271" s="22">
        <v>0</v>
      </c>
      <c r="I271" s="22">
        <v>0</v>
      </c>
    </row>
    <row r="272" spans="1:9" x14ac:dyDescent="0.35">
      <c r="A272" s="22" t="s">
        <v>114</v>
      </c>
      <c r="B272" s="22" t="s">
        <v>507</v>
      </c>
      <c r="C272" s="22" t="s">
        <v>656</v>
      </c>
      <c r="D272" s="22" t="s">
        <v>657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</row>
    <row r="273" spans="1:9" x14ac:dyDescent="0.35">
      <c r="A273" s="22" t="s">
        <v>114</v>
      </c>
      <c r="B273" s="22" t="s">
        <v>507</v>
      </c>
      <c r="C273" s="22" t="s">
        <v>658</v>
      </c>
      <c r="D273" s="22" t="s">
        <v>659</v>
      </c>
      <c r="E273" s="22">
        <v>0</v>
      </c>
      <c r="F273" s="22">
        <v>0</v>
      </c>
      <c r="G273" s="22">
        <v>0</v>
      </c>
      <c r="H273" s="22">
        <v>0</v>
      </c>
      <c r="I273" s="22">
        <v>0</v>
      </c>
    </row>
    <row r="274" spans="1:9" x14ac:dyDescent="0.35">
      <c r="A274" s="22" t="s">
        <v>114</v>
      </c>
      <c r="B274" s="22" t="s">
        <v>507</v>
      </c>
      <c r="C274" s="22" t="s">
        <v>660</v>
      </c>
      <c r="D274" s="22" t="s">
        <v>661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</row>
    <row r="275" spans="1:9" x14ac:dyDescent="0.35">
      <c r="A275" s="22" t="s">
        <v>114</v>
      </c>
      <c r="B275" s="22" t="s">
        <v>507</v>
      </c>
      <c r="C275" s="22" t="s">
        <v>662</v>
      </c>
      <c r="D275" s="22" t="s">
        <v>663</v>
      </c>
      <c r="E275" s="22">
        <v>0</v>
      </c>
      <c r="F275" s="22">
        <v>0</v>
      </c>
      <c r="G275" s="22">
        <v>0</v>
      </c>
      <c r="H275" s="22">
        <v>0</v>
      </c>
      <c r="I275" s="22">
        <v>0</v>
      </c>
    </row>
    <row r="276" spans="1:9" x14ac:dyDescent="0.35">
      <c r="A276" s="22" t="s">
        <v>114</v>
      </c>
      <c r="B276" s="22" t="s">
        <v>507</v>
      </c>
      <c r="C276" s="22" t="s">
        <v>664</v>
      </c>
      <c r="D276" s="22" t="s">
        <v>665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</row>
    <row r="277" spans="1:9" x14ac:dyDescent="0.35">
      <c r="A277" s="22" t="s">
        <v>114</v>
      </c>
      <c r="B277" s="22" t="s">
        <v>507</v>
      </c>
      <c r="C277" s="22" t="s">
        <v>666</v>
      </c>
      <c r="D277" s="22" t="s">
        <v>667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</row>
    <row r="278" spans="1:9" x14ac:dyDescent="0.35">
      <c r="A278" s="22" t="s">
        <v>114</v>
      </c>
      <c r="B278" s="22" t="s">
        <v>507</v>
      </c>
      <c r="C278" s="22" t="s">
        <v>668</v>
      </c>
      <c r="D278" s="22" t="s">
        <v>669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</row>
    <row r="279" spans="1:9" x14ac:dyDescent="0.35">
      <c r="A279" s="22" t="s">
        <v>114</v>
      </c>
      <c r="B279" s="22" t="s">
        <v>670</v>
      </c>
      <c r="C279" s="22" t="s">
        <v>671</v>
      </c>
      <c r="D279" s="22" t="s">
        <v>672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</row>
    <row r="280" spans="1:9" x14ac:dyDescent="0.35">
      <c r="A280" s="22" t="s">
        <v>114</v>
      </c>
      <c r="B280" s="22" t="s">
        <v>670</v>
      </c>
      <c r="C280" s="22" t="s">
        <v>673</v>
      </c>
      <c r="D280" s="22" t="s">
        <v>674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</row>
    <row r="281" spans="1:9" x14ac:dyDescent="0.35">
      <c r="A281" s="22" t="s">
        <v>114</v>
      </c>
      <c r="B281" s="22" t="s">
        <v>670</v>
      </c>
      <c r="C281" s="22" t="s">
        <v>675</v>
      </c>
      <c r="D281" s="22" t="s">
        <v>676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</row>
    <row r="282" spans="1:9" x14ac:dyDescent="0.35">
      <c r="A282" s="22" t="s">
        <v>114</v>
      </c>
      <c r="B282" s="22" t="s">
        <v>670</v>
      </c>
      <c r="C282" s="22" t="s">
        <v>677</v>
      </c>
      <c r="D282" s="22" t="s">
        <v>678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</row>
    <row r="283" spans="1:9" x14ac:dyDescent="0.35">
      <c r="A283" s="22" t="s">
        <v>114</v>
      </c>
      <c r="B283" s="22" t="s">
        <v>670</v>
      </c>
      <c r="C283" s="22" t="s">
        <v>679</v>
      </c>
      <c r="D283" s="22" t="s">
        <v>680</v>
      </c>
      <c r="E283" s="22">
        <v>0</v>
      </c>
      <c r="F283" s="22">
        <v>0</v>
      </c>
      <c r="G283" s="22">
        <v>0</v>
      </c>
      <c r="H283" s="22">
        <v>0</v>
      </c>
      <c r="I283" s="22">
        <v>0</v>
      </c>
    </row>
    <row r="284" spans="1:9" x14ac:dyDescent="0.35">
      <c r="A284" s="22" t="s">
        <v>114</v>
      </c>
      <c r="B284" s="22" t="s">
        <v>670</v>
      </c>
      <c r="C284" s="22" t="s">
        <v>681</v>
      </c>
      <c r="D284" s="22" t="s">
        <v>682</v>
      </c>
      <c r="E284" s="22">
        <v>0</v>
      </c>
      <c r="F284" s="22">
        <v>0</v>
      </c>
      <c r="G284" s="22">
        <v>0</v>
      </c>
      <c r="H284" s="22">
        <v>0</v>
      </c>
      <c r="I284" s="22">
        <v>0</v>
      </c>
    </row>
    <row r="285" spans="1:9" x14ac:dyDescent="0.35">
      <c r="A285" s="22" t="s">
        <v>114</v>
      </c>
      <c r="B285" s="22" t="s">
        <v>670</v>
      </c>
      <c r="C285" s="22" t="s">
        <v>683</v>
      </c>
      <c r="D285" s="22" t="s">
        <v>684</v>
      </c>
      <c r="E285" s="22">
        <v>0</v>
      </c>
      <c r="F285" s="22">
        <v>0</v>
      </c>
      <c r="G285" s="22">
        <v>0</v>
      </c>
      <c r="H285" s="22">
        <v>0</v>
      </c>
      <c r="I285" s="22">
        <v>0</v>
      </c>
    </row>
    <row r="286" spans="1:9" x14ac:dyDescent="0.35">
      <c r="A286" s="22" t="s">
        <v>114</v>
      </c>
      <c r="B286" s="22" t="s">
        <v>670</v>
      </c>
      <c r="C286" s="22" t="s">
        <v>685</v>
      </c>
      <c r="D286" s="22" t="s">
        <v>686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</row>
    <row r="287" spans="1:9" x14ac:dyDescent="0.35">
      <c r="A287" s="22" t="s">
        <v>114</v>
      </c>
      <c r="B287" s="22" t="s">
        <v>670</v>
      </c>
      <c r="C287" s="22" t="s">
        <v>687</v>
      </c>
      <c r="D287" s="22" t="s">
        <v>688</v>
      </c>
      <c r="E287" s="22">
        <v>0</v>
      </c>
      <c r="F287" s="22">
        <v>0</v>
      </c>
      <c r="G287" s="22">
        <v>0</v>
      </c>
      <c r="H287" s="22">
        <v>0</v>
      </c>
      <c r="I287" s="22">
        <v>0</v>
      </c>
    </row>
    <row r="288" spans="1:9" x14ac:dyDescent="0.35">
      <c r="A288" s="22" t="s">
        <v>114</v>
      </c>
      <c r="B288" s="22" t="s">
        <v>670</v>
      </c>
      <c r="C288" s="22" t="s">
        <v>689</v>
      </c>
      <c r="D288" s="22" t="s">
        <v>690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</row>
    <row r="289" spans="1:9" x14ac:dyDescent="0.35">
      <c r="A289" s="22" t="s">
        <v>114</v>
      </c>
      <c r="B289" s="22" t="s">
        <v>670</v>
      </c>
      <c r="C289" s="22" t="s">
        <v>691</v>
      </c>
      <c r="D289" s="22" t="s">
        <v>692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</row>
    <row r="290" spans="1:9" x14ac:dyDescent="0.35">
      <c r="A290" s="22" t="s">
        <v>114</v>
      </c>
      <c r="B290" s="22" t="s">
        <v>670</v>
      </c>
      <c r="C290" s="22" t="s">
        <v>693</v>
      </c>
      <c r="D290" s="22" t="s">
        <v>694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</row>
    <row r="291" spans="1:9" x14ac:dyDescent="0.35">
      <c r="A291" s="22" t="s">
        <v>114</v>
      </c>
      <c r="B291" s="22" t="s">
        <v>670</v>
      </c>
      <c r="C291" s="22" t="s">
        <v>695</v>
      </c>
      <c r="D291" s="22" t="s">
        <v>696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</row>
    <row r="292" spans="1:9" x14ac:dyDescent="0.35">
      <c r="A292" s="22" t="s">
        <v>114</v>
      </c>
      <c r="B292" s="22" t="s">
        <v>670</v>
      </c>
      <c r="C292" s="22" t="s">
        <v>697</v>
      </c>
      <c r="D292" s="22" t="s">
        <v>698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</row>
    <row r="293" spans="1:9" x14ac:dyDescent="0.35">
      <c r="A293" s="22" t="s">
        <v>114</v>
      </c>
      <c r="B293" s="22" t="s">
        <v>670</v>
      </c>
      <c r="C293" s="22" t="s">
        <v>699</v>
      </c>
      <c r="D293" s="22" t="s">
        <v>700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</row>
    <row r="294" spans="1:9" x14ac:dyDescent="0.35">
      <c r="A294" s="22" t="s">
        <v>114</v>
      </c>
      <c r="B294" s="22" t="s">
        <v>670</v>
      </c>
      <c r="C294" s="22" t="s">
        <v>701</v>
      </c>
      <c r="D294" s="22" t="s">
        <v>702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</row>
    <row r="295" spans="1:9" x14ac:dyDescent="0.35">
      <c r="A295" s="22" t="s">
        <v>114</v>
      </c>
      <c r="B295" s="22" t="s">
        <v>670</v>
      </c>
      <c r="C295" s="22" t="s">
        <v>703</v>
      </c>
      <c r="D295" s="22" t="s">
        <v>704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</row>
    <row r="296" spans="1:9" x14ac:dyDescent="0.35">
      <c r="A296" s="22" t="s">
        <v>114</v>
      </c>
      <c r="B296" s="22" t="s">
        <v>670</v>
      </c>
      <c r="C296" s="22" t="s">
        <v>705</v>
      </c>
      <c r="D296" s="22" t="s">
        <v>706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</row>
    <row r="297" spans="1:9" x14ac:dyDescent="0.35">
      <c r="A297" s="22" t="s">
        <v>114</v>
      </c>
      <c r="B297" s="22" t="s">
        <v>670</v>
      </c>
      <c r="C297" s="22" t="s">
        <v>707</v>
      </c>
      <c r="D297" s="22" t="s">
        <v>708</v>
      </c>
      <c r="E297" s="22">
        <v>0</v>
      </c>
      <c r="F297" s="22">
        <v>0</v>
      </c>
      <c r="G297" s="22">
        <v>0</v>
      </c>
      <c r="H297" s="22">
        <v>0</v>
      </c>
      <c r="I297" s="22">
        <v>0</v>
      </c>
    </row>
    <row r="298" spans="1:9" x14ac:dyDescent="0.35">
      <c r="A298" s="22" t="s">
        <v>114</v>
      </c>
      <c r="B298" s="22" t="s">
        <v>670</v>
      </c>
      <c r="C298" s="22" t="s">
        <v>709</v>
      </c>
      <c r="D298" s="22" t="s">
        <v>710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</row>
    <row r="299" spans="1:9" x14ac:dyDescent="0.35">
      <c r="A299" s="22" t="s">
        <v>114</v>
      </c>
      <c r="B299" s="22" t="s">
        <v>670</v>
      </c>
      <c r="C299" s="22" t="s">
        <v>711</v>
      </c>
      <c r="D299" s="22" t="s">
        <v>712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</row>
    <row r="300" spans="1:9" x14ac:dyDescent="0.35">
      <c r="A300" s="22" t="s">
        <v>114</v>
      </c>
      <c r="B300" s="22" t="s">
        <v>670</v>
      </c>
      <c r="C300" s="22" t="s">
        <v>713</v>
      </c>
      <c r="D300" s="22" t="s">
        <v>714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</row>
    <row r="301" spans="1:9" x14ac:dyDescent="0.35">
      <c r="A301" s="22" t="s">
        <v>114</v>
      </c>
      <c r="B301" s="22" t="s">
        <v>670</v>
      </c>
      <c r="C301" s="22" t="s">
        <v>715</v>
      </c>
      <c r="D301" s="22" t="s">
        <v>716</v>
      </c>
      <c r="E301" s="22">
        <v>0</v>
      </c>
      <c r="F301" s="22">
        <v>0</v>
      </c>
      <c r="G301" s="22">
        <v>0</v>
      </c>
      <c r="H301" s="22">
        <v>0</v>
      </c>
      <c r="I301" s="22">
        <v>0</v>
      </c>
    </row>
    <row r="302" spans="1:9" x14ac:dyDescent="0.35">
      <c r="A302" s="22" t="s">
        <v>114</v>
      </c>
      <c r="B302" s="22" t="s">
        <v>670</v>
      </c>
      <c r="C302" s="22" t="s">
        <v>717</v>
      </c>
      <c r="D302" s="22" t="s">
        <v>718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</row>
    <row r="303" spans="1:9" x14ac:dyDescent="0.35">
      <c r="A303" s="22" t="s">
        <v>114</v>
      </c>
      <c r="B303" s="22" t="s">
        <v>670</v>
      </c>
      <c r="C303" s="22" t="s">
        <v>719</v>
      </c>
      <c r="D303" s="22" t="s">
        <v>720</v>
      </c>
      <c r="E303" s="22">
        <v>0</v>
      </c>
      <c r="F303" s="22">
        <v>0</v>
      </c>
      <c r="G303" s="22">
        <v>0</v>
      </c>
      <c r="H303" s="22">
        <v>0</v>
      </c>
      <c r="I303" s="22">
        <v>0</v>
      </c>
    </row>
    <row r="304" spans="1:9" x14ac:dyDescent="0.35">
      <c r="A304" s="22" t="s">
        <v>114</v>
      </c>
      <c r="B304" s="22" t="s">
        <v>670</v>
      </c>
      <c r="C304" s="22" t="s">
        <v>721</v>
      </c>
      <c r="D304" s="22" t="s">
        <v>722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</row>
    <row r="305" spans="1:9" x14ac:dyDescent="0.35">
      <c r="A305" s="22" t="s">
        <v>114</v>
      </c>
      <c r="B305" s="22" t="s">
        <v>670</v>
      </c>
      <c r="C305" s="22" t="s">
        <v>723</v>
      </c>
      <c r="D305" s="22" t="s">
        <v>724</v>
      </c>
      <c r="E305" s="22">
        <v>0</v>
      </c>
      <c r="F305" s="22">
        <v>0</v>
      </c>
      <c r="G305" s="22">
        <v>0</v>
      </c>
      <c r="H305" s="22">
        <v>0</v>
      </c>
      <c r="I305" s="22">
        <v>0</v>
      </c>
    </row>
    <row r="306" spans="1:9" x14ac:dyDescent="0.35">
      <c r="A306" s="22" t="s">
        <v>114</v>
      </c>
      <c r="B306" s="22" t="s">
        <v>670</v>
      </c>
      <c r="C306" s="22" t="s">
        <v>725</v>
      </c>
      <c r="D306" s="22" t="s">
        <v>726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</row>
    <row r="307" spans="1:9" x14ac:dyDescent="0.35">
      <c r="A307" s="22" t="s">
        <v>114</v>
      </c>
      <c r="B307" s="22" t="s">
        <v>670</v>
      </c>
      <c r="C307" s="22" t="s">
        <v>727</v>
      </c>
      <c r="D307" s="22" t="s">
        <v>728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</row>
    <row r="308" spans="1:9" x14ac:dyDescent="0.35">
      <c r="A308" s="22" t="s">
        <v>114</v>
      </c>
      <c r="B308" s="22" t="s">
        <v>670</v>
      </c>
      <c r="C308" s="22" t="s">
        <v>729</v>
      </c>
      <c r="D308" s="22" t="s">
        <v>730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</row>
    <row r="309" spans="1:9" x14ac:dyDescent="0.35">
      <c r="A309" s="22" t="s">
        <v>114</v>
      </c>
      <c r="B309" s="22" t="s">
        <v>670</v>
      </c>
      <c r="C309" s="22" t="s">
        <v>731</v>
      </c>
      <c r="D309" s="22" t="s">
        <v>732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</row>
    <row r="310" spans="1:9" x14ac:dyDescent="0.35">
      <c r="A310" s="22" t="s">
        <v>114</v>
      </c>
      <c r="B310" s="22" t="s">
        <v>670</v>
      </c>
      <c r="C310" s="22" t="s">
        <v>733</v>
      </c>
      <c r="D310" s="22" t="s">
        <v>734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</row>
    <row r="311" spans="1:9" x14ac:dyDescent="0.35">
      <c r="A311" s="22" t="s">
        <v>114</v>
      </c>
      <c r="B311" s="22" t="s">
        <v>670</v>
      </c>
      <c r="C311" s="22" t="s">
        <v>735</v>
      </c>
      <c r="D311" s="22" t="s">
        <v>736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</row>
    <row r="312" spans="1:9" x14ac:dyDescent="0.35">
      <c r="A312" s="22" t="s">
        <v>114</v>
      </c>
      <c r="B312" s="22" t="s">
        <v>670</v>
      </c>
      <c r="C312" s="22" t="s">
        <v>737</v>
      </c>
      <c r="D312" s="22" t="s">
        <v>738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</row>
    <row r="313" spans="1:9" x14ac:dyDescent="0.35">
      <c r="A313" s="22" t="s">
        <v>114</v>
      </c>
      <c r="B313" s="22" t="s">
        <v>670</v>
      </c>
      <c r="C313" s="22" t="s">
        <v>739</v>
      </c>
      <c r="D313" s="22" t="s">
        <v>740</v>
      </c>
      <c r="E313" s="22">
        <v>0</v>
      </c>
      <c r="F313" s="22">
        <v>0</v>
      </c>
      <c r="G313" s="22">
        <v>0</v>
      </c>
      <c r="H313" s="22">
        <v>0</v>
      </c>
      <c r="I313" s="22">
        <v>0</v>
      </c>
    </row>
    <row r="314" spans="1:9" x14ac:dyDescent="0.35">
      <c r="A314" s="22" t="s">
        <v>114</v>
      </c>
      <c r="B314" s="22" t="s">
        <v>670</v>
      </c>
      <c r="C314" s="22" t="s">
        <v>741</v>
      </c>
      <c r="D314" s="22" t="s">
        <v>742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</row>
    <row r="315" spans="1:9" x14ac:dyDescent="0.35">
      <c r="A315" s="22" t="s">
        <v>114</v>
      </c>
      <c r="B315" s="22" t="s">
        <v>670</v>
      </c>
      <c r="C315" s="22" t="s">
        <v>743</v>
      </c>
      <c r="D315" s="22" t="s">
        <v>744</v>
      </c>
      <c r="E315" s="22">
        <v>0</v>
      </c>
      <c r="F315" s="22">
        <v>0</v>
      </c>
      <c r="G315" s="22">
        <v>0</v>
      </c>
      <c r="H315" s="22">
        <v>0</v>
      </c>
      <c r="I315" s="22">
        <v>0</v>
      </c>
    </row>
    <row r="316" spans="1:9" x14ac:dyDescent="0.35">
      <c r="A316" s="22" t="s">
        <v>114</v>
      </c>
      <c r="B316" s="22" t="s">
        <v>670</v>
      </c>
      <c r="C316" s="22" t="s">
        <v>745</v>
      </c>
      <c r="D316" s="22" t="s">
        <v>746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</row>
    <row r="317" spans="1:9" x14ac:dyDescent="0.35">
      <c r="A317" s="22" t="s">
        <v>114</v>
      </c>
      <c r="B317" s="22" t="s">
        <v>670</v>
      </c>
      <c r="C317" s="22" t="s">
        <v>747</v>
      </c>
      <c r="D317" s="22" t="s">
        <v>748</v>
      </c>
      <c r="E317" s="22">
        <v>0</v>
      </c>
      <c r="F317" s="22">
        <v>0</v>
      </c>
      <c r="G317" s="22">
        <v>0</v>
      </c>
      <c r="H317" s="22">
        <v>0</v>
      </c>
      <c r="I317" s="22">
        <v>0</v>
      </c>
    </row>
    <row r="318" spans="1:9" x14ac:dyDescent="0.35">
      <c r="A318" s="22" t="s">
        <v>114</v>
      </c>
      <c r="B318" s="22" t="s">
        <v>670</v>
      </c>
      <c r="C318" s="22" t="s">
        <v>749</v>
      </c>
      <c r="D318" s="22" t="s">
        <v>750</v>
      </c>
      <c r="E318" s="22">
        <v>0</v>
      </c>
      <c r="F318" s="22">
        <v>0</v>
      </c>
      <c r="G318" s="22">
        <v>0</v>
      </c>
      <c r="H318" s="22">
        <v>0</v>
      </c>
      <c r="I318" s="22">
        <v>0</v>
      </c>
    </row>
    <row r="319" spans="1:9" x14ac:dyDescent="0.35">
      <c r="A319" s="22" t="s">
        <v>114</v>
      </c>
      <c r="B319" s="22" t="s">
        <v>670</v>
      </c>
      <c r="C319" s="22" t="s">
        <v>751</v>
      </c>
      <c r="D319" s="22" t="s">
        <v>752</v>
      </c>
      <c r="E319" s="22">
        <v>0</v>
      </c>
      <c r="F319" s="22">
        <v>0</v>
      </c>
      <c r="G319" s="22">
        <v>0</v>
      </c>
      <c r="H319" s="22">
        <v>0</v>
      </c>
      <c r="I319" s="22">
        <v>0</v>
      </c>
    </row>
    <row r="320" spans="1:9" x14ac:dyDescent="0.35">
      <c r="A320" s="22" t="s">
        <v>114</v>
      </c>
      <c r="B320" s="22" t="s">
        <v>670</v>
      </c>
      <c r="C320" s="22" t="s">
        <v>753</v>
      </c>
      <c r="D320" s="22" t="s">
        <v>754</v>
      </c>
      <c r="E320" s="22">
        <v>0</v>
      </c>
      <c r="F320" s="22">
        <v>0</v>
      </c>
      <c r="G320" s="22">
        <v>0</v>
      </c>
      <c r="H320" s="22">
        <v>0</v>
      </c>
      <c r="I320" s="22">
        <v>0</v>
      </c>
    </row>
    <row r="321" spans="1:9" x14ac:dyDescent="0.35">
      <c r="A321" s="22" t="s">
        <v>114</v>
      </c>
      <c r="B321" s="22" t="s">
        <v>670</v>
      </c>
      <c r="C321" s="22" t="s">
        <v>755</v>
      </c>
      <c r="D321" s="22" t="s">
        <v>756</v>
      </c>
      <c r="E321" s="22">
        <v>0</v>
      </c>
      <c r="F321" s="22">
        <v>0</v>
      </c>
      <c r="G321" s="22">
        <v>0</v>
      </c>
      <c r="H321" s="22">
        <v>0</v>
      </c>
      <c r="I321" s="22">
        <v>0</v>
      </c>
    </row>
    <row r="322" spans="1:9" x14ac:dyDescent="0.35">
      <c r="A322" s="22" t="s">
        <v>114</v>
      </c>
      <c r="B322" s="22" t="s">
        <v>670</v>
      </c>
      <c r="C322" s="22" t="s">
        <v>757</v>
      </c>
      <c r="D322" s="22" t="s">
        <v>758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</row>
    <row r="323" spans="1:9" x14ac:dyDescent="0.35">
      <c r="A323" s="22" t="s">
        <v>114</v>
      </c>
      <c r="B323" s="22" t="s">
        <v>670</v>
      </c>
      <c r="C323" s="22" t="s">
        <v>759</v>
      </c>
      <c r="D323" s="22" t="s">
        <v>760</v>
      </c>
      <c r="E323" s="22">
        <v>0</v>
      </c>
      <c r="F323" s="22">
        <v>0</v>
      </c>
      <c r="G323" s="22">
        <v>0</v>
      </c>
      <c r="H323" s="22">
        <v>0</v>
      </c>
      <c r="I323" s="22">
        <v>0</v>
      </c>
    </row>
    <row r="324" spans="1:9" x14ac:dyDescent="0.35">
      <c r="A324" s="22" t="s">
        <v>114</v>
      </c>
      <c r="B324" s="22" t="s">
        <v>670</v>
      </c>
      <c r="C324" s="22" t="s">
        <v>761</v>
      </c>
      <c r="D324" s="22" t="s">
        <v>762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</row>
    <row r="325" spans="1:9" x14ac:dyDescent="0.35">
      <c r="A325" s="22" t="s">
        <v>114</v>
      </c>
      <c r="B325" s="22" t="s">
        <v>670</v>
      </c>
      <c r="C325" s="22" t="s">
        <v>763</v>
      </c>
      <c r="D325" s="22" t="s">
        <v>764</v>
      </c>
      <c r="E325" s="22">
        <v>0</v>
      </c>
      <c r="F325" s="22">
        <v>0</v>
      </c>
      <c r="G325" s="22">
        <v>0</v>
      </c>
      <c r="H325" s="22">
        <v>0</v>
      </c>
      <c r="I325" s="22">
        <v>0</v>
      </c>
    </row>
    <row r="326" spans="1:9" x14ac:dyDescent="0.35">
      <c r="A326" s="22" t="s">
        <v>114</v>
      </c>
      <c r="B326" s="22" t="s">
        <v>670</v>
      </c>
      <c r="C326" s="22" t="s">
        <v>765</v>
      </c>
      <c r="D326" s="22" t="s">
        <v>766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</row>
    <row r="327" spans="1:9" x14ac:dyDescent="0.35">
      <c r="A327" s="22" t="s">
        <v>114</v>
      </c>
      <c r="B327" s="22" t="s">
        <v>670</v>
      </c>
      <c r="C327" s="22" t="s">
        <v>767</v>
      </c>
      <c r="D327" s="22" t="s">
        <v>768</v>
      </c>
      <c r="E327" s="22">
        <v>0</v>
      </c>
      <c r="F327" s="22">
        <v>0</v>
      </c>
      <c r="G327" s="22">
        <v>0</v>
      </c>
      <c r="H327" s="22">
        <v>0</v>
      </c>
      <c r="I327" s="22">
        <v>0</v>
      </c>
    </row>
    <row r="328" spans="1:9" x14ac:dyDescent="0.35">
      <c r="A328" s="22" t="s">
        <v>114</v>
      </c>
      <c r="B328" s="22" t="s">
        <v>670</v>
      </c>
      <c r="C328" s="22" t="s">
        <v>769</v>
      </c>
      <c r="D328" s="22" t="s">
        <v>770</v>
      </c>
      <c r="E328" s="22">
        <v>0</v>
      </c>
      <c r="F328" s="22">
        <v>0</v>
      </c>
      <c r="G328" s="22">
        <v>0</v>
      </c>
      <c r="H328" s="22">
        <v>0</v>
      </c>
      <c r="I328" s="22">
        <v>0</v>
      </c>
    </row>
    <row r="329" spans="1:9" x14ac:dyDescent="0.35">
      <c r="A329" s="22" t="s">
        <v>114</v>
      </c>
      <c r="B329" s="22" t="s">
        <v>670</v>
      </c>
      <c r="C329" s="22" t="s">
        <v>771</v>
      </c>
      <c r="D329" s="22" t="s">
        <v>772</v>
      </c>
      <c r="E329" s="22">
        <v>0</v>
      </c>
      <c r="F329" s="22">
        <v>0</v>
      </c>
      <c r="G329" s="22">
        <v>0</v>
      </c>
      <c r="H329" s="22">
        <v>0</v>
      </c>
      <c r="I329" s="22">
        <v>0</v>
      </c>
    </row>
    <row r="330" spans="1:9" x14ac:dyDescent="0.35">
      <c r="A330" s="22" t="s">
        <v>114</v>
      </c>
      <c r="B330" s="22" t="s">
        <v>773</v>
      </c>
      <c r="C330" s="22" t="s">
        <v>774</v>
      </c>
      <c r="D330" s="22" t="s">
        <v>775</v>
      </c>
      <c r="E330" s="22">
        <v>0</v>
      </c>
      <c r="F330" s="22">
        <v>0</v>
      </c>
      <c r="G330" s="22">
        <v>0</v>
      </c>
      <c r="H330" s="22">
        <v>0</v>
      </c>
      <c r="I330" s="22">
        <v>0</v>
      </c>
    </row>
    <row r="331" spans="1:9" x14ac:dyDescent="0.35">
      <c r="A331" s="22" t="s">
        <v>114</v>
      </c>
      <c r="B331" s="22" t="s">
        <v>773</v>
      </c>
      <c r="C331" s="22" t="s">
        <v>776</v>
      </c>
      <c r="D331" s="22" t="s">
        <v>777</v>
      </c>
      <c r="E331" s="22">
        <v>0</v>
      </c>
      <c r="F331" s="22">
        <v>0</v>
      </c>
      <c r="G331" s="22">
        <v>0</v>
      </c>
      <c r="H331" s="22">
        <v>0</v>
      </c>
      <c r="I331" s="22">
        <v>0</v>
      </c>
    </row>
    <row r="332" spans="1:9" x14ac:dyDescent="0.35">
      <c r="A332" s="22" t="s">
        <v>114</v>
      </c>
      <c r="B332" s="22" t="s">
        <v>773</v>
      </c>
      <c r="C332" s="22" t="s">
        <v>778</v>
      </c>
      <c r="D332" s="22" t="s">
        <v>779</v>
      </c>
      <c r="E332" s="22">
        <v>0</v>
      </c>
      <c r="F332" s="22">
        <v>0</v>
      </c>
      <c r="G332" s="22">
        <v>0</v>
      </c>
      <c r="H332" s="22">
        <v>0</v>
      </c>
      <c r="I332" s="22">
        <v>0</v>
      </c>
    </row>
    <row r="333" spans="1:9" x14ac:dyDescent="0.35">
      <c r="A333" s="22" t="s">
        <v>114</v>
      </c>
      <c r="B333" s="22" t="s">
        <v>773</v>
      </c>
      <c r="C333" s="22" t="s">
        <v>780</v>
      </c>
      <c r="D333" s="22" t="s">
        <v>781</v>
      </c>
      <c r="E333" s="22">
        <v>0</v>
      </c>
      <c r="F333" s="22">
        <v>0</v>
      </c>
      <c r="G333" s="22">
        <v>0</v>
      </c>
      <c r="H333" s="22">
        <v>0</v>
      </c>
      <c r="I333" s="22">
        <v>0</v>
      </c>
    </row>
    <row r="334" spans="1:9" x14ac:dyDescent="0.35">
      <c r="A334" s="22" t="s">
        <v>114</v>
      </c>
      <c r="B334" s="22" t="s">
        <v>773</v>
      </c>
      <c r="C334" s="22" t="s">
        <v>782</v>
      </c>
      <c r="D334" s="22" t="s">
        <v>783</v>
      </c>
      <c r="E334" s="22">
        <v>0</v>
      </c>
      <c r="F334" s="22">
        <v>0</v>
      </c>
      <c r="G334" s="22">
        <v>0</v>
      </c>
      <c r="H334" s="22">
        <v>0</v>
      </c>
      <c r="I334" s="22">
        <v>0</v>
      </c>
    </row>
    <row r="335" spans="1:9" x14ac:dyDescent="0.35">
      <c r="A335" s="22" t="s">
        <v>114</v>
      </c>
      <c r="B335" s="22" t="s">
        <v>773</v>
      </c>
      <c r="C335" s="22" t="s">
        <v>784</v>
      </c>
      <c r="D335" s="22" t="s">
        <v>785</v>
      </c>
      <c r="E335" s="22">
        <v>0</v>
      </c>
      <c r="F335" s="22">
        <v>0</v>
      </c>
      <c r="G335" s="22">
        <v>0</v>
      </c>
      <c r="H335" s="22">
        <v>0</v>
      </c>
      <c r="I335" s="22">
        <v>0</v>
      </c>
    </row>
    <row r="336" spans="1:9" x14ac:dyDescent="0.35">
      <c r="A336" s="22" t="s">
        <v>114</v>
      </c>
      <c r="B336" s="22" t="s">
        <v>773</v>
      </c>
      <c r="C336" s="22" t="s">
        <v>786</v>
      </c>
      <c r="D336" s="22" t="s">
        <v>787</v>
      </c>
      <c r="E336" s="22">
        <v>0</v>
      </c>
      <c r="F336" s="22">
        <v>0</v>
      </c>
      <c r="G336" s="22">
        <v>0</v>
      </c>
      <c r="H336" s="22">
        <v>0</v>
      </c>
      <c r="I336" s="22">
        <v>0</v>
      </c>
    </row>
    <row r="337" spans="1:9" x14ac:dyDescent="0.35">
      <c r="A337" s="22" t="s">
        <v>114</v>
      </c>
      <c r="B337" s="22" t="s">
        <v>773</v>
      </c>
      <c r="C337" s="22" t="s">
        <v>788</v>
      </c>
      <c r="D337" s="22" t="s">
        <v>789</v>
      </c>
      <c r="E337" s="22">
        <v>0</v>
      </c>
      <c r="F337" s="22">
        <v>0</v>
      </c>
      <c r="G337" s="22">
        <v>0</v>
      </c>
      <c r="H337" s="22">
        <v>0</v>
      </c>
      <c r="I337" s="22">
        <v>0</v>
      </c>
    </row>
    <row r="338" spans="1:9" x14ac:dyDescent="0.35">
      <c r="A338" s="22" t="s">
        <v>114</v>
      </c>
      <c r="B338" s="22" t="s">
        <v>790</v>
      </c>
      <c r="C338" s="22" t="s">
        <v>791</v>
      </c>
      <c r="D338" s="22" t="s">
        <v>792</v>
      </c>
      <c r="E338" s="22">
        <v>0</v>
      </c>
      <c r="F338" s="22">
        <v>2061</v>
      </c>
      <c r="G338" s="22">
        <v>0</v>
      </c>
      <c r="H338" s="22">
        <v>0</v>
      </c>
      <c r="I338" s="22">
        <v>2061</v>
      </c>
    </row>
    <row r="339" spans="1:9" x14ac:dyDescent="0.35">
      <c r="A339" s="22"/>
      <c r="B339" s="22"/>
      <c r="C339" s="22"/>
      <c r="D339" s="22" t="s">
        <v>793</v>
      </c>
      <c r="E339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70613D-2A4C-414D-ABBA-016C17DF7F36}">
  <dimension ref="A1:I339"/>
  <sheetViews>
    <sheetView zoomScale="90" zoomScaleNormal="90" workbookViewId="0"/>
  </sheetViews>
  <sheetFormatPr defaultRowHeight="14.5" x14ac:dyDescent="0.35"/>
  <cols>
    <col min="2" max="2" width="23.7265625" customWidth="1"/>
    <col min="4" max="4" width="37.7265625" customWidth="1"/>
    <col min="5" max="9" width="15.7265625" customWidth="1"/>
  </cols>
  <sheetData>
    <row r="1" spans="1:9" ht="24" customHeight="1" x14ac:dyDescent="0.4">
      <c r="A1" s="4" t="str">
        <f>HYPERLINK("#'Index'!A1", "&lt;&lt; Index")</f>
        <v>&lt;&lt; Index</v>
      </c>
      <c r="B1" s="20" t="s">
        <v>1262</v>
      </c>
      <c r="D1" s="20" t="s">
        <v>1271</v>
      </c>
    </row>
    <row r="2" spans="1:9" ht="64" customHeight="1" x14ac:dyDescent="0.3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58</v>
      </c>
      <c r="F2" s="21" t="s">
        <v>59</v>
      </c>
      <c r="G2" s="21" t="s">
        <v>1264</v>
      </c>
      <c r="H2" s="21" t="s">
        <v>57</v>
      </c>
      <c r="I2" s="21" t="s">
        <v>1035</v>
      </c>
    </row>
    <row r="3" spans="1:9" x14ac:dyDescent="0.35">
      <c r="A3" s="21"/>
      <c r="B3" s="21"/>
      <c r="C3" s="21"/>
      <c r="D3" s="21" t="s">
        <v>80</v>
      </c>
      <c r="E3" s="21" t="s">
        <v>1265</v>
      </c>
      <c r="F3" s="21" t="s">
        <v>1266</v>
      </c>
      <c r="G3" s="21" t="s">
        <v>1267</v>
      </c>
      <c r="H3" s="21" t="s">
        <v>1268</v>
      </c>
      <c r="I3" s="21" t="s">
        <v>1269</v>
      </c>
    </row>
    <row r="4" spans="1:9" x14ac:dyDescent="0.35">
      <c r="A4" s="22" t="s">
        <v>114</v>
      </c>
      <c r="B4" s="22" t="s">
        <v>115</v>
      </c>
      <c r="C4" s="22" t="s">
        <v>116</v>
      </c>
      <c r="D4" s="22" t="s">
        <v>117</v>
      </c>
      <c r="E4" s="22">
        <v>0</v>
      </c>
      <c r="F4" s="22">
        <v>0</v>
      </c>
      <c r="G4" s="22">
        <v>0</v>
      </c>
      <c r="H4" s="22">
        <v>0</v>
      </c>
      <c r="I4" s="22">
        <v>0</v>
      </c>
    </row>
    <row r="5" spans="1:9" x14ac:dyDescent="0.35">
      <c r="A5" s="22" t="s">
        <v>114</v>
      </c>
      <c r="B5" s="22" t="s">
        <v>115</v>
      </c>
      <c r="C5" s="22" t="s">
        <v>118</v>
      </c>
      <c r="D5" s="22" t="s">
        <v>119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</row>
    <row r="6" spans="1:9" x14ac:dyDescent="0.35">
      <c r="A6" s="22" t="s">
        <v>114</v>
      </c>
      <c r="B6" s="22" t="s">
        <v>115</v>
      </c>
      <c r="C6" s="22" t="s">
        <v>120</v>
      </c>
      <c r="D6" s="22" t="s">
        <v>121</v>
      </c>
      <c r="E6" s="22">
        <v>0</v>
      </c>
      <c r="F6" s="22">
        <v>0</v>
      </c>
      <c r="G6" s="22">
        <v>0</v>
      </c>
      <c r="H6" s="22">
        <v>0</v>
      </c>
      <c r="I6" s="22">
        <v>0</v>
      </c>
    </row>
    <row r="7" spans="1:9" x14ac:dyDescent="0.35">
      <c r="A7" s="22" t="s">
        <v>114</v>
      </c>
      <c r="B7" s="22" t="s">
        <v>115</v>
      </c>
      <c r="C7" s="22" t="s">
        <v>122</v>
      </c>
      <c r="D7" s="22" t="s">
        <v>123</v>
      </c>
      <c r="E7" s="22">
        <v>0</v>
      </c>
      <c r="F7" s="22">
        <v>0</v>
      </c>
      <c r="G7" s="22">
        <v>6092000</v>
      </c>
      <c r="H7" s="22">
        <v>0</v>
      </c>
      <c r="I7" s="22">
        <v>6092000</v>
      </c>
    </row>
    <row r="8" spans="1:9" x14ac:dyDescent="0.35">
      <c r="A8" s="22" t="s">
        <v>114</v>
      </c>
      <c r="B8" s="22" t="s">
        <v>115</v>
      </c>
      <c r="C8" s="22" t="s">
        <v>124</v>
      </c>
      <c r="D8" s="22" t="s">
        <v>125</v>
      </c>
      <c r="E8" s="22">
        <v>0</v>
      </c>
      <c r="F8" s="22">
        <v>0</v>
      </c>
      <c r="G8" s="22">
        <v>0</v>
      </c>
      <c r="H8" s="22">
        <v>0</v>
      </c>
      <c r="I8" s="22">
        <v>0</v>
      </c>
    </row>
    <row r="9" spans="1:9" x14ac:dyDescent="0.35">
      <c r="A9" s="22" t="s">
        <v>114</v>
      </c>
      <c r="B9" s="22" t="s">
        <v>115</v>
      </c>
      <c r="C9" s="22" t="s">
        <v>126</v>
      </c>
      <c r="D9" s="22" t="s">
        <v>127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</row>
    <row r="10" spans="1:9" x14ac:dyDescent="0.35">
      <c r="A10" s="22" t="s">
        <v>114</v>
      </c>
      <c r="B10" s="22" t="s">
        <v>115</v>
      </c>
      <c r="C10" s="22" t="s">
        <v>128</v>
      </c>
      <c r="D10" s="22" t="s">
        <v>129</v>
      </c>
      <c r="E10" s="22">
        <v>0</v>
      </c>
      <c r="F10" s="22">
        <v>0</v>
      </c>
      <c r="G10" s="22">
        <v>0</v>
      </c>
      <c r="H10" s="22">
        <v>0</v>
      </c>
      <c r="I10" s="22">
        <v>0</v>
      </c>
    </row>
    <row r="11" spans="1:9" x14ac:dyDescent="0.35">
      <c r="A11" s="22" t="s">
        <v>114</v>
      </c>
      <c r="B11" s="22" t="s">
        <v>115</v>
      </c>
      <c r="C11" s="22" t="s">
        <v>130</v>
      </c>
      <c r="D11" s="22" t="s">
        <v>131</v>
      </c>
      <c r="E11" s="22">
        <v>0</v>
      </c>
      <c r="F11" s="22">
        <v>0</v>
      </c>
      <c r="G11" s="22">
        <v>0</v>
      </c>
      <c r="H11" s="22">
        <v>0</v>
      </c>
      <c r="I11" s="22">
        <v>0</v>
      </c>
    </row>
    <row r="12" spans="1:9" x14ac:dyDescent="0.35">
      <c r="A12" s="22" t="s">
        <v>114</v>
      </c>
      <c r="B12" s="22" t="s">
        <v>115</v>
      </c>
      <c r="C12" s="22" t="s">
        <v>132</v>
      </c>
      <c r="D12" s="22" t="s">
        <v>133</v>
      </c>
      <c r="E12" s="22">
        <v>0</v>
      </c>
      <c r="F12" s="22">
        <v>0</v>
      </c>
      <c r="G12" s="22">
        <v>0</v>
      </c>
      <c r="H12" s="22">
        <v>0</v>
      </c>
      <c r="I12" s="22">
        <v>0</v>
      </c>
    </row>
    <row r="13" spans="1:9" x14ac:dyDescent="0.35">
      <c r="A13" s="22" t="s">
        <v>114</v>
      </c>
      <c r="B13" s="22" t="s">
        <v>115</v>
      </c>
      <c r="C13" s="22" t="s">
        <v>134</v>
      </c>
      <c r="D13" s="22" t="s">
        <v>135</v>
      </c>
      <c r="E13" s="22">
        <v>0</v>
      </c>
      <c r="F13" s="22">
        <v>0</v>
      </c>
      <c r="G13" s="22">
        <v>0</v>
      </c>
      <c r="H13" s="22">
        <v>0</v>
      </c>
      <c r="I13" s="22">
        <v>0</v>
      </c>
    </row>
    <row r="14" spans="1:9" x14ac:dyDescent="0.35">
      <c r="A14" s="22" t="s">
        <v>114</v>
      </c>
      <c r="B14" s="22" t="s">
        <v>115</v>
      </c>
      <c r="C14" s="22" t="s">
        <v>136</v>
      </c>
      <c r="D14" s="22" t="s">
        <v>137</v>
      </c>
      <c r="E14" s="22">
        <v>0</v>
      </c>
      <c r="F14" s="22">
        <v>0</v>
      </c>
      <c r="G14" s="22">
        <v>0</v>
      </c>
      <c r="H14" s="22">
        <v>0</v>
      </c>
      <c r="I14" s="22">
        <v>0</v>
      </c>
    </row>
    <row r="15" spans="1:9" x14ac:dyDescent="0.35">
      <c r="A15" s="22" t="s">
        <v>114</v>
      </c>
      <c r="B15" s="22" t="s">
        <v>115</v>
      </c>
      <c r="C15" s="22" t="s">
        <v>138</v>
      </c>
      <c r="D15" s="22" t="s">
        <v>139</v>
      </c>
      <c r="E15" s="22">
        <v>0</v>
      </c>
      <c r="F15" s="22">
        <v>0</v>
      </c>
      <c r="G15" s="22">
        <v>0</v>
      </c>
      <c r="H15" s="22">
        <v>0</v>
      </c>
      <c r="I15" s="22">
        <v>0</v>
      </c>
    </row>
    <row r="16" spans="1:9" x14ac:dyDescent="0.35">
      <c r="A16" s="22" t="s">
        <v>114</v>
      </c>
      <c r="B16" s="22" t="s">
        <v>115</v>
      </c>
      <c r="C16" s="22" t="s">
        <v>140</v>
      </c>
      <c r="D16" s="22" t="s">
        <v>141</v>
      </c>
      <c r="E16" s="22">
        <v>0</v>
      </c>
      <c r="F16" s="22">
        <v>0</v>
      </c>
      <c r="G16" s="22">
        <v>0</v>
      </c>
      <c r="H16" s="22">
        <v>0</v>
      </c>
      <c r="I16" s="22">
        <v>0</v>
      </c>
    </row>
    <row r="17" spans="1:9" x14ac:dyDescent="0.35">
      <c r="A17" s="22" t="s">
        <v>114</v>
      </c>
      <c r="B17" s="22" t="s">
        <v>115</v>
      </c>
      <c r="C17" s="22" t="s">
        <v>142</v>
      </c>
      <c r="D17" s="22" t="s">
        <v>143</v>
      </c>
      <c r="E17" s="22">
        <v>0</v>
      </c>
      <c r="F17" s="22">
        <v>0</v>
      </c>
      <c r="G17" s="22">
        <v>0</v>
      </c>
      <c r="H17" s="22">
        <v>0</v>
      </c>
      <c r="I17" s="22">
        <v>0</v>
      </c>
    </row>
    <row r="18" spans="1:9" x14ac:dyDescent="0.35">
      <c r="A18" s="22" t="s">
        <v>114</v>
      </c>
      <c r="B18" s="22" t="s">
        <v>115</v>
      </c>
      <c r="C18" s="22" t="s">
        <v>144</v>
      </c>
      <c r="D18" s="22" t="s">
        <v>145</v>
      </c>
      <c r="E18" s="22">
        <v>0</v>
      </c>
      <c r="F18" s="22">
        <v>0</v>
      </c>
      <c r="G18" s="22">
        <v>0</v>
      </c>
      <c r="H18" s="22">
        <v>0</v>
      </c>
      <c r="I18" s="22">
        <v>0</v>
      </c>
    </row>
    <row r="19" spans="1:9" x14ac:dyDescent="0.35">
      <c r="A19" s="22" t="s">
        <v>114</v>
      </c>
      <c r="B19" s="22" t="s">
        <v>115</v>
      </c>
      <c r="C19" s="22" t="s">
        <v>146</v>
      </c>
      <c r="D19" s="22" t="s">
        <v>147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</row>
    <row r="20" spans="1:9" x14ac:dyDescent="0.35">
      <c r="A20" s="22" t="s">
        <v>114</v>
      </c>
      <c r="B20" s="22" t="s">
        <v>115</v>
      </c>
      <c r="C20" s="22" t="s">
        <v>148</v>
      </c>
      <c r="D20" s="22" t="s">
        <v>149</v>
      </c>
      <c r="E20" s="22">
        <v>0</v>
      </c>
      <c r="F20" s="22">
        <v>0</v>
      </c>
      <c r="G20" s="22">
        <v>0</v>
      </c>
      <c r="H20" s="22">
        <v>0</v>
      </c>
      <c r="I20" s="22">
        <v>0</v>
      </c>
    </row>
    <row r="21" spans="1:9" x14ac:dyDescent="0.35">
      <c r="A21" s="22" t="s">
        <v>114</v>
      </c>
      <c r="B21" s="22" t="s">
        <v>115</v>
      </c>
      <c r="C21" s="22" t="s">
        <v>150</v>
      </c>
      <c r="D21" s="22" t="s">
        <v>151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</row>
    <row r="22" spans="1:9" x14ac:dyDescent="0.35">
      <c r="A22" s="22" t="s">
        <v>114</v>
      </c>
      <c r="B22" s="22" t="s">
        <v>115</v>
      </c>
      <c r="C22" s="22" t="s">
        <v>152</v>
      </c>
      <c r="D22" s="22" t="s">
        <v>153</v>
      </c>
      <c r="E22" s="22">
        <v>0</v>
      </c>
      <c r="F22" s="22">
        <v>0</v>
      </c>
      <c r="G22" s="22">
        <v>0</v>
      </c>
      <c r="H22" s="22">
        <v>0</v>
      </c>
      <c r="I22" s="22">
        <v>0</v>
      </c>
    </row>
    <row r="23" spans="1:9" x14ac:dyDescent="0.35">
      <c r="A23" s="22" t="s">
        <v>114</v>
      </c>
      <c r="B23" s="22" t="s">
        <v>154</v>
      </c>
      <c r="C23" s="22" t="s">
        <v>155</v>
      </c>
      <c r="D23" s="22" t="s">
        <v>156</v>
      </c>
      <c r="E23" s="22">
        <v>0</v>
      </c>
      <c r="F23" s="22">
        <v>0</v>
      </c>
      <c r="G23" s="22">
        <v>0</v>
      </c>
      <c r="H23" s="22">
        <v>0</v>
      </c>
      <c r="I23" s="22">
        <v>0</v>
      </c>
    </row>
    <row r="24" spans="1:9" x14ac:dyDescent="0.35">
      <c r="A24" s="22" t="s">
        <v>114</v>
      </c>
      <c r="B24" s="22" t="s">
        <v>154</v>
      </c>
      <c r="C24" s="22" t="s">
        <v>157</v>
      </c>
      <c r="D24" s="22" t="s">
        <v>158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</row>
    <row r="25" spans="1:9" x14ac:dyDescent="0.35">
      <c r="A25" s="22" t="s">
        <v>114</v>
      </c>
      <c r="B25" s="22" t="s">
        <v>154</v>
      </c>
      <c r="C25" s="22" t="s">
        <v>159</v>
      </c>
      <c r="D25" s="22" t="s">
        <v>160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</row>
    <row r="26" spans="1:9" x14ac:dyDescent="0.35">
      <c r="A26" s="22" t="s">
        <v>114</v>
      </c>
      <c r="B26" s="22" t="s">
        <v>154</v>
      </c>
      <c r="C26" s="22" t="s">
        <v>161</v>
      </c>
      <c r="D26" s="22" t="s">
        <v>162</v>
      </c>
      <c r="E26" s="22">
        <v>0</v>
      </c>
      <c r="F26" s="22">
        <v>0</v>
      </c>
      <c r="G26" s="22">
        <v>0</v>
      </c>
      <c r="H26" s="22">
        <v>0</v>
      </c>
      <c r="I26" s="22">
        <v>0</v>
      </c>
    </row>
    <row r="27" spans="1:9" x14ac:dyDescent="0.35">
      <c r="A27" s="22" t="s">
        <v>114</v>
      </c>
      <c r="B27" s="22" t="s">
        <v>154</v>
      </c>
      <c r="C27" s="22" t="s">
        <v>163</v>
      </c>
      <c r="D27" s="22" t="s">
        <v>164</v>
      </c>
      <c r="E27" s="22">
        <v>0</v>
      </c>
      <c r="F27" s="22">
        <v>0</v>
      </c>
      <c r="G27" s="22">
        <v>0</v>
      </c>
      <c r="H27" s="22">
        <v>0</v>
      </c>
      <c r="I27" s="22">
        <v>0</v>
      </c>
    </row>
    <row r="28" spans="1:9" x14ac:dyDescent="0.35">
      <c r="A28" s="22" t="s">
        <v>114</v>
      </c>
      <c r="B28" s="22" t="s">
        <v>154</v>
      </c>
      <c r="C28" s="22" t="s">
        <v>165</v>
      </c>
      <c r="D28" s="22" t="s">
        <v>166</v>
      </c>
      <c r="E28" s="22">
        <v>0</v>
      </c>
      <c r="F28" s="22">
        <v>0</v>
      </c>
      <c r="G28" s="22">
        <v>0</v>
      </c>
      <c r="H28" s="22">
        <v>0</v>
      </c>
      <c r="I28" s="22">
        <v>0</v>
      </c>
    </row>
    <row r="29" spans="1:9" x14ac:dyDescent="0.35">
      <c r="A29" s="22" t="s">
        <v>114</v>
      </c>
      <c r="B29" s="22" t="s">
        <v>167</v>
      </c>
      <c r="C29" s="22" t="s">
        <v>168</v>
      </c>
      <c r="D29" s="22" t="s">
        <v>169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</row>
    <row r="30" spans="1:9" x14ac:dyDescent="0.35">
      <c r="A30" s="22" t="s">
        <v>114</v>
      </c>
      <c r="B30" s="22" t="s">
        <v>167</v>
      </c>
      <c r="C30" s="22" t="s">
        <v>170</v>
      </c>
      <c r="D30" s="22" t="s">
        <v>171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</row>
    <row r="31" spans="1:9" x14ac:dyDescent="0.35">
      <c r="A31" s="22" t="s">
        <v>114</v>
      </c>
      <c r="B31" s="22" t="s">
        <v>167</v>
      </c>
      <c r="C31" s="22" t="s">
        <v>172</v>
      </c>
      <c r="D31" s="22" t="s">
        <v>173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</row>
    <row r="32" spans="1:9" x14ac:dyDescent="0.35">
      <c r="A32" s="22" t="s">
        <v>114</v>
      </c>
      <c r="B32" s="22" t="s">
        <v>167</v>
      </c>
      <c r="C32" s="22" t="s">
        <v>174</v>
      </c>
      <c r="D32" s="22" t="s">
        <v>175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</row>
    <row r="33" spans="1:9" x14ac:dyDescent="0.35">
      <c r="A33" s="22" t="s">
        <v>114</v>
      </c>
      <c r="B33" s="22" t="s">
        <v>167</v>
      </c>
      <c r="C33" s="22" t="s">
        <v>176</v>
      </c>
      <c r="D33" s="22" t="s">
        <v>177</v>
      </c>
      <c r="E33" s="22">
        <v>0</v>
      </c>
      <c r="F33" s="22">
        <v>0</v>
      </c>
      <c r="G33" s="22">
        <v>0</v>
      </c>
      <c r="H33" s="22">
        <v>0</v>
      </c>
      <c r="I33" s="22">
        <v>0</v>
      </c>
    </row>
    <row r="34" spans="1:9" x14ac:dyDescent="0.35">
      <c r="A34" s="22" t="s">
        <v>114</v>
      </c>
      <c r="B34" s="22" t="s">
        <v>167</v>
      </c>
      <c r="C34" s="22" t="s">
        <v>178</v>
      </c>
      <c r="D34" s="22" t="s">
        <v>179</v>
      </c>
      <c r="E34" s="22">
        <v>0</v>
      </c>
      <c r="F34" s="22">
        <v>0</v>
      </c>
      <c r="G34" s="22">
        <v>0</v>
      </c>
      <c r="H34" s="22">
        <v>0</v>
      </c>
      <c r="I34" s="22">
        <v>0</v>
      </c>
    </row>
    <row r="35" spans="1:9" x14ac:dyDescent="0.35">
      <c r="A35" s="22" t="s">
        <v>114</v>
      </c>
      <c r="B35" s="22" t="s">
        <v>167</v>
      </c>
      <c r="C35" s="22" t="s">
        <v>180</v>
      </c>
      <c r="D35" s="22" t="s">
        <v>181</v>
      </c>
      <c r="E35" s="22">
        <v>0</v>
      </c>
      <c r="F35" s="22">
        <v>0</v>
      </c>
      <c r="G35" s="22">
        <v>0</v>
      </c>
      <c r="H35" s="22">
        <v>0</v>
      </c>
      <c r="I35" s="22">
        <v>0</v>
      </c>
    </row>
    <row r="36" spans="1:9" x14ac:dyDescent="0.35">
      <c r="A36" s="22" t="s">
        <v>114</v>
      </c>
      <c r="B36" s="22" t="s">
        <v>167</v>
      </c>
      <c r="C36" s="22" t="s">
        <v>182</v>
      </c>
      <c r="D36" s="22" t="s">
        <v>183</v>
      </c>
      <c r="E36" s="22">
        <v>0</v>
      </c>
      <c r="F36" s="22">
        <v>0</v>
      </c>
      <c r="G36" s="22">
        <v>0</v>
      </c>
      <c r="H36" s="22">
        <v>0</v>
      </c>
      <c r="I36" s="22">
        <v>0</v>
      </c>
    </row>
    <row r="37" spans="1:9" x14ac:dyDescent="0.35">
      <c r="A37" s="22" t="s">
        <v>114</v>
      </c>
      <c r="B37" s="22" t="s">
        <v>167</v>
      </c>
      <c r="C37" s="22" t="s">
        <v>184</v>
      </c>
      <c r="D37" s="22" t="s">
        <v>185</v>
      </c>
      <c r="E37" s="22">
        <v>0</v>
      </c>
      <c r="F37" s="22">
        <v>0</v>
      </c>
      <c r="G37" s="22">
        <v>0</v>
      </c>
      <c r="H37" s="22">
        <v>0</v>
      </c>
      <c r="I37" s="22">
        <v>0</v>
      </c>
    </row>
    <row r="38" spans="1:9" x14ac:dyDescent="0.35">
      <c r="A38" s="22" t="s">
        <v>114</v>
      </c>
      <c r="B38" s="22" t="s">
        <v>167</v>
      </c>
      <c r="C38" s="22" t="s">
        <v>186</v>
      </c>
      <c r="D38" s="22" t="s">
        <v>187</v>
      </c>
      <c r="E38" s="22">
        <v>0</v>
      </c>
      <c r="F38" s="22">
        <v>0</v>
      </c>
      <c r="G38" s="22">
        <v>0</v>
      </c>
      <c r="H38" s="22">
        <v>0</v>
      </c>
      <c r="I38" s="22">
        <v>0</v>
      </c>
    </row>
    <row r="39" spans="1:9" x14ac:dyDescent="0.35">
      <c r="A39" s="22" t="s">
        <v>114</v>
      </c>
      <c r="B39" s="22" t="s">
        <v>167</v>
      </c>
      <c r="C39" s="22" t="s">
        <v>188</v>
      </c>
      <c r="D39" s="22" t="s">
        <v>189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</row>
    <row r="40" spans="1:9" x14ac:dyDescent="0.35">
      <c r="A40" s="22" t="s">
        <v>114</v>
      </c>
      <c r="B40" s="22" t="s">
        <v>167</v>
      </c>
      <c r="C40" s="22" t="s">
        <v>190</v>
      </c>
      <c r="D40" s="22" t="s">
        <v>191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</row>
    <row r="41" spans="1:9" x14ac:dyDescent="0.35">
      <c r="A41" s="22" t="s">
        <v>114</v>
      </c>
      <c r="B41" s="22" t="s">
        <v>167</v>
      </c>
      <c r="C41" s="22" t="s">
        <v>192</v>
      </c>
      <c r="D41" s="22" t="s">
        <v>193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</row>
    <row r="42" spans="1:9" x14ac:dyDescent="0.35">
      <c r="A42" s="22" t="s">
        <v>114</v>
      </c>
      <c r="B42" s="22" t="s">
        <v>167</v>
      </c>
      <c r="C42" s="22" t="s">
        <v>194</v>
      </c>
      <c r="D42" s="22" t="s">
        <v>195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</row>
    <row r="43" spans="1:9" x14ac:dyDescent="0.35">
      <c r="A43" s="22" t="s">
        <v>114</v>
      </c>
      <c r="B43" s="22" t="s">
        <v>167</v>
      </c>
      <c r="C43" s="22" t="s">
        <v>196</v>
      </c>
      <c r="D43" s="22" t="s">
        <v>197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</row>
    <row r="44" spans="1:9" x14ac:dyDescent="0.35">
      <c r="A44" s="22" t="s">
        <v>114</v>
      </c>
      <c r="B44" s="22" t="s">
        <v>167</v>
      </c>
      <c r="C44" s="22" t="s">
        <v>198</v>
      </c>
      <c r="D44" s="22" t="s">
        <v>199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</row>
    <row r="45" spans="1:9" x14ac:dyDescent="0.35">
      <c r="A45" s="22" t="s">
        <v>114</v>
      </c>
      <c r="B45" s="22" t="s">
        <v>167</v>
      </c>
      <c r="C45" s="22" t="s">
        <v>200</v>
      </c>
      <c r="D45" s="22" t="s">
        <v>201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</row>
    <row r="46" spans="1:9" x14ac:dyDescent="0.35">
      <c r="A46" s="22" t="s">
        <v>114</v>
      </c>
      <c r="B46" s="22" t="s">
        <v>167</v>
      </c>
      <c r="C46" s="22" t="s">
        <v>202</v>
      </c>
      <c r="D46" s="22" t="s">
        <v>203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</row>
    <row r="47" spans="1:9" x14ac:dyDescent="0.35">
      <c r="A47" s="22" t="s">
        <v>114</v>
      </c>
      <c r="B47" s="22" t="s">
        <v>167</v>
      </c>
      <c r="C47" s="22" t="s">
        <v>204</v>
      </c>
      <c r="D47" s="22" t="s">
        <v>205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</row>
    <row r="48" spans="1:9" x14ac:dyDescent="0.35">
      <c r="A48" s="22" t="s">
        <v>114</v>
      </c>
      <c r="B48" s="22" t="s">
        <v>167</v>
      </c>
      <c r="C48" s="22" t="s">
        <v>206</v>
      </c>
      <c r="D48" s="22" t="s">
        <v>207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</row>
    <row r="49" spans="1:9" x14ac:dyDescent="0.35">
      <c r="A49" s="22" t="s">
        <v>114</v>
      </c>
      <c r="B49" s="22" t="s">
        <v>167</v>
      </c>
      <c r="C49" s="22" t="s">
        <v>208</v>
      </c>
      <c r="D49" s="22" t="s">
        <v>209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</row>
    <row r="50" spans="1:9" x14ac:dyDescent="0.35">
      <c r="A50" s="22" t="s">
        <v>114</v>
      </c>
      <c r="B50" s="22" t="s">
        <v>167</v>
      </c>
      <c r="C50" s="22" t="s">
        <v>210</v>
      </c>
      <c r="D50" s="22" t="s">
        <v>211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</row>
    <row r="51" spans="1:9" x14ac:dyDescent="0.35">
      <c r="A51" s="22" t="s">
        <v>114</v>
      </c>
      <c r="B51" s="22" t="s">
        <v>167</v>
      </c>
      <c r="C51" s="22" t="s">
        <v>212</v>
      </c>
      <c r="D51" s="22" t="s">
        <v>213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</row>
    <row r="52" spans="1:9" x14ac:dyDescent="0.35">
      <c r="A52" s="22" t="s">
        <v>114</v>
      </c>
      <c r="B52" s="22" t="s">
        <v>167</v>
      </c>
      <c r="C52" s="22" t="s">
        <v>214</v>
      </c>
      <c r="D52" s="22" t="s">
        <v>215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</row>
    <row r="53" spans="1:9" x14ac:dyDescent="0.35">
      <c r="A53" s="22" t="s">
        <v>114</v>
      </c>
      <c r="B53" s="22" t="s">
        <v>167</v>
      </c>
      <c r="C53" s="22" t="s">
        <v>216</v>
      </c>
      <c r="D53" s="22" t="s">
        <v>217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</row>
    <row r="54" spans="1:9" x14ac:dyDescent="0.35">
      <c r="A54" s="22" t="s">
        <v>114</v>
      </c>
      <c r="B54" s="22" t="s">
        <v>167</v>
      </c>
      <c r="C54" s="22" t="s">
        <v>218</v>
      </c>
      <c r="D54" s="22" t="s">
        <v>219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</row>
    <row r="55" spans="1:9" x14ac:dyDescent="0.35">
      <c r="A55" s="22" t="s">
        <v>114</v>
      </c>
      <c r="B55" s="22" t="s">
        <v>167</v>
      </c>
      <c r="C55" s="22" t="s">
        <v>220</v>
      </c>
      <c r="D55" s="22" t="s">
        <v>221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</row>
    <row r="56" spans="1:9" x14ac:dyDescent="0.35">
      <c r="A56" s="22" t="s">
        <v>114</v>
      </c>
      <c r="B56" s="22" t="s">
        <v>167</v>
      </c>
      <c r="C56" s="22" t="s">
        <v>222</v>
      </c>
      <c r="D56" s="22" t="s">
        <v>223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</row>
    <row r="57" spans="1:9" x14ac:dyDescent="0.35">
      <c r="A57" s="22" t="s">
        <v>114</v>
      </c>
      <c r="B57" s="22" t="s">
        <v>167</v>
      </c>
      <c r="C57" s="22" t="s">
        <v>224</v>
      </c>
      <c r="D57" s="22" t="s">
        <v>225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</row>
    <row r="58" spans="1:9" x14ac:dyDescent="0.35">
      <c r="A58" s="22" t="s">
        <v>114</v>
      </c>
      <c r="B58" s="22" t="s">
        <v>167</v>
      </c>
      <c r="C58" s="22" t="s">
        <v>226</v>
      </c>
      <c r="D58" s="22" t="s">
        <v>227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</row>
    <row r="59" spans="1:9" x14ac:dyDescent="0.35">
      <c r="A59" s="22" t="s">
        <v>114</v>
      </c>
      <c r="B59" s="22" t="s">
        <v>167</v>
      </c>
      <c r="C59" s="22" t="s">
        <v>228</v>
      </c>
      <c r="D59" s="22" t="s">
        <v>229</v>
      </c>
      <c r="E59" s="22">
        <v>0</v>
      </c>
      <c r="F59" s="22">
        <v>0</v>
      </c>
      <c r="G59" s="22">
        <v>0</v>
      </c>
      <c r="H59" s="22">
        <v>0</v>
      </c>
      <c r="I59" s="22">
        <v>0</v>
      </c>
    </row>
    <row r="60" spans="1:9" x14ac:dyDescent="0.35">
      <c r="A60" s="22" t="s">
        <v>114</v>
      </c>
      <c r="B60" s="22" t="s">
        <v>167</v>
      </c>
      <c r="C60" s="22" t="s">
        <v>230</v>
      </c>
      <c r="D60" s="22" t="s">
        <v>231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</row>
    <row r="61" spans="1:9" x14ac:dyDescent="0.35">
      <c r="A61" s="22" t="s">
        <v>114</v>
      </c>
      <c r="B61" s="22" t="s">
        <v>167</v>
      </c>
      <c r="C61" s="22" t="s">
        <v>232</v>
      </c>
      <c r="D61" s="22" t="s">
        <v>233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</row>
    <row r="62" spans="1:9" x14ac:dyDescent="0.35">
      <c r="A62" s="22" t="s">
        <v>114</v>
      </c>
      <c r="B62" s="22" t="s">
        <v>167</v>
      </c>
      <c r="C62" s="22" t="s">
        <v>234</v>
      </c>
      <c r="D62" s="22" t="s">
        <v>235</v>
      </c>
      <c r="E62" s="22">
        <v>0</v>
      </c>
      <c r="F62" s="22">
        <v>0</v>
      </c>
      <c r="G62" s="22">
        <v>0</v>
      </c>
      <c r="H62" s="22">
        <v>0</v>
      </c>
      <c r="I62" s="22">
        <v>0</v>
      </c>
    </row>
    <row r="63" spans="1:9" x14ac:dyDescent="0.35">
      <c r="A63" s="22" t="s">
        <v>114</v>
      </c>
      <c r="B63" s="22" t="s">
        <v>167</v>
      </c>
      <c r="C63" s="22" t="s">
        <v>236</v>
      </c>
      <c r="D63" s="22" t="s">
        <v>237</v>
      </c>
      <c r="E63" s="22">
        <v>0</v>
      </c>
      <c r="F63" s="22">
        <v>0</v>
      </c>
      <c r="G63" s="22">
        <v>0</v>
      </c>
      <c r="H63" s="22">
        <v>0</v>
      </c>
      <c r="I63" s="22">
        <v>0</v>
      </c>
    </row>
    <row r="64" spans="1:9" x14ac:dyDescent="0.35">
      <c r="A64" s="22" t="s">
        <v>114</v>
      </c>
      <c r="B64" s="22" t="s">
        <v>167</v>
      </c>
      <c r="C64" s="22" t="s">
        <v>238</v>
      </c>
      <c r="D64" s="22" t="s">
        <v>239</v>
      </c>
      <c r="E64" s="22">
        <v>0</v>
      </c>
      <c r="F64" s="22">
        <v>0</v>
      </c>
      <c r="G64" s="22">
        <v>0</v>
      </c>
      <c r="H64" s="22">
        <v>0</v>
      </c>
      <c r="I64" s="22">
        <v>0</v>
      </c>
    </row>
    <row r="65" spans="1:9" x14ac:dyDescent="0.35">
      <c r="A65" s="22" t="s">
        <v>114</v>
      </c>
      <c r="B65" s="22" t="s">
        <v>167</v>
      </c>
      <c r="C65" s="22" t="s">
        <v>240</v>
      </c>
      <c r="D65" s="22" t="s">
        <v>241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</row>
    <row r="66" spans="1:9" x14ac:dyDescent="0.35">
      <c r="A66" s="22" t="s">
        <v>114</v>
      </c>
      <c r="B66" s="22" t="s">
        <v>167</v>
      </c>
      <c r="C66" s="22" t="s">
        <v>242</v>
      </c>
      <c r="D66" s="22" t="s">
        <v>243</v>
      </c>
      <c r="E66" s="22">
        <v>0</v>
      </c>
      <c r="F66" s="22">
        <v>0</v>
      </c>
      <c r="G66" s="22">
        <v>0</v>
      </c>
      <c r="H66" s="22">
        <v>0</v>
      </c>
      <c r="I66" s="22">
        <v>0</v>
      </c>
    </row>
    <row r="67" spans="1:9" x14ac:dyDescent="0.35">
      <c r="A67" s="22" t="s">
        <v>114</v>
      </c>
      <c r="B67" s="22" t="s">
        <v>167</v>
      </c>
      <c r="C67" s="22" t="s">
        <v>244</v>
      </c>
      <c r="D67" s="22" t="s">
        <v>245</v>
      </c>
      <c r="E67" s="22">
        <v>0</v>
      </c>
      <c r="F67" s="22">
        <v>0</v>
      </c>
      <c r="G67" s="22">
        <v>0</v>
      </c>
      <c r="H67" s="22">
        <v>0</v>
      </c>
      <c r="I67" s="22">
        <v>0</v>
      </c>
    </row>
    <row r="68" spans="1:9" x14ac:dyDescent="0.35">
      <c r="A68" s="22" t="s">
        <v>114</v>
      </c>
      <c r="B68" s="22" t="s">
        <v>167</v>
      </c>
      <c r="C68" s="22" t="s">
        <v>246</v>
      </c>
      <c r="D68" s="22" t="s">
        <v>247</v>
      </c>
      <c r="E68" s="22">
        <v>0</v>
      </c>
      <c r="F68" s="22">
        <v>0</v>
      </c>
      <c r="G68" s="22">
        <v>0</v>
      </c>
      <c r="H68" s="22">
        <v>0</v>
      </c>
      <c r="I68" s="22">
        <v>0</v>
      </c>
    </row>
    <row r="69" spans="1:9" x14ac:dyDescent="0.35">
      <c r="A69" s="22" t="s">
        <v>114</v>
      </c>
      <c r="B69" s="22" t="s">
        <v>167</v>
      </c>
      <c r="C69" s="22" t="s">
        <v>248</v>
      </c>
      <c r="D69" s="22" t="s">
        <v>249</v>
      </c>
      <c r="E69" s="22">
        <v>0</v>
      </c>
      <c r="F69" s="22">
        <v>0</v>
      </c>
      <c r="G69" s="22">
        <v>0</v>
      </c>
      <c r="H69" s="22">
        <v>0</v>
      </c>
      <c r="I69" s="22">
        <v>0</v>
      </c>
    </row>
    <row r="70" spans="1:9" x14ac:dyDescent="0.35">
      <c r="A70" s="22" t="s">
        <v>114</v>
      </c>
      <c r="B70" s="22" t="s">
        <v>167</v>
      </c>
      <c r="C70" s="22" t="s">
        <v>250</v>
      </c>
      <c r="D70" s="22" t="s">
        <v>251</v>
      </c>
      <c r="E70" s="22">
        <v>0</v>
      </c>
      <c r="F70" s="22">
        <v>0</v>
      </c>
      <c r="G70" s="22">
        <v>0</v>
      </c>
      <c r="H70" s="22">
        <v>0</v>
      </c>
      <c r="I70" s="22">
        <v>0</v>
      </c>
    </row>
    <row r="71" spans="1:9" x14ac:dyDescent="0.35">
      <c r="A71" s="22" t="s">
        <v>114</v>
      </c>
      <c r="B71" s="22" t="s">
        <v>167</v>
      </c>
      <c r="C71" s="22" t="s">
        <v>252</v>
      </c>
      <c r="D71" s="22" t="s">
        <v>253</v>
      </c>
      <c r="E71" s="22">
        <v>0</v>
      </c>
      <c r="F71" s="22">
        <v>0</v>
      </c>
      <c r="G71" s="22">
        <v>0</v>
      </c>
      <c r="H71" s="22">
        <v>0</v>
      </c>
      <c r="I71" s="22">
        <v>0</v>
      </c>
    </row>
    <row r="72" spans="1:9" x14ac:dyDescent="0.35">
      <c r="A72" s="22" t="s">
        <v>114</v>
      </c>
      <c r="B72" s="22" t="s">
        <v>167</v>
      </c>
      <c r="C72" s="22" t="s">
        <v>254</v>
      </c>
      <c r="D72" s="22" t="s">
        <v>255</v>
      </c>
      <c r="E72" s="22">
        <v>0</v>
      </c>
      <c r="F72" s="22">
        <v>0</v>
      </c>
      <c r="G72" s="22">
        <v>0</v>
      </c>
      <c r="H72" s="22">
        <v>0</v>
      </c>
      <c r="I72" s="22">
        <v>0</v>
      </c>
    </row>
    <row r="73" spans="1:9" x14ac:dyDescent="0.35">
      <c r="A73" s="22" t="s">
        <v>114</v>
      </c>
      <c r="B73" s="22" t="s">
        <v>167</v>
      </c>
      <c r="C73" s="22" t="s">
        <v>256</v>
      </c>
      <c r="D73" s="22" t="s">
        <v>257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</row>
    <row r="74" spans="1:9" x14ac:dyDescent="0.35">
      <c r="A74" s="22" t="s">
        <v>114</v>
      </c>
      <c r="B74" s="22" t="s">
        <v>167</v>
      </c>
      <c r="C74" s="22" t="s">
        <v>258</v>
      </c>
      <c r="D74" s="22" t="s">
        <v>259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</row>
    <row r="75" spans="1:9" x14ac:dyDescent="0.35">
      <c r="A75" s="22" t="s">
        <v>114</v>
      </c>
      <c r="B75" s="22" t="s">
        <v>167</v>
      </c>
      <c r="C75" s="22" t="s">
        <v>260</v>
      </c>
      <c r="D75" s="22" t="s">
        <v>261</v>
      </c>
      <c r="E75" s="22">
        <v>0</v>
      </c>
      <c r="F75" s="22">
        <v>0</v>
      </c>
      <c r="G75" s="22">
        <v>0</v>
      </c>
      <c r="H75" s="22">
        <v>0</v>
      </c>
      <c r="I75" s="22">
        <v>0</v>
      </c>
    </row>
    <row r="76" spans="1:9" x14ac:dyDescent="0.35">
      <c r="A76" s="22" t="s">
        <v>114</v>
      </c>
      <c r="B76" s="22" t="s">
        <v>167</v>
      </c>
      <c r="C76" s="22" t="s">
        <v>262</v>
      </c>
      <c r="D76" s="22" t="s">
        <v>263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</row>
    <row r="77" spans="1:9" x14ac:dyDescent="0.35">
      <c r="A77" s="22" t="s">
        <v>114</v>
      </c>
      <c r="B77" s="22" t="s">
        <v>167</v>
      </c>
      <c r="C77" s="22" t="s">
        <v>264</v>
      </c>
      <c r="D77" s="22" t="s">
        <v>265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</row>
    <row r="78" spans="1:9" x14ac:dyDescent="0.35">
      <c r="A78" s="22" t="s">
        <v>114</v>
      </c>
      <c r="B78" s="22" t="s">
        <v>167</v>
      </c>
      <c r="C78" s="22" t="s">
        <v>266</v>
      </c>
      <c r="D78" s="22" t="s">
        <v>267</v>
      </c>
      <c r="E78" s="22">
        <v>0</v>
      </c>
      <c r="F78" s="22">
        <v>0</v>
      </c>
      <c r="G78" s="22">
        <v>0</v>
      </c>
      <c r="H78" s="22">
        <v>0</v>
      </c>
      <c r="I78" s="22">
        <v>0</v>
      </c>
    </row>
    <row r="79" spans="1:9" x14ac:dyDescent="0.35">
      <c r="A79" s="22" t="s">
        <v>114</v>
      </c>
      <c r="B79" s="22" t="s">
        <v>167</v>
      </c>
      <c r="C79" s="22" t="s">
        <v>268</v>
      </c>
      <c r="D79" s="22" t="s">
        <v>269</v>
      </c>
      <c r="E79" s="22">
        <v>0</v>
      </c>
      <c r="F79" s="22">
        <v>0</v>
      </c>
      <c r="G79" s="22">
        <v>0</v>
      </c>
      <c r="H79" s="22">
        <v>0</v>
      </c>
      <c r="I79" s="22">
        <v>0</v>
      </c>
    </row>
    <row r="80" spans="1:9" x14ac:dyDescent="0.35">
      <c r="A80" s="22" t="s">
        <v>114</v>
      </c>
      <c r="B80" s="22" t="s">
        <v>167</v>
      </c>
      <c r="C80" s="22" t="s">
        <v>270</v>
      </c>
      <c r="D80" s="22" t="s">
        <v>271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</row>
    <row r="81" spans="1:9" x14ac:dyDescent="0.35">
      <c r="A81" s="22" t="s">
        <v>114</v>
      </c>
      <c r="B81" s="22" t="s">
        <v>167</v>
      </c>
      <c r="C81" s="22" t="s">
        <v>272</v>
      </c>
      <c r="D81" s="22" t="s">
        <v>273</v>
      </c>
      <c r="E81" s="22">
        <v>0</v>
      </c>
      <c r="F81" s="22">
        <v>0</v>
      </c>
      <c r="G81" s="22">
        <v>0</v>
      </c>
      <c r="H81" s="22">
        <v>0</v>
      </c>
      <c r="I81" s="22">
        <v>0</v>
      </c>
    </row>
    <row r="82" spans="1:9" x14ac:dyDescent="0.35">
      <c r="A82" s="22" t="s">
        <v>114</v>
      </c>
      <c r="B82" s="22" t="s">
        <v>167</v>
      </c>
      <c r="C82" s="22" t="s">
        <v>274</v>
      </c>
      <c r="D82" s="22" t="s">
        <v>275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</row>
    <row r="83" spans="1:9" x14ac:dyDescent="0.35">
      <c r="A83" s="22" t="s">
        <v>114</v>
      </c>
      <c r="B83" s="22" t="s">
        <v>167</v>
      </c>
      <c r="C83" s="22" t="s">
        <v>276</v>
      </c>
      <c r="D83" s="22" t="s">
        <v>277</v>
      </c>
      <c r="E83" s="22">
        <v>0</v>
      </c>
      <c r="F83" s="22">
        <v>0</v>
      </c>
      <c r="G83" s="22">
        <v>0</v>
      </c>
      <c r="H83" s="22">
        <v>0</v>
      </c>
      <c r="I83" s="22">
        <v>0</v>
      </c>
    </row>
    <row r="84" spans="1:9" x14ac:dyDescent="0.35">
      <c r="A84" s="22" t="s">
        <v>114</v>
      </c>
      <c r="B84" s="22" t="s">
        <v>167</v>
      </c>
      <c r="C84" s="22" t="s">
        <v>278</v>
      </c>
      <c r="D84" s="22" t="s">
        <v>279</v>
      </c>
      <c r="E84" s="22">
        <v>0</v>
      </c>
      <c r="F84" s="22">
        <v>0</v>
      </c>
      <c r="G84" s="22">
        <v>0</v>
      </c>
      <c r="H84" s="22">
        <v>0</v>
      </c>
      <c r="I84" s="22">
        <v>0</v>
      </c>
    </row>
    <row r="85" spans="1:9" x14ac:dyDescent="0.35">
      <c r="A85" s="22" t="s">
        <v>114</v>
      </c>
      <c r="B85" s="22" t="s">
        <v>167</v>
      </c>
      <c r="C85" s="22" t="s">
        <v>280</v>
      </c>
      <c r="D85" s="22" t="s">
        <v>281</v>
      </c>
      <c r="E85" s="22">
        <v>0</v>
      </c>
      <c r="F85" s="22">
        <v>0</v>
      </c>
      <c r="G85" s="22">
        <v>0</v>
      </c>
      <c r="H85" s="22">
        <v>0</v>
      </c>
      <c r="I85" s="22">
        <v>0</v>
      </c>
    </row>
    <row r="86" spans="1:9" x14ac:dyDescent="0.35">
      <c r="A86" s="22" t="s">
        <v>114</v>
      </c>
      <c r="B86" s="22" t="s">
        <v>167</v>
      </c>
      <c r="C86" s="22" t="s">
        <v>282</v>
      </c>
      <c r="D86" s="22" t="s">
        <v>283</v>
      </c>
      <c r="E86" s="22">
        <v>0</v>
      </c>
      <c r="F86" s="22">
        <v>0</v>
      </c>
      <c r="G86" s="22">
        <v>0</v>
      </c>
      <c r="H86" s="22">
        <v>0</v>
      </c>
      <c r="I86" s="22">
        <v>0</v>
      </c>
    </row>
    <row r="87" spans="1:9" x14ac:dyDescent="0.35">
      <c r="A87" s="22" t="s">
        <v>114</v>
      </c>
      <c r="B87" s="22" t="s">
        <v>167</v>
      </c>
      <c r="C87" s="22" t="s">
        <v>284</v>
      </c>
      <c r="D87" s="22" t="s">
        <v>285</v>
      </c>
      <c r="E87" s="22">
        <v>0</v>
      </c>
      <c r="F87" s="22">
        <v>0</v>
      </c>
      <c r="G87" s="22">
        <v>0</v>
      </c>
      <c r="H87" s="22">
        <v>0</v>
      </c>
      <c r="I87" s="22">
        <v>0</v>
      </c>
    </row>
    <row r="88" spans="1:9" x14ac:dyDescent="0.35">
      <c r="A88" s="22" t="s">
        <v>114</v>
      </c>
      <c r="B88" s="22" t="s">
        <v>167</v>
      </c>
      <c r="C88" s="22" t="s">
        <v>286</v>
      </c>
      <c r="D88" s="22" t="s">
        <v>287</v>
      </c>
      <c r="E88" s="22">
        <v>0</v>
      </c>
      <c r="F88" s="22">
        <v>0</v>
      </c>
      <c r="G88" s="22">
        <v>0</v>
      </c>
      <c r="H88" s="22">
        <v>0</v>
      </c>
      <c r="I88" s="22">
        <v>0</v>
      </c>
    </row>
    <row r="89" spans="1:9" x14ac:dyDescent="0.35">
      <c r="A89" s="22" t="s">
        <v>114</v>
      </c>
      <c r="B89" s="22" t="s">
        <v>167</v>
      </c>
      <c r="C89" s="22" t="s">
        <v>288</v>
      </c>
      <c r="D89" s="22" t="s">
        <v>289</v>
      </c>
      <c r="E89" s="22">
        <v>0</v>
      </c>
      <c r="F89" s="22">
        <v>0</v>
      </c>
      <c r="G89" s="22">
        <v>0</v>
      </c>
      <c r="H89" s="22">
        <v>0</v>
      </c>
      <c r="I89" s="22">
        <v>0</v>
      </c>
    </row>
    <row r="90" spans="1:9" x14ac:dyDescent="0.35">
      <c r="A90" s="22" t="s">
        <v>114</v>
      </c>
      <c r="B90" s="22" t="s">
        <v>167</v>
      </c>
      <c r="C90" s="22" t="s">
        <v>290</v>
      </c>
      <c r="D90" s="22" t="s">
        <v>291</v>
      </c>
      <c r="E90" s="22">
        <v>0</v>
      </c>
      <c r="F90" s="22">
        <v>0</v>
      </c>
      <c r="G90" s="22">
        <v>0</v>
      </c>
      <c r="H90" s="22">
        <v>0</v>
      </c>
      <c r="I90" s="22">
        <v>0</v>
      </c>
    </row>
    <row r="91" spans="1:9" x14ac:dyDescent="0.35">
      <c r="A91" s="22" t="s">
        <v>114</v>
      </c>
      <c r="B91" s="22" t="s">
        <v>167</v>
      </c>
      <c r="C91" s="22" t="s">
        <v>292</v>
      </c>
      <c r="D91" s="22" t="s">
        <v>293</v>
      </c>
      <c r="E91" s="22">
        <v>0</v>
      </c>
      <c r="F91" s="22">
        <v>0</v>
      </c>
      <c r="G91" s="22">
        <v>0</v>
      </c>
      <c r="H91" s="22">
        <v>0</v>
      </c>
      <c r="I91" s="22">
        <v>0</v>
      </c>
    </row>
    <row r="92" spans="1:9" x14ac:dyDescent="0.35">
      <c r="A92" s="22" t="s">
        <v>114</v>
      </c>
      <c r="B92" s="22" t="s">
        <v>294</v>
      </c>
      <c r="C92" s="22" t="s">
        <v>295</v>
      </c>
      <c r="D92" s="22" t="s">
        <v>296</v>
      </c>
      <c r="E92" s="22">
        <v>0</v>
      </c>
      <c r="F92" s="22">
        <v>0</v>
      </c>
      <c r="G92" s="22">
        <v>0</v>
      </c>
      <c r="H92" s="22">
        <v>0</v>
      </c>
      <c r="I92" s="22">
        <v>0</v>
      </c>
    </row>
    <row r="93" spans="1:9" x14ac:dyDescent="0.35">
      <c r="A93" s="22" t="s">
        <v>114</v>
      </c>
      <c r="B93" s="22" t="s">
        <v>294</v>
      </c>
      <c r="C93" s="22" t="s">
        <v>297</v>
      </c>
      <c r="D93" s="22" t="s">
        <v>298</v>
      </c>
      <c r="E93" s="22">
        <v>0</v>
      </c>
      <c r="F93" s="22">
        <v>0</v>
      </c>
      <c r="G93" s="22">
        <v>0</v>
      </c>
      <c r="H93" s="22">
        <v>0</v>
      </c>
      <c r="I93" s="22">
        <v>0</v>
      </c>
    </row>
    <row r="94" spans="1:9" x14ac:dyDescent="0.35">
      <c r="A94" s="22" t="s">
        <v>114</v>
      </c>
      <c r="B94" s="22" t="s">
        <v>294</v>
      </c>
      <c r="C94" s="22" t="s">
        <v>299</v>
      </c>
      <c r="D94" s="22" t="s">
        <v>300</v>
      </c>
      <c r="E94" s="22">
        <v>0</v>
      </c>
      <c r="F94" s="22">
        <v>0</v>
      </c>
      <c r="G94" s="22">
        <v>0</v>
      </c>
      <c r="H94" s="22">
        <v>0</v>
      </c>
      <c r="I94" s="22">
        <v>0</v>
      </c>
    </row>
    <row r="95" spans="1:9" x14ac:dyDescent="0.35">
      <c r="A95" s="22" t="s">
        <v>114</v>
      </c>
      <c r="B95" s="22" t="s">
        <v>294</v>
      </c>
      <c r="C95" s="22" t="s">
        <v>301</v>
      </c>
      <c r="D95" s="22" t="s">
        <v>302</v>
      </c>
      <c r="E95" s="22">
        <v>0</v>
      </c>
      <c r="F95" s="22">
        <v>0</v>
      </c>
      <c r="G95" s="22">
        <v>0</v>
      </c>
      <c r="H95" s="22">
        <v>0</v>
      </c>
      <c r="I95" s="22">
        <v>0</v>
      </c>
    </row>
    <row r="96" spans="1:9" x14ac:dyDescent="0.35">
      <c r="A96" s="22" t="s">
        <v>114</v>
      </c>
      <c r="B96" s="22" t="s">
        <v>294</v>
      </c>
      <c r="C96" s="22" t="s">
        <v>303</v>
      </c>
      <c r="D96" s="22" t="s">
        <v>304</v>
      </c>
      <c r="E96" s="22">
        <v>0</v>
      </c>
      <c r="F96" s="22">
        <v>0</v>
      </c>
      <c r="G96" s="22">
        <v>0</v>
      </c>
      <c r="H96" s="22">
        <v>0</v>
      </c>
      <c r="I96" s="22">
        <v>0</v>
      </c>
    </row>
    <row r="97" spans="1:9" x14ac:dyDescent="0.35">
      <c r="A97" s="22" t="s">
        <v>114</v>
      </c>
      <c r="B97" s="22" t="s">
        <v>294</v>
      </c>
      <c r="C97" s="22" t="s">
        <v>305</v>
      </c>
      <c r="D97" s="22" t="s">
        <v>306</v>
      </c>
      <c r="E97" s="22">
        <v>0</v>
      </c>
      <c r="F97" s="22">
        <v>0</v>
      </c>
      <c r="G97" s="22">
        <v>0</v>
      </c>
      <c r="H97" s="22">
        <v>0</v>
      </c>
      <c r="I97" s="22">
        <v>0</v>
      </c>
    </row>
    <row r="98" spans="1:9" x14ac:dyDescent="0.35">
      <c r="A98" s="22" t="s">
        <v>114</v>
      </c>
      <c r="B98" s="22" t="s">
        <v>294</v>
      </c>
      <c r="C98" s="22" t="s">
        <v>307</v>
      </c>
      <c r="D98" s="22" t="s">
        <v>308</v>
      </c>
      <c r="E98" s="22">
        <v>0</v>
      </c>
      <c r="F98" s="22">
        <v>0</v>
      </c>
      <c r="G98" s="22">
        <v>0</v>
      </c>
      <c r="H98" s="22">
        <v>0</v>
      </c>
      <c r="I98" s="22">
        <v>0</v>
      </c>
    </row>
    <row r="99" spans="1:9" x14ac:dyDescent="0.35">
      <c r="A99" s="22" t="s">
        <v>114</v>
      </c>
      <c r="B99" s="22" t="s">
        <v>294</v>
      </c>
      <c r="C99" s="22" t="s">
        <v>309</v>
      </c>
      <c r="D99" s="22" t="s">
        <v>310</v>
      </c>
      <c r="E99" s="22">
        <v>0</v>
      </c>
      <c r="F99" s="22">
        <v>0</v>
      </c>
      <c r="G99" s="22">
        <v>0</v>
      </c>
      <c r="H99" s="22">
        <v>0</v>
      </c>
      <c r="I99" s="22">
        <v>0</v>
      </c>
    </row>
    <row r="100" spans="1:9" x14ac:dyDescent="0.35">
      <c r="A100" s="22" t="s">
        <v>114</v>
      </c>
      <c r="B100" s="22" t="s">
        <v>294</v>
      </c>
      <c r="C100" s="22" t="s">
        <v>311</v>
      </c>
      <c r="D100" s="22" t="s">
        <v>312</v>
      </c>
      <c r="E100" s="22">
        <v>0</v>
      </c>
      <c r="F100" s="22">
        <v>0</v>
      </c>
      <c r="G100" s="22">
        <v>0</v>
      </c>
      <c r="H100" s="22">
        <v>0</v>
      </c>
      <c r="I100" s="22">
        <v>0</v>
      </c>
    </row>
    <row r="101" spans="1:9" x14ac:dyDescent="0.35">
      <c r="A101" s="22" t="s">
        <v>114</v>
      </c>
      <c r="B101" s="22" t="s">
        <v>294</v>
      </c>
      <c r="C101" s="22" t="s">
        <v>313</v>
      </c>
      <c r="D101" s="22" t="s">
        <v>314</v>
      </c>
      <c r="E101" s="22">
        <v>0</v>
      </c>
      <c r="F101" s="22">
        <v>0</v>
      </c>
      <c r="G101" s="22">
        <v>0</v>
      </c>
      <c r="H101" s="22">
        <v>0</v>
      </c>
      <c r="I101" s="22">
        <v>0</v>
      </c>
    </row>
    <row r="102" spans="1:9" x14ac:dyDescent="0.35">
      <c r="A102" s="22" t="s">
        <v>114</v>
      </c>
      <c r="B102" s="22" t="s">
        <v>294</v>
      </c>
      <c r="C102" s="22" t="s">
        <v>315</v>
      </c>
      <c r="D102" s="22" t="s">
        <v>316</v>
      </c>
      <c r="E102" s="22">
        <v>0</v>
      </c>
      <c r="F102" s="22">
        <v>0</v>
      </c>
      <c r="G102" s="22">
        <v>0</v>
      </c>
      <c r="H102" s="22">
        <v>0</v>
      </c>
      <c r="I102" s="22">
        <v>0</v>
      </c>
    </row>
    <row r="103" spans="1:9" x14ac:dyDescent="0.35">
      <c r="A103" s="22" t="s">
        <v>114</v>
      </c>
      <c r="B103" s="22" t="s">
        <v>294</v>
      </c>
      <c r="C103" s="22" t="s">
        <v>317</v>
      </c>
      <c r="D103" s="22" t="s">
        <v>318</v>
      </c>
      <c r="E103" s="22">
        <v>0</v>
      </c>
      <c r="F103" s="22">
        <v>0</v>
      </c>
      <c r="G103" s="22">
        <v>0</v>
      </c>
      <c r="H103" s="22">
        <v>0</v>
      </c>
      <c r="I103" s="22">
        <v>0</v>
      </c>
    </row>
    <row r="104" spans="1:9" x14ac:dyDescent="0.35">
      <c r="A104" s="22" t="s">
        <v>114</v>
      </c>
      <c r="B104" s="22" t="s">
        <v>294</v>
      </c>
      <c r="C104" s="22" t="s">
        <v>319</v>
      </c>
      <c r="D104" s="22" t="s">
        <v>320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</row>
    <row r="105" spans="1:9" x14ac:dyDescent="0.35">
      <c r="A105" s="22" t="s">
        <v>114</v>
      </c>
      <c r="B105" s="22" t="s">
        <v>294</v>
      </c>
      <c r="C105" s="22" t="s">
        <v>321</v>
      </c>
      <c r="D105" s="22" t="s">
        <v>322</v>
      </c>
      <c r="E105" s="22">
        <v>0</v>
      </c>
      <c r="F105" s="22">
        <v>0</v>
      </c>
      <c r="G105" s="22">
        <v>0</v>
      </c>
      <c r="H105" s="22">
        <v>0</v>
      </c>
      <c r="I105" s="22">
        <v>0</v>
      </c>
    </row>
    <row r="106" spans="1:9" x14ac:dyDescent="0.35">
      <c r="A106" s="22" t="s">
        <v>114</v>
      </c>
      <c r="B106" s="22" t="s">
        <v>294</v>
      </c>
      <c r="C106" s="22" t="s">
        <v>323</v>
      </c>
      <c r="D106" s="22" t="s">
        <v>324</v>
      </c>
      <c r="E106" s="22">
        <v>0</v>
      </c>
      <c r="F106" s="22">
        <v>0</v>
      </c>
      <c r="G106" s="22">
        <v>0</v>
      </c>
      <c r="H106" s="22">
        <v>0</v>
      </c>
      <c r="I106" s="22">
        <v>0</v>
      </c>
    </row>
    <row r="107" spans="1:9" x14ac:dyDescent="0.35">
      <c r="A107" s="22" t="s">
        <v>114</v>
      </c>
      <c r="B107" s="22" t="s">
        <v>294</v>
      </c>
      <c r="C107" s="22" t="s">
        <v>325</v>
      </c>
      <c r="D107" s="22" t="s">
        <v>326</v>
      </c>
      <c r="E107" s="22">
        <v>0</v>
      </c>
      <c r="F107" s="22">
        <v>0</v>
      </c>
      <c r="G107" s="22">
        <v>0</v>
      </c>
      <c r="H107" s="22">
        <v>0</v>
      </c>
      <c r="I107" s="22">
        <v>0</v>
      </c>
    </row>
    <row r="108" spans="1:9" x14ac:dyDescent="0.35">
      <c r="A108" s="22" t="s">
        <v>114</v>
      </c>
      <c r="B108" s="22" t="s">
        <v>294</v>
      </c>
      <c r="C108" s="22" t="s">
        <v>327</v>
      </c>
      <c r="D108" s="22" t="s">
        <v>328</v>
      </c>
      <c r="E108" s="22">
        <v>0</v>
      </c>
      <c r="F108" s="22">
        <v>0</v>
      </c>
      <c r="G108" s="22">
        <v>0</v>
      </c>
      <c r="H108" s="22">
        <v>0</v>
      </c>
      <c r="I108" s="22">
        <v>0</v>
      </c>
    </row>
    <row r="109" spans="1:9" x14ac:dyDescent="0.35">
      <c r="A109" s="22" t="s">
        <v>114</v>
      </c>
      <c r="B109" s="22" t="s">
        <v>294</v>
      </c>
      <c r="C109" s="22" t="s">
        <v>329</v>
      </c>
      <c r="D109" s="22" t="s">
        <v>330</v>
      </c>
      <c r="E109" s="22">
        <v>0</v>
      </c>
      <c r="F109" s="22">
        <v>0</v>
      </c>
      <c r="G109" s="22">
        <v>0</v>
      </c>
      <c r="H109" s="22">
        <v>0</v>
      </c>
      <c r="I109" s="22">
        <v>0</v>
      </c>
    </row>
    <row r="110" spans="1:9" x14ac:dyDescent="0.35">
      <c r="A110" s="22" t="s">
        <v>114</v>
      </c>
      <c r="B110" s="22" t="s">
        <v>294</v>
      </c>
      <c r="C110" s="22" t="s">
        <v>331</v>
      </c>
      <c r="D110" s="22" t="s">
        <v>332</v>
      </c>
      <c r="E110" s="22">
        <v>0</v>
      </c>
      <c r="F110" s="22">
        <v>0</v>
      </c>
      <c r="G110" s="22">
        <v>0</v>
      </c>
      <c r="H110" s="22">
        <v>0</v>
      </c>
      <c r="I110" s="22">
        <v>0</v>
      </c>
    </row>
    <row r="111" spans="1:9" x14ac:dyDescent="0.35">
      <c r="A111" s="22" t="s">
        <v>114</v>
      </c>
      <c r="B111" s="22" t="s">
        <v>294</v>
      </c>
      <c r="C111" s="22" t="s">
        <v>333</v>
      </c>
      <c r="D111" s="22" t="s">
        <v>334</v>
      </c>
      <c r="E111" s="22">
        <v>0</v>
      </c>
      <c r="F111" s="22">
        <v>0</v>
      </c>
      <c r="G111" s="22">
        <v>0</v>
      </c>
      <c r="H111" s="22">
        <v>0</v>
      </c>
      <c r="I111" s="22">
        <v>0</v>
      </c>
    </row>
    <row r="112" spans="1:9" x14ac:dyDescent="0.35">
      <c r="A112" s="22" t="s">
        <v>114</v>
      </c>
      <c r="B112" s="22" t="s">
        <v>294</v>
      </c>
      <c r="C112" s="22" t="s">
        <v>335</v>
      </c>
      <c r="D112" s="22" t="s">
        <v>336</v>
      </c>
      <c r="E112" s="22">
        <v>0</v>
      </c>
      <c r="F112" s="22">
        <v>0</v>
      </c>
      <c r="G112" s="22">
        <v>0</v>
      </c>
      <c r="H112" s="22">
        <v>0</v>
      </c>
      <c r="I112" s="22">
        <v>0</v>
      </c>
    </row>
    <row r="113" spans="1:9" x14ac:dyDescent="0.35">
      <c r="A113" s="22" t="s">
        <v>114</v>
      </c>
      <c r="B113" s="22" t="s">
        <v>294</v>
      </c>
      <c r="C113" s="22" t="s">
        <v>337</v>
      </c>
      <c r="D113" s="22" t="s">
        <v>338</v>
      </c>
      <c r="E113" s="22">
        <v>0</v>
      </c>
      <c r="F113" s="22">
        <v>0</v>
      </c>
      <c r="G113" s="22">
        <v>0</v>
      </c>
      <c r="H113" s="22">
        <v>0</v>
      </c>
      <c r="I113" s="22">
        <v>0</v>
      </c>
    </row>
    <row r="114" spans="1:9" x14ac:dyDescent="0.35">
      <c r="A114" s="22" t="s">
        <v>114</v>
      </c>
      <c r="B114" s="22" t="s">
        <v>294</v>
      </c>
      <c r="C114" s="22" t="s">
        <v>339</v>
      </c>
      <c r="D114" s="22" t="s">
        <v>340</v>
      </c>
      <c r="E114" s="22">
        <v>0</v>
      </c>
      <c r="F114" s="22">
        <v>0</v>
      </c>
      <c r="G114" s="22">
        <v>0</v>
      </c>
      <c r="H114" s="22">
        <v>0</v>
      </c>
      <c r="I114" s="22">
        <v>0</v>
      </c>
    </row>
    <row r="115" spans="1:9" x14ac:dyDescent="0.35">
      <c r="A115" s="22" t="s">
        <v>114</v>
      </c>
      <c r="B115" s="22" t="s">
        <v>294</v>
      </c>
      <c r="C115" s="22" t="s">
        <v>341</v>
      </c>
      <c r="D115" s="22" t="s">
        <v>342</v>
      </c>
      <c r="E115" s="22">
        <v>0</v>
      </c>
      <c r="F115" s="22">
        <v>0</v>
      </c>
      <c r="G115" s="22">
        <v>0</v>
      </c>
      <c r="H115" s="22">
        <v>0</v>
      </c>
      <c r="I115" s="22">
        <v>0</v>
      </c>
    </row>
    <row r="116" spans="1:9" x14ac:dyDescent="0.35">
      <c r="A116" s="22" t="s">
        <v>114</v>
      </c>
      <c r="B116" s="22" t="s">
        <v>294</v>
      </c>
      <c r="C116" s="22" t="s">
        <v>343</v>
      </c>
      <c r="D116" s="22" t="s">
        <v>344</v>
      </c>
      <c r="E116" s="22">
        <v>0</v>
      </c>
      <c r="F116" s="22">
        <v>0</v>
      </c>
      <c r="G116" s="22">
        <v>0</v>
      </c>
      <c r="H116" s="22">
        <v>0</v>
      </c>
      <c r="I116" s="22">
        <v>0</v>
      </c>
    </row>
    <row r="117" spans="1:9" x14ac:dyDescent="0.35">
      <c r="A117" s="22" t="s">
        <v>114</v>
      </c>
      <c r="B117" s="22" t="s">
        <v>294</v>
      </c>
      <c r="C117" s="22" t="s">
        <v>345</v>
      </c>
      <c r="D117" s="22" t="s">
        <v>346</v>
      </c>
      <c r="E117" s="22">
        <v>0</v>
      </c>
      <c r="F117" s="22">
        <v>0</v>
      </c>
      <c r="G117" s="22">
        <v>0</v>
      </c>
      <c r="H117" s="22">
        <v>0</v>
      </c>
      <c r="I117" s="22">
        <v>0</v>
      </c>
    </row>
    <row r="118" spans="1:9" x14ac:dyDescent="0.35">
      <c r="A118" s="22" t="s">
        <v>114</v>
      </c>
      <c r="B118" s="22" t="s">
        <v>294</v>
      </c>
      <c r="C118" s="22" t="s">
        <v>347</v>
      </c>
      <c r="D118" s="22" t="s">
        <v>348</v>
      </c>
      <c r="E118" s="22">
        <v>0</v>
      </c>
      <c r="F118" s="22">
        <v>0</v>
      </c>
      <c r="G118" s="22">
        <v>0</v>
      </c>
      <c r="H118" s="22">
        <v>0</v>
      </c>
      <c r="I118" s="22">
        <v>0</v>
      </c>
    </row>
    <row r="119" spans="1:9" x14ac:dyDescent="0.35">
      <c r="A119" s="22" t="s">
        <v>114</v>
      </c>
      <c r="B119" s="22" t="s">
        <v>294</v>
      </c>
      <c r="C119" s="22" t="s">
        <v>349</v>
      </c>
      <c r="D119" s="22" t="s">
        <v>350</v>
      </c>
      <c r="E119" s="22">
        <v>0</v>
      </c>
      <c r="F119" s="22">
        <v>0</v>
      </c>
      <c r="G119" s="22">
        <v>0</v>
      </c>
      <c r="H119" s="22">
        <v>0</v>
      </c>
      <c r="I119" s="22">
        <v>0</v>
      </c>
    </row>
    <row r="120" spans="1:9" x14ac:dyDescent="0.35">
      <c r="A120" s="22" t="s">
        <v>114</v>
      </c>
      <c r="B120" s="22" t="s">
        <v>294</v>
      </c>
      <c r="C120" s="22" t="s">
        <v>351</v>
      </c>
      <c r="D120" s="22" t="s">
        <v>352</v>
      </c>
      <c r="E120" s="22">
        <v>0</v>
      </c>
      <c r="F120" s="22">
        <v>0</v>
      </c>
      <c r="G120" s="22">
        <v>0</v>
      </c>
      <c r="H120" s="22">
        <v>0</v>
      </c>
      <c r="I120" s="22">
        <v>0</v>
      </c>
    </row>
    <row r="121" spans="1:9" x14ac:dyDescent="0.35">
      <c r="A121" s="22" t="s">
        <v>114</v>
      </c>
      <c r="B121" s="22" t="s">
        <v>294</v>
      </c>
      <c r="C121" s="22" t="s">
        <v>353</v>
      </c>
      <c r="D121" s="22" t="s">
        <v>354</v>
      </c>
      <c r="E121" s="22">
        <v>0</v>
      </c>
      <c r="F121" s="22">
        <v>0</v>
      </c>
      <c r="G121" s="22">
        <v>0</v>
      </c>
      <c r="H121" s="22">
        <v>0</v>
      </c>
      <c r="I121" s="22">
        <v>0</v>
      </c>
    </row>
    <row r="122" spans="1:9" x14ac:dyDescent="0.35">
      <c r="A122" s="22" t="s">
        <v>114</v>
      </c>
      <c r="B122" s="22" t="s">
        <v>294</v>
      </c>
      <c r="C122" s="22" t="s">
        <v>355</v>
      </c>
      <c r="D122" s="22" t="s">
        <v>356</v>
      </c>
      <c r="E122" s="22">
        <v>0</v>
      </c>
      <c r="F122" s="22">
        <v>0</v>
      </c>
      <c r="G122" s="22">
        <v>0</v>
      </c>
      <c r="H122" s="22">
        <v>0</v>
      </c>
      <c r="I122" s="22">
        <v>0</v>
      </c>
    </row>
    <row r="123" spans="1:9" x14ac:dyDescent="0.35">
      <c r="A123" s="22" t="s">
        <v>114</v>
      </c>
      <c r="B123" s="22" t="s">
        <v>294</v>
      </c>
      <c r="C123" s="22" t="s">
        <v>357</v>
      </c>
      <c r="D123" s="22" t="s">
        <v>358</v>
      </c>
      <c r="E123" s="22">
        <v>0</v>
      </c>
      <c r="F123" s="22">
        <v>0</v>
      </c>
      <c r="G123" s="22">
        <v>0</v>
      </c>
      <c r="H123" s="22">
        <v>0</v>
      </c>
      <c r="I123" s="22">
        <v>0</v>
      </c>
    </row>
    <row r="124" spans="1:9" x14ac:dyDescent="0.35">
      <c r="A124" s="22" t="s">
        <v>114</v>
      </c>
      <c r="B124" s="22" t="s">
        <v>294</v>
      </c>
      <c r="C124" s="22" t="s">
        <v>359</v>
      </c>
      <c r="D124" s="22" t="s">
        <v>360</v>
      </c>
      <c r="E124" s="22">
        <v>0</v>
      </c>
      <c r="F124" s="22">
        <v>0</v>
      </c>
      <c r="G124" s="22">
        <v>0</v>
      </c>
      <c r="H124" s="22">
        <v>0</v>
      </c>
      <c r="I124" s="22">
        <v>0</v>
      </c>
    </row>
    <row r="125" spans="1:9" x14ac:dyDescent="0.35">
      <c r="A125" s="22" t="s">
        <v>114</v>
      </c>
      <c r="B125" s="22" t="s">
        <v>294</v>
      </c>
      <c r="C125" s="22" t="s">
        <v>361</v>
      </c>
      <c r="D125" s="22" t="s">
        <v>362</v>
      </c>
      <c r="E125" s="22">
        <v>0</v>
      </c>
      <c r="F125" s="22">
        <v>0</v>
      </c>
      <c r="G125" s="22">
        <v>0</v>
      </c>
      <c r="H125" s="22">
        <v>0</v>
      </c>
      <c r="I125" s="22">
        <v>0</v>
      </c>
    </row>
    <row r="126" spans="1:9" x14ac:dyDescent="0.35">
      <c r="A126" s="22" t="s">
        <v>114</v>
      </c>
      <c r="B126" s="22" t="s">
        <v>294</v>
      </c>
      <c r="C126" s="22" t="s">
        <v>363</v>
      </c>
      <c r="D126" s="22" t="s">
        <v>364</v>
      </c>
      <c r="E126" s="22">
        <v>0</v>
      </c>
      <c r="F126" s="22">
        <v>0</v>
      </c>
      <c r="G126" s="22">
        <v>0</v>
      </c>
      <c r="H126" s="22">
        <v>0</v>
      </c>
      <c r="I126" s="22">
        <v>0</v>
      </c>
    </row>
    <row r="127" spans="1:9" x14ac:dyDescent="0.35">
      <c r="A127" s="22" t="s">
        <v>114</v>
      </c>
      <c r="B127" s="22" t="s">
        <v>294</v>
      </c>
      <c r="C127" s="22" t="s">
        <v>365</v>
      </c>
      <c r="D127" s="22" t="s">
        <v>366</v>
      </c>
      <c r="E127" s="22">
        <v>0</v>
      </c>
      <c r="F127" s="22">
        <v>0</v>
      </c>
      <c r="G127" s="22">
        <v>0</v>
      </c>
      <c r="H127" s="22">
        <v>0</v>
      </c>
      <c r="I127" s="22">
        <v>0</v>
      </c>
    </row>
    <row r="128" spans="1:9" x14ac:dyDescent="0.35">
      <c r="A128" s="22" t="s">
        <v>114</v>
      </c>
      <c r="B128" s="22" t="s">
        <v>294</v>
      </c>
      <c r="C128" s="22" t="s">
        <v>367</v>
      </c>
      <c r="D128" s="22" t="s">
        <v>368</v>
      </c>
      <c r="E128" s="22">
        <v>0</v>
      </c>
      <c r="F128" s="22">
        <v>0</v>
      </c>
      <c r="G128" s="22">
        <v>0</v>
      </c>
      <c r="H128" s="22">
        <v>0</v>
      </c>
      <c r="I128" s="22">
        <v>0</v>
      </c>
    </row>
    <row r="129" spans="1:9" x14ac:dyDescent="0.35">
      <c r="A129" s="22" t="s">
        <v>114</v>
      </c>
      <c r="B129" s="22" t="s">
        <v>294</v>
      </c>
      <c r="C129" s="22" t="s">
        <v>369</v>
      </c>
      <c r="D129" s="22" t="s">
        <v>370</v>
      </c>
      <c r="E129" s="22">
        <v>0</v>
      </c>
      <c r="F129" s="22">
        <v>0</v>
      </c>
      <c r="G129" s="22">
        <v>0</v>
      </c>
      <c r="H129" s="22">
        <v>0</v>
      </c>
      <c r="I129" s="22">
        <v>0</v>
      </c>
    </row>
    <row r="130" spans="1:9" x14ac:dyDescent="0.35">
      <c r="A130" s="22" t="s">
        <v>114</v>
      </c>
      <c r="B130" s="22" t="s">
        <v>294</v>
      </c>
      <c r="C130" s="22" t="s">
        <v>371</v>
      </c>
      <c r="D130" s="22" t="s">
        <v>372</v>
      </c>
      <c r="E130" s="22">
        <v>0</v>
      </c>
      <c r="F130" s="22">
        <v>0</v>
      </c>
      <c r="G130" s="22">
        <v>0</v>
      </c>
      <c r="H130" s="22">
        <v>0</v>
      </c>
      <c r="I130" s="22">
        <v>0</v>
      </c>
    </row>
    <row r="131" spans="1:9" x14ac:dyDescent="0.35">
      <c r="A131" s="22" t="s">
        <v>114</v>
      </c>
      <c r="B131" s="22" t="s">
        <v>294</v>
      </c>
      <c r="C131" s="22" t="s">
        <v>373</v>
      </c>
      <c r="D131" s="22" t="s">
        <v>374</v>
      </c>
      <c r="E131" s="22">
        <v>0</v>
      </c>
      <c r="F131" s="22">
        <v>0</v>
      </c>
      <c r="G131" s="22">
        <v>0</v>
      </c>
      <c r="H131" s="22">
        <v>0</v>
      </c>
      <c r="I131" s="22">
        <v>0</v>
      </c>
    </row>
    <row r="132" spans="1:9" x14ac:dyDescent="0.35">
      <c r="A132" s="22" t="s">
        <v>114</v>
      </c>
      <c r="B132" s="22" t="s">
        <v>294</v>
      </c>
      <c r="C132" s="22" t="s">
        <v>375</v>
      </c>
      <c r="D132" s="22" t="s">
        <v>376</v>
      </c>
      <c r="E132" s="22">
        <v>0</v>
      </c>
      <c r="F132" s="22">
        <v>0</v>
      </c>
      <c r="G132" s="22">
        <v>0</v>
      </c>
      <c r="H132" s="22">
        <v>0</v>
      </c>
      <c r="I132" s="22">
        <v>0</v>
      </c>
    </row>
    <row r="133" spans="1:9" x14ac:dyDescent="0.35">
      <c r="A133" s="22" t="s">
        <v>114</v>
      </c>
      <c r="B133" s="22" t="s">
        <v>294</v>
      </c>
      <c r="C133" s="22" t="s">
        <v>377</v>
      </c>
      <c r="D133" s="22" t="s">
        <v>378</v>
      </c>
      <c r="E133" s="22">
        <v>0</v>
      </c>
      <c r="F133" s="22">
        <v>0</v>
      </c>
      <c r="G133" s="22">
        <v>0</v>
      </c>
      <c r="H133" s="22">
        <v>0</v>
      </c>
      <c r="I133" s="22">
        <v>0</v>
      </c>
    </row>
    <row r="134" spans="1:9" x14ac:dyDescent="0.35">
      <c r="A134" s="22" t="s">
        <v>114</v>
      </c>
      <c r="B134" s="22" t="s">
        <v>294</v>
      </c>
      <c r="C134" s="22" t="s">
        <v>379</v>
      </c>
      <c r="D134" s="22" t="s">
        <v>380</v>
      </c>
      <c r="E134" s="22">
        <v>0</v>
      </c>
      <c r="F134" s="22">
        <v>0</v>
      </c>
      <c r="G134" s="22">
        <v>0</v>
      </c>
      <c r="H134" s="22">
        <v>0</v>
      </c>
      <c r="I134" s="22">
        <v>0</v>
      </c>
    </row>
    <row r="135" spans="1:9" x14ac:dyDescent="0.35">
      <c r="A135" s="22" t="s">
        <v>114</v>
      </c>
      <c r="B135" s="22" t="s">
        <v>294</v>
      </c>
      <c r="C135" s="22" t="s">
        <v>381</v>
      </c>
      <c r="D135" s="22" t="s">
        <v>382</v>
      </c>
      <c r="E135" s="22">
        <v>0</v>
      </c>
      <c r="F135" s="22">
        <v>0</v>
      </c>
      <c r="G135" s="22">
        <v>0</v>
      </c>
      <c r="H135" s="22">
        <v>0</v>
      </c>
      <c r="I135" s="22">
        <v>0</v>
      </c>
    </row>
    <row r="136" spans="1:9" x14ac:dyDescent="0.35">
      <c r="A136" s="22" t="s">
        <v>114</v>
      </c>
      <c r="B136" s="22" t="s">
        <v>294</v>
      </c>
      <c r="C136" s="22" t="s">
        <v>383</v>
      </c>
      <c r="D136" s="22" t="s">
        <v>384</v>
      </c>
      <c r="E136" s="22">
        <v>0</v>
      </c>
      <c r="F136" s="22">
        <v>0</v>
      </c>
      <c r="G136" s="22">
        <v>0</v>
      </c>
      <c r="H136" s="22">
        <v>0</v>
      </c>
      <c r="I136" s="22">
        <v>0</v>
      </c>
    </row>
    <row r="137" spans="1:9" x14ac:dyDescent="0.35">
      <c r="A137" s="22" t="s">
        <v>114</v>
      </c>
      <c r="B137" s="22" t="s">
        <v>294</v>
      </c>
      <c r="C137" s="22" t="s">
        <v>385</v>
      </c>
      <c r="D137" s="22" t="s">
        <v>386</v>
      </c>
      <c r="E137" s="22">
        <v>0</v>
      </c>
      <c r="F137" s="22">
        <v>0</v>
      </c>
      <c r="G137" s="22">
        <v>0</v>
      </c>
      <c r="H137" s="22">
        <v>0</v>
      </c>
      <c r="I137" s="22">
        <v>0</v>
      </c>
    </row>
    <row r="138" spans="1:9" x14ac:dyDescent="0.35">
      <c r="A138" s="22" t="s">
        <v>114</v>
      </c>
      <c r="B138" s="22" t="s">
        <v>294</v>
      </c>
      <c r="C138" s="22" t="s">
        <v>387</v>
      </c>
      <c r="D138" s="22" t="s">
        <v>388</v>
      </c>
      <c r="E138" s="22">
        <v>0</v>
      </c>
      <c r="F138" s="22">
        <v>0</v>
      </c>
      <c r="G138" s="22">
        <v>0</v>
      </c>
      <c r="H138" s="22">
        <v>0</v>
      </c>
      <c r="I138" s="22">
        <v>0</v>
      </c>
    </row>
    <row r="139" spans="1:9" x14ac:dyDescent="0.35">
      <c r="A139" s="22" t="s">
        <v>114</v>
      </c>
      <c r="B139" s="22" t="s">
        <v>294</v>
      </c>
      <c r="C139" s="22" t="s">
        <v>389</v>
      </c>
      <c r="D139" s="22" t="s">
        <v>390</v>
      </c>
      <c r="E139" s="22">
        <v>0</v>
      </c>
      <c r="F139" s="22">
        <v>0</v>
      </c>
      <c r="G139" s="22">
        <v>0</v>
      </c>
      <c r="H139" s="22">
        <v>0</v>
      </c>
      <c r="I139" s="22">
        <v>0</v>
      </c>
    </row>
    <row r="140" spans="1:9" x14ac:dyDescent="0.35">
      <c r="A140" s="22" t="s">
        <v>114</v>
      </c>
      <c r="B140" s="22" t="s">
        <v>294</v>
      </c>
      <c r="C140" s="22" t="s">
        <v>391</v>
      </c>
      <c r="D140" s="22" t="s">
        <v>392</v>
      </c>
      <c r="E140" s="22">
        <v>0</v>
      </c>
      <c r="F140" s="22">
        <v>0</v>
      </c>
      <c r="G140" s="22">
        <v>0</v>
      </c>
      <c r="H140" s="22">
        <v>0</v>
      </c>
      <c r="I140" s="22">
        <v>0</v>
      </c>
    </row>
    <row r="141" spans="1:9" x14ac:dyDescent="0.35">
      <c r="A141" s="22" t="s">
        <v>114</v>
      </c>
      <c r="B141" s="22" t="s">
        <v>294</v>
      </c>
      <c r="C141" s="22" t="s">
        <v>393</v>
      </c>
      <c r="D141" s="22" t="s">
        <v>394</v>
      </c>
      <c r="E141" s="22">
        <v>0</v>
      </c>
      <c r="F141" s="22">
        <v>0</v>
      </c>
      <c r="G141" s="22">
        <v>0</v>
      </c>
      <c r="H141" s="22">
        <v>0</v>
      </c>
      <c r="I141" s="22">
        <v>0</v>
      </c>
    </row>
    <row r="142" spans="1:9" x14ac:dyDescent="0.35">
      <c r="A142" s="22" t="s">
        <v>114</v>
      </c>
      <c r="B142" s="22" t="s">
        <v>294</v>
      </c>
      <c r="C142" s="22" t="s">
        <v>395</v>
      </c>
      <c r="D142" s="22" t="s">
        <v>396</v>
      </c>
      <c r="E142" s="22">
        <v>0</v>
      </c>
      <c r="F142" s="22">
        <v>0</v>
      </c>
      <c r="G142" s="22">
        <v>0</v>
      </c>
      <c r="H142" s="22">
        <v>0</v>
      </c>
      <c r="I142" s="22">
        <v>0</v>
      </c>
    </row>
    <row r="143" spans="1:9" x14ac:dyDescent="0.35">
      <c r="A143" s="22" t="s">
        <v>114</v>
      </c>
      <c r="B143" s="22" t="s">
        <v>294</v>
      </c>
      <c r="C143" s="22" t="s">
        <v>397</v>
      </c>
      <c r="D143" s="22" t="s">
        <v>398</v>
      </c>
      <c r="E143" s="22">
        <v>0</v>
      </c>
      <c r="F143" s="22">
        <v>0</v>
      </c>
      <c r="G143" s="22">
        <v>0</v>
      </c>
      <c r="H143" s="22">
        <v>0</v>
      </c>
      <c r="I143" s="22">
        <v>0</v>
      </c>
    </row>
    <row r="144" spans="1:9" x14ac:dyDescent="0.35">
      <c r="A144" s="22" t="s">
        <v>114</v>
      </c>
      <c r="B144" s="22" t="s">
        <v>294</v>
      </c>
      <c r="C144" s="22" t="s">
        <v>399</v>
      </c>
      <c r="D144" s="22" t="s">
        <v>400</v>
      </c>
      <c r="E144" s="22">
        <v>0</v>
      </c>
      <c r="F144" s="22">
        <v>0</v>
      </c>
      <c r="G144" s="22">
        <v>0</v>
      </c>
      <c r="H144" s="22">
        <v>0</v>
      </c>
      <c r="I144" s="22">
        <v>0</v>
      </c>
    </row>
    <row r="145" spans="1:9" x14ac:dyDescent="0.35">
      <c r="A145" s="22" t="s">
        <v>114</v>
      </c>
      <c r="B145" s="22" t="s">
        <v>294</v>
      </c>
      <c r="C145" s="22" t="s">
        <v>401</v>
      </c>
      <c r="D145" s="22" t="s">
        <v>402</v>
      </c>
      <c r="E145" s="22">
        <v>0</v>
      </c>
      <c r="F145" s="22">
        <v>0</v>
      </c>
      <c r="G145" s="22">
        <v>0</v>
      </c>
      <c r="H145" s="22">
        <v>0</v>
      </c>
      <c r="I145" s="22">
        <v>0</v>
      </c>
    </row>
    <row r="146" spans="1:9" x14ac:dyDescent="0.35">
      <c r="A146" s="22" t="s">
        <v>114</v>
      </c>
      <c r="B146" s="22" t="s">
        <v>294</v>
      </c>
      <c r="C146" s="22" t="s">
        <v>403</v>
      </c>
      <c r="D146" s="22" t="s">
        <v>404</v>
      </c>
      <c r="E146" s="22">
        <v>0</v>
      </c>
      <c r="F146" s="22">
        <v>0</v>
      </c>
      <c r="G146" s="22">
        <v>0</v>
      </c>
      <c r="H146" s="22">
        <v>0</v>
      </c>
      <c r="I146" s="22">
        <v>0</v>
      </c>
    </row>
    <row r="147" spans="1:9" x14ac:dyDescent="0.35">
      <c r="A147" s="22" t="s">
        <v>114</v>
      </c>
      <c r="B147" s="22" t="s">
        <v>294</v>
      </c>
      <c r="C147" s="22" t="s">
        <v>405</v>
      </c>
      <c r="D147" s="22" t="s">
        <v>406</v>
      </c>
      <c r="E147" s="22">
        <v>0</v>
      </c>
      <c r="F147" s="22">
        <v>0</v>
      </c>
      <c r="G147" s="22">
        <v>0</v>
      </c>
      <c r="H147" s="22">
        <v>0</v>
      </c>
      <c r="I147" s="22">
        <v>0</v>
      </c>
    </row>
    <row r="148" spans="1:9" x14ac:dyDescent="0.35">
      <c r="A148" s="22" t="s">
        <v>114</v>
      </c>
      <c r="B148" s="22" t="s">
        <v>294</v>
      </c>
      <c r="C148" s="22" t="s">
        <v>407</v>
      </c>
      <c r="D148" s="22" t="s">
        <v>408</v>
      </c>
      <c r="E148" s="22">
        <v>0</v>
      </c>
      <c r="F148" s="22">
        <v>0</v>
      </c>
      <c r="G148" s="22">
        <v>0</v>
      </c>
      <c r="H148" s="22">
        <v>0</v>
      </c>
      <c r="I148" s="22">
        <v>0</v>
      </c>
    </row>
    <row r="149" spans="1:9" x14ac:dyDescent="0.35">
      <c r="A149" s="22" t="s">
        <v>114</v>
      </c>
      <c r="B149" s="22" t="s">
        <v>294</v>
      </c>
      <c r="C149" s="22" t="s">
        <v>409</v>
      </c>
      <c r="D149" s="22" t="s">
        <v>410</v>
      </c>
      <c r="E149" s="22">
        <v>0</v>
      </c>
      <c r="F149" s="22">
        <v>0</v>
      </c>
      <c r="G149" s="22">
        <v>0</v>
      </c>
      <c r="H149" s="22">
        <v>0</v>
      </c>
      <c r="I149" s="22">
        <v>0</v>
      </c>
    </row>
    <row r="150" spans="1:9" x14ac:dyDescent="0.35">
      <c r="A150" s="22" t="s">
        <v>114</v>
      </c>
      <c r="B150" s="22" t="s">
        <v>294</v>
      </c>
      <c r="C150" s="22" t="s">
        <v>411</v>
      </c>
      <c r="D150" s="22" t="s">
        <v>412</v>
      </c>
      <c r="E150" s="22">
        <v>0</v>
      </c>
      <c r="F150" s="22">
        <v>0</v>
      </c>
      <c r="G150" s="22">
        <v>0</v>
      </c>
      <c r="H150" s="22">
        <v>0</v>
      </c>
      <c r="I150" s="22">
        <v>0</v>
      </c>
    </row>
    <row r="151" spans="1:9" x14ac:dyDescent="0.35">
      <c r="A151" s="22" t="s">
        <v>114</v>
      </c>
      <c r="B151" s="22" t="s">
        <v>294</v>
      </c>
      <c r="C151" s="22" t="s">
        <v>413</v>
      </c>
      <c r="D151" s="22" t="s">
        <v>414</v>
      </c>
      <c r="E151" s="22">
        <v>0</v>
      </c>
      <c r="F151" s="22">
        <v>0</v>
      </c>
      <c r="G151" s="22">
        <v>0</v>
      </c>
      <c r="H151" s="22">
        <v>0</v>
      </c>
      <c r="I151" s="22">
        <v>0</v>
      </c>
    </row>
    <row r="152" spans="1:9" x14ac:dyDescent="0.35">
      <c r="A152" s="22" t="s">
        <v>114</v>
      </c>
      <c r="B152" s="22" t="s">
        <v>294</v>
      </c>
      <c r="C152" s="22" t="s">
        <v>415</v>
      </c>
      <c r="D152" s="22" t="s">
        <v>416</v>
      </c>
      <c r="E152" s="22">
        <v>0</v>
      </c>
      <c r="F152" s="22">
        <v>0</v>
      </c>
      <c r="G152" s="22">
        <v>0</v>
      </c>
      <c r="H152" s="22">
        <v>0</v>
      </c>
      <c r="I152" s="22">
        <v>0</v>
      </c>
    </row>
    <row r="153" spans="1:9" x14ac:dyDescent="0.35">
      <c r="A153" s="22" t="s">
        <v>114</v>
      </c>
      <c r="B153" s="22" t="s">
        <v>294</v>
      </c>
      <c r="C153" s="22" t="s">
        <v>417</v>
      </c>
      <c r="D153" s="22" t="s">
        <v>418</v>
      </c>
      <c r="E153" s="22">
        <v>0</v>
      </c>
      <c r="F153" s="22">
        <v>0</v>
      </c>
      <c r="G153" s="22">
        <v>0</v>
      </c>
      <c r="H153" s="22">
        <v>0</v>
      </c>
      <c r="I153" s="22">
        <v>0</v>
      </c>
    </row>
    <row r="154" spans="1:9" x14ac:dyDescent="0.35">
      <c r="A154" s="22" t="s">
        <v>114</v>
      </c>
      <c r="B154" s="22" t="s">
        <v>294</v>
      </c>
      <c r="C154" s="22" t="s">
        <v>419</v>
      </c>
      <c r="D154" s="22" t="s">
        <v>420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</row>
    <row r="155" spans="1:9" x14ac:dyDescent="0.35">
      <c r="A155" s="22" t="s">
        <v>114</v>
      </c>
      <c r="B155" s="22" t="s">
        <v>294</v>
      </c>
      <c r="C155" s="22" t="s">
        <v>421</v>
      </c>
      <c r="D155" s="22" t="s">
        <v>422</v>
      </c>
      <c r="E155" s="22">
        <v>0</v>
      </c>
      <c r="F155" s="22">
        <v>0</v>
      </c>
      <c r="G155" s="22">
        <v>0</v>
      </c>
      <c r="H155" s="22">
        <v>0</v>
      </c>
      <c r="I155" s="22">
        <v>0</v>
      </c>
    </row>
    <row r="156" spans="1:9" x14ac:dyDescent="0.35">
      <c r="A156" s="22" t="s">
        <v>114</v>
      </c>
      <c r="B156" s="22" t="s">
        <v>294</v>
      </c>
      <c r="C156" s="22" t="s">
        <v>423</v>
      </c>
      <c r="D156" s="22" t="s">
        <v>424</v>
      </c>
      <c r="E156" s="22">
        <v>0</v>
      </c>
      <c r="F156" s="22">
        <v>0</v>
      </c>
      <c r="G156" s="22">
        <v>0</v>
      </c>
      <c r="H156" s="22">
        <v>0</v>
      </c>
      <c r="I156" s="22">
        <v>0</v>
      </c>
    </row>
    <row r="157" spans="1:9" x14ac:dyDescent="0.35">
      <c r="A157" s="22" t="s">
        <v>114</v>
      </c>
      <c r="B157" s="22" t="s">
        <v>294</v>
      </c>
      <c r="C157" s="22" t="s">
        <v>425</v>
      </c>
      <c r="D157" s="22" t="s">
        <v>426</v>
      </c>
      <c r="E157" s="22">
        <v>0</v>
      </c>
      <c r="F157" s="22">
        <v>0</v>
      </c>
      <c r="G157" s="22">
        <v>0</v>
      </c>
      <c r="H157" s="22">
        <v>0</v>
      </c>
      <c r="I157" s="22">
        <v>0</v>
      </c>
    </row>
    <row r="158" spans="1:9" x14ac:dyDescent="0.35">
      <c r="A158" s="22" t="s">
        <v>114</v>
      </c>
      <c r="B158" s="22" t="s">
        <v>294</v>
      </c>
      <c r="C158" s="22" t="s">
        <v>427</v>
      </c>
      <c r="D158" s="22" t="s">
        <v>428</v>
      </c>
      <c r="E158" s="22">
        <v>0</v>
      </c>
      <c r="F158" s="22">
        <v>0</v>
      </c>
      <c r="G158" s="22">
        <v>0</v>
      </c>
      <c r="H158" s="22">
        <v>0</v>
      </c>
      <c r="I158" s="22">
        <v>0</v>
      </c>
    </row>
    <row r="159" spans="1:9" x14ac:dyDescent="0.35">
      <c r="A159" s="22" t="s">
        <v>114</v>
      </c>
      <c r="B159" s="22" t="s">
        <v>294</v>
      </c>
      <c r="C159" s="22" t="s">
        <v>429</v>
      </c>
      <c r="D159" s="22" t="s">
        <v>430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</row>
    <row r="160" spans="1:9" x14ac:dyDescent="0.35">
      <c r="A160" s="22" t="s">
        <v>114</v>
      </c>
      <c r="B160" s="22" t="s">
        <v>294</v>
      </c>
      <c r="C160" s="22" t="s">
        <v>431</v>
      </c>
      <c r="D160" s="22" t="s">
        <v>432</v>
      </c>
      <c r="E160" s="22">
        <v>0</v>
      </c>
      <c r="F160" s="22">
        <v>0</v>
      </c>
      <c r="G160" s="22">
        <v>0</v>
      </c>
      <c r="H160" s="22">
        <v>0</v>
      </c>
      <c r="I160" s="22">
        <v>0</v>
      </c>
    </row>
    <row r="161" spans="1:9" x14ac:dyDescent="0.35">
      <c r="A161" s="22" t="s">
        <v>114</v>
      </c>
      <c r="B161" s="22" t="s">
        <v>294</v>
      </c>
      <c r="C161" s="22" t="s">
        <v>433</v>
      </c>
      <c r="D161" s="22" t="s">
        <v>434</v>
      </c>
      <c r="E161" s="22">
        <v>0</v>
      </c>
      <c r="F161" s="22">
        <v>0</v>
      </c>
      <c r="G161" s="22">
        <v>0</v>
      </c>
      <c r="H161" s="22">
        <v>0</v>
      </c>
      <c r="I161" s="22">
        <v>0</v>
      </c>
    </row>
    <row r="162" spans="1:9" x14ac:dyDescent="0.35">
      <c r="A162" s="22" t="s">
        <v>114</v>
      </c>
      <c r="B162" s="22" t="s">
        <v>294</v>
      </c>
      <c r="C162" s="22" t="s">
        <v>435</v>
      </c>
      <c r="D162" s="22" t="s">
        <v>436</v>
      </c>
      <c r="E162" s="22">
        <v>0</v>
      </c>
      <c r="F162" s="22">
        <v>0</v>
      </c>
      <c r="G162" s="22">
        <v>0</v>
      </c>
      <c r="H162" s="22">
        <v>0</v>
      </c>
      <c r="I162" s="22">
        <v>0</v>
      </c>
    </row>
    <row r="163" spans="1:9" x14ac:dyDescent="0.35">
      <c r="A163" s="22" t="s">
        <v>114</v>
      </c>
      <c r="B163" s="22" t="s">
        <v>294</v>
      </c>
      <c r="C163" s="22" t="s">
        <v>437</v>
      </c>
      <c r="D163" s="22" t="s">
        <v>438</v>
      </c>
      <c r="E163" s="22">
        <v>0</v>
      </c>
      <c r="F163" s="22">
        <v>0</v>
      </c>
      <c r="G163" s="22">
        <v>0</v>
      </c>
      <c r="H163" s="22">
        <v>0</v>
      </c>
      <c r="I163" s="22">
        <v>0</v>
      </c>
    </row>
    <row r="164" spans="1:9" x14ac:dyDescent="0.35">
      <c r="A164" s="22" t="s">
        <v>114</v>
      </c>
      <c r="B164" s="22" t="s">
        <v>294</v>
      </c>
      <c r="C164" s="22" t="s">
        <v>439</v>
      </c>
      <c r="D164" s="22" t="s">
        <v>440</v>
      </c>
      <c r="E164" s="22">
        <v>0</v>
      </c>
      <c r="F164" s="22">
        <v>0</v>
      </c>
      <c r="G164" s="22">
        <v>0</v>
      </c>
      <c r="H164" s="22">
        <v>0</v>
      </c>
      <c r="I164" s="22">
        <v>0</v>
      </c>
    </row>
    <row r="165" spans="1:9" x14ac:dyDescent="0.35">
      <c r="A165" s="22" t="s">
        <v>114</v>
      </c>
      <c r="B165" s="22" t="s">
        <v>294</v>
      </c>
      <c r="C165" s="22" t="s">
        <v>441</v>
      </c>
      <c r="D165" s="22" t="s">
        <v>442</v>
      </c>
      <c r="E165" s="22">
        <v>0</v>
      </c>
      <c r="F165" s="22">
        <v>0</v>
      </c>
      <c r="G165" s="22">
        <v>0</v>
      </c>
      <c r="H165" s="22">
        <v>0</v>
      </c>
      <c r="I165" s="22">
        <v>0</v>
      </c>
    </row>
    <row r="166" spans="1:9" x14ac:dyDescent="0.35">
      <c r="A166" s="22" t="s">
        <v>114</v>
      </c>
      <c r="B166" s="22" t="s">
        <v>294</v>
      </c>
      <c r="C166" s="22" t="s">
        <v>443</v>
      </c>
      <c r="D166" s="22" t="s">
        <v>444</v>
      </c>
      <c r="E166" s="22">
        <v>0</v>
      </c>
      <c r="F166" s="22">
        <v>0</v>
      </c>
      <c r="G166" s="22">
        <v>0</v>
      </c>
      <c r="H166" s="22">
        <v>0</v>
      </c>
      <c r="I166" s="22">
        <v>0</v>
      </c>
    </row>
    <row r="167" spans="1:9" x14ac:dyDescent="0.35">
      <c r="A167" s="22" t="s">
        <v>114</v>
      </c>
      <c r="B167" s="22" t="s">
        <v>294</v>
      </c>
      <c r="C167" s="22" t="s">
        <v>445</v>
      </c>
      <c r="D167" s="22" t="s">
        <v>446</v>
      </c>
      <c r="E167" s="22">
        <v>0</v>
      </c>
      <c r="F167" s="22">
        <v>0</v>
      </c>
      <c r="G167" s="22">
        <v>0</v>
      </c>
      <c r="H167" s="22">
        <v>0</v>
      </c>
      <c r="I167" s="22">
        <v>0</v>
      </c>
    </row>
    <row r="168" spans="1:9" x14ac:dyDescent="0.35">
      <c r="A168" s="22" t="s">
        <v>114</v>
      </c>
      <c r="B168" s="22" t="s">
        <v>294</v>
      </c>
      <c r="C168" s="22" t="s">
        <v>447</v>
      </c>
      <c r="D168" s="22" t="s">
        <v>448</v>
      </c>
      <c r="E168" s="22">
        <v>0</v>
      </c>
      <c r="F168" s="22">
        <v>0</v>
      </c>
      <c r="G168" s="22">
        <v>0</v>
      </c>
      <c r="H168" s="22">
        <v>0</v>
      </c>
      <c r="I168" s="22">
        <v>0</v>
      </c>
    </row>
    <row r="169" spans="1:9" x14ac:dyDescent="0.35">
      <c r="A169" s="22" t="s">
        <v>114</v>
      </c>
      <c r="B169" s="22" t="s">
        <v>294</v>
      </c>
      <c r="C169" s="22" t="s">
        <v>449</v>
      </c>
      <c r="D169" s="22" t="s">
        <v>450</v>
      </c>
      <c r="E169" s="22">
        <v>0</v>
      </c>
      <c r="F169" s="22">
        <v>0</v>
      </c>
      <c r="G169" s="22">
        <v>0</v>
      </c>
      <c r="H169" s="22">
        <v>0</v>
      </c>
      <c r="I169" s="22">
        <v>0</v>
      </c>
    </row>
    <row r="170" spans="1:9" x14ac:dyDescent="0.35">
      <c r="A170" s="22" t="s">
        <v>114</v>
      </c>
      <c r="B170" s="22" t="s">
        <v>294</v>
      </c>
      <c r="C170" s="22" t="s">
        <v>451</v>
      </c>
      <c r="D170" s="22" t="s">
        <v>452</v>
      </c>
      <c r="E170" s="22">
        <v>0</v>
      </c>
      <c r="F170" s="22">
        <v>0</v>
      </c>
      <c r="G170" s="22">
        <v>0</v>
      </c>
      <c r="H170" s="22">
        <v>0</v>
      </c>
      <c r="I170" s="22">
        <v>0</v>
      </c>
    </row>
    <row r="171" spans="1:9" x14ac:dyDescent="0.35">
      <c r="A171" s="22" t="s">
        <v>114</v>
      </c>
      <c r="B171" s="22" t="s">
        <v>294</v>
      </c>
      <c r="C171" s="22" t="s">
        <v>453</v>
      </c>
      <c r="D171" s="22" t="s">
        <v>454</v>
      </c>
      <c r="E171" s="22">
        <v>0</v>
      </c>
      <c r="F171" s="22">
        <v>0</v>
      </c>
      <c r="G171" s="22">
        <v>0</v>
      </c>
      <c r="H171" s="22">
        <v>0</v>
      </c>
      <c r="I171" s="22">
        <v>0</v>
      </c>
    </row>
    <row r="172" spans="1:9" x14ac:dyDescent="0.35">
      <c r="A172" s="22" t="s">
        <v>114</v>
      </c>
      <c r="B172" s="22" t="s">
        <v>294</v>
      </c>
      <c r="C172" s="22" t="s">
        <v>455</v>
      </c>
      <c r="D172" s="22" t="s">
        <v>456</v>
      </c>
      <c r="E172" s="22">
        <v>0</v>
      </c>
      <c r="F172" s="22">
        <v>0</v>
      </c>
      <c r="G172" s="22">
        <v>0</v>
      </c>
      <c r="H172" s="22">
        <v>0</v>
      </c>
      <c r="I172" s="22">
        <v>0</v>
      </c>
    </row>
    <row r="173" spans="1:9" x14ac:dyDescent="0.35">
      <c r="A173" s="22" t="s">
        <v>114</v>
      </c>
      <c r="B173" s="22" t="s">
        <v>294</v>
      </c>
      <c r="C173" s="22" t="s">
        <v>457</v>
      </c>
      <c r="D173" s="22" t="s">
        <v>458</v>
      </c>
      <c r="E173" s="22">
        <v>0</v>
      </c>
      <c r="F173" s="22">
        <v>0</v>
      </c>
      <c r="G173" s="22">
        <v>0</v>
      </c>
      <c r="H173" s="22">
        <v>0</v>
      </c>
      <c r="I173" s="22">
        <v>0</v>
      </c>
    </row>
    <row r="174" spans="1:9" x14ac:dyDescent="0.35">
      <c r="A174" s="22" t="s">
        <v>114</v>
      </c>
      <c r="B174" s="22" t="s">
        <v>294</v>
      </c>
      <c r="C174" s="22" t="s">
        <v>459</v>
      </c>
      <c r="D174" s="22" t="s">
        <v>460</v>
      </c>
      <c r="E174" s="22">
        <v>0</v>
      </c>
      <c r="F174" s="22">
        <v>0</v>
      </c>
      <c r="G174" s="22">
        <v>0</v>
      </c>
      <c r="H174" s="22">
        <v>0</v>
      </c>
      <c r="I174" s="22">
        <v>0</v>
      </c>
    </row>
    <row r="175" spans="1:9" x14ac:dyDescent="0.35">
      <c r="A175" s="22" t="s">
        <v>114</v>
      </c>
      <c r="B175" s="22" t="s">
        <v>294</v>
      </c>
      <c r="C175" s="22" t="s">
        <v>461</v>
      </c>
      <c r="D175" s="22" t="s">
        <v>462</v>
      </c>
      <c r="E175" s="22">
        <v>0</v>
      </c>
      <c r="F175" s="22">
        <v>0</v>
      </c>
      <c r="G175" s="22">
        <v>0</v>
      </c>
      <c r="H175" s="22">
        <v>0</v>
      </c>
      <c r="I175" s="22">
        <v>0</v>
      </c>
    </row>
    <row r="176" spans="1:9" x14ac:dyDescent="0.35">
      <c r="A176" s="22" t="s">
        <v>114</v>
      </c>
      <c r="B176" s="22" t="s">
        <v>294</v>
      </c>
      <c r="C176" s="22" t="s">
        <v>463</v>
      </c>
      <c r="D176" s="22" t="s">
        <v>464</v>
      </c>
      <c r="E176" s="22">
        <v>0</v>
      </c>
      <c r="F176" s="22">
        <v>0</v>
      </c>
      <c r="G176" s="22">
        <v>0</v>
      </c>
      <c r="H176" s="22">
        <v>0</v>
      </c>
      <c r="I176" s="22">
        <v>0</v>
      </c>
    </row>
    <row r="177" spans="1:9" x14ac:dyDescent="0.35">
      <c r="A177" s="22" t="s">
        <v>114</v>
      </c>
      <c r="B177" s="22" t="s">
        <v>294</v>
      </c>
      <c r="C177" s="22" t="s">
        <v>465</v>
      </c>
      <c r="D177" s="22" t="s">
        <v>466</v>
      </c>
      <c r="E177" s="22">
        <v>0</v>
      </c>
      <c r="F177" s="22">
        <v>0</v>
      </c>
      <c r="G177" s="22">
        <v>0</v>
      </c>
      <c r="H177" s="22">
        <v>0</v>
      </c>
      <c r="I177" s="22">
        <v>0</v>
      </c>
    </row>
    <row r="178" spans="1:9" x14ac:dyDescent="0.35">
      <c r="A178" s="22" t="s">
        <v>114</v>
      </c>
      <c r="B178" s="22" t="s">
        <v>294</v>
      </c>
      <c r="C178" s="22" t="s">
        <v>467</v>
      </c>
      <c r="D178" s="22" t="s">
        <v>468</v>
      </c>
      <c r="E178" s="22">
        <v>0</v>
      </c>
      <c r="F178" s="22">
        <v>0</v>
      </c>
      <c r="G178" s="22">
        <v>0</v>
      </c>
      <c r="H178" s="22">
        <v>0</v>
      </c>
      <c r="I178" s="22">
        <v>0</v>
      </c>
    </row>
    <row r="179" spans="1:9" x14ac:dyDescent="0.35">
      <c r="A179" s="22" t="s">
        <v>114</v>
      </c>
      <c r="B179" s="22" t="s">
        <v>294</v>
      </c>
      <c r="C179" s="22" t="s">
        <v>469</v>
      </c>
      <c r="D179" s="22" t="s">
        <v>470</v>
      </c>
      <c r="E179" s="22">
        <v>0</v>
      </c>
      <c r="F179" s="22">
        <v>0</v>
      </c>
      <c r="G179" s="22">
        <v>0</v>
      </c>
      <c r="H179" s="22">
        <v>0</v>
      </c>
      <c r="I179" s="22">
        <v>0</v>
      </c>
    </row>
    <row r="180" spans="1:9" x14ac:dyDescent="0.35">
      <c r="A180" s="22" t="s">
        <v>114</v>
      </c>
      <c r="B180" s="22" t="s">
        <v>294</v>
      </c>
      <c r="C180" s="22" t="s">
        <v>471</v>
      </c>
      <c r="D180" s="22" t="s">
        <v>472</v>
      </c>
      <c r="E180" s="22">
        <v>0</v>
      </c>
      <c r="F180" s="22">
        <v>0</v>
      </c>
      <c r="G180" s="22">
        <v>0</v>
      </c>
      <c r="H180" s="22">
        <v>0</v>
      </c>
      <c r="I180" s="22">
        <v>0</v>
      </c>
    </row>
    <row r="181" spans="1:9" x14ac:dyDescent="0.35">
      <c r="A181" s="22" t="s">
        <v>114</v>
      </c>
      <c r="B181" s="22" t="s">
        <v>294</v>
      </c>
      <c r="C181" s="22" t="s">
        <v>473</v>
      </c>
      <c r="D181" s="22" t="s">
        <v>474</v>
      </c>
      <c r="E181" s="22">
        <v>0</v>
      </c>
      <c r="F181" s="22">
        <v>0</v>
      </c>
      <c r="G181" s="22">
        <v>0</v>
      </c>
      <c r="H181" s="22">
        <v>0</v>
      </c>
      <c r="I181" s="22">
        <v>0</v>
      </c>
    </row>
    <row r="182" spans="1:9" x14ac:dyDescent="0.35">
      <c r="A182" s="22" t="s">
        <v>114</v>
      </c>
      <c r="B182" s="22" t="s">
        <v>294</v>
      </c>
      <c r="C182" s="22" t="s">
        <v>475</v>
      </c>
      <c r="D182" s="22" t="s">
        <v>476</v>
      </c>
      <c r="E182" s="22">
        <v>0</v>
      </c>
      <c r="F182" s="22">
        <v>0</v>
      </c>
      <c r="G182" s="22">
        <v>0</v>
      </c>
      <c r="H182" s="22">
        <v>0</v>
      </c>
      <c r="I182" s="22">
        <v>0</v>
      </c>
    </row>
    <row r="183" spans="1:9" x14ac:dyDescent="0.35">
      <c r="A183" s="22" t="s">
        <v>114</v>
      </c>
      <c r="B183" s="22" t="s">
        <v>294</v>
      </c>
      <c r="C183" s="22" t="s">
        <v>477</v>
      </c>
      <c r="D183" s="22" t="s">
        <v>478</v>
      </c>
      <c r="E183" s="22">
        <v>0</v>
      </c>
      <c r="F183" s="22">
        <v>0</v>
      </c>
      <c r="G183" s="22">
        <v>0</v>
      </c>
      <c r="H183" s="22">
        <v>0</v>
      </c>
      <c r="I183" s="22">
        <v>0</v>
      </c>
    </row>
    <row r="184" spans="1:9" x14ac:dyDescent="0.35">
      <c r="A184" s="22" t="s">
        <v>114</v>
      </c>
      <c r="B184" s="22" t="s">
        <v>294</v>
      </c>
      <c r="C184" s="22" t="s">
        <v>479</v>
      </c>
      <c r="D184" s="22" t="s">
        <v>480</v>
      </c>
      <c r="E184" s="22">
        <v>0</v>
      </c>
      <c r="F184" s="22">
        <v>0</v>
      </c>
      <c r="G184" s="22">
        <v>0</v>
      </c>
      <c r="H184" s="22">
        <v>0</v>
      </c>
      <c r="I184" s="22">
        <v>0</v>
      </c>
    </row>
    <row r="185" spans="1:9" x14ac:dyDescent="0.35">
      <c r="A185" s="22" t="s">
        <v>114</v>
      </c>
      <c r="B185" s="22" t="s">
        <v>294</v>
      </c>
      <c r="C185" s="22" t="s">
        <v>481</v>
      </c>
      <c r="D185" s="22" t="s">
        <v>482</v>
      </c>
      <c r="E185" s="22">
        <v>0</v>
      </c>
      <c r="F185" s="22">
        <v>0</v>
      </c>
      <c r="G185" s="22">
        <v>0</v>
      </c>
      <c r="H185" s="22">
        <v>0</v>
      </c>
      <c r="I185" s="22">
        <v>0</v>
      </c>
    </row>
    <row r="186" spans="1:9" x14ac:dyDescent="0.35">
      <c r="A186" s="22" t="s">
        <v>114</v>
      </c>
      <c r="B186" s="22" t="s">
        <v>294</v>
      </c>
      <c r="C186" s="22" t="s">
        <v>483</v>
      </c>
      <c r="D186" s="22" t="s">
        <v>484</v>
      </c>
      <c r="E186" s="22">
        <v>0</v>
      </c>
      <c r="F186" s="22">
        <v>0</v>
      </c>
      <c r="G186" s="22">
        <v>0</v>
      </c>
      <c r="H186" s="22">
        <v>0</v>
      </c>
      <c r="I186" s="22">
        <v>0</v>
      </c>
    </row>
    <row r="187" spans="1:9" x14ac:dyDescent="0.35">
      <c r="A187" s="22" t="s">
        <v>114</v>
      </c>
      <c r="B187" s="22" t="s">
        <v>294</v>
      </c>
      <c r="C187" s="22" t="s">
        <v>485</v>
      </c>
      <c r="D187" s="22" t="s">
        <v>486</v>
      </c>
      <c r="E187" s="22">
        <v>0</v>
      </c>
      <c r="F187" s="22">
        <v>0</v>
      </c>
      <c r="G187" s="22">
        <v>0</v>
      </c>
      <c r="H187" s="22">
        <v>0</v>
      </c>
      <c r="I187" s="22">
        <v>0</v>
      </c>
    </row>
    <row r="188" spans="1:9" x14ac:dyDescent="0.35">
      <c r="A188" s="22" t="s">
        <v>114</v>
      </c>
      <c r="B188" s="22" t="s">
        <v>294</v>
      </c>
      <c r="C188" s="22" t="s">
        <v>487</v>
      </c>
      <c r="D188" s="22" t="s">
        <v>488</v>
      </c>
      <c r="E188" s="22">
        <v>0</v>
      </c>
      <c r="F188" s="22">
        <v>0</v>
      </c>
      <c r="G188" s="22">
        <v>0</v>
      </c>
      <c r="H188" s="22">
        <v>0</v>
      </c>
      <c r="I188" s="22">
        <v>0</v>
      </c>
    </row>
    <row r="189" spans="1:9" x14ac:dyDescent="0.35">
      <c r="A189" s="22" t="s">
        <v>114</v>
      </c>
      <c r="B189" s="22" t="s">
        <v>294</v>
      </c>
      <c r="C189" s="22" t="s">
        <v>489</v>
      </c>
      <c r="D189" s="22" t="s">
        <v>490</v>
      </c>
      <c r="E189" s="22">
        <v>0</v>
      </c>
      <c r="F189" s="22">
        <v>0</v>
      </c>
      <c r="G189" s="22">
        <v>0</v>
      </c>
      <c r="H189" s="22">
        <v>0</v>
      </c>
      <c r="I189" s="22">
        <v>0</v>
      </c>
    </row>
    <row r="190" spans="1:9" x14ac:dyDescent="0.35">
      <c r="A190" s="22" t="s">
        <v>114</v>
      </c>
      <c r="B190" s="22" t="s">
        <v>294</v>
      </c>
      <c r="C190" s="22" t="s">
        <v>491</v>
      </c>
      <c r="D190" s="22" t="s">
        <v>492</v>
      </c>
      <c r="E190" s="22">
        <v>0</v>
      </c>
      <c r="F190" s="22">
        <v>0</v>
      </c>
      <c r="G190" s="22">
        <v>0</v>
      </c>
      <c r="H190" s="22">
        <v>0</v>
      </c>
      <c r="I190" s="22">
        <v>0</v>
      </c>
    </row>
    <row r="191" spans="1:9" x14ac:dyDescent="0.35">
      <c r="A191" s="22" t="s">
        <v>114</v>
      </c>
      <c r="B191" s="22" t="s">
        <v>294</v>
      </c>
      <c r="C191" s="22" t="s">
        <v>493</v>
      </c>
      <c r="D191" s="22" t="s">
        <v>494</v>
      </c>
      <c r="E191" s="22">
        <v>0</v>
      </c>
      <c r="F191" s="22">
        <v>0</v>
      </c>
      <c r="G191" s="22">
        <v>0</v>
      </c>
      <c r="H191" s="22">
        <v>0</v>
      </c>
      <c r="I191" s="22">
        <v>0</v>
      </c>
    </row>
    <row r="192" spans="1:9" x14ac:dyDescent="0.35">
      <c r="A192" s="22" t="s">
        <v>114</v>
      </c>
      <c r="B192" s="22" t="s">
        <v>294</v>
      </c>
      <c r="C192" s="22" t="s">
        <v>495</v>
      </c>
      <c r="D192" s="22" t="s">
        <v>496</v>
      </c>
      <c r="E192" s="22">
        <v>0</v>
      </c>
      <c r="F192" s="22">
        <v>0</v>
      </c>
      <c r="G192" s="22">
        <v>0</v>
      </c>
      <c r="H192" s="22">
        <v>0</v>
      </c>
      <c r="I192" s="22">
        <v>0</v>
      </c>
    </row>
    <row r="193" spans="1:9" x14ac:dyDescent="0.35">
      <c r="A193" s="22" t="s">
        <v>114</v>
      </c>
      <c r="B193" s="22" t="s">
        <v>294</v>
      </c>
      <c r="C193" s="22" t="s">
        <v>497</v>
      </c>
      <c r="D193" s="22" t="s">
        <v>498</v>
      </c>
      <c r="E193" s="22">
        <v>0</v>
      </c>
      <c r="F193" s="22">
        <v>0</v>
      </c>
      <c r="G193" s="22">
        <v>0</v>
      </c>
      <c r="H193" s="22">
        <v>0</v>
      </c>
      <c r="I193" s="22">
        <v>0</v>
      </c>
    </row>
    <row r="194" spans="1:9" x14ac:dyDescent="0.35">
      <c r="A194" s="22" t="s">
        <v>114</v>
      </c>
      <c r="B194" s="22" t="s">
        <v>294</v>
      </c>
      <c r="C194" s="22" t="s">
        <v>499</v>
      </c>
      <c r="D194" s="22" t="s">
        <v>500</v>
      </c>
      <c r="E194" s="22">
        <v>0</v>
      </c>
      <c r="F194" s="22">
        <v>0</v>
      </c>
      <c r="G194" s="22">
        <v>0</v>
      </c>
      <c r="H194" s="22">
        <v>0</v>
      </c>
      <c r="I194" s="22">
        <v>0</v>
      </c>
    </row>
    <row r="195" spans="1:9" x14ac:dyDescent="0.35">
      <c r="A195" s="22" t="s">
        <v>114</v>
      </c>
      <c r="B195" s="22" t="s">
        <v>294</v>
      </c>
      <c r="C195" s="22" t="s">
        <v>501</v>
      </c>
      <c r="D195" s="22" t="s">
        <v>502</v>
      </c>
      <c r="E195" s="22">
        <v>0</v>
      </c>
      <c r="F195" s="22">
        <v>0</v>
      </c>
      <c r="G195" s="22">
        <v>0</v>
      </c>
      <c r="H195" s="22">
        <v>0</v>
      </c>
      <c r="I195" s="22">
        <v>0</v>
      </c>
    </row>
    <row r="196" spans="1:9" x14ac:dyDescent="0.35">
      <c r="A196" s="22" t="s">
        <v>114</v>
      </c>
      <c r="B196" s="22" t="s">
        <v>294</v>
      </c>
      <c r="C196" s="22" t="s">
        <v>503</v>
      </c>
      <c r="D196" s="22" t="s">
        <v>504</v>
      </c>
      <c r="E196" s="22">
        <v>0</v>
      </c>
      <c r="F196" s="22">
        <v>0</v>
      </c>
      <c r="G196" s="22">
        <v>0</v>
      </c>
      <c r="H196" s="22">
        <v>0</v>
      </c>
      <c r="I196" s="22">
        <v>0</v>
      </c>
    </row>
    <row r="197" spans="1:9" x14ac:dyDescent="0.35">
      <c r="A197" s="22" t="s">
        <v>114</v>
      </c>
      <c r="B197" s="22" t="s">
        <v>294</v>
      </c>
      <c r="C197" s="22" t="s">
        <v>505</v>
      </c>
      <c r="D197" s="22" t="s">
        <v>506</v>
      </c>
      <c r="E197" s="22">
        <v>0</v>
      </c>
      <c r="F197" s="22">
        <v>0</v>
      </c>
      <c r="G197" s="22">
        <v>0</v>
      </c>
      <c r="H197" s="22">
        <v>0</v>
      </c>
      <c r="I197" s="22">
        <v>0</v>
      </c>
    </row>
    <row r="198" spans="1:9" x14ac:dyDescent="0.35">
      <c r="A198" s="22" t="s">
        <v>114</v>
      </c>
      <c r="B198" s="22" t="s">
        <v>507</v>
      </c>
      <c r="C198" s="22" t="s">
        <v>508</v>
      </c>
      <c r="D198" s="22" t="s">
        <v>509</v>
      </c>
      <c r="E198" s="22">
        <v>0</v>
      </c>
      <c r="F198" s="22">
        <v>0</v>
      </c>
      <c r="G198" s="22">
        <v>0</v>
      </c>
      <c r="H198" s="22">
        <v>0</v>
      </c>
      <c r="I198" s="22">
        <v>0</v>
      </c>
    </row>
    <row r="199" spans="1:9" x14ac:dyDescent="0.35">
      <c r="A199" s="22" t="s">
        <v>114</v>
      </c>
      <c r="B199" s="22" t="s">
        <v>507</v>
      </c>
      <c r="C199" s="22" t="s">
        <v>510</v>
      </c>
      <c r="D199" s="22" t="s">
        <v>511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</row>
    <row r="200" spans="1:9" x14ac:dyDescent="0.35">
      <c r="A200" s="22" t="s">
        <v>114</v>
      </c>
      <c r="B200" s="22" t="s">
        <v>507</v>
      </c>
      <c r="C200" s="22" t="s">
        <v>512</v>
      </c>
      <c r="D200" s="22" t="s">
        <v>513</v>
      </c>
      <c r="E200" s="22">
        <v>0</v>
      </c>
      <c r="F200" s="22">
        <v>0</v>
      </c>
      <c r="G200" s="22">
        <v>0</v>
      </c>
      <c r="H200" s="22">
        <v>0</v>
      </c>
      <c r="I200" s="22">
        <v>0</v>
      </c>
    </row>
    <row r="201" spans="1:9" x14ac:dyDescent="0.35">
      <c r="A201" s="22" t="s">
        <v>114</v>
      </c>
      <c r="B201" s="22" t="s">
        <v>507</v>
      </c>
      <c r="C201" s="22" t="s">
        <v>514</v>
      </c>
      <c r="D201" s="22" t="s">
        <v>515</v>
      </c>
      <c r="E201" s="22">
        <v>0</v>
      </c>
      <c r="F201" s="22">
        <v>0</v>
      </c>
      <c r="G201" s="22">
        <v>0</v>
      </c>
      <c r="H201" s="22">
        <v>0</v>
      </c>
      <c r="I201" s="22">
        <v>0</v>
      </c>
    </row>
    <row r="202" spans="1:9" x14ac:dyDescent="0.35">
      <c r="A202" s="22" t="s">
        <v>114</v>
      </c>
      <c r="B202" s="22" t="s">
        <v>507</v>
      </c>
      <c r="C202" s="22" t="s">
        <v>516</v>
      </c>
      <c r="D202" s="22" t="s">
        <v>517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</row>
    <row r="203" spans="1:9" x14ac:dyDescent="0.35">
      <c r="A203" s="22" t="s">
        <v>114</v>
      </c>
      <c r="B203" s="22" t="s">
        <v>507</v>
      </c>
      <c r="C203" s="22" t="s">
        <v>518</v>
      </c>
      <c r="D203" s="22" t="s">
        <v>519</v>
      </c>
      <c r="E203" s="22">
        <v>0</v>
      </c>
      <c r="F203" s="22">
        <v>0</v>
      </c>
      <c r="G203" s="22">
        <v>0</v>
      </c>
      <c r="H203" s="22">
        <v>0</v>
      </c>
      <c r="I203" s="22">
        <v>0</v>
      </c>
    </row>
    <row r="204" spans="1:9" x14ac:dyDescent="0.35">
      <c r="A204" s="22" t="s">
        <v>114</v>
      </c>
      <c r="B204" s="22" t="s">
        <v>507</v>
      </c>
      <c r="C204" s="22" t="s">
        <v>520</v>
      </c>
      <c r="D204" s="22" t="s">
        <v>521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</row>
    <row r="205" spans="1:9" x14ac:dyDescent="0.35">
      <c r="A205" s="22" t="s">
        <v>114</v>
      </c>
      <c r="B205" s="22" t="s">
        <v>507</v>
      </c>
      <c r="C205" s="22" t="s">
        <v>522</v>
      </c>
      <c r="D205" s="22" t="s">
        <v>523</v>
      </c>
      <c r="E205" s="22">
        <v>0</v>
      </c>
      <c r="F205" s="22">
        <v>0</v>
      </c>
      <c r="G205" s="22">
        <v>0</v>
      </c>
      <c r="H205" s="22">
        <v>0</v>
      </c>
      <c r="I205" s="22">
        <v>0</v>
      </c>
    </row>
    <row r="206" spans="1:9" x14ac:dyDescent="0.35">
      <c r="A206" s="22" t="s">
        <v>114</v>
      </c>
      <c r="B206" s="22" t="s">
        <v>507</v>
      </c>
      <c r="C206" s="22" t="s">
        <v>524</v>
      </c>
      <c r="D206" s="22" t="s">
        <v>525</v>
      </c>
      <c r="E206" s="22">
        <v>0</v>
      </c>
      <c r="F206" s="22">
        <v>0</v>
      </c>
      <c r="G206" s="22">
        <v>0</v>
      </c>
      <c r="H206" s="22">
        <v>0</v>
      </c>
      <c r="I206" s="22">
        <v>0</v>
      </c>
    </row>
    <row r="207" spans="1:9" x14ac:dyDescent="0.35">
      <c r="A207" s="22" t="s">
        <v>114</v>
      </c>
      <c r="B207" s="22" t="s">
        <v>507</v>
      </c>
      <c r="C207" s="22" t="s">
        <v>526</v>
      </c>
      <c r="D207" s="22" t="s">
        <v>527</v>
      </c>
      <c r="E207" s="22">
        <v>0</v>
      </c>
      <c r="F207" s="22">
        <v>0</v>
      </c>
      <c r="G207" s="22">
        <v>0</v>
      </c>
      <c r="H207" s="22">
        <v>0</v>
      </c>
      <c r="I207" s="22">
        <v>0</v>
      </c>
    </row>
    <row r="208" spans="1:9" x14ac:dyDescent="0.35">
      <c r="A208" s="22" t="s">
        <v>114</v>
      </c>
      <c r="B208" s="22" t="s">
        <v>507</v>
      </c>
      <c r="C208" s="22" t="s">
        <v>528</v>
      </c>
      <c r="D208" s="22" t="s">
        <v>529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</row>
    <row r="209" spans="1:9" x14ac:dyDescent="0.35">
      <c r="A209" s="22" t="s">
        <v>114</v>
      </c>
      <c r="B209" s="22" t="s">
        <v>507</v>
      </c>
      <c r="C209" s="22" t="s">
        <v>530</v>
      </c>
      <c r="D209" s="22" t="s">
        <v>531</v>
      </c>
      <c r="E209" s="22">
        <v>0</v>
      </c>
      <c r="F209" s="22">
        <v>0</v>
      </c>
      <c r="G209" s="22">
        <v>0</v>
      </c>
      <c r="H209" s="22">
        <v>0</v>
      </c>
      <c r="I209" s="22">
        <v>0</v>
      </c>
    </row>
    <row r="210" spans="1:9" x14ac:dyDescent="0.35">
      <c r="A210" s="22" t="s">
        <v>114</v>
      </c>
      <c r="B210" s="22" t="s">
        <v>507</v>
      </c>
      <c r="C210" s="22" t="s">
        <v>532</v>
      </c>
      <c r="D210" s="22" t="s">
        <v>533</v>
      </c>
      <c r="E210" s="22">
        <v>0</v>
      </c>
      <c r="F210" s="22">
        <v>0</v>
      </c>
      <c r="G210" s="22">
        <v>0</v>
      </c>
      <c r="H210" s="22">
        <v>0</v>
      </c>
      <c r="I210" s="22">
        <v>0</v>
      </c>
    </row>
    <row r="211" spans="1:9" x14ac:dyDescent="0.35">
      <c r="A211" s="22" t="s">
        <v>114</v>
      </c>
      <c r="B211" s="22" t="s">
        <v>507</v>
      </c>
      <c r="C211" s="22" t="s">
        <v>534</v>
      </c>
      <c r="D211" s="22" t="s">
        <v>535</v>
      </c>
      <c r="E211" s="22">
        <v>0</v>
      </c>
      <c r="F211" s="22">
        <v>0</v>
      </c>
      <c r="G211" s="22">
        <v>0</v>
      </c>
      <c r="H211" s="22">
        <v>0</v>
      </c>
      <c r="I211" s="22">
        <v>0</v>
      </c>
    </row>
    <row r="212" spans="1:9" x14ac:dyDescent="0.35">
      <c r="A212" s="22" t="s">
        <v>114</v>
      </c>
      <c r="B212" s="22" t="s">
        <v>507</v>
      </c>
      <c r="C212" s="22" t="s">
        <v>536</v>
      </c>
      <c r="D212" s="22" t="s">
        <v>537</v>
      </c>
      <c r="E212" s="22">
        <v>0</v>
      </c>
      <c r="F212" s="22">
        <v>0</v>
      </c>
      <c r="G212" s="22">
        <v>0</v>
      </c>
      <c r="H212" s="22">
        <v>0</v>
      </c>
      <c r="I212" s="22">
        <v>0</v>
      </c>
    </row>
    <row r="213" spans="1:9" x14ac:dyDescent="0.35">
      <c r="A213" s="22" t="s">
        <v>114</v>
      </c>
      <c r="B213" s="22" t="s">
        <v>507</v>
      </c>
      <c r="C213" s="22" t="s">
        <v>538</v>
      </c>
      <c r="D213" s="22" t="s">
        <v>539</v>
      </c>
      <c r="E213" s="22">
        <v>0</v>
      </c>
      <c r="F213" s="22">
        <v>0</v>
      </c>
      <c r="G213" s="22">
        <v>0</v>
      </c>
      <c r="H213" s="22">
        <v>0</v>
      </c>
      <c r="I213" s="22">
        <v>0</v>
      </c>
    </row>
    <row r="214" spans="1:9" x14ac:dyDescent="0.35">
      <c r="A214" s="22" t="s">
        <v>114</v>
      </c>
      <c r="B214" s="22" t="s">
        <v>507</v>
      </c>
      <c r="C214" s="22" t="s">
        <v>540</v>
      </c>
      <c r="D214" s="22" t="s">
        <v>541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</row>
    <row r="215" spans="1:9" x14ac:dyDescent="0.35">
      <c r="A215" s="22" t="s">
        <v>114</v>
      </c>
      <c r="B215" s="22" t="s">
        <v>507</v>
      </c>
      <c r="C215" s="22" t="s">
        <v>542</v>
      </c>
      <c r="D215" s="22" t="s">
        <v>543</v>
      </c>
      <c r="E215" s="22">
        <v>0</v>
      </c>
      <c r="F215" s="22">
        <v>0</v>
      </c>
      <c r="G215" s="22">
        <v>0</v>
      </c>
      <c r="H215" s="22">
        <v>0</v>
      </c>
      <c r="I215" s="22">
        <v>0</v>
      </c>
    </row>
    <row r="216" spans="1:9" x14ac:dyDescent="0.35">
      <c r="A216" s="22" t="s">
        <v>114</v>
      </c>
      <c r="B216" s="22" t="s">
        <v>507</v>
      </c>
      <c r="C216" s="22" t="s">
        <v>544</v>
      </c>
      <c r="D216" s="22" t="s">
        <v>545</v>
      </c>
      <c r="E216" s="22">
        <v>0</v>
      </c>
      <c r="F216" s="22">
        <v>0</v>
      </c>
      <c r="G216" s="22">
        <v>0</v>
      </c>
      <c r="H216" s="22">
        <v>0</v>
      </c>
      <c r="I216" s="22">
        <v>0</v>
      </c>
    </row>
    <row r="217" spans="1:9" x14ac:dyDescent="0.35">
      <c r="A217" s="22" t="s">
        <v>114</v>
      </c>
      <c r="B217" s="22" t="s">
        <v>507</v>
      </c>
      <c r="C217" s="22" t="s">
        <v>546</v>
      </c>
      <c r="D217" s="22" t="s">
        <v>547</v>
      </c>
      <c r="E217" s="22">
        <v>0</v>
      </c>
      <c r="F217" s="22">
        <v>0</v>
      </c>
      <c r="G217" s="22">
        <v>0</v>
      </c>
      <c r="H217" s="22">
        <v>0</v>
      </c>
      <c r="I217" s="22">
        <v>0</v>
      </c>
    </row>
    <row r="218" spans="1:9" x14ac:dyDescent="0.35">
      <c r="A218" s="22" t="s">
        <v>114</v>
      </c>
      <c r="B218" s="22" t="s">
        <v>507</v>
      </c>
      <c r="C218" s="22" t="s">
        <v>548</v>
      </c>
      <c r="D218" s="22" t="s">
        <v>549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</row>
    <row r="219" spans="1:9" x14ac:dyDescent="0.35">
      <c r="A219" s="22" t="s">
        <v>114</v>
      </c>
      <c r="B219" s="22" t="s">
        <v>507</v>
      </c>
      <c r="C219" s="22" t="s">
        <v>550</v>
      </c>
      <c r="D219" s="22" t="s">
        <v>551</v>
      </c>
      <c r="E219" s="22">
        <v>0</v>
      </c>
      <c r="F219" s="22">
        <v>0</v>
      </c>
      <c r="G219" s="22">
        <v>0</v>
      </c>
      <c r="H219" s="22">
        <v>0</v>
      </c>
      <c r="I219" s="22">
        <v>0</v>
      </c>
    </row>
    <row r="220" spans="1:9" x14ac:dyDescent="0.35">
      <c r="A220" s="22" t="s">
        <v>114</v>
      </c>
      <c r="B220" s="22" t="s">
        <v>507</v>
      </c>
      <c r="C220" s="22" t="s">
        <v>552</v>
      </c>
      <c r="D220" s="22" t="s">
        <v>553</v>
      </c>
      <c r="E220" s="22">
        <v>0</v>
      </c>
      <c r="F220" s="22">
        <v>0</v>
      </c>
      <c r="G220" s="22">
        <v>0</v>
      </c>
      <c r="H220" s="22">
        <v>0</v>
      </c>
      <c r="I220" s="22">
        <v>0</v>
      </c>
    </row>
    <row r="221" spans="1:9" x14ac:dyDescent="0.35">
      <c r="A221" s="22" t="s">
        <v>114</v>
      </c>
      <c r="B221" s="22" t="s">
        <v>507</v>
      </c>
      <c r="C221" s="22" t="s">
        <v>554</v>
      </c>
      <c r="D221" s="22" t="s">
        <v>555</v>
      </c>
      <c r="E221" s="22">
        <v>0</v>
      </c>
      <c r="F221" s="22">
        <v>0</v>
      </c>
      <c r="G221" s="22">
        <v>0</v>
      </c>
      <c r="H221" s="22">
        <v>0</v>
      </c>
      <c r="I221" s="22">
        <v>0</v>
      </c>
    </row>
    <row r="222" spans="1:9" x14ac:dyDescent="0.35">
      <c r="A222" s="22" t="s">
        <v>114</v>
      </c>
      <c r="B222" s="22" t="s">
        <v>507</v>
      </c>
      <c r="C222" s="22" t="s">
        <v>556</v>
      </c>
      <c r="D222" s="22" t="s">
        <v>557</v>
      </c>
      <c r="E222" s="22">
        <v>0</v>
      </c>
      <c r="F222" s="22">
        <v>0</v>
      </c>
      <c r="G222" s="22">
        <v>0</v>
      </c>
      <c r="H222" s="22">
        <v>0</v>
      </c>
      <c r="I222" s="22">
        <v>0</v>
      </c>
    </row>
    <row r="223" spans="1:9" x14ac:dyDescent="0.35">
      <c r="A223" s="22" t="s">
        <v>114</v>
      </c>
      <c r="B223" s="22" t="s">
        <v>507</v>
      </c>
      <c r="C223" s="22" t="s">
        <v>558</v>
      </c>
      <c r="D223" s="22" t="s">
        <v>559</v>
      </c>
      <c r="E223" s="22">
        <v>0</v>
      </c>
      <c r="F223" s="22">
        <v>0</v>
      </c>
      <c r="G223" s="22">
        <v>0</v>
      </c>
      <c r="H223" s="22">
        <v>0</v>
      </c>
      <c r="I223" s="22">
        <v>0</v>
      </c>
    </row>
    <row r="224" spans="1:9" x14ac:dyDescent="0.35">
      <c r="A224" s="22" t="s">
        <v>114</v>
      </c>
      <c r="B224" s="22" t="s">
        <v>507</v>
      </c>
      <c r="C224" s="22" t="s">
        <v>560</v>
      </c>
      <c r="D224" s="22" t="s">
        <v>561</v>
      </c>
      <c r="E224" s="22">
        <v>0</v>
      </c>
      <c r="F224" s="22">
        <v>0</v>
      </c>
      <c r="G224" s="22">
        <v>0</v>
      </c>
      <c r="H224" s="22">
        <v>0</v>
      </c>
      <c r="I224" s="22">
        <v>0</v>
      </c>
    </row>
    <row r="225" spans="1:9" x14ac:dyDescent="0.35">
      <c r="A225" s="22" t="s">
        <v>114</v>
      </c>
      <c r="B225" s="22" t="s">
        <v>507</v>
      </c>
      <c r="C225" s="22" t="s">
        <v>562</v>
      </c>
      <c r="D225" s="22" t="s">
        <v>563</v>
      </c>
      <c r="E225" s="22">
        <v>0</v>
      </c>
      <c r="F225" s="22">
        <v>0</v>
      </c>
      <c r="G225" s="22">
        <v>0</v>
      </c>
      <c r="H225" s="22">
        <v>0</v>
      </c>
      <c r="I225" s="22">
        <v>0</v>
      </c>
    </row>
    <row r="226" spans="1:9" x14ac:dyDescent="0.35">
      <c r="A226" s="22" t="s">
        <v>114</v>
      </c>
      <c r="B226" s="22" t="s">
        <v>507</v>
      </c>
      <c r="C226" s="22" t="s">
        <v>564</v>
      </c>
      <c r="D226" s="22" t="s">
        <v>565</v>
      </c>
      <c r="E226" s="22">
        <v>0</v>
      </c>
      <c r="F226" s="22">
        <v>0</v>
      </c>
      <c r="G226" s="22">
        <v>0</v>
      </c>
      <c r="H226" s="22">
        <v>0</v>
      </c>
      <c r="I226" s="22">
        <v>0</v>
      </c>
    </row>
    <row r="227" spans="1:9" x14ac:dyDescent="0.35">
      <c r="A227" s="22" t="s">
        <v>114</v>
      </c>
      <c r="B227" s="22" t="s">
        <v>507</v>
      </c>
      <c r="C227" s="22" t="s">
        <v>566</v>
      </c>
      <c r="D227" s="22" t="s">
        <v>567</v>
      </c>
      <c r="E227" s="22">
        <v>0</v>
      </c>
      <c r="F227" s="22">
        <v>0</v>
      </c>
      <c r="G227" s="22">
        <v>0</v>
      </c>
      <c r="H227" s="22">
        <v>0</v>
      </c>
      <c r="I227" s="22">
        <v>0</v>
      </c>
    </row>
    <row r="228" spans="1:9" x14ac:dyDescent="0.35">
      <c r="A228" s="22" t="s">
        <v>114</v>
      </c>
      <c r="B228" s="22" t="s">
        <v>507</v>
      </c>
      <c r="C228" s="22" t="s">
        <v>568</v>
      </c>
      <c r="D228" s="22" t="s">
        <v>569</v>
      </c>
      <c r="E228" s="22">
        <v>0</v>
      </c>
      <c r="F228" s="22">
        <v>0</v>
      </c>
      <c r="G228" s="22">
        <v>0</v>
      </c>
      <c r="H228" s="22">
        <v>0</v>
      </c>
      <c r="I228" s="22">
        <v>0</v>
      </c>
    </row>
    <row r="229" spans="1:9" x14ac:dyDescent="0.35">
      <c r="A229" s="22" t="s">
        <v>114</v>
      </c>
      <c r="B229" s="22" t="s">
        <v>507</v>
      </c>
      <c r="C229" s="22" t="s">
        <v>570</v>
      </c>
      <c r="D229" s="22" t="s">
        <v>571</v>
      </c>
      <c r="E229" s="22">
        <v>0</v>
      </c>
      <c r="F229" s="22">
        <v>0</v>
      </c>
      <c r="G229" s="22">
        <v>0</v>
      </c>
      <c r="H229" s="22">
        <v>0</v>
      </c>
      <c r="I229" s="22">
        <v>0</v>
      </c>
    </row>
    <row r="230" spans="1:9" x14ac:dyDescent="0.35">
      <c r="A230" s="22" t="s">
        <v>114</v>
      </c>
      <c r="B230" s="22" t="s">
        <v>507</v>
      </c>
      <c r="C230" s="22" t="s">
        <v>572</v>
      </c>
      <c r="D230" s="22" t="s">
        <v>573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</row>
    <row r="231" spans="1:9" x14ac:dyDescent="0.35">
      <c r="A231" s="22" t="s">
        <v>114</v>
      </c>
      <c r="B231" s="22" t="s">
        <v>507</v>
      </c>
      <c r="C231" s="22" t="s">
        <v>574</v>
      </c>
      <c r="D231" s="22" t="s">
        <v>575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</row>
    <row r="232" spans="1:9" x14ac:dyDescent="0.35">
      <c r="A232" s="22" t="s">
        <v>114</v>
      </c>
      <c r="B232" s="22" t="s">
        <v>507</v>
      </c>
      <c r="C232" s="22" t="s">
        <v>576</v>
      </c>
      <c r="D232" s="22" t="s">
        <v>577</v>
      </c>
      <c r="E232" s="22">
        <v>0</v>
      </c>
      <c r="F232" s="22">
        <v>0</v>
      </c>
      <c r="G232" s="22">
        <v>0</v>
      </c>
      <c r="H232" s="22">
        <v>0</v>
      </c>
      <c r="I232" s="22">
        <v>0</v>
      </c>
    </row>
    <row r="233" spans="1:9" x14ac:dyDescent="0.35">
      <c r="A233" s="22" t="s">
        <v>114</v>
      </c>
      <c r="B233" s="22" t="s">
        <v>507</v>
      </c>
      <c r="C233" s="22" t="s">
        <v>578</v>
      </c>
      <c r="D233" s="22" t="s">
        <v>579</v>
      </c>
      <c r="E233" s="22">
        <v>0</v>
      </c>
      <c r="F233" s="22">
        <v>0</v>
      </c>
      <c r="G233" s="22">
        <v>0</v>
      </c>
      <c r="H233" s="22">
        <v>0</v>
      </c>
      <c r="I233" s="22">
        <v>0</v>
      </c>
    </row>
    <row r="234" spans="1:9" x14ac:dyDescent="0.35">
      <c r="A234" s="22" t="s">
        <v>114</v>
      </c>
      <c r="B234" s="22" t="s">
        <v>507</v>
      </c>
      <c r="C234" s="22" t="s">
        <v>580</v>
      </c>
      <c r="D234" s="22" t="s">
        <v>581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</row>
    <row r="235" spans="1:9" x14ac:dyDescent="0.35">
      <c r="A235" s="22" t="s">
        <v>114</v>
      </c>
      <c r="B235" s="22" t="s">
        <v>507</v>
      </c>
      <c r="C235" s="22" t="s">
        <v>582</v>
      </c>
      <c r="D235" s="22" t="s">
        <v>583</v>
      </c>
      <c r="E235" s="22">
        <v>0</v>
      </c>
      <c r="F235" s="22">
        <v>0</v>
      </c>
      <c r="G235" s="22">
        <v>0</v>
      </c>
      <c r="H235" s="22">
        <v>0</v>
      </c>
      <c r="I235" s="22">
        <v>0</v>
      </c>
    </row>
    <row r="236" spans="1:9" x14ac:dyDescent="0.35">
      <c r="A236" s="22" t="s">
        <v>114</v>
      </c>
      <c r="B236" s="22" t="s">
        <v>507</v>
      </c>
      <c r="C236" s="22" t="s">
        <v>584</v>
      </c>
      <c r="D236" s="22" t="s">
        <v>585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</row>
    <row r="237" spans="1:9" x14ac:dyDescent="0.35">
      <c r="A237" s="22" t="s">
        <v>114</v>
      </c>
      <c r="B237" s="22" t="s">
        <v>507</v>
      </c>
      <c r="C237" s="22" t="s">
        <v>586</v>
      </c>
      <c r="D237" s="22" t="s">
        <v>587</v>
      </c>
      <c r="E237" s="22">
        <v>0</v>
      </c>
      <c r="F237" s="22">
        <v>0</v>
      </c>
      <c r="G237" s="22">
        <v>0</v>
      </c>
      <c r="H237" s="22">
        <v>0</v>
      </c>
      <c r="I237" s="22">
        <v>0</v>
      </c>
    </row>
    <row r="238" spans="1:9" x14ac:dyDescent="0.35">
      <c r="A238" s="22" t="s">
        <v>114</v>
      </c>
      <c r="B238" s="22" t="s">
        <v>507</v>
      </c>
      <c r="C238" s="22" t="s">
        <v>588</v>
      </c>
      <c r="D238" s="22" t="s">
        <v>589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</row>
    <row r="239" spans="1:9" x14ac:dyDescent="0.35">
      <c r="A239" s="22" t="s">
        <v>114</v>
      </c>
      <c r="B239" s="22" t="s">
        <v>507</v>
      </c>
      <c r="C239" s="22" t="s">
        <v>590</v>
      </c>
      <c r="D239" s="22" t="s">
        <v>591</v>
      </c>
      <c r="E239" s="22">
        <v>0</v>
      </c>
      <c r="F239" s="22">
        <v>0</v>
      </c>
      <c r="G239" s="22">
        <v>0</v>
      </c>
      <c r="H239" s="22">
        <v>0</v>
      </c>
      <c r="I239" s="22">
        <v>0</v>
      </c>
    </row>
    <row r="240" spans="1:9" x14ac:dyDescent="0.35">
      <c r="A240" s="22" t="s">
        <v>114</v>
      </c>
      <c r="B240" s="22" t="s">
        <v>507</v>
      </c>
      <c r="C240" s="22" t="s">
        <v>592</v>
      </c>
      <c r="D240" s="22" t="s">
        <v>593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</row>
    <row r="241" spans="1:9" x14ac:dyDescent="0.35">
      <c r="A241" s="22" t="s">
        <v>114</v>
      </c>
      <c r="B241" s="22" t="s">
        <v>507</v>
      </c>
      <c r="C241" s="22" t="s">
        <v>594</v>
      </c>
      <c r="D241" s="22" t="s">
        <v>595</v>
      </c>
      <c r="E241" s="22">
        <v>0</v>
      </c>
      <c r="F241" s="22">
        <v>0</v>
      </c>
      <c r="G241" s="22">
        <v>0</v>
      </c>
      <c r="H241" s="22">
        <v>0</v>
      </c>
      <c r="I241" s="22">
        <v>0</v>
      </c>
    </row>
    <row r="242" spans="1:9" x14ac:dyDescent="0.35">
      <c r="A242" s="22" t="s">
        <v>114</v>
      </c>
      <c r="B242" s="22" t="s">
        <v>507</v>
      </c>
      <c r="C242" s="22" t="s">
        <v>596</v>
      </c>
      <c r="D242" s="22" t="s">
        <v>597</v>
      </c>
      <c r="E242" s="22">
        <v>0</v>
      </c>
      <c r="F242" s="22">
        <v>0</v>
      </c>
      <c r="G242" s="22">
        <v>0</v>
      </c>
      <c r="H242" s="22">
        <v>0</v>
      </c>
      <c r="I242" s="22">
        <v>0</v>
      </c>
    </row>
    <row r="243" spans="1:9" x14ac:dyDescent="0.35">
      <c r="A243" s="22" t="s">
        <v>114</v>
      </c>
      <c r="B243" s="22" t="s">
        <v>507</v>
      </c>
      <c r="C243" s="22" t="s">
        <v>598</v>
      </c>
      <c r="D243" s="22" t="s">
        <v>599</v>
      </c>
      <c r="E243" s="22">
        <v>0</v>
      </c>
      <c r="F243" s="22">
        <v>0</v>
      </c>
      <c r="G243" s="22">
        <v>0</v>
      </c>
      <c r="H243" s="22">
        <v>0</v>
      </c>
      <c r="I243" s="22">
        <v>0</v>
      </c>
    </row>
    <row r="244" spans="1:9" x14ac:dyDescent="0.35">
      <c r="A244" s="22" t="s">
        <v>114</v>
      </c>
      <c r="B244" s="22" t="s">
        <v>507</v>
      </c>
      <c r="C244" s="22" t="s">
        <v>600</v>
      </c>
      <c r="D244" s="22" t="s">
        <v>601</v>
      </c>
      <c r="E244" s="22">
        <v>0</v>
      </c>
      <c r="F244" s="22">
        <v>0</v>
      </c>
      <c r="G244" s="22">
        <v>0</v>
      </c>
      <c r="H244" s="22">
        <v>0</v>
      </c>
      <c r="I244" s="22">
        <v>0</v>
      </c>
    </row>
    <row r="245" spans="1:9" x14ac:dyDescent="0.35">
      <c r="A245" s="22" t="s">
        <v>114</v>
      </c>
      <c r="B245" s="22" t="s">
        <v>507</v>
      </c>
      <c r="C245" s="22" t="s">
        <v>602</v>
      </c>
      <c r="D245" s="22" t="s">
        <v>603</v>
      </c>
      <c r="E245" s="22">
        <v>0</v>
      </c>
      <c r="F245" s="22">
        <v>0</v>
      </c>
      <c r="G245" s="22">
        <v>0</v>
      </c>
      <c r="H245" s="22">
        <v>0</v>
      </c>
      <c r="I245" s="22">
        <v>0</v>
      </c>
    </row>
    <row r="246" spans="1:9" x14ac:dyDescent="0.35">
      <c r="A246" s="22" t="s">
        <v>114</v>
      </c>
      <c r="B246" s="22" t="s">
        <v>507</v>
      </c>
      <c r="C246" s="22" t="s">
        <v>604</v>
      </c>
      <c r="D246" s="22" t="s">
        <v>605</v>
      </c>
      <c r="E246" s="22">
        <v>0</v>
      </c>
      <c r="F246" s="22">
        <v>0</v>
      </c>
      <c r="G246" s="22">
        <v>0</v>
      </c>
      <c r="H246" s="22">
        <v>0</v>
      </c>
      <c r="I246" s="22">
        <v>0</v>
      </c>
    </row>
    <row r="247" spans="1:9" x14ac:dyDescent="0.35">
      <c r="A247" s="22" t="s">
        <v>114</v>
      </c>
      <c r="B247" s="22" t="s">
        <v>507</v>
      </c>
      <c r="C247" s="22" t="s">
        <v>606</v>
      </c>
      <c r="D247" s="22" t="s">
        <v>607</v>
      </c>
      <c r="E247" s="22">
        <v>0</v>
      </c>
      <c r="F247" s="22">
        <v>0</v>
      </c>
      <c r="G247" s="22">
        <v>0</v>
      </c>
      <c r="H247" s="22">
        <v>0</v>
      </c>
      <c r="I247" s="22">
        <v>0</v>
      </c>
    </row>
    <row r="248" spans="1:9" x14ac:dyDescent="0.35">
      <c r="A248" s="22" t="s">
        <v>114</v>
      </c>
      <c r="B248" s="22" t="s">
        <v>507</v>
      </c>
      <c r="C248" s="22" t="s">
        <v>608</v>
      </c>
      <c r="D248" s="22" t="s">
        <v>609</v>
      </c>
      <c r="E248" s="22">
        <v>0</v>
      </c>
      <c r="F248" s="22">
        <v>0</v>
      </c>
      <c r="G248" s="22">
        <v>0</v>
      </c>
      <c r="H248" s="22">
        <v>0</v>
      </c>
      <c r="I248" s="22">
        <v>0</v>
      </c>
    </row>
    <row r="249" spans="1:9" x14ac:dyDescent="0.35">
      <c r="A249" s="22" t="s">
        <v>114</v>
      </c>
      <c r="B249" s="22" t="s">
        <v>507</v>
      </c>
      <c r="C249" s="22" t="s">
        <v>610</v>
      </c>
      <c r="D249" s="22" t="s">
        <v>611</v>
      </c>
      <c r="E249" s="22">
        <v>0</v>
      </c>
      <c r="F249" s="22">
        <v>0</v>
      </c>
      <c r="G249" s="22">
        <v>0</v>
      </c>
      <c r="H249" s="22">
        <v>0</v>
      </c>
      <c r="I249" s="22">
        <v>0</v>
      </c>
    </row>
    <row r="250" spans="1:9" x14ac:dyDescent="0.35">
      <c r="A250" s="22" t="s">
        <v>114</v>
      </c>
      <c r="B250" s="22" t="s">
        <v>507</v>
      </c>
      <c r="C250" s="22" t="s">
        <v>612</v>
      </c>
      <c r="D250" s="22" t="s">
        <v>613</v>
      </c>
      <c r="E250" s="22">
        <v>0</v>
      </c>
      <c r="F250" s="22">
        <v>0</v>
      </c>
      <c r="G250" s="22">
        <v>0</v>
      </c>
      <c r="H250" s="22">
        <v>0</v>
      </c>
      <c r="I250" s="22">
        <v>0</v>
      </c>
    </row>
    <row r="251" spans="1:9" x14ac:dyDescent="0.35">
      <c r="A251" s="22" t="s">
        <v>114</v>
      </c>
      <c r="B251" s="22" t="s">
        <v>507</v>
      </c>
      <c r="C251" s="22" t="s">
        <v>614</v>
      </c>
      <c r="D251" s="22" t="s">
        <v>615</v>
      </c>
      <c r="E251" s="22">
        <v>0</v>
      </c>
      <c r="F251" s="22">
        <v>0</v>
      </c>
      <c r="G251" s="22">
        <v>0</v>
      </c>
      <c r="H251" s="22">
        <v>0</v>
      </c>
      <c r="I251" s="22">
        <v>0</v>
      </c>
    </row>
    <row r="252" spans="1:9" x14ac:dyDescent="0.35">
      <c r="A252" s="22" t="s">
        <v>114</v>
      </c>
      <c r="B252" s="22" t="s">
        <v>507</v>
      </c>
      <c r="C252" s="22" t="s">
        <v>616</v>
      </c>
      <c r="D252" s="22" t="s">
        <v>617</v>
      </c>
      <c r="E252" s="22">
        <v>0</v>
      </c>
      <c r="F252" s="22">
        <v>0</v>
      </c>
      <c r="G252" s="22">
        <v>0</v>
      </c>
      <c r="H252" s="22">
        <v>0</v>
      </c>
      <c r="I252" s="22">
        <v>0</v>
      </c>
    </row>
    <row r="253" spans="1:9" x14ac:dyDescent="0.35">
      <c r="A253" s="22" t="s">
        <v>114</v>
      </c>
      <c r="B253" s="22" t="s">
        <v>507</v>
      </c>
      <c r="C253" s="22" t="s">
        <v>618</v>
      </c>
      <c r="D253" s="22" t="s">
        <v>619</v>
      </c>
      <c r="E253" s="22">
        <v>0</v>
      </c>
      <c r="F253" s="22">
        <v>0</v>
      </c>
      <c r="G253" s="22">
        <v>0</v>
      </c>
      <c r="H253" s="22">
        <v>0</v>
      </c>
      <c r="I253" s="22">
        <v>0</v>
      </c>
    </row>
    <row r="254" spans="1:9" x14ac:dyDescent="0.35">
      <c r="A254" s="22" t="s">
        <v>114</v>
      </c>
      <c r="B254" s="22" t="s">
        <v>507</v>
      </c>
      <c r="C254" s="22" t="s">
        <v>620</v>
      </c>
      <c r="D254" s="22" t="s">
        <v>621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</row>
    <row r="255" spans="1:9" x14ac:dyDescent="0.35">
      <c r="A255" s="22" t="s">
        <v>114</v>
      </c>
      <c r="B255" s="22" t="s">
        <v>507</v>
      </c>
      <c r="C255" s="22" t="s">
        <v>622</v>
      </c>
      <c r="D255" s="22" t="s">
        <v>623</v>
      </c>
      <c r="E255" s="22">
        <v>0</v>
      </c>
      <c r="F255" s="22">
        <v>0</v>
      </c>
      <c r="G255" s="22">
        <v>0</v>
      </c>
      <c r="H255" s="22">
        <v>0</v>
      </c>
      <c r="I255" s="22">
        <v>0</v>
      </c>
    </row>
    <row r="256" spans="1:9" x14ac:dyDescent="0.35">
      <c r="A256" s="22" t="s">
        <v>114</v>
      </c>
      <c r="B256" s="22" t="s">
        <v>507</v>
      </c>
      <c r="C256" s="22" t="s">
        <v>624</v>
      </c>
      <c r="D256" s="22" t="s">
        <v>625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</row>
    <row r="257" spans="1:9" x14ac:dyDescent="0.35">
      <c r="A257" s="22" t="s">
        <v>114</v>
      </c>
      <c r="B257" s="22" t="s">
        <v>507</v>
      </c>
      <c r="C257" s="22" t="s">
        <v>626</v>
      </c>
      <c r="D257" s="22" t="s">
        <v>627</v>
      </c>
      <c r="E257" s="22">
        <v>0</v>
      </c>
      <c r="F257" s="22">
        <v>0</v>
      </c>
      <c r="G257" s="22">
        <v>0</v>
      </c>
      <c r="H257" s="22">
        <v>0</v>
      </c>
      <c r="I257" s="22">
        <v>0</v>
      </c>
    </row>
    <row r="258" spans="1:9" x14ac:dyDescent="0.35">
      <c r="A258" s="22" t="s">
        <v>114</v>
      </c>
      <c r="B258" s="22" t="s">
        <v>507</v>
      </c>
      <c r="C258" s="22" t="s">
        <v>628</v>
      </c>
      <c r="D258" s="22" t="s">
        <v>629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</row>
    <row r="259" spans="1:9" x14ac:dyDescent="0.35">
      <c r="A259" s="22" t="s">
        <v>114</v>
      </c>
      <c r="B259" s="22" t="s">
        <v>507</v>
      </c>
      <c r="C259" s="22" t="s">
        <v>630</v>
      </c>
      <c r="D259" s="22" t="s">
        <v>631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</row>
    <row r="260" spans="1:9" x14ac:dyDescent="0.35">
      <c r="A260" s="22" t="s">
        <v>114</v>
      </c>
      <c r="B260" s="22" t="s">
        <v>507</v>
      </c>
      <c r="C260" s="22" t="s">
        <v>632</v>
      </c>
      <c r="D260" s="22" t="s">
        <v>633</v>
      </c>
      <c r="E260" s="22">
        <v>0</v>
      </c>
      <c r="F260" s="22">
        <v>0</v>
      </c>
      <c r="G260" s="22">
        <v>0</v>
      </c>
      <c r="H260" s="22">
        <v>0</v>
      </c>
      <c r="I260" s="22">
        <v>0</v>
      </c>
    </row>
    <row r="261" spans="1:9" x14ac:dyDescent="0.35">
      <c r="A261" s="22" t="s">
        <v>114</v>
      </c>
      <c r="B261" s="22" t="s">
        <v>507</v>
      </c>
      <c r="C261" s="22" t="s">
        <v>634</v>
      </c>
      <c r="D261" s="22" t="s">
        <v>635</v>
      </c>
      <c r="E261" s="22">
        <v>0</v>
      </c>
      <c r="F261" s="22">
        <v>0</v>
      </c>
      <c r="G261" s="22">
        <v>0</v>
      </c>
      <c r="H261" s="22">
        <v>0</v>
      </c>
      <c r="I261" s="22">
        <v>0</v>
      </c>
    </row>
    <row r="262" spans="1:9" x14ac:dyDescent="0.35">
      <c r="A262" s="22" t="s">
        <v>114</v>
      </c>
      <c r="B262" s="22" t="s">
        <v>507</v>
      </c>
      <c r="C262" s="22" t="s">
        <v>636</v>
      </c>
      <c r="D262" s="22" t="s">
        <v>637</v>
      </c>
      <c r="E262" s="22">
        <v>0</v>
      </c>
      <c r="F262" s="22">
        <v>0</v>
      </c>
      <c r="G262" s="22">
        <v>0</v>
      </c>
      <c r="H262" s="22">
        <v>0</v>
      </c>
      <c r="I262" s="22">
        <v>0</v>
      </c>
    </row>
    <row r="263" spans="1:9" x14ac:dyDescent="0.35">
      <c r="A263" s="22" t="s">
        <v>114</v>
      </c>
      <c r="B263" s="22" t="s">
        <v>507</v>
      </c>
      <c r="C263" s="22" t="s">
        <v>638</v>
      </c>
      <c r="D263" s="22" t="s">
        <v>639</v>
      </c>
      <c r="E263" s="22">
        <v>0</v>
      </c>
      <c r="F263" s="22">
        <v>0</v>
      </c>
      <c r="G263" s="22">
        <v>0</v>
      </c>
      <c r="H263" s="22">
        <v>0</v>
      </c>
      <c r="I263" s="22">
        <v>0</v>
      </c>
    </row>
    <row r="264" spans="1:9" x14ac:dyDescent="0.35">
      <c r="A264" s="22" t="s">
        <v>114</v>
      </c>
      <c r="B264" s="22" t="s">
        <v>507</v>
      </c>
      <c r="C264" s="22" t="s">
        <v>640</v>
      </c>
      <c r="D264" s="22" t="s">
        <v>641</v>
      </c>
      <c r="E264" s="22">
        <v>0</v>
      </c>
      <c r="F264" s="22">
        <v>0</v>
      </c>
      <c r="G264" s="22">
        <v>0</v>
      </c>
      <c r="H264" s="22">
        <v>0</v>
      </c>
      <c r="I264" s="22">
        <v>0</v>
      </c>
    </row>
    <row r="265" spans="1:9" x14ac:dyDescent="0.35">
      <c r="A265" s="22" t="s">
        <v>114</v>
      </c>
      <c r="B265" s="22" t="s">
        <v>507</v>
      </c>
      <c r="C265" s="22" t="s">
        <v>642</v>
      </c>
      <c r="D265" s="22" t="s">
        <v>643</v>
      </c>
      <c r="E265" s="22">
        <v>0</v>
      </c>
      <c r="F265" s="22">
        <v>0</v>
      </c>
      <c r="G265" s="22">
        <v>0</v>
      </c>
      <c r="H265" s="22">
        <v>0</v>
      </c>
      <c r="I265" s="22">
        <v>0</v>
      </c>
    </row>
    <row r="266" spans="1:9" x14ac:dyDescent="0.35">
      <c r="A266" s="22" t="s">
        <v>114</v>
      </c>
      <c r="B266" s="22" t="s">
        <v>507</v>
      </c>
      <c r="C266" s="22" t="s">
        <v>644</v>
      </c>
      <c r="D266" s="22" t="s">
        <v>645</v>
      </c>
      <c r="E266" s="22">
        <v>0</v>
      </c>
      <c r="F266" s="22">
        <v>0</v>
      </c>
      <c r="G266" s="22">
        <v>0</v>
      </c>
      <c r="H266" s="22">
        <v>0</v>
      </c>
      <c r="I266" s="22">
        <v>0</v>
      </c>
    </row>
    <row r="267" spans="1:9" x14ac:dyDescent="0.35">
      <c r="A267" s="22" t="s">
        <v>114</v>
      </c>
      <c r="B267" s="22" t="s">
        <v>507</v>
      </c>
      <c r="C267" s="22" t="s">
        <v>646</v>
      </c>
      <c r="D267" s="22" t="s">
        <v>647</v>
      </c>
      <c r="E267" s="22">
        <v>0</v>
      </c>
      <c r="F267" s="22">
        <v>0</v>
      </c>
      <c r="G267" s="22">
        <v>0</v>
      </c>
      <c r="H267" s="22">
        <v>0</v>
      </c>
      <c r="I267" s="22">
        <v>0</v>
      </c>
    </row>
    <row r="268" spans="1:9" x14ac:dyDescent="0.35">
      <c r="A268" s="22" t="s">
        <v>114</v>
      </c>
      <c r="B268" s="22" t="s">
        <v>507</v>
      </c>
      <c r="C268" s="22" t="s">
        <v>648</v>
      </c>
      <c r="D268" s="22" t="s">
        <v>649</v>
      </c>
      <c r="E268" s="22">
        <v>0</v>
      </c>
      <c r="F268" s="22">
        <v>0</v>
      </c>
      <c r="G268" s="22">
        <v>0</v>
      </c>
      <c r="H268" s="22">
        <v>0</v>
      </c>
      <c r="I268" s="22">
        <v>0</v>
      </c>
    </row>
    <row r="269" spans="1:9" x14ac:dyDescent="0.35">
      <c r="A269" s="22" t="s">
        <v>114</v>
      </c>
      <c r="B269" s="22" t="s">
        <v>507</v>
      </c>
      <c r="C269" s="22" t="s">
        <v>650</v>
      </c>
      <c r="D269" s="22" t="s">
        <v>651</v>
      </c>
      <c r="E269" s="22">
        <v>0</v>
      </c>
      <c r="F269" s="22">
        <v>0</v>
      </c>
      <c r="G269" s="22">
        <v>0</v>
      </c>
      <c r="H269" s="22">
        <v>0</v>
      </c>
      <c r="I269" s="22">
        <v>0</v>
      </c>
    </row>
    <row r="270" spans="1:9" x14ac:dyDescent="0.35">
      <c r="A270" s="22" t="s">
        <v>114</v>
      </c>
      <c r="B270" s="22" t="s">
        <v>507</v>
      </c>
      <c r="C270" s="22" t="s">
        <v>652</v>
      </c>
      <c r="D270" s="22" t="s">
        <v>653</v>
      </c>
      <c r="E270" s="22">
        <v>0</v>
      </c>
      <c r="F270" s="22">
        <v>0</v>
      </c>
      <c r="G270" s="22">
        <v>0</v>
      </c>
      <c r="H270" s="22">
        <v>0</v>
      </c>
      <c r="I270" s="22">
        <v>0</v>
      </c>
    </row>
    <row r="271" spans="1:9" x14ac:dyDescent="0.35">
      <c r="A271" s="22" t="s">
        <v>114</v>
      </c>
      <c r="B271" s="22" t="s">
        <v>507</v>
      </c>
      <c r="C271" s="22" t="s">
        <v>654</v>
      </c>
      <c r="D271" s="22" t="s">
        <v>655</v>
      </c>
      <c r="E271" s="22">
        <v>0</v>
      </c>
      <c r="F271" s="22">
        <v>0</v>
      </c>
      <c r="G271" s="22">
        <v>0</v>
      </c>
      <c r="H271" s="22">
        <v>0</v>
      </c>
      <c r="I271" s="22">
        <v>0</v>
      </c>
    </row>
    <row r="272" spans="1:9" x14ac:dyDescent="0.35">
      <c r="A272" s="22" t="s">
        <v>114</v>
      </c>
      <c r="B272" s="22" t="s">
        <v>507</v>
      </c>
      <c r="C272" s="22" t="s">
        <v>656</v>
      </c>
      <c r="D272" s="22" t="s">
        <v>657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</row>
    <row r="273" spans="1:9" x14ac:dyDescent="0.35">
      <c r="A273" s="22" t="s">
        <v>114</v>
      </c>
      <c r="B273" s="22" t="s">
        <v>507</v>
      </c>
      <c r="C273" s="22" t="s">
        <v>658</v>
      </c>
      <c r="D273" s="22" t="s">
        <v>659</v>
      </c>
      <c r="E273" s="22">
        <v>0</v>
      </c>
      <c r="F273" s="22">
        <v>0</v>
      </c>
      <c r="G273" s="22">
        <v>0</v>
      </c>
      <c r="H273" s="22">
        <v>0</v>
      </c>
      <c r="I273" s="22">
        <v>0</v>
      </c>
    </row>
    <row r="274" spans="1:9" x14ac:dyDescent="0.35">
      <c r="A274" s="22" t="s">
        <v>114</v>
      </c>
      <c r="B274" s="22" t="s">
        <v>507</v>
      </c>
      <c r="C274" s="22" t="s">
        <v>660</v>
      </c>
      <c r="D274" s="22" t="s">
        <v>661</v>
      </c>
      <c r="E274" s="22">
        <v>0</v>
      </c>
      <c r="F274" s="22">
        <v>0</v>
      </c>
      <c r="G274" s="22">
        <v>0</v>
      </c>
      <c r="H274" s="22">
        <v>0</v>
      </c>
      <c r="I274" s="22">
        <v>0</v>
      </c>
    </row>
    <row r="275" spans="1:9" x14ac:dyDescent="0.35">
      <c r="A275" s="22" t="s">
        <v>114</v>
      </c>
      <c r="B275" s="22" t="s">
        <v>507</v>
      </c>
      <c r="C275" s="22" t="s">
        <v>662</v>
      </c>
      <c r="D275" s="22" t="s">
        <v>663</v>
      </c>
      <c r="E275" s="22">
        <v>0</v>
      </c>
      <c r="F275" s="22">
        <v>0</v>
      </c>
      <c r="G275" s="22">
        <v>0</v>
      </c>
      <c r="H275" s="22">
        <v>0</v>
      </c>
      <c r="I275" s="22">
        <v>0</v>
      </c>
    </row>
    <row r="276" spans="1:9" x14ac:dyDescent="0.35">
      <c r="A276" s="22" t="s">
        <v>114</v>
      </c>
      <c r="B276" s="22" t="s">
        <v>507</v>
      </c>
      <c r="C276" s="22" t="s">
        <v>664</v>
      </c>
      <c r="D276" s="22" t="s">
        <v>665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</row>
    <row r="277" spans="1:9" x14ac:dyDescent="0.35">
      <c r="A277" s="22" t="s">
        <v>114</v>
      </c>
      <c r="B277" s="22" t="s">
        <v>507</v>
      </c>
      <c r="C277" s="22" t="s">
        <v>666</v>
      </c>
      <c r="D277" s="22" t="s">
        <v>667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</row>
    <row r="278" spans="1:9" x14ac:dyDescent="0.35">
      <c r="A278" s="22" t="s">
        <v>114</v>
      </c>
      <c r="B278" s="22" t="s">
        <v>507</v>
      </c>
      <c r="C278" s="22" t="s">
        <v>668</v>
      </c>
      <c r="D278" s="22" t="s">
        <v>669</v>
      </c>
      <c r="E278" s="22">
        <v>0</v>
      </c>
      <c r="F278" s="22">
        <v>0</v>
      </c>
      <c r="G278" s="22">
        <v>0</v>
      </c>
      <c r="H278" s="22">
        <v>0</v>
      </c>
      <c r="I278" s="22">
        <v>0</v>
      </c>
    </row>
    <row r="279" spans="1:9" x14ac:dyDescent="0.35">
      <c r="A279" s="22" t="s">
        <v>114</v>
      </c>
      <c r="B279" s="22" t="s">
        <v>670</v>
      </c>
      <c r="C279" s="22" t="s">
        <v>671</v>
      </c>
      <c r="D279" s="22" t="s">
        <v>672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</row>
    <row r="280" spans="1:9" x14ac:dyDescent="0.35">
      <c r="A280" s="22" t="s">
        <v>114</v>
      </c>
      <c r="B280" s="22" t="s">
        <v>670</v>
      </c>
      <c r="C280" s="22" t="s">
        <v>673</v>
      </c>
      <c r="D280" s="22" t="s">
        <v>674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</row>
    <row r="281" spans="1:9" x14ac:dyDescent="0.35">
      <c r="A281" s="22" t="s">
        <v>114</v>
      </c>
      <c r="B281" s="22" t="s">
        <v>670</v>
      </c>
      <c r="C281" s="22" t="s">
        <v>675</v>
      </c>
      <c r="D281" s="22" t="s">
        <v>676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</row>
    <row r="282" spans="1:9" x14ac:dyDescent="0.35">
      <c r="A282" s="22" t="s">
        <v>114</v>
      </c>
      <c r="B282" s="22" t="s">
        <v>670</v>
      </c>
      <c r="C282" s="22" t="s">
        <v>677</v>
      </c>
      <c r="D282" s="22" t="s">
        <v>678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</row>
    <row r="283" spans="1:9" x14ac:dyDescent="0.35">
      <c r="A283" s="22" t="s">
        <v>114</v>
      </c>
      <c r="B283" s="22" t="s">
        <v>670</v>
      </c>
      <c r="C283" s="22" t="s">
        <v>679</v>
      </c>
      <c r="D283" s="22" t="s">
        <v>680</v>
      </c>
      <c r="E283" s="22">
        <v>0</v>
      </c>
      <c r="F283" s="22">
        <v>0</v>
      </c>
      <c r="G283" s="22">
        <v>0</v>
      </c>
      <c r="H283" s="22">
        <v>0</v>
      </c>
      <c r="I283" s="22">
        <v>0</v>
      </c>
    </row>
    <row r="284" spans="1:9" x14ac:dyDescent="0.35">
      <c r="A284" s="22" t="s">
        <v>114</v>
      </c>
      <c r="B284" s="22" t="s">
        <v>670</v>
      </c>
      <c r="C284" s="22" t="s">
        <v>681</v>
      </c>
      <c r="D284" s="22" t="s">
        <v>682</v>
      </c>
      <c r="E284" s="22">
        <v>0</v>
      </c>
      <c r="F284" s="22">
        <v>0</v>
      </c>
      <c r="G284" s="22">
        <v>0</v>
      </c>
      <c r="H284" s="22">
        <v>0</v>
      </c>
      <c r="I284" s="22">
        <v>0</v>
      </c>
    </row>
    <row r="285" spans="1:9" x14ac:dyDescent="0.35">
      <c r="A285" s="22" t="s">
        <v>114</v>
      </c>
      <c r="B285" s="22" t="s">
        <v>670</v>
      </c>
      <c r="C285" s="22" t="s">
        <v>683</v>
      </c>
      <c r="D285" s="22" t="s">
        <v>684</v>
      </c>
      <c r="E285" s="22">
        <v>0</v>
      </c>
      <c r="F285" s="22">
        <v>0</v>
      </c>
      <c r="G285" s="22">
        <v>0</v>
      </c>
      <c r="H285" s="22">
        <v>0</v>
      </c>
      <c r="I285" s="22">
        <v>0</v>
      </c>
    </row>
    <row r="286" spans="1:9" x14ac:dyDescent="0.35">
      <c r="A286" s="22" t="s">
        <v>114</v>
      </c>
      <c r="B286" s="22" t="s">
        <v>670</v>
      </c>
      <c r="C286" s="22" t="s">
        <v>685</v>
      </c>
      <c r="D286" s="22" t="s">
        <v>686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</row>
    <row r="287" spans="1:9" x14ac:dyDescent="0.35">
      <c r="A287" s="22" t="s">
        <v>114</v>
      </c>
      <c r="B287" s="22" t="s">
        <v>670</v>
      </c>
      <c r="C287" s="22" t="s">
        <v>687</v>
      </c>
      <c r="D287" s="22" t="s">
        <v>688</v>
      </c>
      <c r="E287" s="22">
        <v>0</v>
      </c>
      <c r="F287" s="22">
        <v>0</v>
      </c>
      <c r="G287" s="22">
        <v>0</v>
      </c>
      <c r="H287" s="22">
        <v>0</v>
      </c>
      <c r="I287" s="22">
        <v>0</v>
      </c>
    </row>
    <row r="288" spans="1:9" x14ac:dyDescent="0.35">
      <c r="A288" s="22" t="s">
        <v>114</v>
      </c>
      <c r="B288" s="22" t="s">
        <v>670</v>
      </c>
      <c r="C288" s="22" t="s">
        <v>689</v>
      </c>
      <c r="D288" s="22" t="s">
        <v>690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</row>
    <row r="289" spans="1:9" x14ac:dyDescent="0.35">
      <c r="A289" s="22" t="s">
        <v>114</v>
      </c>
      <c r="B289" s="22" t="s">
        <v>670</v>
      </c>
      <c r="C289" s="22" t="s">
        <v>691</v>
      </c>
      <c r="D289" s="22" t="s">
        <v>692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</row>
    <row r="290" spans="1:9" x14ac:dyDescent="0.35">
      <c r="A290" s="22" t="s">
        <v>114</v>
      </c>
      <c r="B290" s="22" t="s">
        <v>670</v>
      </c>
      <c r="C290" s="22" t="s">
        <v>693</v>
      </c>
      <c r="D290" s="22" t="s">
        <v>694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</row>
    <row r="291" spans="1:9" x14ac:dyDescent="0.35">
      <c r="A291" s="22" t="s">
        <v>114</v>
      </c>
      <c r="B291" s="22" t="s">
        <v>670</v>
      </c>
      <c r="C291" s="22" t="s">
        <v>695</v>
      </c>
      <c r="D291" s="22" t="s">
        <v>696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</row>
    <row r="292" spans="1:9" x14ac:dyDescent="0.35">
      <c r="A292" s="22" t="s">
        <v>114</v>
      </c>
      <c r="B292" s="22" t="s">
        <v>670</v>
      </c>
      <c r="C292" s="22" t="s">
        <v>697</v>
      </c>
      <c r="D292" s="22" t="s">
        <v>698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</row>
    <row r="293" spans="1:9" x14ac:dyDescent="0.35">
      <c r="A293" s="22" t="s">
        <v>114</v>
      </c>
      <c r="B293" s="22" t="s">
        <v>670</v>
      </c>
      <c r="C293" s="22" t="s">
        <v>699</v>
      </c>
      <c r="D293" s="22" t="s">
        <v>700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</row>
    <row r="294" spans="1:9" x14ac:dyDescent="0.35">
      <c r="A294" s="22" t="s">
        <v>114</v>
      </c>
      <c r="B294" s="22" t="s">
        <v>670</v>
      </c>
      <c r="C294" s="22" t="s">
        <v>701</v>
      </c>
      <c r="D294" s="22" t="s">
        <v>702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</row>
    <row r="295" spans="1:9" x14ac:dyDescent="0.35">
      <c r="A295" s="22" t="s">
        <v>114</v>
      </c>
      <c r="B295" s="22" t="s">
        <v>670</v>
      </c>
      <c r="C295" s="22" t="s">
        <v>703</v>
      </c>
      <c r="D295" s="22" t="s">
        <v>704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</row>
    <row r="296" spans="1:9" x14ac:dyDescent="0.35">
      <c r="A296" s="22" t="s">
        <v>114</v>
      </c>
      <c r="B296" s="22" t="s">
        <v>670</v>
      </c>
      <c r="C296" s="22" t="s">
        <v>705</v>
      </c>
      <c r="D296" s="22" t="s">
        <v>706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</row>
    <row r="297" spans="1:9" x14ac:dyDescent="0.35">
      <c r="A297" s="22" t="s">
        <v>114</v>
      </c>
      <c r="B297" s="22" t="s">
        <v>670</v>
      </c>
      <c r="C297" s="22" t="s">
        <v>707</v>
      </c>
      <c r="D297" s="22" t="s">
        <v>708</v>
      </c>
      <c r="E297" s="22">
        <v>0</v>
      </c>
      <c r="F297" s="22">
        <v>0</v>
      </c>
      <c r="G297" s="22">
        <v>0</v>
      </c>
      <c r="H297" s="22">
        <v>0</v>
      </c>
      <c r="I297" s="22">
        <v>0</v>
      </c>
    </row>
    <row r="298" spans="1:9" x14ac:dyDescent="0.35">
      <c r="A298" s="22" t="s">
        <v>114</v>
      </c>
      <c r="B298" s="22" t="s">
        <v>670</v>
      </c>
      <c r="C298" s="22" t="s">
        <v>709</v>
      </c>
      <c r="D298" s="22" t="s">
        <v>710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</row>
    <row r="299" spans="1:9" x14ac:dyDescent="0.35">
      <c r="A299" s="22" t="s">
        <v>114</v>
      </c>
      <c r="B299" s="22" t="s">
        <v>670</v>
      </c>
      <c r="C299" s="22" t="s">
        <v>711</v>
      </c>
      <c r="D299" s="22" t="s">
        <v>712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</row>
    <row r="300" spans="1:9" x14ac:dyDescent="0.35">
      <c r="A300" s="22" t="s">
        <v>114</v>
      </c>
      <c r="B300" s="22" t="s">
        <v>670</v>
      </c>
      <c r="C300" s="22" t="s">
        <v>713</v>
      </c>
      <c r="D300" s="22" t="s">
        <v>714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</row>
    <row r="301" spans="1:9" x14ac:dyDescent="0.35">
      <c r="A301" s="22" t="s">
        <v>114</v>
      </c>
      <c r="B301" s="22" t="s">
        <v>670</v>
      </c>
      <c r="C301" s="22" t="s">
        <v>715</v>
      </c>
      <c r="D301" s="22" t="s">
        <v>716</v>
      </c>
      <c r="E301" s="22">
        <v>0</v>
      </c>
      <c r="F301" s="22">
        <v>0</v>
      </c>
      <c r="G301" s="22">
        <v>0</v>
      </c>
      <c r="H301" s="22">
        <v>0</v>
      </c>
      <c r="I301" s="22">
        <v>0</v>
      </c>
    </row>
    <row r="302" spans="1:9" x14ac:dyDescent="0.35">
      <c r="A302" s="22" t="s">
        <v>114</v>
      </c>
      <c r="B302" s="22" t="s">
        <v>670</v>
      </c>
      <c r="C302" s="22" t="s">
        <v>717</v>
      </c>
      <c r="D302" s="22" t="s">
        <v>718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</row>
    <row r="303" spans="1:9" x14ac:dyDescent="0.35">
      <c r="A303" s="22" t="s">
        <v>114</v>
      </c>
      <c r="B303" s="22" t="s">
        <v>670</v>
      </c>
      <c r="C303" s="22" t="s">
        <v>719</v>
      </c>
      <c r="D303" s="22" t="s">
        <v>720</v>
      </c>
      <c r="E303" s="22">
        <v>0</v>
      </c>
      <c r="F303" s="22">
        <v>0</v>
      </c>
      <c r="G303" s="22">
        <v>0</v>
      </c>
      <c r="H303" s="22">
        <v>0</v>
      </c>
      <c r="I303" s="22">
        <v>0</v>
      </c>
    </row>
    <row r="304" spans="1:9" x14ac:dyDescent="0.35">
      <c r="A304" s="22" t="s">
        <v>114</v>
      </c>
      <c r="B304" s="22" t="s">
        <v>670</v>
      </c>
      <c r="C304" s="22" t="s">
        <v>721</v>
      </c>
      <c r="D304" s="22" t="s">
        <v>722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</row>
    <row r="305" spans="1:9" x14ac:dyDescent="0.35">
      <c r="A305" s="22" t="s">
        <v>114</v>
      </c>
      <c r="B305" s="22" t="s">
        <v>670</v>
      </c>
      <c r="C305" s="22" t="s">
        <v>723</v>
      </c>
      <c r="D305" s="22" t="s">
        <v>724</v>
      </c>
      <c r="E305" s="22">
        <v>0</v>
      </c>
      <c r="F305" s="22">
        <v>0</v>
      </c>
      <c r="G305" s="22">
        <v>0</v>
      </c>
      <c r="H305" s="22">
        <v>0</v>
      </c>
      <c r="I305" s="22">
        <v>0</v>
      </c>
    </row>
    <row r="306" spans="1:9" x14ac:dyDescent="0.35">
      <c r="A306" s="22" t="s">
        <v>114</v>
      </c>
      <c r="B306" s="22" t="s">
        <v>670</v>
      </c>
      <c r="C306" s="22" t="s">
        <v>725</v>
      </c>
      <c r="D306" s="22" t="s">
        <v>726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</row>
    <row r="307" spans="1:9" x14ac:dyDescent="0.35">
      <c r="A307" s="22" t="s">
        <v>114</v>
      </c>
      <c r="B307" s="22" t="s">
        <v>670</v>
      </c>
      <c r="C307" s="22" t="s">
        <v>727</v>
      </c>
      <c r="D307" s="22" t="s">
        <v>728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</row>
    <row r="308" spans="1:9" x14ac:dyDescent="0.35">
      <c r="A308" s="22" t="s">
        <v>114</v>
      </c>
      <c r="B308" s="22" t="s">
        <v>670</v>
      </c>
      <c r="C308" s="22" t="s">
        <v>729</v>
      </c>
      <c r="D308" s="22" t="s">
        <v>730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</row>
    <row r="309" spans="1:9" x14ac:dyDescent="0.35">
      <c r="A309" s="22" t="s">
        <v>114</v>
      </c>
      <c r="B309" s="22" t="s">
        <v>670</v>
      </c>
      <c r="C309" s="22" t="s">
        <v>731</v>
      </c>
      <c r="D309" s="22" t="s">
        <v>732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</row>
    <row r="310" spans="1:9" x14ac:dyDescent="0.35">
      <c r="A310" s="22" t="s">
        <v>114</v>
      </c>
      <c r="B310" s="22" t="s">
        <v>670</v>
      </c>
      <c r="C310" s="22" t="s">
        <v>733</v>
      </c>
      <c r="D310" s="22" t="s">
        <v>734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</row>
    <row r="311" spans="1:9" x14ac:dyDescent="0.35">
      <c r="A311" s="22" t="s">
        <v>114</v>
      </c>
      <c r="B311" s="22" t="s">
        <v>670</v>
      </c>
      <c r="C311" s="22" t="s">
        <v>735</v>
      </c>
      <c r="D311" s="22" t="s">
        <v>736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</row>
    <row r="312" spans="1:9" x14ac:dyDescent="0.35">
      <c r="A312" s="22" t="s">
        <v>114</v>
      </c>
      <c r="B312" s="22" t="s">
        <v>670</v>
      </c>
      <c r="C312" s="22" t="s">
        <v>737</v>
      </c>
      <c r="D312" s="22" t="s">
        <v>738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</row>
    <row r="313" spans="1:9" x14ac:dyDescent="0.35">
      <c r="A313" s="22" t="s">
        <v>114</v>
      </c>
      <c r="B313" s="22" t="s">
        <v>670</v>
      </c>
      <c r="C313" s="22" t="s">
        <v>739</v>
      </c>
      <c r="D313" s="22" t="s">
        <v>740</v>
      </c>
      <c r="E313" s="22">
        <v>0</v>
      </c>
      <c r="F313" s="22">
        <v>0</v>
      </c>
      <c r="G313" s="22">
        <v>0</v>
      </c>
      <c r="H313" s="22">
        <v>0</v>
      </c>
      <c r="I313" s="22">
        <v>0</v>
      </c>
    </row>
    <row r="314" spans="1:9" x14ac:dyDescent="0.35">
      <c r="A314" s="22" t="s">
        <v>114</v>
      </c>
      <c r="B314" s="22" t="s">
        <v>670</v>
      </c>
      <c r="C314" s="22" t="s">
        <v>741</v>
      </c>
      <c r="D314" s="22" t="s">
        <v>742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</row>
    <row r="315" spans="1:9" x14ac:dyDescent="0.35">
      <c r="A315" s="22" t="s">
        <v>114</v>
      </c>
      <c r="B315" s="22" t="s">
        <v>670</v>
      </c>
      <c r="C315" s="22" t="s">
        <v>743</v>
      </c>
      <c r="D315" s="22" t="s">
        <v>744</v>
      </c>
      <c r="E315" s="22">
        <v>0</v>
      </c>
      <c r="F315" s="22">
        <v>0</v>
      </c>
      <c r="G315" s="22">
        <v>0</v>
      </c>
      <c r="H315" s="22">
        <v>0</v>
      </c>
      <c r="I315" s="22">
        <v>0</v>
      </c>
    </row>
    <row r="316" spans="1:9" x14ac:dyDescent="0.35">
      <c r="A316" s="22" t="s">
        <v>114</v>
      </c>
      <c r="B316" s="22" t="s">
        <v>670</v>
      </c>
      <c r="C316" s="22" t="s">
        <v>745</v>
      </c>
      <c r="D316" s="22" t="s">
        <v>746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</row>
    <row r="317" spans="1:9" x14ac:dyDescent="0.35">
      <c r="A317" s="22" t="s">
        <v>114</v>
      </c>
      <c r="B317" s="22" t="s">
        <v>670</v>
      </c>
      <c r="C317" s="22" t="s">
        <v>747</v>
      </c>
      <c r="D317" s="22" t="s">
        <v>748</v>
      </c>
      <c r="E317" s="22">
        <v>0</v>
      </c>
      <c r="F317" s="22">
        <v>0</v>
      </c>
      <c r="G317" s="22">
        <v>0</v>
      </c>
      <c r="H317" s="22">
        <v>0</v>
      </c>
      <c r="I317" s="22">
        <v>0</v>
      </c>
    </row>
    <row r="318" spans="1:9" x14ac:dyDescent="0.35">
      <c r="A318" s="22" t="s">
        <v>114</v>
      </c>
      <c r="B318" s="22" t="s">
        <v>670</v>
      </c>
      <c r="C318" s="22" t="s">
        <v>749</v>
      </c>
      <c r="D318" s="22" t="s">
        <v>750</v>
      </c>
      <c r="E318" s="22">
        <v>0</v>
      </c>
      <c r="F318" s="22">
        <v>0</v>
      </c>
      <c r="G318" s="22">
        <v>0</v>
      </c>
      <c r="H318" s="22">
        <v>0</v>
      </c>
      <c r="I318" s="22">
        <v>0</v>
      </c>
    </row>
    <row r="319" spans="1:9" x14ac:dyDescent="0.35">
      <c r="A319" s="22" t="s">
        <v>114</v>
      </c>
      <c r="B319" s="22" t="s">
        <v>670</v>
      </c>
      <c r="C319" s="22" t="s">
        <v>751</v>
      </c>
      <c r="D319" s="22" t="s">
        <v>752</v>
      </c>
      <c r="E319" s="22">
        <v>0</v>
      </c>
      <c r="F319" s="22">
        <v>0</v>
      </c>
      <c r="G319" s="22">
        <v>0</v>
      </c>
      <c r="H319" s="22">
        <v>0</v>
      </c>
      <c r="I319" s="22">
        <v>0</v>
      </c>
    </row>
    <row r="320" spans="1:9" x14ac:dyDescent="0.35">
      <c r="A320" s="22" t="s">
        <v>114</v>
      </c>
      <c r="B320" s="22" t="s">
        <v>670</v>
      </c>
      <c r="C320" s="22" t="s">
        <v>753</v>
      </c>
      <c r="D320" s="22" t="s">
        <v>754</v>
      </c>
      <c r="E320" s="22">
        <v>0</v>
      </c>
      <c r="F320" s="22">
        <v>0</v>
      </c>
      <c r="G320" s="22">
        <v>0</v>
      </c>
      <c r="H320" s="22">
        <v>0</v>
      </c>
      <c r="I320" s="22">
        <v>0</v>
      </c>
    </row>
    <row r="321" spans="1:9" x14ac:dyDescent="0.35">
      <c r="A321" s="22" t="s">
        <v>114</v>
      </c>
      <c r="B321" s="22" t="s">
        <v>670</v>
      </c>
      <c r="C321" s="22" t="s">
        <v>755</v>
      </c>
      <c r="D321" s="22" t="s">
        <v>756</v>
      </c>
      <c r="E321" s="22">
        <v>0</v>
      </c>
      <c r="F321" s="22">
        <v>0</v>
      </c>
      <c r="G321" s="22">
        <v>0</v>
      </c>
      <c r="H321" s="22">
        <v>0</v>
      </c>
      <c r="I321" s="22">
        <v>0</v>
      </c>
    </row>
    <row r="322" spans="1:9" x14ac:dyDescent="0.35">
      <c r="A322" s="22" t="s">
        <v>114</v>
      </c>
      <c r="B322" s="22" t="s">
        <v>670</v>
      </c>
      <c r="C322" s="22" t="s">
        <v>757</v>
      </c>
      <c r="D322" s="22" t="s">
        <v>758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</row>
    <row r="323" spans="1:9" x14ac:dyDescent="0.35">
      <c r="A323" s="22" t="s">
        <v>114</v>
      </c>
      <c r="B323" s="22" t="s">
        <v>670</v>
      </c>
      <c r="C323" s="22" t="s">
        <v>759</v>
      </c>
      <c r="D323" s="22" t="s">
        <v>760</v>
      </c>
      <c r="E323" s="22">
        <v>0</v>
      </c>
      <c r="F323" s="22">
        <v>0</v>
      </c>
      <c r="G323" s="22">
        <v>0</v>
      </c>
      <c r="H323" s="22">
        <v>0</v>
      </c>
      <c r="I323" s="22">
        <v>0</v>
      </c>
    </row>
    <row r="324" spans="1:9" x14ac:dyDescent="0.35">
      <c r="A324" s="22" t="s">
        <v>114</v>
      </c>
      <c r="B324" s="22" t="s">
        <v>670</v>
      </c>
      <c r="C324" s="22" t="s">
        <v>761</v>
      </c>
      <c r="D324" s="22" t="s">
        <v>762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</row>
    <row r="325" spans="1:9" x14ac:dyDescent="0.35">
      <c r="A325" s="22" t="s">
        <v>114</v>
      </c>
      <c r="B325" s="22" t="s">
        <v>670</v>
      </c>
      <c r="C325" s="22" t="s">
        <v>763</v>
      </c>
      <c r="D325" s="22" t="s">
        <v>764</v>
      </c>
      <c r="E325" s="22">
        <v>0</v>
      </c>
      <c r="F325" s="22">
        <v>0</v>
      </c>
      <c r="G325" s="22">
        <v>0</v>
      </c>
      <c r="H325" s="22">
        <v>0</v>
      </c>
      <c r="I325" s="22">
        <v>0</v>
      </c>
    </row>
    <row r="326" spans="1:9" x14ac:dyDescent="0.35">
      <c r="A326" s="22" t="s">
        <v>114</v>
      </c>
      <c r="B326" s="22" t="s">
        <v>670</v>
      </c>
      <c r="C326" s="22" t="s">
        <v>765</v>
      </c>
      <c r="D326" s="22" t="s">
        <v>766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</row>
    <row r="327" spans="1:9" x14ac:dyDescent="0.35">
      <c r="A327" s="22" t="s">
        <v>114</v>
      </c>
      <c r="B327" s="22" t="s">
        <v>670</v>
      </c>
      <c r="C327" s="22" t="s">
        <v>767</v>
      </c>
      <c r="D327" s="22" t="s">
        <v>768</v>
      </c>
      <c r="E327" s="22">
        <v>0</v>
      </c>
      <c r="F327" s="22">
        <v>0</v>
      </c>
      <c r="G327" s="22">
        <v>0</v>
      </c>
      <c r="H327" s="22">
        <v>0</v>
      </c>
      <c r="I327" s="22">
        <v>0</v>
      </c>
    </row>
    <row r="328" spans="1:9" x14ac:dyDescent="0.35">
      <c r="A328" s="22" t="s">
        <v>114</v>
      </c>
      <c r="B328" s="22" t="s">
        <v>670</v>
      </c>
      <c r="C328" s="22" t="s">
        <v>769</v>
      </c>
      <c r="D328" s="22" t="s">
        <v>770</v>
      </c>
      <c r="E328" s="22">
        <v>0</v>
      </c>
      <c r="F328" s="22">
        <v>0</v>
      </c>
      <c r="G328" s="22">
        <v>0</v>
      </c>
      <c r="H328" s="22">
        <v>0</v>
      </c>
      <c r="I328" s="22">
        <v>0</v>
      </c>
    </row>
    <row r="329" spans="1:9" x14ac:dyDescent="0.35">
      <c r="A329" s="22" t="s">
        <v>114</v>
      </c>
      <c r="B329" s="22" t="s">
        <v>670</v>
      </c>
      <c r="C329" s="22" t="s">
        <v>771</v>
      </c>
      <c r="D329" s="22" t="s">
        <v>772</v>
      </c>
      <c r="E329" s="22">
        <v>0</v>
      </c>
      <c r="F329" s="22">
        <v>0</v>
      </c>
      <c r="G329" s="22">
        <v>0</v>
      </c>
      <c r="H329" s="22">
        <v>0</v>
      </c>
      <c r="I329" s="22">
        <v>0</v>
      </c>
    </row>
    <row r="330" spans="1:9" x14ac:dyDescent="0.35">
      <c r="A330" s="22" t="s">
        <v>114</v>
      </c>
      <c r="B330" s="22" t="s">
        <v>773</v>
      </c>
      <c r="C330" s="22" t="s">
        <v>774</v>
      </c>
      <c r="D330" s="22" t="s">
        <v>775</v>
      </c>
      <c r="E330" s="22">
        <v>0</v>
      </c>
      <c r="F330" s="22">
        <v>0</v>
      </c>
      <c r="G330" s="22">
        <v>0</v>
      </c>
      <c r="H330" s="22">
        <v>0</v>
      </c>
      <c r="I330" s="22">
        <v>0</v>
      </c>
    </row>
    <row r="331" spans="1:9" x14ac:dyDescent="0.35">
      <c r="A331" s="22" t="s">
        <v>114</v>
      </c>
      <c r="B331" s="22" t="s">
        <v>773</v>
      </c>
      <c r="C331" s="22" t="s">
        <v>776</v>
      </c>
      <c r="D331" s="22" t="s">
        <v>777</v>
      </c>
      <c r="E331" s="22">
        <v>0</v>
      </c>
      <c r="F331" s="22">
        <v>0</v>
      </c>
      <c r="G331" s="22">
        <v>0</v>
      </c>
      <c r="H331" s="22">
        <v>0</v>
      </c>
      <c r="I331" s="22">
        <v>0</v>
      </c>
    </row>
    <row r="332" spans="1:9" x14ac:dyDescent="0.35">
      <c r="A332" s="22" t="s">
        <v>114</v>
      </c>
      <c r="B332" s="22" t="s">
        <v>773</v>
      </c>
      <c r="C332" s="22" t="s">
        <v>778</v>
      </c>
      <c r="D332" s="22" t="s">
        <v>779</v>
      </c>
      <c r="E332" s="22">
        <v>0</v>
      </c>
      <c r="F332" s="22">
        <v>0</v>
      </c>
      <c r="G332" s="22">
        <v>0</v>
      </c>
      <c r="H332" s="22">
        <v>0</v>
      </c>
      <c r="I332" s="22">
        <v>0</v>
      </c>
    </row>
    <row r="333" spans="1:9" x14ac:dyDescent="0.35">
      <c r="A333" s="22" t="s">
        <v>114</v>
      </c>
      <c r="B333" s="22" t="s">
        <v>773</v>
      </c>
      <c r="C333" s="22" t="s">
        <v>780</v>
      </c>
      <c r="D333" s="22" t="s">
        <v>781</v>
      </c>
      <c r="E333" s="22">
        <v>0</v>
      </c>
      <c r="F333" s="22">
        <v>0</v>
      </c>
      <c r="G333" s="22">
        <v>0</v>
      </c>
      <c r="H333" s="22">
        <v>0</v>
      </c>
      <c r="I333" s="22">
        <v>0</v>
      </c>
    </row>
    <row r="334" spans="1:9" x14ac:dyDescent="0.35">
      <c r="A334" s="22" t="s">
        <v>114</v>
      </c>
      <c r="B334" s="22" t="s">
        <v>773</v>
      </c>
      <c r="C334" s="22" t="s">
        <v>782</v>
      </c>
      <c r="D334" s="22" t="s">
        <v>783</v>
      </c>
      <c r="E334" s="22">
        <v>0</v>
      </c>
      <c r="F334" s="22">
        <v>0</v>
      </c>
      <c r="G334" s="22">
        <v>0</v>
      </c>
      <c r="H334" s="22">
        <v>0</v>
      </c>
      <c r="I334" s="22">
        <v>0</v>
      </c>
    </row>
    <row r="335" spans="1:9" x14ac:dyDescent="0.35">
      <c r="A335" s="22" t="s">
        <v>114</v>
      </c>
      <c r="B335" s="22" t="s">
        <v>773</v>
      </c>
      <c r="C335" s="22" t="s">
        <v>784</v>
      </c>
      <c r="D335" s="22" t="s">
        <v>785</v>
      </c>
      <c r="E335" s="22">
        <v>0</v>
      </c>
      <c r="F335" s="22">
        <v>0</v>
      </c>
      <c r="G335" s="22">
        <v>0</v>
      </c>
      <c r="H335" s="22">
        <v>0</v>
      </c>
      <c r="I335" s="22">
        <v>0</v>
      </c>
    </row>
    <row r="336" spans="1:9" x14ac:dyDescent="0.35">
      <c r="A336" s="22" t="s">
        <v>114</v>
      </c>
      <c r="B336" s="22" t="s">
        <v>773</v>
      </c>
      <c r="C336" s="22" t="s">
        <v>786</v>
      </c>
      <c r="D336" s="22" t="s">
        <v>787</v>
      </c>
      <c r="E336" s="22">
        <v>0</v>
      </c>
      <c r="F336" s="22">
        <v>0</v>
      </c>
      <c r="G336" s="22">
        <v>0</v>
      </c>
      <c r="H336" s="22">
        <v>0</v>
      </c>
      <c r="I336" s="22">
        <v>0</v>
      </c>
    </row>
    <row r="337" spans="1:9" x14ac:dyDescent="0.35">
      <c r="A337" s="22" t="s">
        <v>114</v>
      </c>
      <c r="B337" s="22" t="s">
        <v>773</v>
      </c>
      <c r="C337" s="22" t="s">
        <v>788</v>
      </c>
      <c r="D337" s="22" t="s">
        <v>789</v>
      </c>
      <c r="E337" s="22">
        <v>0</v>
      </c>
      <c r="F337" s="22">
        <v>0</v>
      </c>
      <c r="G337" s="22">
        <v>0</v>
      </c>
      <c r="H337" s="22">
        <v>0</v>
      </c>
      <c r="I337" s="22">
        <v>0</v>
      </c>
    </row>
    <row r="338" spans="1:9" x14ac:dyDescent="0.35">
      <c r="A338" s="22" t="s">
        <v>114</v>
      </c>
      <c r="B338" s="22" t="s">
        <v>790</v>
      </c>
      <c r="C338" s="22" t="s">
        <v>791</v>
      </c>
      <c r="D338" s="22" t="s">
        <v>792</v>
      </c>
      <c r="E338" s="22">
        <v>0</v>
      </c>
      <c r="F338" s="22">
        <v>0</v>
      </c>
      <c r="G338" s="22">
        <v>0</v>
      </c>
      <c r="H338" s="22">
        <v>0</v>
      </c>
      <c r="I338" s="22">
        <v>0</v>
      </c>
    </row>
    <row r="339" spans="1:9" x14ac:dyDescent="0.35">
      <c r="A339" s="22"/>
      <c r="B339" s="22"/>
      <c r="C339" s="22"/>
      <c r="D339" s="22" t="s">
        <v>793</v>
      </c>
      <c r="E339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36B9FF-8C20-44B0-BD73-1A8D604B341D}">
  <dimension ref="A1:I339"/>
  <sheetViews>
    <sheetView zoomScale="90" zoomScaleNormal="90" workbookViewId="0"/>
  </sheetViews>
  <sheetFormatPr defaultRowHeight="14.5" x14ac:dyDescent="0.35"/>
  <cols>
    <col min="2" max="2" width="23.7265625" customWidth="1"/>
    <col min="4" max="4" width="37.7265625" customWidth="1"/>
    <col min="5" max="9" width="15.7265625" customWidth="1"/>
  </cols>
  <sheetData>
    <row r="1" spans="1:9" ht="24" customHeight="1" x14ac:dyDescent="0.4">
      <c r="A1" s="4" t="str">
        <f>HYPERLINK("#'Index'!A1", "&lt;&lt; Index")</f>
        <v>&lt;&lt; Index</v>
      </c>
      <c r="B1" s="20" t="s">
        <v>1262</v>
      </c>
      <c r="D1" s="20" t="s">
        <v>1272</v>
      </c>
    </row>
    <row r="2" spans="1:9" ht="64" customHeight="1" x14ac:dyDescent="0.3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58</v>
      </c>
      <c r="F2" s="21" t="s">
        <v>59</v>
      </c>
      <c r="G2" s="21" t="s">
        <v>1264</v>
      </c>
      <c r="H2" s="21" t="s">
        <v>57</v>
      </c>
      <c r="I2" s="21" t="s">
        <v>1035</v>
      </c>
    </row>
    <row r="3" spans="1:9" x14ac:dyDescent="0.35">
      <c r="A3" s="21"/>
      <c r="B3" s="21"/>
      <c r="C3" s="21"/>
      <c r="D3" s="21" t="s">
        <v>80</v>
      </c>
      <c r="E3" s="21" t="s">
        <v>1265</v>
      </c>
      <c r="F3" s="21" t="s">
        <v>1266</v>
      </c>
      <c r="G3" s="21" t="s">
        <v>1267</v>
      </c>
      <c r="H3" s="21" t="s">
        <v>1268</v>
      </c>
      <c r="I3" s="21" t="s">
        <v>1269</v>
      </c>
    </row>
    <row r="4" spans="1:9" x14ac:dyDescent="0.35">
      <c r="A4" s="22" t="s">
        <v>114</v>
      </c>
      <c r="B4" s="22" t="s">
        <v>115</v>
      </c>
      <c r="C4" s="22" t="s">
        <v>116</v>
      </c>
      <c r="D4" s="22" t="s">
        <v>117</v>
      </c>
      <c r="E4" s="22">
        <v>32254</v>
      </c>
      <c r="F4" s="22">
        <v>141427</v>
      </c>
      <c r="G4" s="22">
        <v>0</v>
      </c>
      <c r="H4" s="22">
        <v>0</v>
      </c>
      <c r="I4" s="22">
        <v>173681</v>
      </c>
    </row>
    <row r="5" spans="1:9" x14ac:dyDescent="0.35">
      <c r="A5" s="22" t="s">
        <v>114</v>
      </c>
      <c r="B5" s="22" t="s">
        <v>115</v>
      </c>
      <c r="C5" s="22" t="s">
        <v>118</v>
      </c>
      <c r="D5" s="22" t="s">
        <v>119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</row>
    <row r="6" spans="1:9" x14ac:dyDescent="0.35">
      <c r="A6" s="22" t="s">
        <v>114</v>
      </c>
      <c r="B6" s="22" t="s">
        <v>115</v>
      </c>
      <c r="C6" s="22" t="s">
        <v>120</v>
      </c>
      <c r="D6" s="22" t="s">
        <v>121</v>
      </c>
      <c r="E6" s="22">
        <v>30245</v>
      </c>
      <c r="F6" s="22">
        <v>21869</v>
      </c>
      <c r="G6" s="22">
        <v>0</v>
      </c>
      <c r="H6" s="22">
        <v>0</v>
      </c>
      <c r="I6" s="22">
        <v>52114</v>
      </c>
    </row>
    <row r="7" spans="1:9" x14ac:dyDescent="0.35">
      <c r="A7" s="22" t="s">
        <v>114</v>
      </c>
      <c r="B7" s="22" t="s">
        <v>115</v>
      </c>
      <c r="C7" s="22" t="s">
        <v>122</v>
      </c>
      <c r="D7" s="22" t="s">
        <v>123</v>
      </c>
      <c r="E7" s="22">
        <v>3700000</v>
      </c>
      <c r="F7" s="22">
        <v>9886000</v>
      </c>
      <c r="G7" s="22">
        <v>6092000</v>
      </c>
      <c r="H7" s="22">
        <v>2457000</v>
      </c>
      <c r="I7" s="22">
        <v>22135000</v>
      </c>
    </row>
    <row r="8" spans="1:9" x14ac:dyDescent="0.35">
      <c r="A8" s="22" t="s">
        <v>114</v>
      </c>
      <c r="B8" s="22" t="s">
        <v>115</v>
      </c>
      <c r="C8" s="22" t="s">
        <v>124</v>
      </c>
      <c r="D8" s="22" t="s">
        <v>125</v>
      </c>
      <c r="E8" s="22">
        <v>10640</v>
      </c>
      <c r="F8" s="22">
        <v>76909</v>
      </c>
      <c r="G8" s="22">
        <v>0</v>
      </c>
      <c r="H8" s="22">
        <v>0</v>
      </c>
      <c r="I8" s="22">
        <v>87549</v>
      </c>
    </row>
    <row r="9" spans="1:9" x14ac:dyDescent="0.35">
      <c r="A9" s="22" t="s">
        <v>114</v>
      </c>
      <c r="B9" s="22" t="s">
        <v>115</v>
      </c>
      <c r="C9" s="22" t="s">
        <v>126</v>
      </c>
      <c r="D9" s="22" t="s">
        <v>127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</row>
    <row r="10" spans="1:9" x14ac:dyDescent="0.35">
      <c r="A10" s="22" t="s">
        <v>114</v>
      </c>
      <c r="B10" s="22" t="s">
        <v>115</v>
      </c>
      <c r="C10" s="22" t="s">
        <v>128</v>
      </c>
      <c r="D10" s="22" t="s">
        <v>129</v>
      </c>
      <c r="E10" s="22">
        <v>6329324</v>
      </c>
      <c r="F10" s="22">
        <v>13665</v>
      </c>
      <c r="G10" s="22">
        <v>0</v>
      </c>
      <c r="H10" s="22">
        <v>0</v>
      </c>
      <c r="I10" s="22">
        <v>6342989</v>
      </c>
    </row>
    <row r="11" spans="1:9" x14ac:dyDescent="0.35">
      <c r="A11" s="22" t="s">
        <v>114</v>
      </c>
      <c r="B11" s="22" t="s">
        <v>115</v>
      </c>
      <c r="C11" s="22" t="s">
        <v>130</v>
      </c>
      <c r="D11" s="22" t="s">
        <v>131</v>
      </c>
      <c r="E11" s="22">
        <v>5176000</v>
      </c>
      <c r="F11" s="22">
        <v>17129000</v>
      </c>
      <c r="G11" s="22">
        <v>259000</v>
      </c>
      <c r="H11" s="22">
        <v>0</v>
      </c>
      <c r="I11" s="22">
        <v>22564000</v>
      </c>
    </row>
    <row r="12" spans="1:9" x14ac:dyDescent="0.35">
      <c r="A12" s="22" t="s">
        <v>114</v>
      </c>
      <c r="B12" s="22" t="s">
        <v>115</v>
      </c>
      <c r="C12" s="22" t="s">
        <v>132</v>
      </c>
      <c r="D12" s="22" t="s">
        <v>133</v>
      </c>
      <c r="E12" s="22">
        <v>13000</v>
      </c>
      <c r="F12" s="22">
        <v>329000</v>
      </c>
      <c r="G12" s="22">
        <v>0</v>
      </c>
      <c r="H12" s="22">
        <v>0</v>
      </c>
      <c r="I12" s="22">
        <v>342000</v>
      </c>
    </row>
    <row r="13" spans="1:9" x14ac:dyDescent="0.35">
      <c r="A13" s="22" t="s">
        <v>114</v>
      </c>
      <c r="B13" s="22" t="s">
        <v>115</v>
      </c>
      <c r="C13" s="22" t="s">
        <v>134</v>
      </c>
      <c r="D13" s="22" t="s">
        <v>135</v>
      </c>
      <c r="E13" s="22">
        <v>70350</v>
      </c>
      <c r="F13" s="22">
        <v>254831</v>
      </c>
      <c r="G13" s="22">
        <v>0</v>
      </c>
      <c r="H13" s="22">
        <v>0</v>
      </c>
      <c r="I13" s="22">
        <v>325181</v>
      </c>
    </row>
    <row r="14" spans="1:9" x14ac:dyDescent="0.35">
      <c r="A14" s="22" t="s">
        <v>114</v>
      </c>
      <c r="B14" s="22" t="s">
        <v>115</v>
      </c>
      <c r="C14" s="22" t="s">
        <v>136</v>
      </c>
      <c r="D14" s="22" t="s">
        <v>137</v>
      </c>
      <c r="E14" s="22">
        <v>10946</v>
      </c>
      <c r="F14" s="22">
        <v>102820</v>
      </c>
      <c r="G14" s="22">
        <v>0</v>
      </c>
      <c r="H14" s="22">
        <v>0</v>
      </c>
      <c r="I14" s="22">
        <v>113766</v>
      </c>
    </row>
    <row r="15" spans="1:9" x14ac:dyDescent="0.35">
      <c r="A15" s="22" t="s">
        <v>114</v>
      </c>
      <c r="B15" s="22" t="s">
        <v>115</v>
      </c>
      <c r="C15" s="22" t="s">
        <v>138</v>
      </c>
      <c r="D15" s="22" t="s">
        <v>139</v>
      </c>
      <c r="E15" s="22">
        <v>0</v>
      </c>
      <c r="F15" s="22">
        <v>312989</v>
      </c>
      <c r="G15" s="22">
        <v>0</v>
      </c>
      <c r="H15" s="22">
        <v>0</v>
      </c>
      <c r="I15" s="22">
        <v>312989</v>
      </c>
    </row>
    <row r="16" spans="1:9" x14ac:dyDescent="0.35">
      <c r="A16" s="22" t="s">
        <v>114</v>
      </c>
      <c r="B16" s="22" t="s">
        <v>115</v>
      </c>
      <c r="C16" s="22" t="s">
        <v>140</v>
      </c>
      <c r="D16" s="22" t="s">
        <v>141</v>
      </c>
      <c r="E16" s="22">
        <v>67000</v>
      </c>
      <c r="F16" s="22">
        <v>632000</v>
      </c>
      <c r="G16" s="22">
        <v>0</v>
      </c>
      <c r="H16" s="22">
        <v>0</v>
      </c>
      <c r="I16" s="22">
        <v>699000</v>
      </c>
    </row>
    <row r="17" spans="1:9" x14ac:dyDescent="0.35">
      <c r="A17" s="22" t="s">
        <v>114</v>
      </c>
      <c r="B17" s="22" t="s">
        <v>115</v>
      </c>
      <c r="C17" s="22" t="s">
        <v>142</v>
      </c>
      <c r="D17" s="22" t="s">
        <v>143</v>
      </c>
      <c r="E17" s="22">
        <v>17771</v>
      </c>
      <c r="F17" s="22">
        <v>80529</v>
      </c>
      <c r="G17" s="22">
        <v>0</v>
      </c>
      <c r="H17" s="22">
        <v>0</v>
      </c>
      <c r="I17" s="22">
        <v>98300</v>
      </c>
    </row>
    <row r="18" spans="1:9" x14ac:dyDescent="0.35">
      <c r="A18" s="22" t="s">
        <v>114</v>
      </c>
      <c r="B18" s="22" t="s">
        <v>115</v>
      </c>
      <c r="C18" s="22" t="s">
        <v>144</v>
      </c>
      <c r="D18" s="22" t="s">
        <v>145</v>
      </c>
      <c r="E18" s="22">
        <v>73000</v>
      </c>
      <c r="F18" s="22">
        <v>536000</v>
      </c>
      <c r="G18" s="22">
        <v>0</v>
      </c>
      <c r="H18" s="22">
        <v>0</v>
      </c>
      <c r="I18" s="22">
        <v>609000</v>
      </c>
    </row>
    <row r="19" spans="1:9" x14ac:dyDescent="0.35">
      <c r="A19" s="22" t="s">
        <v>114</v>
      </c>
      <c r="B19" s="22" t="s">
        <v>115</v>
      </c>
      <c r="C19" s="22" t="s">
        <v>146</v>
      </c>
      <c r="D19" s="22" t="s">
        <v>147</v>
      </c>
      <c r="E19" s="22">
        <v>191073</v>
      </c>
      <c r="F19" s="22">
        <v>357899</v>
      </c>
      <c r="G19" s="22">
        <v>0</v>
      </c>
      <c r="H19" s="22">
        <v>0</v>
      </c>
      <c r="I19" s="22">
        <v>548972</v>
      </c>
    </row>
    <row r="20" spans="1:9" x14ac:dyDescent="0.35">
      <c r="A20" s="22" t="s">
        <v>114</v>
      </c>
      <c r="B20" s="22" t="s">
        <v>115</v>
      </c>
      <c r="C20" s="22" t="s">
        <v>148</v>
      </c>
      <c r="D20" s="22" t="s">
        <v>149</v>
      </c>
      <c r="E20" s="22">
        <v>0</v>
      </c>
      <c r="F20" s="22">
        <v>31743</v>
      </c>
      <c r="G20" s="22">
        <v>0</v>
      </c>
      <c r="H20" s="22">
        <v>0</v>
      </c>
      <c r="I20" s="22">
        <v>31743</v>
      </c>
    </row>
    <row r="21" spans="1:9" x14ac:dyDescent="0.35">
      <c r="A21" s="22" t="s">
        <v>114</v>
      </c>
      <c r="B21" s="22" t="s">
        <v>115</v>
      </c>
      <c r="C21" s="22" t="s">
        <v>150</v>
      </c>
      <c r="D21" s="22" t="s">
        <v>151</v>
      </c>
      <c r="E21" s="22">
        <v>71400</v>
      </c>
      <c r="F21" s="22">
        <v>157831</v>
      </c>
      <c r="G21" s="22">
        <v>0</v>
      </c>
      <c r="H21" s="22">
        <v>0</v>
      </c>
      <c r="I21" s="22">
        <v>229231</v>
      </c>
    </row>
    <row r="22" spans="1:9" x14ac:dyDescent="0.35">
      <c r="A22" s="22" t="s">
        <v>114</v>
      </c>
      <c r="B22" s="22" t="s">
        <v>115</v>
      </c>
      <c r="C22" s="22" t="s">
        <v>152</v>
      </c>
      <c r="D22" s="22" t="s">
        <v>153</v>
      </c>
      <c r="E22" s="22">
        <v>0</v>
      </c>
      <c r="F22" s="22">
        <v>30682</v>
      </c>
      <c r="G22" s="22">
        <v>0</v>
      </c>
      <c r="H22" s="22">
        <v>0</v>
      </c>
      <c r="I22" s="22">
        <v>30682</v>
      </c>
    </row>
    <row r="23" spans="1:9" x14ac:dyDescent="0.35">
      <c r="A23" s="22" t="s">
        <v>114</v>
      </c>
      <c r="B23" s="22" t="s">
        <v>154</v>
      </c>
      <c r="C23" s="22" t="s">
        <v>155</v>
      </c>
      <c r="D23" s="22" t="s">
        <v>156</v>
      </c>
      <c r="E23" s="22">
        <v>0</v>
      </c>
      <c r="F23" s="22">
        <v>132664</v>
      </c>
      <c r="G23" s="22">
        <v>0</v>
      </c>
      <c r="H23" s="22">
        <v>0</v>
      </c>
      <c r="I23" s="22">
        <v>132664</v>
      </c>
    </row>
    <row r="24" spans="1:9" x14ac:dyDescent="0.35">
      <c r="A24" s="22" t="s">
        <v>114</v>
      </c>
      <c r="B24" s="22" t="s">
        <v>154</v>
      </c>
      <c r="C24" s="22" t="s">
        <v>157</v>
      </c>
      <c r="D24" s="22" t="s">
        <v>158</v>
      </c>
      <c r="E24" s="22">
        <v>581596</v>
      </c>
      <c r="F24" s="22">
        <v>45836</v>
      </c>
      <c r="G24" s="22">
        <v>0</v>
      </c>
      <c r="H24" s="22">
        <v>0</v>
      </c>
      <c r="I24" s="22">
        <v>627432</v>
      </c>
    </row>
    <row r="25" spans="1:9" x14ac:dyDescent="0.35">
      <c r="A25" s="22" t="s">
        <v>114</v>
      </c>
      <c r="B25" s="22" t="s">
        <v>154</v>
      </c>
      <c r="C25" s="22" t="s">
        <v>159</v>
      </c>
      <c r="D25" s="22" t="s">
        <v>160</v>
      </c>
      <c r="E25" s="22">
        <v>48219</v>
      </c>
      <c r="F25" s="22">
        <v>131852</v>
      </c>
      <c r="G25" s="22">
        <v>0</v>
      </c>
      <c r="H25" s="22">
        <v>0</v>
      </c>
      <c r="I25" s="22">
        <v>180071</v>
      </c>
    </row>
    <row r="26" spans="1:9" x14ac:dyDescent="0.35">
      <c r="A26" s="22" t="s">
        <v>114</v>
      </c>
      <c r="B26" s="22" t="s">
        <v>154</v>
      </c>
      <c r="C26" s="22" t="s">
        <v>161</v>
      </c>
      <c r="D26" s="22" t="s">
        <v>162</v>
      </c>
      <c r="E26" s="22">
        <v>43656</v>
      </c>
      <c r="F26" s="22">
        <v>94484</v>
      </c>
      <c r="G26" s="22">
        <v>0</v>
      </c>
      <c r="H26" s="22">
        <v>0</v>
      </c>
      <c r="I26" s="22">
        <v>138140</v>
      </c>
    </row>
    <row r="27" spans="1:9" x14ac:dyDescent="0.35">
      <c r="A27" s="22" t="s">
        <v>114</v>
      </c>
      <c r="B27" s="22" t="s">
        <v>154</v>
      </c>
      <c r="C27" s="22" t="s">
        <v>163</v>
      </c>
      <c r="D27" s="22" t="s">
        <v>164</v>
      </c>
      <c r="E27" s="22">
        <v>149354</v>
      </c>
      <c r="F27" s="22">
        <v>110077</v>
      </c>
      <c r="G27" s="22">
        <v>0</v>
      </c>
      <c r="H27" s="22">
        <v>0</v>
      </c>
      <c r="I27" s="22">
        <v>259431</v>
      </c>
    </row>
    <row r="28" spans="1:9" x14ac:dyDescent="0.35">
      <c r="A28" s="22" t="s">
        <v>114</v>
      </c>
      <c r="B28" s="22" t="s">
        <v>154</v>
      </c>
      <c r="C28" s="22" t="s">
        <v>165</v>
      </c>
      <c r="D28" s="22" t="s">
        <v>166</v>
      </c>
      <c r="E28" s="22">
        <v>108106</v>
      </c>
      <c r="F28" s="22">
        <v>0</v>
      </c>
      <c r="G28" s="22">
        <v>0</v>
      </c>
      <c r="H28" s="22">
        <v>0</v>
      </c>
      <c r="I28" s="22">
        <v>108106</v>
      </c>
    </row>
    <row r="29" spans="1:9" x14ac:dyDescent="0.35">
      <c r="A29" s="22" t="s">
        <v>114</v>
      </c>
      <c r="B29" s="22" t="s">
        <v>167</v>
      </c>
      <c r="C29" s="22" t="s">
        <v>168</v>
      </c>
      <c r="D29" s="22" t="s">
        <v>169</v>
      </c>
      <c r="E29" s="22">
        <v>1695</v>
      </c>
      <c r="F29" s="22">
        <v>0</v>
      </c>
      <c r="G29" s="22">
        <v>0</v>
      </c>
      <c r="H29" s="22">
        <v>0</v>
      </c>
      <c r="I29" s="22">
        <v>1695</v>
      </c>
    </row>
    <row r="30" spans="1:9" x14ac:dyDescent="0.35">
      <c r="A30" s="22" t="s">
        <v>114</v>
      </c>
      <c r="B30" s="22" t="s">
        <v>167</v>
      </c>
      <c r="C30" s="22" t="s">
        <v>170</v>
      </c>
      <c r="D30" s="22" t="s">
        <v>171</v>
      </c>
      <c r="E30" s="22">
        <v>4013</v>
      </c>
      <c r="F30" s="22">
        <v>0</v>
      </c>
      <c r="G30" s="22">
        <v>0</v>
      </c>
      <c r="H30" s="22">
        <v>0</v>
      </c>
      <c r="I30" s="22">
        <v>4013</v>
      </c>
    </row>
    <row r="31" spans="1:9" x14ac:dyDescent="0.35">
      <c r="A31" s="22" t="s">
        <v>114</v>
      </c>
      <c r="B31" s="22" t="s">
        <v>167</v>
      </c>
      <c r="C31" s="22" t="s">
        <v>172</v>
      </c>
      <c r="D31" s="22" t="s">
        <v>173</v>
      </c>
      <c r="E31" s="22">
        <v>1298</v>
      </c>
      <c r="F31" s="22">
        <v>13748</v>
      </c>
      <c r="G31" s="22">
        <v>0</v>
      </c>
      <c r="H31" s="22">
        <v>0</v>
      </c>
      <c r="I31" s="22">
        <v>15046</v>
      </c>
    </row>
    <row r="32" spans="1:9" x14ac:dyDescent="0.35">
      <c r="A32" s="22" t="s">
        <v>114</v>
      </c>
      <c r="B32" s="22" t="s">
        <v>167</v>
      </c>
      <c r="C32" s="22" t="s">
        <v>174</v>
      </c>
      <c r="D32" s="22" t="s">
        <v>175</v>
      </c>
      <c r="E32" s="22">
        <v>0</v>
      </c>
      <c r="F32" s="22">
        <v>24672</v>
      </c>
      <c r="G32" s="22">
        <v>0</v>
      </c>
      <c r="H32" s="22">
        <v>0</v>
      </c>
      <c r="I32" s="22">
        <v>24672</v>
      </c>
    </row>
    <row r="33" spans="1:9" x14ac:dyDescent="0.35">
      <c r="A33" s="22" t="s">
        <v>114</v>
      </c>
      <c r="B33" s="22" t="s">
        <v>167</v>
      </c>
      <c r="C33" s="22" t="s">
        <v>176</v>
      </c>
      <c r="D33" s="22" t="s">
        <v>177</v>
      </c>
      <c r="E33" s="22">
        <v>26410</v>
      </c>
      <c r="F33" s="22">
        <v>1143372</v>
      </c>
      <c r="G33" s="22">
        <v>0</v>
      </c>
      <c r="H33" s="22">
        <v>5378</v>
      </c>
      <c r="I33" s="22">
        <v>1175160</v>
      </c>
    </row>
    <row r="34" spans="1:9" x14ac:dyDescent="0.35">
      <c r="A34" s="22" t="s">
        <v>114</v>
      </c>
      <c r="B34" s="22" t="s">
        <v>167</v>
      </c>
      <c r="C34" s="22" t="s">
        <v>178</v>
      </c>
      <c r="D34" s="22" t="s">
        <v>179</v>
      </c>
      <c r="E34" s="22">
        <v>45584</v>
      </c>
      <c r="F34" s="22">
        <v>3705</v>
      </c>
      <c r="G34" s="22">
        <v>0</v>
      </c>
      <c r="H34" s="22">
        <v>0</v>
      </c>
      <c r="I34" s="22">
        <v>49289</v>
      </c>
    </row>
    <row r="35" spans="1:9" x14ac:dyDescent="0.35">
      <c r="A35" s="22" t="s">
        <v>114</v>
      </c>
      <c r="B35" s="22" t="s">
        <v>167</v>
      </c>
      <c r="C35" s="22" t="s">
        <v>180</v>
      </c>
      <c r="D35" s="22" t="s">
        <v>181</v>
      </c>
      <c r="E35" s="22">
        <v>1835</v>
      </c>
      <c r="F35" s="22">
        <v>19174</v>
      </c>
      <c r="G35" s="22">
        <v>0</v>
      </c>
      <c r="H35" s="22">
        <v>0</v>
      </c>
      <c r="I35" s="22">
        <v>21009</v>
      </c>
    </row>
    <row r="36" spans="1:9" x14ac:dyDescent="0.35">
      <c r="A36" s="22" t="s">
        <v>114</v>
      </c>
      <c r="B36" s="22" t="s">
        <v>167</v>
      </c>
      <c r="C36" s="22" t="s">
        <v>182</v>
      </c>
      <c r="D36" s="22" t="s">
        <v>183</v>
      </c>
      <c r="E36" s="22">
        <v>2459</v>
      </c>
      <c r="F36" s="22">
        <v>29187</v>
      </c>
      <c r="G36" s="22">
        <v>0</v>
      </c>
      <c r="H36" s="22">
        <v>0</v>
      </c>
      <c r="I36" s="22">
        <v>31646</v>
      </c>
    </row>
    <row r="37" spans="1:9" x14ac:dyDescent="0.35">
      <c r="A37" s="22" t="s">
        <v>114</v>
      </c>
      <c r="B37" s="22" t="s">
        <v>167</v>
      </c>
      <c r="C37" s="22" t="s">
        <v>184</v>
      </c>
      <c r="D37" s="22" t="s">
        <v>185</v>
      </c>
      <c r="E37" s="22">
        <v>680</v>
      </c>
      <c r="F37" s="22">
        <v>7329</v>
      </c>
      <c r="G37" s="22">
        <v>0</v>
      </c>
      <c r="H37" s="22">
        <v>0</v>
      </c>
      <c r="I37" s="22">
        <v>8009</v>
      </c>
    </row>
    <row r="38" spans="1:9" x14ac:dyDescent="0.35">
      <c r="A38" s="22" t="s">
        <v>114</v>
      </c>
      <c r="B38" s="22" t="s">
        <v>167</v>
      </c>
      <c r="C38" s="22" t="s">
        <v>186</v>
      </c>
      <c r="D38" s="22" t="s">
        <v>187</v>
      </c>
      <c r="E38" s="22">
        <v>1604</v>
      </c>
      <c r="F38" s="22">
        <v>9630</v>
      </c>
      <c r="G38" s="22">
        <v>0</v>
      </c>
      <c r="H38" s="22">
        <v>0</v>
      </c>
      <c r="I38" s="22">
        <v>11234</v>
      </c>
    </row>
    <row r="39" spans="1:9" x14ac:dyDescent="0.35">
      <c r="A39" s="22" t="s">
        <v>114</v>
      </c>
      <c r="B39" s="22" t="s">
        <v>167</v>
      </c>
      <c r="C39" s="22" t="s">
        <v>188</v>
      </c>
      <c r="D39" s="22" t="s">
        <v>189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</row>
    <row r="40" spans="1:9" x14ac:dyDescent="0.35">
      <c r="A40" s="22" t="s">
        <v>114</v>
      </c>
      <c r="B40" s="22" t="s">
        <v>167</v>
      </c>
      <c r="C40" s="22" t="s">
        <v>190</v>
      </c>
      <c r="D40" s="22" t="s">
        <v>191</v>
      </c>
      <c r="E40" s="22">
        <v>0</v>
      </c>
      <c r="F40" s="22">
        <v>8831</v>
      </c>
      <c r="G40" s="22">
        <v>0</v>
      </c>
      <c r="H40" s="22">
        <v>0</v>
      </c>
      <c r="I40" s="22">
        <v>8831</v>
      </c>
    </row>
    <row r="41" spans="1:9" x14ac:dyDescent="0.35">
      <c r="A41" s="22" t="s">
        <v>114</v>
      </c>
      <c r="B41" s="22" t="s">
        <v>167</v>
      </c>
      <c r="C41" s="22" t="s">
        <v>192</v>
      </c>
      <c r="D41" s="22" t="s">
        <v>193</v>
      </c>
      <c r="E41" s="22">
        <v>6563</v>
      </c>
      <c r="F41" s="22">
        <v>37368</v>
      </c>
      <c r="G41" s="22">
        <v>0</v>
      </c>
      <c r="H41" s="22">
        <v>0</v>
      </c>
      <c r="I41" s="22">
        <v>43931</v>
      </c>
    </row>
    <row r="42" spans="1:9" x14ac:dyDescent="0.35">
      <c r="A42" s="22" t="s">
        <v>114</v>
      </c>
      <c r="B42" s="22" t="s">
        <v>167</v>
      </c>
      <c r="C42" s="22" t="s">
        <v>194</v>
      </c>
      <c r="D42" s="22" t="s">
        <v>195</v>
      </c>
      <c r="E42" s="22">
        <v>2923344</v>
      </c>
      <c r="F42" s="22">
        <v>51007</v>
      </c>
      <c r="G42" s="22">
        <v>0</v>
      </c>
      <c r="H42" s="22">
        <v>0</v>
      </c>
      <c r="I42" s="22">
        <v>2974351</v>
      </c>
    </row>
    <row r="43" spans="1:9" x14ac:dyDescent="0.35">
      <c r="A43" s="22" t="s">
        <v>114</v>
      </c>
      <c r="B43" s="22" t="s">
        <v>167</v>
      </c>
      <c r="C43" s="22" t="s">
        <v>196</v>
      </c>
      <c r="D43" s="22" t="s">
        <v>197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</row>
    <row r="44" spans="1:9" x14ac:dyDescent="0.35">
      <c r="A44" s="22" t="s">
        <v>114</v>
      </c>
      <c r="B44" s="22" t="s">
        <v>167</v>
      </c>
      <c r="C44" s="22" t="s">
        <v>198</v>
      </c>
      <c r="D44" s="22" t="s">
        <v>199</v>
      </c>
      <c r="E44" s="22">
        <v>257</v>
      </c>
      <c r="F44" s="22">
        <v>0</v>
      </c>
      <c r="G44" s="22">
        <v>0</v>
      </c>
      <c r="H44" s="22">
        <v>0</v>
      </c>
      <c r="I44" s="22">
        <v>257</v>
      </c>
    </row>
    <row r="45" spans="1:9" x14ac:dyDescent="0.35">
      <c r="A45" s="22" t="s">
        <v>114</v>
      </c>
      <c r="B45" s="22" t="s">
        <v>167</v>
      </c>
      <c r="C45" s="22" t="s">
        <v>200</v>
      </c>
      <c r="D45" s="22" t="s">
        <v>201</v>
      </c>
      <c r="E45" s="22">
        <v>40475</v>
      </c>
      <c r="F45" s="22">
        <v>423</v>
      </c>
      <c r="G45" s="22">
        <v>0</v>
      </c>
      <c r="H45" s="22">
        <v>0</v>
      </c>
      <c r="I45" s="22">
        <v>40898</v>
      </c>
    </row>
    <row r="46" spans="1:9" x14ac:dyDescent="0.35">
      <c r="A46" s="22" t="s">
        <v>114</v>
      </c>
      <c r="B46" s="22" t="s">
        <v>167</v>
      </c>
      <c r="C46" s="22" t="s">
        <v>202</v>
      </c>
      <c r="D46" s="22" t="s">
        <v>203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</row>
    <row r="47" spans="1:9" x14ac:dyDescent="0.35">
      <c r="A47" s="22" t="s">
        <v>114</v>
      </c>
      <c r="B47" s="22" t="s">
        <v>167</v>
      </c>
      <c r="C47" s="22" t="s">
        <v>204</v>
      </c>
      <c r="D47" s="22" t="s">
        <v>205</v>
      </c>
      <c r="E47" s="22">
        <v>53888</v>
      </c>
      <c r="F47" s="22">
        <v>19922</v>
      </c>
      <c r="G47" s="22">
        <v>0</v>
      </c>
      <c r="H47" s="22">
        <v>0</v>
      </c>
      <c r="I47" s="22">
        <v>73810</v>
      </c>
    </row>
    <row r="48" spans="1:9" x14ac:dyDescent="0.35">
      <c r="A48" s="22" t="s">
        <v>114</v>
      </c>
      <c r="B48" s="22" t="s">
        <v>167</v>
      </c>
      <c r="C48" s="22" t="s">
        <v>206</v>
      </c>
      <c r="D48" s="22" t="s">
        <v>207</v>
      </c>
      <c r="E48" s="22">
        <v>626815</v>
      </c>
      <c r="F48" s="22">
        <v>20459</v>
      </c>
      <c r="G48" s="22">
        <v>2151</v>
      </c>
      <c r="H48" s="22">
        <v>0</v>
      </c>
      <c r="I48" s="22">
        <v>649425</v>
      </c>
    </row>
    <row r="49" spans="1:9" x14ac:dyDescent="0.35">
      <c r="A49" s="22" t="s">
        <v>114</v>
      </c>
      <c r="B49" s="22" t="s">
        <v>167</v>
      </c>
      <c r="C49" s="22" t="s">
        <v>208</v>
      </c>
      <c r="D49" s="22" t="s">
        <v>209</v>
      </c>
      <c r="E49" s="22">
        <v>488</v>
      </c>
      <c r="F49" s="22">
        <v>524</v>
      </c>
      <c r="G49" s="22">
        <v>0</v>
      </c>
      <c r="H49" s="22">
        <v>0</v>
      </c>
      <c r="I49" s="22">
        <v>1012</v>
      </c>
    </row>
    <row r="50" spans="1:9" x14ac:dyDescent="0.35">
      <c r="A50" s="22" t="s">
        <v>114</v>
      </c>
      <c r="B50" s="22" t="s">
        <v>167</v>
      </c>
      <c r="C50" s="22" t="s">
        <v>210</v>
      </c>
      <c r="D50" s="22" t="s">
        <v>211</v>
      </c>
      <c r="E50" s="22">
        <v>0</v>
      </c>
      <c r="F50" s="22">
        <v>24116</v>
      </c>
      <c r="G50" s="22">
        <v>0</v>
      </c>
      <c r="H50" s="22">
        <v>0</v>
      </c>
      <c r="I50" s="22">
        <v>24116</v>
      </c>
    </row>
    <row r="51" spans="1:9" x14ac:dyDescent="0.35">
      <c r="A51" s="22" t="s">
        <v>114</v>
      </c>
      <c r="B51" s="22" t="s">
        <v>167</v>
      </c>
      <c r="C51" s="22" t="s">
        <v>212</v>
      </c>
      <c r="D51" s="22" t="s">
        <v>213</v>
      </c>
      <c r="E51" s="22">
        <v>120769</v>
      </c>
      <c r="F51" s="22">
        <v>9698</v>
      </c>
      <c r="G51" s="22">
        <v>0</v>
      </c>
      <c r="H51" s="22">
        <v>0</v>
      </c>
      <c r="I51" s="22">
        <v>130467</v>
      </c>
    </row>
    <row r="52" spans="1:9" x14ac:dyDescent="0.35">
      <c r="A52" s="22" t="s">
        <v>114</v>
      </c>
      <c r="B52" s="22" t="s">
        <v>167</v>
      </c>
      <c r="C52" s="22" t="s">
        <v>214</v>
      </c>
      <c r="D52" s="22" t="s">
        <v>215</v>
      </c>
      <c r="E52" s="22">
        <v>1502</v>
      </c>
      <c r="F52" s="22">
        <v>7396</v>
      </c>
      <c r="G52" s="22">
        <v>0</v>
      </c>
      <c r="H52" s="22">
        <v>0</v>
      </c>
      <c r="I52" s="22">
        <v>8898</v>
      </c>
    </row>
    <row r="53" spans="1:9" x14ac:dyDescent="0.35">
      <c r="A53" s="22" t="s">
        <v>114</v>
      </c>
      <c r="B53" s="22" t="s">
        <v>167</v>
      </c>
      <c r="C53" s="22" t="s">
        <v>216</v>
      </c>
      <c r="D53" s="22" t="s">
        <v>217</v>
      </c>
      <c r="E53" s="22">
        <v>115296</v>
      </c>
      <c r="F53" s="22">
        <v>1953</v>
      </c>
      <c r="G53" s="22">
        <v>0</v>
      </c>
      <c r="H53" s="22">
        <v>0</v>
      </c>
      <c r="I53" s="22">
        <v>117249</v>
      </c>
    </row>
    <row r="54" spans="1:9" x14ac:dyDescent="0.35">
      <c r="A54" s="22" t="s">
        <v>114</v>
      </c>
      <c r="B54" s="22" t="s">
        <v>167</v>
      </c>
      <c r="C54" s="22" t="s">
        <v>218</v>
      </c>
      <c r="D54" s="22" t="s">
        <v>219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</row>
    <row r="55" spans="1:9" x14ac:dyDescent="0.35">
      <c r="A55" s="22" t="s">
        <v>114</v>
      </c>
      <c r="B55" s="22" t="s">
        <v>167</v>
      </c>
      <c r="C55" s="22" t="s">
        <v>220</v>
      </c>
      <c r="D55" s="22" t="s">
        <v>221</v>
      </c>
      <c r="E55" s="22">
        <v>783799</v>
      </c>
      <c r="F55" s="22">
        <v>573323</v>
      </c>
      <c r="G55" s="22">
        <v>0</v>
      </c>
      <c r="H55" s="22">
        <v>0</v>
      </c>
      <c r="I55" s="22">
        <v>1357122</v>
      </c>
    </row>
    <row r="56" spans="1:9" x14ac:dyDescent="0.35">
      <c r="A56" s="22" t="s">
        <v>114</v>
      </c>
      <c r="B56" s="22" t="s">
        <v>167</v>
      </c>
      <c r="C56" s="22" t="s">
        <v>222</v>
      </c>
      <c r="D56" s="22" t="s">
        <v>223</v>
      </c>
      <c r="E56" s="22">
        <v>2086</v>
      </c>
      <c r="F56" s="22">
        <v>21928</v>
      </c>
      <c r="G56" s="22">
        <v>0</v>
      </c>
      <c r="H56" s="22">
        <v>0</v>
      </c>
      <c r="I56" s="22">
        <v>24014</v>
      </c>
    </row>
    <row r="57" spans="1:9" x14ac:dyDescent="0.35">
      <c r="A57" s="22" t="s">
        <v>114</v>
      </c>
      <c r="B57" s="22" t="s">
        <v>167</v>
      </c>
      <c r="C57" s="22" t="s">
        <v>224</v>
      </c>
      <c r="D57" s="22" t="s">
        <v>225</v>
      </c>
      <c r="E57" s="22">
        <v>943</v>
      </c>
      <c r="F57" s="22">
        <v>2133</v>
      </c>
      <c r="G57" s="22">
        <v>0</v>
      </c>
      <c r="H57" s="22">
        <v>0</v>
      </c>
      <c r="I57" s="22">
        <v>3076</v>
      </c>
    </row>
    <row r="58" spans="1:9" x14ac:dyDescent="0.35">
      <c r="A58" s="22" t="s">
        <v>114</v>
      </c>
      <c r="B58" s="22" t="s">
        <v>167</v>
      </c>
      <c r="C58" s="22" t="s">
        <v>226</v>
      </c>
      <c r="D58" s="22" t="s">
        <v>227</v>
      </c>
      <c r="E58" s="22">
        <v>360742</v>
      </c>
      <c r="F58" s="22">
        <v>23615</v>
      </c>
      <c r="G58" s="22">
        <v>0</v>
      </c>
      <c r="H58" s="22">
        <v>0</v>
      </c>
      <c r="I58" s="22">
        <v>384357</v>
      </c>
    </row>
    <row r="59" spans="1:9" x14ac:dyDescent="0.35">
      <c r="A59" s="22" t="s">
        <v>114</v>
      </c>
      <c r="B59" s="22" t="s">
        <v>167</v>
      </c>
      <c r="C59" s="22" t="s">
        <v>228</v>
      </c>
      <c r="D59" s="22" t="s">
        <v>229</v>
      </c>
      <c r="E59" s="22">
        <v>2828</v>
      </c>
      <c r="F59" s="22">
        <v>13457</v>
      </c>
      <c r="G59" s="22">
        <v>0</v>
      </c>
      <c r="H59" s="22">
        <v>0</v>
      </c>
      <c r="I59" s="22">
        <v>16285</v>
      </c>
    </row>
    <row r="60" spans="1:9" x14ac:dyDescent="0.35">
      <c r="A60" s="22" t="s">
        <v>114</v>
      </c>
      <c r="B60" s="22" t="s">
        <v>167</v>
      </c>
      <c r="C60" s="22" t="s">
        <v>230</v>
      </c>
      <c r="D60" s="22" t="s">
        <v>231</v>
      </c>
      <c r="E60" s="22">
        <v>67687</v>
      </c>
      <c r="F60" s="22">
        <v>6060</v>
      </c>
      <c r="G60" s="22">
        <v>0</v>
      </c>
      <c r="H60" s="22">
        <v>0</v>
      </c>
      <c r="I60" s="22">
        <v>73747</v>
      </c>
    </row>
    <row r="61" spans="1:9" x14ac:dyDescent="0.35">
      <c r="A61" s="22" t="s">
        <v>114</v>
      </c>
      <c r="B61" s="22" t="s">
        <v>167</v>
      </c>
      <c r="C61" s="22" t="s">
        <v>232</v>
      </c>
      <c r="D61" s="22" t="s">
        <v>233</v>
      </c>
      <c r="E61" s="22">
        <v>94236</v>
      </c>
      <c r="F61" s="22">
        <v>127599</v>
      </c>
      <c r="G61" s="22">
        <v>0</v>
      </c>
      <c r="H61" s="22">
        <v>0</v>
      </c>
      <c r="I61" s="22">
        <v>221835</v>
      </c>
    </row>
    <row r="62" spans="1:9" x14ac:dyDescent="0.35">
      <c r="A62" s="22" t="s">
        <v>114</v>
      </c>
      <c r="B62" s="22" t="s">
        <v>167</v>
      </c>
      <c r="C62" s="22" t="s">
        <v>234</v>
      </c>
      <c r="D62" s="22" t="s">
        <v>235</v>
      </c>
      <c r="E62" s="22">
        <v>0</v>
      </c>
      <c r="F62" s="22">
        <v>22103</v>
      </c>
      <c r="G62" s="22">
        <v>0</v>
      </c>
      <c r="H62" s="22">
        <v>0</v>
      </c>
      <c r="I62" s="22">
        <v>22103</v>
      </c>
    </row>
    <row r="63" spans="1:9" x14ac:dyDescent="0.35">
      <c r="A63" s="22" t="s">
        <v>114</v>
      </c>
      <c r="B63" s="22" t="s">
        <v>167</v>
      </c>
      <c r="C63" s="22" t="s">
        <v>236</v>
      </c>
      <c r="D63" s="22" t="s">
        <v>237</v>
      </c>
      <c r="E63" s="22">
        <v>9969</v>
      </c>
      <c r="F63" s="22">
        <v>10817</v>
      </c>
      <c r="G63" s="22">
        <v>0</v>
      </c>
      <c r="H63" s="22">
        <v>0</v>
      </c>
      <c r="I63" s="22">
        <v>20786</v>
      </c>
    </row>
    <row r="64" spans="1:9" x14ac:dyDescent="0.35">
      <c r="A64" s="22" t="s">
        <v>114</v>
      </c>
      <c r="B64" s="22" t="s">
        <v>167</v>
      </c>
      <c r="C64" s="22" t="s">
        <v>238</v>
      </c>
      <c r="D64" s="22" t="s">
        <v>239</v>
      </c>
      <c r="E64" s="22">
        <v>0</v>
      </c>
      <c r="F64" s="22">
        <v>499794</v>
      </c>
      <c r="G64" s="22">
        <v>0</v>
      </c>
      <c r="H64" s="22">
        <v>0</v>
      </c>
      <c r="I64" s="22">
        <v>499794</v>
      </c>
    </row>
    <row r="65" spans="1:9" x14ac:dyDescent="0.35">
      <c r="A65" s="22" t="s">
        <v>114</v>
      </c>
      <c r="B65" s="22" t="s">
        <v>167</v>
      </c>
      <c r="C65" s="22" t="s">
        <v>240</v>
      </c>
      <c r="D65" s="22" t="s">
        <v>241</v>
      </c>
      <c r="E65" s="22">
        <v>0</v>
      </c>
      <c r="F65" s="22">
        <v>0</v>
      </c>
      <c r="G65" s="22">
        <v>0</v>
      </c>
      <c r="H65" s="22">
        <v>0</v>
      </c>
      <c r="I65" s="22">
        <v>0</v>
      </c>
    </row>
    <row r="66" spans="1:9" x14ac:dyDescent="0.35">
      <c r="A66" s="22" t="s">
        <v>114</v>
      </c>
      <c r="B66" s="22" t="s">
        <v>167</v>
      </c>
      <c r="C66" s="22" t="s">
        <v>242</v>
      </c>
      <c r="D66" s="22" t="s">
        <v>243</v>
      </c>
      <c r="E66" s="22">
        <v>1118</v>
      </c>
      <c r="F66" s="22">
        <v>0</v>
      </c>
      <c r="G66" s="22">
        <v>0</v>
      </c>
      <c r="H66" s="22">
        <v>0</v>
      </c>
      <c r="I66" s="22">
        <v>1118</v>
      </c>
    </row>
    <row r="67" spans="1:9" x14ac:dyDescent="0.35">
      <c r="A67" s="22" t="s">
        <v>114</v>
      </c>
      <c r="B67" s="22" t="s">
        <v>167</v>
      </c>
      <c r="C67" s="22" t="s">
        <v>244</v>
      </c>
      <c r="D67" s="22" t="s">
        <v>245</v>
      </c>
      <c r="E67" s="22">
        <v>0</v>
      </c>
      <c r="F67" s="22">
        <v>0</v>
      </c>
      <c r="G67" s="22">
        <v>0</v>
      </c>
      <c r="H67" s="22">
        <v>646</v>
      </c>
      <c r="I67" s="22">
        <v>646</v>
      </c>
    </row>
    <row r="68" spans="1:9" x14ac:dyDescent="0.35">
      <c r="A68" s="22" t="s">
        <v>114</v>
      </c>
      <c r="B68" s="22" t="s">
        <v>167</v>
      </c>
      <c r="C68" s="22" t="s">
        <v>246</v>
      </c>
      <c r="D68" s="22" t="s">
        <v>247</v>
      </c>
      <c r="E68" s="22">
        <v>0</v>
      </c>
      <c r="F68" s="22">
        <v>4713</v>
      </c>
      <c r="G68" s="22">
        <v>0</v>
      </c>
      <c r="H68" s="22">
        <v>0</v>
      </c>
      <c r="I68" s="22">
        <v>4713</v>
      </c>
    </row>
    <row r="69" spans="1:9" x14ac:dyDescent="0.35">
      <c r="A69" s="22" t="s">
        <v>114</v>
      </c>
      <c r="B69" s="22" t="s">
        <v>167</v>
      </c>
      <c r="C69" s="22" t="s">
        <v>248</v>
      </c>
      <c r="D69" s="22" t="s">
        <v>249</v>
      </c>
      <c r="E69" s="22">
        <v>588624</v>
      </c>
      <c r="F69" s="22">
        <v>4467</v>
      </c>
      <c r="G69" s="22">
        <v>0</v>
      </c>
      <c r="H69" s="22">
        <v>0</v>
      </c>
      <c r="I69" s="22">
        <v>593091</v>
      </c>
    </row>
    <row r="70" spans="1:9" x14ac:dyDescent="0.35">
      <c r="A70" s="22" t="s">
        <v>114</v>
      </c>
      <c r="B70" s="22" t="s">
        <v>167</v>
      </c>
      <c r="C70" s="22" t="s">
        <v>250</v>
      </c>
      <c r="D70" s="22" t="s">
        <v>251</v>
      </c>
      <c r="E70" s="22">
        <v>880</v>
      </c>
      <c r="F70" s="22">
        <v>84678</v>
      </c>
      <c r="G70" s="22">
        <v>0</v>
      </c>
      <c r="H70" s="22">
        <v>0</v>
      </c>
      <c r="I70" s="22">
        <v>85558</v>
      </c>
    </row>
    <row r="71" spans="1:9" x14ac:dyDescent="0.35">
      <c r="A71" s="22" t="s">
        <v>114</v>
      </c>
      <c r="B71" s="22" t="s">
        <v>167</v>
      </c>
      <c r="C71" s="22" t="s">
        <v>252</v>
      </c>
      <c r="D71" s="22" t="s">
        <v>253</v>
      </c>
      <c r="E71" s="22">
        <v>312</v>
      </c>
      <c r="F71" s="22">
        <v>5912</v>
      </c>
      <c r="G71" s="22">
        <v>0</v>
      </c>
      <c r="H71" s="22">
        <v>0</v>
      </c>
      <c r="I71" s="22">
        <v>6224</v>
      </c>
    </row>
    <row r="72" spans="1:9" x14ac:dyDescent="0.35">
      <c r="A72" s="22" t="s">
        <v>114</v>
      </c>
      <c r="B72" s="22" t="s">
        <v>167</v>
      </c>
      <c r="C72" s="22" t="s">
        <v>254</v>
      </c>
      <c r="D72" s="22" t="s">
        <v>255</v>
      </c>
      <c r="E72" s="22">
        <v>0</v>
      </c>
      <c r="F72" s="22">
        <v>33169</v>
      </c>
      <c r="G72" s="22">
        <v>0</v>
      </c>
      <c r="H72" s="22">
        <v>0</v>
      </c>
      <c r="I72" s="22">
        <v>33169</v>
      </c>
    </row>
    <row r="73" spans="1:9" x14ac:dyDescent="0.35">
      <c r="A73" s="22" t="s">
        <v>114</v>
      </c>
      <c r="B73" s="22" t="s">
        <v>167</v>
      </c>
      <c r="C73" s="22" t="s">
        <v>256</v>
      </c>
      <c r="D73" s="22" t="s">
        <v>257</v>
      </c>
      <c r="E73" s="22">
        <v>2157</v>
      </c>
      <c r="F73" s="22">
        <v>1082</v>
      </c>
      <c r="G73" s="22">
        <v>0</v>
      </c>
      <c r="H73" s="22">
        <v>0</v>
      </c>
      <c r="I73" s="22">
        <v>3239</v>
      </c>
    </row>
    <row r="74" spans="1:9" x14ac:dyDescent="0.35">
      <c r="A74" s="22" t="s">
        <v>114</v>
      </c>
      <c r="B74" s="22" t="s">
        <v>167</v>
      </c>
      <c r="C74" s="22" t="s">
        <v>258</v>
      </c>
      <c r="D74" s="22" t="s">
        <v>259</v>
      </c>
      <c r="E74" s="22">
        <v>0</v>
      </c>
      <c r="F74" s="22">
        <v>0</v>
      </c>
      <c r="G74" s="22">
        <v>0</v>
      </c>
      <c r="H74" s="22">
        <v>0</v>
      </c>
      <c r="I74" s="22">
        <v>0</v>
      </c>
    </row>
    <row r="75" spans="1:9" x14ac:dyDescent="0.35">
      <c r="A75" s="22" t="s">
        <v>114</v>
      </c>
      <c r="B75" s="22" t="s">
        <v>167</v>
      </c>
      <c r="C75" s="22" t="s">
        <v>260</v>
      </c>
      <c r="D75" s="22" t="s">
        <v>261</v>
      </c>
      <c r="E75" s="22">
        <v>0</v>
      </c>
      <c r="F75" s="22">
        <v>38374</v>
      </c>
      <c r="G75" s="22">
        <v>0</v>
      </c>
      <c r="H75" s="22">
        <v>0</v>
      </c>
      <c r="I75" s="22">
        <v>38374</v>
      </c>
    </row>
    <row r="76" spans="1:9" x14ac:dyDescent="0.35">
      <c r="A76" s="22" t="s">
        <v>114</v>
      </c>
      <c r="B76" s="22" t="s">
        <v>167</v>
      </c>
      <c r="C76" s="22" t="s">
        <v>262</v>
      </c>
      <c r="D76" s="22" t="s">
        <v>263</v>
      </c>
      <c r="E76" s="22">
        <v>0</v>
      </c>
      <c r="F76" s="22">
        <v>0</v>
      </c>
      <c r="G76" s="22">
        <v>0</v>
      </c>
      <c r="H76" s="22">
        <v>0</v>
      </c>
      <c r="I76" s="22">
        <v>0</v>
      </c>
    </row>
    <row r="77" spans="1:9" x14ac:dyDescent="0.35">
      <c r="A77" s="22" t="s">
        <v>114</v>
      </c>
      <c r="B77" s="22" t="s">
        <v>167</v>
      </c>
      <c r="C77" s="22" t="s">
        <v>264</v>
      </c>
      <c r="D77" s="22" t="s">
        <v>265</v>
      </c>
      <c r="E77" s="22">
        <v>0</v>
      </c>
      <c r="F77" s="22">
        <v>0</v>
      </c>
      <c r="G77" s="22">
        <v>0</v>
      </c>
      <c r="H77" s="22">
        <v>0</v>
      </c>
      <c r="I77" s="22">
        <v>0</v>
      </c>
    </row>
    <row r="78" spans="1:9" x14ac:dyDescent="0.35">
      <c r="A78" s="22" t="s">
        <v>114</v>
      </c>
      <c r="B78" s="22" t="s">
        <v>167</v>
      </c>
      <c r="C78" s="22" t="s">
        <v>266</v>
      </c>
      <c r="D78" s="22" t="s">
        <v>267</v>
      </c>
      <c r="E78" s="22">
        <v>6023790</v>
      </c>
      <c r="F78" s="22">
        <v>961</v>
      </c>
      <c r="G78" s="22">
        <v>0</v>
      </c>
      <c r="H78" s="22">
        <v>0</v>
      </c>
      <c r="I78" s="22">
        <v>6024751</v>
      </c>
    </row>
    <row r="79" spans="1:9" x14ac:dyDescent="0.35">
      <c r="A79" s="22" t="s">
        <v>114</v>
      </c>
      <c r="B79" s="22" t="s">
        <v>167</v>
      </c>
      <c r="C79" s="22" t="s">
        <v>268</v>
      </c>
      <c r="D79" s="22" t="s">
        <v>269</v>
      </c>
      <c r="E79" s="22">
        <v>2867</v>
      </c>
      <c r="F79" s="22">
        <v>5860</v>
      </c>
      <c r="G79" s="22">
        <v>0</v>
      </c>
      <c r="H79" s="22">
        <v>0</v>
      </c>
      <c r="I79" s="22">
        <v>8727</v>
      </c>
    </row>
    <row r="80" spans="1:9" x14ac:dyDescent="0.35">
      <c r="A80" s="22" t="s">
        <v>114</v>
      </c>
      <c r="B80" s="22" t="s">
        <v>167</v>
      </c>
      <c r="C80" s="22" t="s">
        <v>270</v>
      </c>
      <c r="D80" s="22" t="s">
        <v>271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</row>
    <row r="81" spans="1:9" x14ac:dyDescent="0.35">
      <c r="A81" s="22" t="s">
        <v>114</v>
      </c>
      <c r="B81" s="22" t="s">
        <v>167</v>
      </c>
      <c r="C81" s="22" t="s">
        <v>272</v>
      </c>
      <c r="D81" s="22" t="s">
        <v>273</v>
      </c>
      <c r="E81" s="22">
        <v>0</v>
      </c>
      <c r="F81" s="22">
        <v>42591</v>
      </c>
      <c r="G81" s="22">
        <v>0</v>
      </c>
      <c r="H81" s="22">
        <v>0</v>
      </c>
      <c r="I81" s="22">
        <v>42591</v>
      </c>
    </row>
    <row r="82" spans="1:9" x14ac:dyDescent="0.35">
      <c r="A82" s="22" t="s">
        <v>114</v>
      </c>
      <c r="B82" s="22" t="s">
        <v>167</v>
      </c>
      <c r="C82" s="22" t="s">
        <v>274</v>
      </c>
      <c r="D82" s="22" t="s">
        <v>275</v>
      </c>
      <c r="E82" s="22">
        <v>0</v>
      </c>
      <c r="F82" s="22">
        <v>0</v>
      </c>
      <c r="G82" s="22">
        <v>0</v>
      </c>
      <c r="H82" s="22">
        <v>0</v>
      </c>
      <c r="I82" s="22">
        <v>0</v>
      </c>
    </row>
    <row r="83" spans="1:9" x14ac:dyDescent="0.35">
      <c r="A83" s="22" t="s">
        <v>114</v>
      </c>
      <c r="B83" s="22" t="s">
        <v>167</v>
      </c>
      <c r="C83" s="22" t="s">
        <v>276</v>
      </c>
      <c r="D83" s="22" t="s">
        <v>277</v>
      </c>
      <c r="E83" s="22">
        <v>14428</v>
      </c>
      <c r="F83" s="22">
        <v>6686</v>
      </c>
      <c r="G83" s="22">
        <v>0</v>
      </c>
      <c r="H83" s="22">
        <v>0</v>
      </c>
      <c r="I83" s="22">
        <v>21114</v>
      </c>
    </row>
    <row r="84" spans="1:9" x14ac:dyDescent="0.35">
      <c r="A84" s="22" t="s">
        <v>114</v>
      </c>
      <c r="B84" s="22" t="s">
        <v>167</v>
      </c>
      <c r="C84" s="22" t="s">
        <v>278</v>
      </c>
      <c r="D84" s="22" t="s">
        <v>279</v>
      </c>
      <c r="E84" s="22">
        <v>2807261</v>
      </c>
      <c r="F84" s="22">
        <v>0</v>
      </c>
      <c r="G84" s="22">
        <v>0</v>
      </c>
      <c r="H84" s="22">
        <v>0</v>
      </c>
      <c r="I84" s="22">
        <v>2807261</v>
      </c>
    </row>
    <row r="85" spans="1:9" x14ac:dyDescent="0.35">
      <c r="A85" s="22" t="s">
        <v>114</v>
      </c>
      <c r="B85" s="22" t="s">
        <v>167</v>
      </c>
      <c r="C85" s="22" t="s">
        <v>280</v>
      </c>
      <c r="D85" s="22" t="s">
        <v>281</v>
      </c>
      <c r="E85" s="22">
        <v>2075</v>
      </c>
      <c r="F85" s="22">
        <v>10420</v>
      </c>
      <c r="G85" s="22">
        <v>0</v>
      </c>
      <c r="H85" s="22">
        <v>0</v>
      </c>
      <c r="I85" s="22">
        <v>12495</v>
      </c>
    </row>
    <row r="86" spans="1:9" x14ac:dyDescent="0.35">
      <c r="A86" s="22" t="s">
        <v>114</v>
      </c>
      <c r="B86" s="22" t="s">
        <v>167</v>
      </c>
      <c r="C86" s="22" t="s">
        <v>282</v>
      </c>
      <c r="D86" s="22" t="s">
        <v>283</v>
      </c>
      <c r="E86" s="22">
        <v>0</v>
      </c>
      <c r="F86" s="22">
        <v>20975</v>
      </c>
      <c r="G86" s="22">
        <v>0</v>
      </c>
      <c r="H86" s="22">
        <v>0</v>
      </c>
      <c r="I86" s="22">
        <v>20975</v>
      </c>
    </row>
    <row r="87" spans="1:9" x14ac:dyDescent="0.35">
      <c r="A87" s="22" t="s">
        <v>114</v>
      </c>
      <c r="B87" s="22" t="s">
        <v>167</v>
      </c>
      <c r="C87" s="22" t="s">
        <v>284</v>
      </c>
      <c r="D87" s="22" t="s">
        <v>285</v>
      </c>
      <c r="E87" s="22">
        <v>44862</v>
      </c>
      <c r="F87" s="22">
        <v>0</v>
      </c>
      <c r="G87" s="22">
        <v>0</v>
      </c>
      <c r="H87" s="22">
        <v>0</v>
      </c>
      <c r="I87" s="22">
        <v>44862</v>
      </c>
    </row>
    <row r="88" spans="1:9" x14ac:dyDescent="0.35">
      <c r="A88" s="22" t="s">
        <v>114</v>
      </c>
      <c r="B88" s="22" t="s">
        <v>167</v>
      </c>
      <c r="C88" s="22" t="s">
        <v>286</v>
      </c>
      <c r="D88" s="22" t="s">
        <v>287</v>
      </c>
      <c r="E88" s="22">
        <v>43002</v>
      </c>
      <c r="F88" s="22">
        <v>2644</v>
      </c>
      <c r="G88" s="22">
        <v>0</v>
      </c>
      <c r="H88" s="22">
        <v>0</v>
      </c>
      <c r="I88" s="22">
        <v>45646</v>
      </c>
    </row>
    <row r="89" spans="1:9" x14ac:dyDescent="0.35">
      <c r="A89" s="22" t="s">
        <v>114</v>
      </c>
      <c r="B89" s="22" t="s">
        <v>167</v>
      </c>
      <c r="C89" s="22" t="s">
        <v>288</v>
      </c>
      <c r="D89" s="22" t="s">
        <v>289</v>
      </c>
      <c r="E89" s="22">
        <v>8922</v>
      </c>
      <c r="F89" s="22">
        <v>0</v>
      </c>
      <c r="G89" s="22">
        <v>0</v>
      </c>
      <c r="H89" s="22">
        <v>0</v>
      </c>
      <c r="I89" s="22">
        <v>8922</v>
      </c>
    </row>
    <row r="90" spans="1:9" x14ac:dyDescent="0.35">
      <c r="A90" s="22" t="s">
        <v>114</v>
      </c>
      <c r="B90" s="22" t="s">
        <v>167</v>
      </c>
      <c r="C90" s="22" t="s">
        <v>290</v>
      </c>
      <c r="D90" s="22" t="s">
        <v>291</v>
      </c>
      <c r="E90" s="22">
        <v>0</v>
      </c>
      <c r="F90" s="22">
        <v>10911</v>
      </c>
      <c r="G90" s="22">
        <v>0</v>
      </c>
      <c r="H90" s="22">
        <v>0</v>
      </c>
      <c r="I90" s="22">
        <v>10911</v>
      </c>
    </row>
    <row r="91" spans="1:9" x14ac:dyDescent="0.35">
      <c r="A91" s="22" t="s">
        <v>114</v>
      </c>
      <c r="B91" s="22" t="s">
        <v>167</v>
      </c>
      <c r="C91" s="22" t="s">
        <v>292</v>
      </c>
      <c r="D91" s="22" t="s">
        <v>293</v>
      </c>
      <c r="E91" s="22">
        <v>14682</v>
      </c>
      <c r="F91" s="22">
        <v>16377</v>
      </c>
      <c r="G91" s="22">
        <v>0</v>
      </c>
      <c r="H91" s="22">
        <v>0</v>
      </c>
      <c r="I91" s="22">
        <v>31059</v>
      </c>
    </row>
    <row r="92" spans="1:9" x14ac:dyDescent="0.35">
      <c r="A92" s="22" t="s">
        <v>114</v>
      </c>
      <c r="B92" s="22" t="s">
        <v>294</v>
      </c>
      <c r="C92" s="22" t="s">
        <v>295</v>
      </c>
      <c r="D92" s="22" t="s">
        <v>296</v>
      </c>
      <c r="E92" s="22">
        <v>22713</v>
      </c>
      <c r="F92" s="22">
        <v>45347</v>
      </c>
      <c r="G92" s="22">
        <v>0</v>
      </c>
      <c r="H92" s="22">
        <v>0</v>
      </c>
      <c r="I92" s="22">
        <v>68060</v>
      </c>
    </row>
    <row r="93" spans="1:9" x14ac:dyDescent="0.35">
      <c r="A93" s="22" t="s">
        <v>114</v>
      </c>
      <c r="B93" s="22" t="s">
        <v>294</v>
      </c>
      <c r="C93" s="22" t="s">
        <v>297</v>
      </c>
      <c r="D93" s="22" t="s">
        <v>298</v>
      </c>
      <c r="E93" s="22">
        <v>818214</v>
      </c>
      <c r="F93" s="22">
        <v>0</v>
      </c>
      <c r="G93" s="22">
        <v>0</v>
      </c>
      <c r="H93" s="22">
        <v>0</v>
      </c>
      <c r="I93" s="22">
        <v>818214</v>
      </c>
    </row>
    <row r="94" spans="1:9" x14ac:dyDescent="0.35">
      <c r="A94" s="22" t="s">
        <v>114</v>
      </c>
      <c r="B94" s="22" t="s">
        <v>294</v>
      </c>
      <c r="C94" s="22" t="s">
        <v>299</v>
      </c>
      <c r="D94" s="22" t="s">
        <v>300</v>
      </c>
      <c r="E94" s="22">
        <v>6682</v>
      </c>
      <c r="F94" s="22">
        <v>52135</v>
      </c>
      <c r="G94" s="22">
        <v>0</v>
      </c>
      <c r="H94" s="22">
        <v>0</v>
      </c>
      <c r="I94" s="22">
        <v>58817</v>
      </c>
    </row>
    <row r="95" spans="1:9" x14ac:dyDescent="0.35">
      <c r="A95" s="22" t="s">
        <v>114</v>
      </c>
      <c r="B95" s="22" t="s">
        <v>294</v>
      </c>
      <c r="C95" s="22" t="s">
        <v>301</v>
      </c>
      <c r="D95" s="22" t="s">
        <v>302</v>
      </c>
      <c r="E95" s="22">
        <v>12164</v>
      </c>
      <c r="F95" s="22">
        <v>10107</v>
      </c>
      <c r="G95" s="22">
        <v>0</v>
      </c>
      <c r="H95" s="22">
        <v>437</v>
      </c>
      <c r="I95" s="22">
        <v>22708</v>
      </c>
    </row>
    <row r="96" spans="1:9" x14ac:dyDescent="0.35">
      <c r="A96" s="22" t="s">
        <v>114</v>
      </c>
      <c r="B96" s="22" t="s">
        <v>294</v>
      </c>
      <c r="C96" s="22" t="s">
        <v>303</v>
      </c>
      <c r="D96" s="22" t="s">
        <v>304</v>
      </c>
      <c r="E96" s="22">
        <v>12829</v>
      </c>
      <c r="F96" s="22">
        <v>0</v>
      </c>
      <c r="G96" s="22">
        <v>0</v>
      </c>
      <c r="H96" s="22">
        <v>0</v>
      </c>
      <c r="I96" s="22">
        <v>12829</v>
      </c>
    </row>
    <row r="97" spans="1:9" x14ac:dyDescent="0.35">
      <c r="A97" s="22" t="s">
        <v>114</v>
      </c>
      <c r="B97" s="22" t="s">
        <v>294</v>
      </c>
      <c r="C97" s="22" t="s">
        <v>305</v>
      </c>
      <c r="D97" s="22" t="s">
        <v>306</v>
      </c>
      <c r="E97" s="22">
        <v>0</v>
      </c>
      <c r="F97" s="22">
        <v>14476</v>
      </c>
      <c r="G97" s="22">
        <v>0</v>
      </c>
      <c r="H97" s="22">
        <v>0</v>
      </c>
      <c r="I97" s="22">
        <v>14476</v>
      </c>
    </row>
    <row r="98" spans="1:9" x14ac:dyDescent="0.35">
      <c r="A98" s="22" t="s">
        <v>114</v>
      </c>
      <c r="B98" s="22" t="s">
        <v>294</v>
      </c>
      <c r="C98" s="22" t="s">
        <v>307</v>
      </c>
      <c r="D98" s="22" t="s">
        <v>308</v>
      </c>
      <c r="E98" s="22">
        <v>0</v>
      </c>
      <c r="F98" s="22">
        <v>6094</v>
      </c>
      <c r="G98" s="22">
        <v>0</v>
      </c>
      <c r="H98" s="22">
        <v>0</v>
      </c>
      <c r="I98" s="22">
        <v>6094</v>
      </c>
    </row>
    <row r="99" spans="1:9" x14ac:dyDescent="0.35">
      <c r="A99" s="22" t="s">
        <v>114</v>
      </c>
      <c r="B99" s="22" t="s">
        <v>294</v>
      </c>
      <c r="C99" s="22" t="s">
        <v>309</v>
      </c>
      <c r="D99" s="22" t="s">
        <v>310</v>
      </c>
      <c r="E99" s="22">
        <v>0</v>
      </c>
      <c r="F99" s="22">
        <v>4765</v>
      </c>
      <c r="G99" s="22">
        <v>0</v>
      </c>
      <c r="H99" s="22">
        <v>0</v>
      </c>
      <c r="I99" s="22">
        <v>4765</v>
      </c>
    </row>
    <row r="100" spans="1:9" x14ac:dyDescent="0.35">
      <c r="A100" s="22" t="s">
        <v>114</v>
      </c>
      <c r="B100" s="22" t="s">
        <v>294</v>
      </c>
      <c r="C100" s="22" t="s">
        <v>311</v>
      </c>
      <c r="D100" s="22" t="s">
        <v>312</v>
      </c>
      <c r="E100" s="22">
        <v>0</v>
      </c>
      <c r="F100" s="22">
        <v>0</v>
      </c>
      <c r="G100" s="22">
        <v>0</v>
      </c>
      <c r="H100" s="22">
        <v>0</v>
      </c>
      <c r="I100" s="22">
        <v>0</v>
      </c>
    </row>
    <row r="101" spans="1:9" x14ac:dyDescent="0.35">
      <c r="A101" s="22" t="s">
        <v>114</v>
      </c>
      <c r="B101" s="22" t="s">
        <v>294</v>
      </c>
      <c r="C101" s="22" t="s">
        <v>313</v>
      </c>
      <c r="D101" s="22" t="s">
        <v>314</v>
      </c>
      <c r="E101" s="22">
        <v>0</v>
      </c>
      <c r="F101" s="22">
        <v>0</v>
      </c>
      <c r="G101" s="22">
        <v>0</v>
      </c>
      <c r="H101" s="22">
        <v>0</v>
      </c>
      <c r="I101" s="22">
        <v>0</v>
      </c>
    </row>
    <row r="102" spans="1:9" x14ac:dyDescent="0.35">
      <c r="A102" s="22" t="s">
        <v>114</v>
      </c>
      <c r="B102" s="22" t="s">
        <v>294</v>
      </c>
      <c r="C102" s="22" t="s">
        <v>315</v>
      </c>
      <c r="D102" s="22" t="s">
        <v>316</v>
      </c>
      <c r="E102" s="22">
        <v>25614</v>
      </c>
      <c r="F102" s="22">
        <v>34688</v>
      </c>
      <c r="G102" s="22">
        <v>0</v>
      </c>
      <c r="H102" s="22">
        <v>0</v>
      </c>
      <c r="I102" s="22">
        <v>60302</v>
      </c>
    </row>
    <row r="103" spans="1:9" x14ac:dyDescent="0.35">
      <c r="A103" s="22" t="s">
        <v>114</v>
      </c>
      <c r="B103" s="22" t="s">
        <v>294</v>
      </c>
      <c r="C103" s="22" t="s">
        <v>317</v>
      </c>
      <c r="D103" s="22" t="s">
        <v>318</v>
      </c>
      <c r="E103" s="22">
        <v>5362</v>
      </c>
      <c r="F103" s="22">
        <v>0</v>
      </c>
      <c r="G103" s="22">
        <v>0</v>
      </c>
      <c r="H103" s="22">
        <v>12047</v>
      </c>
      <c r="I103" s="22">
        <v>17409</v>
      </c>
    </row>
    <row r="104" spans="1:9" x14ac:dyDescent="0.35">
      <c r="A104" s="22" t="s">
        <v>114</v>
      </c>
      <c r="B104" s="22" t="s">
        <v>294</v>
      </c>
      <c r="C104" s="22" t="s">
        <v>319</v>
      </c>
      <c r="D104" s="22" t="s">
        <v>320</v>
      </c>
      <c r="E104" s="22">
        <v>0</v>
      </c>
      <c r="F104" s="22">
        <v>0</v>
      </c>
      <c r="G104" s="22">
        <v>0</v>
      </c>
      <c r="H104" s="22">
        <v>0</v>
      </c>
      <c r="I104" s="22">
        <v>0</v>
      </c>
    </row>
    <row r="105" spans="1:9" x14ac:dyDescent="0.35">
      <c r="A105" s="22" t="s">
        <v>114</v>
      </c>
      <c r="B105" s="22" t="s">
        <v>294</v>
      </c>
      <c r="C105" s="22" t="s">
        <v>321</v>
      </c>
      <c r="D105" s="22" t="s">
        <v>322</v>
      </c>
      <c r="E105" s="22">
        <v>0</v>
      </c>
      <c r="F105" s="22">
        <v>0</v>
      </c>
      <c r="G105" s="22">
        <v>0</v>
      </c>
      <c r="H105" s="22">
        <v>0</v>
      </c>
      <c r="I105" s="22">
        <v>0</v>
      </c>
    </row>
    <row r="106" spans="1:9" x14ac:dyDescent="0.35">
      <c r="A106" s="22" t="s">
        <v>114</v>
      </c>
      <c r="B106" s="22" t="s">
        <v>294</v>
      </c>
      <c r="C106" s="22" t="s">
        <v>323</v>
      </c>
      <c r="D106" s="22" t="s">
        <v>324</v>
      </c>
      <c r="E106" s="22">
        <v>0</v>
      </c>
      <c r="F106" s="22">
        <v>0</v>
      </c>
      <c r="G106" s="22">
        <v>0</v>
      </c>
      <c r="H106" s="22">
        <v>0</v>
      </c>
      <c r="I106" s="22">
        <v>0</v>
      </c>
    </row>
    <row r="107" spans="1:9" x14ac:dyDescent="0.35">
      <c r="A107" s="22" t="s">
        <v>114</v>
      </c>
      <c r="B107" s="22" t="s">
        <v>294</v>
      </c>
      <c r="C107" s="22" t="s">
        <v>325</v>
      </c>
      <c r="D107" s="22" t="s">
        <v>326</v>
      </c>
      <c r="E107" s="22">
        <v>28780</v>
      </c>
      <c r="F107" s="22">
        <v>68298</v>
      </c>
      <c r="G107" s="22">
        <v>0</v>
      </c>
      <c r="H107" s="22">
        <v>0</v>
      </c>
      <c r="I107" s="22">
        <v>97078</v>
      </c>
    </row>
    <row r="108" spans="1:9" x14ac:dyDescent="0.35">
      <c r="A108" s="22" t="s">
        <v>114</v>
      </c>
      <c r="B108" s="22" t="s">
        <v>294</v>
      </c>
      <c r="C108" s="22" t="s">
        <v>327</v>
      </c>
      <c r="D108" s="22" t="s">
        <v>328</v>
      </c>
      <c r="E108" s="22">
        <v>0</v>
      </c>
      <c r="F108" s="22">
        <v>3829</v>
      </c>
      <c r="G108" s="22">
        <v>0</v>
      </c>
      <c r="H108" s="22">
        <v>0</v>
      </c>
      <c r="I108" s="22">
        <v>3829</v>
      </c>
    </row>
    <row r="109" spans="1:9" x14ac:dyDescent="0.35">
      <c r="A109" s="22" t="s">
        <v>114</v>
      </c>
      <c r="B109" s="22" t="s">
        <v>294</v>
      </c>
      <c r="C109" s="22" t="s">
        <v>329</v>
      </c>
      <c r="D109" s="22" t="s">
        <v>330</v>
      </c>
      <c r="E109" s="22">
        <v>0</v>
      </c>
      <c r="F109" s="22">
        <v>11364</v>
      </c>
      <c r="G109" s="22">
        <v>0</v>
      </c>
      <c r="H109" s="22">
        <v>0</v>
      </c>
      <c r="I109" s="22">
        <v>11364</v>
      </c>
    </row>
    <row r="110" spans="1:9" x14ac:dyDescent="0.35">
      <c r="A110" s="22" t="s">
        <v>114</v>
      </c>
      <c r="B110" s="22" t="s">
        <v>294</v>
      </c>
      <c r="C110" s="22" t="s">
        <v>331</v>
      </c>
      <c r="D110" s="22" t="s">
        <v>332</v>
      </c>
      <c r="E110" s="22">
        <v>2392</v>
      </c>
      <c r="F110" s="22">
        <v>0</v>
      </c>
      <c r="G110" s="22">
        <v>0</v>
      </c>
      <c r="H110" s="22">
        <v>0</v>
      </c>
      <c r="I110" s="22">
        <v>2392</v>
      </c>
    </row>
    <row r="111" spans="1:9" x14ac:dyDescent="0.35">
      <c r="A111" s="22" t="s">
        <v>114</v>
      </c>
      <c r="B111" s="22" t="s">
        <v>294</v>
      </c>
      <c r="C111" s="22" t="s">
        <v>333</v>
      </c>
      <c r="D111" s="22" t="s">
        <v>334</v>
      </c>
      <c r="E111" s="22">
        <v>6256</v>
      </c>
      <c r="F111" s="22">
        <v>22834</v>
      </c>
      <c r="G111" s="22">
        <v>0</v>
      </c>
      <c r="H111" s="22">
        <v>0</v>
      </c>
      <c r="I111" s="22">
        <v>29090</v>
      </c>
    </row>
    <row r="112" spans="1:9" x14ac:dyDescent="0.35">
      <c r="A112" s="22" t="s">
        <v>114</v>
      </c>
      <c r="B112" s="22" t="s">
        <v>294</v>
      </c>
      <c r="C112" s="22" t="s">
        <v>335</v>
      </c>
      <c r="D112" s="22" t="s">
        <v>336</v>
      </c>
      <c r="E112" s="22">
        <v>42292</v>
      </c>
      <c r="F112" s="22">
        <v>9201</v>
      </c>
      <c r="G112" s="22">
        <v>0</v>
      </c>
      <c r="H112" s="22">
        <v>0</v>
      </c>
      <c r="I112" s="22">
        <v>51493</v>
      </c>
    </row>
    <row r="113" spans="1:9" x14ac:dyDescent="0.35">
      <c r="A113" s="22" t="s">
        <v>114</v>
      </c>
      <c r="B113" s="22" t="s">
        <v>294</v>
      </c>
      <c r="C113" s="22" t="s">
        <v>337</v>
      </c>
      <c r="D113" s="22" t="s">
        <v>338</v>
      </c>
      <c r="E113" s="22">
        <v>0</v>
      </c>
      <c r="F113" s="22">
        <v>0</v>
      </c>
      <c r="G113" s="22">
        <v>0</v>
      </c>
      <c r="H113" s="22">
        <v>0</v>
      </c>
      <c r="I113" s="22">
        <v>0</v>
      </c>
    </row>
    <row r="114" spans="1:9" x14ac:dyDescent="0.35">
      <c r="A114" s="22" t="s">
        <v>114</v>
      </c>
      <c r="B114" s="22" t="s">
        <v>294</v>
      </c>
      <c r="C114" s="22" t="s">
        <v>339</v>
      </c>
      <c r="D114" s="22" t="s">
        <v>340</v>
      </c>
      <c r="E114" s="22">
        <v>22994</v>
      </c>
      <c r="F114" s="22">
        <v>74875</v>
      </c>
      <c r="G114" s="22">
        <v>0</v>
      </c>
      <c r="H114" s="22">
        <v>0</v>
      </c>
      <c r="I114" s="22">
        <v>97869</v>
      </c>
    </row>
    <row r="115" spans="1:9" x14ac:dyDescent="0.35">
      <c r="A115" s="22" t="s">
        <v>114</v>
      </c>
      <c r="B115" s="22" t="s">
        <v>294</v>
      </c>
      <c r="C115" s="22" t="s">
        <v>341</v>
      </c>
      <c r="D115" s="22" t="s">
        <v>342</v>
      </c>
      <c r="E115" s="22">
        <v>0</v>
      </c>
      <c r="F115" s="22">
        <v>33962</v>
      </c>
      <c r="G115" s="22">
        <v>0</v>
      </c>
      <c r="H115" s="22">
        <v>0</v>
      </c>
      <c r="I115" s="22">
        <v>33962</v>
      </c>
    </row>
    <row r="116" spans="1:9" x14ac:dyDescent="0.35">
      <c r="A116" s="22" t="s">
        <v>114</v>
      </c>
      <c r="B116" s="22" t="s">
        <v>294</v>
      </c>
      <c r="C116" s="22" t="s">
        <v>343</v>
      </c>
      <c r="D116" s="22" t="s">
        <v>344</v>
      </c>
      <c r="E116" s="22">
        <v>5036</v>
      </c>
      <c r="F116" s="22">
        <v>0</v>
      </c>
      <c r="G116" s="22">
        <v>0</v>
      </c>
      <c r="H116" s="22">
        <v>0</v>
      </c>
      <c r="I116" s="22">
        <v>5036</v>
      </c>
    </row>
    <row r="117" spans="1:9" x14ac:dyDescent="0.35">
      <c r="A117" s="22" t="s">
        <v>114</v>
      </c>
      <c r="B117" s="22" t="s">
        <v>294</v>
      </c>
      <c r="C117" s="22" t="s">
        <v>345</v>
      </c>
      <c r="D117" s="22" t="s">
        <v>346</v>
      </c>
      <c r="E117" s="22">
        <v>2104</v>
      </c>
      <c r="F117" s="22">
        <v>0</v>
      </c>
      <c r="G117" s="22">
        <v>0</v>
      </c>
      <c r="H117" s="22">
        <v>0</v>
      </c>
      <c r="I117" s="22">
        <v>2104</v>
      </c>
    </row>
    <row r="118" spans="1:9" x14ac:dyDescent="0.35">
      <c r="A118" s="22" t="s">
        <v>114</v>
      </c>
      <c r="B118" s="22" t="s">
        <v>294</v>
      </c>
      <c r="C118" s="22" t="s">
        <v>347</v>
      </c>
      <c r="D118" s="22" t="s">
        <v>348</v>
      </c>
      <c r="E118" s="22">
        <v>0</v>
      </c>
      <c r="F118" s="22">
        <v>0</v>
      </c>
      <c r="G118" s="22">
        <v>0</v>
      </c>
      <c r="H118" s="22">
        <v>0</v>
      </c>
      <c r="I118" s="22">
        <v>0</v>
      </c>
    </row>
    <row r="119" spans="1:9" x14ac:dyDescent="0.35">
      <c r="A119" s="22" t="s">
        <v>114</v>
      </c>
      <c r="B119" s="22" t="s">
        <v>294</v>
      </c>
      <c r="C119" s="22" t="s">
        <v>349</v>
      </c>
      <c r="D119" s="22" t="s">
        <v>350</v>
      </c>
      <c r="E119" s="22">
        <v>0</v>
      </c>
      <c r="F119" s="22">
        <v>0</v>
      </c>
      <c r="G119" s="22">
        <v>0</v>
      </c>
      <c r="H119" s="22">
        <v>0</v>
      </c>
      <c r="I119" s="22">
        <v>0</v>
      </c>
    </row>
    <row r="120" spans="1:9" x14ac:dyDescent="0.35">
      <c r="A120" s="22" t="s">
        <v>114</v>
      </c>
      <c r="B120" s="22" t="s">
        <v>294</v>
      </c>
      <c r="C120" s="22" t="s">
        <v>351</v>
      </c>
      <c r="D120" s="22" t="s">
        <v>352</v>
      </c>
      <c r="E120" s="22">
        <v>13866</v>
      </c>
      <c r="F120" s="22">
        <v>21437</v>
      </c>
      <c r="G120" s="22">
        <v>0</v>
      </c>
      <c r="H120" s="22">
        <v>0</v>
      </c>
      <c r="I120" s="22">
        <v>35303</v>
      </c>
    </row>
    <row r="121" spans="1:9" x14ac:dyDescent="0.35">
      <c r="A121" s="22" t="s">
        <v>114</v>
      </c>
      <c r="B121" s="22" t="s">
        <v>294</v>
      </c>
      <c r="C121" s="22" t="s">
        <v>353</v>
      </c>
      <c r="D121" s="22" t="s">
        <v>354</v>
      </c>
      <c r="E121" s="22">
        <v>390009</v>
      </c>
      <c r="F121" s="22">
        <v>58510</v>
      </c>
      <c r="G121" s="22">
        <v>0</v>
      </c>
      <c r="H121" s="22">
        <v>0</v>
      </c>
      <c r="I121" s="22">
        <v>448519</v>
      </c>
    </row>
    <row r="122" spans="1:9" x14ac:dyDescent="0.35">
      <c r="A122" s="22" t="s">
        <v>114</v>
      </c>
      <c r="B122" s="22" t="s">
        <v>294</v>
      </c>
      <c r="C122" s="22" t="s">
        <v>355</v>
      </c>
      <c r="D122" s="22" t="s">
        <v>356</v>
      </c>
      <c r="E122" s="22">
        <v>2072</v>
      </c>
      <c r="F122" s="22">
        <v>0</v>
      </c>
      <c r="G122" s="22">
        <v>0</v>
      </c>
      <c r="H122" s="22">
        <v>0</v>
      </c>
      <c r="I122" s="22">
        <v>2072</v>
      </c>
    </row>
    <row r="123" spans="1:9" x14ac:dyDescent="0.35">
      <c r="A123" s="22" t="s">
        <v>114</v>
      </c>
      <c r="B123" s="22" t="s">
        <v>294</v>
      </c>
      <c r="C123" s="22" t="s">
        <v>357</v>
      </c>
      <c r="D123" s="22" t="s">
        <v>358</v>
      </c>
      <c r="E123" s="22">
        <v>40379</v>
      </c>
      <c r="F123" s="22">
        <v>154892</v>
      </c>
      <c r="G123" s="22">
        <v>0</v>
      </c>
      <c r="H123" s="22">
        <v>0</v>
      </c>
      <c r="I123" s="22">
        <v>195271</v>
      </c>
    </row>
    <row r="124" spans="1:9" x14ac:dyDescent="0.35">
      <c r="A124" s="22" t="s">
        <v>114</v>
      </c>
      <c r="B124" s="22" t="s">
        <v>294</v>
      </c>
      <c r="C124" s="22" t="s">
        <v>359</v>
      </c>
      <c r="D124" s="22" t="s">
        <v>360</v>
      </c>
      <c r="E124" s="22">
        <v>62591</v>
      </c>
      <c r="F124" s="22">
        <v>950</v>
      </c>
      <c r="G124" s="22">
        <v>0</v>
      </c>
      <c r="H124" s="22">
        <v>0</v>
      </c>
      <c r="I124" s="22">
        <v>63541</v>
      </c>
    </row>
    <row r="125" spans="1:9" x14ac:dyDescent="0.35">
      <c r="A125" s="22" t="s">
        <v>114</v>
      </c>
      <c r="B125" s="22" t="s">
        <v>294</v>
      </c>
      <c r="C125" s="22" t="s">
        <v>361</v>
      </c>
      <c r="D125" s="22" t="s">
        <v>362</v>
      </c>
      <c r="E125" s="22">
        <v>10037</v>
      </c>
      <c r="F125" s="22">
        <v>19261</v>
      </c>
      <c r="G125" s="22">
        <v>0</v>
      </c>
      <c r="H125" s="22">
        <v>0</v>
      </c>
      <c r="I125" s="22">
        <v>29298</v>
      </c>
    </row>
    <row r="126" spans="1:9" x14ac:dyDescent="0.35">
      <c r="A126" s="22" t="s">
        <v>114</v>
      </c>
      <c r="B126" s="22" t="s">
        <v>294</v>
      </c>
      <c r="C126" s="22" t="s">
        <v>363</v>
      </c>
      <c r="D126" s="22" t="s">
        <v>364</v>
      </c>
      <c r="E126" s="22">
        <v>0</v>
      </c>
      <c r="F126" s="22">
        <v>10813</v>
      </c>
      <c r="G126" s="22">
        <v>0</v>
      </c>
      <c r="H126" s="22">
        <v>0</v>
      </c>
      <c r="I126" s="22">
        <v>10813</v>
      </c>
    </row>
    <row r="127" spans="1:9" x14ac:dyDescent="0.35">
      <c r="A127" s="22" t="s">
        <v>114</v>
      </c>
      <c r="B127" s="22" t="s">
        <v>294</v>
      </c>
      <c r="C127" s="22" t="s">
        <v>365</v>
      </c>
      <c r="D127" s="22" t="s">
        <v>366</v>
      </c>
      <c r="E127" s="22">
        <v>18833</v>
      </c>
      <c r="F127" s="22">
        <v>41306</v>
      </c>
      <c r="G127" s="22">
        <v>0</v>
      </c>
      <c r="H127" s="22">
        <v>0</v>
      </c>
      <c r="I127" s="22">
        <v>60139</v>
      </c>
    </row>
    <row r="128" spans="1:9" x14ac:dyDescent="0.35">
      <c r="A128" s="22" t="s">
        <v>114</v>
      </c>
      <c r="B128" s="22" t="s">
        <v>294</v>
      </c>
      <c r="C128" s="22" t="s">
        <v>367</v>
      </c>
      <c r="D128" s="22" t="s">
        <v>368</v>
      </c>
      <c r="E128" s="22">
        <v>43452</v>
      </c>
      <c r="F128" s="22">
        <v>12671</v>
      </c>
      <c r="G128" s="22">
        <v>0</v>
      </c>
      <c r="H128" s="22">
        <v>0</v>
      </c>
      <c r="I128" s="22">
        <v>56123</v>
      </c>
    </row>
    <row r="129" spans="1:9" x14ac:dyDescent="0.35">
      <c r="A129" s="22" t="s">
        <v>114</v>
      </c>
      <c r="B129" s="22" t="s">
        <v>294</v>
      </c>
      <c r="C129" s="22" t="s">
        <v>369</v>
      </c>
      <c r="D129" s="22" t="s">
        <v>370</v>
      </c>
      <c r="E129" s="22">
        <v>4108</v>
      </c>
      <c r="F129" s="22">
        <v>0</v>
      </c>
      <c r="G129" s="22">
        <v>0</v>
      </c>
      <c r="H129" s="22">
        <v>0</v>
      </c>
      <c r="I129" s="22">
        <v>4108</v>
      </c>
    </row>
    <row r="130" spans="1:9" x14ac:dyDescent="0.35">
      <c r="A130" s="22" t="s">
        <v>114</v>
      </c>
      <c r="B130" s="22" t="s">
        <v>294</v>
      </c>
      <c r="C130" s="22" t="s">
        <v>371</v>
      </c>
      <c r="D130" s="22" t="s">
        <v>372</v>
      </c>
      <c r="E130" s="22">
        <v>4284</v>
      </c>
      <c r="F130" s="22">
        <v>0</v>
      </c>
      <c r="G130" s="22">
        <v>0</v>
      </c>
      <c r="H130" s="22">
        <v>0</v>
      </c>
      <c r="I130" s="22">
        <v>4284</v>
      </c>
    </row>
    <row r="131" spans="1:9" x14ac:dyDescent="0.35">
      <c r="A131" s="22" t="s">
        <v>114</v>
      </c>
      <c r="B131" s="22" t="s">
        <v>294</v>
      </c>
      <c r="C131" s="22" t="s">
        <v>373</v>
      </c>
      <c r="D131" s="22" t="s">
        <v>374</v>
      </c>
      <c r="E131" s="22">
        <v>0</v>
      </c>
      <c r="F131" s="22">
        <v>66650</v>
      </c>
      <c r="G131" s="22">
        <v>0</v>
      </c>
      <c r="H131" s="22">
        <v>0</v>
      </c>
      <c r="I131" s="22">
        <v>66650</v>
      </c>
    </row>
    <row r="132" spans="1:9" x14ac:dyDescent="0.35">
      <c r="A132" s="22" t="s">
        <v>114</v>
      </c>
      <c r="B132" s="22" t="s">
        <v>294</v>
      </c>
      <c r="C132" s="22" t="s">
        <v>375</v>
      </c>
      <c r="D132" s="22" t="s">
        <v>376</v>
      </c>
      <c r="E132" s="22">
        <v>0</v>
      </c>
      <c r="F132" s="22">
        <v>0</v>
      </c>
      <c r="G132" s="22">
        <v>0</v>
      </c>
      <c r="H132" s="22">
        <v>0</v>
      </c>
      <c r="I132" s="22">
        <v>0</v>
      </c>
    </row>
    <row r="133" spans="1:9" x14ac:dyDescent="0.35">
      <c r="A133" s="22" t="s">
        <v>114</v>
      </c>
      <c r="B133" s="22" t="s">
        <v>294</v>
      </c>
      <c r="C133" s="22" t="s">
        <v>377</v>
      </c>
      <c r="D133" s="22" t="s">
        <v>378</v>
      </c>
      <c r="E133" s="22">
        <v>52228</v>
      </c>
      <c r="F133" s="22">
        <v>60497</v>
      </c>
      <c r="G133" s="22">
        <v>0</v>
      </c>
      <c r="H133" s="22">
        <v>0</v>
      </c>
      <c r="I133" s="22">
        <v>112725</v>
      </c>
    </row>
    <row r="134" spans="1:9" x14ac:dyDescent="0.35">
      <c r="A134" s="22" t="s">
        <v>114</v>
      </c>
      <c r="B134" s="22" t="s">
        <v>294</v>
      </c>
      <c r="C134" s="22" t="s">
        <v>379</v>
      </c>
      <c r="D134" s="22" t="s">
        <v>380</v>
      </c>
      <c r="E134" s="22">
        <v>0</v>
      </c>
      <c r="F134" s="22">
        <v>0</v>
      </c>
      <c r="G134" s="22">
        <v>0</v>
      </c>
      <c r="H134" s="22">
        <v>0</v>
      </c>
      <c r="I134" s="22">
        <v>0</v>
      </c>
    </row>
    <row r="135" spans="1:9" x14ac:dyDescent="0.35">
      <c r="A135" s="22" t="s">
        <v>114</v>
      </c>
      <c r="B135" s="22" t="s">
        <v>294</v>
      </c>
      <c r="C135" s="22" t="s">
        <v>381</v>
      </c>
      <c r="D135" s="22" t="s">
        <v>382</v>
      </c>
      <c r="E135" s="22">
        <v>9336</v>
      </c>
      <c r="F135" s="22">
        <v>109346</v>
      </c>
      <c r="G135" s="22">
        <v>0</v>
      </c>
      <c r="H135" s="22">
        <v>0</v>
      </c>
      <c r="I135" s="22">
        <v>118682</v>
      </c>
    </row>
    <row r="136" spans="1:9" x14ac:dyDescent="0.35">
      <c r="A136" s="22" t="s">
        <v>114</v>
      </c>
      <c r="B136" s="22" t="s">
        <v>294</v>
      </c>
      <c r="C136" s="22" t="s">
        <v>383</v>
      </c>
      <c r="D136" s="22" t="s">
        <v>384</v>
      </c>
      <c r="E136" s="22">
        <v>0</v>
      </c>
      <c r="F136" s="22">
        <v>0</v>
      </c>
      <c r="G136" s="22">
        <v>71666</v>
      </c>
      <c r="H136" s="22">
        <v>0</v>
      </c>
      <c r="I136" s="22">
        <v>71666</v>
      </c>
    </row>
    <row r="137" spans="1:9" x14ac:dyDescent="0.35">
      <c r="A137" s="22" t="s">
        <v>114</v>
      </c>
      <c r="B137" s="22" t="s">
        <v>294</v>
      </c>
      <c r="C137" s="22" t="s">
        <v>385</v>
      </c>
      <c r="D137" s="22" t="s">
        <v>386</v>
      </c>
      <c r="E137" s="22">
        <v>35232</v>
      </c>
      <c r="F137" s="22">
        <v>0</v>
      </c>
      <c r="G137" s="22">
        <v>0</v>
      </c>
      <c r="H137" s="22">
        <v>0</v>
      </c>
      <c r="I137" s="22">
        <v>35232</v>
      </c>
    </row>
    <row r="138" spans="1:9" x14ac:dyDescent="0.35">
      <c r="A138" s="22" t="s">
        <v>114</v>
      </c>
      <c r="B138" s="22" t="s">
        <v>294</v>
      </c>
      <c r="C138" s="22" t="s">
        <v>387</v>
      </c>
      <c r="D138" s="22" t="s">
        <v>388</v>
      </c>
      <c r="E138" s="22">
        <v>0</v>
      </c>
      <c r="F138" s="22">
        <v>0</v>
      </c>
      <c r="G138" s="22">
        <v>0</v>
      </c>
      <c r="H138" s="22">
        <v>0</v>
      </c>
      <c r="I138" s="22">
        <v>0</v>
      </c>
    </row>
    <row r="139" spans="1:9" x14ac:dyDescent="0.35">
      <c r="A139" s="22" t="s">
        <v>114</v>
      </c>
      <c r="B139" s="22" t="s">
        <v>294</v>
      </c>
      <c r="C139" s="22" t="s">
        <v>389</v>
      </c>
      <c r="D139" s="22" t="s">
        <v>390</v>
      </c>
      <c r="E139" s="22">
        <v>7662</v>
      </c>
      <c r="F139" s="22">
        <v>19781</v>
      </c>
      <c r="G139" s="22">
        <v>0</v>
      </c>
      <c r="H139" s="22">
        <v>0</v>
      </c>
      <c r="I139" s="22">
        <v>27443</v>
      </c>
    </row>
    <row r="140" spans="1:9" x14ac:dyDescent="0.35">
      <c r="A140" s="22" t="s">
        <v>114</v>
      </c>
      <c r="B140" s="22" t="s">
        <v>294</v>
      </c>
      <c r="C140" s="22" t="s">
        <v>391</v>
      </c>
      <c r="D140" s="22" t="s">
        <v>392</v>
      </c>
      <c r="E140" s="22">
        <v>4353</v>
      </c>
      <c r="F140" s="22">
        <v>0</v>
      </c>
      <c r="G140" s="22">
        <v>0</v>
      </c>
      <c r="H140" s="22">
        <v>0</v>
      </c>
      <c r="I140" s="22">
        <v>4353</v>
      </c>
    </row>
    <row r="141" spans="1:9" x14ac:dyDescent="0.35">
      <c r="A141" s="22" t="s">
        <v>114</v>
      </c>
      <c r="B141" s="22" t="s">
        <v>294</v>
      </c>
      <c r="C141" s="22" t="s">
        <v>393</v>
      </c>
      <c r="D141" s="22" t="s">
        <v>394</v>
      </c>
      <c r="E141" s="22">
        <v>0</v>
      </c>
      <c r="F141" s="22">
        <v>0</v>
      </c>
      <c r="G141" s="22">
        <v>0</v>
      </c>
      <c r="H141" s="22">
        <v>0</v>
      </c>
      <c r="I141" s="22">
        <v>0</v>
      </c>
    </row>
    <row r="142" spans="1:9" x14ac:dyDescent="0.35">
      <c r="A142" s="22" t="s">
        <v>114</v>
      </c>
      <c r="B142" s="22" t="s">
        <v>294</v>
      </c>
      <c r="C142" s="22" t="s">
        <v>395</v>
      </c>
      <c r="D142" s="22" t="s">
        <v>396</v>
      </c>
      <c r="E142" s="22">
        <v>0</v>
      </c>
      <c r="F142" s="22">
        <v>4564</v>
      </c>
      <c r="G142" s="22">
        <v>0</v>
      </c>
      <c r="H142" s="22">
        <v>1386</v>
      </c>
      <c r="I142" s="22">
        <v>5950</v>
      </c>
    </row>
    <row r="143" spans="1:9" x14ac:dyDescent="0.35">
      <c r="A143" s="22" t="s">
        <v>114</v>
      </c>
      <c r="B143" s="22" t="s">
        <v>294</v>
      </c>
      <c r="C143" s="22" t="s">
        <v>397</v>
      </c>
      <c r="D143" s="22" t="s">
        <v>398</v>
      </c>
      <c r="E143" s="22">
        <v>28624</v>
      </c>
      <c r="F143" s="22">
        <v>5790</v>
      </c>
      <c r="G143" s="22">
        <v>0</v>
      </c>
      <c r="H143" s="22">
        <v>0</v>
      </c>
      <c r="I143" s="22">
        <v>34414</v>
      </c>
    </row>
    <row r="144" spans="1:9" x14ac:dyDescent="0.35">
      <c r="A144" s="22" t="s">
        <v>114</v>
      </c>
      <c r="B144" s="22" t="s">
        <v>294</v>
      </c>
      <c r="C144" s="22" t="s">
        <v>399</v>
      </c>
      <c r="D144" s="22" t="s">
        <v>400</v>
      </c>
      <c r="E144" s="22">
        <v>12960</v>
      </c>
      <c r="F144" s="22">
        <v>9013</v>
      </c>
      <c r="G144" s="22">
        <v>0</v>
      </c>
      <c r="H144" s="22">
        <v>0</v>
      </c>
      <c r="I144" s="22">
        <v>21973</v>
      </c>
    </row>
    <row r="145" spans="1:9" x14ac:dyDescent="0.35">
      <c r="A145" s="22" t="s">
        <v>114</v>
      </c>
      <c r="B145" s="22" t="s">
        <v>294</v>
      </c>
      <c r="C145" s="22" t="s">
        <v>401</v>
      </c>
      <c r="D145" s="22" t="s">
        <v>402</v>
      </c>
      <c r="E145" s="22">
        <v>29886</v>
      </c>
      <c r="F145" s="22">
        <v>85</v>
      </c>
      <c r="G145" s="22">
        <v>0</v>
      </c>
      <c r="H145" s="22">
        <v>0</v>
      </c>
      <c r="I145" s="22">
        <v>29971</v>
      </c>
    </row>
    <row r="146" spans="1:9" x14ac:dyDescent="0.35">
      <c r="A146" s="22" t="s">
        <v>114</v>
      </c>
      <c r="B146" s="22" t="s">
        <v>294</v>
      </c>
      <c r="C146" s="22" t="s">
        <v>403</v>
      </c>
      <c r="D146" s="22" t="s">
        <v>404</v>
      </c>
      <c r="E146" s="22">
        <v>0</v>
      </c>
      <c r="F146" s="22">
        <v>24868</v>
      </c>
      <c r="G146" s="22">
        <v>0</v>
      </c>
      <c r="H146" s="22">
        <v>0</v>
      </c>
      <c r="I146" s="22">
        <v>24868</v>
      </c>
    </row>
    <row r="147" spans="1:9" x14ac:dyDescent="0.35">
      <c r="A147" s="22" t="s">
        <v>114</v>
      </c>
      <c r="B147" s="22" t="s">
        <v>294</v>
      </c>
      <c r="C147" s="22" t="s">
        <v>405</v>
      </c>
      <c r="D147" s="22" t="s">
        <v>406</v>
      </c>
      <c r="E147" s="22">
        <v>0</v>
      </c>
      <c r="F147" s="22">
        <v>1714</v>
      </c>
      <c r="G147" s="22">
        <v>0</v>
      </c>
      <c r="H147" s="22">
        <v>0</v>
      </c>
      <c r="I147" s="22">
        <v>1714</v>
      </c>
    </row>
    <row r="148" spans="1:9" x14ac:dyDescent="0.35">
      <c r="A148" s="22" t="s">
        <v>114</v>
      </c>
      <c r="B148" s="22" t="s">
        <v>294</v>
      </c>
      <c r="C148" s="22" t="s">
        <v>407</v>
      </c>
      <c r="D148" s="22" t="s">
        <v>408</v>
      </c>
      <c r="E148" s="22">
        <v>37622</v>
      </c>
      <c r="F148" s="22">
        <v>23408</v>
      </c>
      <c r="G148" s="22">
        <v>0</v>
      </c>
      <c r="H148" s="22">
        <v>0</v>
      </c>
      <c r="I148" s="22">
        <v>61030</v>
      </c>
    </row>
    <row r="149" spans="1:9" x14ac:dyDescent="0.35">
      <c r="A149" s="22" t="s">
        <v>114</v>
      </c>
      <c r="B149" s="22" t="s">
        <v>294</v>
      </c>
      <c r="C149" s="22" t="s">
        <v>409</v>
      </c>
      <c r="D149" s="22" t="s">
        <v>410</v>
      </c>
      <c r="E149" s="22">
        <v>0</v>
      </c>
      <c r="F149" s="22">
        <v>0</v>
      </c>
      <c r="G149" s="22">
        <v>0</v>
      </c>
      <c r="H149" s="22">
        <v>0</v>
      </c>
      <c r="I149" s="22">
        <v>0</v>
      </c>
    </row>
    <row r="150" spans="1:9" x14ac:dyDescent="0.35">
      <c r="A150" s="22" t="s">
        <v>114</v>
      </c>
      <c r="B150" s="22" t="s">
        <v>294</v>
      </c>
      <c r="C150" s="22" t="s">
        <v>411</v>
      </c>
      <c r="D150" s="22" t="s">
        <v>412</v>
      </c>
      <c r="E150" s="22">
        <v>0</v>
      </c>
      <c r="F150" s="22">
        <v>13105</v>
      </c>
      <c r="G150" s="22">
        <v>0</v>
      </c>
      <c r="H150" s="22">
        <v>0</v>
      </c>
      <c r="I150" s="22">
        <v>13105</v>
      </c>
    </row>
    <row r="151" spans="1:9" x14ac:dyDescent="0.35">
      <c r="A151" s="22" t="s">
        <v>114</v>
      </c>
      <c r="B151" s="22" t="s">
        <v>294</v>
      </c>
      <c r="C151" s="22" t="s">
        <v>413</v>
      </c>
      <c r="D151" s="22" t="s">
        <v>414</v>
      </c>
      <c r="E151" s="22">
        <v>0</v>
      </c>
      <c r="F151" s="22">
        <v>0</v>
      </c>
      <c r="G151" s="22">
        <v>0</v>
      </c>
      <c r="H151" s="22">
        <v>0</v>
      </c>
      <c r="I151" s="22">
        <v>0</v>
      </c>
    </row>
    <row r="152" spans="1:9" x14ac:dyDescent="0.35">
      <c r="A152" s="22" t="s">
        <v>114</v>
      </c>
      <c r="B152" s="22" t="s">
        <v>294</v>
      </c>
      <c r="C152" s="22" t="s">
        <v>415</v>
      </c>
      <c r="D152" s="22" t="s">
        <v>416</v>
      </c>
      <c r="E152" s="22">
        <v>0</v>
      </c>
      <c r="F152" s="22">
        <v>4638</v>
      </c>
      <c r="G152" s="22">
        <v>0</v>
      </c>
      <c r="H152" s="22">
        <v>0</v>
      </c>
      <c r="I152" s="22">
        <v>4638</v>
      </c>
    </row>
    <row r="153" spans="1:9" x14ac:dyDescent="0.35">
      <c r="A153" s="22" t="s">
        <v>114</v>
      </c>
      <c r="B153" s="22" t="s">
        <v>294</v>
      </c>
      <c r="C153" s="22" t="s">
        <v>417</v>
      </c>
      <c r="D153" s="22" t="s">
        <v>418</v>
      </c>
      <c r="E153" s="22">
        <v>5640</v>
      </c>
      <c r="F153" s="22">
        <v>12952</v>
      </c>
      <c r="G153" s="22">
        <v>0</v>
      </c>
      <c r="H153" s="22">
        <v>0</v>
      </c>
      <c r="I153" s="22">
        <v>18592</v>
      </c>
    </row>
    <row r="154" spans="1:9" x14ac:dyDescent="0.35">
      <c r="A154" s="22" t="s">
        <v>114</v>
      </c>
      <c r="B154" s="22" t="s">
        <v>294</v>
      </c>
      <c r="C154" s="22" t="s">
        <v>419</v>
      </c>
      <c r="D154" s="22" t="s">
        <v>420</v>
      </c>
      <c r="E154" s="22">
        <v>0</v>
      </c>
      <c r="F154" s="22">
        <v>0</v>
      </c>
      <c r="G154" s="22">
        <v>0</v>
      </c>
      <c r="H154" s="22">
        <v>0</v>
      </c>
      <c r="I154" s="22">
        <v>0</v>
      </c>
    </row>
    <row r="155" spans="1:9" x14ac:dyDescent="0.35">
      <c r="A155" s="22" t="s">
        <v>114</v>
      </c>
      <c r="B155" s="22" t="s">
        <v>294</v>
      </c>
      <c r="C155" s="22" t="s">
        <v>421</v>
      </c>
      <c r="D155" s="22" t="s">
        <v>422</v>
      </c>
      <c r="E155" s="22">
        <v>10748</v>
      </c>
      <c r="F155" s="22">
        <v>24126</v>
      </c>
      <c r="G155" s="22">
        <v>0</v>
      </c>
      <c r="H155" s="22">
        <v>0</v>
      </c>
      <c r="I155" s="22">
        <v>34874</v>
      </c>
    </row>
    <row r="156" spans="1:9" x14ac:dyDescent="0.35">
      <c r="A156" s="22" t="s">
        <v>114</v>
      </c>
      <c r="B156" s="22" t="s">
        <v>294</v>
      </c>
      <c r="C156" s="22" t="s">
        <v>423</v>
      </c>
      <c r="D156" s="22" t="s">
        <v>424</v>
      </c>
      <c r="E156" s="22">
        <v>49298</v>
      </c>
      <c r="F156" s="22">
        <v>64036</v>
      </c>
      <c r="G156" s="22">
        <v>0</v>
      </c>
      <c r="H156" s="22">
        <v>0</v>
      </c>
      <c r="I156" s="22">
        <v>113334</v>
      </c>
    </row>
    <row r="157" spans="1:9" x14ac:dyDescent="0.35">
      <c r="A157" s="22" t="s">
        <v>114</v>
      </c>
      <c r="B157" s="22" t="s">
        <v>294</v>
      </c>
      <c r="C157" s="22" t="s">
        <v>425</v>
      </c>
      <c r="D157" s="22" t="s">
        <v>426</v>
      </c>
      <c r="E157" s="22">
        <v>0</v>
      </c>
      <c r="F157" s="22">
        <v>0</v>
      </c>
      <c r="G157" s="22">
        <v>0</v>
      </c>
      <c r="H157" s="22">
        <v>0</v>
      </c>
      <c r="I157" s="22">
        <v>0</v>
      </c>
    </row>
    <row r="158" spans="1:9" x14ac:dyDescent="0.35">
      <c r="A158" s="22" t="s">
        <v>114</v>
      </c>
      <c r="B158" s="22" t="s">
        <v>294</v>
      </c>
      <c r="C158" s="22" t="s">
        <v>427</v>
      </c>
      <c r="D158" s="22" t="s">
        <v>428</v>
      </c>
      <c r="E158" s="22">
        <v>2453</v>
      </c>
      <c r="F158" s="22">
        <v>3453</v>
      </c>
      <c r="G158" s="22">
        <v>0</v>
      </c>
      <c r="H158" s="22">
        <v>0</v>
      </c>
      <c r="I158" s="22">
        <v>5906</v>
      </c>
    </row>
    <row r="159" spans="1:9" x14ac:dyDescent="0.35">
      <c r="A159" s="22" t="s">
        <v>114</v>
      </c>
      <c r="B159" s="22" t="s">
        <v>294</v>
      </c>
      <c r="C159" s="22" t="s">
        <v>429</v>
      </c>
      <c r="D159" s="22" t="s">
        <v>430</v>
      </c>
      <c r="E159" s="22">
        <v>6069</v>
      </c>
      <c r="F159" s="22">
        <v>43425</v>
      </c>
      <c r="G159" s="22">
        <v>0</v>
      </c>
      <c r="H159" s="22">
        <v>0</v>
      </c>
      <c r="I159" s="22">
        <v>49494</v>
      </c>
    </row>
    <row r="160" spans="1:9" x14ac:dyDescent="0.35">
      <c r="A160" s="22" t="s">
        <v>114</v>
      </c>
      <c r="B160" s="22" t="s">
        <v>294</v>
      </c>
      <c r="C160" s="22" t="s">
        <v>431</v>
      </c>
      <c r="D160" s="22" t="s">
        <v>432</v>
      </c>
      <c r="E160" s="22">
        <v>5209</v>
      </c>
      <c r="F160" s="22">
        <v>36143</v>
      </c>
      <c r="G160" s="22">
        <v>52162</v>
      </c>
      <c r="H160" s="22">
        <v>0</v>
      </c>
      <c r="I160" s="22">
        <v>93514</v>
      </c>
    </row>
    <row r="161" spans="1:9" x14ac:dyDescent="0.35">
      <c r="A161" s="22" t="s">
        <v>114</v>
      </c>
      <c r="B161" s="22" t="s">
        <v>294</v>
      </c>
      <c r="C161" s="22" t="s">
        <v>433</v>
      </c>
      <c r="D161" s="22" t="s">
        <v>434</v>
      </c>
      <c r="E161" s="22">
        <v>17446</v>
      </c>
      <c r="F161" s="22">
        <v>37290</v>
      </c>
      <c r="G161" s="22">
        <v>0</v>
      </c>
      <c r="H161" s="22">
        <v>0</v>
      </c>
      <c r="I161" s="22">
        <v>54736</v>
      </c>
    </row>
    <row r="162" spans="1:9" x14ac:dyDescent="0.35">
      <c r="A162" s="22" t="s">
        <v>114</v>
      </c>
      <c r="B162" s="22" t="s">
        <v>294</v>
      </c>
      <c r="C162" s="22" t="s">
        <v>435</v>
      </c>
      <c r="D162" s="22" t="s">
        <v>436</v>
      </c>
      <c r="E162" s="22">
        <v>0</v>
      </c>
      <c r="F162" s="22">
        <v>9574</v>
      </c>
      <c r="G162" s="22">
        <v>0</v>
      </c>
      <c r="H162" s="22">
        <v>0</v>
      </c>
      <c r="I162" s="22">
        <v>9574</v>
      </c>
    </row>
    <row r="163" spans="1:9" x14ac:dyDescent="0.35">
      <c r="A163" s="22" t="s">
        <v>114</v>
      </c>
      <c r="B163" s="22" t="s">
        <v>294</v>
      </c>
      <c r="C163" s="22" t="s">
        <v>437</v>
      </c>
      <c r="D163" s="22" t="s">
        <v>438</v>
      </c>
      <c r="E163" s="22">
        <v>3101</v>
      </c>
      <c r="F163" s="22">
        <v>0</v>
      </c>
      <c r="G163" s="22">
        <v>0</v>
      </c>
      <c r="H163" s="22">
        <v>0</v>
      </c>
      <c r="I163" s="22">
        <v>3101</v>
      </c>
    </row>
    <row r="164" spans="1:9" x14ac:dyDescent="0.35">
      <c r="A164" s="22" t="s">
        <v>114</v>
      </c>
      <c r="B164" s="22" t="s">
        <v>294</v>
      </c>
      <c r="C164" s="22" t="s">
        <v>439</v>
      </c>
      <c r="D164" s="22" t="s">
        <v>440</v>
      </c>
      <c r="E164" s="22">
        <v>0</v>
      </c>
      <c r="F164" s="22">
        <v>0</v>
      </c>
      <c r="G164" s="22">
        <v>0</v>
      </c>
      <c r="H164" s="22">
        <v>0</v>
      </c>
      <c r="I164" s="22">
        <v>0</v>
      </c>
    </row>
    <row r="165" spans="1:9" x14ac:dyDescent="0.35">
      <c r="A165" s="22" t="s">
        <v>114</v>
      </c>
      <c r="B165" s="22" t="s">
        <v>294</v>
      </c>
      <c r="C165" s="22" t="s">
        <v>441</v>
      </c>
      <c r="D165" s="22" t="s">
        <v>442</v>
      </c>
      <c r="E165" s="22">
        <v>23038</v>
      </c>
      <c r="F165" s="22">
        <v>0</v>
      </c>
      <c r="G165" s="22">
        <v>0</v>
      </c>
      <c r="H165" s="22">
        <v>0</v>
      </c>
      <c r="I165" s="22">
        <v>23038</v>
      </c>
    </row>
    <row r="166" spans="1:9" x14ac:dyDescent="0.35">
      <c r="A166" s="22" t="s">
        <v>114</v>
      </c>
      <c r="B166" s="22" t="s">
        <v>294</v>
      </c>
      <c r="C166" s="22" t="s">
        <v>443</v>
      </c>
      <c r="D166" s="22" t="s">
        <v>444</v>
      </c>
      <c r="E166" s="22">
        <v>0</v>
      </c>
      <c r="F166" s="22">
        <v>21908</v>
      </c>
      <c r="G166" s="22">
        <v>0</v>
      </c>
      <c r="H166" s="22">
        <v>0</v>
      </c>
      <c r="I166" s="22">
        <v>21908</v>
      </c>
    </row>
    <row r="167" spans="1:9" x14ac:dyDescent="0.35">
      <c r="A167" s="22" t="s">
        <v>114</v>
      </c>
      <c r="B167" s="22" t="s">
        <v>294</v>
      </c>
      <c r="C167" s="22" t="s">
        <v>445</v>
      </c>
      <c r="D167" s="22" t="s">
        <v>446</v>
      </c>
      <c r="E167" s="22">
        <v>18841</v>
      </c>
      <c r="F167" s="22">
        <v>115632</v>
      </c>
      <c r="G167" s="22">
        <v>0</v>
      </c>
      <c r="H167" s="22">
        <v>0</v>
      </c>
      <c r="I167" s="22">
        <v>134473</v>
      </c>
    </row>
    <row r="168" spans="1:9" x14ac:dyDescent="0.35">
      <c r="A168" s="22" t="s">
        <v>114</v>
      </c>
      <c r="B168" s="22" t="s">
        <v>294</v>
      </c>
      <c r="C168" s="22" t="s">
        <v>447</v>
      </c>
      <c r="D168" s="22" t="s">
        <v>448</v>
      </c>
      <c r="E168" s="22">
        <v>1287</v>
      </c>
      <c r="F168" s="22">
        <v>0</v>
      </c>
      <c r="G168" s="22">
        <v>0</v>
      </c>
      <c r="H168" s="22">
        <v>0</v>
      </c>
      <c r="I168" s="22">
        <v>1287</v>
      </c>
    </row>
    <row r="169" spans="1:9" x14ac:dyDescent="0.35">
      <c r="A169" s="22" t="s">
        <v>114</v>
      </c>
      <c r="B169" s="22" t="s">
        <v>294</v>
      </c>
      <c r="C169" s="22" t="s">
        <v>449</v>
      </c>
      <c r="D169" s="22" t="s">
        <v>450</v>
      </c>
      <c r="E169" s="22">
        <v>0</v>
      </c>
      <c r="F169" s="22">
        <v>4000</v>
      </c>
      <c r="G169" s="22">
        <v>0</v>
      </c>
      <c r="H169" s="22">
        <v>0</v>
      </c>
      <c r="I169" s="22">
        <v>4000</v>
      </c>
    </row>
    <row r="170" spans="1:9" x14ac:dyDescent="0.35">
      <c r="A170" s="22" t="s">
        <v>114</v>
      </c>
      <c r="B170" s="22" t="s">
        <v>294</v>
      </c>
      <c r="C170" s="22" t="s">
        <v>451</v>
      </c>
      <c r="D170" s="22" t="s">
        <v>452</v>
      </c>
      <c r="E170" s="22">
        <v>12712</v>
      </c>
      <c r="F170" s="22">
        <v>245715</v>
      </c>
      <c r="G170" s="22">
        <v>0</v>
      </c>
      <c r="H170" s="22">
        <v>0</v>
      </c>
      <c r="I170" s="22">
        <v>258427</v>
      </c>
    </row>
    <row r="171" spans="1:9" x14ac:dyDescent="0.35">
      <c r="A171" s="22" t="s">
        <v>114</v>
      </c>
      <c r="B171" s="22" t="s">
        <v>294</v>
      </c>
      <c r="C171" s="22" t="s">
        <v>453</v>
      </c>
      <c r="D171" s="22" t="s">
        <v>454</v>
      </c>
      <c r="E171" s="22">
        <v>0</v>
      </c>
      <c r="F171" s="22">
        <v>12692</v>
      </c>
      <c r="G171" s="22">
        <v>0</v>
      </c>
      <c r="H171" s="22">
        <v>0</v>
      </c>
      <c r="I171" s="22">
        <v>12692</v>
      </c>
    </row>
    <row r="172" spans="1:9" x14ac:dyDescent="0.35">
      <c r="A172" s="22" t="s">
        <v>114</v>
      </c>
      <c r="B172" s="22" t="s">
        <v>294</v>
      </c>
      <c r="C172" s="22" t="s">
        <v>455</v>
      </c>
      <c r="D172" s="22" t="s">
        <v>456</v>
      </c>
      <c r="E172" s="22">
        <v>16931</v>
      </c>
      <c r="F172" s="22">
        <v>0</v>
      </c>
      <c r="G172" s="22">
        <v>0</v>
      </c>
      <c r="H172" s="22">
        <v>0</v>
      </c>
      <c r="I172" s="22">
        <v>16931</v>
      </c>
    </row>
    <row r="173" spans="1:9" x14ac:dyDescent="0.35">
      <c r="A173" s="22" t="s">
        <v>114</v>
      </c>
      <c r="B173" s="22" t="s">
        <v>294</v>
      </c>
      <c r="C173" s="22" t="s">
        <v>457</v>
      </c>
      <c r="D173" s="22" t="s">
        <v>458</v>
      </c>
      <c r="E173" s="22">
        <v>52722</v>
      </c>
      <c r="F173" s="22">
        <v>96866</v>
      </c>
      <c r="G173" s="22">
        <v>0</v>
      </c>
      <c r="H173" s="22">
        <v>0</v>
      </c>
      <c r="I173" s="22">
        <v>149588</v>
      </c>
    </row>
    <row r="174" spans="1:9" x14ac:dyDescent="0.35">
      <c r="A174" s="22" t="s">
        <v>114</v>
      </c>
      <c r="B174" s="22" t="s">
        <v>294</v>
      </c>
      <c r="C174" s="22" t="s">
        <v>459</v>
      </c>
      <c r="D174" s="22" t="s">
        <v>460</v>
      </c>
      <c r="E174" s="22">
        <v>0</v>
      </c>
      <c r="F174" s="22">
        <v>0</v>
      </c>
      <c r="G174" s="22">
        <v>0</v>
      </c>
      <c r="H174" s="22">
        <v>0</v>
      </c>
      <c r="I174" s="22">
        <v>0</v>
      </c>
    </row>
    <row r="175" spans="1:9" x14ac:dyDescent="0.35">
      <c r="A175" s="22" t="s">
        <v>114</v>
      </c>
      <c r="B175" s="22" t="s">
        <v>294</v>
      </c>
      <c r="C175" s="22" t="s">
        <v>461</v>
      </c>
      <c r="D175" s="22" t="s">
        <v>462</v>
      </c>
      <c r="E175" s="22">
        <v>10043</v>
      </c>
      <c r="F175" s="22">
        <v>35454</v>
      </c>
      <c r="G175" s="22">
        <v>0</v>
      </c>
      <c r="H175" s="22">
        <v>0</v>
      </c>
      <c r="I175" s="22">
        <v>45497</v>
      </c>
    </row>
    <row r="176" spans="1:9" x14ac:dyDescent="0.35">
      <c r="A176" s="22" t="s">
        <v>114</v>
      </c>
      <c r="B176" s="22" t="s">
        <v>294</v>
      </c>
      <c r="C176" s="22" t="s">
        <v>463</v>
      </c>
      <c r="D176" s="22" t="s">
        <v>464</v>
      </c>
      <c r="E176" s="22">
        <v>27729</v>
      </c>
      <c r="F176" s="22">
        <v>102818</v>
      </c>
      <c r="G176" s="22">
        <v>0</v>
      </c>
      <c r="H176" s="22">
        <v>0</v>
      </c>
      <c r="I176" s="22">
        <v>130547</v>
      </c>
    </row>
    <row r="177" spans="1:9" x14ac:dyDescent="0.35">
      <c r="A177" s="22" t="s">
        <v>114</v>
      </c>
      <c r="B177" s="22" t="s">
        <v>294</v>
      </c>
      <c r="C177" s="22" t="s">
        <v>465</v>
      </c>
      <c r="D177" s="22" t="s">
        <v>466</v>
      </c>
      <c r="E177" s="22">
        <v>16429</v>
      </c>
      <c r="F177" s="22">
        <v>6287</v>
      </c>
      <c r="G177" s="22">
        <v>0</v>
      </c>
      <c r="H177" s="22">
        <v>0</v>
      </c>
      <c r="I177" s="22">
        <v>22716</v>
      </c>
    </row>
    <row r="178" spans="1:9" x14ac:dyDescent="0.35">
      <c r="A178" s="22" t="s">
        <v>114</v>
      </c>
      <c r="B178" s="22" t="s">
        <v>294</v>
      </c>
      <c r="C178" s="22" t="s">
        <v>467</v>
      </c>
      <c r="D178" s="22" t="s">
        <v>468</v>
      </c>
      <c r="E178" s="22">
        <v>0</v>
      </c>
      <c r="F178" s="22">
        <v>0</v>
      </c>
      <c r="G178" s="22">
        <v>0</v>
      </c>
      <c r="H178" s="22">
        <v>0</v>
      </c>
      <c r="I178" s="22">
        <v>0</v>
      </c>
    </row>
    <row r="179" spans="1:9" x14ac:dyDescent="0.35">
      <c r="A179" s="22" t="s">
        <v>114</v>
      </c>
      <c r="B179" s="22" t="s">
        <v>294</v>
      </c>
      <c r="C179" s="22" t="s">
        <v>469</v>
      </c>
      <c r="D179" s="22" t="s">
        <v>470</v>
      </c>
      <c r="E179" s="22">
        <v>15859</v>
      </c>
      <c r="F179" s="22">
        <v>10773</v>
      </c>
      <c r="G179" s="22">
        <v>0</v>
      </c>
      <c r="H179" s="22">
        <v>0</v>
      </c>
      <c r="I179" s="22">
        <v>26632</v>
      </c>
    </row>
    <row r="180" spans="1:9" x14ac:dyDescent="0.35">
      <c r="A180" s="22" t="s">
        <v>114</v>
      </c>
      <c r="B180" s="22" t="s">
        <v>294</v>
      </c>
      <c r="C180" s="22" t="s">
        <v>471</v>
      </c>
      <c r="D180" s="22" t="s">
        <v>472</v>
      </c>
      <c r="E180" s="22">
        <v>5371</v>
      </c>
      <c r="F180" s="22">
        <v>0</v>
      </c>
      <c r="G180" s="22">
        <v>0</v>
      </c>
      <c r="H180" s="22">
        <v>0</v>
      </c>
      <c r="I180" s="22">
        <v>5371</v>
      </c>
    </row>
    <row r="181" spans="1:9" x14ac:dyDescent="0.35">
      <c r="A181" s="22" t="s">
        <v>114</v>
      </c>
      <c r="B181" s="22" t="s">
        <v>294</v>
      </c>
      <c r="C181" s="22" t="s">
        <v>473</v>
      </c>
      <c r="D181" s="22" t="s">
        <v>474</v>
      </c>
      <c r="E181" s="22">
        <v>9468</v>
      </c>
      <c r="F181" s="22">
        <v>32927</v>
      </c>
      <c r="G181" s="22">
        <v>0</v>
      </c>
      <c r="H181" s="22">
        <v>0</v>
      </c>
      <c r="I181" s="22">
        <v>42395</v>
      </c>
    </row>
    <row r="182" spans="1:9" x14ac:dyDescent="0.35">
      <c r="A182" s="22" t="s">
        <v>114</v>
      </c>
      <c r="B182" s="22" t="s">
        <v>294</v>
      </c>
      <c r="C182" s="22" t="s">
        <v>475</v>
      </c>
      <c r="D182" s="22" t="s">
        <v>476</v>
      </c>
      <c r="E182" s="22">
        <v>7908</v>
      </c>
      <c r="F182" s="22">
        <v>8326</v>
      </c>
      <c r="G182" s="22">
        <v>0</v>
      </c>
      <c r="H182" s="22">
        <v>0</v>
      </c>
      <c r="I182" s="22">
        <v>16234</v>
      </c>
    </row>
    <row r="183" spans="1:9" x14ac:dyDescent="0.35">
      <c r="A183" s="22" t="s">
        <v>114</v>
      </c>
      <c r="B183" s="22" t="s">
        <v>294</v>
      </c>
      <c r="C183" s="22" t="s">
        <v>477</v>
      </c>
      <c r="D183" s="22" t="s">
        <v>478</v>
      </c>
      <c r="E183" s="22">
        <v>0</v>
      </c>
      <c r="F183" s="22">
        <v>15348</v>
      </c>
      <c r="G183" s="22">
        <v>0</v>
      </c>
      <c r="H183" s="22">
        <v>0</v>
      </c>
      <c r="I183" s="22">
        <v>15348</v>
      </c>
    </row>
    <row r="184" spans="1:9" x14ac:dyDescent="0.35">
      <c r="A184" s="22" t="s">
        <v>114</v>
      </c>
      <c r="B184" s="22" t="s">
        <v>294</v>
      </c>
      <c r="C184" s="22" t="s">
        <v>479</v>
      </c>
      <c r="D184" s="22" t="s">
        <v>480</v>
      </c>
      <c r="E184" s="22">
        <v>9145</v>
      </c>
      <c r="F184" s="22">
        <v>7220</v>
      </c>
      <c r="G184" s="22">
        <v>0</v>
      </c>
      <c r="H184" s="22">
        <v>0</v>
      </c>
      <c r="I184" s="22">
        <v>16365</v>
      </c>
    </row>
    <row r="185" spans="1:9" x14ac:dyDescent="0.35">
      <c r="A185" s="22" t="s">
        <v>114</v>
      </c>
      <c r="B185" s="22" t="s">
        <v>294</v>
      </c>
      <c r="C185" s="22" t="s">
        <v>481</v>
      </c>
      <c r="D185" s="22" t="s">
        <v>482</v>
      </c>
      <c r="E185" s="22">
        <v>2457</v>
      </c>
      <c r="F185" s="22">
        <v>5610</v>
      </c>
      <c r="G185" s="22">
        <v>0</v>
      </c>
      <c r="H185" s="22">
        <v>0</v>
      </c>
      <c r="I185" s="22">
        <v>8067</v>
      </c>
    </row>
    <row r="186" spans="1:9" x14ac:dyDescent="0.35">
      <c r="A186" s="22" t="s">
        <v>114</v>
      </c>
      <c r="B186" s="22" t="s">
        <v>294</v>
      </c>
      <c r="C186" s="22" t="s">
        <v>483</v>
      </c>
      <c r="D186" s="22" t="s">
        <v>484</v>
      </c>
      <c r="E186" s="22">
        <v>14279</v>
      </c>
      <c r="F186" s="22">
        <v>11703</v>
      </c>
      <c r="G186" s="22">
        <v>0</v>
      </c>
      <c r="H186" s="22">
        <v>0</v>
      </c>
      <c r="I186" s="22">
        <v>25982</v>
      </c>
    </row>
    <row r="187" spans="1:9" x14ac:dyDescent="0.35">
      <c r="A187" s="22" t="s">
        <v>114</v>
      </c>
      <c r="B187" s="22" t="s">
        <v>294</v>
      </c>
      <c r="C187" s="22" t="s">
        <v>485</v>
      </c>
      <c r="D187" s="22" t="s">
        <v>486</v>
      </c>
      <c r="E187" s="22">
        <v>11274</v>
      </c>
      <c r="F187" s="22">
        <v>8950</v>
      </c>
      <c r="G187" s="22">
        <v>0</v>
      </c>
      <c r="H187" s="22">
        <v>0</v>
      </c>
      <c r="I187" s="22">
        <v>20224</v>
      </c>
    </row>
    <row r="188" spans="1:9" x14ac:dyDescent="0.35">
      <c r="A188" s="22" t="s">
        <v>114</v>
      </c>
      <c r="B188" s="22" t="s">
        <v>294</v>
      </c>
      <c r="C188" s="22" t="s">
        <v>487</v>
      </c>
      <c r="D188" s="22" t="s">
        <v>488</v>
      </c>
      <c r="E188" s="22">
        <v>11392</v>
      </c>
      <c r="F188" s="22">
        <v>12409</v>
      </c>
      <c r="G188" s="22">
        <v>0</v>
      </c>
      <c r="H188" s="22">
        <v>0</v>
      </c>
      <c r="I188" s="22">
        <v>23801</v>
      </c>
    </row>
    <row r="189" spans="1:9" x14ac:dyDescent="0.35">
      <c r="A189" s="22" t="s">
        <v>114</v>
      </c>
      <c r="B189" s="22" t="s">
        <v>294</v>
      </c>
      <c r="C189" s="22" t="s">
        <v>489</v>
      </c>
      <c r="D189" s="22" t="s">
        <v>490</v>
      </c>
      <c r="E189" s="22">
        <v>6006</v>
      </c>
      <c r="F189" s="22">
        <v>133</v>
      </c>
      <c r="G189" s="22">
        <v>0</v>
      </c>
      <c r="H189" s="22">
        <v>0</v>
      </c>
      <c r="I189" s="22">
        <v>6139</v>
      </c>
    </row>
    <row r="190" spans="1:9" x14ac:dyDescent="0.35">
      <c r="A190" s="22" t="s">
        <v>114</v>
      </c>
      <c r="B190" s="22" t="s">
        <v>294</v>
      </c>
      <c r="C190" s="22" t="s">
        <v>491</v>
      </c>
      <c r="D190" s="22" t="s">
        <v>492</v>
      </c>
      <c r="E190" s="22">
        <v>0</v>
      </c>
      <c r="F190" s="22">
        <v>991769</v>
      </c>
      <c r="G190" s="22">
        <v>0</v>
      </c>
      <c r="H190" s="22">
        <v>0</v>
      </c>
      <c r="I190" s="22">
        <v>991769</v>
      </c>
    </row>
    <row r="191" spans="1:9" x14ac:dyDescent="0.35">
      <c r="A191" s="22" t="s">
        <v>114</v>
      </c>
      <c r="B191" s="22" t="s">
        <v>294</v>
      </c>
      <c r="C191" s="22" t="s">
        <v>493</v>
      </c>
      <c r="D191" s="22" t="s">
        <v>494</v>
      </c>
      <c r="E191" s="22">
        <v>7936</v>
      </c>
      <c r="F191" s="22">
        <v>40740</v>
      </c>
      <c r="G191" s="22">
        <v>0</v>
      </c>
      <c r="H191" s="22">
        <v>0</v>
      </c>
      <c r="I191" s="22">
        <v>48676</v>
      </c>
    </row>
    <row r="192" spans="1:9" x14ac:dyDescent="0.35">
      <c r="A192" s="22" t="s">
        <v>114</v>
      </c>
      <c r="B192" s="22" t="s">
        <v>294</v>
      </c>
      <c r="C192" s="22" t="s">
        <v>495</v>
      </c>
      <c r="D192" s="22" t="s">
        <v>496</v>
      </c>
      <c r="E192" s="22">
        <v>2221</v>
      </c>
      <c r="F192" s="22">
        <v>12453</v>
      </c>
      <c r="G192" s="22">
        <v>0</v>
      </c>
      <c r="H192" s="22">
        <v>0</v>
      </c>
      <c r="I192" s="22">
        <v>14674</v>
      </c>
    </row>
    <row r="193" spans="1:9" x14ac:dyDescent="0.35">
      <c r="A193" s="22" t="s">
        <v>114</v>
      </c>
      <c r="B193" s="22" t="s">
        <v>294</v>
      </c>
      <c r="C193" s="22" t="s">
        <v>497</v>
      </c>
      <c r="D193" s="22" t="s">
        <v>498</v>
      </c>
      <c r="E193" s="22">
        <v>2758</v>
      </c>
      <c r="F193" s="22">
        <v>41778</v>
      </c>
      <c r="G193" s="22">
        <v>0</v>
      </c>
      <c r="H193" s="22">
        <v>0</v>
      </c>
      <c r="I193" s="22">
        <v>44536</v>
      </c>
    </row>
    <row r="194" spans="1:9" x14ac:dyDescent="0.35">
      <c r="A194" s="22" t="s">
        <v>114</v>
      </c>
      <c r="B194" s="22" t="s">
        <v>294</v>
      </c>
      <c r="C194" s="22" t="s">
        <v>499</v>
      </c>
      <c r="D194" s="22" t="s">
        <v>500</v>
      </c>
      <c r="E194" s="22">
        <v>8682</v>
      </c>
      <c r="F194" s="22">
        <v>31171</v>
      </c>
      <c r="G194" s="22">
        <v>0</v>
      </c>
      <c r="H194" s="22">
        <v>0</v>
      </c>
      <c r="I194" s="22">
        <v>39853</v>
      </c>
    </row>
    <row r="195" spans="1:9" x14ac:dyDescent="0.35">
      <c r="A195" s="22" t="s">
        <v>114</v>
      </c>
      <c r="B195" s="22" t="s">
        <v>294</v>
      </c>
      <c r="C195" s="22" t="s">
        <v>501</v>
      </c>
      <c r="D195" s="22" t="s">
        <v>502</v>
      </c>
      <c r="E195" s="22">
        <v>0</v>
      </c>
      <c r="F195" s="22">
        <v>0</v>
      </c>
      <c r="G195" s="22">
        <v>0</v>
      </c>
      <c r="H195" s="22">
        <v>0</v>
      </c>
      <c r="I195" s="22">
        <v>0</v>
      </c>
    </row>
    <row r="196" spans="1:9" x14ac:dyDescent="0.35">
      <c r="A196" s="22" t="s">
        <v>114</v>
      </c>
      <c r="B196" s="22" t="s">
        <v>294</v>
      </c>
      <c r="C196" s="22" t="s">
        <v>503</v>
      </c>
      <c r="D196" s="22" t="s">
        <v>504</v>
      </c>
      <c r="E196" s="22">
        <v>42534</v>
      </c>
      <c r="F196" s="22">
        <v>30040</v>
      </c>
      <c r="G196" s="22">
        <v>0</v>
      </c>
      <c r="H196" s="22">
        <v>0</v>
      </c>
      <c r="I196" s="22">
        <v>72574</v>
      </c>
    </row>
    <row r="197" spans="1:9" x14ac:dyDescent="0.35">
      <c r="A197" s="22" t="s">
        <v>114</v>
      </c>
      <c r="B197" s="22" t="s">
        <v>294</v>
      </c>
      <c r="C197" s="22" t="s">
        <v>505</v>
      </c>
      <c r="D197" s="22" t="s">
        <v>506</v>
      </c>
      <c r="E197" s="22">
        <v>10355</v>
      </c>
      <c r="F197" s="22">
        <v>109903</v>
      </c>
      <c r="G197" s="22">
        <v>0</v>
      </c>
      <c r="H197" s="22">
        <v>0</v>
      </c>
      <c r="I197" s="22">
        <v>120258</v>
      </c>
    </row>
    <row r="198" spans="1:9" x14ac:dyDescent="0.35">
      <c r="A198" s="22" t="s">
        <v>114</v>
      </c>
      <c r="B198" s="22" t="s">
        <v>507</v>
      </c>
      <c r="C198" s="22" t="s">
        <v>508</v>
      </c>
      <c r="D198" s="22" t="s">
        <v>509</v>
      </c>
      <c r="E198" s="22">
        <v>1488</v>
      </c>
      <c r="F198" s="22">
        <v>0</v>
      </c>
      <c r="G198" s="22">
        <v>0</v>
      </c>
      <c r="H198" s="22">
        <v>0</v>
      </c>
      <c r="I198" s="22">
        <v>1488</v>
      </c>
    </row>
    <row r="199" spans="1:9" x14ac:dyDescent="0.35">
      <c r="A199" s="22" t="s">
        <v>114</v>
      </c>
      <c r="B199" s="22" t="s">
        <v>507</v>
      </c>
      <c r="C199" s="22" t="s">
        <v>510</v>
      </c>
      <c r="D199" s="22" t="s">
        <v>511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</row>
    <row r="200" spans="1:9" x14ac:dyDescent="0.35">
      <c r="A200" s="22" t="s">
        <v>114</v>
      </c>
      <c r="B200" s="22" t="s">
        <v>507</v>
      </c>
      <c r="C200" s="22" t="s">
        <v>512</v>
      </c>
      <c r="D200" s="22" t="s">
        <v>513</v>
      </c>
      <c r="E200" s="22">
        <v>1815</v>
      </c>
      <c r="F200" s="22">
        <v>0</v>
      </c>
      <c r="G200" s="22">
        <v>0</v>
      </c>
      <c r="H200" s="22">
        <v>0</v>
      </c>
      <c r="I200" s="22">
        <v>1815</v>
      </c>
    </row>
    <row r="201" spans="1:9" x14ac:dyDescent="0.35">
      <c r="A201" s="22" t="s">
        <v>114</v>
      </c>
      <c r="B201" s="22" t="s">
        <v>507</v>
      </c>
      <c r="C201" s="22" t="s">
        <v>514</v>
      </c>
      <c r="D201" s="22" t="s">
        <v>515</v>
      </c>
      <c r="E201" s="22">
        <v>0</v>
      </c>
      <c r="F201" s="22">
        <v>0</v>
      </c>
      <c r="G201" s="22">
        <v>0</v>
      </c>
      <c r="H201" s="22">
        <v>0</v>
      </c>
      <c r="I201" s="22">
        <v>0</v>
      </c>
    </row>
    <row r="202" spans="1:9" x14ac:dyDescent="0.35">
      <c r="A202" s="22" t="s">
        <v>114</v>
      </c>
      <c r="B202" s="22" t="s">
        <v>507</v>
      </c>
      <c r="C202" s="22" t="s">
        <v>516</v>
      </c>
      <c r="D202" s="22" t="s">
        <v>517</v>
      </c>
      <c r="E202" s="22">
        <v>0</v>
      </c>
      <c r="F202" s="22">
        <v>0</v>
      </c>
      <c r="G202" s="22">
        <v>0</v>
      </c>
      <c r="H202" s="22">
        <v>0</v>
      </c>
      <c r="I202" s="22">
        <v>0</v>
      </c>
    </row>
    <row r="203" spans="1:9" x14ac:dyDescent="0.35">
      <c r="A203" s="22" t="s">
        <v>114</v>
      </c>
      <c r="B203" s="22" t="s">
        <v>507</v>
      </c>
      <c r="C203" s="22" t="s">
        <v>518</v>
      </c>
      <c r="D203" s="22" t="s">
        <v>519</v>
      </c>
      <c r="E203" s="22">
        <v>9368</v>
      </c>
      <c r="F203" s="22">
        <v>0</v>
      </c>
      <c r="G203" s="22">
        <v>0</v>
      </c>
      <c r="H203" s="22">
        <v>0</v>
      </c>
      <c r="I203" s="22">
        <v>9368</v>
      </c>
    </row>
    <row r="204" spans="1:9" x14ac:dyDescent="0.35">
      <c r="A204" s="22" t="s">
        <v>114</v>
      </c>
      <c r="B204" s="22" t="s">
        <v>507</v>
      </c>
      <c r="C204" s="22" t="s">
        <v>520</v>
      </c>
      <c r="D204" s="22" t="s">
        <v>521</v>
      </c>
      <c r="E204" s="22">
        <v>0</v>
      </c>
      <c r="F204" s="22">
        <v>0</v>
      </c>
      <c r="G204" s="22">
        <v>0</v>
      </c>
      <c r="H204" s="22">
        <v>0</v>
      </c>
      <c r="I204" s="22">
        <v>0</v>
      </c>
    </row>
    <row r="205" spans="1:9" x14ac:dyDescent="0.35">
      <c r="A205" s="22" t="s">
        <v>114</v>
      </c>
      <c r="B205" s="22" t="s">
        <v>507</v>
      </c>
      <c r="C205" s="22" t="s">
        <v>522</v>
      </c>
      <c r="D205" s="22" t="s">
        <v>523</v>
      </c>
      <c r="E205" s="22">
        <v>0</v>
      </c>
      <c r="F205" s="22">
        <v>1742</v>
      </c>
      <c r="G205" s="22">
        <v>0</v>
      </c>
      <c r="H205" s="22">
        <v>0</v>
      </c>
      <c r="I205" s="22">
        <v>1742</v>
      </c>
    </row>
    <row r="206" spans="1:9" x14ac:dyDescent="0.35">
      <c r="A206" s="22" t="s">
        <v>114</v>
      </c>
      <c r="B206" s="22" t="s">
        <v>507</v>
      </c>
      <c r="C206" s="22" t="s">
        <v>524</v>
      </c>
      <c r="D206" s="22" t="s">
        <v>525</v>
      </c>
      <c r="E206" s="22">
        <v>0</v>
      </c>
      <c r="F206" s="22">
        <v>0</v>
      </c>
      <c r="G206" s="22">
        <v>0</v>
      </c>
      <c r="H206" s="22">
        <v>0</v>
      </c>
      <c r="I206" s="22">
        <v>0</v>
      </c>
    </row>
    <row r="207" spans="1:9" x14ac:dyDescent="0.35">
      <c r="A207" s="22" t="s">
        <v>114</v>
      </c>
      <c r="B207" s="22" t="s">
        <v>507</v>
      </c>
      <c r="C207" s="22" t="s">
        <v>526</v>
      </c>
      <c r="D207" s="22" t="s">
        <v>527</v>
      </c>
      <c r="E207" s="22">
        <v>4187</v>
      </c>
      <c r="F207" s="22">
        <v>1523</v>
      </c>
      <c r="G207" s="22">
        <v>0</v>
      </c>
      <c r="H207" s="22">
        <v>3851</v>
      </c>
      <c r="I207" s="22">
        <v>9561</v>
      </c>
    </row>
    <row r="208" spans="1:9" x14ac:dyDescent="0.35">
      <c r="A208" s="22" t="s">
        <v>114</v>
      </c>
      <c r="B208" s="22" t="s">
        <v>507</v>
      </c>
      <c r="C208" s="22" t="s">
        <v>528</v>
      </c>
      <c r="D208" s="22" t="s">
        <v>529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</row>
    <row r="209" spans="1:9" x14ac:dyDescent="0.35">
      <c r="A209" s="22" t="s">
        <v>114</v>
      </c>
      <c r="B209" s="22" t="s">
        <v>507</v>
      </c>
      <c r="C209" s="22" t="s">
        <v>530</v>
      </c>
      <c r="D209" s="22" t="s">
        <v>531</v>
      </c>
      <c r="E209" s="22">
        <v>852</v>
      </c>
      <c r="F209" s="22">
        <v>0</v>
      </c>
      <c r="G209" s="22">
        <v>0</v>
      </c>
      <c r="H209" s="22">
        <v>0</v>
      </c>
      <c r="I209" s="22">
        <v>852</v>
      </c>
    </row>
    <row r="210" spans="1:9" x14ac:dyDescent="0.35">
      <c r="A210" s="22" t="s">
        <v>114</v>
      </c>
      <c r="B210" s="22" t="s">
        <v>507</v>
      </c>
      <c r="C210" s="22" t="s">
        <v>532</v>
      </c>
      <c r="D210" s="22" t="s">
        <v>533</v>
      </c>
      <c r="E210" s="22">
        <v>0</v>
      </c>
      <c r="F210" s="22">
        <v>0</v>
      </c>
      <c r="G210" s="22">
        <v>0</v>
      </c>
      <c r="H210" s="22">
        <v>0</v>
      </c>
      <c r="I210" s="22">
        <v>0</v>
      </c>
    </row>
    <row r="211" spans="1:9" x14ac:dyDescent="0.35">
      <c r="A211" s="22" t="s">
        <v>114</v>
      </c>
      <c r="B211" s="22" t="s">
        <v>507</v>
      </c>
      <c r="C211" s="22" t="s">
        <v>534</v>
      </c>
      <c r="D211" s="22" t="s">
        <v>535</v>
      </c>
      <c r="E211" s="22">
        <v>6888</v>
      </c>
      <c r="F211" s="22">
        <v>12247</v>
      </c>
      <c r="G211" s="22">
        <v>0</v>
      </c>
      <c r="H211" s="22">
        <v>0</v>
      </c>
      <c r="I211" s="22">
        <v>19135</v>
      </c>
    </row>
    <row r="212" spans="1:9" x14ac:dyDescent="0.35">
      <c r="A212" s="22" t="s">
        <v>114</v>
      </c>
      <c r="B212" s="22" t="s">
        <v>507</v>
      </c>
      <c r="C212" s="22" t="s">
        <v>536</v>
      </c>
      <c r="D212" s="22" t="s">
        <v>537</v>
      </c>
      <c r="E212" s="22">
        <v>7260</v>
      </c>
      <c r="F212" s="22">
        <v>6247</v>
      </c>
      <c r="G212" s="22">
        <v>0</v>
      </c>
      <c r="H212" s="22">
        <v>0</v>
      </c>
      <c r="I212" s="22">
        <v>13507</v>
      </c>
    </row>
    <row r="213" spans="1:9" x14ac:dyDescent="0.35">
      <c r="A213" s="22" t="s">
        <v>114</v>
      </c>
      <c r="B213" s="22" t="s">
        <v>507</v>
      </c>
      <c r="C213" s="22" t="s">
        <v>538</v>
      </c>
      <c r="D213" s="22" t="s">
        <v>539</v>
      </c>
      <c r="E213" s="22">
        <v>0</v>
      </c>
      <c r="F213" s="22">
        <v>0</v>
      </c>
      <c r="G213" s="22">
        <v>0</v>
      </c>
      <c r="H213" s="22">
        <v>0</v>
      </c>
      <c r="I213" s="22">
        <v>0</v>
      </c>
    </row>
    <row r="214" spans="1:9" x14ac:dyDescent="0.35">
      <c r="A214" s="22" t="s">
        <v>114</v>
      </c>
      <c r="B214" s="22" t="s">
        <v>507</v>
      </c>
      <c r="C214" s="22" t="s">
        <v>540</v>
      </c>
      <c r="D214" s="22" t="s">
        <v>541</v>
      </c>
      <c r="E214" s="22">
        <v>0</v>
      </c>
      <c r="F214" s="22">
        <v>0</v>
      </c>
      <c r="G214" s="22">
        <v>0</v>
      </c>
      <c r="H214" s="22">
        <v>0</v>
      </c>
      <c r="I214" s="22">
        <v>0</v>
      </c>
    </row>
    <row r="215" spans="1:9" x14ac:dyDescent="0.35">
      <c r="A215" s="22" t="s">
        <v>114</v>
      </c>
      <c r="B215" s="22" t="s">
        <v>507</v>
      </c>
      <c r="C215" s="22" t="s">
        <v>542</v>
      </c>
      <c r="D215" s="22" t="s">
        <v>543</v>
      </c>
      <c r="E215" s="22">
        <v>2726</v>
      </c>
      <c r="F215" s="22">
        <v>0</v>
      </c>
      <c r="G215" s="22">
        <v>0</v>
      </c>
      <c r="H215" s="22">
        <v>0</v>
      </c>
      <c r="I215" s="22">
        <v>2726</v>
      </c>
    </row>
    <row r="216" spans="1:9" x14ac:dyDescent="0.35">
      <c r="A216" s="22" t="s">
        <v>114</v>
      </c>
      <c r="B216" s="22" t="s">
        <v>507</v>
      </c>
      <c r="C216" s="22" t="s">
        <v>544</v>
      </c>
      <c r="D216" s="22" t="s">
        <v>545</v>
      </c>
      <c r="E216" s="22">
        <v>0</v>
      </c>
      <c r="F216" s="22">
        <v>0</v>
      </c>
      <c r="G216" s="22">
        <v>0</v>
      </c>
      <c r="H216" s="22">
        <v>0</v>
      </c>
      <c r="I216" s="22">
        <v>0</v>
      </c>
    </row>
    <row r="217" spans="1:9" x14ac:dyDescent="0.35">
      <c r="A217" s="22" t="s">
        <v>114</v>
      </c>
      <c r="B217" s="22" t="s">
        <v>507</v>
      </c>
      <c r="C217" s="22" t="s">
        <v>546</v>
      </c>
      <c r="D217" s="22" t="s">
        <v>547</v>
      </c>
      <c r="E217" s="22">
        <v>0</v>
      </c>
      <c r="F217" s="22">
        <v>0</v>
      </c>
      <c r="G217" s="22">
        <v>0</v>
      </c>
      <c r="H217" s="22">
        <v>0</v>
      </c>
      <c r="I217" s="22">
        <v>0</v>
      </c>
    </row>
    <row r="218" spans="1:9" x14ac:dyDescent="0.35">
      <c r="A218" s="22" t="s">
        <v>114</v>
      </c>
      <c r="B218" s="22" t="s">
        <v>507</v>
      </c>
      <c r="C218" s="22" t="s">
        <v>548</v>
      </c>
      <c r="D218" s="22" t="s">
        <v>549</v>
      </c>
      <c r="E218" s="22">
        <v>0</v>
      </c>
      <c r="F218" s="22">
        <v>0</v>
      </c>
      <c r="G218" s="22">
        <v>0</v>
      </c>
      <c r="H218" s="22">
        <v>0</v>
      </c>
      <c r="I218" s="22">
        <v>0</v>
      </c>
    </row>
    <row r="219" spans="1:9" x14ac:dyDescent="0.35">
      <c r="A219" s="22" t="s">
        <v>114</v>
      </c>
      <c r="B219" s="22" t="s">
        <v>507</v>
      </c>
      <c r="C219" s="22" t="s">
        <v>550</v>
      </c>
      <c r="D219" s="22" t="s">
        <v>551</v>
      </c>
      <c r="E219" s="22">
        <v>0</v>
      </c>
      <c r="F219" s="22">
        <v>0</v>
      </c>
      <c r="G219" s="22">
        <v>0</v>
      </c>
      <c r="H219" s="22">
        <v>0</v>
      </c>
      <c r="I219" s="22">
        <v>0</v>
      </c>
    </row>
    <row r="220" spans="1:9" x14ac:dyDescent="0.35">
      <c r="A220" s="22" t="s">
        <v>114</v>
      </c>
      <c r="B220" s="22" t="s">
        <v>507</v>
      </c>
      <c r="C220" s="22" t="s">
        <v>552</v>
      </c>
      <c r="D220" s="22" t="s">
        <v>553</v>
      </c>
      <c r="E220" s="22">
        <v>1739</v>
      </c>
      <c r="F220" s="22">
        <v>0</v>
      </c>
      <c r="G220" s="22">
        <v>0</v>
      </c>
      <c r="H220" s="22">
        <v>0</v>
      </c>
      <c r="I220" s="22">
        <v>1739</v>
      </c>
    </row>
    <row r="221" spans="1:9" x14ac:dyDescent="0.35">
      <c r="A221" s="22" t="s">
        <v>114</v>
      </c>
      <c r="B221" s="22" t="s">
        <v>507</v>
      </c>
      <c r="C221" s="22" t="s">
        <v>554</v>
      </c>
      <c r="D221" s="22" t="s">
        <v>555</v>
      </c>
      <c r="E221" s="22">
        <v>11740</v>
      </c>
      <c r="F221" s="22">
        <v>31072</v>
      </c>
      <c r="G221" s="22">
        <v>0</v>
      </c>
      <c r="H221" s="22">
        <v>0</v>
      </c>
      <c r="I221" s="22">
        <v>42812</v>
      </c>
    </row>
    <row r="222" spans="1:9" x14ac:dyDescent="0.35">
      <c r="A222" s="22" t="s">
        <v>114</v>
      </c>
      <c r="B222" s="22" t="s">
        <v>507</v>
      </c>
      <c r="C222" s="22" t="s">
        <v>556</v>
      </c>
      <c r="D222" s="22" t="s">
        <v>557</v>
      </c>
      <c r="E222" s="22">
        <v>121303</v>
      </c>
      <c r="F222" s="22">
        <v>0</v>
      </c>
      <c r="G222" s="22">
        <v>0</v>
      </c>
      <c r="H222" s="22">
        <v>0</v>
      </c>
      <c r="I222" s="22">
        <v>121303</v>
      </c>
    </row>
    <row r="223" spans="1:9" x14ac:dyDescent="0.35">
      <c r="A223" s="22" t="s">
        <v>114</v>
      </c>
      <c r="B223" s="22" t="s">
        <v>507</v>
      </c>
      <c r="C223" s="22" t="s">
        <v>558</v>
      </c>
      <c r="D223" s="22" t="s">
        <v>559</v>
      </c>
      <c r="E223" s="22">
        <v>0</v>
      </c>
      <c r="F223" s="22">
        <v>0</v>
      </c>
      <c r="G223" s="22">
        <v>0</v>
      </c>
      <c r="H223" s="22">
        <v>0</v>
      </c>
      <c r="I223" s="22">
        <v>0</v>
      </c>
    </row>
    <row r="224" spans="1:9" x14ac:dyDescent="0.35">
      <c r="A224" s="22" t="s">
        <v>114</v>
      </c>
      <c r="B224" s="22" t="s">
        <v>507</v>
      </c>
      <c r="C224" s="22" t="s">
        <v>560</v>
      </c>
      <c r="D224" s="22" t="s">
        <v>561</v>
      </c>
      <c r="E224" s="22">
        <v>0</v>
      </c>
      <c r="F224" s="22">
        <v>0</v>
      </c>
      <c r="G224" s="22">
        <v>0</v>
      </c>
      <c r="H224" s="22">
        <v>0</v>
      </c>
      <c r="I224" s="22">
        <v>0</v>
      </c>
    </row>
    <row r="225" spans="1:9" x14ac:dyDescent="0.35">
      <c r="A225" s="22" t="s">
        <v>114</v>
      </c>
      <c r="B225" s="22" t="s">
        <v>507</v>
      </c>
      <c r="C225" s="22" t="s">
        <v>562</v>
      </c>
      <c r="D225" s="22" t="s">
        <v>563</v>
      </c>
      <c r="E225" s="22">
        <v>0</v>
      </c>
      <c r="F225" s="22">
        <v>0</v>
      </c>
      <c r="G225" s="22">
        <v>0</v>
      </c>
      <c r="H225" s="22">
        <v>0</v>
      </c>
      <c r="I225" s="22">
        <v>0</v>
      </c>
    </row>
    <row r="226" spans="1:9" x14ac:dyDescent="0.35">
      <c r="A226" s="22" t="s">
        <v>114</v>
      </c>
      <c r="B226" s="22" t="s">
        <v>507</v>
      </c>
      <c r="C226" s="22" t="s">
        <v>564</v>
      </c>
      <c r="D226" s="22" t="s">
        <v>565</v>
      </c>
      <c r="E226" s="22">
        <v>2010</v>
      </c>
      <c r="F226" s="22">
        <v>0</v>
      </c>
      <c r="G226" s="22">
        <v>0</v>
      </c>
      <c r="H226" s="22">
        <v>0</v>
      </c>
      <c r="I226" s="22">
        <v>2010</v>
      </c>
    </row>
    <row r="227" spans="1:9" x14ac:dyDescent="0.35">
      <c r="A227" s="22" t="s">
        <v>114</v>
      </c>
      <c r="B227" s="22" t="s">
        <v>507</v>
      </c>
      <c r="C227" s="22" t="s">
        <v>566</v>
      </c>
      <c r="D227" s="22" t="s">
        <v>567</v>
      </c>
      <c r="E227" s="22">
        <v>1516</v>
      </c>
      <c r="F227" s="22">
        <v>0</v>
      </c>
      <c r="G227" s="22">
        <v>0</v>
      </c>
      <c r="H227" s="22">
        <v>0</v>
      </c>
      <c r="I227" s="22">
        <v>1516</v>
      </c>
    </row>
    <row r="228" spans="1:9" x14ac:dyDescent="0.35">
      <c r="A228" s="22" t="s">
        <v>114</v>
      </c>
      <c r="B228" s="22" t="s">
        <v>507</v>
      </c>
      <c r="C228" s="22" t="s">
        <v>568</v>
      </c>
      <c r="D228" s="22" t="s">
        <v>569</v>
      </c>
      <c r="E228" s="22">
        <v>0</v>
      </c>
      <c r="F228" s="22">
        <v>0</v>
      </c>
      <c r="G228" s="22">
        <v>0</v>
      </c>
      <c r="H228" s="22">
        <v>0</v>
      </c>
      <c r="I228" s="22">
        <v>0</v>
      </c>
    </row>
    <row r="229" spans="1:9" x14ac:dyDescent="0.35">
      <c r="A229" s="22" t="s">
        <v>114</v>
      </c>
      <c r="B229" s="22" t="s">
        <v>507</v>
      </c>
      <c r="C229" s="22" t="s">
        <v>570</v>
      </c>
      <c r="D229" s="22" t="s">
        <v>571</v>
      </c>
      <c r="E229" s="22">
        <v>0</v>
      </c>
      <c r="F229" s="22">
        <v>0</v>
      </c>
      <c r="G229" s="22">
        <v>0</v>
      </c>
      <c r="H229" s="22">
        <v>0</v>
      </c>
      <c r="I229" s="22">
        <v>0</v>
      </c>
    </row>
    <row r="230" spans="1:9" x14ac:dyDescent="0.35">
      <c r="A230" s="22" t="s">
        <v>114</v>
      </c>
      <c r="B230" s="22" t="s">
        <v>507</v>
      </c>
      <c r="C230" s="22" t="s">
        <v>572</v>
      </c>
      <c r="D230" s="22" t="s">
        <v>573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</row>
    <row r="231" spans="1:9" x14ac:dyDescent="0.35">
      <c r="A231" s="22" t="s">
        <v>114</v>
      </c>
      <c r="B231" s="22" t="s">
        <v>507</v>
      </c>
      <c r="C231" s="22" t="s">
        <v>574</v>
      </c>
      <c r="D231" s="22" t="s">
        <v>575</v>
      </c>
      <c r="E231" s="22">
        <v>0</v>
      </c>
      <c r="F231" s="22">
        <v>0</v>
      </c>
      <c r="G231" s="22">
        <v>0</v>
      </c>
      <c r="H231" s="22">
        <v>0</v>
      </c>
      <c r="I231" s="22">
        <v>0</v>
      </c>
    </row>
    <row r="232" spans="1:9" x14ac:dyDescent="0.35">
      <c r="A232" s="22" t="s">
        <v>114</v>
      </c>
      <c r="B232" s="22" t="s">
        <v>507</v>
      </c>
      <c r="C232" s="22" t="s">
        <v>576</v>
      </c>
      <c r="D232" s="22" t="s">
        <v>577</v>
      </c>
      <c r="E232" s="22">
        <v>814</v>
      </c>
      <c r="F232" s="22">
        <v>0</v>
      </c>
      <c r="G232" s="22">
        <v>0</v>
      </c>
      <c r="H232" s="22">
        <v>0</v>
      </c>
      <c r="I232" s="22">
        <v>814</v>
      </c>
    </row>
    <row r="233" spans="1:9" x14ac:dyDescent="0.35">
      <c r="A233" s="22" t="s">
        <v>114</v>
      </c>
      <c r="B233" s="22" t="s">
        <v>507</v>
      </c>
      <c r="C233" s="22" t="s">
        <v>578</v>
      </c>
      <c r="D233" s="22" t="s">
        <v>579</v>
      </c>
      <c r="E233" s="22">
        <v>1535</v>
      </c>
      <c r="F233" s="22">
        <v>0</v>
      </c>
      <c r="G233" s="22">
        <v>0</v>
      </c>
      <c r="H233" s="22">
        <v>0</v>
      </c>
      <c r="I233" s="22">
        <v>1535</v>
      </c>
    </row>
    <row r="234" spans="1:9" x14ac:dyDescent="0.35">
      <c r="A234" s="22" t="s">
        <v>114</v>
      </c>
      <c r="B234" s="22" t="s">
        <v>507</v>
      </c>
      <c r="C234" s="22" t="s">
        <v>580</v>
      </c>
      <c r="D234" s="22" t="s">
        <v>581</v>
      </c>
      <c r="E234" s="22">
        <v>936</v>
      </c>
      <c r="F234" s="22">
        <v>3138</v>
      </c>
      <c r="G234" s="22">
        <v>4063</v>
      </c>
      <c r="H234" s="22">
        <v>0</v>
      </c>
      <c r="I234" s="22">
        <v>8137</v>
      </c>
    </row>
    <row r="235" spans="1:9" x14ac:dyDescent="0.35">
      <c r="A235" s="22" t="s">
        <v>114</v>
      </c>
      <c r="B235" s="22" t="s">
        <v>507</v>
      </c>
      <c r="C235" s="22" t="s">
        <v>582</v>
      </c>
      <c r="D235" s="22" t="s">
        <v>583</v>
      </c>
      <c r="E235" s="22">
        <v>4808</v>
      </c>
      <c r="F235" s="22">
        <v>0</v>
      </c>
      <c r="G235" s="22">
        <v>0</v>
      </c>
      <c r="H235" s="22">
        <v>0</v>
      </c>
      <c r="I235" s="22">
        <v>4808</v>
      </c>
    </row>
    <row r="236" spans="1:9" x14ac:dyDescent="0.35">
      <c r="A236" s="22" t="s">
        <v>114</v>
      </c>
      <c r="B236" s="22" t="s">
        <v>507</v>
      </c>
      <c r="C236" s="22" t="s">
        <v>584</v>
      </c>
      <c r="D236" s="22" t="s">
        <v>585</v>
      </c>
      <c r="E236" s="22">
        <v>0</v>
      </c>
      <c r="F236" s="22">
        <v>0</v>
      </c>
      <c r="G236" s="22">
        <v>0</v>
      </c>
      <c r="H236" s="22">
        <v>0</v>
      </c>
      <c r="I236" s="22">
        <v>0</v>
      </c>
    </row>
    <row r="237" spans="1:9" x14ac:dyDescent="0.35">
      <c r="A237" s="22" t="s">
        <v>114</v>
      </c>
      <c r="B237" s="22" t="s">
        <v>507</v>
      </c>
      <c r="C237" s="22" t="s">
        <v>586</v>
      </c>
      <c r="D237" s="22" t="s">
        <v>587</v>
      </c>
      <c r="E237" s="22">
        <v>0</v>
      </c>
      <c r="F237" s="22">
        <v>2064</v>
      </c>
      <c r="G237" s="22">
        <v>0</v>
      </c>
      <c r="H237" s="22">
        <v>0</v>
      </c>
      <c r="I237" s="22">
        <v>2064</v>
      </c>
    </row>
    <row r="238" spans="1:9" x14ac:dyDescent="0.35">
      <c r="A238" s="22" t="s">
        <v>114</v>
      </c>
      <c r="B238" s="22" t="s">
        <v>507</v>
      </c>
      <c r="C238" s="22" t="s">
        <v>588</v>
      </c>
      <c r="D238" s="22" t="s">
        <v>589</v>
      </c>
      <c r="E238" s="22">
        <v>0</v>
      </c>
      <c r="F238" s="22">
        <v>0</v>
      </c>
      <c r="G238" s="22">
        <v>0</v>
      </c>
      <c r="H238" s="22">
        <v>0</v>
      </c>
      <c r="I238" s="22">
        <v>0</v>
      </c>
    </row>
    <row r="239" spans="1:9" x14ac:dyDescent="0.35">
      <c r="A239" s="22" t="s">
        <v>114</v>
      </c>
      <c r="B239" s="22" t="s">
        <v>507</v>
      </c>
      <c r="C239" s="22" t="s">
        <v>590</v>
      </c>
      <c r="D239" s="22" t="s">
        <v>591</v>
      </c>
      <c r="E239" s="22">
        <v>0</v>
      </c>
      <c r="F239" s="22">
        <v>0</v>
      </c>
      <c r="G239" s="22">
        <v>0</v>
      </c>
      <c r="H239" s="22">
        <v>0</v>
      </c>
      <c r="I239" s="22">
        <v>0</v>
      </c>
    </row>
    <row r="240" spans="1:9" x14ac:dyDescent="0.35">
      <c r="A240" s="22" t="s">
        <v>114</v>
      </c>
      <c r="B240" s="22" t="s">
        <v>507</v>
      </c>
      <c r="C240" s="22" t="s">
        <v>592</v>
      </c>
      <c r="D240" s="22" t="s">
        <v>593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</row>
    <row r="241" spans="1:9" x14ac:dyDescent="0.35">
      <c r="A241" s="22" t="s">
        <v>114</v>
      </c>
      <c r="B241" s="22" t="s">
        <v>507</v>
      </c>
      <c r="C241" s="22" t="s">
        <v>594</v>
      </c>
      <c r="D241" s="22" t="s">
        <v>595</v>
      </c>
      <c r="E241" s="22">
        <v>0</v>
      </c>
      <c r="F241" s="22">
        <v>0</v>
      </c>
      <c r="G241" s="22">
        <v>0</v>
      </c>
      <c r="H241" s="22">
        <v>0</v>
      </c>
      <c r="I241" s="22">
        <v>0</v>
      </c>
    </row>
    <row r="242" spans="1:9" x14ac:dyDescent="0.35">
      <c r="A242" s="22" t="s">
        <v>114</v>
      </c>
      <c r="B242" s="22" t="s">
        <v>507</v>
      </c>
      <c r="C242" s="22" t="s">
        <v>596</v>
      </c>
      <c r="D242" s="22" t="s">
        <v>597</v>
      </c>
      <c r="E242" s="22">
        <v>0</v>
      </c>
      <c r="F242" s="22">
        <v>0</v>
      </c>
      <c r="G242" s="22">
        <v>0</v>
      </c>
      <c r="H242" s="22">
        <v>0</v>
      </c>
      <c r="I242" s="22">
        <v>0</v>
      </c>
    </row>
    <row r="243" spans="1:9" x14ac:dyDescent="0.35">
      <c r="A243" s="22" t="s">
        <v>114</v>
      </c>
      <c r="B243" s="22" t="s">
        <v>507</v>
      </c>
      <c r="C243" s="22" t="s">
        <v>598</v>
      </c>
      <c r="D243" s="22" t="s">
        <v>599</v>
      </c>
      <c r="E243" s="22">
        <v>0</v>
      </c>
      <c r="F243" s="22">
        <v>0</v>
      </c>
      <c r="G243" s="22">
        <v>0</v>
      </c>
      <c r="H243" s="22">
        <v>0</v>
      </c>
      <c r="I243" s="22">
        <v>0</v>
      </c>
    </row>
    <row r="244" spans="1:9" x14ac:dyDescent="0.35">
      <c r="A244" s="22" t="s">
        <v>114</v>
      </c>
      <c r="B244" s="22" t="s">
        <v>507</v>
      </c>
      <c r="C244" s="22" t="s">
        <v>600</v>
      </c>
      <c r="D244" s="22" t="s">
        <v>601</v>
      </c>
      <c r="E244" s="22">
        <v>0</v>
      </c>
      <c r="F244" s="22">
        <v>0</v>
      </c>
      <c r="G244" s="22">
        <v>0</v>
      </c>
      <c r="H244" s="22">
        <v>64729</v>
      </c>
      <c r="I244" s="22">
        <v>64729</v>
      </c>
    </row>
    <row r="245" spans="1:9" x14ac:dyDescent="0.35">
      <c r="A245" s="22" t="s">
        <v>114</v>
      </c>
      <c r="B245" s="22" t="s">
        <v>507</v>
      </c>
      <c r="C245" s="22" t="s">
        <v>602</v>
      </c>
      <c r="D245" s="22" t="s">
        <v>603</v>
      </c>
      <c r="E245" s="22">
        <v>2157</v>
      </c>
      <c r="F245" s="22">
        <v>0</v>
      </c>
      <c r="G245" s="22">
        <v>0</v>
      </c>
      <c r="H245" s="22">
        <v>0</v>
      </c>
      <c r="I245" s="22">
        <v>2157</v>
      </c>
    </row>
    <row r="246" spans="1:9" x14ac:dyDescent="0.35">
      <c r="A246" s="22" t="s">
        <v>114</v>
      </c>
      <c r="B246" s="22" t="s">
        <v>507</v>
      </c>
      <c r="C246" s="22" t="s">
        <v>604</v>
      </c>
      <c r="D246" s="22" t="s">
        <v>605</v>
      </c>
      <c r="E246" s="22">
        <v>0</v>
      </c>
      <c r="F246" s="22">
        <v>0</v>
      </c>
      <c r="G246" s="22">
        <v>0</v>
      </c>
      <c r="H246" s="22">
        <v>0</v>
      </c>
      <c r="I246" s="22">
        <v>0</v>
      </c>
    </row>
    <row r="247" spans="1:9" x14ac:dyDescent="0.35">
      <c r="A247" s="22" t="s">
        <v>114</v>
      </c>
      <c r="B247" s="22" t="s">
        <v>507</v>
      </c>
      <c r="C247" s="22" t="s">
        <v>606</v>
      </c>
      <c r="D247" s="22" t="s">
        <v>607</v>
      </c>
      <c r="E247" s="22">
        <v>0</v>
      </c>
      <c r="F247" s="22">
        <v>0</v>
      </c>
      <c r="G247" s="22">
        <v>0</v>
      </c>
      <c r="H247" s="22">
        <v>0</v>
      </c>
      <c r="I247" s="22">
        <v>0</v>
      </c>
    </row>
    <row r="248" spans="1:9" x14ac:dyDescent="0.35">
      <c r="A248" s="22" t="s">
        <v>114</v>
      </c>
      <c r="B248" s="22" t="s">
        <v>507</v>
      </c>
      <c r="C248" s="22" t="s">
        <v>608</v>
      </c>
      <c r="D248" s="22" t="s">
        <v>609</v>
      </c>
      <c r="E248" s="22">
        <v>0</v>
      </c>
      <c r="F248" s="22">
        <v>0</v>
      </c>
      <c r="G248" s="22">
        <v>0</v>
      </c>
      <c r="H248" s="22">
        <v>0</v>
      </c>
      <c r="I248" s="22">
        <v>0</v>
      </c>
    </row>
    <row r="249" spans="1:9" x14ac:dyDescent="0.35">
      <c r="A249" s="22" t="s">
        <v>114</v>
      </c>
      <c r="B249" s="22" t="s">
        <v>507</v>
      </c>
      <c r="C249" s="22" t="s">
        <v>610</v>
      </c>
      <c r="D249" s="22" t="s">
        <v>611</v>
      </c>
      <c r="E249" s="22">
        <v>892</v>
      </c>
      <c r="F249" s="22">
        <v>0</v>
      </c>
      <c r="G249" s="22">
        <v>0</v>
      </c>
      <c r="H249" s="22">
        <v>0</v>
      </c>
      <c r="I249" s="22">
        <v>892</v>
      </c>
    </row>
    <row r="250" spans="1:9" x14ac:dyDescent="0.35">
      <c r="A250" s="22" t="s">
        <v>114</v>
      </c>
      <c r="B250" s="22" t="s">
        <v>507</v>
      </c>
      <c r="C250" s="22" t="s">
        <v>612</v>
      </c>
      <c r="D250" s="22" t="s">
        <v>613</v>
      </c>
      <c r="E250" s="22">
        <v>1036</v>
      </c>
      <c r="F250" s="22">
        <v>0</v>
      </c>
      <c r="G250" s="22">
        <v>0</v>
      </c>
      <c r="H250" s="22">
        <v>0</v>
      </c>
      <c r="I250" s="22">
        <v>1036</v>
      </c>
    </row>
    <row r="251" spans="1:9" x14ac:dyDescent="0.35">
      <c r="A251" s="22" t="s">
        <v>114</v>
      </c>
      <c r="B251" s="22" t="s">
        <v>507</v>
      </c>
      <c r="C251" s="22" t="s">
        <v>614</v>
      </c>
      <c r="D251" s="22" t="s">
        <v>615</v>
      </c>
      <c r="E251" s="22">
        <v>4119</v>
      </c>
      <c r="F251" s="22">
        <v>965</v>
      </c>
      <c r="G251" s="22">
        <v>0</v>
      </c>
      <c r="H251" s="22">
        <v>0</v>
      </c>
      <c r="I251" s="22">
        <v>5084</v>
      </c>
    </row>
    <row r="252" spans="1:9" x14ac:dyDescent="0.35">
      <c r="A252" s="22" t="s">
        <v>114</v>
      </c>
      <c r="B252" s="22" t="s">
        <v>507</v>
      </c>
      <c r="C252" s="22" t="s">
        <v>616</v>
      </c>
      <c r="D252" s="22" t="s">
        <v>617</v>
      </c>
      <c r="E252" s="22">
        <v>0</v>
      </c>
      <c r="F252" s="22">
        <v>25185</v>
      </c>
      <c r="G252" s="22">
        <v>0</v>
      </c>
      <c r="H252" s="22">
        <v>0</v>
      </c>
      <c r="I252" s="22">
        <v>25185</v>
      </c>
    </row>
    <row r="253" spans="1:9" x14ac:dyDescent="0.35">
      <c r="A253" s="22" t="s">
        <v>114</v>
      </c>
      <c r="B253" s="22" t="s">
        <v>507</v>
      </c>
      <c r="C253" s="22" t="s">
        <v>618</v>
      </c>
      <c r="D253" s="22" t="s">
        <v>619</v>
      </c>
      <c r="E253" s="22">
        <v>0</v>
      </c>
      <c r="F253" s="22">
        <v>1617</v>
      </c>
      <c r="G253" s="22">
        <v>0</v>
      </c>
      <c r="H253" s="22">
        <v>0</v>
      </c>
      <c r="I253" s="22">
        <v>1617</v>
      </c>
    </row>
    <row r="254" spans="1:9" x14ac:dyDescent="0.35">
      <c r="A254" s="22" t="s">
        <v>114</v>
      </c>
      <c r="B254" s="22" t="s">
        <v>507</v>
      </c>
      <c r="C254" s="22" t="s">
        <v>620</v>
      </c>
      <c r="D254" s="22" t="s">
        <v>621</v>
      </c>
      <c r="E254" s="22">
        <v>0</v>
      </c>
      <c r="F254" s="22">
        <v>0</v>
      </c>
      <c r="G254" s="22">
        <v>0</v>
      </c>
      <c r="H254" s="22">
        <v>0</v>
      </c>
      <c r="I254" s="22">
        <v>0</v>
      </c>
    </row>
    <row r="255" spans="1:9" x14ac:dyDescent="0.35">
      <c r="A255" s="22" t="s">
        <v>114</v>
      </c>
      <c r="B255" s="22" t="s">
        <v>507</v>
      </c>
      <c r="C255" s="22" t="s">
        <v>622</v>
      </c>
      <c r="D255" s="22" t="s">
        <v>623</v>
      </c>
      <c r="E255" s="22">
        <v>0</v>
      </c>
      <c r="F255" s="22">
        <v>0</v>
      </c>
      <c r="G255" s="22">
        <v>0</v>
      </c>
      <c r="H255" s="22">
        <v>0</v>
      </c>
      <c r="I255" s="22">
        <v>0</v>
      </c>
    </row>
    <row r="256" spans="1:9" x14ac:dyDescent="0.35">
      <c r="A256" s="22" t="s">
        <v>114</v>
      </c>
      <c r="B256" s="22" t="s">
        <v>507</v>
      </c>
      <c r="C256" s="22" t="s">
        <v>624</v>
      </c>
      <c r="D256" s="22" t="s">
        <v>625</v>
      </c>
      <c r="E256" s="22">
        <v>1159</v>
      </c>
      <c r="F256" s="22">
        <v>0</v>
      </c>
      <c r="G256" s="22">
        <v>0</v>
      </c>
      <c r="H256" s="22">
        <v>0</v>
      </c>
      <c r="I256" s="22">
        <v>1159</v>
      </c>
    </row>
    <row r="257" spans="1:9" x14ac:dyDescent="0.35">
      <c r="A257" s="22" t="s">
        <v>114</v>
      </c>
      <c r="B257" s="22" t="s">
        <v>507</v>
      </c>
      <c r="C257" s="22" t="s">
        <v>626</v>
      </c>
      <c r="D257" s="22" t="s">
        <v>627</v>
      </c>
      <c r="E257" s="22">
        <v>0</v>
      </c>
      <c r="F257" s="22">
        <v>1700</v>
      </c>
      <c r="G257" s="22">
        <v>0</v>
      </c>
      <c r="H257" s="22">
        <v>0</v>
      </c>
      <c r="I257" s="22">
        <v>1700</v>
      </c>
    </row>
    <row r="258" spans="1:9" x14ac:dyDescent="0.35">
      <c r="A258" s="22" t="s">
        <v>114</v>
      </c>
      <c r="B258" s="22" t="s">
        <v>507</v>
      </c>
      <c r="C258" s="22" t="s">
        <v>628</v>
      </c>
      <c r="D258" s="22" t="s">
        <v>629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</row>
    <row r="259" spans="1:9" x14ac:dyDescent="0.35">
      <c r="A259" s="22" t="s">
        <v>114</v>
      </c>
      <c r="B259" s="22" t="s">
        <v>507</v>
      </c>
      <c r="C259" s="22" t="s">
        <v>630</v>
      </c>
      <c r="D259" s="22" t="s">
        <v>631</v>
      </c>
      <c r="E259" s="22">
        <v>0</v>
      </c>
      <c r="F259" s="22">
        <v>0</v>
      </c>
      <c r="G259" s="22">
        <v>0</v>
      </c>
      <c r="H259" s="22">
        <v>0</v>
      </c>
      <c r="I259" s="22">
        <v>0</v>
      </c>
    </row>
    <row r="260" spans="1:9" x14ac:dyDescent="0.35">
      <c r="A260" s="22" t="s">
        <v>114</v>
      </c>
      <c r="B260" s="22" t="s">
        <v>507</v>
      </c>
      <c r="C260" s="22" t="s">
        <v>632</v>
      </c>
      <c r="D260" s="22" t="s">
        <v>633</v>
      </c>
      <c r="E260" s="22">
        <v>0</v>
      </c>
      <c r="F260" s="22">
        <v>0</v>
      </c>
      <c r="G260" s="22">
        <v>0</v>
      </c>
      <c r="H260" s="22">
        <v>0</v>
      </c>
      <c r="I260" s="22">
        <v>0</v>
      </c>
    </row>
    <row r="261" spans="1:9" x14ac:dyDescent="0.35">
      <c r="A261" s="22" t="s">
        <v>114</v>
      </c>
      <c r="B261" s="22" t="s">
        <v>507</v>
      </c>
      <c r="C261" s="22" t="s">
        <v>634</v>
      </c>
      <c r="D261" s="22" t="s">
        <v>635</v>
      </c>
      <c r="E261" s="22">
        <v>184</v>
      </c>
      <c r="F261" s="22">
        <v>0</v>
      </c>
      <c r="G261" s="22">
        <v>0</v>
      </c>
      <c r="H261" s="22">
        <v>0</v>
      </c>
      <c r="I261" s="22">
        <v>184</v>
      </c>
    </row>
    <row r="262" spans="1:9" x14ac:dyDescent="0.35">
      <c r="A262" s="22" t="s">
        <v>114</v>
      </c>
      <c r="B262" s="22" t="s">
        <v>507</v>
      </c>
      <c r="C262" s="22" t="s">
        <v>636</v>
      </c>
      <c r="D262" s="22" t="s">
        <v>637</v>
      </c>
      <c r="E262" s="22">
        <v>0</v>
      </c>
      <c r="F262" s="22">
        <v>0</v>
      </c>
      <c r="G262" s="22">
        <v>0</v>
      </c>
      <c r="H262" s="22">
        <v>0</v>
      </c>
      <c r="I262" s="22">
        <v>0</v>
      </c>
    </row>
    <row r="263" spans="1:9" x14ac:dyDescent="0.35">
      <c r="A263" s="22" t="s">
        <v>114</v>
      </c>
      <c r="B263" s="22" t="s">
        <v>507</v>
      </c>
      <c r="C263" s="22" t="s">
        <v>638</v>
      </c>
      <c r="D263" s="22" t="s">
        <v>639</v>
      </c>
      <c r="E263" s="22">
        <v>0</v>
      </c>
      <c r="F263" s="22">
        <v>0</v>
      </c>
      <c r="G263" s="22">
        <v>0</v>
      </c>
      <c r="H263" s="22">
        <v>0</v>
      </c>
      <c r="I263" s="22">
        <v>0</v>
      </c>
    </row>
    <row r="264" spans="1:9" x14ac:dyDescent="0.35">
      <c r="A264" s="22" t="s">
        <v>114</v>
      </c>
      <c r="B264" s="22" t="s">
        <v>507</v>
      </c>
      <c r="C264" s="22" t="s">
        <v>640</v>
      </c>
      <c r="D264" s="22" t="s">
        <v>641</v>
      </c>
      <c r="E264" s="22">
        <v>0</v>
      </c>
      <c r="F264" s="22">
        <v>0</v>
      </c>
      <c r="G264" s="22">
        <v>0</v>
      </c>
      <c r="H264" s="22">
        <v>0</v>
      </c>
      <c r="I264" s="22">
        <v>0</v>
      </c>
    </row>
    <row r="265" spans="1:9" x14ac:dyDescent="0.35">
      <c r="A265" s="22" t="s">
        <v>114</v>
      </c>
      <c r="B265" s="22" t="s">
        <v>507</v>
      </c>
      <c r="C265" s="22" t="s">
        <v>642</v>
      </c>
      <c r="D265" s="22" t="s">
        <v>643</v>
      </c>
      <c r="E265" s="22">
        <v>0</v>
      </c>
      <c r="F265" s="22">
        <v>0</v>
      </c>
      <c r="G265" s="22">
        <v>0</v>
      </c>
      <c r="H265" s="22">
        <v>0</v>
      </c>
      <c r="I265" s="22">
        <v>0</v>
      </c>
    </row>
    <row r="266" spans="1:9" x14ac:dyDescent="0.35">
      <c r="A266" s="22" t="s">
        <v>114</v>
      </c>
      <c r="B266" s="22" t="s">
        <v>507</v>
      </c>
      <c r="C266" s="22" t="s">
        <v>644</v>
      </c>
      <c r="D266" s="22" t="s">
        <v>645</v>
      </c>
      <c r="E266" s="22">
        <v>0</v>
      </c>
      <c r="F266" s="22">
        <v>0</v>
      </c>
      <c r="G266" s="22">
        <v>0</v>
      </c>
      <c r="H266" s="22">
        <v>0</v>
      </c>
      <c r="I266" s="22">
        <v>0</v>
      </c>
    </row>
    <row r="267" spans="1:9" x14ac:dyDescent="0.35">
      <c r="A267" s="22" t="s">
        <v>114</v>
      </c>
      <c r="B267" s="22" t="s">
        <v>507</v>
      </c>
      <c r="C267" s="22" t="s">
        <v>646</v>
      </c>
      <c r="D267" s="22" t="s">
        <v>647</v>
      </c>
      <c r="E267" s="22">
        <v>0</v>
      </c>
      <c r="F267" s="22">
        <v>0</v>
      </c>
      <c r="G267" s="22">
        <v>0</v>
      </c>
      <c r="H267" s="22">
        <v>0</v>
      </c>
      <c r="I267" s="22">
        <v>0</v>
      </c>
    </row>
    <row r="268" spans="1:9" x14ac:dyDescent="0.35">
      <c r="A268" s="22" t="s">
        <v>114</v>
      </c>
      <c r="B268" s="22" t="s">
        <v>507</v>
      </c>
      <c r="C268" s="22" t="s">
        <v>648</v>
      </c>
      <c r="D268" s="22" t="s">
        <v>649</v>
      </c>
      <c r="E268" s="22">
        <v>0</v>
      </c>
      <c r="F268" s="22">
        <v>0</v>
      </c>
      <c r="G268" s="22">
        <v>0</v>
      </c>
      <c r="H268" s="22">
        <v>0</v>
      </c>
      <c r="I268" s="22">
        <v>0</v>
      </c>
    </row>
    <row r="269" spans="1:9" x14ac:dyDescent="0.35">
      <c r="A269" s="22" t="s">
        <v>114</v>
      </c>
      <c r="B269" s="22" t="s">
        <v>507</v>
      </c>
      <c r="C269" s="22" t="s">
        <v>650</v>
      </c>
      <c r="D269" s="22" t="s">
        <v>651</v>
      </c>
      <c r="E269" s="22">
        <v>0</v>
      </c>
      <c r="F269" s="22">
        <v>0</v>
      </c>
      <c r="G269" s="22">
        <v>0</v>
      </c>
      <c r="H269" s="22">
        <v>0</v>
      </c>
      <c r="I269" s="22">
        <v>0</v>
      </c>
    </row>
    <row r="270" spans="1:9" x14ac:dyDescent="0.35">
      <c r="A270" s="22" t="s">
        <v>114</v>
      </c>
      <c r="B270" s="22" t="s">
        <v>507</v>
      </c>
      <c r="C270" s="22" t="s">
        <v>652</v>
      </c>
      <c r="D270" s="22" t="s">
        <v>653</v>
      </c>
      <c r="E270" s="22">
        <v>1535</v>
      </c>
      <c r="F270" s="22">
        <v>0</v>
      </c>
      <c r="G270" s="22">
        <v>0</v>
      </c>
      <c r="H270" s="22">
        <v>0</v>
      </c>
      <c r="I270" s="22">
        <v>1535</v>
      </c>
    </row>
    <row r="271" spans="1:9" x14ac:dyDescent="0.35">
      <c r="A271" s="22" t="s">
        <v>114</v>
      </c>
      <c r="B271" s="22" t="s">
        <v>507</v>
      </c>
      <c r="C271" s="22" t="s">
        <v>654</v>
      </c>
      <c r="D271" s="22" t="s">
        <v>655</v>
      </c>
      <c r="E271" s="22">
        <v>0</v>
      </c>
      <c r="F271" s="22">
        <v>0</v>
      </c>
      <c r="G271" s="22">
        <v>0</v>
      </c>
      <c r="H271" s="22">
        <v>0</v>
      </c>
      <c r="I271" s="22">
        <v>0</v>
      </c>
    </row>
    <row r="272" spans="1:9" x14ac:dyDescent="0.35">
      <c r="A272" s="22" t="s">
        <v>114</v>
      </c>
      <c r="B272" s="22" t="s">
        <v>507</v>
      </c>
      <c r="C272" s="22" t="s">
        <v>656</v>
      </c>
      <c r="D272" s="22" t="s">
        <v>657</v>
      </c>
      <c r="E272" s="22">
        <v>515</v>
      </c>
      <c r="F272" s="22">
        <v>1564</v>
      </c>
      <c r="G272" s="22">
        <v>0</v>
      </c>
      <c r="H272" s="22">
        <v>0</v>
      </c>
      <c r="I272" s="22">
        <v>2079</v>
      </c>
    </row>
    <row r="273" spans="1:9" x14ac:dyDescent="0.35">
      <c r="A273" s="22" t="s">
        <v>114</v>
      </c>
      <c r="B273" s="22" t="s">
        <v>507</v>
      </c>
      <c r="C273" s="22" t="s">
        <v>658</v>
      </c>
      <c r="D273" s="22" t="s">
        <v>659</v>
      </c>
      <c r="E273" s="22">
        <v>0</v>
      </c>
      <c r="F273" s="22">
        <v>0</v>
      </c>
      <c r="G273" s="22">
        <v>0</v>
      </c>
      <c r="H273" s="22">
        <v>0</v>
      </c>
      <c r="I273" s="22">
        <v>0</v>
      </c>
    </row>
    <row r="274" spans="1:9" x14ac:dyDescent="0.35">
      <c r="A274" s="22" t="s">
        <v>114</v>
      </c>
      <c r="B274" s="22" t="s">
        <v>507</v>
      </c>
      <c r="C274" s="22" t="s">
        <v>660</v>
      </c>
      <c r="D274" s="22" t="s">
        <v>661</v>
      </c>
      <c r="E274" s="22">
        <v>3174</v>
      </c>
      <c r="F274" s="22">
        <v>0</v>
      </c>
      <c r="G274" s="22">
        <v>0</v>
      </c>
      <c r="H274" s="22">
        <v>0</v>
      </c>
      <c r="I274" s="22">
        <v>3174</v>
      </c>
    </row>
    <row r="275" spans="1:9" x14ac:dyDescent="0.35">
      <c r="A275" s="22" t="s">
        <v>114</v>
      </c>
      <c r="B275" s="22" t="s">
        <v>507</v>
      </c>
      <c r="C275" s="22" t="s">
        <v>662</v>
      </c>
      <c r="D275" s="22" t="s">
        <v>663</v>
      </c>
      <c r="E275" s="22">
        <v>2931</v>
      </c>
      <c r="F275" s="22">
        <v>0</v>
      </c>
      <c r="G275" s="22">
        <v>0</v>
      </c>
      <c r="H275" s="22">
        <v>0</v>
      </c>
      <c r="I275" s="22">
        <v>2931</v>
      </c>
    </row>
    <row r="276" spans="1:9" x14ac:dyDescent="0.35">
      <c r="A276" s="22" t="s">
        <v>114</v>
      </c>
      <c r="B276" s="22" t="s">
        <v>507</v>
      </c>
      <c r="C276" s="22" t="s">
        <v>664</v>
      </c>
      <c r="D276" s="22" t="s">
        <v>665</v>
      </c>
      <c r="E276" s="22">
        <v>0</v>
      </c>
      <c r="F276" s="22">
        <v>0</v>
      </c>
      <c r="G276" s="22">
        <v>0</v>
      </c>
      <c r="H276" s="22">
        <v>0</v>
      </c>
      <c r="I276" s="22">
        <v>0</v>
      </c>
    </row>
    <row r="277" spans="1:9" x14ac:dyDescent="0.35">
      <c r="A277" s="22" t="s">
        <v>114</v>
      </c>
      <c r="B277" s="22" t="s">
        <v>507</v>
      </c>
      <c r="C277" s="22" t="s">
        <v>666</v>
      </c>
      <c r="D277" s="22" t="s">
        <v>667</v>
      </c>
      <c r="E277" s="22">
        <v>0</v>
      </c>
      <c r="F277" s="22">
        <v>0</v>
      </c>
      <c r="G277" s="22">
        <v>0</v>
      </c>
      <c r="H277" s="22">
        <v>0</v>
      </c>
      <c r="I277" s="22">
        <v>0</v>
      </c>
    </row>
    <row r="278" spans="1:9" x14ac:dyDescent="0.35">
      <c r="A278" s="22" t="s">
        <v>114</v>
      </c>
      <c r="B278" s="22" t="s">
        <v>507</v>
      </c>
      <c r="C278" s="22" t="s">
        <v>668</v>
      </c>
      <c r="D278" s="22" t="s">
        <v>669</v>
      </c>
      <c r="E278" s="22">
        <v>507</v>
      </c>
      <c r="F278" s="22">
        <v>0</v>
      </c>
      <c r="G278" s="22">
        <v>0</v>
      </c>
      <c r="H278" s="22">
        <v>0</v>
      </c>
      <c r="I278" s="22">
        <v>507</v>
      </c>
    </row>
    <row r="279" spans="1:9" x14ac:dyDescent="0.35">
      <c r="A279" s="22" t="s">
        <v>114</v>
      </c>
      <c r="B279" s="22" t="s">
        <v>670</v>
      </c>
      <c r="C279" s="22" t="s">
        <v>671</v>
      </c>
      <c r="D279" s="22" t="s">
        <v>672</v>
      </c>
      <c r="E279" s="22">
        <v>0</v>
      </c>
      <c r="F279" s="22">
        <v>0</v>
      </c>
      <c r="G279" s="22">
        <v>0</v>
      </c>
      <c r="H279" s="22">
        <v>0</v>
      </c>
      <c r="I279" s="22">
        <v>0</v>
      </c>
    </row>
    <row r="280" spans="1:9" x14ac:dyDescent="0.35">
      <c r="A280" s="22" t="s">
        <v>114</v>
      </c>
      <c r="B280" s="22" t="s">
        <v>670</v>
      </c>
      <c r="C280" s="22" t="s">
        <v>673</v>
      </c>
      <c r="D280" s="22" t="s">
        <v>674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</row>
    <row r="281" spans="1:9" x14ac:dyDescent="0.35">
      <c r="A281" s="22" t="s">
        <v>114</v>
      </c>
      <c r="B281" s="22" t="s">
        <v>670</v>
      </c>
      <c r="C281" s="22" t="s">
        <v>675</v>
      </c>
      <c r="D281" s="22" t="s">
        <v>676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</row>
    <row r="282" spans="1:9" x14ac:dyDescent="0.35">
      <c r="A282" s="22" t="s">
        <v>114</v>
      </c>
      <c r="B282" s="22" t="s">
        <v>670</v>
      </c>
      <c r="C282" s="22" t="s">
        <v>677</v>
      </c>
      <c r="D282" s="22" t="s">
        <v>678</v>
      </c>
      <c r="E282" s="22">
        <v>0</v>
      </c>
      <c r="F282" s="22">
        <v>0</v>
      </c>
      <c r="G282" s="22">
        <v>0</v>
      </c>
      <c r="H282" s="22">
        <v>0</v>
      </c>
      <c r="I282" s="22">
        <v>0</v>
      </c>
    </row>
    <row r="283" spans="1:9" x14ac:dyDescent="0.35">
      <c r="A283" s="22" t="s">
        <v>114</v>
      </c>
      <c r="B283" s="22" t="s">
        <v>670</v>
      </c>
      <c r="C283" s="22" t="s">
        <v>679</v>
      </c>
      <c r="D283" s="22" t="s">
        <v>680</v>
      </c>
      <c r="E283" s="22">
        <v>0</v>
      </c>
      <c r="F283" s="22">
        <v>0</v>
      </c>
      <c r="G283" s="22">
        <v>0</v>
      </c>
      <c r="H283" s="22">
        <v>0</v>
      </c>
      <c r="I283" s="22">
        <v>0</v>
      </c>
    </row>
    <row r="284" spans="1:9" x14ac:dyDescent="0.35">
      <c r="A284" s="22" t="s">
        <v>114</v>
      </c>
      <c r="B284" s="22" t="s">
        <v>670</v>
      </c>
      <c r="C284" s="22" t="s">
        <v>681</v>
      </c>
      <c r="D284" s="22" t="s">
        <v>682</v>
      </c>
      <c r="E284" s="22">
        <v>0</v>
      </c>
      <c r="F284" s="22">
        <v>0</v>
      </c>
      <c r="G284" s="22">
        <v>0</v>
      </c>
      <c r="H284" s="22">
        <v>0</v>
      </c>
      <c r="I284" s="22">
        <v>0</v>
      </c>
    </row>
    <row r="285" spans="1:9" x14ac:dyDescent="0.35">
      <c r="A285" s="22" t="s">
        <v>114</v>
      </c>
      <c r="B285" s="22" t="s">
        <v>670</v>
      </c>
      <c r="C285" s="22" t="s">
        <v>683</v>
      </c>
      <c r="D285" s="22" t="s">
        <v>684</v>
      </c>
      <c r="E285" s="22">
        <v>0</v>
      </c>
      <c r="F285" s="22">
        <v>0</v>
      </c>
      <c r="G285" s="22">
        <v>0</v>
      </c>
      <c r="H285" s="22">
        <v>0</v>
      </c>
      <c r="I285" s="22">
        <v>0</v>
      </c>
    </row>
    <row r="286" spans="1:9" x14ac:dyDescent="0.35">
      <c r="A286" s="22" t="s">
        <v>114</v>
      </c>
      <c r="B286" s="22" t="s">
        <v>670</v>
      </c>
      <c r="C286" s="22" t="s">
        <v>685</v>
      </c>
      <c r="D286" s="22" t="s">
        <v>686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</row>
    <row r="287" spans="1:9" x14ac:dyDescent="0.35">
      <c r="A287" s="22" t="s">
        <v>114</v>
      </c>
      <c r="B287" s="22" t="s">
        <v>670</v>
      </c>
      <c r="C287" s="22" t="s">
        <v>687</v>
      </c>
      <c r="D287" s="22" t="s">
        <v>688</v>
      </c>
      <c r="E287" s="22">
        <v>0</v>
      </c>
      <c r="F287" s="22">
        <v>0</v>
      </c>
      <c r="G287" s="22">
        <v>0</v>
      </c>
      <c r="H287" s="22">
        <v>0</v>
      </c>
      <c r="I287" s="22">
        <v>0</v>
      </c>
    </row>
    <row r="288" spans="1:9" x14ac:dyDescent="0.35">
      <c r="A288" s="22" t="s">
        <v>114</v>
      </c>
      <c r="B288" s="22" t="s">
        <v>670</v>
      </c>
      <c r="C288" s="22" t="s">
        <v>689</v>
      </c>
      <c r="D288" s="22" t="s">
        <v>690</v>
      </c>
      <c r="E288" s="22">
        <v>0</v>
      </c>
      <c r="F288" s="22">
        <v>0</v>
      </c>
      <c r="G288" s="22">
        <v>0</v>
      </c>
      <c r="H288" s="22">
        <v>0</v>
      </c>
      <c r="I288" s="22">
        <v>0</v>
      </c>
    </row>
    <row r="289" spans="1:9" x14ac:dyDescent="0.35">
      <c r="A289" s="22" t="s">
        <v>114</v>
      </c>
      <c r="B289" s="22" t="s">
        <v>670</v>
      </c>
      <c r="C289" s="22" t="s">
        <v>691</v>
      </c>
      <c r="D289" s="22" t="s">
        <v>692</v>
      </c>
      <c r="E289" s="22">
        <v>0</v>
      </c>
      <c r="F289" s="22">
        <v>0</v>
      </c>
      <c r="G289" s="22">
        <v>0</v>
      </c>
      <c r="H289" s="22">
        <v>0</v>
      </c>
      <c r="I289" s="22">
        <v>0</v>
      </c>
    </row>
    <row r="290" spans="1:9" x14ac:dyDescent="0.35">
      <c r="A290" s="22" t="s">
        <v>114</v>
      </c>
      <c r="B290" s="22" t="s">
        <v>670</v>
      </c>
      <c r="C290" s="22" t="s">
        <v>693</v>
      </c>
      <c r="D290" s="22" t="s">
        <v>694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</row>
    <row r="291" spans="1:9" x14ac:dyDescent="0.35">
      <c r="A291" s="22" t="s">
        <v>114</v>
      </c>
      <c r="B291" s="22" t="s">
        <v>670</v>
      </c>
      <c r="C291" s="22" t="s">
        <v>695</v>
      </c>
      <c r="D291" s="22" t="s">
        <v>696</v>
      </c>
      <c r="E291" s="22">
        <v>0</v>
      </c>
      <c r="F291" s="22">
        <v>0</v>
      </c>
      <c r="G291" s="22">
        <v>0</v>
      </c>
      <c r="H291" s="22">
        <v>0</v>
      </c>
      <c r="I291" s="22">
        <v>0</v>
      </c>
    </row>
    <row r="292" spans="1:9" x14ac:dyDescent="0.35">
      <c r="A292" s="22" t="s">
        <v>114</v>
      </c>
      <c r="B292" s="22" t="s">
        <v>670</v>
      </c>
      <c r="C292" s="22" t="s">
        <v>697</v>
      </c>
      <c r="D292" s="22" t="s">
        <v>698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</row>
    <row r="293" spans="1:9" x14ac:dyDescent="0.35">
      <c r="A293" s="22" t="s">
        <v>114</v>
      </c>
      <c r="B293" s="22" t="s">
        <v>670</v>
      </c>
      <c r="C293" s="22" t="s">
        <v>699</v>
      </c>
      <c r="D293" s="22" t="s">
        <v>700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</row>
    <row r="294" spans="1:9" x14ac:dyDescent="0.35">
      <c r="A294" s="22" t="s">
        <v>114</v>
      </c>
      <c r="B294" s="22" t="s">
        <v>670</v>
      </c>
      <c r="C294" s="22" t="s">
        <v>701</v>
      </c>
      <c r="D294" s="22" t="s">
        <v>702</v>
      </c>
      <c r="E294" s="22">
        <v>0</v>
      </c>
      <c r="F294" s="22">
        <v>0</v>
      </c>
      <c r="G294" s="22">
        <v>0</v>
      </c>
      <c r="H294" s="22">
        <v>0</v>
      </c>
      <c r="I294" s="22">
        <v>0</v>
      </c>
    </row>
    <row r="295" spans="1:9" x14ac:dyDescent="0.35">
      <c r="A295" s="22" t="s">
        <v>114</v>
      </c>
      <c r="B295" s="22" t="s">
        <v>670</v>
      </c>
      <c r="C295" s="22" t="s">
        <v>703</v>
      </c>
      <c r="D295" s="22" t="s">
        <v>704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</row>
    <row r="296" spans="1:9" x14ac:dyDescent="0.35">
      <c r="A296" s="22" t="s">
        <v>114</v>
      </c>
      <c r="B296" s="22" t="s">
        <v>670</v>
      </c>
      <c r="C296" s="22" t="s">
        <v>705</v>
      </c>
      <c r="D296" s="22" t="s">
        <v>706</v>
      </c>
      <c r="E296" s="22">
        <v>0</v>
      </c>
      <c r="F296" s="22">
        <v>0</v>
      </c>
      <c r="G296" s="22">
        <v>0</v>
      </c>
      <c r="H296" s="22">
        <v>0</v>
      </c>
      <c r="I296" s="22">
        <v>0</v>
      </c>
    </row>
    <row r="297" spans="1:9" x14ac:dyDescent="0.35">
      <c r="A297" s="22" t="s">
        <v>114</v>
      </c>
      <c r="B297" s="22" t="s">
        <v>670</v>
      </c>
      <c r="C297" s="22" t="s">
        <v>707</v>
      </c>
      <c r="D297" s="22" t="s">
        <v>708</v>
      </c>
      <c r="E297" s="22">
        <v>0</v>
      </c>
      <c r="F297" s="22">
        <v>0</v>
      </c>
      <c r="G297" s="22">
        <v>0</v>
      </c>
      <c r="H297" s="22">
        <v>0</v>
      </c>
      <c r="I297" s="22">
        <v>0</v>
      </c>
    </row>
    <row r="298" spans="1:9" x14ac:dyDescent="0.35">
      <c r="A298" s="22" t="s">
        <v>114</v>
      </c>
      <c r="B298" s="22" t="s">
        <v>670</v>
      </c>
      <c r="C298" s="22" t="s">
        <v>709</v>
      </c>
      <c r="D298" s="22" t="s">
        <v>710</v>
      </c>
      <c r="E298" s="22">
        <v>0</v>
      </c>
      <c r="F298" s="22">
        <v>0</v>
      </c>
      <c r="G298" s="22">
        <v>0</v>
      </c>
      <c r="H298" s="22">
        <v>0</v>
      </c>
      <c r="I298" s="22">
        <v>0</v>
      </c>
    </row>
    <row r="299" spans="1:9" x14ac:dyDescent="0.35">
      <c r="A299" s="22" t="s">
        <v>114</v>
      </c>
      <c r="B299" s="22" t="s">
        <v>670</v>
      </c>
      <c r="C299" s="22" t="s">
        <v>711</v>
      </c>
      <c r="D299" s="22" t="s">
        <v>712</v>
      </c>
      <c r="E299" s="22">
        <v>0</v>
      </c>
      <c r="F299" s="22">
        <v>0</v>
      </c>
      <c r="G299" s="22">
        <v>0</v>
      </c>
      <c r="H299" s="22">
        <v>0</v>
      </c>
      <c r="I299" s="22">
        <v>0</v>
      </c>
    </row>
    <row r="300" spans="1:9" x14ac:dyDescent="0.35">
      <c r="A300" s="22" t="s">
        <v>114</v>
      </c>
      <c r="B300" s="22" t="s">
        <v>670</v>
      </c>
      <c r="C300" s="22" t="s">
        <v>713</v>
      </c>
      <c r="D300" s="22" t="s">
        <v>714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</row>
    <row r="301" spans="1:9" x14ac:dyDescent="0.35">
      <c r="A301" s="22" t="s">
        <v>114</v>
      </c>
      <c r="B301" s="22" t="s">
        <v>670</v>
      </c>
      <c r="C301" s="22" t="s">
        <v>715</v>
      </c>
      <c r="D301" s="22" t="s">
        <v>716</v>
      </c>
      <c r="E301" s="22">
        <v>0</v>
      </c>
      <c r="F301" s="22">
        <v>0</v>
      </c>
      <c r="G301" s="22">
        <v>0</v>
      </c>
      <c r="H301" s="22">
        <v>0</v>
      </c>
      <c r="I301" s="22">
        <v>0</v>
      </c>
    </row>
    <row r="302" spans="1:9" x14ac:dyDescent="0.35">
      <c r="A302" s="22" t="s">
        <v>114</v>
      </c>
      <c r="B302" s="22" t="s">
        <v>670</v>
      </c>
      <c r="C302" s="22" t="s">
        <v>717</v>
      </c>
      <c r="D302" s="22" t="s">
        <v>718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</row>
    <row r="303" spans="1:9" x14ac:dyDescent="0.35">
      <c r="A303" s="22" t="s">
        <v>114</v>
      </c>
      <c r="B303" s="22" t="s">
        <v>670</v>
      </c>
      <c r="C303" s="22" t="s">
        <v>719</v>
      </c>
      <c r="D303" s="22" t="s">
        <v>720</v>
      </c>
      <c r="E303" s="22">
        <v>0</v>
      </c>
      <c r="F303" s="22">
        <v>0</v>
      </c>
      <c r="G303" s="22">
        <v>0</v>
      </c>
      <c r="H303" s="22">
        <v>0</v>
      </c>
      <c r="I303" s="22">
        <v>0</v>
      </c>
    </row>
    <row r="304" spans="1:9" x14ac:dyDescent="0.35">
      <c r="A304" s="22" t="s">
        <v>114</v>
      </c>
      <c r="B304" s="22" t="s">
        <v>670</v>
      </c>
      <c r="C304" s="22" t="s">
        <v>721</v>
      </c>
      <c r="D304" s="22" t="s">
        <v>722</v>
      </c>
      <c r="E304" s="22">
        <v>0</v>
      </c>
      <c r="F304" s="22">
        <v>0</v>
      </c>
      <c r="G304" s="22">
        <v>0</v>
      </c>
      <c r="H304" s="22">
        <v>0</v>
      </c>
      <c r="I304" s="22">
        <v>0</v>
      </c>
    </row>
    <row r="305" spans="1:9" x14ac:dyDescent="0.35">
      <c r="A305" s="22" t="s">
        <v>114</v>
      </c>
      <c r="B305" s="22" t="s">
        <v>670</v>
      </c>
      <c r="C305" s="22" t="s">
        <v>723</v>
      </c>
      <c r="D305" s="22" t="s">
        <v>724</v>
      </c>
      <c r="E305" s="22">
        <v>0</v>
      </c>
      <c r="F305" s="22">
        <v>0</v>
      </c>
      <c r="G305" s="22">
        <v>0</v>
      </c>
      <c r="H305" s="22">
        <v>0</v>
      </c>
      <c r="I305" s="22">
        <v>0</v>
      </c>
    </row>
    <row r="306" spans="1:9" x14ac:dyDescent="0.35">
      <c r="A306" s="22" t="s">
        <v>114</v>
      </c>
      <c r="B306" s="22" t="s">
        <v>670</v>
      </c>
      <c r="C306" s="22" t="s">
        <v>725</v>
      </c>
      <c r="D306" s="22" t="s">
        <v>726</v>
      </c>
      <c r="E306" s="22">
        <v>0</v>
      </c>
      <c r="F306" s="22">
        <v>0</v>
      </c>
      <c r="G306" s="22">
        <v>0</v>
      </c>
      <c r="H306" s="22">
        <v>0</v>
      </c>
      <c r="I306" s="22">
        <v>0</v>
      </c>
    </row>
    <row r="307" spans="1:9" x14ac:dyDescent="0.35">
      <c r="A307" s="22" t="s">
        <v>114</v>
      </c>
      <c r="B307" s="22" t="s">
        <v>670</v>
      </c>
      <c r="C307" s="22" t="s">
        <v>727</v>
      </c>
      <c r="D307" s="22" t="s">
        <v>728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</row>
    <row r="308" spans="1:9" x14ac:dyDescent="0.35">
      <c r="A308" s="22" t="s">
        <v>114</v>
      </c>
      <c r="B308" s="22" t="s">
        <v>670</v>
      </c>
      <c r="C308" s="22" t="s">
        <v>729</v>
      </c>
      <c r="D308" s="22" t="s">
        <v>730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</row>
    <row r="309" spans="1:9" x14ac:dyDescent="0.35">
      <c r="A309" s="22" t="s">
        <v>114</v>
      </c>
      <c r="B309" s="22" t="s">
        <v>670</v>
      </c>
      <c r="C309" s="22" t="s">
        <v>731</v>
      </c>
      <c r="D309" s="22" t="s">
        <v>732</v>
      </c>
      <c r="E309" s="22">
        <v>0</v>
      </c>
      <c r="F309" s="22">
        <v>0</v>
      </c>
      <c r="G309" s="22">
        <v>0</v>
      </c>
      <c r="H309" s="22">
        <v>0</v>
      </c>
      <c r="I309" s="22">
        <v>0</v>
      </c>
    </row>
    <row r="310" spans="1:9" x14ac:dyDescent="0.35">
      <c r="A310" s="22" t="s">
        <v>114</v>
      </c>
      <c r="B310" s="22" t="s">
        <v>670</v>
      </c>
      <c r="C310" s="22" t="s">
        <v>733</v>
      </c>
      <c r="D310" s="22" t="s">
        <v>734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</row>
    <row r="311" spans="1:9" x14ac:dyDescent="0.35">
      <c r="A311" s="22" t="s">
        <v>114</v>
      </c>
      <c r="B311" s="22" t="s">
        <v>670</v>
      </c>
      <c r="C311" s="22" t="s">
        <v>735</v>
      </c>
      <c r="D311" s="22" t="s">
        <v>736</v>
      </c>
      <c r="E311" s="22">
        <v>0</v>
      </c>
      <c r="F311" s="22">
        <v>0</v>
      </c>
      <c r="G311" s="22">
        <v>0</v>
      </c>
      <c r="H311" s="22">
        <v>0</v>
      </c>
      <c r="I311" s="22">
        <v>0</v>
      </c>
    </row>
    <row r="312" spans="1:9" x14ac:dyDescent="0.35">
      <c r="A312" s="22" t="s">
        <v>114</v>
      </c>
      <c r="B312" s="22" t="s">
        <v>670</v>
      </c>
      <c r="C312" s="22" t="s">
        <v>737</v>
      </c>
      <c r="D312" s="22" t="s">
        <v>738</v>
      </c>
      <c r="E312" s="22">
        <v>0</v>
      </c>
      <c r="F312" s="22">
        <v>0</v>
      </c>
      <c r="G312" s="22">
        <v>0</v>
      </c>
      <c r="H312" s="22">
        <v>0</v>
      </c>
      <c r="I312" s="22">
        <v>0</v>
      </c>
    </row>
    <row r="313" spans="1:9" x14ac:dyDescent="0.35">
      <c r="A313" s="22" t="s">
        <v>114</v>
      </c>
      <c r="B313" s="22" t="s">
        <v>670</v>
      </c>
      <c r="C313" s="22" t="s">
        <v>739</v>
      </c>
      <c r="D313" s="22" t="s">
        <v>740</v>
      </c>
      <c r="E313" s="22">
        <v>0</v>
      </c>
      <c r="F313" s="22">
        <v>0</v>
      </c>
      <c r="G313" s="22">
        <v>0</v>
      </c>
      <c r="H313" s="22">
        <v>0</v>
      </c>
      <c r="I313" s="22">
        <v>0</v>
      </c>
    </row>
    <row r="314" spans="1:9" x14ac:dyDescent="0.35">
      <c r="A314" s="22" t="s">
        <v>114</v>
      </c>
      <c r="B314" s="22" t="s">
        <v>670</v>
      </c>
      <c r="C314" s="22" t="s">
        <v>741</v>
      </c>
      <c r="D314" s="22" t="s">
        <v>742</v>
      </c>
      <c r="E314" s="22">
        <v>0</v>
      </c>
      <c r="F314" s="22">
        <v>0</v>
      </c>
      <c r="G314" s="22">
        <v>0</v>
      </c>
      <c r="H314" s="22">
        <v>0</v>
      </c>
      <c r="I314" s="22">
        <v>0</v>
      </c>
    </row>
    <row r="315" spans="1:9" x14ac:dyDescent="0.35">
      <c r="A315" s="22" t="s">
        <v>114</v>
      </c>
      <c r="B315" s="22" t="s">
        <v>670</v>
      </c>
      <c r="C315" s="22" t="s">
        <v>743</v>
      </c>
      <c r="D315" s="22" t="s">
        <v>744</v>
      </c>
      <c r="E315" s="22">
        <v>0</v>
      </c>
      <c r="F315" s="22">
        <v>0</v>
      </c>
      <c r="G315" s="22">
        <v>0</v>
      </c>
      <c r="H315" s="22">
        <v>0</v>
      </c>
      <c r="I315" s="22">
        <v>0</v>
      </c>
    </row>
    <row r="316" spans="1:9" x14ac:dyDescent="0.35">
      <c r="A316" s="22" t="s">
        <v>114</v>
      </c>
      <c r="B316" s="22" t="s">
        <v>670</v>
      </c>
      <c r="C316" s="22" t="s">
        <v>745</v>
      </c>
      <c r="D316" s="22" t="s">
        <v>746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</row>
    <row r="317" spans="1:9" x14ac:dyDescent="0.35">
      <c r="A317" s="22" t="s">
        <v>114</v>
      </c>
      <c r="B317" s="22" t="s">
        <v>670</v>
      </c>
      <c r="C317" s="22" t="s">
        <v>747</v>
      </c>
      <c r="D317" s="22" t="s">
        <v>748</v>
      </c>
      <c r="E317" s="22">
        <v>0</v>
      </c>
      <c r="F317" s="22">
        <v>0</v>
      </c>
      <c r="G317" s="22">
        <v>0</v>
      </c>
      <c r="H317" s="22">
        <v>0</v>
      </c>
      <c r="I317" s="22">
        <v>0</v>
      </c>
    </row>
    <row r="318" spans="1:9" x14ac:dyDescent="0.35">
      <c r="A318" s="22" t="s">
        <v>114</v>
      </c>
      <c r="B318" s="22" t="s">
        <v>670</v>
      </c>
      <c r="C318" s="22" t="s">
        <v>749</v>
      </c>
      <c r="D318" s="22" t="s">
        <v>750</v>
      </c>
      <c r="E318" s="22">
        <v>0</v>
      </c>
      <c r="F318" s="22">
        <v>0</v>
      </c>
      <c r="G318" s="22">
        <v>0</v>
      </c>
      <c r="H318" s="22">
        <v>0</v>
      </c>
      <c r="I318" s="22">
        <v>0</v>
      </c>
    </row>
    <row r="319" spans="1:9" x14ac:dyDescent="0.35">
      <c r="A319" s="22" t="s">
        <v>114</v>
      </c>
      <c r="B319" s="22" t="s">
        <v>670</v>
      </c>
      <c r="C319" s="22" t="s">
        <v>751</v>
      </c>
      <c r="D319" s="22" t="s">
        <v>752</v>
      </c>
      <c r="E319" s="22">
        <v>0</v>
      </c>
      <c r="F319" s="22">
        <v>0</v>
      </c>
      <c r="G319" s="22">
        <v>0</v>
      </c>
      <c r="H319" s="22">
        <v>0</v>
      </c>
      <c r="I319" s="22">
        <v>0</v>
      </c>
    </row>
    <row r="320" spans="1:9" x14ac:dyDescent="0.35">
      <c r="A320" s="22" t="s">
        <v>114</v>
      </c>
      <c r="B320" s="22" t="s">
        <v>670</v>
      </c>
      <c r="C320" s="22" t="s">
        <v>753</v>
      </c>
      <c r="D320" s="22" t="s">
        <v>754</v>
      </c>
      <c r="E320" s="22">
        <v>0</v>
      </c>
      <c r="F320" s="22">
        <v>0</v>
      </c>
      <c r="G320" s="22">
        <v>0</v>
      </c>
      <c r="H320" s="22">
        <v>0</v>
      </c>
      <c r="I320" s="22">
        <v>0</v>
      </c>
    </row>
    <row r="321" spans="1:9" x14ac:dyDescent="0.35">
      <c r="A321" s="22" t="s">
        <v>114</v>
      </c>
      <c r="B321" s="22" t="s">
        <v>670</v>
      </c>
      <c r="C321" s="22" t="s">
        <v>755</v>
      </c>
      <c r="D321" s="22" t="s">
        <v>756</v>
      </c>
      <c r="E321" s="22">
        <v>0</v>
      </c>
      <c r="F321" s="22">
        <v>0</v>
      </c>
      <c r="G321" s="22">
        <v>0</v>
      </c>
      <c r="H321" s="22">
        <v>0</v>
      </c>
      <c r="I321" s="22">
        <v>0</v>
      </c>
    </row>
    <row r="322" spans="1:9" x14ac:dyDescent="0.35">
      <c r="A322" s="22" t="s">
        <v>114</v>
      </c>
      <c r="B322" s="22" t="s">
        <v>670</v>
      </c>
      <c r="C322" s="22" t="s">
        <v>757</v>
      </c>
      <c r="D322" s="22" t="s">
        <v>758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</row>
    <row r="323" spans="1:9" x14ac:dyDescent="0.35">
      <c r="A323" s="22" t="s">
        <v>114</v>
      </c>
      <c r="B323" s="22" t="s">
        <v>670</v>
      </c>
      <c r="C323" s="22" t="s">
        <v>759</v>
      </c>
      <c r="D323" s="22" t="s">
        <v>760</v>
      </c>
      <c r="E323" s="22">
        <v>0</v>
      </c>
      <c r="F323" s="22">
        <v>0</v>
      </c>
      <c r="G323" s="22">
        <v>0</v>
      </c>
      <c r="H323" s="22">
        <v>0</v>
      </c>
      <c r="I323" s="22">
        <v>0</v>
      </c>
    </row>
    <row r="324" spans="1:9" x14ac:dyDescent="0.35">
      <c r="A324" s="22" t="s">
        <v>114</v>
      </c>
      <c r="B324" s="22" t="s">
        <v>670</v>
      </c>
      <c r="C324" s="22" t="s">
        <v>761</v>
      </c>
      <c r="D324" s="22" t="s">
        <v>762</v>
      </c>
      <c r="E324" s="22">
        <v>0</v>
      </c>
      <c r="F324" s="22">
        <v>0</v>
      </c>
      <c r="G324" s="22">
        <v>0</v>
      </c>
      <c r="H324" s="22">
        <v>0</v>
      </c>
      <c r="I324" s="22">
        <v>0</v>
      </c>
    </row>
    <row r="325" spans="1:9" x14ac:dyDescent="0.35">
      <c r="A325" s="22" t="s">
        <v>114</v>
      </c>
      <c r="B325" s="22" t="s">
        <v>670</v>
      </c>
      <c r="C325" s="22" t="s">
        <v>763</v>
      </c>
      <c r="D325" s="22" t="s">
        <v>764</v>
      </c>
      <c r="E325" s="22">
        <v>0</v>
      </c>
      <c r="F325" s="22">
        <v>0</v>
      </c>
      <c r="G325" s="22">
        <v>0</v>
      </c>
      <c r="H325" s="22">
        <v>0</v>
      </c>
      <c r="I325" s="22">
        <v>0</v>
      </c>
    </row>
    <row r="326" spans="1:9" x14ac:dyDescent="0.35">
      <c r="A326" s="22" t="s">
        <v>114</v>
      </c>
      <c r="B326" s="22" t="s">
        <v>670</v>
      </c>
      <c r="C326" s="22" t="s">
        <v>765</v>
      </c>
      <c r="D326" s="22" t="s">
        <v>766</v>
      </c>
      <c r="E326" s="22">
        <v>0</v>
      </c>
      <c r="F326" s="22">
        <v>0</v>
      </c>
      <c r="G326" s="22">
        <v>0</v>
      </c>
      <c r="H326" s="22">
        <v>0</v>
      </c>
      <c r="I326" s="22">
        <v>0</v>
      </c>
    </row>
    <row r="327" spans="1:9" x14ac:dyDescent="0.35">
      <c r="A327" s="22" t="s">
        <v>114</v>
      </c>
      <c r="B327" s="22" t="s">
        <v>670</v>
      </c>
      <c r="C327" s="22" t="s">
        <v>767</v>
      </c>
      <c r="D327" s="22" t="s">
        <v>768</v>
      </c>
      <c r="E327" s="22">
        <v>0</v>
      </c>
      <c r="F327" s="22">
        <v>0</v>
      </c>
      <c r="G327" s="22">
        <v>0</v>
      </c>
      <c r="H327" s="22">
        <v>0</v>
      </c>
      <c r="I327" s="22">
        <v>0</v>
      </c>
    </row>
    <row r="328" spans="1:9" x14ac:dyDescent="0.35">
      <c r="A328" s="22" t="s">
        <v>114</v>
      </c>
      <c r="B328" s="22" t="s">
        <v>670</v>
      </c>
      <c r="C328" s="22" t="s">
        <v>769</v>
      </c>
      <c r="D328" s="22" t="s">
        <v>770</v>
      </c>
      <c r="E328" s="22">
        <v>0</v>
      </c>
      <c r="F328" s="22">
        <v>0</v>
      </c>
      <c r="G328" s="22">
        <v>0</v>
      </c>
      <c r="H328" s="22">
        <v>0</v>
      </c>
      <c r="I328" s="22">
        <v>0</v>
      </c>
    </row>
    <row r="329" spans="1:9" x14ac:dyDescent="0.35">
      <c r="A329" s="22" t="s">
        <v>114</v>
      </c>
      <c r="B329" s="22" t="s">
        <v>670</v>
      </c>
      <c r="C329" s="22" t="s">
        <v>771</v>
      </c>
      <c r="D329" s="22" t="s">
        <v>772</v>
      </c>
      <c r="E329" s="22">
        <v>0</v>
      </c>
      <c r="F329" s="22">
        <v>0</v>
      </c>
      <c r="G329" s="22">
        <v>0</v>
      </c>
      <c r="H329" s="22">
        <v>0</v>
      </c>
      <c r="I329" s="22">
        <v>0</v>
      </c>
    </row>
    <row r="330" spans="1:9" x14ac:dyDescent="0.35">
      <c r="A330" s="22" t="s">
        <v>114</v>
      </c>
      <c r="B330" s="22" t="s">
        <v>773</v>
      </c>
      <c r="C330" s="22" t="s">
        <v>774</v>
      </c>
      <c r="D330" s="22" t="s">
        <v>775</v>
      </c>
      <c r="E330" s="22">
        <v>210038</v>
      </c>
      <c r="F330" s="22">
        <v>0</v>
      </c>
      <c r="G330" s="22">
        <v>0</v>
      </c>
      <c r="H330" s="22">
        <v>0</v>
      </c>
      <c r="I330" s="22">
        <v>210038</v>
      </c>
    </row>
    <row r="331" spans="1:9" x14ac:dyDescent="0.35">
      <c r="A331" s="22" t="s">
        <v>114</v>
      </c>
      <c r="B331" s="22" t="s">
        <v>773</v>
      </c>
      <c r="C331" s="22" t="s">
        <v>776</v>
      </c>
      <c r="D331" s="22" t="s">
        <v>777</v>
      </c>
      <c r="E331" s="22">
        <v>1179166</v>
      </c>
      <c r="F331" s="22">
        <v>0</v>
      </c>
      <c r="G331" s="22">
        <v>0</v>
      </c>
      <c r="H331" s="22">
        <v>0</v>
      </c>
      <c r="I331" s="22">
        <v>1179166</v>
      </c>
    </row>
    <row r="332" spans="1:9" x14ac:dyDescent="0.35">
      <c r="A332" s="22" t="s">
        <v>114</v>
      </c>
      <c r="B332" s="22" t="s">
        <v>773</v>
      </c>
      <c r="C332" s="22" t="s">
        <v>778</v>
      </c>
      <c r="D332" s="22" t="s">
        <v>779</v>
      </c>
      <c r="E332" s="22">
        <v>43162</v>
      </c>
      <c r="F332" s="22">
        <v>0</v>
      </c>
      <c r="G332" s="22">
        <v>0</v>
      </c>
      <c r="H332" s="22">
        <v>0</v>
      </c>
      <c r="I332" s="22">
        <v>43162</v>
      </c>
    </row>
    <row r="333" spans="1:9" x14ac:dyDescent="0.35">
      <c r="A333" s="22" t="s">
        <v>114</v>
      </c>
      <c r="B333" s="22" t="s">
        <v>773</v>
      </c>
      <c r="C333" s="22" t="s">
        <v>780</v>
      </c>
      <c r="D333" s="22" t="s">
        <v>781</v>
      </c>
      <c r="E333" s="22">
        <v>25369</v>
      </c>
      <c r="F333" s="22">
        <v>0</v>
      </c>
      <c r="G333" s="22">
        <v>0</v>
      </c>
      <c r="H333" s="22">
        <v>0</v>
      </c>
      <c r="I333" s="22">
        <v>25369</v>
      </c>
    </row>
    <row r="334" spans="1:9" x14ac:dyDescent="0.35">
      <c r="A334" s="22" t="s">
        <v>114</v>
      </c>
      <c r="B334" s="22" t="s">
        <v>773</v>
      </c>
      <c r="C334" s="22" t="s">
        <v>782</v>
      </c>
      <c r="D334" s="22" t="s">
        <v>783</v>
      </c>
      <c r="E334" s="22">
        <v>18566</v>
      </c>
      <c r="F334" s="22">
        <v>0</v>
      </c>
      <c r="G334" s="22">
        <v>0</v>
      </c>
      <c r="H334" s="22">
        <v>0</v>
      </c>
      <c r="I334" s="22">
        <v>18566</v>
      </c>
    </row>
    <row r="335" spans="1:9" x14ac:dyDescent="0.35">
      <c r="A335" s="22" t="s">
        <v>114</v>
      </c>
      <c r="B335" s="22" t="s">
        <v>773</v>
      </c>
      <c r="C335" s="22" t="s">
        <v>784</v>
      </c>
      <c r="D335" s="22" t="s">
        <v>785</v>
      </c>
      <c r="E335" s="22">
        <v>0</v>
      </c>
      <c r="F335" s="22">
        <v>0</v>
      </c>
      <c r="G335" s="22">
        <v>0</v>
      </c>
      <c r="H335" s="22">
        <v>0</v>
      </c>
      <c r="I335" s="22">
        <v>0</v>
      </c>
    </row>
    <row r="336" spans="1:9" x14ac:dyDescent="0.35">
      <c r="A336" s="22" t="s">
        <v>114</v>
      </c>
      <c r="B336" s="22" t="s">
        <v>773</v>
      </c>
      <c r="C336" s="22" t="s">
        <v>786</v>
      </c>
      <c r="D336" s="22" t="s">
        <v>787</v>
      </c>
      <c r="E336" s="22">
        <v>54909</v>
      </c>
      <c r="F336" s="22">
        <v>0</v>
      </c>
      <c r="G336" s="22">
        <v>0</v>
      </c>
      <c r="H336" s="22">
        <v>0</v>
      </c>
      <c r="I336" s="22">
        <v>54909</v>
      </c>
    </row>
    <row r="337" spans="1:9" x14ac:dyDescent="0.35">
      <c r="A337" s="22" t="s">
        <v>114</v>
      </c>
      <c r="B337" s="22" t="s">
        <v>773</v>
      </c>
      <c r="C337" s="22" t="s">
        <v>788</v>
      </c>
      <c r="D337" s="22" t="s">
        <v>789</v>
      </c>
      <c r="E337" s="22">
        <v>11028</v>
      </c>
      <c r="F337" s="22">
        <v>89311</v>
      </c>
      <c r="G337" s="22">
        <v>0</v>
      </c>
      <c r="H337" s="22">
        <v>0</v>
      </c>
      <c r="I337" s="22">
        <v>100339</v>
      </c>
    </row>
    <row r="338" spans="1:9" x14ac:dyDescent="0.35">
      <c r="A338" s="22" t="s">
        <v>114</v>
      </c>
      <c r="B338" s="22" t="s">
        <v>790</v>
      </c>
      <c r="C338" s="22" t="s">
        <v>791</v>
      </c>
      <c r="D338" s="22" t="s">
        <v>792</v>
      </c>
      <c r="E338" s="22">
        <v>0</v>
      </c>
      <c r="F338" s="22">
        <v>2084</v>
      </c>
      <c r="G338" s="22">
        <v>0</v>
      </c>
      <c r="H338" s="22">
        <v>0</v>
      </c>
      <c r="I338" s="22">
        <v>2084</v>
      </c>
    </row>
    <row r="339" spans="1:9" x14ac:dyDescent="0.35">
      <c r="A339" s="22"/>
      <c r="B339" s="22"/>
      <c r="C339" s="22"/>
      <c r="D339" s="22" t="s">
        <v>793</v>
      </c>
      <c r="E339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A70E99-C36E-46F9-957D-FE12E6AF7467}">
  <dimension ref="A1:AG335"/>
  <sheetViews>
    <sheetView zoomScale="90" zoomScaleNormal="90" workbookViewId="0"/>
  </sheetViews>
  <sheetFormatPr defaultRowHeight="14.5" x14ac:dyDescent="0.35"/>
  <cols>
    <col min="2" max="2" width="23.7265625" customWidth="1"/>
    <col min="4" max="4" width="37.7265625" customWidth="1"/>
    <col min="5" max="33" width="15.7265625" customWidth="1"/>
  </cols>
  <sheetData>
    <row r="1" spans="1:33" ht="24" customHeight="1" x14ac:dyDescent="0.4">
      <c r="A1" s="4" t="str">
        <f>HYPERLINK("#'Index'!A1", "&lt;&lt; Index")</f>
        <v>&lt;&lt; Index</v>
      </c>
      <c r="B1" s="20" t="s">
        <v>1273</v>
      </c>
      <c r="D1" s="20" t="s">
        <v>1274</v>
      </c>
    </row>
    <row r="2" spans="1:33" ht="64" customHeight="1" x14ac:dyDescent="0.3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48</v>
      </c>
      <c r="F2" s="21" t="s">
        <v>1275</v>
      </c>
      <c r="G2" s="21" t="s">
        <v>1276</v>
      </c>
      <c r="H2" s="21" t="s">
        <v>1277</v>
      </c>
      <c r="I2" s="21" t="s">
        <v>1278</v>
      </c>
      <c r="J2" s="21" t="s">
        <v>1279</v>
      </c>
      <c r="K2" s="21" t="s">
        <v>1280</v>
      </c>
      <c r="L2" s="21" t="s">
        <v>1281</v>
      </c>
      <c r="M2" s="21" t="s">
        <v>1282</v>
      </c>
      <c r="N2" s="21" t="s">
        <v>1283</v>
      </c>
      <c r="O2" s="21" t="s">
        <v>1284</v>
      </c>
      <c r="P2" s="21" t="s">
        <v>1285</v>
      </c>
      <c r="Q2" s="21" t="s">
        <v>1286</v>
      </c>
      <c r="R2" s="21" t="s">
        <v>1287</v>
      </c>
      <c r="S2" s="21" t="s">
        <v>1288</v>
      </c>
      <c r="T2" s="21" t="s">
        <v>68</v>
      </c>
      <c r="U2" s="21" t="s">
        <v>1275</v>
      </c>
      <c r="V2" s="21" t="s">
        <v>1276</v>
      </c>
      <c r="W2" s="21" t="s">
        <v>1277</v>
      </c>
      <c r="X2" s="21" t="s">
        <v>1278</v>
      </c>
      <c r="Y2" s="21" t="s">
        <v>1279</v>
      </c>
      <c r="Z2" s="21" t="s">
        <v>1280</v>
      </c>
      <c r="AA2" s="21" t="s">
        <v>1281</v>
      </c>
      <c r="AB2" s="21" t="s">
        <v>1282</v>
      </c>
      <c r="AC2" s="21" t="s">
        <v>1283</v>
      </c>
      <c r="AD2" s="21" t="s">
        <v>1284</v>
      </c>
      <c r="AE2" s="21" t="s">
        <v>1285</v>
      </c>
      <c r="AF2" s="21" t="s">
        <v>1289</v>
      </c>
      <c r="AG2" s="21" t="s">
        <v>1290</v>
      </c>
    </row>
    <row r="3" spans="1:33" x14ac:dyDescent="0.35">
      <c r="A3" s="21"/>
      <c r="B3" s="21"/>
      <c r="C3" s="21"/>
      <c r="D3" s="21" t="s">
        <v>80</v>
      </c>
      <c r="E3" s="21" t="s">
        <v>1291</v>
      </c>
      <c r="F3" s="21" t="s">
        <v>1292</v>
      </c>
      <c r="G3" s="21" t="s">
        <v>1293</v>
      </c>
      <c r="H3" s="21" t="s">
        <v>1294</v>
      </c>
      <c r="I3" s="21" t="s">
        <v>1295</v>
      </c>
      <c r="J3" s="21" t="s">
        <v>1296</v>
      </c>
      <c r="K3" s="21" t="s">
        <v>1297</v>
      </c>
      <c r="L3" s="21" t="s">
        <v>1298</v>
      </c>
      <c r="M3" s="21" t="s">
        <v>1299</v>
      </c>
      <c r="N3" s="21" t="s">
        <v>1300</v>
      </c>
      <c r="O3" s="21" t="s">
        <v>1301</v>
      </c>
      <c r="P3" s="21" t="s">
        <v>1302</v>
      </c>
      <c r="Q3" s="21" t="s">
        <v>1303</v>
      </c>
      <c r="R3" s="21" t="s">
        <v>1304</v>
      </c>
      <c r="S3" s="21" t="s">
        <v>1305</v>
      </c>
      <c r="T3" s="21" t="s">
        <v>1306</v>
      </c>
      <c r="U3" s="21" t="s">
        <v>1307</v>
      </c>
      <c r="V3" s="21" t="s">
        <v>1308</v>
      </c>
      <c r="W3" s="21" t="s">
        <v>1309</v>
      </c>
      <c r="X3" s="21" t="s">
        <v>1310</v>
      </c>
      <c r="Y3" s="21" t="s">
        <v>1311</v>
      </c>
      <c r="Z3" s="21" t="s">
        <v>1312</v>
      </c>
      <c r="AA3" s="21" t="s">
        <v>1313</v>
      </c>
      <c r="AB3" s="21" t="s">
        <v>1314</v>
      </c>
      <c r="AC3" s="21" t="s">
        <v>1315</v>
      </c>
      <c r="AD3" s="21" t="s">
        <v>1316</v>
      </c>
      <c r="AE3" s="21" t="s">
        <v>1317</v>
      </c>
      <c r="AF3" s="21" t="s">
        <v>1318</v>
      </c>
      <c r="AG3" s="21" t="s">
        <v>1319</v>
      </c>
    </row>
    <row r="4" spans="1:33" x14ac:dyDescent="0.35">
      <c r="A4" s="22" t="s">
        <v>114</v>
      </c>
      <c r="B4" s="22" t="s">
        <v>115</v>
      </c>
      <c r="C4" s="22" t="s">
        <v>116</v>
      </c>
      <c r="D4" s="22" t="s">
        <v>117</v>
      </c>
      <c r="E4" s="22">
        <v>45788009</v>
      </c>
      <c r="F4" s="22">
        <v>46627019</v>
      </c>
      <c r="G4" s="22">
        <v>0</v>
      </c>
      <c r="H4" s="22">
        <v>9032263</v>
      </c>
      <c r="I4" s="22"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2">
        <v>0</v>
      </c>
      <c r="P4" s="22">
        <v>7843459</v>
      </c>
      <c r="Q4" s="22">
        <v>63502741</v>
      </c>
      <c r="R4" s="22">
        <v>-17714732</v>
      </c>
      <c r="S4" s="22">
        <v>0</v>
      </c>
      <c r="T4" s="22">
        <v>63502741</v>
      </c>
      <c r="U4" s="22">
        <v>46627019</v>
      </c>
      <c r="V4" s="22">
        <v>0</v>
      </c>
      <c r="W4" s="22">
        <v>9032263</v>
      </c>
      <c r="X4" s="22">
        <v>0</v>
      </c>
      <c r="Y4" s="22">
        <v>0</v>
      </c>
      <c r="Z4" s="22">
        <v>0</v>
      </c>
      <c r="AA4" s="22">
        <v>0</v>
      </c>
      <c r="AB4" s="22">
        <v>0</v>
      </c>
      <c r="AC4" s="22">
        <v>0</v>
      </c>
      <c r="AD4" s="22">
        <v>0</v>
      </c>
      <c r="AE4" s="22">
        <v>7843459</v>
      </c>
      <c r="AF4" s="22">
        <v>63502741</v>
      </c>
      <c r="AG4" s="22">
        <v>0</v>
      </c>
    </row>
    <row r="5" spans="1:33" x14ac:dyDescent="0.35">
      <c r="A5" s="22" t="s">
        <v>114</v>
      </c>
      <c r="B5" s="22" t="s">
        <v>115</v>
      </c>
      <c r="C5" s="22" t="s">
        <v>118</v>
      </c>
      <c r="D5" s="22" t="s">
        <v>119</v>
      </c>
      <c r="E5" s="22">
        <v>32753151</v>
      </c>
      <c r="F5" s="22">
        <v>5300541</v>
      </c>
      <c r="G5" s="22">
        <v>0</v>
      </c>
      <c r="H5" s="22">
        <v>3276662</v>
      </c>
      <c r="I5" s="22">
        <v>0</v>
      </c>
      <c r="J5" s="22">
        <v>0</v>
      </c>
      <c r="K5" s="22">
        <v>0</v>
      </c>
      <c r="L5" s="22">
        <v>7667</v>
      </c>
      <c r="M5" s="22">
        <v>0</v>
      </c>
      <c r="N5" s="22">
        <v>0</v>
      </c>
      <c r="O5" s="22">
        <v>0</v>
      </c>
      <c r="P5" s="22">
        <v>1586683</v>
      </c>
      <c r="Q5" s="22">
        <v>10171553</v>
      </c>
      <c r="R5" s="22">
        <v>22581598</v>
      </c>
      <c r="S5" s="22">
        <v>0</v>
      </c>
      <c r="T5" s="22">
        <v>17607076</v>
      </c>
      <c r="U5" s="22">
        <v>5300541</v>
      </c>
      <c r="V5" s="22">
        <v>0</v>
      </c>
      <c r="W5" s="22">
        <v>3276662</v>
      </c>
      <c r="X5" s="22">
        <v>0</v>
      </c>
      <c r="Y5" s="22">
        <v>0</v>
      </c>
      <c r="Z5" s="22">
        <v>0</v>
      </c>
      <c r="AA5" s="22">
        <v>7667</v>
      </c>
      <c r="AB5" s="22">
        <v>0</v>
      </c>
      <c r="AC5" s="22">
        <v>0</v>
      </c>
      <c r="AD5" s="22">
        <v>0</v>
      </c>
      <c r="AE5" s="22">
        <v>1586683</v>
      </c>
      <c r="AF5" s="22">
        <v>10171553</v>
      </c>
      <c r="AG5" s="22">
        <v>7435523</v>
      </c>
    </row>
    <row r="6" spans="1:33" x14ac:dyDescent="0.35">
      <c r="A6" s="22" t="s">
        <v>114</v>
      </c>
      <c r="B6" s="22" t="s">
        <v>115</v>
      </c>
      <c r="C6" s="22" t="s">
        <v>120</v>
      </c>
      <c r="D6" s="22" t="s">
        <v>121</v>
      </c>
      <c r="E6" s="22">
        <v>16687737</v>
      </c>
      <c r="F6" s="22">
        <v>214937</v>
      </c>
      <c r="G6" s="22">
        <v>0</v>
      </c>
      <c r="H6" s="22">
        <v>2183089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139604</v>
      </c>
      <c r="P6" s="22">
        <v>1742235</v>
      </c>
      <c r="Q6" s="22">
        <v>4279865</v>
      </c>
      <c r="R6" s="22">
        <v>12407872</v>
      </c>
      <c r="S6" s="22">
        <v>0</v>
      </c>
      <c r="T6" s="22">
        <v>4430458</v>
      </c>
      <c r="U6" s="22">
        <v>214937</v>
      </c>
      <c r="V6" s="22">
        <v>0</v>
      </c>
      <c r="W6" s="22">
        <v>2183089</v>
      </c>
      <c r="X6" s="22">
        <v>0</v>
      </c>
      <c r="Y6" s="22">
        <v>0</v>
      </c>
      <c r="Z6" s="22">
        <v>0</v>
      </c>
      <c r="AA6" s="22">
        <v>0</v>
      </c>
      <c r="AB6" s="22">
        <v>0</v>
      </c>
      <c r="AC6" s="22">
        <v>0</v>
      </c>
      <c r="AD6" s="22">
        <v>139604</v>
      </c>
      <c r="AE6" s="22">
        <v>1742235</v>
      </c>
      <c r="AF6" s="22">
        <v>4279865</v>
      </c>
      <c r="AG6" s="22">
        <v>150593</v>
      </c>
    </row>
    <row r="7" spans="1:33" x14ac:dyDescent="0.35">
      <c r="A7" s="22" t="s">
        <v>114</v>
      </c>
      <c r="B7" s="22" t="s">
        <v>115</v>
      </c>
      <c r="C7" s="22" t="s">
        <v>122</v>
      </c>
      <c r="D7" s="22" t="s">
        <v>123</v>
      </c>
      <c r="E7" s="22">
        <v>1120626000</v>
      </c>
      <c r="F7" s="22">
        <v>117398000</v>
      </c>
      <c r="G7" s="22">
        <v>15006000</v>
      </c>
      <c r="H7" s="22">
        <v>148480000</v>
      </c>
      <c r="I7" s="22">
        <v>0</v>
      </c>
      <c r="J7" s="22">
        <v>0</v>
      </c>
      <c r="K7" s="22">
        <v>5173000</v>
      </c>
      <c r="L7" s="22">
        <v>0</v>
      </c>
      <c r="M7" s="22">
        <v>332000</v>
      </c>
      <c r="N7" s="22">
        <v>36058000</v>
      </c>
      <c r="O7" s="22">
        <v>33886000</v>
      </c>
      <c r="P7" s="22">
        <v>24715000</v>
      </c>
      <c r="Q7" s="22">
        <v>381048000</v>
      </c>
      <c r="R7" s="22">
        <v>739578000</v>
      </c>
      <c r="S7" s="22">
        <v>21572000</v>
      </c>
      <c r="T7" s="22">
        <v>948327000</v>
      </c>
      <c r="U7" s="22">
        <v>117398000</v>
      </c>
      <c r="V7" s="22">
        <v>15006000</v>
      </c>
      <c r="W7" s="22">
        <v>148480000</v>
      </c>
      <c r="X7" s="22">
        <v>0</v>
      </c>
      <c r="Y7" s="22">
        <v>0</v>
      </c>
      <c r="Z7" s="22">
        <v>5173000</v>
      </c>
      <c r="AA7" s="22">
        <v>0</v>
      </c>
      <c r="AB7" s="22">
        <v>332000</v>
      </c>
      <c r="AC7" s="22">
        <v>46653000</v>
      </c>
      <c r="AD7" s="22">
        <v>41889000</v>
      </c>
      <c r="AE7" s="22">
        <v>27689000</v>
      </c>
      <c r="AF7" s="22">
        <v>402620000</v>
      </c>
      <c r="AG7" s="22">
        <v>545707000</v>
      </c>
    </row>
    <row r="8" spans="1:33" x14ac:dyDescent="0.35">
      <c r="A8" s="22" t="s">
        <v>114</v>
      </c>
      <c r="B8" s="22" t="s">
        <v>115</v>
      </c>
      <c r="C8" s="22" t="s">
        <v>124</v>
      </c>
      <c r="D8" s="22" t="s">
        <v>125</v>
      </c>
      <c r="E8" s="22">
        <v>81623719</v>
      </c>
      <c r="F8" s="22">
        <v>4869984</v>
      </c>
      <c r="G8" s="22">
        <v>0</v>
      </c>
      <c r="H8" s="22">
        <v>23668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345783</v>
      </c>
      <c r="Q8" s="22">
        <v>5239435</v>
      </c>
      <c r="R8" s="22">
        <v>76384284</v>
      </c>
      <c r="S8" s="22">
        <v>0</v>
      </c>
      <c r="T8" s="22">
        <v>13733763</v>
      </c>
      <c r="U8" s="22">
        <v>4869984</v>
      </c>
      <c r="V8" s="22">
        <v>0</v>
      </c>
      <c r="W8" s="22">
        <v>23668</v>
      </c>
      <c r="X8" s="22">
        <v>0</v>
      </c>
      <c r="Y8" s="22">
        <v>0</v>
      </c>
      <c r="Z8" s="22">
        <v>0</v>
      </c>
      <c r="AA8" s="22">
        <v>0</v>
      </c>
      <c r="AB8" s="22">
        <v>0</v>
      </c>
      <c r="AC8" s="22">
        <v>0</v>
      </c>
      <c r="AD8" s="22">
        <v>0</v>
      </c>
      <c r="AE8" s="22">
        <v>345783</v>
      </c>
      <c r="AF8" s="22">
        <v>5239435</v>
      </c>
      <c r="AG8" s="22">
        <v>8494328</v>
      </c>
    </row>
    <row r="9" spans="1:33" x14ac:dyDescent="0.35">
      <c r="A9" s="22" t="s">
        <v>114</v>
      </c>
      <c r="B9" s="22" t="s">
        <v>115</v>
      </c>
      <c r="C9" s="22" t="s">
        <v>126</v>
      </c>
      <c r="D9" s="22" t="s">
        <v>127</v>
      </c>
      <c r="E9" s="22">
        <v>4938989</v>
      </c>
      <c r="F9" s="22">
        <v>10095601</v>
      </c>
      <c r="G9" s="22">
        <v>0</v>
      </c>
      <c r="H9" s="22">
        <v>1077609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1152877</v>
      </c>
      <c r="Q9" s="22">
        <v>12326087</v>
      </c>
      <c r="R9" s="22">
        <v>-7387098</v>
      </c>
      <c r="S9" s="22">
        <v>130176</v>
      </c>
      <c r="T9" s="22">
        <v>17339842</v>
      </c>
      <c r="U9" s="22">
        <v>10095601</v>
      </c>
      <c r="V9" s="22">
        <v>0</v>
      </c>
      <c r="W9" s="22">
        <v>1077609</v>
      </c>
      <c r="X9" s="22">
        <v>0</v>
      </c>
      <c r="Y9" s="22">
        <v>0</v>
      </c>
      <c r="Z9" s="22">
        <v>0</v>
      </c>
      <c r="AA9" s="22">
        <v>0</v>
      </c>
      <c r="AB9" s="22">
        <v>0</v>
      </c>
      <c r="AC9" s="22">
        <v>0</v>
      </c>
      <c r="AD9" s="22">
        <v>0</v>
      </c>
      <c r="AE9" s="22">
        <v>1283053</v>
      </c>
      <c r="AF9" s="22">
        <v>12456263</v>
      </c>
      <c r="AG9" s="22">
        <v>4883579</v>
      </c>
    </row>
    <row r="10" spans="1:33" x14ac:dyDescent="0.35">
      <c r="A10" s="22" t="s">
        <v>114</v>
      </c>
      <c r="B10" s="22" t="s">
        <v>115</v>
      </c>
      <c r="C10" s="22" t="s">
        <v>128</v>
      </c>
      <c r="D10" s="22" t="s">
        <v>129</v>
      </c>
      <c r="E10" s="22">
        <v>16084269</v>
      </c>
      <c r="F10" s="22">
        <v>5784556</v>
      </c>
      <c r="G10" s="22">
        <v>794905</v>
      </c>
      <c r="H10" s="22">
        <v>0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156619</v>
      </c>
      <c r="Q10" s="22">
        <v>6736080</v>
      </c>
      <c r="R10" s="22">
        <v>9348189</v>
      </c>
      <c r="S10" s="22">
        <v>0</v>
      </c>
      <c r="T10" s="22">
        <v>6964578</v>
      </c>
      <c r="U10" s="22">
        <v>5784556</v>
      </c>
      <c r="V10" s="22">
        <v>794905</v>
      </c>
      <c r="W10" s="22">
        <v>0</v>
      </c>
      <c r="X10" s="22">
        <v>0</v>
      </c>
      <c r="Y10" s="22">
        <v>0</v>
      </c>
      <c r="Z10" s="22">
        <v>0</v>
      </c>
      <c r="AA10" s="22">
        <v>0</v>
      </c>
      <c r="AB10" s="22">
        <v>0</v>
      </c>
      <c r="AC10" s="22">
        <v>0</v>
      </c>
      <c r="AD10" s="22">
        <v>0</v>
      </c>
      <c r="AE10" s="22">
        <v>156619</v>
      </c>
      <c r="AF10" s="22">
        <v>6736080</v>
      </c>
      <c r="AG10" s="22">
        <v>228498</v>
      </c>
    </row>
    <row r="11" spans="1:33" x14ac:dyDescent="0.35">
      <c r="A11" s="22" t="s">
        <v>114</v>
      </c>
      <c r="B11" s="22" t="s">
        <v>115</v>
      </c>
      <c r="C11" s="22" t="s">
        <v>130</v>
      </c>
      <c r="D11" s="22" t="s">
        <v>131</v>
      </c>
      <c r="E11" s="22">
        <v>531040000</v>
      </c>
      <c r="F11" s="22">
        <v>99633000</v>
      </c>
      <c r="G11" s="22">
        <v>0</v>
      </c>
      <c r="H11" s="22">
        <v>51968000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79270000</v>
      </c>
      <c r="Q11" s="22">
        <v>230871000</v>
      </c>
      <c r="R11" s="22">
        <v>300169000</v>
      </c>
      <c r="S11" s="22">
        <v>0</v>
      </c>
      <c r="T11" s="22">
        <v>280152000</v>
      </c>
      <c r="U11" s="22">
        <v>99633000</v>
      </c>
      <c r="V11" s="22">
        <v>0</v>
      </c>
      <c r="W11" s="22">
        <v>51968000</v>
      </c>
      <c r="X11" s="22">
        <v>0</v>
      </c>
      <c r="Y11" s="22">
        <v>0</v>
      </c>
      <c r="Z11" s="22">
        <v>0</v>
      </c>
      <c r="AA11" s="22">
        <v>0</v>
      </c>
      <c r="AB11" s="22">
        <v>0</v>
      </c>
      <c r="AC11" s="22">
        <v>0</v>
      </c>
      <c r="AD11" s="22">
        <v>0</v>
      </c>
      <c r="AE11" s="22">
        <v>79270000</v>
      </c>
      <c r="AF11" s="22">
        <v>230871000</v>
      </c>
      <c r="AG11" s="22">
        <v>49281000</v>
      </c>
    </row>
    <row r="12" spans="1:33" x14ac:dyDescent="0.35">
      <c r="A12" s="22" t="s">
        <v>114</v>
      </c>
      <c r="B12" s="22" t="s">
        <v>115</v>
      </c>
      <c r="C12" s="22" t="s">
        <v>132</v>
      </c>
      <c r="D12" s="22" t="s">
        <v>133</v>
      </c>
      <c r="E12" s="22">
        <v>48619000</v>
      </c>
      <c r="F12" s="22">
        <v>3610000</v>
      </c>
      <c r="G12" s="22">
        <v>201000</v>
      </c>
      <c r="H12" s="22">
        <v>3137000</v>
      </c>
      <c r="I12" s="22"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2">
        <v>0</v>
      </c>
      <c r="P12" s="22">
        <v>65000</v>
      </c>
      <c r="Q12" s="22">
        <v>7013000</v>
      </c>
      <c r="R12" s="22">
        <v>41606000</v>
      </c>
      <c r="S12" s="22">
        <v>0</v>
      </c>
      <c r="T12" s="22">
        <v>7787000</v>
      </c>
      <c r="U12" s="22">
        <v>3610000</v>
      </c>
      <c r="V12" s="22">
        <v>201000</v>
      </c>
      <c r="W12" s="22">
        <v>3137000</v>
      </c>
      <c r="X12" s="22">
        <v>0</v>
      </c>
      <c r="Y12" s="22">
        <v>0</v>
      </c>
      <c r="Z12" s="22">
        <v>0</v>
      </c>
      <c r="AA12" s="22">
        <v>0</v>
      </c>
      <c r="AB12" s="22">
        <v>0</v>
      </c>
      <c r="AC12" s="22">
        <v>0</v>
      </c>
      <c r="AD12" s="22">
        <v>0</v>
      </c>
      <c r="AE12" s="22">
        <v>65000</v>
      </c>
      <c r="AF12" s="22">
        <v>7013000</v>
      </c>
      <c r="AG12" s="22">
        <v>774000</v>
      </c>
    </row>
    <row r="13" spans="1:33" x14ac:dyDescent="0.35">
      <c r="A13" s="22" t="s">
        <v>114</v>
      </c>
      <c r="B13" s="22" t="s">
        <v>115</v>
      </c>
      <c r="C13" s="22" t="s">
        <v>134</v>
      </c>
      <c r="D13" s="22" t="s">
        <v>135</v>
      </c>
      <c r="E13" s="22">
        <v>156895575</v>
      </c>
      <c r="F13" s="22">
        <v>16353807</v>
      </c>
      <c r="G13" s="22">
        <v>0</v>
      </c>
      <c r="H13" s="22">
        <v>6730277</v>
      </c>
      <c r="I13" s="22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23755230</v>
      </c>
      <c r="Q13" s="22">
        <v>46839314</v>
      </c>
      <c r="R13" s="22">
        <v>110056261</v>
      </c>
      <c r="S13" s="22">
        <v>0</v>
      </c>
      <c r="T13" s="22">
        <v>50807487</v>
      </c>
      <c r="U13" s="22">
        <v>16353807</v>
      </c>
      <c r="V13" s="22">
        <v>0</v>
      </c>
      <c r="W13" s="22">
        <v>6730277</v>
      </c>
      <c r="X13" s="22">
        <v>0</v>
      </c>
      <c r="Y13" s="22">
        <v>0</v>
      </c>
      <c r="Z13" s="22">
        <v>0</v>
      </c>
      <c r="AA13" s="22">
        <v>0</v>
      </c>
      <c r="AB13" s="22">
        <v>0</v>
      </c>
      <c r="AC13" s="22">
        <v>0</v>
      </c>
      <c r="AD13" s="22">
        <v>0</v>
      </c>
      <c r="AE13" s="22">
        <v>23755230</v>
      </c>
      <c r="AF13" s="22">
        <v>46839314</v>
      </c>
      <c r="AG13" s="22">
        <v>3968173</v>
      </c>
    </row>
    <row r="14" spans="1:33" x14ac:dyDescent="0.35">
      <c r="A14" s="22" t="s">
        <v>114</v>
      </c>
      <c r="B14" s="22" t="s">
        <v>115</v>
      </c>
      <c r="C14" s="22" t="s">
        <v>136</v>
      </c>
      <c r="D14" s="22" t="s">
        <v>137</v>
      </c>
      <c r="E14" s="22">
        <v>2066302</v>
      </c>
      <c r="F14" s="22">
        <v>5348950</v>
      </c>
      <c r="G14" s="22">
        <v>0</v>
      </c>
      <c r="H14" s="22">
        <v>989028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529053</v>
      </c>
      <c r="Q14" s="22">
        <v>6867031</v>
      </c>
      <c r="R14" s="22">
        <v>-4800729</v>
      </c>
      <c r="S14" s="22">
        <v>0</v>
      </c>
      <c r="T14" s="22">
        <v>7205907</v>
      </c>
      <c r="U14" s="22">
        <v>5348950</v>
      </c>
      <c r="V14" s="22">
        <v>0</v>
      </c>
      <c r="W14" s="22">
        <v>989028</v>
      </c>
      <c r="X14" s="22">
        <v>0</v>
      </c>
      <c r="Y14" s="22">
        <v>0</v>
      </c>
      <c r="Z14" s="22">
        <v>0</v>
      </c>
      <c r="AA14" s="22">
        <v>0</v>
      </c>
      <c r="AB14" s="22">
        <v>0</v>
      </c>
      <c r="AC14" s="22">
        <v>0</v>
      </c>
      <c r="AD14" s="22">
        <v>0</v>
      </c>
      <c r="AE14" s="22">
        <v>529053</v>
      </c>
      <c r="AF14" s="22">
        <v>6867031</v>
      </c>
      <c r="AG14" s="22">
        <v>338876</v>
      </c>
    </row>
    <row r="15" spans="1:33" x14ac:dyDescent="0.35">
      <c r="A15" s="22" t="s">
        <v>114</v>
      </c>
      <c r="B15" s="22" t="s">
        <v>115</v>
      </c>
      <c r="C15" s="22" t="s">
        <v>138</v>
      </c>
      <c r="D15" s="22" t="s">
        <v>139</v>
      </c>
      <c r="E15" s="22">
        <v>9333059</v>
      </c>
      <c r="F15" s="22">
        <v>54693</v>
      </c>
      <c r="G15" s="22">
        <v>0</v>
      </c>
      <c r="H15" s="22">
        <v>2183161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4869621</v>
      </c>
      <c r="Q15" s="22">
        <v>7107475</v>
      </c>
      <c r="R15" s="22">
        <v>2225584</v>
      </c>
      <c r="S15" s="22">
        <v>0</v>
      </c>
      <c r="T15" s="22">
        <v>7856109</v>
      </c>
      <c r="U15" s="22">
        <v>54693</v>
      </c>
      <c r="V15" s="22">
        <v>0</v>
      </c>
      <c r="W15" s="22">
        <v>2183161</v>
      </c>
      <c r="X15" s="22">
        <v>0</v>
      </c>
      <c r="Y15" s="22">
        <v>0</v>
      </c>
      <c r="Z15" s="22">
        <v>0</v>
      </c>
      <c r="AA15" s="22">
        <v>0</v>
      </c>
      <c r="AB15" s="22">
        <v>0</v>
      </c>
      <c r="AC15" s="22">
        <v>0</v>
      </c>
      <c r="AD15" s="22">
        <v>0</v>
      </c>
      <c r="AE15" s="22">
        <v>4869621</v>
      </c>
      <c r="AF15" s="22">
        <v>7107475</v>
      </c>
      <c r="AG15" s="22">
        <v>748634</v>
      </c>
    </row>
    <row r="16" spans="1:33" x14ac:dyDescent="0.35">
      <c r="A16" s="22" t="s">
        <v>114</v>
      </c>
      <c r="B16" s="22" t="s">
        <v>115</v>
      </c>
      <c r="C16" s="22" t="s">
        <v>140</v>
      </c>
      <c r="D16" s="22" t="s">
        <v>141</v>
      </c>
      <c r="E16" s="22">
        <v>16572000</v>
      </c>
      <c r="F16" s="22">
        <v>15034000</v>
      </c>
      <c r="G16" s="22">
        <v>0</v>
      </c>
      <c r="H16" s="22">
        <v>26327000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9743000</v>
      </c>
      <c r="Q16" s="22">
        <v>51104000</v>
      </c>
      <c r="R16" s="22">
        <v>-34532000</v>
      </c>
      <c r="S16" s="22">
        <v>0</v>
      </c>
      <c r="T16" s="22">
        <v>91211000</v>
      </c>
      <c r="U16" s="22">
        <v>15034000</v>
      </c>
      <c r="V16" s="22">
        <v>0</v>
      </c>
      <c r="W16" s="22">
        <v>26327000</v>
      </c>
      <c r="X16" s="22">
        <v>0</v>
      </c>
      <c r="Y16" s="22">
        <v>0</v>
      </c>
      <c r="Z16" s="22">
        <v>0</v>
      </c>
      <c r="AA16" s="22">
        <v>0</v>
      </c>
      <c r="AB16" s="22">
        <v>0</v>
      </c>
      <c r="AC16" s="22">
        <v>0</v>
      </c>
      <c r="AD16" s="22">
        <v>0</v>
      </c>
      <c r="AE16" s="22">
        <v>9743000</v>
      </c>
      <c r="AF16" s="22">
        <v>51104000</v>
      </c>
      <c r="AG16" s="22">
        <v>40107000</v>
      </c>
    </row>
    <row r="17" spans="1:33" x14ac:dyDescent="0.35">
      <c r="A17" s="22" t="s">
        <v>114</v>
      </c>
      <c r="B17" s="22" t="s">
        <v>115</v>
      </c>
      <c r="C17" s="22" t="s">
        <v>142</v>
      </c>
      <c r="D17" s="22" t="s">
        <v>143</v>
      </c>
      <c r="E17" s="22">
        <v>74033037</v>
      </c>
      <c r="F17" s="22">
        <v>4388649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4946034</v>
      </c>
      <c r="Q17" s="22">
        <v>9334683</v>
      </c>
      <c r="R17" s="22">
        <v>64698354</v>
      </c>
      <c r="S17" s="22">
        <v>0</v>
      </c>
      <c r="T17" s="22">
        <v>11745443</v>
      </c>
      <c r="U17" s="22">
        <v>4388649</v>
      </c>
      <c r="V17" s="22">
        <v>0</v>
      </c>
      <c r="W17" s="22">
        <v>0</v>
      </c>
      <c r="X17" s="22">
        <v>0</v>
      </c>
      <c r="Y17" s="22">
        <v>0</v>
      </c>
      <c r="Z17" s="22">
        <v>0</v>
      </c>
      <c r="AA17" s="22">
        <v>0</v>
      </c>
      <c r="AB17" s="22">
        <v>0</v>
      </c>
      <c r="AC17" s="22">
        <v>0</v>
      </c>
      <c r="AD17" s="22">
        <v>0</v>
      </c>
      <c r="AE17" s="22">
        <v>4946034</v>
      </c>
      <c r="AF17" s="22">
        <v>9334683</v>
      </c>
      <c r="AG17" s="22">
        <v>2410760</v>
      </c>
    </row>
    <row r="18" spans="1:33" x14ac:dyDescent="0.35">
      <c r="A18" s="22" t="s">
        <v>114</v>
      </c>
      <c r="B18" s="22" t="s">
        <v>115</v>
      </c>
      <c r="C18" s="22" t="s">
        <v>144</v>
      </c>
      <c r="D18" s="22" t="s">
        <v>145</v>
      </c>
      <c r="E18" s="22">
        <v>86874000</v>
      </c>
      <c r="F18" s="22">
        <v>8900000</v>
      </c>
      <c r="G18" s="22">
        <v>155000</v>
      </c>
      <c r="H18" s="22">
        <v>7974000</v>
      </c>
      <c r="I18" s="22">
        <v>83000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6940000</v>
      </c>
      <c r="Q18" s="22">
        <v>24052000</v>
      </c>
      <c r="R18" s="22">
        <v>62822000</v>
      </c>
      <c r="S18" s="22">
        <v>0</v>
      </c>
      <c r="T18" s="22">
        <v>38642000</v>
      </c>
      <c r="U18" s="22">
        <v>8900000</v>
      </c>
      <c r="V18" s="22">
        <v>155000</v>
      </c>
      <c r="W18" s="22">
        <v>7974000</v>
      </c>
      <c r="X18" s="22">
        <v>83000</v>
      </c>
      <c r="Y18" s="22">
        <v>0</v>
      </c>
      <c r="Z18" s="22">
        <v>0</v>
      </c>
      <c r="AA18" s="22">
        <v>0</v>
      </c>
      <c r="AB18" s="22">
        <v>0</v>
      </c>
      <c r="AC18" s="22">
        <v>0</v>
      </c>
      <c r="AD18" s="22">
        <v>0</v>
      </c>
      <c r="AE18" s="22">
        <v>6940000</v>
      </c>
      <c r="AF18" s="22">
        <v>24052000</v>
      </c>
      <c r="AG18" s="22">
        <v>14590000</v>
      </c>
    </row>
    <row r="19" spans="1:33" x14ac:dyDescent="0.35">
      <c r="A19" s="22" t="s">
        <v>114</v>
      </c>
      <c r="B19" s="22" t="s">
        <v>115</v>
      </c>
      <c r="C19" s="22" t="s">
        <v>146</v>
      </c>
      <c r="D19" s="22" t="s">
        <v>147</v>
      </c>
      <c r="E19" s="22">
        <v>95266015</v>
      </c>
      <c r="F19" s="22">
        <v>12691089</v>
      </c>
      <c r="G19" s="22">
        <v>0</v>
      </c>
      <c r="H19" s="22">
        <v>7573498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24955067</v>
      </c>
      <c r="Q19" s="22">
        <v>45219654</v>
      </c>
      <c r="R19" s="22">
        <v>50046361</v>
      </c>
      <c r="S19" s="22">
        <v>27222452</v>
      </c>
      <c r="T19" s="22">
        <v>93170660</v>
      </c>
      <c r="U19" s="22">
        <v>34007307</v>
      </c>
      <c r="V19" s="22">
        <v>0</v>
      </c>
      <c r="W19" s="22">
        <v>13350987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25083812</v>
      </c>
      <c r="AF19" s="22">
        <v>72442106</v>
      </c>
      <c r="AG19" s="22">
        <v>20728554</v>
      </c>
    </row>
    <row r="20" spans="1:33" x14ac:dyDescent="0.35">
      <c r="A20" s="22" t="s">
        <v>114</v>
      </c>
      <c r="B20" s="22" t="s">
        <v>115</v>
      </c>
      <c r="C20" s="22" t="s">
        <v>148</v>
      </c>
      <c r="D20" s="22" t="s">
        <v>149</v>
      </c>
      <c r="E20" s="22">
        <v>5629182</v>
      </c>
      <c r="F20" s="22">
        <v>19551508</v>
      </c>
      <c r="G20" s="22">
        <v>0</v>
      </c>
      <c r="H20" s="22">
        <v>2853774</v>
      </c>
      <c r="I20" s="22"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500637</v>
      </c>
      <c r="Q20" s="22">
        <v>22905919</v>
      </c>
      <c r="R20" s="22">
        <v>-17276737</v>
      </c>
      <c r="S20" s="22">
        <v>0</v>
      </c>
      <c r="T20" s="22">
        <v>27817355</v>
      </c>
      <c r="U20" s="22">
        <v>19551508</v>
      </c>
      <c r="V20" s="22">
        <v>0</v>
      </c>
      <c r="W20" s="22">
        <v>2853774</v>
      </c>
      <c r="X20" s="22">
        <v>0</v>
      </c>
      <c r="Y20" s="22">
        <v>0</v>
      </c>
      <c r="Z20" s="22">
        <v>0</v>
      </c>
      <c r="AA20" s="22">
        <v>0</v>
      </c>
      <c r="AB20" s="22">
        <v>0</v>
      </c>
      <c r="AC20" s="22">
        <v>0</v>
      </c>
      <c r="AD20" s="22">
        <v>0</v>
      </c>
      <c r="AE20" s="22">
        <v>500637</v>
      </c>
      <c r="AF20" s="22">
        <v>22905919</v>
      </c>
      <c r="AG20" s="22">
        <v>4911436</v>
      </c>
    </row>
    <row r="21" spans="1:33" x14ac:dyDescent="0.35">
      <c r="A21" s="22" t="s">
        <v>114</v>
      </c>
      <c r="B21" s="22" t="s">
        <v>115</v>
      </c>
      <c r="C21" s="22" t="s">
        <v>150</v>
      </c>
      <c r="D21" s="22" t="s">
        <v>151</v>
      </c>
      <c r="E21" s="22">
        <v>101922065</v>
      </c>
      <c r="F21" s="22">
        <v>15837429</v>
      </c>
      <c r="G21" s="22">
        <v>0</v>
      </c>
      <c r="H21" s="22">
        <v>8375277</v>
      </c>
      <c r="I21" s="22">
        <v>8897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>
        <v>4751524</v>
      </c>
      <c r="Q21" s="22">
        <v>28973127</v>
      </c>
      <c r="R21" s="22">
        <v>72948938</v>
      </c>
      <c r="S21" s="22">
        <v>0</v>
      </c>
      <c r="T21" s="22">
        <v>48075372</v>
      </c>
      <c r="U21" s="22">
        <v>15837429</v>
      </c>
      <c r="V21" s="22">
        <v>0</v>
      </c>
      <c r="W21" s="22">
        <v>8375277</v>
      </c>
      <c r="X21" s="22">
        <v>8897</v>
      </c>
      <c r="Y21" s="22">
        <v>0</v>
      </c>
      <c r="Z21" s="22">
        <v>0</v>
      </c>
      <c r="AA21" s="22">
        <v>0</v>
      </c>
      <c r="AB21" s="22">
        <v>0</v>
      </c>
      <c r="AC21" s="22">
        <v>0</v>
      </c>
      <c r="AD21" s="22">
        <v>0</v>
      </c>
      <c r="AE21" s="22">
        <v>4751524</v>
      </c>
      <c r="AF21" s="22">
        <v>28973127</v>
      </c>
      <c r="AG21" s="22">
        <v>19102245</v>
      </c>
    </row>
    <row r="22" spans="1:33" x14ac:dyDescent="0.35">
      <c r="A22" s="22" t="s">
        <v>114</v>
      </c>
      <c r="B22" s="22" t="s">
        <v>115</v>
      </c>
      <c r="C22" s="22" t="s">
        <v>152</v>
      </c>
      <c r="D22" s="22" t="s">
        <v>153</v>
      </c>
      <c r="E22" s="22">
        <v>18591785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722607</v>
      </c>
      <c r="Q22" s="22">
        <v>722607</v>
      </c>
      <c r="R22" s="22">
        <v>17869178</v>
      </c>
      <c r="S22" s="22">
        <v>6013184</v>
      </c>
      <c r="T22" s="22">
        <v>7318002</v>
      </c>
      <c r="U22" s="22">
        <v>3647022</v>
      </c>
      <c r="V22" s="22">
        <v>0</v>
      </c>
      <c r="W22" s="22">
        <v>1407924</v>
      </c>
      <c r="X22" s="22">
        <v>0</v>
      </c>
      <c r="Y22" s="22">
        <v>0</v>
      </c>
      <c r="Z22" s="22">
        <v>0</v>
      </c>
      <c r="AA22" s="22">
        <v>0</v>
      </c>
      <c r="AB22" s="22">
        <v>0</v>
      </c>
      <c r="AC22" s="22">
        <v>0</v>
      </c>
      <c r="AD22" s="22">
        <v>0</v>
      </c>
      <c r="AE22" s="22">
        <v>1680845</v>
      </c>
      <c r="AF22" s="22">
        <v>6735791</v>
      </c>
      <c r="AG22" s="22">
        <v>582211</v>
      </c>
    </row>
    <row r="23" spans="1:33" x14ac:dyDescent="0.35">
      <c r="A23" s="22" t="s">
        <v>114</v>
      </c>
      <c r="B23" s="22" t="s">
        <v>154</v>
      </c>
      <c r="C23" s="22" t="s">
        <v>155</v>
      </c>
      <c r="D23" s="22" t="s">
        <v>156</v>
      </c>
      <c r="E23" s="22">
        <v>10392099</v>
      </c>
      <c r="F23" s="22">
        <v>2046269</v>
      </c>
      <c r="G23" s="22">
        <v>0</v>
      </c>
      <c r="H23" s="22">
        <v>0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714542</v>
      </c>
      <c r="Q23" s="22">
        <v>2760811</v>
      </c>
      <c r="R23" s="22">
        <v>7631288</v>
      </c>
      <c r="S23" s="22">
        <v>250000</v>
      </c>
      <c r="T23" s="22">
        <v>3894056</v>
      </c>
      <c r="U23" s="22">
        <v>2046269</v>
      </c>
      <c r="V23" s="22">
        <v>0</v>
      </c>
      <c r="W23" s="22">
        <v>0</v>
      </c>
      <c r="X23" s="22">
        <v>0</v>
      </c>
      <c r="Y23" s="22">
        <v>0</v>
      </c>
      <c r="Z23" s="22">
        <v>0</v>
      </c>
      <c r="AA23" s="22">
        <v>0</v>
      </c>
      <c r="AB23" s="22">
        <v>0</v>
      </c>
      <c r="AC23" s="22">
        <v>0</v>
      </c>
      <c r="AD23" s="22">
        <v>0</v>
      </c>
      <c r="AE23" s="22">
        <v>964542</v>
      </c>
      <c r="AF23" s="22">
        <v>3010811</v>
      </c>
      <c r="AG23" s="22">
        <v>883245</v>
      </c>
    </row>
    <row r="24" spans="1:33" x14ac:dyDescent="0.35">
      <c r="A24" s="22" t="s">
        <v>114</v>
      </c>
      <c r="B24" s="22" t="s">
        <v>154</v>
      </c>
      <c r="C24" s="22" t="s">
        <v>157</v>
      </c>
      <c r="D24" s="22" t="s">
        <v>158</v>
      </c>
      <c r="E24" s="22">
        <v>18460916</v>
      </c>
      <c r="F24" s="22">
        <v>2841131</v>
      </c>
      <c r="G24" s="22">
        <v>0</v>
      </c>
      <c r="H24" s="22">
        <v>808538</v>
      </c>
      <c r="I24" s="22"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2">
        <v>0</v>
      </c>
      <c r="P24" s="22">
        <v>425406</v>
      </c>
      <c r="Q24" s="22">
        <v>4075075</v>
      </c>
      <c r="R24" s="22">
        <v>14385841</v>
      </c>
      <c r="S24" s="22">
        <v>2298422</v>
      </c>
      <c r="T24" s="22">
        <v>6752099</v>
      </c>
      <c r="U24" s="22">
        <v>4241341</v>
      </c>
      <c r="V24" s="22">
        <v>0</v>
      </c>
      <c r="W24" s="22">
        <v>808538</v>
      </c>
      <c r="X24" s="22">
        <v>0</v>
      </c>
      <c r="Y24" s="22">
        <v>0</v>
      </c>
      <c r="Z24" s="22">
        <v>0</v>
      </c>
      <c r="AA24" s="22">
        <v>0</v>
      </c>
      <c r="AB24" s="22">
        <v>0</v>
      </c>
      <c r="AC24" s="22">
        <v>0</v>
      </c>
      <c r="AD24" s="22">
        <v>0</v>
      </c>
      <c r="AE24" s="22">
        <v>1323618</v>
      </c>
      <c r="AF24" s="22">
        <v>6373497</v>
      </c>
      <c r="AG24" s="22">
        <v>378602</v>
      </c>
    </row>
    <row r="25" spans="1:33" x14ac:dyDescent="0.35">
      <c r="A25" s="22" t="s">
        <v>114</v>
      </c>
      <c r="B25" s="22" t="s">
        <v>154</v>
      </c>
      <c r="C25" s="22" t="s">
        <v>159</v>
      </c>
      <c r="D25" s="22" t="s">
        <v>160</v>
      </c>
      <c r="E25" s="22">
        <v>52211050</v>
      </c>
      <c r="F25" s="22">
        <v>3292939</v>
      </c>
      <c r="G25" s="22">
        <v>0</v>
      </c>
      <c r="H25" s="22">
        <v>0</v>
      </c>
      <c r="I25" s="22">
        <v>258131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102398</v>
      </c>
      <c r="Q25" s="22">
        <v>3653468</v>
      </c>
      <c r="R25" s="22">
        <v>48557582</v>
      </c>
      <c r="S25" s="22">
        <v>0</v>
      </c>
      <c r="T25" s="22">
        <v>3807793</v>
      </c>
      <c r="U25" s="22">
        <v>3292939</v>
      </c>
      <c r="V25" s="22">
        <v>0</v>
      </c>
      <c r="W25" s="22">
        <v>0</v>
      </c>
      <c r="X25" s="22">
        <v>258131</v>
      </c>
      <c r="Y25" s="22">
        <v>0</v>
      </c>
      <c r="Z25" s="22">
        <v>0</v>
      </c>
      <c r="AA25" s="22">
        <v>0</v>
      </c>
      <c r="AB25" s="22">
        <v>0</v>
      </c>
      <c r="AC25" s="22">
        <v>0</v>
      </c>
      <c r="AD25" s="22">
        <v>0</v>
      </c>
      <c r="AE25" s="22">
        <v>102398</v>
      </c>
      <c r="AF25" s="22">
        <v>3653468</v>
      </c>
      <c r="AG25" s="22">
        <v>154325</v>
      </c>
    </row>
    <row r="26" spans="1:33" x14ac:dyDescent="0.35">
      <c r="A26" s="22" t="s">
        <v>114</v>
      </c>
      <c r="B26" s="22" t="s">
        <v>154</v>
      </c>
      <c r="C26" s="22" t="s">
        <v>161</v>
      </c>
      <c r="D26" s="22" t="s">
        <v>162</v>
      </c>
      <c r="E26" s="22">
        <v>15930439</v>
      </c>
      <c r="F26" s="22">
        <v>1276223</v>
      </c>
      <c r="G26" s="22">
        <v>498797</v>
      </c>
      <c r="H26" s="22">
        <v>401660</v>
      </c>
      <c r="I26" s="22"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581353</v>
      </c>
      <c r="Q26" s="22">
        <v>2758033</v>
      </c>
      <c r="R26" s="22">
        <v>13172406</v>
      </c>
      <c r="S26" s="22">
        <v>0</v>
      </c>
      <c r="T26" s="22">
        <v>2773033</v>
      </c>
      <c r="U26" s="22">
        <v>1276223</v>
      </c>
      <c r="V26" s="22">
        <v>498797</v>
      </c>
      <c r="W26" s="22">
        <v>401660</v>
      </c>
      <c r="X26" s="22">
        <v>0</v>
      </c>
      <c r="Y26" s="22">
        <v>0</v>
      </c>
      <c r="Z26" s="22">
        <v>0</v>
      </c>
      <c r="AA26" s="22">
        <v>0</v>
      </c>
      <c r="AB26" s="22">
        <v>0</v>
      </c>
      <c r="AC26" s="22">
        <v>0</v>
      </c>
      <c r="AD26" s="22">
        <v>0</v>
      </c>
      <c r="AE26" s="22">
        <v>581353</v>
      </c>
      <c r="AF26" s="22">
        <v>2758033</v>
      </c>
      <c r="AG26" s="22">
        <v>15000</v>
      </c>
    </row>
    <row r="27" spans="1:33" x14ac:dyDescent="0.35">
      <c r="A27" s="22" t="s">
        <v>114</v>
      </c>
      <c r="B27" s="22" t="s">
        <v>154</v>
      </c>
      <c r="C27" s="22" t="s">
        <v>163</v>
      </c>
      <c r="D27" s="22" t="s">
        <v>164</v>
      </c>
      <c r="E27" s="22">
        <v>4005758</v>
      </c>
      <c r="F27" s="22">
        <v>0</v>
      </c>
      <c r="G27" s="22">
        <v>0</v>
      </c>
      <c r="H27" s="22">
        <v>0</v>
      </c>
      <c r="I27" s="22"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4005758</v>
      </c>
      <c r="S27" s="22">
        <v>0</v>
      </c>
      <c r="T27" s="22">
        <v>108875654</v>
      </c>
      <c r="U27" s="22">
        <v>59169263</v>
      </c>
      <c r="V27" s="22">
        <v>0</v>
      </c>
      <c r="W27" s="22">
        <v>13171614</v>
      </c>
      <c r="X27" s="22">
        <v>0</v>
      </c>
      <c r="Y27" s="22">
        <v>0</v>
      </c>
      <c r="Z27" s="22">
        <v>0</v>
      </c>
      <c r="AA27" s="22">
        <v>0</v>
      </c>
      <c r="AB27" s="22">
        <v>0</v>
      </c>
      <c r="AC27" s="22">
        <v>0</v>
      </c>
      <c r="AD27" s="22">
        <v>0</v>
      </c>
      <c r="AE27" s="22">
        <v>1444966</v>
      </c>
      <c r="AF27" s="22">
        <v>73785843</v>
      </c>
      <c r="AG27" s="22">
        <v>35089811</v>
      </c>
    </row>
    <row r="28" spans="1:33" x14ac:dyDescent="0.35">
      <c r="A28" s="22" t="s">
        <v>114</v>
      </c>
      <c r="B28" s="22" t="s">
        <v>154</v>
      </c>
      <c r="C28" s="22" t="s">
        <v>165</v>
      </c>
      <c r="D28" s="22" t="s">
        <v>166</v>
      </c>
      <c r="E28" s="22">
        <v>483773606</v>
      </c>
      <c r="F28" s="22">
        <v>6849025</v>
      </c>
      <c r="G28" s="22">
        <v>0</v>
      </c>
      <c r="H28" s="22">
        <v>9819197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19537416</v>
      </c>
      <c r="Q28" s="22">
        <v>36205638</v>
      </c>
      <c r="R28" s="22">
        <v>447567968</v>
      </c>
      <c r="S28" s="22">
        <v>0</v>
      </c>
      <c r="T28" s="22">
        <v>70056343</v>
      </c>
      <c r="U28" s="22">
        <v>6849025</v>
      </c>
      <c r="V28" s="22">
        <v>0</v>
      </c>
      <c r="W28" s="22">
        <v>9819197</v>
      </c>
      <c r="X28" s="22">
        <v>0</v>
      </c>
      <c r="Y28" s="22">
        <v>0</v>
      </c>
      <c r="Z28" s="22">
        <v>0</v>
      </c>
      <c r="AA28" s="22">
        <v>0</v>
      </c>
      <c r="AB28" s="22">
        <v>0</v>
      </c>
      <c r="AC28" s="22">
        <v>0</v>
      </c>
      <c r="AD28" s="22">
        <v>0</v>
      </c>
      <c r="AE28" s="22">
        <v>19537416</v>
      </c>
      <c r="AF28" s="22">
        <v>36205638</v>
      </c>
      <c r="AG28" s="22">
        <v>33850705</v>
      </c>
    </row>
    <row r="29" spans="1:33" x14ac:dyDescent="0.35">
      <c r="A29" s="22" t="s">
        <v>114</v>
      </c>
      <c r="B29" s="22" t="s">
        <v>167</v>
      </c>
      <c r="C29" s="22" t="s">
        <v>168</v>
      </c>
      <c r="D29" s="22" t="s">
        <v>169</v>
      </c>
      <c r="E29" s="22">
        <v>4242019</v>
      </c>
      <c r="F29" s="22">
        <v>544645</v>
      </c>
      <c r="G29" s="22">
        <v>0</v>
      </c>
      <c r="H29" s="22">
        <v>83387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55757</v>
      </c>
      <c r="Q29" s="22">
        <v>683789</v>
      </c>
      <c r="R29" s="22">
        <v>3558230</v>
      </c>
      <c r="S29" s="22">
        <v>0</v>
      </c>
      <c r="T29" s="22">
        <v>683789</v>
      </c>
      <c r="U29" s="22">
        <v>544645</v>
      </c>
      <c r="V29" s="22">
        <v>0</v>
      </c>
      <c r="W29" s="22">
        <v>83387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0</v>
      </c>
      <c r="AE29" s="22">
        <v>55757</v>
      </c>
      <c r="AF29" s="22">
        <v>683789</v>
      </c>
      <c r="AG29" s="22">
        <v>0</v>
      </c>
    </row>
    <row r="30" spans="1:33" x14ac:dyDescent="0.35">
      <c r="A30" s="22" t="s">
        <v>114</v>
      </c>
      <c r="B30" s="22" t="s">
        <v>167</v>
      </c>
      <c r="C30" s="22" t="s">
        <v>170</v>
      </c>
      <c r="D30" s="22" t="s">
        <v>171</v>
      </c>
      <c r="E30" s="22">
        <v>19693739</v>
      </c>
      <c r="F30" s="22">
        <v>0</v>
      </c>
      <c r="G30" s="22">
        <v>439892</v>
      </c>
      <c r="H30" s="22">
        <v>0</v>
      </c>
      <c r="I30" s="22">
        <v>55264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708094</v>
      </c>
      <c r="Q30" s="22">
        <v>1203250</v>
      </c>
      <c r="R30" s="22">
        <v>18490489</v>
      </c>
      <c r="S30" s="22">
        <v>320602</v>
      </c>
      <c r="T30" s="22">
        <v>1523852</v>
      </c>
      <c r="U30" s="22">
        <v>439892</v>
      </c>
      <c r="V30" s="22">
        <v>0</v>
      </c>
      <c r="W30" s="22">
        <v>0</v>
      </c>
      <c r="X30" s="22">
        <v>55264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1028696</v>
      </c>
      <c r="AF30" s="22">
        <v>1523852</v>
      </c>
      <c r="AG30" s="22">
        <v>0</v>
      </c>
    </row>
    <row r="31" spans="1:33" x14ac:dyDescent="0.35">
      <c r="A31" s="22" t="s">
        <v>114</v>
      </c>
      <c r="B31" s="22" t="s">
        <v>167</v>
      </c>
      <c r="C31" s="22" t="s">
        <v>172</v>
      </c>
      <c r="D31" s="22" t="s">
        <v>173</v>
      </c>
      <c r="E31" s="22">
        <v>20450818</v>
      </c>
      <c r="F31" s="22">
        <v>2718733</v>
      </c>
      <c r="G31" s="22">
        <v>0</v>
      </c>
      <c r="H31" s="22">
        <v>2731840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66955</v>
      </c>
      <c r="Q31" s="22">
        <v>5517528</v>
      </c>
      <c r="R31" s="22">
        <v>14933290</v>
      </c>
      <c r="S31" s="22">
        <v>0</v>
      </c>
      <c r="T31" s="22">
        <v>5517528</v>
      </c>
      <c r="U31" s="22">
        <v>2718733</v>
      </c>
      <c r="V31" s="22">
        <v>0</v>
      </c>
      <c r="W31" s="22">
        <v>2731840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0</v>
      </c>
      <c r="AD31" s="22">
        <v>0</v>
      </c>
      <c r="AE31" s="22">
        <v>66955</v>
      </c>
      <c r="AF31" s="22">
        <v>5517528</v>
      </c>
      <c r="AG31" s="22">
        <v>0</v>
      </c>
    </row>
    <row r="32" spans="1:33" x14ac:dyDescent="0.35">
      <c r="A32" s="22" t="s">
        <v>114</v>
      </c>
      <c r="B32" s="22" t="s">
        <v>167</v>
      </c>
      <c r="C32" s="22" t="s">
        <v>174</v>
      </c>
      <c r="D32" s="22" t="s">
        <v>175</v>
      </c>
      <c r="E32" s="22">
        <v>29845293</v>
      </c>
      <c r="F32" s="22">
        <v>338026</v>
      </c>
      <c r="G32" s="22">
        <v>0</v>
      </c>
      <c r="H32" s="22">
        <v>0</v>
      </c>
      <c r="I32" s="22">
        <v>33432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115546</v>
      </c>
      <c r="Q32" s="22">
        <v>487004</v>
      </c>
      <c r="R32" s="22">
        <v>29358289</v>
      </c>
      <c r="S32" s="22">
        <v>83710</v>
      </c>
      <c r="T32" s="22">
        <v>570714</v>
      </c>
      <c r="U32" s="22">
        <v>338026</v>
      </c>
      <c r="V32" s="22">
        <v>0</v>
      </c>
      <c r="W32" s="22">
        <v>0</v>
      </c>
      <c r="X32" s="22">
        <v>33432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199256</v>
      </c>
      <c r="AF32" s="22">
        <v>570714</v>
      </c>
      <c r="AG32" s="22">
        <v>0</v>
      </c>
    </row>
    <row r="33" spans="1:33" x14ac:dyDescent="0.35">
      <c r="A33" s="22" t="s">
        <v>114</v>
      </c>
      <c r="B33" s="22" t="s">
        <v>167</v>
      </c>
      <c r="C33" s="22" t="s">
        <v>176</v>
      </c>
      <c r="D33" s="22" t="s">
        <v>177</v>
      </c>
      <c r="E33" s="22">
        <v>0</v>
      </c>
      <c r="F33" s="22">
        <v>1517756</v>
      </c>
      <c r="G33" s="22">
        <v>0</v>
      </c>
      <c r="H33" s="22">
        <v>615844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2317800</v>
      </c>
      <c r="Q33" s="22">
        <v>4451400</v>
      </c>
      <c r="R33" s="22">
        <v>-4451400</v>
      </c>
      <c r="S33" s="22">
        <v>0</v>
      </c>
      <c r="T33" s="22">
        <v>4451400</v>
      </c>
      <c r="U33" s="22">
        <v>1517756</v>
      </c>
      <c r="V33" s="22">
        <v>0</v>
      </c>
      <c r="W33" s="22">
        <v>615844</v>
      </c>
      <c r="X33" s="22">
        <v>0</v>
      </c>
      <c r="Y33" s="22">
        <v>0</v>
      </c>
      <c r="Z33" s="22">
        <v>0</v>
      </c>
      <c r="AA33" s="22">
        <v>0</v>
      </c>
      <c r="AB33" s="22">
        <v>0</v>
      </c>
      <c r="AC33" s="22">
        <v>0</v>
      </c>
      <c r="AD33" s="22">
        <v>0</v>
      </c>
      <c r="AE33" s="22">
        <v>2317800</v>
      </c>
      <c r="AF33" s="22">
        <v>4451400</v>
      </c>
      <c r="AG33" s="22">
        <v>0</v>
      </c>
    </row>
    <row r="34" spans="1:33" x14ac:dyDescent="0.35">
      <c r="A34" s="22" t="s">
        <v>114</v>
      </c>
      <c r="B34" s="22" t="s">
        <v>167</v>
      </c>
      <c r="C34" s="22" t="s">
        <v>178</v>
      </c>
      <c r="D34" s="22" t="s">
        <v>179</v>
      </c>
      <c r="E34" s="22">
        <v>11760588</v>
      </c>
      <c r="F34" s="22">
        <v>194030</v>
      </c>
      <c r="G34" s="22">
        <v>0</v>
      </c>
      <c r="H34" s="22">
        <v>0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2000316</v>
      </c>
      <c r="Q34" s="22">
        <v>2194346</v>
      </c>
      <c r="R34" s="22">
        <v>9566242</v>
      </c>
      <c r="S34" s="22">
        <v>4433703</v>
      </c>
      <c r="T34" s="22">
        <v>6873858</v>
      </c>
      <c r="U34" s="22">
        <v>847528</v>
      </c>
      <c r="V34" s="22">
        <v>0</v>
      </c>
      <c r="W34" s="22">
        <v>422679</v>
      </c>
      <c r="X34" s="22">
        <v>0</v>
      </c>
      <c r="Y34" s="22">
        <v>0</v>
      </c>
      <c r="Z34" s="22">
        <v>0</v>
      </c>
      <c r="AA34" s="22">
        <v>0</v>
      </c>
      <c r="AB34" s="22">
        <v>2339716</v>
      </c>
      <c r="AC34" s="22">
        <v>0</v>
      </c>
      <c r="AD34" s="22">
        <v>0</v>
      </c>
      <c r="AE34" s="22">
        <v>3018126</v>
      </c>
      <c r="AF34" s="22">
        <v>6628049</v>
      </c>
      <c r="AG34" s="22">
        <v>245809</v>
      </c>
    </row>
    <row r="35" spans="1:33" x14ac:dyDescent="0.35">
      <c r="A35" s="22" t="s">
        <v>114</v>
      </c>
      <c r="B35" s="22" t="s">
        <v>167</v>
      </c>
      <c r="C35" s="22" t="s">
        <v>180</v>
      </c>
      <c r="D35" s="22" t="s">
        <v>181</v>
      </c>
      <c r="E35" s="22">
        <v>6581673</v>
      </c>
      <c r="F35" s="22">
        <v>0</v>
      </c>
      <c r="G35" s="22">
        <v>0</v>
      </c>
      <c r="H35" s="22">
        <v>44028</v>
      </c>
      <c r="I35" s="22"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2">
        <v>3969</v>
      </c>
      <c r="Q35" s="22">
        <v>47997</v>
      </c>
      <c r="R35" s="22">
        <v>6533676</v>
      </c>
      <c r="S35" s="22">
        <v>264324</v>
      </c>
      <c r="T35" s="22">
        <v>312321</v>
      </c>
      <c r="U35" s="22">
        <v>0</v>
      </c>
      <c r="V35" s="22">
        <v>0</v>
      </c>
      <c r="W35" s="22">
        <v>308352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0</v>
      </c>
      <c r="AE35" s="22">
        <v>3969</v>
      </c>
      <c r="AF35" s="22">
        <v>312321</v>
      </c>
      <c r="AG35" s="22">
        <v>0</v>
      </c>
    </row>
    <row r="36" spans="1:33" x14ac:dyDescent="0.35">
      <c r="A36" s="22" t="s">
        <v>114</v>
      </c>
      <c r="B36" s="22" t="s">
        <v>167</v>
      </c>
      <c r="C36" s="22" t="s">
        <v>182</v>
      </c>
      <c r="D36" s="22" t="s">
        <v>183</v>
      </c>
      <c r="E36" s="22">
        <v>63658325</v>
      </c>
      <c r="F36" s="22">
        <v>0</v>
      </c>
      <c r="G36" s="22">
        <v>0</v>
      </c>
      <c r="H36" s="22">
        <v>0</v>
      </c>
      <c r="I36" s="22">
        <v>346731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577278</v>
      </c>
      <c r="Q36" s="22">
        <v>924009</v>
      </c>
      <c r="R36" s="22">
        <v>62734316</v>
      </c>
      <c r="S36" s="22">
        <v>1021192</v>
      </c>
      <c r="T36" s="22">
        <v>1945201</v>
      </c>
      <c r="U36" s="22">
        <v>0</v>
      </c>
      <c r="V36" s="22">
        <v>0</v>
      </c>
      <c r="W36" s="22">
        <v>0</v>
      </c>
      <c r="X36" s="22">
        <v>346731</v>
      </c>
      <c r="Y36" s="22">
        <v>0</v>
      </c>
      <c r="Z36" s="22">
        <v>0</v>
      </c>
      <c r="AA36" s="22">
        <v>0</v>
      </c>
      <c r="AB36" s="22">
        <v>0</v>
      </c>
      <c r="AC36" s="22">
        <v>0</v>
      </c>
      <c r="AD36" s="22">
        <v>0</v>
      </c>
      <c r="AE36" s="22">
        <v>1598470</v>
      </c>
      <c r="AF36" s="22">
        <v>1945201</v>
      </c>
      <c r="AG36" s="22">
        <v>0</v>
      </c>
    </row>
    <row r="37" spans="1:33" x14ac:dyDescent="0.35">
      <c r="A37" s="22" t="s">
        <v>114</v>
      </c>
      <c r="B37" s="22" t="s">
        <v>167</v>
      </c>
      <c r="C37" s="22" t="s">
        <v>184</v>
      </c>
      <c r="D37" s="22" t="s">
        <v>185</v>
      </c>
      <c r="E37" s="22">
        <v>27489379</v>
      </c>
      <c r="F37" s="22">
        <v>2509587</v>
      </c>
      <c r="G37" s="22">
        <v>0</v>
      </c>
      <c r="H37" s="22">
        <v>0</v>
      </c>
      <c r="I37" s="22">
        <v>32030</v>
      </c>
      <c r="J37" s="22">
        <v>0</v>
      </c>
      <c r="K37" s="22">
        <v>51669</v>
      </c>
      <c r="L37" s="22">
        <v>0</v>
      </c>
      <c r="M37" s="22">
        <v>0</v>
      </c>
      <c r="N37" s="22">
        <v>0</v>
      </c>
      <c r="O37" s="22">
        <v>0</v>
      </c>
      <c r="P37" s="22">
        <v>358783</v>
      </c>
      <c r="Q37" s="22">
        <v>2952069</v>
      </c>
      <c r="R37" s="22">
        <v>24537310</v>
      </c>
      <c r="S37" s="22">
        <v>0</v>
      </c>
      <c r="T37" s="22">
        <v>2982515</v>
      </c>
      <c r="U37" s="22">
        <v>2509587</v>
      </c>
      <c r="V37" s="22">
        <v>0</v>
      </c>
      <c r="W37" s="22">
        <v>0</v>
      </c>
      <c r="X37" s="22">
        <v>32030</v>
      </c>
      <c r="Y37" s="22">
        <v>0</v>
      </c>
      <c r="Z37" s="22">
        <v>51669</v>
      </c>
      <c r="AA37" s="22">
        <v>0</v>
      </c>
      <c r="AB37" s="22">
        <v>0</v>
      </c>
      <c r="AC37" s="22">
        <v>0</v>
      </c>
      <c r="AD37" s="22">
        <v>0</v>
      </c>
      <c r="AE37" s="22">
        <v>358783</v>
      </c>
      <c r="AF37" s="22">
        <v>2952069</v>
      </c>
      <c r="AG37" s="22">
        <v>30446</v>
      </c>
    </row>
    <row r="38" spans="1:33" x14ac:dyDescent="0.35">
      <c r="A38" s="22" t="s">
        <v>114</v>
      </c>
      <c r="B38" s="22" t="s">
        <v>167</v>
      </c>
      <c r="C38" s="22" t="s">
        <v>186</v>
      </c>
      <c r="D38" s="22" t="s">
        <v>187</v>
      </c>
      <c r="E38" s="22">
        <v>5060106</v>
      </c>
      <c r="F38" s="22">
        <v>774584</v>
      </c>
      <c r="G38" s="22">
        <v>-162219</v>
      </c>
      <c r="H38" s="22">
        <v>405992</v>
      </c>
      <c r="I38" s="22">
        <v>0</v>
      </c>
      <c r="J38" s="22">
        <v>840715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368966</v>
      </c>
      <c r="Q38" s="22">
        <v>2228038</v>
      </c>
      <c r="R38" s="22">
        <v>2832068</v>
      </c>
      <c r="S38" s="22">
        <v>6385387</v>
      </c>
      <c r="T38" s="22">
        <v>8704208</v>
      </c>
      <c r="U38" s="22">
        <v>3667089</v>
      </c>
      <c r="V38" s="22">
        <v>51686</v>
      </c>
      <c r="W38" s="22">
        <v>1995563</v>
      </c>
      <c r="X38" s="22">
        <v>0</v>
      </c>
      <c r="Y38" s="22">
        <v>840715</v>
      </c>
      <c r="Z38" s="22">
        <v>0</v>
      </c>
      <c r="AA38" s="22">
        <v>0</v>
      </c>
      <c r="AB38" s="22">
        <v>0</v>
      </c>
      <c r="AC38" s="22">
        <v>0</v>
      </c>
      <c r="AD38" s="22">
        <v>0</v>
      </c>
      <c r="AE38" s="22">
        <v>2058372</v>
      </c>
      <c r="AF38" s="22">
        <v>8613425</v>
      </c>
      <c r="AG38" s="22">
        <v>90783</v>
      </c>
    </row>
    <row r="39" spans="1:33" x14ac:dyDescent="0.35">
      <c r="A39" s="22" t="s">
        <v>114</v>
      </c>
      <c r="B39" s="22" t="s">
        <v>167</v>
      </c>
      <c r="C39" s="22" t="s">
        <v>188</v>
      </c>
      <c r="D39" s="22" t="s">
        <v>189</v>
      </c>
      <c r="E39" s="22">
        <v>9251225</v>
      </c>
      <c r="F39" s="22">
        <v>2228</v>
      </c>
      <c r="G39" s="22">
        <v>367218</v>
      </c>
      <c r="H39" s="22">
        <v>0</v>
      </c>
      <c r="I39" s="22">
        <v>88340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457786</v>
      </c>
      <c r="R39" s="22">
        <v>8793439</v>
      </c>
      <c r="S39" s="22">
        <v>0</v>
      </c>
      <c r="T39" s="22">
        <v>788882</v>
      </c>
      <c r="U39" s="22">
        <v>2228</v>
      </c>
      <c r="V39" s="22">
        <v>367218</v>
      </c>
      <c r="W39" s="22">
        <v>0</v>
      </c>
      <c r="X39" s="22">
        <v>88340</v>
      </c>
      <c r="Y39" s="22">
        <v>0</v>
      </c>
      <c r="Z39" s="22">
        <v>0</v>
      </c>
      <c r="AA39" s="22">
        <v>0</v>
      </c>
      <c r="AB39" s="22">
        <v>0</v>
      </c>
      <c r="AC39" s="22">
        <v>0</v>
      </c>
      <c r="AD39" s="22">
        <v>0</v>
      </c>
      <c r="AE39" s="22">
        <v>0</v>
      </c>
      <c r="AF39" s="22">
        <v>457786</v>
      </c>
      <c r="AG39" s="22">
        <v>331096</v>
      </c>
    </row>
    <row r="40" spans="1:33" x14ac:dyDescent="0.35">
      <c r="A40" s="22" t="s">
        <v>114</v>
      </c>
      <c r="B40" s="22" t="s">
        <v>167</v>
      </c>
      <c r="C40" s="22" t="s">
        <v>190</v>
      </c>
      <c r="D40" s="22" t="s">
        <v>191</v>
      </c>
      <c r="E40" s="22">
        <v>8952935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7831</v>
      </c>
      <c r="Q40" s="22">
        <v>7831</v>
      </c>
      <c r="R40" s="22">
        <v>8945104</v>
      </c>
      <c r="S40" s="22">
        <v>0</v>
      </c>
      <c r="T40" s="22">
        <v>7831</v>
      </c>
      <c r="U40" s="22">
        <v>0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0</v>
      </c>
      <c r="AD40" s="22">
        <v>0</v>
      </c>
      <c r="AE40" s="22">
        <v>7831</v>
      </c>
      <c r="AF40" s="22">
        <v>7831</v>
      </c>
      <c r="AG40" s="22">
        <v>0</v>
      </c>
    </row>
    <row r="41" spans="1:33" x14ac:dyDescent="0.35">
      <c r="A41" s="22" t="s">
        <v>114</v>
      </c>
      <c r="B41" s="22" t="s">
        <v>167</v>
      </c>
      <c r="C41" s="22" t="s">
        <v>192</v>
      </c>
      <c r="D41" s="22" t="s">
        <v>193</v>
      </c>
      <c r="E41" s="22">
        <v>74393980</v>
      </c>
      <c r="F41" s="22">
        <v>4160433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975372</v>
      </c>
      <c r="Q41" s="22">
        <v>5135805</v>
      </c>
      <c r="R41" s="22">
        <v>69258175</v>
      </c>
      <c r="S41" s="22">
        <v>0</v>
      </c>
      <c r="T41" s="22">
        <v>5135805</v>
      </c>
      <c r="U41" s="22">
        <v>4160433</v>
      </c>
      <c r="V41" s="22">
        <v>0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0</v>
      </c>
      <c r="AD41" s="22">
        <v>0</v>
      </c>
      <c r="AE41" s="22">
        <v>975372</v>
      </c>
      <c r="AF41" s="22">
        <v>5135805</v>
      </c>
      <c r="AG41" s="22">
        <v>0</v>
      </c>
    </row>
    <row r="42" spans="1:33" x14ac:dyDescent="0.35">
      <c r="A42" s="22" t="s">
        <v>114</v>
      </c>
      <c r="B42" s="22" t="s">
        <v>167</v>
      </c>
      <c r="C42" s="22" t="s">
        <v>194</v>
      </c>
      <c r="D42" s="22" t="s">
        <v>195</v>
      </c>
      <c r="E42" s="22">
        <v>8387555</v>
      </c>
      <c r="F42" s="22">
        <v>1310218</v>
      </c>
      <c r="G42" s="22">
        <v>0</v>
      </c>
      <c r="H42" s="22">
        <v>2554062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779131</v>
      </c>
      <c r="Q42" s="22">
        <v>4643411</v>
      </c>
      <c r="R42" s="22">
        <v>3744144</v>
      </c>
      <c r="S42" s="22">
        <v>0</v>
      </c>
      <c r="T42" s="22">
        <v>4643411</v>
      </c>
      <c r="U42" s="22">
        <v>1310218</v>
      </c>
      <c r="V42" s="22">
        <v>0</v>
      </c>
      <c r="W42" s="22">
        <v>2554062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779131</v>
      </c>
      <c r="AF42" s="22">
        <v>4643411</v>
      </c>
      <c r="AG42" s="22">
        <v>0</v>
      </c>
    </row>
    <row r="43" spans="1:33" x14ac:dyDescent="0.35">
      <c r="A43" s="22" t="s">
        <v>114</v>
      </c>
      <c r="B43" s="22" t="s">
        <v>167</v>
      </c>
      <c r="C43" s="22" t="s">
        <v>196</v>
      </c>
      <c r="D43" s="22" t="s">
        <v>197</v>
      </c>
      <c r="E43" s="22">
        <v>6926795</v>
      </c>
      <c r="F43" s="22">
        <v>529249</v>
      </c>
      <c r="G43" s="22">
        <v>0</v>
      </c>
      <c r="H43" s="22">
        <v>97650</v>
      </c>
      <c r="I43" s="22">
        <v>22434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649333</v>
      </c>
      <c r="R43" s="22">
        <v>6277462</v>
      </c>
      <c r="S43" s="22">
        <v>0</v>
      </c>
      <c r="T43" s="22">
        <v>649393</v>
      </c>
      <c r="U43" s="22">
        <v>529249</v>
      </c>
      <c r="V43" s="22">
        <v>0</v>
      </c>
      <c r="W43" s="22">
        <v>97650</v>
      </c>
      <c r="X43" s="22">
        <v>22434</v>
      </c>
      <c r="Y43" s="22">
        <v>0</v>
      </c>
      <c r="Z43" s="22">
        <v>0</v>
      </c>
      <c r="AA43" s="22">
        <v>0</v>
      </c>
      <c r="AB43" s="22">
        <v>0</v>
      </c>
      <c r="AC43" s="22">
        <v>0</v>
      </c>
      <c r="AD43" s="22">
        <v>0</v>
      </c>
      <c r="AE43" s="22">
        <v>0</v>
      </c>
      <c r="AF43" s="22">
        <v>649333</v>
      </c>
      <c r="AG43" s="22">
        <v>60</v>
      </c>
    </row>
    <row r="44" spans="1:33" x14ac:dyDescent="0.35">
      <c r="A44" s="22" t="s">
        <v>114</v>
      </c>
      <c r="B44" s="22" t="s">
        <v>167</v>
      </c>
      <c r="C44" s="22" t="s">
        <v>198</v>
      </c>
      <c r="D44" s="22" t="s">
        <v>199</v>
      </c>
      <c r="E44" s="22">
        <v>43293527</v>
      </c>
      <c r="F44" s="22">
        <v>7098997</v>
      </c>
      <c r="G44" s="22">
        <v>142350</v>
      </c>
      <c r="H44" s="22">
        <v>669693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423600</v>
      </c>
      <c r="Q44" s="22">
        <v>8334640</v>
      </c>
      <c r="R44" s="22">
        <v>34958887</v>
      </c>
      <c r="S44" s="22">
        <v>0</v>
      </c>
      <c r="T44" s="22">
        <v>8548340</v>
      </c>
      <c r="U44" s="22">
        <v>7098997</v>
      </c>
      <c r="V44" s="22">
        <v>142350</v>
      </c>
      <c r="W44" s="22">
        <v>669693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423600</v>
      </c>
      <c r="AF44" s="22">
        <v>8334640</v>
      </c>
      <c r="AG44" s="22">
        <v>213700</v>
      </c>
    </row>
    <row r="45" spans="1:33" x14ac:dyDescent="0.35">
      <c r="A45" s="22" t="s">
        <v>114</v>
      </c>
      <c r="B45" s="22" t="s">
        <v>167</v>
      </c>
      <c r="C45" s="22" t="s">
        <v>200</v>
      </c>
      <c r="D45" s="22" t="s">
        <v>201</v>
      </c>
      <c r="E45" s="22">
        <v>31036102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2432670</v>
      </c>
      <c r="Q45" s="22">
        <v>2432670</v>
      </c>
      <c r="R45" s="22">
        <v>28603432</v>
      </c>
      <c r="S45" s="22">
        <v>6892382</v>
      </c>
      <c r="T45" s="22">
        <v>11633826</v>
      </c>
      <c r="U45" s="22">
        <v>5600738</v>
      </c>
      <c r="V45" s="22">
        <v>0</v>
      </c>
      <c r="W45" s="22">
        <v>1291644</v>
      </c>
      <c r="X45" s="22">
        <v>0</v>
      </c>
      <c r="Y45" s="22">
        <v>0</v>
      </c>
      <c r="Z45" s="22">
        <v>0</v>
      </c>
      <c r="AA45" s="22">
        <v>0</v>
      </c>
      <c r="AB45" s="22">
        <v>0</v>
      </c>
      <c r="AC45" s="22">
        <v>0</v>
      </c>
      <c r="AD45" s="22">
        <v>0</v>
      </c>
      <c r="AE45" s="22">
        <v>2432670</v>
      </c>
      <c r="AF45" s="22">
        <v>9325052</v>
      </c>
      <c r="AG45" s="22">
        <v>2308774</v>
      </c>
    </row>
    <row r="46" spans="1:33" x14ac:dyDescent="0.35">
      <c r="A46" s="22" t="s">
        <v>114</v>
      </c>
      <c r="B46" s="22" t="s">
        <v>167</v>
      </c>
      <c r="C46" s="22" t="s">
        <v>202</v>
      </c>
      <c r="D46" s="22" t="s">
        <v>203</v>
      </c>
      <c r="E46" s="22">
        <v>6864421</v>
      </c>
      <c r="F46" s="22">
        <v>1493800</v>
      </c>
      <c r="G46" s="22">
        <v>144607</v>
      </c>
      <c r="H46" s="22">
        <v>533785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672861</v>
      </c>
      <c r="Q46" s="22">
        <v>2845053</v>
      </c>
      <c r="R46" s="22">
        <v>4019368</v>
      </c>
      <c r="S46" s="22">
        <v>0</v>
      </c>
      <c r="T46" s="22">
        <v>2871131</v>
      </c>
      <c r="U46" s="22">
        <v>1493800</v>
      </c>
      <c r="V46" s="22">
        <v>144607</v>
      </c>
      <c r="W46" s="22">
        <v>533785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0</v>
      </c>
      <c r="AD46" s="22">
        <v>0</v>
      </c>
      <c r="AE46" s="22">
        <v>672861</v>
      </c>
      <c r="AF46" s="22">
        <v>2845053</v>
      </c>
      <c r="AG46" s="22">
        <v>26078</v>
      </c>
    </row>
    <row r="47" spans="1:33" x14ac:dyDescent="0.35">
      <c r="A47" s="22" t="s">
        <v>114</v>
      </c>
      <c r="B47" s="22" t="s">
        <v>167</v>
      </c>
      <c r="C47" s="22" t="s">
        <v>204</v>
      </c>
      <c r="D47" s="22" t="s">
        <v>205</v>
      </c>
      <c r="E47" s="22">
        <v>34387761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4342476</v>
      </c>
      <c r="Q47" s="22">
        <v>4342476</v>
      </c>
      <c r="R47" s="22">
        <v>30045285</v>
      </c>
      <c r="S47" s="22">
        <v>4567724</v>
      </c>
      <c r="T47" s="22">
        <v>9210060</v>
      </c>
      <c r="U47" s="22">
        <v>4567724</v>
      </c>
      <c r="V47" s="22">
        <v>0</v>
      </c>
      <c r="W47" s="22">
        <v>0</v>
      </c>
      <c r="X47" s="22">
        <v>0</v>
      </c>
      <c r="Y47" s="22">
        <v>0</v>
      </c>
      <c r="Z47" s="22">
        <v>0</v>
      </c>
      <c r="AA47" s="22">
        <v>0</v>
      </c>
      <c r="AB47" s="22">
        <v>0</v>
      </c>
      <c r="AC47" s="22">
        <v>0</v>
      </c>
      <c r="AD47" s="22">
        <v>0</v>
      </c>
      <c r="AE47" s="22">
        <v>4342476</v>
      </c>
      <c r="AF47" s="22">
        <v>8910200</v>
      </c>
      <c r="AG47" s="22">
        <v>299860</v>
      </c>
    </row>
    <row r="48" spans="1:33" x14ac:dyDescent="0.35">
      <c r="A48" s="22" t="s">
        <v>114</v>
      </c>
      <c r="B48" s="22" t="s">
        <v>167</v>
      </c>
      <c r="C48" s="22" t="s">
        <v>206</v>
      </c>
      <c r="D48" s="22" t="s">
        <v>207</v>
      </c>
      <c r="E48" s="22">
        <v>58933795</v>
      </c>
      <c r="F48" s="22">
        <v>1238617</v>
      </c>
      <c r="G48" s="22">
        <v>0</v>
      </c>
      <c r="H48" s="22">
        <v>1001586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567028</v>
      </c>
      <c r="Q48" s="22">
        <v>2807231</v>
      </c>
      <c r="R48" s="22">
        <v>56126564</v>
      </c>
      <c r="S48" s="22">
        <v>0</v>
      </c>
      <c r="T48" s="22">
        <v>3272436</v>
      </c>
      <c r="U48" s="22">
        <v>1238617</v>
      </c>
      <c r="V48" s="22">
        <v>0</v>
      </c>
      <c r="W48" s="22">
        <v>1001586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567028</v>
      </c>
      <c r="AF48" s="22">
        <v>2807231</v>
      </c>
      <c r="AG48" s="22">
        <v>465205</v>
      </c>
    </row>
    <row r="49" spans="1:33" x14ac:dyDescent="0.35">
      <c r="A49" s="22" t="s">
        <v>114</v>
      </c>
      <c r="B49" s="22" t="s">
        <v>167</v>
      </c>
      <c r="C49" s="22" t="s">
        <v>208</v>
      </c>
      <c r="D49" s="22" t="s">
        <v>209</v>
      </c>
      <c r="E49" s="22">
        <v>45465914</v>
      </c>
      <c r="F49" s="22">
        <v>1822487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158282</v>
      </c>
      <c r="Q49" s="22">
        <v>1980769</v>
      </c>
      <c r="R49" s="22">
        <v>43485145</v>
      </c>
      <c r="S49" s="22">
        <v>3706684</v>
      </c>
      <c r="T49" s="22">
        <v>5687453</v>
      </c>
      <c r="U49" s="22">
        <v>4083525</v>
      </c>
      <c r="V49" s="22">
        <v>0</v>
      </c>
      <c r="W49" s="22">
        <v>851182</v>
      </c>
      <c r="X49" s="22">
        <v>0</v>
      </c>
      <c r="Y49" s="22">
        <v>0</v>
      </c>
      <c r="Z49" s="22">
        <v>0</v>
      </c>
      <c r="AA49" s="22">
        <v>0</v>
      </c>
      <c r="AB49" s="22">
        <v>0</v>
      </c>
      <c r="AC49" s="22">
        <v>0</v>
      </c>
      <c r="AD49" s="22">
        <v>0</v>
      </c>
      <c r="AE49" s="22">
        <v>752746</v>
      </c>
      <c r="AF49" s="22">
        <v>5687453</v>
      </c>
      <c r="AG49" s="22">
        <v>0</v>
      </c>
    </row>
    <row r="50" spans="1:33" x14ac:dyDescent="0.35">
      <c r="A50" s="22" t="s">
        <v>114</v>
      </c>
      <c r="B50" s="22" t="s">
        <v>167</v>
      </c>
      <c r="C50" s="22" t="s">
        <v>210</v>
      </c>
      <c r="D50" s="22" t="s">
        <v>211</v>
      </c>
      <c r="E50" s="22">
        <v>6785318</v>
      </c>
      <c r="F50" s="22">
        <v>1064120</v>
      </c>
      <c r="G50" s="22">
        <v>0</v>
      </c>
      <c r="H50" s="22">
        <v>738105</v>
      </c>
      <c r="I50" s="22">
        <v>187718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674491</v>
      </c>
      <c r="Q50" s="22">
        <v>2664434</v>
      </c>
      <c r="R50" s="22">
        <v>4120884</v>
      </c>
      <c r="S50" s="22">
        <v>0</v>
      </c>
      <c r="T50" s="22">
        <v>2738172</v>
      </c>
      <c r="U50" s="22">
        <v>1064120</v>
      </c>
      <c r="V50" s="22">
        <v>0</v>
      </c>
      <c r="W50" s="22">
        <v>738105</v>
      </c>
      <c r="X50" s="22">
        <v>187718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674491</v>
      </c>
      <c r="AF50" s="22">
        <v>2664434</v>
      </c>
      <c r="AG50" s="22">
        <v>73738</v>
      </c>
    </row>
    <row r="51" spans="1:33" x14ac:dyDescent="0.35">
      <c r="A51" s="22" t="s">
        <v>114</v>
      </c>
      <c r="B51" s="22" t="s">
        <v>167</v>
      </c>
      <c r="C51" s="22" t="s">
        <v>212</v>
      </c>
      <c r="D51" s="22" t="s">
        <v>213</v>
      </c>
      <c r="E51" s="22">
        <v>78599508</v>
      </c>
      <c r="F51" s="22">
        <v>1882918</v>
      </c>
      <c r="G51" s="22">
        <v>875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>
        <v>213062</v>
      </c>
      <c r="Q51" s="22">
        <v>2096855</v>
      </c>
      <c r="R51" s="22">
        <v>76502653</v>
      </c>
      <c r="S51" s="22">
        <v>4813382</v>
      </c>
      <c r="T51" s="22">
        <v>6910252</v>
      </c>
      <c r="U51" s="22">
        <v>5466837</v>
      </c>
      <c r="V51" s="22">
        <v>0</v>
      </c>
      <c r="W51" s="22">
        <v>0</v>
      </c>
      <c r="X51" s="22">
        <v>875</v>
      </c>
      <c r="Y51" s="22">
        <v>0</v>
      </c>
      <c r="Z51" s="22">
        <v>0</v>
      </c>
      <c r="AA51" s="22">
        <v>0</v>
      </c>
      <c r="AB51" s="22">
        <v>0</v>
      </c>
      <c r="AC51" s="22">
        <v>0</v>
      </c>
      <c r="AD51" s="22">
        <v>0</v>
      </c>
      <c r="AE51" s="22">
        <v>1442525</v>
      </c>
      <c r="AF51" s="22">
        <v>6910237</v>
      </c>
      <c r="AG51" s="22">
        <v>15</v>
      </c>
    </row>
    <row r="52" spans="1:33" x14ac:dyDescent="0.35">
      <c r="A52" s="22" t="s">
        <v>114</v>
      </c>
      <c r="B52" s="22" t="s">
        <v>167</v>
      </c>
      <c r="C52" s="22" t="s">
        <v>214</v>
      </c>
      <c r="D52" s="22" t="s">
        <v>215</v>
      </c>
      <c r="E52" s="22">
        <v>21458252</v>
      </c>
      <c r="F52" s="22">
        <v>0</v>
      </c>
      <c r="G52" s="22">
        <v>0</v>
      </c>
      <c r="H52" s="22">
        <v>0</v>
      </c>
      <c r="I52" s="22">
        <v>111758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217041</v>
      </c>
      <c r="Q52" s="22">
        <v>328799</v>
      </c>
      <c r="R52" s="22">
        <v>21129453</v>
      </c>
      <c r="S52" s="22">
        <v>0</v>
      </c>
      <c r="T52" s="22">
        <v>3330063</v>
      </c>
      <c r="U52" s="22">
        <v>0</v>
      </c>
      <c r="V52" s="22">
        <v>0</v>
      </c>
      <c r="W52" s="22">
        <v>0</v>
      </c>
      <c r="X52" s="22">
        <v>111758</v>
      </c>
      <c r="Y52" s="22">
        <v>0</v>
      </c>
      <c r="Z52" s="22">
        <v>0</v>
      </c>
      <c r="AA52" s="22">
        <v>0</v>
      </c>
      <c r="AB52" s="22">
        <v>0</v>
      </c>
      <c r="AC52" s="22">
        <v>0</v>
      </c>
      <c r="AD52" s="22">
        <v>0</v>
      </c>
      <c r="AE52" s="22">
        <v>217041</v>
      </c>
      <c r="AF52" s="22">
        <v>328799</v>
      </c>
      <c r="AG52" s="22">
        <v>3001264</v>
      </c>
    </row>
    <row r="53" spans="1:33" x14ac:dyDescent="0.35">
      <c r="A53" s="22" t="s">
        <v>114</v>
      </c>
      <c r="B53" s="22" t="s">
        <v>167</v>
      </c>
      <c r="C53" s="22" t="s">
        <v>216</v>
      </c>
      <c r="D53" s="22" t="s">
        <v>217</v>
      </c>
      <c r="E53" s="22">
        <v>45774693</v>
      </c>
      <c r="F53" s="22">
        <v>954679</v>
      </c>
      <c r="G53" s="22">
        <v>2006</v>
      </c>
      <c r="H53" s="22">
        <v>804350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257528</v>
      </c>
      <c r="Q53" s="22">
        <v>2018563</v>
      </c>
      <c r="R53" s="22">
        <v>43756130</v>
      </c>
      <c r="S53" s="22">
        <v>0</v>
      </c>
      <c r="T53" s="22">
        <v>21346056</v>
      </c>
      <c r="U53" s="22">
        <v>954679</v>
      </c>
      <c r="V53" s="22">
        <v>2006</v>
      </c>
      <c r="W53" s="22">
        <v>804350</v>
      </c>
      <c r="X53" s="22">
        <v>0</v>
      </c>
      <c r="Y53" s="22">
        <v>0</v>
      </c>
      <c r="Z53" s="22">
        <v>0</v>
      </c>
      <c r="AA53" s="22">
        <v>0</v>
      </c>
      <c r="AB53" s="22">
        <v>0</v>
      </c>
      <c r="AC53" s="22">
        <v>0</v>
      </c>
      <c r="AD53" s="22">
        <v>0</v>
      </c>
      <c r="AE53" s="22">
        <v>257528</v>
      </c>
      <c r="AF53" s="22">
        <v>2018563</v>
      </c>
      <c r="AG53" s="22">
        <v>19327493</v>
      </c>
    </row>
    <row r="54" spans="1:33" x14ac:dyDescent="0.35">
      <c r="A54" s="22" t="s">
        <v>114</v>
      </c>
      <c r="B54" s="22" t="s">
        <v>167</v>
      </c>
      <c r="C54" s="22" t="s">
        <v>218</v>
      </c>
      <c r="D54" s="22" t="s">
        <v>219</v>
      </c>
      <c r="E54" s="22">
        <v>26598441</v>
      </c>
      <c r="F54" s="22">
        <v>1212897</v>
      </c>
      <c r="G54" s="22">
        <v>0</v>
      </c>
      <c r="H54" s="22">
        <v>0</v>
      </c>
      <c r="I54" s="22">
        <v>133971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1053688</v>
      </c>
      <c r="Q54" s="22">
        <v>2400556</v>
      </c>
      <c r="R54" s="22">
        <v>24197885</v>
      </c>
      <c r="S54" s="22">
        <v>0</v>
      </c>
      <c r="T54" s="22">
        <v>2400556</v>
      </c>
      <c r="U54" s="22">
        <v>1212897</v>
      </c>
      <c r="V54" s="22">
        <v>0</v>
      </c>
      <c r="W54" s="22">
        <v>0</v>
      </c>
      <c r="X54" s="22">
        <v>133971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1053688</v>
      </c>
      <c r="AF54" s="22">
        <v>2400556</v>
      </c>
      <c r="AG54" s="22">
        <v>0</v>
      </c>
    </row>
    <row r="55" spans="1:33" x14ac:dyDescent="0.35">
      <c r="A55" s="22" t="s">
        <v>114</v>
      </c>
      <c r="B55" s="22" t="s">
        <v>167</v>
      </c>
      <c r="C55" s="22" t="s">
        <v>220</v>
      </c>
      <c r="D55" s="22" t="s">
        <v>221</v>
      </c>
      <c r="E55" s="22">
        <v>31174619</v>
      </c>
      <c r="F55" s="22">
        <v>1312608</v>
      </c>
      <c r="G55" s="22">
        <v>107427</v>
      </c>
      <c r="H55" s="22">
        <v>417123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52865</v>
      </c>
      <c r="P55" s="22">
        <v>448043</v>
      </c>
      <c r="Q55" s="22">
        <v>2338066</v>
      </c>
      <c r="R55" s="22">
        <v>28836553</v>
      </c>
      <c r="S55" s="22">
        <v>0</v>
      </c>
      <c r="T55" s="22">
        <v>2338066</v>
      </c>
      <c r="U55" s="22">
        <v>1312608</v>
      </c>
      <c r="V55" s="22">
        <v>107427</v>
      </c>
      <c r="W55" s="22">
        <v>417123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52865</v>
      </c>
      <c r="AE55" s="22">
        <v>448043</v>
      </c>
      <c r="AF55" s="22">
        <v>2338066</v>
      </c>
      <c r="AG55" s="22">
        <v>0</v>
      </c>
    </row>
    <row r="56" spans="1:33" x14ac:dyDescent="0.35">
      <c r="A56" s="22" t="s">
        <v>114</v>
      </c>
      <c r="B56" s="22" t="s">
        <v>167</v>
      </c>
      <c r="C56" s="22" t="s">
        <v>222</v>
      </c>
      <c r="D56" s="22" t="s">
        <v>223</v>
      </c>
      <c r="E56" s="22">
        <v>23043914</v>
      </c>
      <c r="F56" s="22">
        <v>525584</v>
      </c>
      <c r="G56" s="22">
        <v>0</v>
      </c>
      <c r="H56" s="22">
        <v>323192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1338</v>
      </c>
      <c r="O56" s="22">
        <v>68022</v>
      </c>
      <c r="P56" s="22">
        <v>9546</v>
      </c>
      <c r="Q56" s="22">
        <v>927682</v>
      </c>
      <c r="R56" s="22">
        <v>22116232</v>
      </c>
      <c r="S56" s="22">
        <v>0</v>
      </c>
      <c r="T56" s="22">
        <v>927682</v>
      </c>
      <c r="U56" s="22">
        <v>525584</v>
      </c>
      <c r="V56" s="22">
        <v>0</v>
      </c>
      <c r="W56" s="22">
        <v>323192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1338</v>
      </c>
      <c r="AD56" s="22">
        <v>68022</v>
      </c>
      <c r="AE56" s="22">
        <v>9546</v>
      </c>
      <c r="AF56" s="22">
        <v>927682</v>
      </c>
      <c r="AG56" s="22">
        <v>0</v>
      </c>
    </row>
    <row r="57" spans="1:33" x14ac:dyDescent="0.35">
      <c r="A57" s="22" t="s">
        <v>114</v>
      </c>
      <c r="B57" s="22" t="s">
        <v>167</v>
      </c>
      <c r="C57" s="22" t="s">
        <v>224</v>
      </c>
      <c r="D57" s="22" t="s">
        <v>225</v>
      </c>
      <c r="E57" s="22">
        <v>30767458</v>
      </c>
      <c r="F57" s="22">
        <v>549452</v>
      </c>
      <c r="G57" s="22">
        <v>0</v>
      </c>
      <c r="H57" s="22">
        <v>0</v>
      </c>
      <c r="I57" s="22">
        <v>50641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1936327</v>
      </c>
      <c r="Q57" s="22">
        <v>2536420</v>
      </c>
      <c r="R57" s="22">
        <v>28231038</v>
      </c>
      <c r="S57" s="22">
        <v>0</v>
      </c>
      <c r="T57" s="22">
        <v>2536420</v>
      </c>
      <c r="U57" s="22">
        <v>549452</v>
      </c>
      <c r="V57" s="22">
        <v>0</v>
      </c>
      <c r="W57" s="22">
        <v>0</v>
      </c>
      <c r="X57" s="22">
        <v>50641</v>
      </c>
      <c r="Y57" s="22">
        <v>0</v>
      </c>
      <c r="Z57" s="22">
        <v>0</v>
      </c>
      <c r="AA57" s="22">
        <v>0</v>
      </c>
      <c r="AB57" s="22">
        <v>0</v>
      </c>
      <c r="AC57" s="22">
        <v>0</v>
      </c>
      <c r="AD57" s="22">
        <v>0</v>
      </c>
      <c r="AE57" s="22">
        <v>1936327</v>
      </c>
      <c r="AF57" s="22">
        <v>2536420</v>
      </c>
      <c r="AG57" s="22">
        <v>0</v>
      </c>
    </row>
    <row r="58" spans="1:33" x14ac:dyDescent="0.35">
      <c r="A58" s="22" t="s">
        <v>114</v>
      </c>
      <c r="B58" s="22" t="s">
        <v>167</v>
      </c>
      <c r="C58" s="22" t="s">
        <v>226</v>
      </c>
      <c r="D58" s="22" t="s">
        <v>227</v>
      </c>
      <c r="E58" s="22">
        <v>11564795</v>
      </c>
      <c r="F58" s="22">
        <v>0</v>
      </c>
      <c r="G58" s="22">
        <v>0</v>
      </c>
      <c r="H58" s="22">
        <v>0</v>
      </c>
      <c r="I58" s="22">
        <v>59415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47680</v>
      </c>
      <c r="Q58" s="22">
        <v>107095</v>
      </c>
      <c r="R58" s="22">
        <v>11457700</v>
      </c>
      <c r="S58" s="22">
        <v>0</v>
      </c>
      <c r="T58" s="22">
        <v>687952</v>
      </c>
      <c r="U58" s="22">
        <v>0</v>
      </c>
      <c r="V58" s="22">
        <v>0</v>
      </c>
      <c r="W58" s="22">
        <v>0</v>
      </c>
      <c r="X58" s="22">
        <v>59415</v>
      </c>
      <c r="Y58" s="22">
        <v>0</v>
      </c>
      <c r="Z58" s="22">
        <v>0</v>
      </c>
      <c r="AA58" s="22">
        <v>0</v>
      </c>
      <c r="AB58" s="22">
        <v>0</v>
      </c>
      <c r="AC58" s="22">
        <v>0</v>
      </c>
      <c r="AD58" s="22">
        <v>0</v>
      </c>
      <c r="AE58" s="22">
        <v>47680</v>
      </c>
      <c r="AF58" s="22">
        <v>107095</v>
      </c>
      <c r="AG58" s="22">
        <v>580857</v>
      </c>
    </row>
    <row r="59" spans="1:33" x14ac:dyDescent="0.35">
      <c r="A59" s="22" t="s">
        <v>114</v>
      </c>
      <c r="B59" s="22" t="s">
        <v>167</v>
      </c>
      <c r="C59" s="22" t="s">
        <v>228</v>
      </c>
      <c r="D59" s="22" t="s">
        <v>229</v>
      </c>
      <c r="E59" s="22">
        <v>9733852</v>
      </c>
      <c r="F59" s="22">
        <v>2667451</v>
      </c>
      <c r="G59" s="22">
        <v>0</v>
      </c>
      <c r="H59" s="22">
        <v>0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>
        <v>0</v>
      </c>
      <c r="Q59" s="22">
        <v>2667451</v>
      </c>
      <c r="R59" s="22">
        <v>7066401</v>
      </c>
      <c r="S59" s="22">
        <v>0</v>
      </c>
      <c r="T59" s="22">
        <v>2706041</v>
      </c>
      <c r="U59" s="22">
        <v>2667451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0</v>
      </c>
      <c r="AC59" s="22">
        <v>0</v>
      </c>
      <c r="AD59" s="22">
        <v>0</v>
      </c>
      <c r="AE59" s="22">
        <v>0</v>
      </c>
      <c r="AF59" s="22">
        <v>2667451</v>
      </c>
      <c r="AG59" s="22">
        <v>38590</v>
      </c>
    </row>
    <row r="60" spans="1:33" x14ac:dyDescent="0.35">
      <c r="A60" s="22" t="s">
        <v>114</v>
      </c>
      <c r="B60" s="22" t="s">
        <v>167</v>
      </c>
      <c r="C60" s="22" t="s">
        <v>230</v>
      </c>
      <c r="D60" s="22" t="s">
        <v>231</v>
      </c>
      <c r="E60" s="22">
        <v>6206414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6206414</v>
      </c>
      <c r="S60" s="22">
        <v>231583</v>
      </c>
      <c r="T60" s="22">
        <v>248175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231583</v>
      </c>
      <c r="AF60" s="22">
        <v>231583</v>
      </c>
      <c r="AG60" s="22">
        <v>16592</v>
      </c>
    </row>
    <row r="61" spans="1:33" x14ac:dyDescent="0.35">
      <c r="A61" s="22" t="s">
        <v>114</v>
      </c>
      <c r="B61" s="22" t="s">
        <v>167</v>
      </c>
      <c r="C61" s="22" t="s">
        <v>232</v>
      </c>
      <c r="D61" s="22" t="s">
        <v>233</v>
      </c>
      <c r="E61" s="22">
        <v>51622427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>
        <v>2820729</v>
      </c>
      <c r="Q61" s="22">
        <v>2820729</v>
      </c>
      <c r="R61" s="22">
        <v>48801698</v>
      </c>
      <c r="S61" s="22">
        <v>0</v>
      </c>
      <c r="T61" s="22">
        <v>3183754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0</v>
      </c>
      <c r="AC61" s="22">
        <v>0</v>
      </c>
      <c r="AD61" s="22">
        <v>0</v>
      </c>
      <c r="AE61" s="22">
        <v>2820729</v>
      </c>
      <c r="AF61" s="22">
        <v>2820729</v>
      </c>
      <c r="AG61" s="22">
        <v>363025</v>
      </c>
    </row>
    <row r="62" spans="1:33" x14ac:dyDescent="0.35">
      <c r="A62" s="22" t="s">
        <v>114</v>
      </c>
      <c r="B62" s="22" t="s">
        <v>167</v>
      </c>
      <c r="C62" s="22" t="s">
        <v>234</v>
      </c>
      <c r="D62" s="22" t="s">
        <v>235</v>
      </c>
      <c r="E62" s="22">
        <v>25429129</v>
      </c>
      <c r="F62" s="22">
        <v>599601</v>
      </c>
      <c r="G62" s="22">
        <v>0</v>
      </c>
      <c r="H62" s="22">
        <v>310900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>
        <v>255357</v>
      </c>
      <c r="Q62" s="22">
        <v>1165858</v>
      </c>
      <c r="R62" s="22">
        <v>24263271</v>
      </c>
      <c r="S62" s="22">
        <v>1498482</v>
      </c>
      <c r="T62" s="22">
        <v>2684318</v>
      </c>
      <c r="U62" s="22">
        <v>1977845</v>
      </c>
      <c r="V62" s="22">
        <v>0</v>
      </c>
      <c r="W62" s="22">
        <v>431138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0</v>
      </c>
      <c r="AD62" s="22">
        <v>0</v>
      </c>
      <c r="AE62" s="22">
        <v>255357</v>
      </c>
      <c r="AF62" s="22">
        <v>2664340</v>
      </c>
      <c r="AG62" s="22">
        <v>19978</v>
      </c>
    </row>
    <row r="63" spans="1:33" x14ac:dyDescent="0.35">
      <c r="A63" s="22" t="s">
        <v>114</v>
      </c>
      <c r="B63" s="22" t="s">
        <v>167</v>
      </c>
      <c r="C63" s="22" t="s">
        <v>236</v>
      </c>
      <c r="D63" s="22" t="s">
        <v>237</v>
      </c>
      <c r="E63" s="22">
        <v>17270845</v>
      </c>
      <c r="F63" s="22">
        <v>6367238</v>
      </c>
      <c r="G63" s="22">
        <v>58741</v>
      </c>
      <c r="H63" s="22">
        <v>7494684</v>
      </c>
      <c r="I63" s="22">
        <v>54993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>
        <v>897010</v>
      </c>
      <c r="Q63" s="22">
        <v>14872666</v>
      </c>
      <c r="R63" s="22">
        <v>2398179</v>
      </c>
      <c r="S63" s="22">
        <v>7542627</v>
      </c>
      <c r="T63" s="22">
        <v>49935883</v>
      </c>
      <c r="U63" s="22">
        <v>13909865</v>
      </c>
      <c r="V63" s="22">
        <v>58741</v>
      </c>
      <c r="W63" s="22">
        <v>7494684</v>
      </c>
      <c r="X63" s="22">
        <v>54993</v>
      </c>
      <c r="Y63" s="22">
        <v>0</v>
      </c>
      <c r="Z63" s="22">
        <v>0</v>
      </c>
      <c r="AA63" s="22">
        <v>0</v>
      </c>
      <c r="AB63" s="22">
        <v>0</v>
      </c>
      <c r="AC63" s="22">
        <v>0</v>
      </c>
      <c r="AD63" s="22">
        <v>0</v>
      </c>
      <c r="AE63" s="22">
        <v>897010</v>
      </c>
      <c r="AF63" s="22">
        <v>22415293</v>
      </c>
      <c r="AG63" s="22">
        <v>27520590</v>
      </c>
    </row>
    <row r="64" spans="1:33" x14ac:dyDescent="0.35">
      <c r="A64" s="22" t="s">
        <v>114</v>
      </c>
      <c r="B64" s="22" t="s">
        <v>167</v>
      </c>
      <c r="C64" s="22" t="s">
        <v>238</v>
      </c>
      <c r="D64" s="22" t="s">
        <v>239</v>
      </c>
      <c r="E64" s="22">
        <v>5969100</v>
      </c>
      <c r="F64" s="22">
        <v>999013</v>
      </c>
      <c r="G64" s="22">
        <v>0</v>
      </c>
      <c r="H64" s="22">
        <v>476218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725937</v>
      </c>
      <c r="Q64" s="22">
        <v>2201168</v>
      </c>
      <c r="R64" s="22">
        <v>3767932</v>
      </c>
      <c r="S64" s="22">
        <v>0</v>
      </c>
      <c r="T64" s="22">
        <v>2454369</v>
      </c>
      <c r="U64" s="22">
        <v>999013</v>
      </c>
      <c r="V64" s="22">
        <v>0</v>
      </c>
      <c r="W64" s="22">
        <v>476218</v>
      </c>
      <c r="X64" s="22">
        <v>0</v>
      </c>
      <c r="Y64" s="22">
        <v>0</v>
      </c>
      <c r="Z64" s="22">
        <v>0</v>
      </c>
      <c r="AA64" s="22">
        <v>0</v>
      </c>
      <c r="AB64" s="22">
        <v>0</v>
      </c>
      <c r="AC64" s="22">
        <v>0</v>
      </c>
      <c r="AD64" s="22">
        <v>0</v>
      </c>
      <c r="AE64" s="22">
        <v>725937</v>
      </c>
      <c r="AF64" s="22">
        <v>2201168</v>
      </c>
      <c r="AG64" s="22">
        <v>253201</v>
      </c>
    </row>
    <row r="65" spans="1:33" x14ac:dyDescent="0.35">
      <c r="A65" s="22" t="s">
        <v>114</v>
      </c>
      <c r="B65" s="22" t="s">
        <v>167</v>
      </c>
      <c r="C65" s="22" t="s">
        <v>240</v>
      </c>
      <c r="D65" s="22" t="s">
        <v>241</v>
      </c>
      <c r="E65" s="22">
        <v>9177415</v>
      </c>
      <c r="F65" s="22">
        <v>4994787</v>
      </c>
      <c r="G65" s="22">
        <v>0</v>
      </c>
      <c r="H65" s="22">
        <v>0</v>
      </c>
      <c r="I65" s="22">
        <v>36580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260078</v>
      </c>
      <c r="Q65" s="22">
        <v>5291445</v>
      </c>
      <c r="R65" s="22">
        <v>3885970</v>
      </c>
      <c r="S65" s="22">
        <v>2557245</v>
      </c>
      <c r="T65" s="22">
        <v>7848690</v>
      </c>
      <c r="U65" s="22">
        <v>6210471</v>
      </c>
      <c r="V65" s="22">
        <v>0</v>
      </c>
      <c r="W65" s="22">
        <v>495310</v>
      </c>
      <c r="X65" s="22">
        <v>36580</v>
      </c>
      <c r="Y65" s="22">
        <v>0</v>
      </c>
      <c r="Z65" s="22">
        <v>0</v>
      </c>
      <c r="AA65" s="22">
        <v>0</v>
      </c>
      <c r="AB65" s="22">
        <v>0</v>
      </c>
      <c r="AC65" s="22">
        <v>0</v>
      </c>
      <c r="AD65" s="22">
        <v>0</v>
      </c>
      <c r="AE65" s="22">
        <v>1106329</v>
      </c>
      <c r="AF65" s="22">
        <v>7848690</v>
      </c>
      <c r="AG65" s="22">
        <v>0</v>
      </c>
    </row>
    <row r="66" spans="1:33" x14ac:dyDescent="0.35">
      <c r="A66" s="22" t="s">
        <v>114</v>
      </c>
      <c r="B66" s="22" t="s">
        <v>167</v>
      </c>
      <c r="C66" s="22" t="s">
        <v>242</v>
      </c>
      <c r="D66" s="22" t="s">
        <v>243</v>
      </c>
      <c r="E66" s="22">
        <v>21369923</v>
      </c>
      <c r="F66" s="22">
        <v>0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21369923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0</v>
      </c>
    </row>
    <row r="67" spans="1:33" x14ac:dyDescent="0.35">
      <c r="A67" s="22" t="s">
        <v>114</v>
      </c>
      <c r="B67" s="22" t="s">
        <v>167</v>
      </c>
      <c r="C67" s="22" t="s">
        <v>244</v>
      </c>
      <c r="D67" s="22" t="s">
        <v>245</v>
      </c>
      <c r="E67" s="22">
        <v>20476907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20476907</v>
      </c>
      <c r="S67" s="22">
        <v>0</v>
      </c>
      <c r="T67" s="22">
        <v>326475</v>
      </c>
      <c r="U67" s="22">
        <v>0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0</v>
      </c>
      <c r="AD67" s="22">
        <v>0</v>
      </c>
      <c r="AE67" s="22">
        <v>0</v>
      </c>
      <c r="AF67" s="22">
        <v>0</v>
      </c>
      <c r="AG67" s="22">
        <v>326475</v>
      </c>
    </row>
    <row r="68" spans="1:33" x14ac:dyDescent="0.35">
      <c r="A68" s="22" t="s">
        <v>114</v>
      </c>
      <c r="B68" s="22" t="s">
        <v>167</v>
      </c>
      <c r="C68" s="22" t="s">
        <v>246</v>
      </c>
      <c r="D68" s="22" t="s">
        <v>247</v>
      </c>
      <c r="E68" s="22">
        <v>3293864</v>
      </c>
      <c r="F68" s="22">
        <v>652446</v>
      </c>
      <c r="G68" s="22">
        <v>0</v>
      </c>
      <c r="H68" s="22">
        <v>253116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48998</v>
      </c>
      <c r="Q68" s="22">
        <v>954560</v>
      </c>
      <c r="R68" s="22">
        <v>2339304</v>
      </c>
      <c r="S68" s="22">
        <v>0</v>
      </c>
      <c r="T68" s="22">
        <v>954560</v>
      </c>
      <c r="U68" s="22">
        <v>652446</v>
      </c>
      <c r="V68" s="22">
        <v>0</v>
      </c>
      <c r="W68" s="22">
        <v>253116</v>
      </c>
      <c r="X68" s="22">
        <v>0</v>
      </c>
      <c r="Y68" s="22">
        <v>0</v>
      </c>
      <c r="Z68" s="22">
        <v>0</v>
      </c>
      <c r="AA68" s="22">
        <v>0</v>
      </c>
      <c r="AB68" s="22">
        <v>0</v>
      </c>
      <c r="AC68" s="22">
        <v>0</v>
      </c>
      <c r="AD68" s="22">
        <v>0</v>
      </c>
      <c r="AE68" s="22">
        <v>48998</v>
      </c>
      <c r="AF68" s="22">
        <v>954560</v>
      </c>
      <c r="AG68" s="22">
        <v>0</v>
      </c>
    </row>
    <row r="69" spans="1:33" x14ac:dyDescent="0.35">
      <c r="A69" s="22" t="s">
        <v>114</v>
      </c>
      <c r="B69" s="22" t="s">
        <v>167</v>
      </c>
      <c r="C69" s="22" t="s">
        <v>248</v>
      </c>
      <c r="D69" s="22" t="s">
        <v>249</v>
      </c>
      <c r="E69" s="22">
        <v>1814818</v>
      </c>
      <c r="F69" s="22">
        <v>0</v>
      </c>
      <c r="G69" s="22">
        <v>0</v>
      </c>
      <c r="H69" s="22">
        <v>0</v>
      </c>
      <c r="I69" s="22">
        <v>187117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1074791</v>
      </c>
      <c r="Q69" s="22">
        <v>1261908</v>
      </c>
      <c r="R69" s="22">
        <v>552910</v>
      </c>
      <c r="S69" s="22">
        <v>698474</v>
      </c>
      <c r="T69" s="22">
        <v>1152505</v>
      </c>
      <c r="U69" s="22">
        <v>0</v>
      </c>
      <c r="V69" s="22">
        <v>0</v>
      </c>
      <c r="W69" s="22">
        <v>0</v>
      </c>
      <c r="X69" s="22">
        <v>187117</v>
      </c>
      <c r="Y69" s="22">
        <v>0</v>
      </c>
      <c r="Z69" s="22">
        <v>0</v>
      </c>
      <c r="AA69" s="22">
        <v>0</v>
      </c>
      <c r="AB69" s="22">
        <v>0</v>
      </c>
      <c r="AC69" s="22">
        <v>0</v>
      </c>
      <c r="AD69" s="22">
        <v>0</v>
      </c>
      <c r="AE69" s="22">
        <v>376317</v>
      </c>
      <c r="AF69" s="22">
        <v>563434</v>
      </c>
      <c r="AG69" s="22">
        <v>589071</v>
      </c>
    </row>
    <row r="70" spans="1:33" x14ac:dyDescent="0.35">
      <c r="A70" s="22" t="s">
        <v>114</v>
      </c>
      <c r="B70" s="22" t="s">
        <v>167</v>
      </c>
      <c r="C70" s="22" t="s">
        <v>250</v>
      </c>
      <c r="D70" s="22" t="s">
        <v>251</v>
      </c>
      <c r="E70" s="22">
        <v>105340657</v>
      </c>
      <c r="F70" s="22">
        <v>1997530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9366342</v>
      </c>
      <c r="Q70" s="22">
        <v>11363872</v>
      </c>
      <c r="R70" s="22">
        <v>93976785</v>
      </c>
      <c r="S70" s="22">
        <v>0</v>
      </c>
      <c r="T70" s="22">
        <v>14136709</v>
      </c>
      <c r="U70" s="22">
        <v>1997530</v>
      </c>
      <c r="V70" s="22">
        <v>0</v>
      </c>
      <c r="W70" s="22">
        <v>0</v>
      </c>
      <c r="X70" s="22">
        <v>0</v>
      </c>
      <c r="Y70" s="22">
        <v>0</v>
      </c>
      <c r="Z70" s="22">
        <v>0</v>
      </c>
      <c r="AA70" s="22">
        <v>0</v>
      </c>
      <c r="AB70" s="22">
        <v>0</v>
      </c>
      <c r="AC70" s="22">
        <v>0</v>
      </c>
      <c r="AD70" s="22">
        <v>0</v>
      </c>
      <c r="AE70" s="22">
        <v>9366342</v>
      </c>
      <c r="AF70" s="22">
        <v>11363872</v>
      </c>
      <c r="AG70" s="22">
        <v>2772837</v>
      </c>
    </row>
    <row r="71" spans="1:33" x14ac:dyDescent="0.35">
      <c r="A71" s="22" t="s">
        <v>114</v>
      </c>
      <c r="B71" s="22" t="s">
        <v>167</v>
      </c>
      <c r="C71" s="22" t="s">
        <v>252</v>
      </c>
      <c r="D71" s="22" t="s">
        <v>253</v>
      </c>
      <c r="E71" s="22">
        <v>2898905</v>
      </c>
      <c r="F71" s="22">
        <v>0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>
        <v>532409</v>
      </c>
      <c r="Q71" s="22">
        <v>532409</v>
      </c>
      <c r="R71" s="22">
        <v>2366496</v>
      </c>
      <c r="S71" s="22">
        <v>0</v>
      </c>
      <c r="T71" s="22">
        <v>532409</v>
      </c>
      <c r="U71" s="22">
        <v>0</v>
      </c>
      <c r="V71" s="22">
        <v>0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0</v>
      </c>
      <c r="AE71" s="22">
        <v>532409</v>
      </c>
      <c r="AF71" s="22">
        <v>532409</v>
      </c>
      <c r="AG71" s="22">
        <v>0</v>
      </c>
    </row>
    <row r="72" spans="1:33" x14ac:dyDescent="0.35">
      <c r="A72" s="22" t="s">
        <v>114</v>
      </c>
      <c r="B72" s="22" t="s">
        <v>167</v>
      </c>
      <c r="C72" s="22" t="s">
        <v>254</v>
      </c>
      <c r="D72" s="22" t="s">
        <v>255</v>
      </c>
      <c r="E72" s="22">
        <v>20121392</v>
      </c>
      <c r="F72" s="22">
        <v>523128</v>
      </c>
      <c r="G72" s="22">
        <v>0</v>
      </c>
      <c r="H72" s="22">
        <v>133104</v>
      </c>
      <c r="I72" s="22">
        <v>74805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191795</v>
      </c>
      <c r="Q72" s="22">
        <v>922832</v>
      </c>
      <c r="R72" s="22">
        <v>19198560</v>
      </c>
      <c r="S72" s="22">
        <v>1072460</v>
      </c>
      <c r="T72" s="22">
        <v>2013468</v>
      </c>
      <c r="U72" s="22">
        <v>1176721</v>
      </c>
      <c r="V72" s="22">
        <v>0</v>
      </c>
      <c r="W72" s="22">
        <v>551971</v>
      </c>
      <c r="X72" s="22">
        <v>74805</v>
      </c>
      <c r="Y72" s="22">
        <v>0</v>
      </c>
      <c r="Z72" s="22">
        <v>0</v>
      </c>
      <c r="AA72" s="22">
        <v>0</v>
      </c>
      <c r="AB72" s="22">
        <v>0</v>
      </c>
      <c r="AC72" s="22">
        <v>0</v>
      </c>
      <c r="AD72" s="22">
        <v>0</v>
      </c>
      <c r="AE72" s="22">
        <v>191795</v>
      </c>
      <c r="AF72" s="22">
        <v>1995292</v>
      </c>
      <c r="AG72" s="22">
        <v>18176</v>
      </c>
    </row>
    <row r="73" spans="1:33" x14ac:dyDescent="0.35">
      <c r="A73" s="22" t="s">
        <v>114</v>
      </c>
      <c r="B73" s="22" t="s">
        <v>167</v>
      </c>
      <c r="C73" s="22" t="s">
        <v>256</v>
      </c>
      <c r="D73" s="22" t="s">
        <v>257</v>
      </c>
      <c r="E73" s="22">
        <v>6020410</v>
      </c>
      <c r="F73" s="22">
        <v>2041476</v>
      </c>
      <c r="G73" s="22">
        <v>0</v>
      </c>
      <c r="H73" s="22">
        <v>35090</v>
      </c>
      <c r="I73" s="22">
        <v>0</v>
      </c>
      <c r="J73" s="22">
        <v>0</v>
      </c>
      <c r="K73" s="22">
        <v>0</v>
      </c>
      <c r="L73" s="22">
        <v>5632</v>
      </c>
      <c r="M73" s="22">
        <v>0</v>
      </c>
      <c r="N73" s="22">
        <v>0</v>
      </c>
      <c r="O73" s="22">
        <v>0</v>
      </c>
      <c r="P73" s="22">
        <v>806387</v>
      </c>
      <c r="Q73" s="22">
        <v>2888585</v>
      </c>
      <c r="R73" s="22">
        <v>3131825</v>
      </c>
      <c r="S73" s="22">
        <v>0</v>
      </c>
      <c r="T73" s="22">
        <v>3009807</v>
      </c>
      <c r="U73" s="22">
        <v>2041476</v>
      </c>
      <c r="V73" s="22">
        <v>0</v>
      </c>
      <c r="W73" s="22">
        <v>35090</v>
      </c>
      <c r="X73" s="22">
        <v>0</v>
      </c>
      <c r="Y73" s="22">
        <v>0</v>
      </c>
      <c r="Z73" s="22">
        <v>0</v>
      </c>
      <c r="AA73" s="22">
        <v>5632</v>
      </c>
      <c r="AB73" s="22">
        <v>0</v>
      </c>
      <c r="AC73" s="22">
        <v>0</v>
      </c>
      <c r="AD73" s="22">
        <v>0</v>
      </c>
      <c r="AE73" s="22">
        <v>806387</v>
      </c>
      <c r="AF73" s="22">
        <v>2888585</v>
      </c>
      <c r="AG73" s="22">
        <v>121222</v>
      </c>
    </row>
    <row r="74" spans="1:33" x14ac:dyDescent="0.35">
      <c r="A74" s="22" t="s">
        <v>114</v>
      </c>
      <c r="B74" s="22" t="s">
        <v>167</v>
      </c>
      <c r="C74" s="22" t="s">
        <v>258</v>
      </c>
      <c r="D74" s="22" t="s">
        <v>259</v>
      </c>
      <c r="E74" s="22">
        <v>3426519</v>
      </c>
      <c r="F74" s="22">
        <v>582305</v>
      </c>
      <c r="G74" s="22">
        <v>0</v>
      </c>
      <c r="H74" s="22">
        <v>50000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68677</v>
      </c>
      <c r="Q74" s="22">
        <v>700982</v>
      </c>
      <c r="R74" s="22">
        <v>2725537</v>
      </c>
      <c r="S74" s="22">
        <v>220431</v>
      </c>
      <c r="T74" s="22">
        <v>989522</v>
      </c>
      <c r="U74" s="22">
        <v>750986</v>
      </c>
      <c r="V74" s="22">
        <v>0</v>
      </c>
      <c r="W74" s="22">
        <v>50000</v>
      </c>
      <c r="X74" s="22">
        <v>0</v>
      </c>
      <c r="Y74" s="22">
        <v>0</v>
      </c>
      <c r="Z74" s="22">
        <v>0</v>
      </c>
      <c r="AA74" s="22">
        <v>0</v>
      </c>
      <c r="AB74" s="22">
        <v>0</v>
      </c>
      <c r="AC74" s="22">
        <v>0</v>
      </c>
      <c r="AD74" s="22">
        <v>0</v>
      </c>
      <c r="AE74" s="22">
        <v>120427</v>
      </c>
      <c r="AF74" s="22">
        <v>921413</v>
      </c>
      <c r="AG74" s="22">
        <v>68109</v>
      </c>
    </row>
    <row r="75" spans="1:33" x14ac:dyDescent="0.35">
      <c r="A75" s="22" t="s">
        <v>114</v>
      </c>
      <c r="B75" s="22" t="s">
        <v>167</v>
      </c>
      <c r="C75" s="22" t="s">
        <v>260</v>
      </c>
      <c r="D75" s="22" t="s">
        <v>261</v>
      </c>
      <c r="E75" s="22">
        <v>15270778</v>
      </c>
      <c r="F75" s="22">
        <v>0</v>
      </c>
      <c r="G75" s="22">
        <v>0</v>
      </c>
      <c r="H75" s="22">
        <v>0</v>
      </c>
      <c r="I75" s="22">
        <v>7383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828260</v>
      </c>
      <c r="Q75" s="22">
        <v>835643</v>
      </c>
      <c r="R75" s="22">
        <v>14435135</v>
      </c>
      <c r="S75" s="22">
        <v>0</v>
      </c>
      <c r="T75" s="22">
        <v>835643</v>
      </c>
      <c r="U75" s="22">
        <v>0</v>
      </c>
      <c r="V75" s="22">
        <v>0</v>
      </c>
      <c r="W75" s="22">
        <v>0</v>
      </c>
      <c r="X75" s="22">
        <v>7383</v>
      </c>
      <c r="Y75" s="22">
        <v>0</v>
      </c>
      <c r="Z75" s="22">
        <v>0</v>
      </c>
      <c r="AA75" s="22">
        <v>0</v>
      </c>
      <c r="AB75" s="22">
        <v>0</v>
      </c>
      <c r="AC75" s="22">
        <v>0</v>
      </c>
      <c r="AD75" s="22">
        <v>0</v>
      </c>
      <c r="AE75" s="22">
        <v>828260</v>
      </c>
      <c r="AF75" s="22">
        <v>835643</v>
      </c>
      <c r="AG75" s="22">
        <v>0</v>
      </c>
    </row>
    <row r="76" spans="1:33" x14ac:dyDescent="0.35">
      <c r="A76" s="22" t="s">
        <v>114</v>
      </c>
      <c r="B76" s="22" t="s">
        <v>167</v>
      </c>
      <c r="C76" s="22" t="s">
        <v>262</v>
      </c>
      <c r="D76" s="22" t="s">
        <v>263</v>
      </c>
      <c r="E76" s="22">
        <v>808389</v>
      </c>
      <c r="F76" s="22">
        <v>321640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40319</v>
      </c>
      <c r="Q76" s="22">
        <v>361959</v>
      </c>
      <c r="R76" s="22">
        <v>446430</v>
      </c>
      <c r="S76" s="22">
        <v>265945</v>
      </c>
      <c r="T76" s="22">
        <v>629904</v>
      </c>
      <c r="U76" s="22">
        <v>321640</v>
      </c>
      <c r="V76" s="22">
        <v>0</v>
      </c>
      <c r="W76" s="22">
        <v>265945</v>
      </c>
      <c r="X76" s="22">
        <v>0</v>
      </c>
      <c r="Y76" s="22">
        <v>0</v>
      </c>
      <c r="Z76" s="22">
        <v>0</v>
      </c>
      <c r="AA76" s="22">
        <v>0</v>
      </c>
      <c r="AB76" s="22">
        <v>0</v>
      </c>
      <c r="AC76" s="22">
        <v>0</v>
      </c>
      <c r="AD76" s="22">
        <v>0</v>
      </c>
      <c r="AE76" s="22">
        <v>40319</v>
      </c>
      <c r="AF76" s="22">
        <v>627904</v>
      </c>
      <c r="AG76" s="22">
        <v>2000</v>
      </c>
    </row>
    <row r="77" spans="1:33" x14ac:dyDescent="0.35">
      <c r="A77" s="22" t="s">
        <v>114</v>
      </c>
      <c r="B77" s="22" t="s">
        <v>167</v>
      </c>
      <c r="C77" s="22" t="s">
        <v>264</v>
      </c>
      <c r="D77" s="22" t="s">
        <v>265</v>
      </c>
      <c r="E77" s="22">
        <v>14257675</v>
      </c>
      <c r="F77" s="22">
        <v>1427720</v>
      </c>
      <c r="G77" s="22">
        <v>0</v>
      </c>
      <c r="H77" s="22">
        <v>1060559</v>
      </c>
      <c r="I77" s="22">
        <v>0</v>
      </c>
      <c r="J77" s="22">
        <v>688290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>
        <v>508969</v>
      </c>
      <c r="Q77" s="22">
        <v>3685538</v>
      </c>
      <c r="R77" s="22">
        <v>10572137</v>
      </c>
      <c r="S77" s="22">
        <v>0</v>
      </c>
      <c r="T77" s="22">
        <v>3705896</v>
      </c>
      <c r="U77" s="22">
        <v>1427720</v>
      </c>
      <c r="V77" s="22">
        <v>0</v>
      </c>
      <c r="W77" s="22">
        <v>1060559</v>
      </c>
      <c r="X77" s="22">
        <v>0</v>
      </c>
      <c r="Y77" s="22">
        <v>688290</v>
      </c>
      <c r="Z77" s="22">
        <v>0</v>
      </c>
      <c r="AA77" s="22">
        <v>0</v>
      </c>
      <c r="AB77" s="22">
        <v>0</v>
      </c>
      <c r="AC77" s="22">
        <v>0</v>
      </c>
      <c r="AD77" s="22">
        <v>0</v>
      </c>
      <c r="AE77" s="22">
        <v>508969</v>
      </c>
      <c r="AF77" s="22">
        <v>3685538</v>
      </c>
      <c r="AG77" s="22">
        <v>20358</v>
      </c>
    </row>
    <row r="78" spans="1:33" x14ac:dyDescent="0.35">
      <c r="A78" s="22" t="s">
        <v>114</v>
      </c>
      <c r="B78" s="22" t="s">
        <v>167</v>
      </c>
      <c r="C78" s="22" t="s">
        <v>266</v>
      </c>
      <c r="D78" s="22" t="s">
        <v>267</v>
      </c>
      <c r="E78" s="22">
        <v>63040210</v>
      </c>
      <c r="F78" s="22">
        <v>7464872</v>
      </c>
      <c r="G78" s="22">
        <v>0</v>
      </c>
      <c r="H78" s="22">
        <v>2128932</v>
      </c>
      <c r="I78" s="22">
        <v>158289</v>
      </c>
      <c r="J78" s="22">
        <v>0</v>
      </c>
      <c r="K78" s="22">
        <v>0</v>
      </c>
      <c r="L78" s="22">
        <v>20909</v>
      </c>
      <c r="M78" s="22">
        <v>0</v>
      </c>
      <c r="N78" s="22">
        <v>0</v>
      </c>
      <c r="O78" s="22">
        <v>0</v>
      </c>
      <c r="P78" s="22">
        <v>2018394</v>
      </c>
      <c r="Q78" s="22">
        <v>11791396</v>
      </c>
      <c r="R78" s="22">
        <v>51248814</v>
      </c>
      <c r="S78" s="22">
        <v>0</v>
      </c>
      <c r="T78" s="22">
        <v>39327316</v>
      </c>
      <c r="U78" s="22">
        <v>7464872</v>
      </c>
      <c r="V78" s="22">
        <v>0</v>
      </c>
      <c r="W78" s="22">
        <v>2128932</v>
      </c>
      <c r="X78" s="22">
        <v>158289</v>
      </c>
      <c r="Y78" s="22">
        <v>0</v>
      </c>
      <c r="Z78" s="22">
        <v>0</v>
      </c>
      <c r="AA78" s="22">
        <v>20909</v>
      </c>
      <c r="AB78" s="22">
        <v>0</v>
      </c>
      <c r="AC78" s="22">
        <v>0</v>
      </c>
      <c r="AD78" s="22">
        <v>0</v>
      </c>
      <c r="AE78" s="22">
        <v>2018394</v>
      </c>
      <c r="AF78" s="22">
        <v>11791396</v>
      </c>
      <c r="AG78" s="22">
        <v>27535920</v>
      </c>
    </row>
    <row r="79" spans="1:33" x14ac:dyDescent="0.35">
      <c r="A79" s="22" t="s">
        <v>114</v>
      </c>
      <c r="B79" s="22" t="s">
        <v>167</v>
      </c>
      <c r="C79" s="22" t="s">
        <v>268</v>
      </c>
      <c r="D79" s="22" t="s">
        <v>269</v>
      </c>
      <c r="E79" s="22">
        <v>27440724</v>
      </c>
      <c r="F79" s="22">
        <v>1731941</v>
      </c>
      <c r="G79" s="22">
        <v>0</v>
      </c>
      <c r="H79" s="22">
        <v>28315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46538</v>
      </c>
      <c r="O79" s="22">
        <v>5207527</v>
      </c>
      <c r="P79" s="22">
        <v>0</v>
      </c>
      <c r="Q79" s="22">
        <v>7014321</v>
      </c>
      <c r="R79" s="22">
        <v>20426403</v>
      </c>
      <c r="S79" s="22">
        <v>0</v>
      </c>
      <c r="T79" s="22">
        <v>7014321</v>
      </c>
      <c r="U79" s="22">
        <v>1731941</v>
      </c>
      <c r="V79" s="22">
        <v>0</v>
      </c>
      <c r="W79" s="22">
        <v>28315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46538</v>
      </c>
      <c r="AD79" s="22">
        <v>5207527</v>
      </c>
      <c r="AE79" s="22">
        <v>0</v>
      </c>
      <c r="AF79" s="22">
        <v>7014321</v>
      </c>
      <c r="AG79" s="22">
        <v>0</v>
      </c>
    </row>
    <row r="80" spans="1:33" x14ac:dyDescent="0.35">
      <c r="A80" s="22" t="s">
        <v>114</v>
      </c>
      <c r="B80" s="22" t="s">
        <v>167</v>
      </c>
      <c r="C80" s="22" t="s">
        <v>270</v>
      </c>
      <c r="D80" s="22" t="s">
        <v>271</v>
      </c>
      <c r="E80" s="22">
        <v>20004161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117834</v>
      </c>
      <c r="Q80" s="22">
        <v>117834</v>
      </c>
      <c r="R80" s="22">
        <v>19886327</v>
      </c>
      <c r="S80" s="22">
        <v>0</v>
      </c>
      <c r="T80" s="22">
        <v>220303</v>
      </c>
      <c r="U80" s="22">
        <v>0</v>
      </c>
      <c r="V80" s="22">
        <v>0</v>
      </c>
      <c r="W80" s="22">
        <v>0</v>
      </c>
      <c r="X80" s="22">
        <v>0</v>
      </c>
      <c r="Y80" s="22">
        <v>0</v>
      </c>
      <c r="Z80" s="22">
        <v>0</v>
      </c>
      <c r="AA80" s="22">
        <v>0</v>
      </c>
      <c r="AB80" s="22">
        <v>0</v>
      </c>
      <c r="AC80" s="22">
        <v>0</v>
      </c>
      <c r="AD80" s="22">
        <v>0</v>
      </c>
      <c r="AE80" s="22">
        <v>117834</v>
      </c>
      <c r="AF80" s="22">
        <v>117834</v>
      </c>
      <c r="AG80" s="22">
        <v>102469</v>
      </c>
    </row>
    <row r="81" spans="1:33" x14ac:dyDescent="0.35">
      <c r="A81" s="22" t="s">
        <v>114</v>
      </c>
      <c r="B81" s="22" t="s">
        <v>167</v>
      </c>
      <c r="C81" s="22" t="s">
        <v>272</v>
      </c>
      <c r="D81" s="22" t="s">
        <v>273</v>
      </c>
      <c r="E81" s="22">
        <v>21219054</v>
      </c>
      <c r="F81" s="22">
        <v>77546</v>
      </c>
      <c r="G81" s="22">
        <v>0</v>
      </c>
      <c r="H81" s="22">
        <v>767901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1023107</v>
      </c>
      <c r="Q81" s="22">
        <v>1868554</v>
      </c>
      <c r="R81" s="22">
        <v>19350500</v>
      </c>
      <c r="S81" s="22">
        <v>0</v>
      </c>
      <c r="T81" s="22">
        <v>1950827</v>
      </c>
      <c r="U81" s="22">
        <v>77546</v>
      </c>
      <c r="V81" s="22">
        <v>0</v>
      </c>
      <c r="W81" s="22">
        <v>767901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0</v>
      </c>
      <c r="AD81" s="22">
        <v>0</v>
      </c>
      <c r="AE81" s="22">
        <v>1023107</v>
      </c>
      <c r="AF81" s="22">
        <v>1868554</v>
      </c>
      <c r="AG81" s="22">
        <v>82273</v>
      </c>
    </row>
    <row r="82" spans="1:33" x14ac:dyDescent="0.35">
      <c r="A82" s="22" t="s">
        <v>114</v>
      </c>
      <c r="B82" s="22" t="s">
        <v>167</v>
      </c>
      <c r="C82" s="22" t="s">
        <v>274</v>
      </c>
      <c r="D82" s="22" t="s">
        <v>275</v>
      </c>
      <c r="E82" s="22">
        <v>44478235</v>
      </c>
      <c r="F82" s="22">
        <v>1381708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2243803</v>
      </c>
      <c r="Q82" s="22">
        <v>3625511</v>
      </c>
      <c r="R82" s="22">
        <v>40852724</v>
      </c>
      <c r="S82" s="22">
        <v>0</v>
      </c>
      <c r="T82" s="22">
        <v>4570510</v>
      </c>
      <c r="U82" s="22">
        <v>1381708</v>
      </c>
      <c r="V82" s="22">
        <v>0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0</v>
      </c>
      <c r="AC82" s="22">
        <v>0</v>
      </c>
      <c r="AD82" s="22">
        <v>0</v>
      </c>
      <c r="AE82" s="22">
        <v>2243803</v>
      </c>
      <c r="AF82" s="22">
        <v>3625511</v>
      </c>
      <c r="AG82" s="22">
        <v>944999</v>
      </c>
    </row>
    <row r="83" spans="1:33" x14ac:dyDescent="0.35">
      <c r="A83" s="22" t="s">
        <v>114</v>
      </c>
      <c r="B83" s="22" t="s">
        <v>167</v>
      </c>
      <c r="C83" s="22" t="s">
        <v>276</v>
      </c>
      <c r="D83" s="22" t="s">
        <v>277</v>
      </c>
      <c r="E83" s="22">
        <v>33299079</v>
      </c>
      <c r="F83" s="22">
        <v>1908537</v>
      </c>
      <c r="G83" s="22">
        <v>32242</v>
      </c>
      <c r="H83" s="22">
        <v>10726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212935</v>
      </c>
      <c r="P83" s="22">
        <v>328600</v>
      </c>
      <c r="Q83" s="22">
        <v>2493040</v>
      </c>
      <c r="R83" s="22">
        <v>30806039</v>
      </c>
      <c r="S83" s="22">
        <v>0</v>
      </c>
      <c r="T83" s="22">
        <v>2493040</v>
      </c>
      <c r="U83" s="22">
        <v>1908537</v>
      </c>
      <c r="V83" s="22">
        <v>32242</v>
      </c>
      <c r="W83" s="22">
        <v>10726</v>
      </c>
      <c r="X83" s="22">
        <v>0</v>
      </c>
      <c r="Y83" s="22">
        <v>0</v>
      </c>
      <c r="Z83" s="22">
        <v>0</v>
      </c>
      <c r="AA83" s="22">
        <v>0</v>
      </c>
      <c r="AB83" s="22">
        <v>0</v>
      </c>
      <c r="AC83" s="22">
        <v>0</v>
      </c>
      <c r="AD83" s="22">
        <v>212935</v>
      </c>
      <c r="AE83" s="22">
        <v>328600</v>
      </c>
      <c r="AF83" s="22">
        <v>2493040</v>
      </c>
      <c r="AG83" s="22">
        <v>0</v>
      </c>
    </row>
    <row r="84" spans="1:33" x14ac:dyDescent="0.35">
      <c r="A84" s="22" t="s">
        <v>114</v>
      </c>
      <c r="B84" s="22" t="s">
        <v>167</v>
      </c>
      <c r="C84" s="22" t="s">
        <v>278</v>
      </c>
      <c r="D84" s="22" t="s">
        <v>279</v>
      </c>
      <c r="E84" s="22">
        <v>42090510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441412</v>
      </c>
      <c r="Q84" s="22">
        <v>441412</v>
      </c>
      <c r="R84" s="22">
        <v>41649098</v>
      </c>
      <c r="S84" s="22">
        <v>0</v>
      </c>
      <c r="T84" s="22">
        <v>460612</v>
      </c>
      <c r="U84" s="22">
        <v>0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0</v>
      </c>
      <c r="AD84" s="22">
        <v>0</v>
      </c>
      <c r="AE84" s="22">
        <v>441412</v>
      </c>
      <c r="AF84" s="22">
        <v>441412</v>
      </c>
      <c r="AG84" s="22">
        <v>19200</v>
      </c>
    </row>
    <row r="85" spans="1:33" x14ac:dyDescent="0.35">
      <c r="A85" s="22" t="s">
        <v>114</v>
      </c>
      <c r="B85" s="22" t="s">
        <v>167</v>
      </c>
      <c r="C85" s="22" t="s">
        <v>280</v>
      </c>
      <c r="D85" s="22" t="s">
        <v>281</v>
      </c>
      <c r="E85" s="22">
        <v>8105479</v>
      </c>
      <c r="F85" s="22">
        <v>0</v>
      </c>
      <c r="G85" s="22">
        <v>0</v>
      </c>
      <c r="H85" s="22">
        <v>419332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62500</v>
      </c>
      <c r="P85" s="22">
        <v>0</v>
      </c>
      <c r="Q85" s="22">
        <v>481832</v>
      </c>
      <c r="R85" s="22">
        <v>7623647</v>
      </c>
      <c r="S85" s="22">
        <v>0</v>
      </c>
      <c r="T85" s="22">
        <v>481832</v>
      </c>
      <c r="U85" s="22">
        <v>0</v>
      </c>
      <c r="V85" s="22">
        <v>0</v>
      </c>
      <c r="W85" s="22">
        <v>419332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62500</v>
      </c>
      <c r="AE85" s="22">
        <v>0</v>
      </c>
      <c r="AF85" s="22">
        <v>481832</v>
      </c>
      <c r="AG85" s="22">
        <v>0</v>
      </c>
    </row>
    <row r="86" spans="1:33" x14ac:dyDescent="0.35">
      <c r="A86" s="22" t="s">
        <v>114</v>
      </c>
      <c r="B86" s="22" t="s">
        <v>167</v>
      </c>
      <c r="C86" s="22" t="s">
        <v>282</v>
      </c>
      <c r="D86" s="22" t="s">
        <v>283</v>
      </c>
      <c r="E86" s="22">
        <v>12469701</v>
      </c>
      <c r="F86" s="22">
        <v>706944</v>
      </c>
      <c r="G86" s="22">
        <v>0</v>
      </c>
      <c r="H86" s="22">
        <v>831679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372056</v>
      </c>
      <c r="Q86" s="22">
        <v>1910679</v>
      </c>
      <c r="R86" s="22">
        <v>10559022</v>
      </c>
      <c r="S86" s="22">
        <v>796950</v>
      </c>
      <c r="T86" s="22">
        <v>2707629</v>
      </c>
      <c r="U86" s="22">
        <v>706944</v>
      </c>
      <c r="V86" s="22">
        <v>0</v>
      </c>
      <c r="W86" s="22">
        <v>831679</v>
      </c>
      <c r="X86" s="22">
        <v>0</v>
      </c>
      <c r="Y86" s="22">
        <v>0</v>
      </c>
      <c r="Z86" s="22">
        <v>0</v>
      </c>
      <c r="AA86" s="22">
        <v>0</v>
      </c>
      <c r="AB86" s="22">
        <v>0</v>
      </c>
      <c r="AC86" s="22">
        <v>0</v>
      </c>
      <c r="AD86" s="22">
        <v>0</v>
      </c>
      <c r="AE86" s="22">
        <v>1169006</v>
      </c>
      <c r="AF86" s="22">
        <v>2707629</v>
      </c>
      <c r="AG86" s="22">
        <v>0</v>
      </c>
    </row>
    <row r="87" spans="1:33" x14ac:dyDescent="0.35">
      <c r="A87" s="22" t="s">
        <v>114</v>
      </c>
      <c r="B87" s="22" t="s">
        <v>167</v>
      </c>
      <c r="C87" s="22" t="s">
        <v>284</v>
      </c>
      <c r="D87" s="22" t="s">
        <v>285</v>
      </c>
      <c r="E87" s="22">
        <v>29042824</v>
      </c>
      <c r="F87" s="22">
        <v>4734075</v>
      </c>
      <c r="G87" s="22">
        <v>0</v>
      </c>
      <c r="H87" s="22">
        <v>1215331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>
        <v>1012283</v>
      </c>
      <c r="Q87" s="22">
        <v>6961689</v>
      </c>
      <c r="R87" s="22">
        <v>22081135</v>
      </c>
      <c r="S87" s="22">
        <v>0</v>
      </c>
      <c r="T87" s="22">
        <v>9255766</v>
      </c>
      <c r="U87" s="22">
        <v>4734075</v>
      </c>
      <c r="V87" s="22">
        <v>0</v>
      </c>
      <c r="W87" s="22">
        <v>1215331</v>
      </c>
      <c r="X87" s="22">
        <v>0</v>
      </c>
      <c r="Y87" s="22">
        <v>0</v>
      </c>
      <c r="Z87" s="22">
        <v>0</v>
      </c>
      <c r="AA87" s="22">
        <v>0</v>
      </c>
      <c r="AB87" s="22">
        <v>0</v>
      </c>
      <c r="AC87" s="22">
        <v>0</v>
      </c>
      <c r="AD87" s="22">
        <v>0</v>
      </c>
      <c r="AE87" s="22">
        <v>1012283</v>
      </c>
      <c r="AF87" s="22">
        <v>6961689</v>
      </c>
      <c r="AG87" s="22">
        <v>2294077</v>
      </c>
    </row>
    <row r="88" spans="1:33" x14ac:dyDescent="0.35">
      <c r="A88" s="22" t="s">
        <v>114</v>
      </c>
      <c r="B88" s="22" t="s">
        <v>167</v>
      </c>
      <c r="C88" s="22" t="s">
        <v>286</v>
      </c>
      <c r="D88" s="22" t="s">
        <v>287</v>
      </c>
      <c r="E88" s="22">
        <v>59117888</v>
      </c>
      <c r="F88" s="22">
        <v>0</v>
      </c>
      <c r="G88" s="22">
        <v>0</v>
      </c>
      <c r="H88" s="22">
        <v>0</v>
      </c>
      <c r="I88" s="22">
        <v>220720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>
        <v>240061</v>
      </c>
      <c r="Q88" s="22">
        <v>460781</v>
      </c>
      <c r="R88" s="22">
        <v>58657107</v>
      </c>
      <c r="S88" s="22">
        <v>0</v>
      </c>
      <c r="T88" s="22">
        <v>1256116</v>
      </c>
      <c r="U88" s="22">
        <v>0</v>
      </c>
      <c r="V88" s="22">
        <v>0</v>
      </c>
      <c r="W88" s="22">
        <v>0</v>
      </c>
      <c r="X88" s="22">
        <v>220720</v>
      </c>
      <c r="Y88" s="22">
        <v>0</v>
      </c>
      <c r="Z88" s="22">
        <v>0</v>
      </c>
      <c r="AA88" s="22">
        <v>0</v>
      </c>
      <c r="AB88" s="22">
        <v>0</v>
      </c>
      <c r="AC88" s="22">
        <v>0</v>
      </c>
      <c r="AD88" s="22">
        <v>0</v>
      </c>
      <c r="AE88" s="22">
        <v>240061</v>
      </c>
      <c r="AF88" s="22">
        <v>460781</v>
      </c>
      <c r="AG88" s="22">
        <v>795335</v>
      </c>
    </row>
    <row r="89" spans="1:33" x14ac:dyDescent="0.35">
      <c r="A89" s="22" t="s">
        <v>114</v>
      </c>
      <c r="B89" s="22" t="s">
        <v>167</v>
      </c>
      <c r="C89" s="22" t="s">
        <v>288</v>
      </c>
      <c r="D89" s="22" t="s">
        <v>289</v>
      </c>
      <c r="E89" s="22">
        <v>13309935</v>
      </c>
      <c r="F89" s="22">
        <v>772340</v>
      </c>
      <c r="G89" s="22">
        <v>0</v>
      </c>
      <c r="H89" s="22">
        <v>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10101</v>
      </c>
      <c r="P89" s="22">
        <v>1834637</v>
      </c>
      <c r="Q89" s="22">
        <v>2617078</v>
      </c>
      <c r="R89" s="22">
        <v>10692857</v>
      </c>
      <c r="S89" s="22">
        <v>0</v>
      </c>
      <c r="T89" s="22">
        <v>2617078</v>
      </c>
      <c r="U89" s="22">
        <v>772340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0</v>
      </c>
      <c r="AD89" s="22">
        <v>10101</v>
      </c>
      <c r="AE89" s="22">
        <v>1834637</v>
      </c>
      <c r="AF89" s="22">
        <v>2617078</v>
      </c>
      <c r="AG89" s="22">
        <v>0</v>
      </c>
    </row>
    <row r="90" spans="1:33" x14ac:dyDescent="0.35">
      <c r="A90" s="22" t="s">
        <v>114</v>
      </c>
      <c r="B90" s="22" t="s">
        <v>167</v>
      </c>
      <c r="C90" s="22" t="s">
        <v>290</v>
      </c>
      <c r="D90" s="22" t="s">
        <v>291</v>
      </c>
      <c r="E90" s="22">
        <v>4956096</v>
      </c>
      <c r="F90" s="22">
        <v>1143179</v>
      </c>
      <c r="G90" s="22">
        <v>0</v>
      </c>
      <c r="H90" s="22">
        <v>0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>
        <v>4500</v>
      </c>
      <c r="Q90" s="22">
        <v>1147679</v>
      </c>
      <c r="R90" s="22">
        <v>3808417</v>
      </c>
      <c r="S90" s="22">
        <v>1463591</v>
      </c>
      <c r="T90" s="22">
        <v>2973666</v>
      </c>
      <c r="U90" s="22">
        <v>1143179</v>
      </c>
      <c r="V90" s="22">
        <v>0</v>
      </c>
      <c r="W90" s="22">
        <v>805017</v>
      </c>
      <c r="X90" s="22">
        <v>0</v>
      </c>
      <c r="Y90" s="22">
        <v>0</v>
      </c>
      <c r="Z90" s="22">
        <v>0</v>
      </c>
      <c r="AA90" s="22">
        <v>0</v>
      </c>
      <c r="AB90" s="22">
        <v>0</v>
      </c>
      <c r="AC90" s="22">
        <v>0</v>
      </c>
      <c r="AD90" s="22">
        <v>0</v>
      </c>
      <c r="AE90" s="22">
        <v>663074</v>
      </c>
      <c r="AF90" s="22">
        <v>2611270</v>
      </c>
      <c r="AG90" s="22">
        <v>362396</v>
      </c>
    </row>
    <row r="91" spans="1:33" x14ac:dyDescent="0.35">
      <c r="A91" s="22" t="s">
        <v>114</v>
      </c>
      <c r="B91" s="22" t="s">
        <v>167</v>
      </c>
      <c r="C91" s="22" t="s">
        <v>292</v>
      </c>
      <c r="D91" s="22" t="s">
        <v>293</v>
      </c>
      <c r="E91" s="22">
        <v>125811358</v>
      </c>
      <c r="F91" s="22">
        <v>13248662</v>
      </c>
      <c r="G91" s="22">
        <v>0</v>
      </c>
      <c r="H91" s="22">
        <v>0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>
        <v>5005155</v>
      </c>
      <c r="Q91" s="22">
        <v>18253817</v>
      </c>
      <c r="R91" s="22">
        <v>107557541</v>
      </c>
      <c r="S91" s="22">
        <v>0</v>
      </c>
      <c r="T91" s="22">
        <v>18261709</v>
      </c>
      <c r="U91" s="22">
        <v>13248662</v>
      </c>
      <c r="V91" s="22">
        <v>0</v>
      </c>
      <c r="W91" s="22">
        <v>0</v>
      </c>
      <c r="X91" s="22">
        <v>0</v>
      </c>
      <c r="Y91" s="22">
        <v>0</v>
      </c>
      <c r="Z91" s="22">
        <v>0</v>
      </c>
      <c r="AA91" s="22">
        <v>0</v>
      </c>
      <c r="AB91" s="22">
        <v>0</v>
      </c>
      <c r="AC91" s="22">
        <v>0</v>
      </c>
      <c r="AD91" s="22">
        <v>0</v>
      </c>
      <c r="AE91" s="22">
        <v>5005155</v>
      </c>
      <c r="AF91" s="22">
        <v>18253817</v>
      </c>
      <c r="AG91" s="22">
        <v>7892</v>
      </c>
    </row>
    <row r="92" spans="1:33" x14ac:dyDescent="0.35">
      <c r="A92" s="22" t="s">
        <v>114</v>
      </c>
      <c r="B92" s="22" t="s">
        <v>294</v>
      </c>
      <c r="C92" s="22" t="s">
        <v>295</v>
      </c>
      <c r="D92" s="22" t="s">
        <v>296</v>
      </c>
      <c r="E92" s="22">
        <v>5623259</v>
      </c>
      <c r="F92" s="22">
        <v>331783</v>
      </c>
      <c r="G92" s="22">
        <v>0</v>
      </c>
      <c r="H92" s="22">
        <v>5400</v>
      </c>
      <c r="I92" s="22">
        <v>1432832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>
        <v>2000</v>
      </c>
      <c r="Q92" s="22">
        <v>1772015</v>
      </c>
      <c r="R92" s="22">
        <v>3851244</v>
      </c>
      <c r="S92" s="22">
        <v>0</v>
      </c>
      <c r="T92" s="22">
        <v>1772015</v>
      </c>
      <c r="U92" s="22">
        <v>331783</v>
      </c>
      <c r="V92" s="22">
        <v>0</v>
      </c>
      <c r="W92" s="22">
        <v>5400</v>
      </c>
      <c r="X92" s="22">
        <v>1432832</v>
      </c>
      <c r="Y92" s="22">
        <v>0</v>
      </c>
      <c r="Z92" s="22">
        <v>0</v>
      </c>
      <c r="AA92" s="22">
        <v>0</v>
      </c>
      <c r="AB92" s="22">
        <v>0</v>
      </c>
      <c r="AC92" s="22">
        <v>0</v>
      </c>
      <c r="AD92" s="22">
        <v>0</v>
      </c>
      <c r="AE92" s="22">
        <v>2000</v>
      </c>
      <c r="AF92" s="22">
        <v>1772015</v>
      </c>
      <c r="AG92" s="22">
        <v>0</v>
      </c>
    </row>
    <row r="93" spans="1:33" x14ac:dyDescent="0.35">
      <c r="A93" s="22" t="s">
        <v>114</v>
      </c>
      <c r="B93" s="22" t="s">
        <v>294</v>
      </c>
      <c r="C93" s="22" t="s">
        <v>297</v>
      </c>
      <c r="D93" s="22" t="s">
        <v>298</v>
      </c>
      <c r="E93" s="22">
        <v>38003614</v>
      </c>
      <c r="F93" s="22">
        <v>0</v>
      </c>
      <c r="G93" s="22">
        <v>0</v>
      </c>
      <c r="H93" s="22">
        <v>0</v>
      </c>
      <c r="I93" s="22">
        <v>124644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>
        <v>522401</v>
      </c>
      <c r="Q93" s="22">
        <v>647045</v>
      </c>
      <c r="R93" s="22">
        <v>37356569</v>
      </c>
      <c r="S93" s="22">
        <v>0</v>
      </c>
      <c r="T93" s="22">
        <v>1825004</v>
      </c>
      <c r="U93" s="22">
        <v>0</v>
      </c>
      <c r="V93" s="22">
        <v>0</v>
      </c>
      <c r="W93" s="22">
        <v>0</v>
      </c>
      <c r="X93" s="22">
        <v>124644</v>
      </c>
      <c r="Y93" s="22">
        <v>0</v>
      </c>
      <c r="Z93" s="22">
        <v>0</v>
      </c>
      <c r="AA93" s="22">
        <v>0</v>
      </c>
      <c r="AB93" s="22">
        <v>0</v>
      </c>
      <c r="AC93" s="22">
        <v>0</v>
      </c>
      <c r="AD93" s="22">
        <v>0</v>
      </c>
      <c r="AE93" s="22">
        <v>522401</v>
      </c>
      <c r="AF93" s="22">
        <v>647045</v>
      </c>
      <c r="AG93" s="22">
        <v>1177959</v>
      </c>
    </row>
    <row r="94" spans="1:33" x14ac:dyDescent="0.35">
      <c r="A94" s="22" t="s">
        <v>114</v>
      </c>
      <c r="B94" s="22" t="s">
        <v>294</v>
      </c>
      <c r="C94" s="22" t="s">
        <v>299</v>
      </c>
      <c r="D94" s="22" t="s">
        <v>300</v>
      </c>
      <c r="E94" s="22">
        <v>7087883</v>
      </c>
      <c r="F94" s="22">
        <v>292825</v>
      </c>
      <c r="G94" s="22">
        <v>0</v>
      </c>
      <c r="H94" s="22">
        <v>1255393</v>
      </c>
      <c r="I94" s="22">
        <v>165840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268730</v>
      </c>
      <c r="Q94" s="22">
        <v>1982788</v>
      </c>
      <c r="R94" s="22">
        <v>5105095</v>
      </c>
      <c r="S94" s="22">
        <v>0</v>
      </c>
      <c r="T94" s="22">
        <v>2013510</v>
      </c>
      <c r="U94" s="22">
        <v>292825</v>
      </c>
      <c r="V94" s="22">
        <v>0</v>
      </c>
      <c r="W94" s="22">
        <v>1255393</v>
      </c>
      <c r="X94" s="22">
        <v>165840</v>
      </c>
      <c r="Y94" s="22">
        <v>0</v>
      </c>
      <c r="Z94" s="22">
        <v>0</v>
      </c>
      <c r="AA94" s="22">
        <v>0</v>
      </c>
      <c r="AB94" s="22">
        <v>0</v>
      </c>
      <c r="AC94" s="22">
        <v>0</v>
      </c>
      <c r="AD94" s="22">
        <v>0</v>
      </c>
      <c r="AE94" s="22">
        <v>268730</v>
      </c>
      <c r="AF94" s="22">
        <v>1982788</v>
      </c>
      <c r="AG94" s="22">
        <v>30722</v>
      </c>
    </row>
    <row r="95" spans="1:33" x14ac:dyDescent="0.35">
      <c r="A95" s="22" t="s">
        <v>114</v>
      </c>
      <c r="B95" s="22" t="s">
        <v>294</v>
      </c>
      <c r="C95" s="22" t="s">
        <v>301</v>
      </c>
      <c r="D95" s="22" t="s">
        <v>302</v>
      </c>
      <c r="E95" s="22">
        <v>1580867</v>
      </c>
      <c r="F95" s="22">
        <v>0</v>
      </c>
      <c r="G95" s="22">
        <v>0</v>
      </c>
      <c r="H95" s="22">
        <v>0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>
        <v>38645</v>
      </c>
      <c r="Q95" s="22">
        <v>38645</v>
      </c>
      <c r="R95" s="22">
        <v>1542222</v>
      </c>
      <c r="S95" s="22">
        <v>38173</v>
      </c>
      <c r="T95" s="22">
        <v>81108</v>
      </c>
      <c r="U95" s="22">
        <v>0</v>
      </c>
      <c r="V95" s="22">
        <v>38645</v>
      </c>
      <c r="W95" s="22">
        <v>38173</v>
      </c>
      <c r="X95" s="22">
        <v>0</v>
      </c>
      <c r="Y95" s="22">
        <v>0</v>
      </c>
      <c r="Z95" s="22">
        <v>0</v>
      </c>
      <c r="AA95" s="22">
        <v>0</v>
      </c>
      <c r="AB95" s="22">
        <v>0</v>
      </c>
      <c r="AC95" s="22">
        <v>0</v>
      </c>
      <c r="AD95" s="22">
        <v>0</v>
      </c>
      <c r="AE95" s="22">
        <v>0</v>
      </c>
      <c r="AF95" s="22">
        <v>76818</v>
      </c>
      <c r="AG95" s="22">
        <v>4290</v>
      </c>
    </row>
    <row r="96" spans="1:33" x14ac:dyDescent="0.35">
      <c r="A96" s="22" t="s">
        <v>114</v>
      </c>
      <c r="B96" s="22" t="s">
        <v>294</v>
      </c>
      <c r="C96" s="22" t="s">
        <v>303</v>
      </c>
      <c r="D96" s="22" t="s">
        <v>304</v>
      </c>
      <c r="E96" s="22">
        <v>8355929</v>
      </c>
      <c r="F96" s="22">
        <v>1656648</v>
      </c>
      <c r="G96" s="22">
        <v>122277</v>
      </c>
      <c r="H96" s="22">
        <v>124161</v>
      </c>
      <c r="I96" s="22">
        <v>0</v>
      </c>
      <c r="J96" s="22">
        <v>0</v>
      </c>
      <c r="K96" s="22">
        <v>0</v>
      </c>
      <c r="L96" s="22">
        <v>0</v>
      </c>
      <c r="M96" s="22">
        <v>9</v>
      </c>
      <c r="N96" s="22">
        <v>0</v>
      </c>
      <c r="O96" s="22">
        <v>0</v>
      </c>
      <c r="P96" s="22">
        <v>719966</v>
      </c>
      <c r="Q96" s="22">
        <v>2623061</v>
      </c>
      <c r="R96" s="22">
        <v>5732868</v>
      </c>
      <c r="S96" s="22">
        <v>0</v>
      </c>
      <c r="T96" s="22">
        <v>2623061</v>
      </c>
      <c r="U96" s="22">
        <v>1656648</v>
      </c>
      <c r="V96" s="22">
        <v>122277</v>
      </c>
      <c r="W96" s="22">
        <v>124161</v>
      </c>
      <c r="X96" s="22">
        <v>0</v>
      </c>
      <c r="Y96" s="22">
        <v>0</v>
      </c>
      <c r="Z96" s="22">
        <v>0</v>
      </c>
      <c r="AA96" s="22">
        <v>0</v>
      </c>
      <c r="AB96" s="22">
        <v>9</v>
      </c>
      <c r="AC96" s="22">
        <v>0</v>
      </c>
      <c r="AD96" s="22">
        <v>0</v>
      </c>
      <c r="AE96" s="22">
        <v>719966</v>
      </c>
      <c r="AF96" s="22">
        <v>2623061</v>
      </c>
      <c r="AG96" s="22">
        <v>0</v>
      </c>
    </row>
    <row r="97" spans="1:33" x14ac:dyDescent="0.35">
      <c r="A97" s="22" t="s">
        <v>114</v>
      </c>
      <c r="B97" s="22" t="s">
        <v>294</v>
      </c>
      <c r="C97" s="22" t="s">
        <v>305</v>
      </c>
      <c r="D97" s="22" t="s">
        <v>306</v>
      </c>
      <c r="E97" s="22">
        <v>3065986</v>
      </c>
      <c r="F97" s="22">
        <v>0</v>
      </c>
      <c r="G97" s="22">
        <v>0</v>
      </c>
      <c r="H97" s="22">
        <v>0</v>
      </c>
      <c r="I97" s="22">
        <v>21321</v>
      </c>
      <c r="J97" s="22">
        <v>0</v>
      </c>
      <c r="K97" s="22">
        <v>0</v>
      </c>
      <c r="L97" s="22">
        <v>0</v>
      </c>
      <c r="M97" s="22">
        <v>25625</v>
      </c>
      <c r="N97" s="22">
        <v>0</v>
      </c>
      <c r="O97" s="22">
        <v>0</v>
      </c>
      <c r="P97" s="22">
        <v>124816</v>
      </c>
      <c r="Q97" s="22">
        <v>171762</v>
      </c>
      <c r="R97" s="22">
        <v>2894224</v>
      </c>
      <c r="S97" s="22">
        <v>0</v>
      </c>
      <c r="T97" s="22">
        <v>355614</v>
      </c>
      <c r="U97" s="22">
        <v>0</v>
      </c>
      <c r="V97" s="22">
        <v>0</v>
      </c>
      <c r="W97" s="22">
        <v>0</v>
      </c>
      <c r="X97" s="22">
        <v>21321</v>
      </c>
      <c r="Y97" s="22">
        <v>0</v>
      </c>
      <c r="Z97" s="22">
        <v>0</v>
      </c>
      <c r="AA97" s="22">
        <v>0</v>
      </c>
      <c r="AB97" s="22">
        <v>25625</v>
      </c>
      <c r="AC97" s="22">
        <v>0</v>
      </c>
      <c r="AD97" s="22">
        <v>0</v>
      </c>
      <c r="AE97" s="22">
        <v>124816</v>
      </c>
      <c r="AF97" s="22">
        <v>171762</v>
      </c>
      <c r="AG97" s="22">
        <v>183852</v>
      </c>
    </row>
    <row r="98" spans="1:33" x14ac:dyDescent="0.35">
      <c r="A98" s="22" t="s">
        <v>114</v>
      </c>
      <c r="B98" s="22" t="s">
        <v>294</v>
      </c>
      <c r="C98" s="22" t="s">
        <v>307</v>
      </c>
      <c r="D98" s="22" t="s">
        <v>308</v>
      </c>
      <c r="E98" s="22">
        <v>1541416</v>
      </c>
      <c r="F98" s="22">
        <v>160128</v>
      </c>
      <c r="G98" s="22">
        <v>0</v>
      </c>
      <c r="H98" s="22">
        <v>61663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>
        <v>109712</v>
      </c>
      <c r="Q98" s="22">
        <v>331503</v>
      </c>
      <c r="R98" s="22">
        <v>1209913</v>
      </c>
      <c r="S98" s="22">
        <v>0</v>
      </c>
      <c r="T98" s="22">
        <v>346418</v>
      </c>
      <c r="U98" s="22">
        <v>160128</v>
      </c>
      <c r="V98" s="22">
        <v>0</v>
      </c>
      <c r="W98" s="22">
        <v>61663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109712</v>
      </c>
      <c r="AF98" s="22">
        <v>331503</v>
      </c>
      <c r="AG98" s="22">
        <v>14915</v>
      </c>
    </row>
    <row r="99" spans="1:33" x14ac:dyDescent="0.35">
      <c r="A99" s="22" t="s">
        <v>114</v>
      </c>
      <c r="B99" s="22" t="s">
        <v>294</v>
      </c>
      <c r="C99" s="22" t="s">
        <v>309</v>
      </c>
      <c r="D99" s="22" t="s">
        <v>310</v>
      </c>
      <c r="E99" s="22">
        <v>10774147</v>
      </c>
      <c r="F99" s="22">
        <v>1402227</v>
      </c>
      <c r="G99" s="22">
        <v>0</v>
      </c>
      <c r="H99" s="22">
        <v>24294</v>
      </c>
      <c r="I99" s="22">
        <v>13319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3987</v>
      </c>
      <c r="P99" s="22">
        <v>557555</v>
      </c>
      <c r="Q99" s="22">
        <v>2001382</v>
      </c>
      <c r="R99" s="22">
        <v>8772765</v>
      </c>
      <c r="S99" s="22">
        <v>0</v>
      </c>
      <c r="T99" s="22">
        <v>2001382</v>
      </c>
      <c r="U99" s="22">
        <v>1402227</v>
      </c>
      <c r="V99" s="22">
        <v>0</v>
      </c>
      <c r="W99" s="22">
        <v>24294</v>
      </c>
      <c r="X99" s="22">
        <v>13319</v>
      </c>
      <c r="Y99" s="22">
        <v>0</v>
      </c>
      <c r="Z99" s="22">
        <v>0</v>
      </c>
      <c r="AA99" s="22">
        <v>0</v>
      </c>
      <c r="AB99" s="22">
        <v>0</v>
      </c>
      <c r="AC99" s="22">
        <v>0</v>
      </c>
      <c r="AD99" s="22">
        <v>3987</v>
      </c>
      <c r="AE99" s="22">
        <v>557555</v>
      </c>
      <c r="AF99" s="22">
        <v>2001382</v>
      </c>
      <c r="AG99" s="22">
        <v>0</v>
      </c>
    </row>
    <row r="100" spans="1:33" x14ac:dyDescent="0.35">
      <c r="A100" s="22" t="s">
        <v>114</v>
      </c>
      <c r="B100" s="22" t="s">
        <v>294</v>
      </c>
      <c r="C100" s="22" t="s">
        <v>311</v>
      </c>
      <c r="D100" s="22" t="s">
        <v>312</v>
      </c>
      <c r="E100" s="22">
        <v>23880038</v>
      </c>
      <c r="F100" s="22">
        <v>0</v>
      </c>
      <c r="G100" s="22">
        <v>0</v>
      </c>
      <c r="H100" s="22">
        <v>1627717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1030247</v>
      </c>
      <c r="Q100" s="22">
        <v>2657964</v>
      </c>
      <c r="R100" s="22">
        <v>21222074</v>
      </c>
      <c r="S100" s="22">
        <v>866709</v>
      </c>
      <c r="T100" s="22">
        <v>3737662</v>
      </c>
      <c r="U100" s="22">
        <v>866709</v>
      </c>
      <c r="V100" s="22">
        <v>0</v>
      </c>
      <c r="W100" s="22">
        <v>1627717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1030247</v>
      </c>
      <c r="AF100" s="22">
        <v>3524673</v>
      </c>
      <c r="AG100" s="22">
        <v>212989</v>
      </c>
    </row>
    <row r="101" spans="1:33" x14ac:dyDescent="0.35">
      <c r="A101" s="22" t="s">
        <v>114</v>
      </c>
      <c r="B101" s="22" t="s">
        <v>294</v>
      </c>
      <c r="C101" s="22" t="s">
        <v>313</v>
      </c>
      <c r="D101" s="22" t="s">
        <v>314</v>
      </c>
      <c r="E101" s="22">
        <v>1932400</v>
      </c>
      <c r="F101" s="22">
        <v>22588</v>
      </c>
      <c r="G101" s="22">
        <v>0</v>
      </c>
      <c r="H101" s="22"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>
        <v>96913</v>
      </c>
      <c r="Q101" s="22">
        <v>119501</v>
      </c>
      <c r="R101" s="22">
        <v>1812899</v>
      </c>
      <c r="S101" s="22">
        <v>0</v>
      </c>
      <c r="T101" s="22">
        <v>170732</v>
      </c>
      <c r="U101" s="22">
        <v>22588</v>
      </c>
      <c r="V101" s="22">
        <v>0</v>
      </c>
      <c r="W101" s="22">
        <v>0</v>
      </c>
      <c r="X101" s="22">
        <v>0</v>
      </c>
      <c r="Y101" s="22">
        <v>0</v>
      </c>
      <c r="Z101" s="22">
        <v>0</v>
      </c>
      <c r="AA101" s="22">
        <v>0</v>
      </c>
      <c r="AB101" s="22">
        <v>0</v>
      </c>
      <c r="AC101" s="22">
        <v>0</v>
      </c>
      <c r="AD101" s="22">
        <v>0</v>
      </c>
      <c r="AE101" s="22">
        <v>96913</v>
      </c>
      <c r="AF101" s="22">
        <v>119501</v>
      </c>
      <c r="AG101" s="22">
        <v>51231</v>
      </c>
    </row>
    <row r="102" spans="1:33" x14ac:dyDescent="0.35">
      <c r="A102" s="22" t="s">
        <v>114</v>
      </c>
      <c r="B102" s="22" t="s">
        <v>294</v>
      </c>
      <c r="C102" s="22" t="s">
        <v>315</v>
      </c>
      <c r="D102" s="22" t="s">
        <v>316</v>
      </c>
      <c r="E102" s="22">
        <v>23001404</v>
      </c>
      <c r="F102" s="22">
        <v>0</v>
      </c>
      <c r="G102" s="22">
        <v>0</v>
      </c>
      <c r="H102" s="22">
        <v>0</v>
      </c>
      <c r="I102" s="22">
        <v>130727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>
        <v>10044478</v>
      </c>
      <c r="Q102" s="22">
        <v>10175205</v>
      </c>
      <c r="R102" s="22">
        <v>12826199</v>
      </c>
      <c r="S102" s="22">
        <v>0</v>
      </c>
      <c r="T102" s="22">
        <v>10346201</v>
      </c>
      <c r="U102" s="22">
        <v>0</v>
      </c>
      <c r="V102" s="22">
        <v>0</v>
      </c>
      <c r="W102" s="22">
        <v>0</v>
      </c>
      <c r="X102" s="22">
        <v>130727</v>
      </c>
      <c r="Y102" s="22">
        <v>0</v>
      </c>
      <c r="Z102" s="22">
        <v>0</v>
      </c>
      <c r="AA102" s="22">
        <v>0</v>
      </c>
      <c r="AB102" s="22">
        <v>0</v>
      </c>
      <c r="AC102" s="22">
        <v>0</v>
      </c>
      <c r="AD102" s="22">
        <v>0</v>
      </c>
      <c r="AE102" s="22">
        <v>10044478</v>
      </c>
      <c r="AF102" s="22">
        <v>10175205</v>
      </c>
      <c r="AG102" s="22">
        <v>170996</v>
      </c>
    </row>
    <row r="103" spans="1:33" x14ac:dyDescent="0.35">
      <c r="A103" s="22" t="s">
        <v>114</v>
      </c>
      <c r="B103" s="22" t="s">
        <v>294</v>
      </c>
      <c r="C103" s="22" t="s">
        <v>317</v>
      </c>
      <c r="D103" s="22" t="s">
        <v>318</v>
      </c>
      <c r="E103" s="22">
        <v>2809118</v>
      </c>
      <c r="F103" s="22">
        <v>88368</v>
      </c>
      <c r="G103" s="22">
        <v>0</v>
      </c>
      <c r="H103" s="22">
        <v>43505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>
        <v>178119</v>
      </c>
      <c r="Q103" s="22">
        <v>309992</v>
      </c>
      <c r="R103" s="22">
        <v>2499126</v>
      </c>
      <c r="S103" s="22">
        <v>239459</v>
      </c>
      <c r="T103" s="22">
        <v>564442</v>
      </c>
      <c r="U103" s="22">
        <v>88368</v>
      </c>
      <c r="V103" s="22">
        <v>0</v>
      </c>
      <c r="W103" s="22">
        <v>43505</v>
      </c>
      <c r="X103" s="22">
        <v>0</v>
      </c>
      <c r="Y103" s="22">
        <v>0</v>
      </c>
      <c r="Z103" s="22">
        <v>0</v>
      </c>
      <c r="AA103" s="22">
        <v>0</v>
      </c>
      <c r="AB103" s="22">
        <v>0</v>
      </c>
      <c r="AC103" s="22">
        <v>0</v>
      </c>
      <c r="AD103" s="22">
        <v>0</v>
      </c>
      <c r="AE103" s="22">
        <v>417578</v>
      </c>
      <c r="AF103" s="22">
        <v>549451</v>
      </c>
      <c r="AG103" s="22">
        <v>14991</v>
      </c>
    </row>
    <row r="104" spans="1:33" x14ac:dyDescent="0.35">
      <c r="A104" s="22" t="s">
        <v>114</v>
      </c>
      <c r="B104" s="22" t="s">
        <v>294</v>
      </c>
      <c r="C104" s="22" t="s">
        <v>319</v>
      </c>
      <c r="D104" s="22" t="s">
        <v>320</v>
      </c>
      <c r="E104" s="22">
        <v>2662179</v>
      </c>
      <c r="F104" s="22">
        <v>287320</v>
      </c>
      <c r="G104" s="22">
        <v>0</v>
      </c>
      <c r="H104" s="22">
        <v>9815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>
        <v>166102</v>
      </c>
      <c r="Q104" s="22">
        <v>463237</v>
      </c>
      <c r="R104" s="22">
        <v>2198942</v>
      </c>
      <c r="S104" s="22">
        <v>0</v>
      </c>
      <c r="T104" s="22">
        <v>463237</v>
      </c>
      <c r="U104" s="22">
        <v>287320</v>
      </c>
      <c r="V104" s="22">
        <v>0</v>
      </c>
      <c r="W104" s="22">
        <v>9815</v>
      </c>
      <c r="X104" s="22">
        <v>0</v>
      </c>
      <c r="Y104" s="22">
        <v>0</v>
      </c>
      <c r="Z104" s="22">
        <v>0</v>
      </c>
      <c r="AA104" s="22">
        <v>0</v>
      </c>
      <c r="AB104" s="22">
        <v>0</v>
      </c>
      <c r="AC104" s="22">
        <v>0</v>
      </c>
      <c r="AD104" s="22">
        <v>0</v>
      </c>
      <c r="AE104" s="22">
        <v>166102</v>
      </c>
      <c r="AF104" s="22">
        <v>463237</v>
      </c>
      <c r="AG104" s="22">
        <v>0</v>
      </c>
    </row>
    <row r="105" spans="1:33" x14ac:dyDescent="0.35">
      <c r="A105" s="22" t="s">
        <v>114</v>
      </c>
      <c r="B105" s="22" t="s">
        <v>294</v>
      </c>
      <c r="C105" s="22" t="s">
        <v>321</v>
      </c>
      <c r="D105" s="22" t="s">
        <v>322</v>
      </c>
      <c r="E105" s="22">
        <v>1435118</v>
      </c>
      <c r="F105" s="22">
        <v>822881</v>
      </c>
      <c r="G105" s="22">
        <v>0</v>
      </c>
      <c r="H105" s="22">
        <v>-14636</v>
      </c>
      <c r="I105" s="22">
        <v>131654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4658</v>
      </c>
      <c r="P105" s="22">
        <v>179233</v>
      </c>
      <c r="Q105" s="22">
        <v>1123790</v>
      </c>
      <c r="R105" s="22">
        <v>311328</v>
      </c>
      <c r="S105" s="22">
        <v>0</v>
      </c>
      <c r="T105" s="22">
        <v>1209154</v>
      </c>
      <c r="U105" s="22">
        <v>822881</v>
      </c>
      <c r="V105" s="22">
        <v>0</v>
      </c>
      <c r="W105" s="22">
        <v>-14636</v>
      </c>
      <c r="X105" s="22">
        <v>131654</v>
      </c>
      <c r="Y105" s="22">
        <v>0</v>
      </c>
      <c r="Z105" s="22">
        <v>0</v>
      </c>
      <c r="AA105" s="22">
        <v>0</v>
      </c>
      <c r="AB105" s="22">
        <v>0</v>
      </c>
      <c r="AC105" s="22">
        <v>0</v>
      </c>
      <c r="AD105" s="22">
        <v>4658</v>
      </c>
      <c r="AE105" s="22">
        <v>179233</v>
      </c>
      <c r="AF105" s="22">
        <v>1123790</v>
      </c>
      <c r="AG105" s="22">
        <v>85364</v>
      </c>
    </row>
    <row r="106" spans="1:33" x14ac:dyDescent="0.35">
      <c r="A106" s="22" t="s">
        <v>114</v>
      </c>
      <c r="B106" s="22" t="s">
        <v>294</v>
      </c>
      <c r="C106" s="22" t="s">
        <v>323</v>
      </c>
      <c r="D106" s="22" t="s">
        <v>324</v>
      </c>
      <c r="E106" s="22">
        <v>2018196</v>
      </c>
      <c r="F106" s="22">
        <v>249489</v>
      </c>
      <c r="G106" s="22">
        <v>0</v>
      </c>
      <c r="H106" s="22">
        <v>0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>
        <v>265372</v>
      </c>
      <c r="Q106" s="22">
        <v>514861</v>
      </c>
      <c r="R106" s="22">
        <v>1503335</v>
      </c>
      <c r="S106" s="22">
        <v>0</v>
      </c>
      <c r="T106" s="22">
        <v>540153</v>
      </c>
      <c r="U106" s="22">
        <v>249489</v>
      </c>
      <c r="V106" s="22">
        <v>0</v>
      </c>
      <c r="W106" s="22">
        <v>0</v>
      </c>
      <c r="X106" s="22">
        <v>0</v>
      </c>
      <c r="Y106" s="22">
        <v>0</v>
      </c>
      <c r="Z106" s="22">
        <v>0</v>
      </c>
      <c r="AA106" s="22">
        <v>0</v>
      </c>
      <c r="AB106" s="22">
        <v>0</v>
      </c>
      <c r="AC106" s="22">
        <v>0</v>
      </c>
      <c r="AD106" s="22">
        <v>0</v>
      </c>
      <c r="AE106" s="22">
        <v>265372</v>
      </c>
      <c r="AF106" s="22">
        <v>514861</v>
      </c>
      <c r="AG106" s="22">
        <v>25292</v>
      </c>
    </row>
    <row r="107" spans="1:33" x14ac:dyDescent="0.35">
      <c r="A107" s="22" t="s">
        <v>114</v>
      </c>
      <c r="B107" s="22" t="s">
        <v>294</v>
      </c>
      <c r="C107" s="22" t="s">
        <v>325</v>
      </c>
      <c r="D107" s="22" t="s">
        <v>326</v>
      </c>
      <c r="E107" s="22">
        <v>55412424</v>
      </c>
      <c r="F107" s="22">
        <v>6401804</v>
      </c>
      <c r="G107" s="22">
        <v>0</v>
      </c>
      <c r="H107" s="22">
        <v>733743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>
        <v>19331582</v>
      </c>
      <c r="Q107" s="22">
        <v>26467129</v>
      </c>
      <c r="R107" s="22">
        <v>28945295</v>
      </c>
      <c r="S107" s="22">
        <v>2464690</v>
      </c>
      <c r="T107" s="22">
        <v>28931819</v>
      </c>
      <c r="U107" s="22">
        <v>6401804</v>
      </c>
      <c r="V107" s="22">
        <v>0</v>
      </c>
      <c r="W107" s="22">
        <v>733743</v>
      </c>
      <c r="X107" s="22">
        <v>0</v>
      </c>
      <c r="Y107" s="22">
        <v>0</v>
      </c>
      <c r="Z107" s="22">
        <v>0</v>
      </c>
      <c r="AA107" s="22">
        <v>0</v>
      </c>
      <c r="AB107" s="22">
        <v>0</v>
      </c>
      <c r="AC107" s="22">
        <v>0</v>
      </c>
      <c r="AD107" s="22">
        <v>0</v>
      </c>
      <c r="AE107" s="22">
        <v>21796272</v>
      </c>
      <c r="AF107" s="22">
        <v>28931819</v>
      </c>
      <c r="AG107" s="22">
        <v>0</v>
      </c>
    </row>
    <row r="108" spans="1:33" x14ac:dyDescent="0.35">
      <c r="A108" s="22" t="s">
        <v>114</v>
      </c>
      <c r="B108" s="22" t="s">
        <v>294</v>
      </c>
      <c r="C108" s="22" t="s">
        <v>327</v>
      </c>
      <c r="D108" s="22" t="s">
        <v>328</v>
      </c>
      <c r="E108" s="22">
        <v>2121165</v>
      </c>
      <c r="F108" s="22">
        <v>0</v>
      </c>
      <c r="G108" s="22">
        <v>0</v>
      </c>
      <c r="H108" s="22">
        <v>2988</v>
      </c>
      <c r="I108" s="22">
        <v>35923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>
        <v>416497</v>
      </c>
      <c r="Q108" s="22">
        <v>455408</v>
      </c>
      <c r="R108" s="22">
        <v>1665757</v>
      </c>
      <c r="S108" s="22">
        <v>0</v>
      </c>
      <c r="T108" s="22">
        <v>1150574</v>
      </c>
      <c r="U108" s="22">
        <v>0</v>
      </c>
      <c r="V108" s="22">
        <v>0</v>
      </c>
      <c r="W108" s="22">
        <v>2988</v>
      </c>
      <c r="X108" s="22">
        <v>35923</v>
      </c>
      <c r="Y108" s="22">
        <v>0</v>
      </c>
      <c r="Z108" s="22">
        <v>0</v>
      </c>
      <c r="AA108" s="22">
        <v>0</v>
      </c>
      <c r="AB108" s="22">
        <v>0</v>
      </c>
      <c r="AC108" s="22">
        <v>0</v>
      </c>
      <c r="AD108" s="22">
        <v>0</v>
      </c>
      <c r="AE108" s="22">
        <v>416497</v>
      </c>
      <c r="AF108" s="22">
        <v>455408</v>
      </c>
      <c r="AG108" s="22">
        <v>695166</v>
      </c>
    </row>
    <row r="109" spans="1:33" x14ac:dyDescent="0.35">
      <c r="A109" s="22" t="s">
        <v>114</v>
      </c>
      <c r="B109" s="22" t="s">
        <v>294</v>
      </c>
      <c r="C109" s="22" t="s">
        <v>329</v>
      </c>
      <c r="D109" s="22" t="s">
        <v>330</v>
      </c>
      <c r="E109" s="22">
        <v>4618208</v>
      </c>
      <c r="F109" s="22">
        <v>0</v>
      </c>
      <c r="G109" s="22">
        <v>0</v>
      </c>
      <c r="H109" s="22">
        <v>7506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>
        <v>633868</v>
      </c>
      <c r="Q109" s="22">
        <v>641374</v>
      </c>
      <c r="R109" s="22">
        <v>3976834</v>
      </c>
      <c r="S109" s="22">
        <v>0</v>
      </c>
      <c r="T109" s="22">
        <v>723390</v>
      </c>
      <c r="U109" s="22">
        <v>0</v>
      </c>
      <c r="V109" s="22">
        <v>0</v>
      </c>
      <c r="W109" s="22">
        <v>7506</v>
      </c>
      <c r="X109" s="22">
        <v>0</v>
      </c>
      <c r="Y109" s="22">
        <v>0</v>
      </c>
      <c r="Z109" s="22">
        <v>0</v>
      </c>
      <c r="AA109" s="22">
        <v>0</v>
      </c>
      <c r="AB109" s="22">
        <v>0</v>
      </c>
      <c r="AC109" s="22">
        <v>0</v>
      </c>
      <c r="AD109" s="22">
        <v>0</v>
      </c>
      <c r="AE109" s="22">
        <v>633868</v>
      </c>
      <c r="AF109" s="22">
        <v>641374</v>
      </c>
      <c r="AG109" s="22">
        <v>82016</v>
      </c>
    </row>
    <row r="110" spans="1:33" x14ac:dyDescent="0.35">
      <c r="A110" s="22" t="s">
        <v>114</v>
      </c>
      <c r="B110" s="22" t="s">
        <v>294</v>
      </c>
      <c r="C110" s="22" t="s">
        <v>331</v>
      </c>
      <c r="D110" s="22" t="s">
        <v>332</v>
      </c>
      <c r="E110" s="22">
        <v>597617</v>
      </c>
      <c r="F110" s="22">
        <v>2972</v>
      </c>
      <c r="G110" s="22">
        <v>0</v>
      </c>
      <c r="H110" s="22">
        <v>2365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>
        <v>83188</v>
      </c>
      <c r="Q110" s="22">
        <v>88525</v>
      </c>
      <c r="R110" s="22">
        <v>509092</v>
      </c>
      <c r="S110" s="22">
        <v>0</v>
      </c>
      <c r="T110" s="22">
        <v>88525</v>
      </c>
      <c r="U110" s="22">
        <v>2972</v>
      </c>
      <c r="V110" s="22">
        <v>0</v>
      </c>
      <c r="W110" s="22">
        <v>2365</v>
      </c>
      <c r="X110" s="22">
        <v>0</v>
      </c>
      <c r="Y110" s="22">
        <v>0</v>
      </c>
      <c r="Z110" s="22">
        <v>0</v>
      </c>
      <c r="AA110" s="22">
        <v>0</v>
      </c>
      <c r="AB110" s="22">
        <v>0</v>
      </c>
      <c r="AC110" s="22">
        <v>0</v>
      </c>
      <c r="AD110" s="22">
        <v>0</v>
      </c>
      <c r="AE110" s="22">
        <v>83188</v>
      </c>
      <c r="AF110" s="22">
        <v>88525</v>
      </c>
      <c r="AG110" s="22">
        <v>0</v>
      </c>
    </row>
    <row r="111" spans="1:33" x14ac:dyDescent="0.35">
      <c r="A111" s="22" t="s">
        <v>114</v>
      </c>
      <c r="B111" s="22" t="s">
        <v>294</v>
      </c>
      <c r="C111" s="22" t="s">
        <v>333</v>
      </c>
      <c r="D111" s="22" t="s">
        <v>334</v>
      </c>
      <c r="E111" s="22">
        <v>5492547</v>
      </c>
      <c r="F111" s="22">
        <v>776356</v>
      </c>
      <c r="G111" s="22">
        <v>0</v>
      </c>
      <c r="H111" s="22">
        <v>35010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>
        <v>82348</v>
      </c>
      <c r="Q111" s="22">
        <v>893714</v>
      </c>
      <c r="R111" s="22">
        <v>4598833</v>
      </c>
      <c r="S111" s="22">
        <v>0</v>
      </c>
      <c r="T111" s="22">
        <v>1497417</v>
      </c>
      <c r="U111" s="22">
        <v>776356</v>
      </c>
      <c r="V111" s="22">
        <v>0</v>
      </c>
      <c r="W111" s="22">
        <v>35010</v>
      </c>
      <c r="X111" s="22">
        <v>0</v>
      </c>
      <c r="Y111" s="22">
        <v>0</v>
      </c>
      <c r="Z111" s="22">
        <v>0</v>
      </c>
      <c r="AA111" s="22">
        <v>0</v>
      </c>
      <c r="AB111" s="22">
        <v>0</v>
      </c>
      <c r="AC111" s="22">
        <v>0</v>
      </c>
      <c r="AD111" s="22">
        <v>0</v>
      </c>
      <c r="AE111" s="22">
        <v>82348</v>
      </c>
      <c r="AF111" s="22">
        <v>893714</v>
      </c>
      <c r="AG111" s="22">
        <v>603703</v>
      </c>
    </row>
    <row r="112" spans="1:33" x14ac:dyDescent="0.35">
      <c r="A112" s="22" t="s">
        <v>114</v>
      </c>
      <c r="B112" s="22" t="s">
        <v>294</v>
      </c>
      <c r="C112" s="22" t="s">
        <v>335</v>
      </c>
      <c r="D112" s="22" t="s">
        <v>336</v>
      </c>
      <c r="E112" s="22">
        <v>31240145</v>
      </c>
      <c r="F112" s="22">
        <v>5612618</v>
      </c>
      <c r="G112" s="22">
        <v>0</v>
      </c>
      <c r="H112" s="22">
        <v>798984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>
        <v>1057137</v>
      </c>
      <c r="Q112" s="22">
        <v>7468739</v>
      </c>
      <c r="R112" s="22">
        <v>23771406</v>
      </c>
      <c r="S112" s="22">
        <v>0</v>
      </c>
      <c r="T112" s="22">
        <v>7693878</v>
      </c>
      <c r="U112" s="22">
        <v>5612618</v>
      </c>
      <c r="V112" s="22">
        <v>0</v>
      </c>
      <c r="W112" s="22">
        <v>798984</v>
      </c>
      <c r="X112" s="22">
        <v>0</v>
      </c>
      <c r="Y112" s="22">
        <v>0</v>
      </c>
      <c r="Z112" s="22">
        <v>0</v>
      </c>
      <c r="AA112" s="22">
        <v>0</v>
      </c>
      <c r="AB112" s="22">
        <v>0</v>
      </c>
      <c r="AC112" s="22">
        <v>0</v>
      </c>
      <c r="AD112" s="22">
        <v>0</v>
      </c>
      <c r="AE112" s="22">
        <v>1057137</v>
      </c>
      <c r="AF112" s="22">
        <v>7468739</v>
      </c>
      <c r="AG112" s="22">
        <v>225139</v>
      </c>
    </row>
    <row r="113" spans="1:33" x14ac:dyDescent="0.35">
      <c r="A113" s="22" t="s">
        <v>114</v>
      </c>
      <c r="B113" s="22" t="s">
        <v>294</v>
      </c>
      <c r="C113" s="22" t="s">
        <v>337</v>
      </c>
      <c r="D113" s="22" t="s">
        <v>338</v>
      </c>
      <c r="E113" s="22">
        <v>11985687</v>
      </c>
      <c r="F113" s="22">
        <v>424078</v>
      </c>
      <c r="G113" s="22">
        <v>0</v>
      </c>
      <c r="H113" s="22">
        <v>0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75000</v>
      </c>
      <c r="P113" s="22">
        <v>1535942</v>
      </c>
      <c r="Q113" s="22">
        <v>2035020</v>
      </c>
      <c r="R113" s="22">
        <v>9950667</v>
      </c>
      <c r="S113" s="22">
        <v>330932</v>
      </c>
      <c r="T113" s="22">
        <v>2397578</v>
      </c>
      <c r="U113" s="22">
        <v>424078</v>
      </c>
      <c r="V113" s="22">
        <v>0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75000</v>
      </c>
      <c r="AE113" s="22">
        <v>1866874</v>
      </c>
      <c r="AF113" s="22">
        <v>2365952</v>
      </c>
      <c r="AG113" s="22">
        <v>31626</v>
      </c>
    </row>
    <row r="114" spans="1:33" x14ac:dyDescent="0.35">
      <c r="A114" s="22" t="s">
        <v>114</v>
      </c>
      <c r="B114" s="22" t="s">
        <v>294</v>
      </c>
      <c r="C114" s="22" t="s">
        <v>339</v>
      </c>
      <c r="D114" s="22" t="s">
        <v>340</v>
      </c>
      <c r="E114" s="22">
        <v>72121528</v>
      </c>
      <c r="F114" s="22">
        <v>3488288</v>
      </c>
      <c r="G114" s="22">
        <v>0</v>
      </c>
      <c r="H114" s="22">
        <v>2899749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>
        <v>9879703</v>
      </c>
      <c r="Q114" s="22">
        <v>16267740</v>
      </c>
      <c r="R114" s="22">
        <v>55853788</v>
      </c>
      <c r="S114" s="22">
        <v>0</v>
      </c>
      <c r="T114" s="22">
        <v>16267740</v>
      </c>
      <c r="U114" s="22">
        <v>3488288</v>
      </c>
      <c r="V114" s="22">
        <v>0</v>
      </c>
      <c r="W114" s="22">
        <v>2899749</v>
      </c>
      <c r="X114" s="22">
        <v>0</v>
      </c>
      <c r="Y114" s="22">
        <v>0</v>
      </c>
      <c r="Z114" s="22">
        <v>0</v>
      </c>
      <c r="AA114" s="22">
        <v>0</v>
      </c>
      <c r="AB114" s="22">
        <v>0</v>
      </c>
      <c r="AC114" s="22">
        <v>0</v>
      </c>
      <c r="AD114" s="22">
        <v>0</v>
      </c>
      <c r="AE114" s="22">
        <v>9879703</v>
      </c>
      <c r="AF114" s="22">
        <v>16267740</v>
      </c>
      <c r="AG114" s="22">
        <v>0</v>
      </c>
    </row>
    <row r="115" spans="1:33" x14ac:dyDescent="0.35">
      <c r="A115" s="22" t="s">
        <v>114</v>
      </c>
      <c r="B115" s="22" t="s">
        <v>294</v>
      </c>
      <c r="C115" s="22" t="s">
        <v>341</v>
      </c>
      <c r="D115" s="22" t="s">
        <v>342</v>
      </c>
      <c r="E115" s="22">
        <v>2258697</v>
      </c>
      <c r="F115" s="22">
        <v>158117</v>
      </c>
      <c r="G115" s="22">
        <v>0</v>
      </c>
      <c r="H115" s="22">
        <v>0</v>
      </c>
      <c r="I115" s="22">
        <v>144510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>
        <v>160986</v>
      </c>
      <c r="Q115" s="22">
        <v>463613</v>
      </c>
      <c r="R115" s="22">
        <v>1795084</v>
      </c>
      <c r="S115" s="22">
        <v>0</v>
      </c>
      <c r="T115" s="22">
        <v>463613</v>
      </c>
      <c r="U115" s="22">
        <v>158117</v>
      </c>
      <c r="V115" s="22">
        <v>0</v>
      </c>
      <c r="W115" s="22">
        <v>0</v>
      </c>
      <c r="X115" s="22">
        <v>144510</v>
      </c>
      <c r="Y115" s="22">
        <v>0</v>
      </c>
      <c r="Z115" s="22">
        <v>0</v>
      </c>
      <c r="AA115" s="22">
        <v>0</v>
      </c>
      <c r="AB115" s="22">
        <v>0</v>
      </c>
      <c r="AC115" s="22">
        <v>0</v>
      </c>
      <c r="AD115" s="22">
        <v>0</v>
      </c>
      <c r="AE115" s="22">
        <v>160986</v>
      </c>
      <c r="AF115" s="22">
        <v>463613</v>
      </c>
      <c r="AG115" s="22">
        <v>0</v>
      </c>
    </row>
    <row r="116" spans="1:33" x14ac:dyDescent="0.35">
      <c r="A116" s="22" t="s">
        <v>114</v>
      </c>
      <c r="B116" s="22" t="s">
        <v>294</v>
      </c>
      <c r="C116" s="22" t="s">
        <v>343</v>
      </c>
      <c r="D116" s="22" t="s">
        <v>344</v>
      </c>
      <c r="E116" s="22">
        <v>3376479</v>
      </c>
      <c r="F116" s="22">
        <v>0</v>
      </c>
      <c r="G116" s="22">
        <v>0</v>
      </c>
      <c r="H116" s="22">
        <v>0</v>
      </c>
      <c r="I116" s="22">
        <v>200000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>
        <v>97431</v>
      </c>
      <c r="Q116" s="22">
        <v>297431</v>
      </c>
      <c r="R116" s="22">
        <v>3079048</v>
      </c>
      <c r="S116" s="22">
        <v>1091191</v>
      </c>
      <c r="T116" s="22">
        <v>1397619</v>
      </c>
      <c r="U116" s="22">
        <v>0</v>
      </c>
      <c r="V116" s="22">
        <v>0</v>
      </c>
      <c r="W116" s="22">
        <v>1091191</v>
      </c>
      <c r="X116" s="22">
        <v>200000</v>
      </c>
      <c r="Y116" s="22">
        <v>0</v>
      </c>
      <c r="Z116" s="22">
        <v>0</v>
      </c>
      <c r="AA116" s="22">
        <v>0</v>
      </c>
      <c r="AB116" s="22">
        <v>0</v>
      </c>
      <c r="AC116" s="22">
        <v>0</v>
      </c>
      <c r="AD116" s="22">
        <v>0</v>
      </c>
      <c r="AE116" s="22">
        <v>97431</v>
      </c>
      <c r="AF116" s="22">
        <v>1388622</v>
      </c>
      <c r="AG116" s="22">
        <v>8997</v>
      </c>
    </row>
    <row r="117" spans="1:33" x14ac:dyDescent="0.35">
      <c r="A117" s="22" t="s">
        <v>114</v>
      </c>
      <c r="B117" s="22" t="s">
        <v>294</v>
      </c>
      <c r="C117" s="22" t="s">
        <v>345</v>
      </c>
      <c r="D117" s="22" t="s">
        <v>346</v>
      </c>
      <c r="E117" s="22">
        <v>1602880</v>
      </c>
      <c r="F117" s="22">
        <v>300255</v>
      </c>
      <c r="G117" s="22">
        <v>0</v>
      </c>
      <c r="H117" s="22">
        <v>0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>
        <v>211997</v>
      </c>
      <c r="Q117" s="22">
        <v>512252</v>
      </c>
      <c r="R117" s="22">
        <v>1090628</v>
      </c>
      <c r="S117" s="22">
        <v>307325</v>
      </c>
      <c r="T117" s="22">
        <v>839184</v>
      </c>
      <c r="U117" s="22">
        <v>557580</v>
      </c>
      <c r="V117" s="22">
        <v>0</v>
      </c>
      <c r="W117" s="22">
        <v>50000</v>
      </c>
      <c r="X117" s="22">
        <v>0</v>
      </c>
      <c r="Y117" s="22">
        <v>0</v>
      </c>
      <c r="Z117" s="22">
        <v>0</v>
      </c>
      <c r="AA117" s="22">
        <v>0</v>
      </c>
      <c r="AB117" s="22">
        <v>0</v>
      </c>
      <c r="AC117" s="22">
        <v>0</v>
      </c>
      <c r="AD117" s="22">
        <v>0</v>
      </c>
      <c r="AE117" s="22">
        <v>211997</v>
      </c>
      <c r="AF117" s="22">
        <v>819577</v>
      </c>
      <c r="AG117" s="22">
        <v>19607</v>
      </c>
    </row>
    <row r="118" spans="1:33" x14ac:dyDescent="0.35">
      <c r="A118" s="22" t="s">
        <v>114</v>
      </c>
      <c r="B118" s="22" t="s">
        <v>294</v>
      </c>
      <c r="C118" s="22" t="s">
        <v>347</v>
      </c>
      <c r="D118" s="22" t="s">
        <v>348</v>
      </c>
      <c r="E118" s="22">
        <v>11896428</v>
      </c>
      <c r="F118" s="22">
        <v>2824556</v>
      </c>
      <c r="G118" s="22">
        <v>0</v>
      </c>
      <c r="H118" s="22">
        <v>0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>
        <v>902601</v>
      </c>
      <c r="Q118" s="22">
        <v>3727157</v>
      </c>
      <c r="R118" s="22">
        <v>8169271</v>
      </c>
      <c r="S118" s="22">
        <v>0</v>
      </c>
      <c r="T118" s="22">
        <v>4658076</v>
      </c>
      <c r="U118" s="22">
        <v>2824556</v>
      </c>
      <c r="V118" s="22">
        <v>0</v>
      </c>
      <c r="W118" s="22">
        <v>0</v>
      </c>
      <c r="X118" s="22">
        <v>0</v>
      </c>
      <c r="Y118" s="22">
        <v>0</v>
      </c>
      <c r="Z118" s="22">
        <v>0</v>
      </c>
      <c r="AA118" s="22">
        <v>0</v>
      </c>
      <c r="AB118" s="22">
        <v>0</v>
      </c>
      <c r="AC118" s="22">
        <v>0</v>
      </c>
      <c r="AD118" s="22">
        <v>0</v>
      </c>
      <c r="AE118" s="22">
        <v>902601</v>
      </c>
      <c r="AF118" s="22">
        <v>3727157</v>
      </c>
      <c r="AG118" s="22">
        <v>930919</v>
      </c>
    </row>
    <row r="119" spans="1:33" x14ac:dyDescent="0.35">
      <c r="A119" s="22" t="s">
        <v>114</v>
      </c>
      <c r="B119" s="22" t="s">
        <v>294</v>
      </c>
      <c r="C119" s="22" t="s">
        <v>349</v>
      </c>
      <c r="D119" s="22" t="s">
        <v>350</v>
      </c>
      <c r="E119" s="22">
        <v>7297096</v>
      </c>
      <c r="F119" s="22">
        <v>1519065</v>
      </c>
      <c r="G119" s="22">
        <v>0</v>
      </c>
      <c r="H119" s="22">
        <v>30791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>
        <v>62620</v>
      </c>
      <c r="Q119" s="22">
        <v>1612476</v>
      </c>
      <c r="R119" s="22">
        <v>5684620</v>
      </c>
      <c r="S119" s="22">
        <v>864921</v>
      </c>
      <c r="T119" s="22">
        <v>2477397</v>
      </c>
      <c r="U119" s="22">
        <v>1519065</v>
      </c>
      <c r="V119" s="22">
        <v>0</v>
      </c>
      <c r="W119" s="22">
        <v>332130</v>
      </c>
      <c r="X119" s="22">
        <v>0</v>
      </c>
      <c r="Y119" s="22">
        <v>0</v>
      </c>
      <c r="Z119" s="22">
        <v>0</v>
      </c>
      <c r="AA119" s="22">
        <v>0</v>
      </c>
      <c r="AB119" s="22">
        <v>0</v>
      </c>
      <c r="AC119" s="22">
        <v>0</v>
      </c>
      <c r="AD119" s="22">
        <v>0</v>
      </c>
      <c r="AE119" s="22">
        <v>626202</v>
      </c>
      <c r="AF119" s="22">
        <v>2477397</v>
      </c>
      <c r="AG119" s="22">
        <v>0</v>
      </c>
    </row>
    <row r="120" spans="1:33" x14ac:dyDescent="0.35">
      <c r="A120" s="22" t="s">
        <v>114</v>
      </c>
      <c r="B120" s="22" t="s">
        <v>294</v>
      </c>
      <c r="C120" s="22" t="s">
        <v>351</v>
      </c>
      <c r="D120" s="22" t="s">
        <v>352</v>
      </c>
      <c r="E120" s="22">
        <v>11039743</v>
      </c>
      <c r="F120" s="22">
        <v>764117</v>
      </c>
      <c r="G120" s="22">
        <v>0</v>
      </c>
      <c r="H120" s="22">
        <v>1667461</v>
      </c>
      <c r="I120" s="22">
        <v>277543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>
        <v>330441</v>
      </c>
      <c r="Q120" s="22">
        <v>3039562</v>
      </c>
      <c r="R120" s="22">
        <v>8000181</v>
      </c>
      <c r="S120" s="22">
        <v>0</v>
      </c>
      <c r="T120" s="22">
        <v>3649226</v>
      </c>
      <c r="U120" s="22">
        <v>764117</v>
      </c>
      <c r="V120" s="22">
        <v>0</v>
      </c>
      <c r="W120" s="22">
        <v>1667461</v>
      </c>
      <c r="X120" s="22">
        <v>277543</v>
      </c>
      <c r="Y120" s="22">
        <v>0</v>
      </c>
      <c r="Z120" s="22">
        <v>0</v>
      </c>
      <c r="AA120" s="22">
        <v>0</v>
      </c>
      <c r="AB120" s="22">
        <v>0</v>
      </c>
      <c r="AC120" s="22">
        <v>0</v>
      </c>
      <c r="AD120" s="22">
        <v>0</v>
      </c>
      <c r="AE120" s="22">
        <v>330441</v>
      </c>
      <c r="AF120" s="22">
        <v>3039562</v>
      </c>
      <c r="AG120" s="22">
        <v>609664</v>
      </c>
    </row>
    <row r="121" spans="1:33" x14ac:dyDescent="0.35">
      <c r="A121" s="22" t="s">
        <v>114</v>
      </c>
      <c r="B121" s="22" t="s">
        <v>294</v>
      </c>
      <c r="C121" s="22" t="s">
        <v>353</v>
      </c>
      <c r="D121" s="22" t="s">
        <v>354</v>
      </c>
      <c r="E121" s="22">
        <v>47786813</v>
      </c>
      <c r="F121" s="22">
        <v>1584958</v>
      </c>
      <c r="G121" s="22">
        <v>0</v>
      </c>
      <c r="H121" s="22">
        <v>611892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>
        <v>22119048</v>
      </c>
      <c r="Q121" s="22">
        <v>24315898</v>
      </c>
      <c r="R121" s="22">
        <v>23470915</v>
      </c>
      <c r="S121" s="22">
        <v>0</v>
      </c>
      <c r="T121" s="22">
        <v>24315898</v>
      </c>
      <c r="U121" s="22">
        <v>1584958</v>
      </c>
      <c r="V121" s="22">
        <v>0</v>
      </c>
      <c r="W121" s="22">
        <v>611892</v>
      </c>
      <c r="X121" s="22">
        <v>0</v>
      </c>
      <c r="Y121" s="22">
        <v>0</v>
      </c>
      <c r="Z121" s="22">
        <v>0</v>
      </c>
      <c r="AA121" s="22">
        <v>0</v>
      </c>
      <c r="AB121" s="22">
        <v>0</v>
      </c>
      <c r="AC121" s="22">
        <v>0</v>
      </c>
      <c r="AD121" s="22">
        <v>0</v>
      </c>
      <c r="AE121" s="22">
        <v>22119048</v>
      </c>
      <c r="AF121" s="22">
        <v>24315898</v>
      </c>
      <c r="AG121" s="22">
        <v>0</v>
      </c>
    </row>
    <row r="122" spans="1:33" x14ac:dyDescent="0.35">
      <c r="A122" s="22" t="s">
        <v>114</v>
      </c>
      <c r="B122" s="22" t="s">
        <v>294</v>
      </c>
      <c r="C122" s="22" t="s">
        <v>355</v>
      </c>
      <c r="D122" s="22" t="s">
        <v>356</v>
      </c>
      <c r="E122" s="22">
        <v>1872965</v>
      </c>
      <c r="F122" s="22">
        <v>0</v>
      </c>
      <c r="G122" s="22">
        <v>39150</v>
      </c>
      <c r="H122" s="22">
        <v>99960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>
        <v>119371</v>
      </c>
      <c r="Q122" s="22">
        <v>258481</v>
      </c>
      <c r="R122" s="22">
        <v>1614484</v>
      </c>
      <c r="S122" s="22">
        <v>0</v>
      </c>
      <c r="T122" s="22">
        <v>294834</v>
      </c>
      <c r="U122" s="22">
        <v>0</v>
      </c>
      <c r="V122" s="22">
        <v>39150</v>
      </c>
      <c r="W122" s="22">
        <v>99960</v>
      </c>
      <c r="X122" s="22">
        <v>0</v>
      </c>
      <c r="Y122" s="22">
        <v>0</v>
      </c>
      <c r="Z122" s="22">
        <v>0</v>
      </c>
      <c r="AA122" s="22">
        <v>0</v>
      </c>
      <c r="AB122" s="22">
        <v>0</v>
      </c>
      <c r="AC122" s="22">
        <v>0</v>
      </c>
      <c r="AD122" s="22">
        <v>0</v>
      </c>
      <c r="AE122" s="22">
        <v>119371</v>
      </c>
      <c r="AF122" s="22">
        <v>258481</v>
      </c>
      <c r="AG122" s="22">
        <v>36353</v>
      </c>
    </row>
    <row r="123" spans="1:33" x14ac:dyDescent="0.35">
      <c r="A123" s="22" t="s">
        <v>114</v>
      </c>
      <c r="B123" s="22" t="s">
        <v>294</v>
      </c>
      <c r="C123" s="22" t="s">
        <v>357</v>
      </c>
      <c r="D123" s="22" t="s">
        <v>358</v>
      </c>
      <c r="E123" s="22">
        <v>29250174</v>
      </c>
      <c r="F123" s="22">
        <v>2840179</v>
      </c>
      <c r="G123" s="22">
        <v>0</v>
      </c>
      <c r="H123" s="22">
        <v>1067441</v>
      </c>
      <c r="I123" s="22">
        <v>0</v>
      </c>
      <c r="J123" s="22">
        <v>0</v>
      </c>
      <c r="K123" s="22">
        <v>0</v>
      </c>
      <c r="L123" s="22">
        <v>2739</v>
      </c>
      <c r="M123" s="22">
        <v>0</v>
      </c>
      <c r="N123" s="22">
        <v>0</v>
      </c>
      <c r="O123" s="22">
        <v>0</v>
      </c>
      <c r="P123" s="22">
        <v>1041130</v>
      </c>
      <c r="Q123" s="22">
        <v>4951489</v>
      </c>
      <c r="R123" s="22">
        <v>24298685</v>
      </c>
      <c r="S123" s="22">
        <v>0</v>
      </c>
      <c r="T123" s="22">
        <v>5309537</v>
      </c>
      <c r="U123" s="22">
        <v>2840179</v>
      </c>
      <c r="V123" s="22">
        <v>0</v>
      </c>
      <c r="W123" s="22">
        <v>1067441</v>
      </c>
      <c r="X123" s="22">
        <v>0</v>
      </c>
      <c r="Y123" s="22">
        <v>0</v>
      </c>
      <c r="Z123" s="22">
        <v>0</v>
      </c>
      <c r="AA123" s="22">
        <v>2739</v>
      </c>
      <c r="AB123" s="22">
        <v>0</v>
      </c>
      <c r="AC123" s="22">
        <v>0</v>
      </c>
      <c r="AD123" s="22">
        <v>0</v>
      </c>
      <c r="AE123" s="22">
        <v>1041130</v>
      </c>
      <c r="AF123" s="22">
        <v>4951489</v>
      </c>
      <c r="AG123" s="22">
        <v>358048</v>
      </c>
    </row>
    <row r="124" spans="1:33" x14ac:dyDescent="0.35">
      <c r="A124" s="22" t="s">
        <v>114</v>
      </c>
      <c r="B124" s="22" t="s">
        <v>294</v>
      </c>
      <c r="C124" s="22" t="s">
        <v>359</v>
      </c>
      <c r="D124" s="22" t="s">
        <v>360</v>
      </c>
      <c r="E124" s="22">
        <v>1939262</v>
      </c>
      <c r="F124" s="22">
        <v>136063</v>
      </c>
      <c r="G124" s="22">
        <v>0</v>
      </c>
      <c r="H124" s="22">
        <v>1050</v>
      </c>
      <c r="I124" s="22">
        <v>193406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>
        <v>118198</v>
      </c>
      <c r="Q124" s="22">
        <v>448717</v>
      </c>
      <c r="R124" s="22">
        <v>1490545</v>
      </c>
      <c r="S124" s="22">
        <v>0</v>
      </c>
      <c r="T124" s="22">
        <v>508920</v>
      </c>
      <c r="U124" s="22">
        <v>136063</v>
      </c>
      <c r="V124" s="22">
        <v>0</v>
      </c>
      <c r="W124" s="22">
        <v>1050</v>
      </c>
      <c r="X124" s="22">
        <v>193406</v>
      </c>
      <c r="Y124" s="22">
        <v>0</v>
      </c>
      <c r="Z124" s="22">
        <v>0</v>
      </c>
      <c r="AA124" s="22">
        <v>0</v>
      </c>
      <c r="AB124" s="22">
        <v>0</v>
      </c>
      <c r="AC124" s="22">
        <v>0</v>
      </c>
      <c r="AD124" s="22">
        <v>0</v>
      </c>
      <c r="AE124" s="22">
        <v>118198</v>
      </c>
      <c r="AF124" s="22">
        <v>448717</v>
      </c>
      <c r="AG124" s="22">
        <v>60203</v>
      </c>
    </row>
    <row r="125" spans="1:33" x14ac:dyDescent="0.35">
      <c r="A125" s="22" t="s">
        <v>114</v>
      </c>
      <c r="B125" s="22" t="s">
        <v>294</v>
      </c>
      <c r="C125" s="22" t="s">
        <v>361</v>
      </c>
      <c r="D125" s="22" t="s">
        <v>362</v>
      </c>
      <c r="E125" s="22">
        <v>6226725</v>
      </c>
      <c r="F125" s="22">
        <v>576048</v>
      </c>
      <c r="G125" s="22">
        <v>0</v>
      </c>
      <c r="H125" s="22">
        <v>171560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>
        <v>76411</v>
      </c>
      <c r="Q125" s="22">
        <v>824019</v>
      </c>
      <c r="R125" s="22">
        <v>5402706</v>
      </c>
      <c r="S125" s="22">
        <v>0</v>
      </c>
      <c r="T125" s="22">
        <v>824019</v>
      </c>
      <c r="U125" s="22">
        <v>576048</v>
      </c>
      <c r="V125" s="22">
        <v>0</v>
      </c>
      <c r="W125" s="22">
        <v>171560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76411</v>
      </c>
      <c r="AF125" s="22">
        <v>824019</v>
      </c>
      <c r="AG125" s="22">
        <v>0</v>
      </c>
    </row>
    <row r="126" spans="1:33" x14ac:dyDescent="0.35">
      <c r="A126" s="22" t="s">
        <v>114</v>
      </c>
      <c r="B126" s="22" t="s">
        <v>294</v>
      </c>
      <c r="C126" s="22" t="s">
        <v>363</v>
      </c>
      <c r="D126" s="22" t="s">
        <v>364</v>
      </c>
      <c r="E126" s="22">
        <v>2587368</v>
      </c>
      <c r="F126" s="22">
        <v>14750</v>
      </c>
      <c r="G126" s="22">
        <v>4112</v>
      </c>
      <c r="H126" s="22">
        <v>29832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>
        <v>118457</v>
      </c>
      <c r="Q126" s="22">
        <v>167151</v>
      </c>
      <c r="R126" s="22">
        <v>2420217</v>
      </c>
      <c r="S126" s="22">
        <v>0</v>
      </c>
      <c r="T126" s="22">
        <v>194230</v>
      </c>
      <c r="U126" s="22">
        <v>14750</v>
      </c>
      <c r="V126" s="22">
        <v>4112</v>
      </c>
      <c r="W126" s="22">
        <v>29832</v>
      </c>
      <c r="X126" s="22">
        <v>0</v>
      </c>
      <c r="Y126" s="22">
        <v>0</v>
      </c>
      <c r="Z126" s="22">
        <v>0</v>
      </c>
      <c r="AA126" s="22">
        <v>0</v>
      </c>
      <c r="AB126" s="22">
        <v>0</v>
      </c>
      <c r="AC126" s="22">
        <v>0</v>
      </c>
      <c r="AD126" s="22">
        <v>0</v>
      </c>
      <c r="AE126" s="22">
        <v>118457</v>
      </c>
      <c r="AF126" s="22">
        <v>167151</v>
      </c>
      <c r="AG126" s="22">
        <v>27079</v>
      </c>
    </row>
    <row r="127" spans="1:33" x14ac:dyDescent="0.35">
      <c r="A127" s="22" t="s">
        <v>114</v>
      </c>
      <c r="B127" s="22" t="s">
        <v>294</v>
      </c>
      <c r="C127" s="22" t="s">
        <v>365</v>
      </c>
      <c r="D127" s="22" t="s">
        <v>366</v>
      </c>
      <c r="E127" s="22">
        <v>7426293</v>
      </c>
      <c r="F127" s="22">
        <v>6711</v>
      </c>
      <c r="G127" s="22">
        <v>0</v>
      </c>
      <c r="H127" s="22">
        <v>32734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161565</v>
      </c>
      <c r="P127" s="22">
        <v>209330</v>
      </c>
      <c r="Q127" s="22">
        <v>410340</v>
      </c>
      <c r="R127" s="22">
        <v>7015953</v>
      </c>
      <c r="S127" s="22">
        <v>0</v>
      </c>
      <c r="T127" s="22">
        <v>589868</v>
      </c>
      <c r="U127" s="22">
        <v>6711</v>
      </c>
      <c r="V127" s="22">
        <v>0</v>
      </c>
      <c r="W127" s="22">
        <v>32734</v>
      </c>
      <c r="X127" s="22">
        <v>0</v>
      </c>
      <c r="Y127" s="22">
        <v>0</v>
      </c>
      <c r="Z127" s="22">
        <v>0</v>
      </c>
      <c r="AA127" s="22">
        <v>0</v>
      </c>
      <c r="AB127" s="22">
        <v>0</v>
      </c>
      <c r="AC127" s="22">
        <v>0</v>
      </c>
      <c r="AD127" s="22">
        <v>161565</v>
      </c>
      <c r="AE127" s="22">
        <v>209330</v>
      </c>
      <c r="AF127" s="22">
        <v>410340</v>
      </c>
      <c r="AG127" s="22">
        <v>179528</v>
      </c>
    </row>
    <row r="128" spans="1:33" x14ac:dyDescent="0.35">
      <c r="A128" s="22" t="s">
        <v>114</v>
      </c>
      <c r="B128" s="22" t="s">
        <v>294</v>
      </c>
      <c r="C128" s="22" t="s">
        <v>369</v>
      </c>
      <c r="D128" s="22" t="s">
        <v>370</v>
      </c>
      <c r="E128" s="22">
        <v>884053</v>
      </c>
      <c r="F128" s="22">
        <v>0</v>
      </c>
      <c r="G128" s="22">
        <v>0</v>
      </c>
      <c r="H128" s="22">
        <v>321695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>
        <v>543433</v>
      </c>
      <c r="Q128" s="22">
        <v>865128</v>
      </c>
      <c r="R128" s="22">
        <v>18925</v>
      </c>
      <c r="S128" s="22">
        <v>0</v>
      </c>
      <c r="T128" s="22">
        <v>865128</v>
      </c>
      <c r="U128" s="22">
        <v>0</v>
      </c>
      <c r="V128" s="22">
        <v>0</v>
      </c>
      <c r="W128" s="22">
        <v>321695</v>
      </c>
      <c r="X128" s="22">
        <v>0</v>
      </c>
      <c r="Y128" s="22">
        <v>0</v>
      </c>
      <c r="Z128" s="22">
        <v>0</v>
      </c>
      <c r="AA128" s="22">
        <v>0</v>
      </c>
      <c r="AB128" s="22">
        <v>0</v>
      </c>
      <c r="AC128" s="22">
        <v>0</v>
      </c>
      <c r="AD128" s="22">
        <v>0</v>
      </c>
      <c r="AE128" s="22">
        <v>543433</v>
      </c>
      <c r="AF128" s="22">
        <v>865128</v>
      </c>
      <c r="AG128" s="22">
        <v>0</v>
      </c>
    </row>
    <row r="129" spans="1:33" x14ac:dyDescent="0.35">
      <c r="A129" s="22" t="s">
        <v>114</v>
      </c>
      <c r="B129" s="22" t="s">
        <v>294</v>
      </c>
      <c r="C129" s="22" t="s">
        <v>371</v>
      </c>
      <c r="D129" s="22" t="s">
        <v>372</v>
      </c>
      <c r="E129" s="22">
        <v>5351109</v>
      </c>
      <c r="F129" s="22">
        <v>0</v>
      </c>
      <c r="G129" s="22">
        <v>0</v>
      </c>
      <c r="H129" s="22">
        <v>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>
        <v>113721</v>
      </c>
      <c r="Q129" s="22">
        <v>113721</v>
      </c>
      <c r="R129" s="22">
        <v>5237388</v>
      </c>
      <c r="S129" s="22">
        <v>109250</v>
      </c>
      <c r="T129" s="22">
        <v>222971</v>
      </c>
      <c r="U129" s="22">
        <v>0</v>
      </c>
      <c r="V129" s="22">
        <v>0</v>
      </c>
      <c r="W129" s="22">
        <v>109250</v>
      </c>
      <c r="X129" s="22">
        <v>0</v>
      </c>
      <c r="Y129" s="22">
        <v>0</v>
      </c>
      <c r="Z129" s="22">
        <v>0</v>
      </c>
      <c r="AA129" s="22">
        <v>0</v>
      </c>
      <c r="AB129" s="22">
        <v>0</v>
      </c>
      <c r="AC129" s="22">
        <v>0</v>
      </c>
      <c r="AD129" s="22">
        <v>0</v>
      </c>
      <c r="AE129" s="22">
        <v>113721</v>
      </c>
      <c r="AF129" s="22">
        <v>222971</v>
      </c>
      <c r="AG129" s="22">
        <v>0</v>
      </c>
    </row>
    <row r="130" spans="1:33" x14ac:dyDescent="0.35">
      <c r="A130" s="22" t="s">
        <v>114</v>
      </c>
      <c r="B130" s="22" t="s">
        <v>294</v>
      </c>
      <c r="C130" s="22" t="s">
        <v>373</v>
      </c>
      <c r="D130" s="22" t="s">
        <v>374</v>
      </c>
      <c r="E130" s="22">
        <v>3451631</v>
      </c>
      <c r="F130" s="22">
        <v>0</v>
      </c>
      <c r="G130" s="22">
        <v>0</v>
      </c>
      <c r="H130" s="22"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>
        <v>98095</v>
      </c>
      <c r="Q130" s="22">
        <v>98095</v>
      </c>
      <c r="R130" s="22">
        <v>3353536</v>
      </c>
      <c r="S130" s="22">
        <v>556888</v>
      </c>
      <c r="T130" s="22">
        <v>679108</v>
      </c>
      <c r="U130" s="22">
        <v>410508</v>
      </c>
      <c r="V130" s="22">
        <v>0</v>
      </c>
      <c r="W130" s="22">
        <v>146380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0</v>
      </c>
      <c r="AD130" s="22">
        <v>0</v>
      </c>
      <c r="AE130" s="22">
        <v>98095</v>
      </c>
      <c r="AF130" s="22">
        <v>654983</v>
      </c>
      <c r="AG130" s="22">
        <v>24125</v>
      </c>
    </row>
    <row r="131" spans="1:33" x14ac:dyDescent="0.35">
      <c r="A131" s="22" t="s">
        <v>114</v>
      </c>
      <c r="B131" s="22" t="s">
        <v>294</v>
      </c>
      <c r="C131" s="22" t="s">
        <v>375</v>
      </c>
      <c r="D131" s="22" t="s">
        <v>376</v>
      </c>
      <c r="E131" s="22">
        <v>3142855</v>
      </c>
      <c r="F131" s="22">
        <v>0</v>
      </c>
      <c r="G131" s="22">
        <v>0</v>
      </c>
      <c r="H131" s="22"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>
        <v>21564</v>
      </c>
      <c r="Q131" s="22">
        <v>21564</v>
      </c>
      <c r="R131" s="22">
        <v>3121291</v>
      </c>
      <c r="S131" s="22">
        <v>187910</v>
      </c>
      <c r="T131" s="22">
        <v>430672</v>
      </c>
      <c r="U131" s="22">
        <v>172796</v>
      </c>
      <c r="V131" s="22">
        <v>0</v>
      </c>
      <c r="W131" s="22">
        <v>15114</v>
      </c>
      <c r="X131" s="22">
        <v>0</v>
      </c>
      <c r="Y131" s="22">
        <v>0</v>
      </c>
      <c r="Z131" s="22">
        <v>0</v>
      </c>
      <c r="AA131" s="22">
        <v>0</v>
      </c>
      <c r="AB131" s="22">
        <v>0</v>
      </c>
      <c r="AC131" s="22">
        <v>0</v>
      </c>
      <c r="AD131" s="22">
        <v>0</v>
      </c>
      <c r="AE131" s="22">
        <v>21564</v>
      </c>
      <c r="AF131" s="22">
        <v>209474</v>
      </c>
      <c r="AG131" s="22">
        <v>221198</v>
      </c>
    </row>
    <row r="132" spans="1:33" x14ac:dyDescent="0.35">
      <c r="A132" s="22" t="s">
        <v>114</v>
      </c>
      <c r="B132" s="22" t="s">
        <v>294</v>
      </c>
      <c r="C132" s="22" t="s">
        <v>377</v>
      </c>
      <c r="D132" s="22" t="s">
        <v>378</v>
      </c>
      <c r="E132" s="22">
        <v>2633694</v>
      </c>
      <c r="F132" s="22">
        <v>865455</v>
      </c>
      <c r="G132" s="22">
        <v>0</v>
      </c>
      <c r="H132" s="22">
        <v>257762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571653</v>
      </c>
      <c r="Q132" s="22">
        <v>1694870</v>
      </c>
      <c r="R132" s="22">
        <v>938824</v>
      </c>
      <c r="S132" s="22">
        <v>1528349</v>
      </c>
      <c r="T132" s="22">
        <v>3223219</v>
      </c>
      <c r="U132" s="22">
        <v>865455</v>
      </c>
      <c r="V132" s="22">
        <v>0</v>
      </c>
      <c r="W132" s="22">
        <v>486111</v>
      </c>
      <c r="X132" s="22">
        <v>0</v>
      </c>
      <c r="Y132" s="22">
        <v>0</v>
      </c>
      <c r="Z132" s="22">
        <v>0</v>
      </c>
      <c r="AA132" s="22">
        <v>0</v>
      </c>
      <c r="AB132" s="22">
        <v>0</v>
      </c>
      <c r="AC132" s="22">
        <v>0</v>
      </c>
      <c r="AD132" s="22">
        <v>0</v>
      </c>
      <c r="AE132" s="22">
        <v>1804499</v>
      </c>
      <c r="AF132" s="22">
        <v>3156065</v>
      </c>
      <c r="AG132" s="22">
        <v>67154</v>
      </c>
    </row>
    <row r="133" spans="1:33" x14ac:dyDescent="0.35">
      <c r="A133" s="22" t="s">
        <v>114</v>
      </c>
      <c r="B133" s="22" t="s">
        <v>294</v>
      </c>
      <c r="C133" s="22" t="s">
        <v>379</v>
      </c>
      <c r="D133" s="22" t="s">
        <v>380</v>
      </c>
      <c r="E133" s="22">
        <v>7693743</v>
      </c>
      <c r="F133" s="22">
        <v>260290</v>
      </c>
      <c r="G133" s="22">
        <v>0</v>
      </c>
      <c r="H133" s="22">
        <v>6228</v>
      </c>
      <c r="I133" s="22">
        <v>0</v>
      </c>
      <c r="J133" s="22">
        <v>17500</v>
      </c>
      <c r="K133" s="22">
        <v>0</v>
      </c>
      <c r="L133" s="22">
        <v>0</v>
      </c>
      <c r="M133" s="22">
        <v>0</v>
      </c>
      <c r="N133" s="22">
        <v>127082</v>
      </c>
      <c r="O133" s="22">
        <v>0</v>
      </c>
      <c r="P133" s="22">
        <v>315551</v>
      </c>
      <c r="Q133" s="22">
        <v>726651</v>
      </c>
      <c r="R133" s="22">
        <v>6967092</v>
      </c>
      <c r="S133" s="22">
        <v>593519</v>
      </c>
      <c r="T133" s="22">
        <v>1379174</v>
      </c>
      <c r="U133" s="22">
        <v>860035</v>
      </c>
      <c r="V133" s="22">
        <v>152290</v>
      </c>
      <c r="W133" s="22">
        <v>0</v>
      </c>
      <c r="X133" s="22">
        <v>0</v>
      </c>
      <c r="Y133" s="22">
        <v>0</v>
      </c>
      <c r="Z133" s="22">
        <v>0</v>
      </c>
      <c r="AA133" s="22">
        <v>0</v>
      </c>
      <c r="AB133" s="22">
        <v>0</v>
      </c>
      <c r="AC133" s="22">
        <v>0</v>
      </c>
      <c r="AD133" s="22">
        <v>0</v>
      </c>
      <c r="AE133" s="22">
        <v>307845</v>
      </c>
      <c r="AF133" s="22">
        <v>1320170</v>
      </c>
      <c r="AG133" s="22">
        <v>59004</v>
      </c>
    </row>
    <row r="134" spans="1:33" x14ac:dyDescent="0.35">
      <c r="A134" s="22" t="s">
        <v>114</v>
      </c>
      <c r="B134" s="22" t="s">
        <v>294</v>
      </c>
      <c r="C134" s="22" t="s">
        <v>381</v>
      </c>
      <c r="D134" s="22" t="s">
        <v>382</v>
      </c>
      <c r="E134" s="22">
        <v>17939498</v>
      </c>
      <c r="F134" s="22">
        <v>5625639</v>
      </c>
      <c r="G134" s="22">
        <v>0</v>
      </c>
      <c r="H134" s="22">
        <v>3763744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9389383</v>
      </c>
      <c r="R134" s="22">
        <v>8550115</v>
      </c>
      <c r="S134" s="22">
        <v>3000766</v>
      </c>
      <c r="T134" s="22">
        <v>39800593</v>
      </c>
      <c r="U134" s="22">
        <v>8563553</v>
      </c>
      <c r="V134" s="22">
        <v>0</v>
      </c>
      <c r="W134" s="22">
        <v>3763744</v>
      </c>
      <c r="X134" s="22">
        <v>0</v>
      </c>
      <c r="Y134" s="22">
        <v>0</v>
      </c>
      <c r="Z134" s="22">
        <v>0</v>
      </c>
      <c r="AA134" s="22">
        <v>0</v>
      </c>
      <c r="AB134" s="22">
        <v>0</v>
      </c>
      <c r="AC134" s="22">
        <v>0</v>
      </c>
      <c r="AD134" s="22">
        <v>0</v>
      </c>
      <c r="AE134" s="22">
        <v>27123698</v>
      </c>
      <c r="AF134" s="22">
        <v>39450995</v>
      </c>
      <c r="AG134" s="22">
        <v>349598</v>
      </c>
    </row>
    <row r="135" spans="1:33" x14ac:dyDescent="0.35">
      <c r="A135" s="22" t="s">
        <v>114</v>
      </c>
      <c r="B135" s="22" t="s">
        <v>294</v>
      </c>
      <c r="C135" s="22" t="s">
        <v>383</v>
      </c>
      <c r="D135" s="22" t="s">
        <v>384</v>
      </c>
      <c r="E135" s="22">
        <v>2226016</v>
      </c>
      <c r="F135" s="22">
        <v>1461601</v>
      </c>
      <c r="G135" s="22">
        <v>0</v>
      </c>
      <c r="H135" s="22">
        <v>-126207</v>
      </c>
      <c r="I135" s="22">
        <v>0</v>
      </c>
      <c r="J135" s="22">
        <v>0</v>
      </c>
      <c r="K135" s="22">
        <v>0</v>
      </c>
      <c r="L135" s="22">
        <v>21790</v>
      </c>
      <c r="M135" s="22">
        <v>0</v>
      </c>
      <c r="N135" s="22">
        <v>0</v>
      </c>
      <c r="O135" s="22">
        <v>0</v>
      </c>
      <c r="P135" s="22">
        <v>553132</v>
      </c>
      <c r="Q135" s="22">
        <v>1910316</v>
      </c>
      <c r="R135" s="22">
        <v>315700</v>
      </c>
      <c r="S135" s="22">
        <v>500397</v>
      </c>
      <c r="T135" s="22">
        <v>2410713</v>
      </c>
      <c r="U135" s="22">
        <v>1461601</v>
      </c>
      <c r="V135" s="22">
        <v>0</v>
      </c>
      <c r="W135" s="22">
        <v>374190</v>
      </c>
      <c r="X135" s="22">
        <v>0</v>
      </c>
      <c r="Y135" s="22">
        <v>0</v>
      </c>
      <c r="Z135" s="22">
        <v>0</v>
      </c>
      <c r="AA135" s="22">
        <v>21790</v>
      </c>
      <c r="AB135" s="22">
        <v>0</v>
      </c>
      <c r="AC135" s="22">
        <v>0</v>
      </c>
      <c r="AD135" s="22">
        <v>0</v>
      </c>
      <c r="AE135" s="22">
        <v>553132</v>
      </c>
      <c r="AF135" s="22">
        <v>2410713</v>
      </c>
      <c r="AG135" s="22">
        <v>0</v>
      </c>
    </row>
    <row r="136" spans="1:33" x14ac:dyDescent="0.35">
      <c r="A136" s="22" t="s">
        <v>114</v>
      </c>
      <c r="B136" s="22" t="s">
        <v>294</v>
      </c>
      <c r="C136" s="22" t="s">
        <v>385</v>
      </c>
      <c r="D136" s="22" t="s">
        <v>386</v>
      </c>
      <c r="E136" s="22">
        <v>17314689</v>
      </c>
      <c r="F136" s="22">
        <v>605007</v>
      </c>
      <c r="G136" s="22">
        <v>0</v>
      </c>
      <c r="H136" s="22">
        <v>411358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>
        <v>533075</v>
      </c>
      <c r="Q136" s="22">
        <v>1549440</v>
      </c>
      <c r="R136" s="22">
        <v>15765249</v>
      </c>
      <c r="S136" s="22">
        <v>881406</v>
      </c>
      <c r="T136" s="22">
        <v>2430846</v>
      </c>
      <c r="U136" s="22">
        <v>605007</v>
      </c>
      <c r="V136" s="22">
        <v>881406</v>
      </c>
      <c r="W136" s="22">
        <v>411358</v>
      </c>
      <c r="X136" s="22">
        <v>0</v>
      </c>
      <c r="Y136" s="22">
        <v>0</v>
      </c>
      <c r="Z136" s="22">
        <v>0</v>
      </c>
      <c r="AA136" s="22">
        <v>0</v>
      </c>
      <c r="AB136" s="22">
        <v>0</v>
      </c>
      <c r="AC136" s="22">
        <v>0</v>
      </c>
      <c r="AD136" s="22">
        <v>0</v>
      </c>
      <c r="AE136" s="22">
        <v>533075</v>
      </c>
      <c r="AF136" s="22">
        <v>2430846</v>
      </c>
      <c r="AG136" s="22">
        <v>0</v>
      </c>
    </row>
    <row r="137" spans="1:33" x14ac:dyDescent="0.35">
      <c r="A137" s="22" t="s">
        <v>114</v>
      </c>
      <c r="B137" s="22" t="s">
        <v>294</v>
      </c>
      <c r="C137" s="22" t="s">
        <v>387</v>
      </c>
      <c r="D137" s="22" t="s">
        <v>388</v>
      </c>
      <c r="E137" s="22">
        <v>796080</v>
      </c>
      <c r="F137" s="22">
        <v>250683</v>
      </c>
      <c r="G137" s="22">
        <v>50429</v>
      </c>
      <c r="H137" s="22">
        <v>28056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>
        <v>205305</v>
      </c>
      <c r="Q137" s="22">
        <v>534473</v>
      </c>
      <c r="R137" s="22">
        <v>261607</v>
      </c>
      <c r="S137" s="22">
        <v>991256</v>
      </c>
      <c r="T137" s="22">
        <v>1525729</v>
      </c>
      <c r="U137" s="22">
        <v>842409</v>
      </c>
      <c r="V137" s="22">
        <v>50429</v>
      </c>
      <c r="W137" s="22">
        <v>427586</v>
      </c>
      <c r="X137" s="22">
        <v>0</v>
      </c>
      <c r="Y137" s="22">
        <v>0</v>
      </c>
      <c r="Z137" s="22">
        <v>0</v>
      </c>
      <c r="AA137" s="22">
        <v>0</v>
      </c>
      <c r="AB137" s="22">
        <v>0</v>
      </c>
      <c r="AC137" s="22">
        <v>0</v>
      </c>
      <c r="AD137" s="22">
        <v>0</v>
      </c>
      <c r="AE137" s="22">
        <v>205305</v>
      </c>
      <c r="AF137" s="22">
        <v>1525729</v>
      </c>
      <c r="AG137" s="22">
        <v>0</v>
      </c>
    </row>
    <row r="138" spans="1:33" x14ac:dyDescent="0.35">
      <c r="A138" s="22" t="s">
        <v>114</v>
      </c>
      <c r="B138" s="22" t="s">
        <v>294</v>
      </c>
      <c r="C138" s="22" t="s">
        <v>389</v>
      </c>
      <c r="D138" s="22" t="s">
        <v>390</v>
      </c>
      <c r="E138" s="22">
        <v>928985</v>
      </c>
      <c r="F138" s="22">
        <v>0</v>
      </c>
      <c r="G138" s="22">
        <v>0</v>
      </c>
      <c r="H138" s="22">
        <v>16709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40145</v>
      </c>
      <c r="Q138" s="22">
        <v>56854</v>
      </c>
      <c r="R138" s="22">
        <v>872131</v>
      </c>
      <c r="S138" s="22">
        <v>0</v>
      </c>
      <c r="T138" s="22">
        <v>533795</v>
      </c>
      <c r="U138" s="22">
        <v>264588</v>
      </c>
      <c r="V138" s="22">
        <v>0</v>
      </c>
      <c r="W138" s="22">
        <v>185039</v>
      </c>
      <c r="X138" s="22">
        <v>0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40145</v>
      </c>
      <c r="AF138" s="22">
        <v>489772</v>
      </c>
      <c r="AG138" s="22">
        <v>44023</v>
      </c>
    </row>
    <row r="139" spans="1:33" x14ac:dyDescent="0.35">
      <c r="A139" s="22" t="s">
        <v>114</v>
      </c>
      <c r="B139" s="22" t="s">
        <v>294</v>
      </c>
      <c r="C139" s="22" t="s">
        <v>391</v>
      </c>
      <c r="D139" s="22" t="s">
        <v>392</v>
      </c>
      <c r="E139" s="22">
        <v>5060767</v>
      </c>
      <c r="F139" s="22">
        <v>0</v>
      </c>
      <c r="G139" s="22">
        <v>0</v>
      </c>
      <c r="H139" s="22">
        <v>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>
        <v>267433</v>
      </c>
      <c r="Q139" s="22">
        <v>267433</v>
      </c>
      <c r="R139" s="22">
        <v>4793334</v>
      </c>
      <c r="S139" s="22">
        <v>0</v>
      </c>
      <c r="T139" s="22">
        <v>325591</v>
      </c>
      <c r="U139" s="22">
        <v>0</v>
      </c>
      <c r="V139" s="22">
        <v>0</v>
      </c>
      <c r="W139" s="22">
        <v>0</v>
      </c>
      <c r="X139" s="22">
        <v>0</v>
      </c>
      <c r="Y139" s="22">
        <v>0</v>
      </c>
      <c r="Z139" s="22">
        <v>0</v>
      </c>
      <c r="AA139" s="22">
        <v>0</v>
      </c>
      <c r="AB139" s="22">
        <v>0</v>
      </c>
      <c r="AC139" s="22">
        <v>0</v>
      </c>
      <c r="AD139" s="22">
        <v>0</v>
      </c>
      <c r="AE139" s="22">
        <v>267433</v>
      </c>
      <c r="AF139" s="22">
        <v>267433</v>
      </c>
      <c r="AG139" s="22">
        <v>58158</v>
      </c>
    </row>
    <row r="140" spans="1:33" x14ac:dyDescent="0.35">
      <c r="A140" s="22" t="s">
        <v>114</v>
      </c>
      <c r="B140" s="22" t="s">
        <v>294</v>
      </c>
      <c r="C140" s="22" t="s">
        <v>393</v>
      </c>
      <c r="D140" s="22" t="s">
        <v>394</v>
      </c>
      <c r="E140" s="22">
        <v>3435208</v>
      </c>
      <c r="F140" s="22">
        <v>117350</v>
      </c>
      <c r="G140" s="22">
        <v>102888</v>
      </c>
      <c r="H140" s="22">
        <v>-72936</v>
      </c>
      <c r="I140" s="22">
        <v>2098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  <c r="P140" s="22">
        <v>2658</v>
      </c>
      <c r="Q140" s="22">
        <v>152058</v>
      </c>
      <c r="R140" s="22">
        <v>3283150</v>
      </c>
      <c r="S140" s="22">
        <v>578370</v>
      </c>
      <c r="T140" s="22">
        <v>738428</v>
      </c>
      <c r="U140" s="22">
        <v>466798</v>
      </c>
      <c r="V140" s="22">
        <v>102888</v>
      </c>
      <c r="W140" s="22">
        <v>155986</v>
      </c>
      <c r="X140" s="22">
        <v>2098</v>
      </c>
      <c r="Y140" s="22">
        <v>0</v>
      </c>
      <c r="Z140" s="22">
        <v>0</v>
      </c>
      <c r="AA140" s="22">
        <v>0</v>
      </c>
      <c r="AB140" s="22">
        <v>0</v>
      </c>
      <c r="AC140" s="22">
        <v>0</v>
      </c>
      <c r="AD140" s="22">
        <v>0</v>
      </c>
      <c r="AE140" s="22">
        <v>2658</v>
      </c>
      <c r="AF140" s="22">
        <v>730428</v>
      </c>
      <c r="AG140" s="22">
        <v>8000</v>
      </c>
    </row>
    <row r="141" spans="1:33" x14ac:dyDescent="0.35">
      <c r="A141" s="22" t="s">
        <v>114</v>
      </c>
      <c r="B141" s="22" t="s">
        <v>294</v>
      </c>
      <c r="C141" s="22" t="s">
        <v>395</v>
      </c>
      <c r="D141" s="22" t="s">
        <v>396</v>
      </c>
      <c r="E141" s="22">
        <v>2116458</v>
      </c>
      <c r="F141" s="22">
        <v>6527</v>
      </c>
      <c r="G141" s="22">
        <v>0</v>
      </c>
      <c r="H141" s="22">
        <v>136177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>
        <v>403130</v>
      </c>
      <c r="Q141" s="22">
        <v>545834</v>
      </c>
      <c r="R141" s="22">
        <v>1570624</v>
      </c>
      <c r="S141" s="22">
        <v>0</v>
      </c>
      <c r="T141" s="22">
        <v>545834</v>
      </c>
      <c r="U141" s="22">
        <v>6527</v>
      </c>
      <c r="V141" s="22">
        <v>0</v>
      </c>
      <c r="W141" s="22">
        <v>136177</v>
      </c>
      <c r="X141" s="22">
        <v>0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403130</v>
      </c>
      <c r="AF141" s="22">
        <v>545834</v>
      </c>
      <c r="AG141" s="22">
        <v>0</v>
      </c>
    </row>
    <row r="142" spans="1:33" x14ac:dyDescent="0.35">
      <c r="A142" s="22" t="s">
        <v>114</v>
      </c>
      <c r="B142" s="22" t="s">
        <v>294</v>
      </c>
      <c r="C142" s="22" t="s">
        <v>397</v>
      </c>
      <c r="D142" s="22" t="s">
        <v>398</v>
      </c>
      <c r="E142" s="22">
        <v>941223</v>
      </c>
      <c r="F142" s="22">
        <v>248554</v>
      </c>
      <c r="G142" s="22">
        <v>0</v>
      </c>
      <c r="H142" s="22"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2">
        <v>0</v>
      </c>
      <c r="P142" s="22">
        <v>27332</v>
      </c>
      <c r="Q142" s="22">
        <v>275886</v>
      </c>
      <c r="R142" s="22">
        <v>665337</v>
      </c>
      <c r="S142" s="22">
        <v>0</v>
      </c>
      <c r="T142" s="22">
        <v>726676</v>
      </c>
      <c r="U142" s="22">
        <v>573177</v>
      </c>
      <c r="V142" s="22">
        <v>0</v>
      </c>
      <c r="W142" s="22">
        <v>0</v>
      </c>
      <c r="X142" s="22"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27331</v>
      </c>
      <c r="AF142" s="22">
        <v>600508</v>
      </c>
      <c r="AG142" s="22">
        <v>126168</v>
      </c>
    </row>
    <row r="143" spans="1:33" x14ac:dyDescent="0.35">
      <c r="A143" s="22" t="s">
        <v>114</v>
      </c>
      <c r="B143" s="22" t="s">
        <v>294</v>
      </c>
      <c r="C143" s="22" t="s">
        <v>399</v>
      </c>
      <c r="D143" s="22" t="s">
        <v>400</v>
      </c>
      <c r="E143" s="22">
        <v>397219</v>
      </c>
      <c r="F143" s="22">
        <v>91281</v>
      </c>
      <c r="G143" s="22">
        <v>0</v>
      </c>
      <c r="H143" s="22">
        <v>32769</v>
      </c>
      <c r="I143" s="22">
        <v>112942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>
        <v>44185</v>
      </c>
      <c r="Q143" s="22">
        <v>281177</v>
      </c>
      <c r="R143" s="22">
        <v>116042</v>
      </c>
      <c r="S143" s="22">
        <v>0</v>
      </c>
      <c r="T143" s="22">
        <v>323045</v>
      </c>
      <c r="U143" s="22">
        <v>91281</v>
      </c>
      <c r="V143" s="22">
        <v>0</v>
      </c>
      <c r="W143" s="22">
        <v>32769</v>
      </c>
      <c r="X143" s="22">
        <v>112942</v>
      </c>
      <c r="Y143" s="22">
        <v>0</v>
      </c>
      <c r="Z143" s="22">
        <v>0</v>
      </c>
      <c r="AA143" s="22">
        <v>0</v>
      </c>
      <c r="AB143" s="22">
        <v>0</v>
      </c>
      <c r="AC143" s="22">
        <v>0</v>
      </c>
      <c r="AD143" s="22">
        <v>0</v>
      </c>
      <c r="AE143" s="22">
        <v>44185</v>
      </c>
      <c r="AF143" s="22">
        <v>281177</v>
      </c>
      <c r="AG143" s="22">
        <v>41868</v>
      </c>
    </row>
    <row r="144" spans="1:33" x14ac:dyDescent="0.35">
      <c r="A144" s="22" t="s">
        <v>114</v>
      </c>
      <c r="B144" s="22" t="s">
        <v>294</v>
      </c>
      <c r="C144" s="22" t="s">
        <v>401</v>
      </c>
      <c r="D144" s="22" t="s">
        <v>402</v>
      </c>
      <c r="E144" s="22">
        <v>1196217</v>
      </c>
      <c r="F144" s="22">
        <v>399965</v>
      </c>
      <c r="G144" s="22">
        <v>0</v>
      </c>
      <c r="H144" s="22">
        <v>220288</v>
      </c>
      <c r="I144" s="22">
        <v>145211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>
        <v>74046</v>
      </c>
      <c r="Q144" s="22">
        <v>839510</v>
      </c>
      <c r="R144" s="22">
        <v>356707</v>
      </c>
      <c r="S144" s="22">
        <v>0</v>
      </c>
      <c r="T144" s="22">
        <v>852233</v>
      </c>
      <c r="U144" s="22">
        <v>839510</v>
      </c>
      <c r="V144" s="22">
        <v>0</v>
      </c>
      <c r="W144" s="22">
        <v>0</v>
      </c>
      <c r="X144" s="22">
        <v>0</v>
      </c>
      <c r="Y144" s="22">
        <v>0</v>
      </c>
      <c r="Z144" s="22">
        <v>0</v>
      </c>
      <c r="AA144" s="22">
        <v>0</v>
      </c>
      <c r="AB144" s="22">
        <v>0</v>
      </c>
      <c r="AC144" s="22">
        <v>0</v>
      </c>
      <c r="AD144" s="22">
        <v>0</v>
      </c>
      <c r="AE144" s="22">
        <v>0</v>
      </c>
      <c r="AF144" s="22">
        <v>839510</v>
      </c>
      <c r="AG144" s="22">
        <v>12723</v>
      </c>
    </row>
    <row r="145" spans="1:33" x14ac:dyDescent="0.35">
      <c r="A145" s="22" t="s">
        <v>114</v>
      </c>
      <c r="B145" s="22" t="s">
        <v>294</v>
      </c>
      <c r="C145" s="22" t="s">
        <v>403</v>
      </c>
      <c r="D145" s="22" t="s">
        <v>404</v>
      </c>
      <c r="E145" s="22">
        <v>2486443</v>
      </c>
      <c r="F145" s="22">
        <v>0</v>
      </c>
      <c r="G145" s="22">
        <v>0</v>
      </c>
      <c r="H145" s="22">
        <v>28721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>
        <v>0</v>
      </c>
      <c r="Q145" s="22">
        <v>28721</v>
      </c>
      <c r="R145" s="22">
        <v>2457722</v>
      </c>
      <c r="S145" s="22">
        <v>0</v>
      </c>
      <c r="T145" s="22">
        <v>28771</v>
      </c>
      <c r="U145" s="22">
        <v>0</v>
      </c>
      <c r="V145" s="22">
        <v>0</v>
      </c>
      <c r="W145" s="22">
        <v>28721</v>
      </c>
      <c r="X145" s="22">
        <v>0</v>
      </c>
      <c r="Y145" s="22">
        <v>0</v>
      </c>
      <c r="Z145" s="22">
        <v>0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28721</v>
      </c>
      <c r="AG145" s="22">
        <v>50</v>
      </c>
    </row>
    <row r="146" spans="1:33" x14ac:dyDescent="0.35">
      <c r="A146" s="22" t="s">
        <v>114</v>
      </c>
      <c r="B146" s="22" t="s">
        <v>294</v>
      </c>
      <c r="C146" s="22" t="s">
        <v>405</v>
      </c>
      <c r="D146" s="22" t="s">
        <v>406</v>
      </c>
      <c r="E146" s="22">
        <v>3356318</v>
      </c>
      <c r="F146" s="22">
        <v>-210839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>
        <v>0</v>
      </c>
      <c r="Q146" s="22">
        <v>-210839</v>
      </c>
      <c r="R146" s="22">
        <v>3567157</v>
      </c>
      <c r="S146" s="22">
        <v>1482090</v>
      </c>
      <c r="T146" s="22">
        <v>1518483</v>
      </c>
      <c r="U146" s="22">
        <v>926141</v>
      </c>
      <c r="V146" s="22">
        <v>0</v>
      </c>
      <c r="W146" s="22">
        <v>345110</v>
      </c>
      <c r="X146" s="22">
        <v>0</v>
      </c>
      <c r="Y146" s="22">
        <v>0</v>
      </c>
      <c r="Z146" s="22">
        <v>0</v>
      </c>
      <c r="AA146" s="22">
        <v>0</v>
      </c>
      <c r="AB146" s="22">
        <v>0</v>
      </c>
      <c r="AC146" s="22">
        <v>0</v>
      </c>
      <c r="AD146" s="22">
        <v>0</v>
      </c>
      <c r="AE146" s="22">
        <v>0</v>
      </c>
      <c r="AF146" s="22">
        <v>1271251</v>
      </c>
      <c r="AG146" s="22">
        <v>247232</v>
      </c>
    </row>
    <row r="147" spans="1:33" x14ac:dyDescent="0.35">
      <c r="A147" s="22" t="s">
        <v>114</v>
      </c>
      <c r="B147" s="22" t="s">
        <v>294</v>
      </c>
      <c r="C147" s="22" t="s">
        <v>407</v>
      </c>
      <c r="D147" s="22" t="s">
        <v>408</v>
      </c>
      <c r="E147" s="22">
        <v>5235597</v>
      </c>
      <c r="F147" s="22">
        <v>0</v>
      </c>
      <c r="G147" s="22">
        <v>0</v>
      </c>
      <c r="H147" s="22">
        <v>0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>
        <v>198071</v>
      </c>
      <c r="Q147" s="22">
        <v>198071</v>
      </c>
      <c r="R147" s="22">
        <v>5037526</v>
      </c>
      <c r="S147" s="22">
        <v>0</v>
      </c>
      <c r="T147" s="22">
        <v>360409</v>
      </c>
      <c r="U147" s="22">
        <v>0</v>
      </c>
      <c r="V147" s="22">
        <v>0</v>
      </c>
      <c r="W147" s="22">
        <v>0</v>
      </c>
      <c r="X147" s="22">
        <v>0</v>
      </c>
      <c r="Y147" s="22">
        <v>0</v>
      </c>
      <c r="Z147" s="22">
        <v>0</v>
      </c>
      <c r="AA147" s="22">
        <v>0</v>
      </c>
      <c r="AB147" s="22">
        <v>0</v>
      </c>
      <c r="AC147" s="22">
        <v>0</v>
      </c>
      <c r="AD147" s="22">
        <v>0</v>
      </c>
      <c r="AE147" s="22">
        <v>198071</v>
      </c>
      <c r="AF147" s="22">
        <v>198071</v>
      </c>
      <c r="AG147" s="22">
        <v>162338</v>
      </c>
    </row>
    <row r="148" spans="1:33" x14ac:dyDescent="0.35">
      <c r="A148" s="22" t="s">
        <v>114</v>
      </c>
      <c r="B148" s="22" t="s">
        <v>294</v>
      </c>
      <c r="C148" s="22" t="s">
        <v>409</v>
      </c>
      <c r="D148" s="22" t="s">
        <v>410</v>
      </c>
      <c r="E148" s="22">
        <v>967504</v>
      </c>
      <c r="F148" s="22">
        <v>382581</v>
      </c>
      <c r="G148" s="22">
        <v>0</v>
      </c>
      <c r="H148" s="22">
        <v>18773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55420</v>
      </c>
      <c r="Q148" s="22">
        <v>456774</v>
      </c>
      <c r="R148" s="22">
        <v>510730</v>
      </c>
      <c r="S148" s="22">
        <v>0</v>
      </c>
      <c r="T148" s="22">
        <v>727839</v>
      </c>
      <c r="U148" s="22">
        <v>382581</v>
      </c>
      <c r="V148" s="22">
        <v>0</v>
      </c>
      <c r="W148" s="22">
        <v>18773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55420</v>
      </c>
      <c r="AF148" s="22">
        <v>456774</v>
      </c>
      <c r="AG148" s="22">
        <v>271065</v>
      </c>
    </row>
    <row r="149" spans="1:33" x14ac:dyDescent="0.35">
      <c r="A149" s="22" t="s">
        <v>114</v>
      </c>
      <c r="B149" s="22" t="s">
        <v>294</v>
      </c>
      <c r="C149" s="22" t="s">
        <v>411</v>
      </c>
      <c r="D149" s="22" t="s">
        <v>412</v>
      </c>
      <c r="E149" s="22">
        <v>4269292</v>
      </c>
      <c r="F149" s="22">
        <v>108409</v>
      </c>
      <c r="G149" s="22">
        <v>12016</v>
      </c>
      <c r="H149" s="22"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11308</v>
      </c>
      <c r="P149" s="22">
        <v>78709</v>
      </c>
      <c r="Q149" s="22">
        <v>210442</v>
      </c>
      <c r="R149" s="22">
        <v>4058850</v>
      </c>
      <c r="S149" s="22">
        <v>15268</v>
      </c>
      <c r="T149" s="22">
        <v>348881</v>
      </c>
      <c r="U149" s="22">
        <v>108409</v>
      </c>
      <c r="V149" s="22">
        <v>12016</v>
      </c>
      <c r="W149" s="22"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11308</v>
      </c>
      <c r="AE149" s="22">
        <v>93977</v>
      </c>
      <c r="AF149" s="22">
        <v>225710</v>
      </c>
      <c r="AG149" s="22">
        <v>123171</v>
      </c>
    </row>
    <row r="150" spans="1:33" x14ac:dyDescent="0.35">
      <c r="A150" s="22" t="s">
        <v>114</v>
      </c>
      <c r="B150" s="22" t="s">
        <v>294</v>
      </c>
      <c r="C150" s="22" t="s">
        <v>413</v>
      </c>
      <c r="D150" s="22" t="s">
        <v>414</v>
      </c>
      <c r="E150" s="22">
        <v>3218539</v>
      </c>
      <c r="F150" s="22">
        <v>0</v>
      </c>
      <c r="G150" s="22">
        <v>0</v>
      </c>
      <c r="H150" s="22">
        <v>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3218539</v>
      </c>
      <c r="S150" s="22">
        <v>0</v>
      </c>
      <c r="T150" s="22">
        <v>33229</v>
      </c>
      <c r="U150" s="22">
        <v>0</v>
      </c>
      <c r="V150" s="22">
        <v>0</v>
      </c>
      <c r="W150" s="22">
        <v>0</v>
      </c>
      <c r="X150" s="22">
        <v>0</v>
      </c>
      <c r="Y150" s="22">
        <v>0</v>
      </c>
      <c r="Z150" s="22">
        <v>0</v>
      </c>
      <c r="AA150" s="22">
        <v>0</v>
      </c>
      <c r="AB150" s="22">
        <v>0</v>
      </c>
      <c r="AC150" s="22">
        <v>0</v>
      </c>
      <c r="AD150" s="22">
        <v>0</v>
      </c>
      <c r="AE150" s="22">
        <v>0</v>
      </c>
      <c r="AF150" s="22">
        <v>0</v>
      </c>
      <c r="AG150" s="22">
        <v>33229</v>
      </c>
    </row>
    <row r="151" spans="1:33" x14ac:dyDescent="0.35">
      <c r="A151" s="22" t="s">
        <v>114</v>
      </c>
      <c r="B151" s="22" t="s">
        <v>294</v>
      </c>
      <c r="C151" s="22" t="s">
        <v>415</v>
      </c>
      <c r="D151" s="22" t="s">
        <v>416</v>
      </c>
      <c r="E151" s="22">
        <v>22171941</v>
      </c>
      <c r="F151" s="22">
        <v>4392002</v>
      </c>
      <c r="G151" s="22">
        <v>0</v>
      </c>
      <c r="H151" s="22">
        <v>58297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>
        <v>1065188</v>
      </c>
      <c r="Q151" s="22">
        <v>5515487</v>
      </c>
      <c r="R151" s="22">
        <v>16656454</v>
      </c>
      <c r="S151" s="22">
        <v>0</v>
      </c>
      <c r="T151" s="22">
        <v>6559956</v>
      </c>
      <c r="U151" s="22">
        <v>4392002</v>
      </c>
      <c r="V151" s="22">
        <v>0</v>
      </c>
      <c r="W151" s="22">
        <v>58297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1065188</v>
      </c>
      <c r="AF151" s="22">
        <v>5515487</v>
      </c>
      <c r="AG151" s="22">
        <v>1044469</v>
      </c>
    </row>
    <row r="152" spans="1:33" x14ac:dyDescent="0.35">
      <c r="A152" s="22" t="s">
        <v>114</v>
      </c>
      <c r="B152" s="22" t="s">
        <v>294</v>
      </c>
      <c r="C152" s="22" t="s">
        <v>417</v>
      </c>
      <c r="D152" s="22" t="s">
        <v>418</v>
      </c>
      <c r="E152" s="22">
        <v>15593995</v>
      </c>
      <c r="F152" s="22">
        <v>854477</v>
      </c>
      <c r="G152" s="22">
        <v>0</v>
      </c>
      <c r="H152" s="22">
        <v>97025</v>
      </c>
      <c r="I152" s="22">
        <v>200000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>
        <v>271377</v>
      </c>
      <c r="Q152" s="22">
        <v>1422879</v>
      </c>
      <c r="R152" s="22">
        <v>14171116</v>
      </c>
      <c r="S152" s="22">
        <v>0</v>
      </c>
      <c r="T152" s="22">
        <v>1626071</v>
      </c>
      <c r="U152" s="22">
        <v>854477</v>
      </c>
      <c r="V152" s="22">
        <v>0</v>
      </c>
      <c r="W152" s="22">
        <v>97025</v>
      </c>
      <c r="X152" s="22">
        <v>200000</v>
      </c>
      <c r="Y152" s="22">
        <v>0</v>
      </c>
      <c r="Z152" s="22">
        <v>0</v>
      </c>
      <c r="AA152" s="22">
        <v>0</v>
      </c>
      <c r="AB152" s="22">
        <v>0</v>
      </c>
      <c r="AC152" s="22">
        <v>0</v>
      </c>
      <c r="AD152" s="22">
        <v>0</v>
      </c>
      <c r="AE152" s="22">
        <v>271377</v>
      </c>
      <c r="AF152" s="22">
        <v>1422879</v>
      </c>
      <c r="AG152" s="22">
        <v>203192</v>
      </c>
    </row>
    <row r="153" spans="1:33" x14ac:dyDescent="0.35">
      <c r="A153" s="22" t="s">
        <v>114</v>
      </c>
      <c r="B153" s="22" t="s">
        <v>294</v>
      </c>
      <c r="C153" s="22" t="s">
        <v>419</v>
      </c>
      <c r="D153" s="22" t="s">
        <v>420</v>
      </c>
      <c r="E153" s="22">
        <v>518733</v>
      </c>
      <c r="F153" s="22">
        <v>200470</v>
      </c>
      <c r="G153" s="22">
        <v>0</v>
      </c>
      <c r="H153" s="22">
        <v>-60255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>
        <v>62195</v>
      </c>
      <c r="Q153" s="22">
        <v>202410</v>
      </c>
      <c r="R153" s="22">
        <v>316323</v>
      </c>
      <c r="S153" s="22">
        <v>0</v>
      </c>
      <c r="T153" s="22">
        <v>280035</v>
      </c>
      <c r="U153" s="22">
        <v>200470</v>
      </c>
      <c r="V153" s="22">
        <v>0</v>
      </c>
      <c r="W153" s="22">
        <v>-60255</v>
      </c>
      <c r="X153" s="22">
        <v>0</v>
      </c>
      <c r="Y153" s="22">
        <v>0</v>
      </c>
      <c r="Z153" s="22">
        <v>0</v>
      </c>
      <c r="AA153" s="22">
        <v>0</v>
      </c>
      <c r="AB153" s="22">
        <v>0</v>
      </c>
      <c r="AC153" s="22">
        <v>0</v>
      </c>
      <c r="AD153" s="22">
        <v>0</v>
      </c>
      <c r="AE153" s="22">
        <v>62195</v>
      </c>
      <c r="AF153" s="22">
        <v>202410</v>
      </c>
      <c r="AG153" s="22">
        <v>77625</v>
      </c>
    </row>
    <row r="154" spans="1:33" x14ac:dyDescent="0.35">
      <c r="A154" s="22" t="s">
        <v>114</v>
      </c>
      <c r="B154" s="22" t="s">
        <v>294</v>
      </c>
      <c r="C154" s="22" t="s">
        <v>421</v>
      </c>
      <c r="D154" s="22" t="s">
        <v>422</v>
      </c>
      <c r="E154" s="22">
        <v>971299</v>
      </c>
      <c r="F154" s="22">
        <v>0</v>
      </c>
      <c r="G154" s="22">
        <v>0</v>
      </c>
      <c r="H154" s="22">
        <v>0</v>
      </c>
      <c r="I154" s="22">
        <v>311328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204296</v>
      </c>
      <c r="Q154" s="22">
        <v>515624</v>
      </c>
      <c r="R154" s="22">
        <v>455675</v>
      </c>
      <c r="S154" s="22">
        <v>0</v>
      </c>
      <c r="T154" s="22">
        <v>623707</v>
      </c>
      <c r="U154" s="22">
        <v>0</v>
      </c>
      <c r="V154" s="22">
        <v>0</v>
      </c>
      <c r="W154" s="22">
        <v>0</v>
      </c>
      <c r="X154" s="22">
        <v>311328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204296</v>
      </c>
      <c r="AF154" s="22">
        <v>515624</v>
      </c>
      <c r="AG154" s="22">
        <v>108083</v>
      </c>
    </row>
    <row r="155" spans="1:33" x14ac:dyDescent="0.35">
      <c r="A155" s="22" t="s">
        <v>114</v>
      </c>
      <c r="B155" s="22" t="s">
        <v>294</v>
      </c>
      <c r="C155" s="22" t="s">
        <v>423</v>
      </c>
      <c r="D155" s="22" t="s">
        <v>424</v>
      </c>
      <c r="E155" s="22">
        <v>6468305</v>
      </c>
      <c r="F155" s="22">
        <v>1190678</v>
      </c>
      <c r="G155" s="22">
        <v>0</v>
      </c>
      <c r="H155" s="22"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>
        <v>5943766</v>
      </c>
      <c r="Q155" s="22">
        <v>7134444</v>
      </c>
      <c r="R155" s="22">
        <v>-666139</v>
      </c>
      <c r="S155" s="22">
        <v>3041417</v>
      </c>
      <c r="T155" s="22">
        <v>10175861</v>
      </c>
      <c r="U155" s="22">
        <v>3281894</v>
      </c>
      <c r="V155" s="22">
        <v>0</v>
      </c>
      <c r="W155" s="22">
        <v>950201</v>
      </c>
      <c r="X155" s="22">
        <v>0</v>
      </c>
      <c r="Y155" s="22">
        <v>0</v>
      </c>
      <c r="Z155" s="22">
        <v>0</v>
      </c>
      <c r="AA155" s="22">
        <v>0</v>
      </c>
      <c r="AB155" s="22">
        <v>0</v>
      </c>
      <c r="AC155" s="22">
        <v>0</v>
      </c>
      <c r="AD155" s="22">
        <v>0</v>
      </c>
      <c r="AE155" s="22">
        <v>5943766</v>
      </c>
      <c r="AF155" s="22">
        <v>10175861</v>
      </c>
      <c r="AG155" s="22">
        <v>0</v>
      </c>
    </row>
    <row r="156" spans="1:33" x14ac:dyDescent="0.35">
      <c r="A156" s="22" t="s">
        <v>114</v>
      </c>
      <c r="B156" s="22" t="s">
        <v>294</v>
      </c>
      <c r="C156" s="22" t="s">
        <v>425</v>
      </c>
      <c r="D156" s="22" t="s">
        <v>426</v>
      </c>
      <c r="E156" s="22">
        <v>5960901</v>
      </c>
      <c r="F156" s="22">
        <v>92052</v>
      </c>
      <c r="G156" s="22">
        <v>0</v>
      </c>
      <c r="H156" s="22">
        <v>25740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387968</v>
      </c>
      <c r="Q156" s="22">
        <v>505760</v>
      </c>
      <c r="R156" s="22">
        <v>5455141</v>
      </c>
      <c r="S156" s="22">
        <v>662021</v>
      </c>
      <c r="T156" s="22">
        <v>1167781</v>
      </c>
      <c r="U156" s="22">
        <v>92052</v>
      </c>
      <c r="V156" s="22">
        <v>0</v>
      </c>
      <c r="W156" s="22">
        <v>25740</v>
      </c>
      <c r="X156" s="22">
        <v>0</v>
      </c>
      <c r="Y156" s="22">
        <v>0</v>
      </c>
      <c r="Z156" s="22">
        <v>0</v>
      </c>
      <c r="AA156" s="22">
        <v>0</v>
      </c>
      <c r="AB156" s="22">
        <v>0</v>
      </c>
      <c r="AC156" s="22">
        <v>0</v>
      </c>
      <c r="AD156" s="22">
        <v>0</v>
      </c>
      <c r="AE156" s="22">
        <v>1049989</v>
      </c>
      <c r="AF156" s="22">
        <v>1167781</v>
      </c>
      <c r="AG156" s="22">
        <v>0</v>
      </c>
    </row>
    <row r="157" spans="1:33" x14ac:dyDescent="0.35">
      <c r="A157" s="22" t="s">
        <v>114</v>
      </c>
      <c r="B157" s="22" t="s">
        <v>294</v>
      </c>
      <c r="C157" s="22" t="s">
        <v>427</v>
      </c>
      <c r="D157" s="22" t="s">
        <v>428</v>
      </c>
      <c r="E157" s="22">
        <v>4417740</v>
      </c>
      <c r="F157" s="22">
        <v>9193</v>
      </c>
      <c r="G157" s="22">
        <v>0</v>
      </c>
      <c r="H157" s="22">
        <v>38986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>
        <v>60123</v>
      </c>
      <c r="Q157" s="22">
        <v>108302</v>
      </c>
      <c r="R157" s="22">
        <v>4309438</v>
      </c>
      <c r="S157" s="22">
        <v>0</v>
      </c>
      <c r="T157" s="22">
        <v>196600</v>
      </c>
      <c r="U157" s="22">
        <v>9193</v>
      </c>
      <c r="V157" s="22">
        <v>0</v>
      </c>
      <c r="W157" s="22">
        <v>38986</v>
      </c>
      <c r="X157" s="22">
        <v>0</v>
      </c>
      <c r="Y157" s="22">
        <v>0</v>
      </c>
      <c r="Z157" s="22">
        <v>0</v>
      </c>
      <c r="AA157" s="22">
        <v>0</v>
      </c>
      <c r="AB157" s="22">
        <v>0</v>
      </c>
      <c r="AC157" s="22">
        <v>0</v>
      </c>
      <c r="AD157" s="22">
        <v>0</v>
      </c>
      <c r="AE157" s="22">
        <v>60123</v>
      </c>
      <c r="AF157" s="22">
        <v>108302</v>
      </c>
      <c r="AG157" s="22">
        <v>88298</v>
      </c>
    </row>
    <row r="158" spans="1:33" x14ac:dyDescent="0.35">
      <c r="A158" s="22" t="s">
        <v>114</v>
      </c>
      <c r="B158" s="22" t="s">
        <v>294</v>
      </c>
      <c r="C158" s="22" t="s">
        <v>429</v>
      </c>
      <c r="D158" s="22" t="s">
        <v>430</v>
      </c>
      <c r="E158" s="22">
        <v>2120958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>
        <v>1267799</v>
      </c>
      <c r="Q158" s="22">
        <v>1267799</v>
      </c>
      <c r="R158" s="22">
        <v>853159</v>
      </c>
      <c r="S158" s="22">
        <v>0</v>
      </c>
      <c r="T158" s="22">
        <v>1314499</v>
      </c>
      <c r="U158" s="22">
        <v>0</v>
      </c>
      <c r="V158" s="22">
        <v>0</v>
      </c>
      <c r="W158" s="22"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0</v>
      </c>
      <c r="AD158" s="22">
        <v>0</v>
      </c>
      <c r="AE158" s="22">
        <v>1267799</v>
      </c>
      <c r="AF158" s="22">
        <v>1267799</v>
      </c>
      <c r="AG158" s="22">
        <v>46700</v>
      </c>
    </row>
    <row r="159" spans="1:33" x14ac:dyDescent="0.35">
      <c r="A159" s="22" t="s">
        <v>114</v>
      </c>
      <c r="B159" s="22" t="s">
        <v>294</v>
      </c>
      <c r="C159" s="22" t="s">
        <v>431</v>
      </c>
      <c r="D159" s="22" t="s">
        <v>432</v>
      </c>
      <c r="E159" s="22">
        <v>14417968</v>
      </c>
      <c r="F159" s="22">
        <v>2665224</v>
      </c>
      <c r="G159" s="22">
        <v>0</v>
      </c>
      <c r="H159" s="22">
        <v>172137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>
        <v>706046</v>
      </c>
      <c r="Q159" s="22">
        <v>3543407</v>
      </c>
      <c r="R159" s="22">
        <v>10874561</v>
      </c>
      <c r="S159" s="22">
        <v>17732</v>
      </c>
      <c r="T159" s="22">
        <v>3564139</v>
      </c>
      <c r="U159" s="22">
        <v>2665224</v>
      </c>
      <c r="V159" s="22">
        <v>0</v>
      </c>
      <c r="W159" s="22">
        <v>172137</v>
      </c>
      <c r="X159" s="22">
        <v>0</v>
      </c>
      <c r="Y159" s="22">
        <v>0</v>
      </c>
      <c r="Z159" s="22">
        <v>0</v>
      </c>
      <c r="AA159" s="22">
        <v>0</v>
      </c>
      <c r="AB159" s="22">
        <v>0</v>
      </c>
      <c r="AC159" s="22">
        <v>0</v>
      </c>
      <c r="AD159" s="22">
        <v>0</v>
      </c>
      <c r="AE159" s="22">
        <v>723778</v>
      </c>
      <c r="AF159" s="22">
        <v>3561139</v>
      </c>
      <c r="AG159" s="22">
        <v>3000</v>
      </c>
    </row>
    <row r="160" spans="1:33" x14ac:dyDescent="0.35">
      <c r="A160" s="22" t="s">
        <v>114</v>
      </c>
      <c r="B160" s="22" t="s">
        <v>294</v>
      </c>
      <c r="C160" s="22" t="s">
        <v>433</v>
      </c>
      <c r="D160" s="22" t="s">
        <v>434</v>
      </c>
      <c r="E160" s="22">
        <v>7676005</v>
      </c>
      <c r="F160" s="22">
        <v>0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>
        <v>28425</v>
      </c>
      <c r="Q160" s="22">
        <v>28425</v>
      </c>
      <c r="R160" s="22">
        <v>7647580</v>
      </c>
      <c r="S160" s="22">
        <v>0</v>
      </c>
      <c r="T160" s="22">
        <v>119503</v>
      </c>
      <c r="U160" s="22">
        <v>0</v>
      </c>
      <c r="V160" s="22">
        <v>0</v>
      </c>
      <c r="W160" s="22">
        <v>0</v>
      </c>
      <c r="X160" s="22">
        <v>0</v>
      </c>
      <c r="Y160" s="22">
        <v>0</v>
      </c>
      <c r="Z160" s="22">
        <v>0</v>
      </c>
      <c r="AA160" s="22">
        <v>0</v>
      </c>
      <c r="AB160" s="22">
        <v>0</v>
      </c>
      <c r="AC160" s="22">
        <v>0</v>
      </c>
      <c r="AD160" s="22">
        <v>0</v>
      </c>
      <c r="AE160" s="22">
        <v>28425</v>
      </c>
      <c r="AF160" s="22">
        <v>28425</v>
      </c>
      <c r="AG160" s="22">
        <v>91078</v>
      </c>
    </row>
    <row r="161" spans="1:33" x14ac:dyDescent="0.35">
      <c r="A161" s="22" t="s">
        <v>114</v>
      </c>
      <c r="B161" s="22" t="s">
        <v>294</v>
      </c>
      <c r="C161" s="22" t="s">
        <v>435</v>
      </c>
      <c r="D161" s="22" t="s">
        <v>436</v>
      </c>
      <c r="E161" s="22">
        <v>797177</v>
      </c>
      <c r="F161" s="22">
        <v>123655</v>
      </c>
      <c r="G161" s="22">
        <v>0</v>
      </c>
      <c r="H161" s="22">
        <v>0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>
        <v>0</v>
      </c>
      <c r="Q161" s="22">
        <v>123655</v>
      </c>
      <c r="R161" s="22">
        <v>673522</v>
      </c>
      <c r="S161" s="22">
        <v>0</v>
      </c>
      <c r="T161" s="22">
        <v>123655</v>
      </c>
      <c r="U161" s="22">
        <v>123655</v>
      </c>
      <c r="V161" s="22">
        <v>0</v>
      </c>
      <c r="W161" s="22">
        <v>0</v>
      </c>
      <c r="X161" s="22">
        <v>0</v>
      </c>
      <c r="Y161" s="22">
        <v>0</v>
      </c>
      <c r="Z161" s="22">
        <v>0</v>
      </c>
      <c r="AA161" s="22">
        <v>0</v>
      </c>
      <c r="AB161" s="22">
        <v>0</v>
      </c>
      <c r="AC161" s="22">
        <v>0</v>
      </c>
      <c r="AD161" s="22">
        <v>0</v>
      </c>
      <c r="AE161" s="22">
        <v>0</v>
      </c>
      <c r="AF161" s="22">
        <v>123655</v>
      </c>
      <c r="AG161" s="22">
        <v>0</v>
      </c>
    </row>
    <row r="162" spans="1:33" x14ac:dyDescent="0.35">
      <c r="A162" s="22" t="s">
        <v>114</v>
      </c>
      <c r="B162" s="22" t="s">
        <v>294</v>
      </c>
      <c r="C162" s="22" t="s">
        <v>437</v>
      </c>
      <c r="D162" s="22" t="s">
        <v>438</v>
      </c>
      <c r="E162" s="22">
        <v>1262852</v>
      </c>
      <c r="F162" s="22">
        <v>149610</v>
      </c>
      <c r="G162" s="22">
        <v>0</v>
      </c>
      <c r="H162" s="22">
        <v>58627</v>
      </c>
      <c r="I162" s="22">
        <v>0</v>
      </c>
      <c r="J162" s="22">
        <v>0</v>
      </c>
      <c r="K162" s="22">
        <v>0</v>
      </c>
      <c r="L162" s="22">
        <v>0</v>
      </c>
      <c r="M162" s="22">
        <v>0</v>
      </c>
      <c r="N162" s="22">
        <v>0</v>
      </c>
      <c r="O162" s="22">
        <v>0</v>
      </c>
      <c r="P162" s="22">
        <v>434439</v>
      </c>
      <c r="Q162" s="22">
        <v>642676</v>
      </c>
      <c r="R162" s="22">
        <v>620176</v>
      </c>
      <c r="S162" s="22">
        <v>0</v>
      </c>
      <c r="T162" s="22">
        <v>642676</v>
      </c>
      <c r="U162" s="22">
        <v>149610</v>
      </c>
      <c r="V162" s="22">
        <v>0</v>
      </c>
      <c r="W162" s="22">
        <v>58627</v>
      </c>
      <c r="X162" s="22">
        <v>0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434439</v>
      </c>
      <c r="AF162" s="22">
        <v>642676</v>
      </c>
      <c r="AG162" s="22">
        <v>0</v>
      </c>
    </row>
    <row r="163" spans="1:33" x14ac:dyDescent="0.35">
      <c r="A163" s="22" t="s">
        <v>114</v>
      </c>
      <c r="B163" s="22" t="s">
        <v>294</v>
      </c>
      <c r="C163" s="22" t="s">
        <v>439</v>
      </c>
      <c r="D163" s="22" t="s">
        <v>440</v>
      </c>
      <c r="E163" s="22">
        <v>27429697</v>
      </c>
      <c r="F163" s="22">
        <v>2633938</v>
      </c>
      <c r="G163" s="22">
        <v>0</v>
      </c>
      <c r="H163" s="22">
        <v>1043457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>
        <v>1306386</v>
      </c>
      <c r="Q163" s="22">
        <v>4983781</v>
      </c>
      <c r="R163" s="22">
        <v>22445916</v>
      </c>
      <c r="S163" s="22">
        <v>0</v>
      </c>
      <c r="T163" s="22">
        <v>5137136</v>
      </c>
      <c r="U163" s="22">
        <v>2633938</v>
      </c>
      <c r="V163" s="22">
        <v>0</v>
      </c>
      <c r="W163" s="22">
        <v>1043457</v>
      </c>
      <c r="X163" s="22">
        <v>0</v>
      </c>
      <c r="Y163" s="22">
        <v>0</v>
      </c>
      <c r="Z163" s="22">
        <v>0</v>
      </c>
      <c r="AA163" s="22">
        <v>0</v>
      </c>
      <c r="AB163" s="22">
        <v>0</v>
      </c>
      <c r="AC163" s="22">
        <v>0</v>
      </c>
      <c r="AD163" s="22">
        <v>0</v>
      </c>
      <c r="AE163" s="22">
        <v>1306386</v>
      </c>
      <c r="AF163" s="22">
        <v>4983781</v>
      </c>
      <c r="AG163" s="22">
        <v>153355</v>
      </c>
    </row>
    <row r="164" spans="1:33" x14ac:dyDescent="0.35">
      <c r="A164" s="22" t="s">
        <v>114</v>
      </c>
      <c r="B164" s="22" t="s">
        <v>294</v>
      </c>
      <c r="C164" s="22" t="s">
        <v>441</v>
      </c>
      <c r="D164" s="22" t="s">
        <v>442</v>
      </c>
      <c r="E164" s="22">
        <v>4990427</v>
      </c>
      <c r="F164" s="22">
        <v>0</v>
      </c>
      <c r="G164" s="22">
        <v>0</v>
      </c>
      <c r="H164" s="22">
        <v>0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>
        <v>102386</v>
      </c>
      <c r="Q164" s="22">
        <v>102386</v>
      </c>
      <c r="R164" s="22">
        <v>4888041</v>
      </c>
      <c r="S164" s="22">
        <v>0</v>
      </c>
      <c r="T164" s="22">
        <v>102386</v>
      </c>
      <c r="U164" s="22">
        <v>0</v>
      </c>
      <c r="V164" s="22">
        <v>0</v>
      </c>
      <c r="W164" s="22">
        <v>0</v>
      </c>
      <c r="X164" s="22">
        <v>0</v>
      </c>
      <c r="Y164" s="22">
        <v>0</v>
      </c>
      <c r="Z164" s="22">
        <v>0</v>
      </c>
      <c r="AA164" s="22">
        <v>0</v>
      </c>
      <c r="AB164" s="22">
        <v>0</v>
      </c>
      <c r="AC164" s="22">
        <v>0</v>
      </c>
      <c r="AD164" s="22">
        <v>0</v>
      </c>
      <c r="AE164" s="22">
        <v>102386</v>
      </c>
      <c r="AF164" s="22">
        <v>102386</v>
      </c>
      <c r="AG164" s="22">
        <v>0</v>
      </c>
    </row>
    <row r="165" spans="1:33" x14ac:dyDescent="0.35">
      <c r="A165" s="22" t="s">
        <v>114</v>
      </c>
      <c r="B165" s="22" t="s">
        <v>294</v>
      </c>
      <c r="C165" s="22" t="s">
        <v>443</v>
      </c>
      <c r="D165" s="22" t="s">
        <v>444</v>
      </c>
      <c r="E165" s="22">
        <v>5827604</v>
      </c>
      <c r="F165" s="22">
        <v>1364147</v>
      </c>
      <c r="G165" s="22">
        <v>0</v>
      </c>
      <c r="H165" s="22"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2">
        <v>15876</v>
      </c>
      <c r="Q165" s="22">
        <v>1380023</v>
      </c>
      <c r="R165" s="22">
        <v>4447581</v>
      </c>
      <c r="S165" s="22">
        <v>146837</v>
      </c>
      <c r="T165" s="22">
        <v>1568905</v>
      </c>
      <c r="U165" s="22">
        <v>1364147</v>
      </c>
      <c r="V165" s="22">
        <v>0</v>
      </c>
      <c r="W165" s="22">
        <v>146837</v>
      </c>
      <c r="X165" s="22">
        <v>0</v>
      </c>
      <c r="Y165" s="22">
        <v>0</v>
      </c>
      <c r="Z165" s="22">
        <v>0</v>
      </c>
      <c r="AA165" s="22">
        <v>0</v>
      </c>
      <c r="AB165" s="22">
        <v>0</v>
      </c>
      <c r="AC165" s="22">
        <v>0</v>
      </c>
      <c r="AD165" s="22">
        <v>0</v>
      </c>
      <c r="AE165" s="22">
        <v>15876</v>
      </c>
      <c r="AF165" s="22">
        <v>1526860</v>
      </c>
      <c r="AG165" s="22">
        <v>42045</v>
      </c>
    </row>
    <row r="166" spans="1:33" x14ac:dyDescent="0.35">
      <c r="A166" s="22" t="s">
        <v>114</v>
      </c>
      <c r="B166" s="22" t="s">
        <v>294</v>
      </c>
      <c r="C166" s="22" t="s">
        <v>445</v>
      </c>
      <c r="D166" s="22" t="s">
        <v>446</v>
      </c>
      <c r="E166" s="22">
        <v>18364023</v>
      </c>
      <c r="F166" s="22">
        <v>0</v>
      </c>
      <c r="G166" s="22">
        <v>0</v>
      </c>
      <c r="H166" s="22">
        <v>0</v>
      </c>
      <c r="I166" s="22">
        <v>115163</v>
      </c>
      <c r="J166" s="22">
        <v>0</v>
      </c>
      <c r="K166" s="22">
        <v>0</v>
      </c>
      <c r="L166" s="22">
        <v>0</v>
      </c>
      <c r="M166" s="22">
        <v>0</v>
      </c>
      <c r="N166" s="22">
        <v>0</v>
      </c>
      <c r="O166" s="22">
        <v>0</v>
      </c>
      <c r="P166" s="22">
        <v>100000</v>
      </c>
      <c r="Q166" s="22">
        <v>215163</v>
      </c>
      <c r="R166" s="22">
        <v>18148860</v>
      </c>
      <c r="S166" s="22">
        <v>1830300</v>
      </c>
      <c r="T166" s="22">
        <v>3923821</v>
      </c>
      <c r="U166" s="22">
        <v>1502582</v>
      </c>
      <c r="V166" s="22">
        <v>0</v>
      </c>
      <c r="W166" s="22">
        <v>288853</v>
      </c>
      <c r="X166" s="22">
        <v>0</v>
      </c>
      <c r="Y166" s="22">
        <v>115163</v>
      </c>
      <c r="Z166" s="22">
        <v>0</v>
      </c>
      <c r="AA166" s="22">
        <v>0</v>
      </c>
      <c r="AB166" s="22">
        <v>0</v>
      </c>
      <c r="AC166" s="22">
        <v>0</v>
      </c>
      <c r="AD166" s="22">
        <v>0</v>
      </c>
      <c r="AE166" s="22">
        <v>138865</v>
      </c>
      <c r="AF166" s="22">
        <v>2045463</v>
      </c>
      <c r="AG166" s="22">
        <v>1878358</v>
      </c>
    </row>
    <row r="167" spans="1:33" x14ac:dyDescent="0.35">
      <c r="A167" s="22" t="s">
        <v>114</v>
      </c>
      <c r="B167" s="22" t="s">
        <v>294</v>
      </c>
      <c r="C167" s="22" t="s">
        <v>447</v>
      </c>
      <c r="D167" s="22" t="s">
        <v>448</v>
      </c>
      <c r="E167" s="22">
        <v>2105279</v>
      </c>
      <c r="F167" s="22">
        <v>354928</v>
      </c>
      <c r="G167" s="22">
        <v>0</v>
      </c>
      <c r="H167" s="22">
        <v>2425</v>
      </c>
      <c r="I167" s="22">
        <v>0</v>
      </c>
      <c r="J167" s="22">
        <v>0</v>
      </c>
      <c r="K167" s="22">
        <v>0</v>
      </c>
      <c r="L167" s="22">
        <v>0</v>
      </c>
      <c r="M167" s="22">
        <v>0</v>
      </c>
      <c r="N167" s="22">
        <v>0</v>
      </c>
      <c r="O167" s="22">
        <v>0</v>
      </c>
      <c r="P167" s="22">
        <v>0</v>
      </c>
      <c r="Q167" s="22">
        <v>357353</v>
      </c>
      <c r="R167" s="22">
        <v>1747926</v>
      </c>
      <c r="S167" s="22">
        <v>0</v>
      </c>
      <c r="T167" s="22">
        <v>778919</v>
      </c>
      <c r="U167" s="22">
        <v>613582</v>
      </c>
      <c r="V167" s="22">
        <v>0</v>
      </c>
      <c r="W167" s="22">
        <v>152425</v>
      </c>
      <c r="X167" s="22">
        <v>0</v>
      </c>
      <c r="Y167" s="22">
        <v>0</v>
      </c>
      <c r="Z167" s="22">
        <v>0</v>
      </c>
      <c r="AA167" s="22">
        <v>0</v>
      </c>
      <c r="AB167" s="22">
        <v>0</v>
      </c>
      <c r="AC167" s="22">
        <v>0</v>
      </c>
      <c r="AD167" s="22">
        <v>0</v>
      </c>
      <c r="AE167" s="22">
        <v>0</v>
      </c>
      <c r="AF167" s="22">
        <v>766007</v>
      </c>
      <c r="AG167" s="22">
        <v>12912</v>
      </c>
    </row>
    <row r="168" spans="1:33" x14ac:dyDescent="0.35">
      <c r="A168" s="22" t="s">
        <v>114</v>
      </c>
      <c r="B168" s="22" t="s">
        <v>294</v>
      </c>
      <c r="C168" s="22" t="s">
        <v>449</v>
      </c>
      <c r="D168" s="22" t="s">
        <v>450</v>
      </c>
      <c r="E168" s="22">
        <v>6489485</v>
      </c>
      <c r="F168" s="22">
        <v>148608</v>
      </c>
      <c r="G168" s="22">
        <v>0</v>
      </c>
      <c r="H168" s="22">
        <v>132431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0</v>
      </c>
      <c r="P168" s="22">
        <v>0</v>
      </c>
      <c r="Q168" s="22">
        <v>281039</v>
      </c>
      <c r="R168" s="22">
        <v>6208446</v>
      </c>
      <c r="S168" s="22">
        <v>0</v>
      </c>
      <c r="T168" s="22">
        <v>1706337</v>
      </c>
      <c r="U168" s="22">
        <v>148608</v>
      </c>
      <c r="V168" s="22">
        <v>0</v>
      </c>
      <c r="W168" s="22">
        <v>132431</v>
      </c>
      <c r="X168" s="22">
        <v>0</v>
      </c>
      <c r="Y168" s="22">
        <v>0</v>
      </c>
      <c r="Z168" s="22">
        <v>0</v>
      </c>
      <c r="AA168" s="22">
        <v>0</v>
      </c>
      <c r="AB168" s="22">
        <v>0</v>
      </c>
      <c r="AC168" s="22">
        <v>0</v>
      </c>
      <c r="AD168" s="22">
        <v>0</v>
      </c>
      <c r="AE168" s="22">
        <v>0</v>
      </c>
      <c r="AF168" s="22">
        <v>281039</v>
      </c>
      <c r="AG168" s="22">
        <v>1425298</v>
      </c>
    </row>
    <row r="169" spans="1:33" x14ac:dyDescent="0.35">
      <c r="A169" s="22" t="s">
        <v>114</v>
      </c>
      <c r="B169" s="22" t="s">
        <v>294</v>
      </c>
      <c r="C169" s="22" t="s">
        <v>451</v>
      </c>
      <c r="D169" s="22" t="s">
        <v>452</v>
      </c>
      <c r="E169" s="22">
        <v>7631053</v>
      </c>
      <c r="F169" s="22">
        <v>1193404</v>
      </c>
      <c r="G169" s="22">
        <v>0</v>
      </c>
      <c r="H169" s="22">
        <v>234670</v>
      </c>
      <c r="I169" s="22">
        <v>0</v>
      </c>
      <c r="J169" s="22">
        <v>0</v>
      </c>
      <c r="K169" s="22">
        <v>0</v>
      </c>
      <c r="L169" s="22">
        <v>0</v>
      </c>
      <c r="M169" s="22">
        <v>0</v>
      </c>
      <c r="N169" s="22">
        <v>0</v>
      </c>
      <c r="O169" s="22">
        <v>0</v>
      </c>
      <c r="P169" s="22">
        <v>1246888</v>
      </c>
      <c r="Q169" s="22">
        <v>2674962</v>
      </c>
      <c r="R169" s="22">
        <v>4956091</v>
      </c>
      <c r="S169" s="22">
        <v>1444569</v>
      </c>
      <c r="T169" s="22">
        <v>5308869</v>
      </c>
      <c r="U169" s="22">
        <v>2637973</v>
      </c>
      <c r="V169" s="22">
        <v>0</v>
      </c>
      <c r="W169" s="22">
        <v>234670</v>
      </c>
      <c r="X169" s="22"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1246888</v>
      </c>
      <c r="AF169" s="22">
        <v>4119531</v>
      </c>
      <c r="AG169" s="22">
        <v>1189338</v>
      </c>
    </row>
    <row r="170" spans="1:33" x14ac:dyDescent="0.35">
      <c r="A170" s="22" t="s">
        <v>114</v>
      </c>
      <c r="B170" s="22" t="s">
        <v>294</v>
      </c>
      <c r="C170" s="22" t="s">
        <v>453</v>
      </c>
      <c r="D170" s="22" t="s">
        <v>454</v>
      </c>
      <c r="E170" s="22">
        <v>2045942</v>
      </c>
      <c r="F170" s="22">
        <v>134159</v>
      </c>
      <c r="G170" s="22">
        <v>0</v>
      </c>
      <c r="H170" s="22"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v>171444</v>
      </c>
      <c r="N170" s="22">
        <v>0</v>
      </c>
      <c r="O170" s="22">
        <v>0</v>
      </c>
      <c r="P170" s="22">
        <v>182814</v>
      </c>
      <c r="Q170" s="22">
        <v>488417</v>
      </c>
      <c r="R170" s="22">
        <v>1557525</v>
      </c>
      <c r="S170" s="22">
        <v>402279</v>
      </c>
      <c r="T170" s="22">
        <v>913149</v>
      </c>
      <c r="U170" s="22">
        <v>418925</v>
      </c>
      <c r="V170" s="22">
        <v>0</v>
      </c>
      <c r="W170" s="22">
        <v>117513</v>
      </c>
      <c r="X170" s="22">
        <v>0</v>
      </c>
      <c r="Y170" s="22">
        <v>0</v>
      </c>
      <c r="Z170" s="22">
        <v>0</v>
      </c>
      <c r="AA170" s="22">
        <v>0</v>
      </c>
      <c r="AB170" s="22">
        <v>171444</v>
      </c>
      <c r="AC170" s="22">
        <v>0</v>
      </c>
      <c r="AD170" s="22">
        <v>0</v>
      </c>
      <c r="AE170" s="22">
        <v>182814</v>
      </c>
      <c r="AF170" s="22">
        <v>890696</v>
      </c>
      <c r="AG170" s="22">
        <v>22453</v>
      </c>
    </row>
    <row r="171" spans="1:33" x14ac:dyDescent="0.35">
      <c r="A171" s="22" t="s">
        <v>114</v>
      </c>
      <c r="B171" s="22" t="s">
        <v>294</v>
      </c>
      <c r="C171" s="22" t="s">
        <v>455</v>
      </c>
      <c r="D171" s="22" t="s">
        <v>456</v>
      </c>
      <c r="E171" s="22">
        <v>5452123</v>
      </c>
      <c r="F171" s="22">
        <v>351041</v>
      </c>
      <c r="G171" s="22">
        <v>0</v>
      </c>
      <c r="H171" s="22"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22">
        <v>211357</v>
      </c>
      <c r="Q171" s="22">
        <v>562398</v>
      </c>
      <c r="R171" s="22">
        <v>4889725</v>
      </c>
      <c r="S171" s="22">
        <v>513201</v>
      </c>
      <c r="T171" s="22">
        <v>1143843</v>
      </c>
      <c r="U171" s="22">
        <v>864242</v>
      </c>
      <c r="V171" s="22">
        <v>0</v>
      </c>
      <c r="W171" s="22">
        <v>0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211357</v>
      </c>
      <c r="AF171" s="22">
        <v>1075599</v>
      </c>
      <c r="AG171" s="22">
        <v>68244</v>
      </c>
    </row>
    <row r="172" spans="1:33" x14ac:dyDescent="0.35">
      <c r="A172" s="22" t="s">
        <v>114</v>
      </c>
      <c r="B172" s="22" t="s">
        <v>294</v>
      </c>
      <c r="C172" s="22" t="s">
        <v>457</v>
      </c>
      <c r="D172" s="22" t="s">
        <v>458</v>
      </c>
      <c r="E172" s="22">
        <v>1077509</v>
      </c>
      <c r="F172" s="22">
        <v>0</v>
      </c>
      <c r="G172" s="22">
        <v>0</v>
      </c>
      <c r="H172" s="22">
        <v>328278</v>
      </c>
      <c r="I172" s="22">
        <v>235928</v>
      </c>
      <c r="J172" s="22">
        <v>37354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22">
        <v>357026</v>
      </c>
      <c r="Q172" s="22">
        <v>958586</v>
      </c>
      <c r="R172" s="22">
        <v>118923</v>
      </c>
      <c r="S172" s="22">
        <v>1344014</v>
      </c>
      <c r="T172" s="22">
        <v>2302600</v>
      </c>
      <c r="U172" s="22">
        <v>1082511</v>
      </c>
      <c r="V172" s="22">
        <v>0</v>
      </c>
      <c r="W172" s="22">
        <v>328278</v>
      </c>
      <c r="X172" s="22">
        <v>235928</v>
      </c>
      <c r="Y172" s="22">
        <v>37354</v>
      </c>
      <c r="Z172" s="22">
        <v>0</v>
      </c>
      <c r="AA172" s="22">
        <v>0</v>
      </c>
      <c r="AB172" s="22">
        <v>0</v>
      </c>
      <c r="AC172" s="22">
        <v>0</v>
      </c>
      <c r="AD172" s="22">
        <v>0</v>
      </c>
      <c r="AE172" s="22">
        <v>357026</v>
      </c>
      <c r="AF172" s="22">
        <v>2041097</v>
      </c>
      <c r="AG172" s="22">
        <v>261503</v>
      </c>
    </row>
    <row r="173" spans="1:33" x14ac:dyDescent="0.35">
      <c r="A173" s="22" t="s">
        <v>114</v>
      </c>
      <c r="B173" s="22" t="s">
        <v>294</v>
      </c>
      <c r="C173" s="22" t="s">
        <v>459</v>
      </c>
      <c r="D173" s="22" t="s">
        <v>460</v>
      </c>
      <c r="E173" s="22">
        <v>1335517</v>
      </c>
      <c r="F173" s="22">
        <v>420245</v>
      </c>
      <c r="G173" s="22">
        <v>0</v>
      </c>
      <c r="H173" s="22">
        <v>0</v>
      </c>
      <c r="I173" s="22">
        <v>42960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0</v>
      </c>
      <c r="P173" s="22">
        <v>108188</v>
      </c>
      <c r="Q173" s="22">
        <v>571393</v>
      </c>
      <c r="R173" s="22">
        <v>764124</v>
      </c>
      <c r="S173" s="22">
        <v>361843</v>
      </c>
      <c r="T173" s="22">
        <v>895576</v>
      </c>
      <c r="U173" s="22">
        <v>632088</v>
      </c>
      <c r="V173" s="22">
        <v>0</v>
      </c>
      <c r="W173" s="22">
        <v>112340</v>
      </c>
      <c r="X173" s="22">
        <v>42960</v>
      </c>
      <c r="Y173" s="22">
        <v>0</v>
      </c>
      <c r="Z173" s="22">
        <v>0</v>
      </c>
      <c r="AA173" s="22">
        <v>0</v>
      </c>
      <c r="AB173" s="22">
        <v>0</v>
      </c>
      <c r="AC173" s="22">
        <v>0</v>
      </c>
      <c r="AD173" s="22">
        <v>0</v>
      </c>
      <c r="AE173" s="22">
        <v>108188</v>
      </c>
      <c r="AF173" s="22">
        <v>895576</v>
      </c>
      <c r="AG173" s="22">
        <v>0</v>
      </c>
    </row>
    <row r="174" spans="1:33" x14ac:dyDescent="0.35">
      <c r="A174" s="22" t="s">
        <v>114</v>
      </c>
      <c r="B174" s="22" t="s">
        <v>294</v>
      </c>
      <c r="C174" s="22" t="s">
        <v>461</v>
      </c>
      <c r="D174" s="22" t="s">
        <v>462</v>
      </c>
      <c r="E174" s="22">
        <v>10840417</v>
      </c>
      <c r="F174" s="22">
        <v>900906</v>
      </c>
      <c r="G174" s="22">
        <v>0</v>
      </c>
      <c r="H174" s="22">
        <v>211649</v>
      </c>
      <c r="I174" s="22">
        <v>200000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22">
        <v>213440</v>
      </c>
      <c r="Q174" s="22">
        <v>1525995</v>
      </c>
      <c r="R174" s="22">
        <v>9314422</v>
      </c>
      <c r="S174" s="22">
        <v>340465</v>
      </c>
      <c r="T174" s="22">
        <v>2072868</v>
      </c>
      <c r="U174" s="22">
        <v>900906</v>
      </c>
      <c r="V174" s="22">
        <v>0</v>
      </c>
      <c r="W174" s="22">
        <v>552114</v>
      </c>
      <c r="X174" s="22">
        <v>200000</v>
      </c>
      <c r="Y174" s="22">
        <v>0</v>
      </c>
      <c r="Z174" s="22">
        <v>0</v>
      </c>
      <c r="AA174" s="22">
        <v>0</v>
      </c>
      <c r="AB174" s="22">
        <v>0</v>
      </c>
      <c r="AC174" s="22">
        <v>0</v>
      </c>
      <c r="AD174" s="22">
        <v>0</v>
      </c>
      <c r="AE174" s="22">
        <v>213440</v>
      </c>
      <c r="AF174" s="22">
        <v>1866460</v>
      </c>
      <c r="AG174" s="22">
        <v>206408</v>
      </c>
    </row>
    <row r="175" spans="1:33" x14ac:dyDescent="0.35">
      <c r="A175" s="22" t="s">
        <v>114</v>
      </c>
      <c r="B175" s="22" t="s">
        <v>294</v>
      </c>
      <c r="C175" s="22" t="s">
        <v>463</v>
      </c>
      <c r="D175" s="22" t="s">
        <v>464</v>
      </c>
      <c r="E175" s="22">
        <v>12979789</v>
      </c>
      <c r="F175" s="22">
        <v>4507842</v>
      </c>
      <c r="G175" s="22">
        <v>0</v>
      </c>
      <c r="H175" s="22">
        <v>806237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22">
        <v>913177</v>
      </c>
      <c r="Q175" s="22">
        <v>6227256</v>
      </c>
      <c r="R175" s="22">
        <v>6752533</v>
      </c>
      <c r="S175" s="22">
        <v>0</v>
      </c>
      <c r="T175" s="22">
        <v>13533464</v>
      </c>
      <c r="U175" s="22">
        <v>4507842</v>
      </c>
      <c r="V175" s="22">
        <v>0</v>
      </c>
      <c r="W175" s="22">
        <v>806237</v>
      </c>
      <c r="X175" s="22">
        <v>0</v>
      </c>
      <c r="Y175" s="22">
        <v>0</v>
      </c>
      <c r="Z175" s="22">
        <v>0</v>
      </c>
      <c r="AA175" s="22">
        <v>0</v>
      </c>
      <c r="AB175" s="22">
        <v>0</v>
      </c>
      <c r="AC175" s="22">
        <v>0</v>
      </c>
      <c r="AD175" s="22">
        <v>0</v>
      </c>
      <c r="AE175" s="22">
        <v>913177</v>
      </c>
      <c r="AF175" s="22">
        <v>6227256</v>
      </c>
      <c r="AG175" s="22">
        <v>7306208</v>
      </c>
    </row>
    <row r="176" spans="1:33" x14ac:dyDescent="0.35">
      <c r="A176" s="22" t="s">
        <v>114</v>
      </c>
      <c r="B176" s="22" t="s">
        <v>294</v>
      </c>
      <c r="C176" s="22" t="s">
        <v>465</v>
      </c>
      <c r="D176" s="22" t="s">
        <v>466</v>
      </c>
      <c r="E176" s="22">
        <v>1868305</v>
      </c>
      <c r="F176" s="22">
        <v>0</v>
      </c>
      <c r="G176" s="22">
        <v>0</v>
      </c>
      <c r="H176" s="22">
        <v>1226982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22">
        <v>233249</v>
      </c>
      <c r="Q176" s="22">
        <v>1460231</v>
      </c>
      <c r="R176" s="22">
        <v>408074</v>
      </c>
      <c r="S176" s="22">
        <v>0</v>
      </c>
      <c r="T176" s="22">
        <v>1782672</v>
      </c>
      <c r="U176" s="22">
        <v>0</v>
      </c>
      <c r="V176" s="22">
        <v>0</v>
      </c>
      <c r="W176" s="22">
        <v>1226982</v>
      </c>
      <c r="X176" s="22">
        <v>0</v>
      </c>
      <c r="Y176" s="22">
        <v>0</v>
      </c>
      <c r="Z176" s="22">
        <v>0</v>
      </c>
      <c r="AA176" s="22">
        <v>0</v>
      </c>
      <c r="AB176" s="22">
        <v>0</v>
      </c>
      <c r="AC176" s="22">
        <v>0</v>
      </c>
      <c r="AD176" s="22">
        <v>0</v>
      </c>
      <c r="AE176" s="22">
        <v>233249</v>
      </c>
      <c r="AF176" s="22">
        <v>1460231</v>
      </c>
      <c r="AG176" s="22">
        <v>322441</v>
      </c>
    </row>
    <row r="177" spans="1:33" x14ac:dyDescent="0.35">
      <c r="A177" s="22" t="s">
        <v>114</v>
      </c>
      <c r="B177" s="22" t="s">
        <v>294</v>
      </c>
      <c r="C177" s="22" t="s">
        <v>467</v>
      </c>
      <c r="D177" s="22" t="s">
        <v>468</v>
      </c>
      <c r="E177" s="22">
        <v>8896006</v>
      </c>
      <c r="F177" s="22">
        <v>564355</v>
      </c>
      <c r="G177" s="22">
        <v>32387</v>
      </c>
      <c r="H177" s="22">
        <v>300624</v>
      </c>
      <c r="I177" s="22">
        <v>0</v>
      </c>
      <c r="J177" s="22">
        <v>0</v>
      </c>
      <c r="K177" s="22">
        <v>0</v>
      </c>
      <c r="L177" s="22">
        <v>0</v>
      </c>
      <c r="M177" s="22">
        <v>0</v>
      </c>
      <c r="N177" s="22">
        <v>0</v>
      </c>
      <c r="O177" s="22">
        <v>0</v>
      </c>
      <c r="P177" s="22">
        <v>36</v>
      </c>
      <c r="Q177" s="22">
        <v>897402</v>
      </c>
      <c r="R177" s="22">
        <v>7998604</v>
      </c>
      <c r="S177" s="22">
        <v>0</v>
      </c>
      <c r="T177" s="22">
        <v>1408678</v>
      </c>
      <c r="U177" s="22">
        <v>564355</v>
      </c>
      <c r="V177" s="22">
        <v>32387</v>
      </c>
      <c r="W177" s="22">
        <v>300624</v>
      </c>
      <c r="X177" s="22">
        <v>0</v>
      </c>
      <c r="Y177" s="22">
        <v>0</v>
      </c>
      <c r="Z177" s="22">
        <v>0</v>
      </c>
      <c r="AA177" s="22">
        <v>0</v>
      </c>
      <c r="AB177" s="22">
        <v>0</v>
      </c>
      <c r="AC177" s="22">
        <v>0</v>
      </c>
      <c r="AD177" s="22">
        <v>0</v>
      </c>
      <c r="AE177" s="22">
        <v>36</v>
      </c>
      <c r="AF177" s="22">
        <v>897402</v>
      </c>
      <c r="AG177" s="22">
        <v>511276</v>
      </c>
    </row>
    <row r="178" spans="1:33" x14ac:dyDescent="0.35">
      <c r="A178" s="22" t="s">
        <v>114</v>
      </c>
      <c r="B178" s="22" t="s">
        <v>294</v>
      </c>
      <c r="C178" s="22" t="s">
        <v>469</v>
      </c>
      <c r="D178" s="22" t="s">
        <v>470</v>
      </c>
      <c r="E178" s="22">
        <v>3765748</v>
      </c>
      <c r="F178" s="22">
        <v>178511</v>
      </c>
      <c r="G178" s="22">
        <v>0</v>
      </c>
      <c r="H178" s="22">
        <v>286929</v>
      </c>
      <c r="I178" s="22">
        <v>0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22">
        <v>282835</v>
      </c>
      <c r="Q178" s="22">
        <v>748275</v>
      </c>
      <c r="R178" s="22">
        <v>3017473</v>
      </c>
      <c r="S178" s="22">
        <v>0</v>
      </c>
      <c r="T178" s="22">
        <v>748275</v>
      </c>
      <c r="U178" s="22">
        <v>178511</v>
      </c>
      <c r="V178" s="22">
        <v>0</v>
      </c>
      <c r="W178" s="22">
        <v>286929</v>
      </c>
      <c r="X178" s="22">
        <v>0</v>
      </c>
      <c r="Y178" s="22">
        <v>0</v>
      </c>
      <c r="Z178" s="22">
        <v>0</v>
      </c>
      <c r="AA178" s="22">
        <v>0</v>
      </c>
      <c r="AB178" s="22">
        <v>0</v>
      </c>
      <c r="AC178" s="22">
        <v>0</v>
      </c>
      <c r="AD178" s="22">
        <v>0</v>
      </c>
      <c r="AE178" s="22">
        <v>282835</v>
      </c>
      <c r="AF178" s="22">
        <v>748275</v>
      </c>
      <c r="AG178" s="22">
        <v>0</v>
      </c>
    </row>
    <row r="179" spans="1:33" x14ac:dyDescent="0.35">
      <c r="A179" s="22" t="s">
        <v>114</v>
      </c>
      <c r="B179" s="22" t="s">
        <v>294</v>
      </c>
      <c r="C179" s="22" t="s">
        <v>471</v>
      </c>
      <c r="D179" s="22" t="s">
        <v>472</v>
      </c>
      <c r="E179" s="22">
        <v>10901453</v>
      </c>
      <c r="F179" s="22">
        <v>0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22">
        <v>857167</v>
      </c>
      <c r="Q179" s="22">
        <v>857167</v>
      </c>
      <c r="R179" s="22">
        <v>10044286</v>
      </c>
      <c r="S179" s="22">
        <v>0</v>
      </c>
      <c r="T179" s="22">
        <v>1210146</v>
      </c>
      <c r="U179" s="22">
        <v>0</v>
      </c>
      <c r="V179" s="22">
        <v>0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0</v>
      </c>
      <c r="AD179" s="22">
        <v>0</v>
      </c>
      <c r="AE179" s="22">
        <v>857167</v>
      </c>
      <c r="AF179" s="22">
        <v>857167</v>
      </c>
      <c r="AG179" s="22">
        <v>352979</v>
      </c>
    </row>
    <row r="180" spans="1:33" x14ac:dyDescent="0.35">
      <c r="A180" s="22" t="s">
        <v>114</v>
      </c>
      <c r="B180" s="22" t="s">
        <v>294</v>
      </c>
      <c r="C180" s="22" t="s">
        <v>473</v>
      </c>
      <c r="D180" s="22" t="s">
        <v>474</v>
      </c>
      <c r="E180" s="22">
        <v>16605787</v>
      </c>
      <c r="F180" s="22">
        <v>434706</v>
      </c>
      <c r="G180" s="22">
        <v>0</v>
      </c>
      <c r="H180" s="22">
        <v>258339</v>
      </c>
      <c r="I180" s="22">
        <v>73261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22">
        <v>3355662</v>
      </c>
      <c r="Q180" s="22">
        <v>4121968</v>
      </c>
      <c r="R180" s="22">
        <v>12483819</v>
      </c>
      <c r="S180" s="22">
        <v>0</v>
      </c>
      <c r="T180" s="22">
        <v>4911190</v>
      </c>
      <c r="U180" s="22">
        <v>434706</v>
      </c>
      <c r="V180" s="22">
        <v>0</v>
      </c>
      <c r="W180" s="22">
        <v>258339</v>
      </c>
      <c r="X180" s="22">
        <v>73261</v>
      </c>
      <c r="Y180" s="22">
        <v>0</v>
      </c>
      <c r="Z180" s="22">
        <v>0</v>
      </c>
      <c r="AA180" s="22">
        <v>0</v>
      </c>
      <c r="AB180" s="22">
        <v>0</v>
      </c>
      <c r="AC180" s="22">
        <v>0</v>
      </c>
      <c r="AD180" s="22">
        <v>0</v>
      </c>
      <c r="AE180" s="22">
        <v>3355662</v>
      </c>
      <c r="AF180" s="22">
        <v>4121968</v>
      </c>
      <c r="AG180" s="22">
        <v>789222</v>
      </c>
    </row>
    <row r="181" spans="1:33" x14ac:dyDescent="0.35">
      <c r="A181" s="22" t="s">
        <v>114</v>
      </c>
      <c r="B181" s="22" t="s">
        <v>294</v>
      </c>
      <c r="C181" s="22" t="s">
        <v>475</v>
      </c>
      <c r="D181" s="22" t="s">
        <v>476</v>
      </c>
      <c r="E181" s="22">
        <v>1645430</v>
      </c>
      <c r="F181" s="22">
        <v>0</v>
      </c>
      <c r="G181" s="22">
        <v>0</v>
      </c>
      <c r="H181" s="22"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0</v>
      </c>
      <c r="P181" s="22">
        <v>94053</v>
      </c>
      <c r="Q181" s="22">
        <v>94053</v>
      </c>
      <c r="R181" s="22">
        <v>1551377</v>
      </c>
      <c r="S181" s="22">
        <v>807757</v>
      </c>
      <c r="T181" s="22">
        <v>901810</v>
      </c>
      <c r="U181" s="22">
        <v>321271</v>
      </c>
      <c r="V181" s="22">
        <v>0</v>
      </c>
      <c r="W181" s="22">
        <v>224922</v>
      </c>
      <c r="X181" s="22">
        <v>0</v>
      </c>
      <c r="Y181" s="22">
        <v>0</v>
      </c>
      <c r="Z181" s="22">
        <v>0</v>
      </c>
      <c r="AA181" s="22">
        <v>0</v>
      </c>
      <c r="AB181" s="22">
        <v>107054</v>
      </c>
      <c r="AC181" s="22">
        <v>107778</v>
      </c>
      <c r="AD181" s="22">
        <v>0</v>
      </c>
      <c r="AE181" s="22">
        <v>140785</v>
      </c>
      <c r="AF181" s="22">
        <v>901810</v>
      </c>
      <c r="AG181" s="22">
        <v>0</v>
      </c>
    </row>
    <row r="182" spans="1:33" x14ac:dyDescent="0.35">
      <c r="A182" s="22" t="s">
        <v>114</v>
      </c>
      <c r="B182" s="22" t="s">
        <v>294</v>
      </c>
      <c r="C182" s="22" t="s">
        <v>477</v>
      </c>
      <c r="D182" s="22" t="s">
        <v>478</v>
      </c>
      <c r="E182" s="22">
        <v>11564648</v>
      </c>
      <c r="F182" s="22">
        <v>1936238</v>
      </c>
      <c r="G182" s="22">
        <v>0</v>
      </c>
      <c r="H182" s="22">
        <v>554073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22">
        <v>174565</v>
      </c>
      <c r="Q182" s="22">
        <v>2664876</v>
      </c>
      <c r="R182" s="22">
        <v>8899772</v>
      </c>
      <c r="S182" s="22">
        <v>0</v>
      </c>
      <c r="T182" s="22">
        <v>2664876</v>
      </c>
      <c r="U182" s="22">
        <v>1242622</v>
      </c>
      <c r="V182" s="22">
        <v>0</v>
      </c>
      <c r="W182" s="22">
        <v>554073</v>
      </c>
      <c r="X182" s="22">
        <v>0</v>
      </c>
      <c r="Y182" s="22">
        <v>0</v>
      </c>
      <c r="Z182" s="22">
        <v>0</v>
      </c>
      <c r="AA182" s="22">
        <v>0</v>
      </c>
      <c r="AB182" s="22">
        <v>0</v>
      </c>
      <c r="AC182" s="22">
        <v>0</v>
      </c>
      <c r="AD182" s="22">
        <v>0</v>
      </c>
      <c r="AE182" s="22">
        <v>868181</v>
      </c>
      <c r="AF182" s="22">
        <v>2664876</v>
      </c>
      <c r="AG182" s="22">
        <v>0</v>
      </c>
    </row>
    <row r="183" spans="1:33" x14ac:dyDescent="0.35">
      <c r="A183" s="22" t="s">
        <v>114</v>
      </c>
      <c r="B183" s="22" t="s">
        <v>294</v>
      </c>
      <c r="C183" s="22" t="s">
        <v>479</v>
      </c>
      <c r="D183" s="22" t="s">
        <v>480</v>
      </c>
      <c r="E183" s="22">
        <v>3296118</v>
      </c>
      <c r="F183" s="22">
        <v>938473</v>
      </c>
      <c r="G183" s="22">
        <v>0</v>
      </c>
      <c r="H183" s="22">
        <v>0</v>
      </c>
      <c r="I183" s="22">
        <v>0</v>
      </c>
      <c r="J183" s="22">
        <v>0</v>
      </c>
      <c r="K183" s="22">
        <v>50000</v>
      </c>
      <c r="L183" s="22">
        <v>0</v>
      </c>
      <c r="M183" s="22">
        <v>0</v>
      </c>
      <c r="N183" s="22">
        <v>0</v>
      </c>
      <c r="O183" s="22">
        <v>0</v>
      </c>
      <c r="P183" s="22">
        <v>461781</v>
      </c>
      <c r="Q183" s="22">
        <v>1450254</v>
      </c>
      <c r="R183" s="22">
        <v>1845864</v>
      </c>
      <c r="S183" s="22">
        <v>0</v>
      </c>
      <c r="T183" s="22">
        <v>1460270</v>
      </c>
      <c r="U183" s="22">
        <v>938473</v>
      </c>
      <c r="V183" s="22">
        <v>0</v>
      </c>
      <c r="W183" s="22">
        <v>0</v>
      </c>
      <c r="X183" s="22">
        <v>0</v>
      </c>
      <c r="Y183" s="22">
        <v>0</v>
      </c>
      <c r="Z183" s="22">
        <v>50000</v>
      </c>
      <c r="AA183" s="22">
        <v>0</v>
      </c>
      <c r="AB183" s="22">
        <v>0</v>
      </c>
      <c r="AC183" s="22">
        <v>0</v>
      </c>
      <c r="AD183" s="22">
        <v>0</v>
      </c>
      <c r="AE183" s="22">
        <v>461781</v>
      </c>
      <c r="AF183" s="22">
        <v>1450254</v>
      </c>
      <c r="AG183" s="22">
        <v>10016</v>
      </c>
    </row>
    <row r="184" spans="1:33" x14ac:dyDescent="0.35">
      <c r="A184" s="22" t="s">
        <v>114</v>
      </c>
      <c r="B184" s="22" t="s">
        <v>294</v>
      </c>
      <c r="C184" s="22" t="s">
        <v>481</v>
      </c>
      <c r="D184" s="22" t="s">
        <v>482</v>
      </c>
      <c r="E184" s="22">
        <v>0</v>
      </c>
      <c r="F184" s="22">
        <v>370530</v>
      </c>
      <c r="G184" s="22">
        <v>0</v>
      </c>
      <c r="H184" s="22">
        <v>12333</v>
      </c>
      <c r="I184" s="22">
        <v>0</v>
      </c>
      <c r="J184" s="22">
        <v>153058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2">
        <v>62198</v>
      </c>
      <c r="Q184" s="22">
        <v>598119</v>
      </c>
      <c r="R184" s="22">
        <v>-598119</v>
      </c>
      <c r="S184" s="22">
        <v>0</v>
      </c>
      <c r="T184" s="22">
        <v>621904</v>
      </c>
      <c r="U184" s="22">
        <v>370530</v>
      </c>
      <c r="V184" s="22">
        <v>0</v>
      </c>
      <c r="W184" s="22">
        <v>12333</v>
      </c>
      <c r="X184" s="22">
        <v>0</v>
      </c>
      <c r="Y184" s="22">
        <v>153058</v>
      </c>
      <c r="Z184" s="22">
        <v>0</v>
      </c>
      <c r="AA184" s="22">
        <v>0</v>
      </c>
      <c r="AB184" s="22">
        <v>0</v>
      </c>
      <c r="AC184" s="22">
        <v>0</v>
      </c>
      <c r="AD184" s="22">
        <v>0</v>
      </c>
      <c r="AE184" s="22">
        <v>62198</v>
      </c>
      <c r="AF184" s="22">
        <v>598119</v>
      </c>
      <c r="AG184" s="22">
        <v>23785</v>
      </c>
    </row>
    <row r="185" spans="1:33" x14ac:dyDescent="0.35">
      <c r="A185" s="22" t="s">
        <v>114</v>
      </c>
      <c r="B185" s="22" t="s">
        <v>294</v>
      </c>
      <c r="C185" s="22" t="s">
        <v>483</v>
      </c>
      <c r="D185" s="22" t="s">
        <v>484</v>
      </c>
      <c r="E185" s="22">
        <v>2796757</v>
      </c>
      <c r="F185" s="22">
        <v>103090</v>
      </c>
      <c r="G185" s="22">
        <v>0</v>
      </c>
      <c r="H185" s="22"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>
        <v>1302819</v>
      </c>
      <c r="Q185" s="22">
        <v>1405909</v>
      </c>
      <c r="R185" s="22">
        <v>1390848</v>
      </c>
      <c r="S185" s="22">
        <v>1677443</v>
      </c>
      <c r="T185" s="22">
        <v>3252801</v>
      </c>
      <c r="U185" s="22">
        <v>103090</v>
      </c>
      <c r="V185" s="22">
        <v>0</v>
      </c>
      <c r="W185" s="22">
        <v>0</v>
      </c>
      <c r="X185" s="22">
        <v>0</v>
      </c>
      <c r="Y185" s="22">
        <v>0</v>
      </c>
      <c r="Z185" s="22">
        <v>0</v>
      </c>
      <c r="AA185" s="22">
        <v>0</v>
      </c>
      <c r="AB185" s="22">
        <v>0</v>
      </c>
      <c r="AC185" s="22">
        <v>0</v>
      </c>
      <c r="AD185" s="22">
        <v>0</v>
      </c>
      <c r="AE185" s="22">
        <v>2980262</v>
      </c>
      <c r="AF185" s="22">
        <v>3083352</v>
      </c>
      <c r="AG185" s="22">
        <v>169449</v>
      </c>
    </row>
    <row r="186" spans="1:33" x14ac:dyDescent="0.35">
      <c r="A186" s="22" t="s">
        <v>114</v>
      </c>
      <c r="B186" s="22" t="s">
        <v>294</v>
      </c>
      <c r="C186" s="22" t="s">
        <v>485</v>
      </c>
      <c r="D186" s="22" t="s">
        <v>486</v>
      </c>
      <c r="E186" s="22">
        <v>1017186</v>
      </c>
      <c r="F186" s="22">
        <v>171528</v>
      </c>
      <c r="G186" s="22">
        <v>0</v>
      </c>
      <c r="H186" s="22"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22">
        <v>276796</v>
      </c>
      <c r="Q186" s="22">
        <v>448324</v>
      </c>
      <c r="R186" s="22">
        <v>568862</v>
      </c>
      <c r="S186" s="22">
        <v>0</v>
      </c>
      <c r="T186" s="22">
        <v>448324</v>
      </c>
      <c r="U186" s="22">
        <v>171528</v>
      </c>
      <c r="V186" s="22">
        <v>0</v>
      </c>
      <c r="W186" s="22"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0</v>
      </c>
      <c r="AC186" s="22">
        <v>0</v>
      </c>
      <c r="AD186" s="22">
        <v>0</v>
      </c>
      <c r="AE186" s="22">
        <v>276796</v>
      </c>
      <c r="AF186" s="22">
        <v>448324</v>
      </c>
      <c r="AG186" s="22">
        <v>0</v>
      </c>
    </row>
    <row r="187" spans="1:33" x14ac:dyDescent="0.35">
      <c r="A187" s="22" t="s">
        <v>114</v>
      </c>
      <c r="B187" s="22" t="s">
        <v>294</v>
      </c>
      <c r="C187" s="22" t="s">
        <v>487</v>
      </c>
      <c r="D187" s="22" t="s">
        <v>488</v>
      </c>
      <c r="E187" s="22">
        <v>5275072</v>
      </c>
      <c r="F187" s="22">
        <v>390825</v>
      </c>
      <c r="G187" s="22">
        <v>0</v>
      </c>
      <c r="H187" s="22">
        <v>0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22">
        <v>83454</v>
      </c>
      <c r="Q187" s="22">
        <v>474279</v>
      </c>
      <c r="R187" s="22">
        <v>4800793</v>
      </c>
      <c r="S187" s="22">
        <v>0</v>
      </c>
      <c r="T187" s="22">
        <v>475969</v>
      </c>
      <c r="U187" s="22">
        <v>390825</v>
      </c>
      <c r="V187" s="22">
        <v>0</v>
      </c>
      <c r="W187" s="22"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83454</v>
      </c>
      <c r="AF187" s="22">
        <v>474279</v>
      </c>
      <c r="AG187" s="22">
        <v>1690</v>
      </c>
    </row>
    <row r="188" spans="1:33" x14ac:dyDescent="0.35">
      <c r="A188" s="22" t="s">
        <v>114</v>
      </c>
      <c r="B188" s="22" t="s">
        <v>294</v>
      </c>
      <c r="C188" s="22" t="s">
        <v>489</v>
      </c>
      <c r="D188" s="22" t="s">
        <v>490</v>
      </c>
      <c r="E188" s="22">
        <v>2434411</v>
      </c>
      <c r="F188" s="22">
        <v>904839</v>
      </c>
      <c r="G188" s="22">
        <v>0</v>
      </c>
      <c r="H188" s="22">
        <v>479969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>
        <v>192584</v>
      </c>
      <c r="Q188" s="22">
        <v>1577392</v>
      </c>
      <c r="R188" s="22">
        <v>857019</v>
      </c>
      <c r="S188" s="22">
        <v>0</v>
      </c>
      <c r="T188" s="22">
        <v>1649580</v>
      </c>
      <c r="U188" s="22">
        <v>904839</v>
      </c>
      <c r="V188" s="22">
        <v>0</v>
      </c>
      <c r="W188" s="22">
        <v>479969</v>
      </c>
      <c r="X188" s="22">
        <v>0</v>
      </c>
      <c r="Y188" s="22">
        <v>0</v>
      </c>
      <c r="Z188" s="22">
        <v>0</v>
      </c>
      <c r="AA188" s="22">
        <v>0</v>
      </c>
      <c r="AB188" s="22">
        <v>0</v>
      </c>
      <c r="AC188" s="22">
        <v>0</v>
      </c>
      <c r="AD188" s="22">
        <v>0</v>
      </c>
      <c r="AE188" s="22">
        <v>192584</v>
      </c>
      <c r="AF188" s="22">
        <v>1577392</v>
      </c>
      <c r="AG188" s="22">
        <v>72188</v>
      </c>
    </row>
    <row r="189" spans="1:33" x14ac:dyDescent="0.35">
      <c r="A189" s="22" t="s">
        <v>114</v>
      </c>
      <c r="B189" s="22" t="s">
        <v>294</v>
      </c>
      <c r="C189" s="22" t="s">
        <v>491</v>
      </c>
      <c r="D189" s="22" t="s">
        <v>492</v>
      </c>
      <c r="E189" s="22">
        <v>8493896</v>
      </c>
      <c r="F189" s="22">
        <v>1117407</v>
      </c>
      <c r="G189" s="22">
        <v>0</v>
      </c>
      <c r="H189" s="22">
        <v>64547</v>
      </c>
      <c r="I189" s="22">
        <v>138609</v>
      </c>
      <c r="J189" s="22">
        <v>0</v>
      </c>
      <c r="K189" s="22">
        <v>0</v>
      </c>
      <c r="L189" s="22">
        <v>0</v>
      </c>
      <c r="M189" s="22">
        <v>0</v>
      </c>
      <c r="N189" s="22">
        <v>0</v>
      </c>
      <c r="O189" s="22">
        <v>0</v>
      </c>
      <c r="P189" s="22">
        <v>55264</v>
      </c>
      <c r="Q189" s="22">
        <v>1375827</v>
      </c>
      <c r="R189" s="22">
        <v>7118069</v>
      </c>
      <c r="S189" s="22">
        <v>0</v>
      </c>
      <c r="T189" s="22">
        <v>1409553</v>
      </c>
      <c r="U189" s="22">
        <v>1117407</v>
      </c>
      <c r="V189" s="22">
        <v>0</v>
      </c>
      <c r="W189" s="22">
        <v>64547</v>
      </c>
      <c r="X189" s="22">
        <v>138609</v>
      </c>
      <c r="Y189" s="22">
        <v>0</v>
      </c>
      <c r="Z189" s="22">
        <v>0</v>
      </c>
      <c r="AA189" s="22">
        <v>0</v>
      </c>
      <c r="AB189" s="22">
        <v>0</v>
      </c>
      <c r="AC189" s="22">
        <v>0</v>
      </c>
      <c r="AD189" s="22">
        <v>0</v>
      </c>
      <c r="AE189" s="22">
        <v>55264</v>
      </c>
      <c r="AF189" s="22">
        <v>1375827</v>
      </c>
      <c r="AG189" s="22">
        <v>33726</v>
      </c>
    </row>
    <row r="190" spans="1:33" x14ac:dyDescent="0.35">
      <c r="A190" s="22" t="s">
        <v>114</v>
      </c>
      <c r="B190" s="22" t="s">
        <v>294</v>
      </c>
      <c r="C190" s="22" t="s">
        <v>493</v>
      </c>
      <c r="D190" s="22" t="s">
        <v>494</v>
      </c>
      <c r="E190" s="22">
        <v>4889953</v>
      </c>
      <c r="F190" s="22">
        <v>629195</v>
      </c>
      <c r="G190" s="22">
        <v>0</v>
      </c>
      <c r="H190" s="22">
        <v>68692</v>
      </c>
      <c r="I190" s="22">
        <v>0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0</v>
      </c>
      <c r="P190" s="22">
        <v>409436</v>
      </c>
      <c r="Q190" s="22">
        <v>1107323</v>
      </c>
      <c r="R190" s="22">
        <v>3782630</v>
      </c>
      <c r="S190" s="22">
        <v>0</v>
      </c>
      <c r="T190" s="22">
        <v>1160087</v>
      </c>
      <c r="U190" s="22">
        <v>629195</v>
      </c>
      <c r="V190" s="22">
        <v>0</v>
      </c>
      <c r="W190" s="22">
        <v>68692</v>
      </c>
      <c r="X190" s="22">
        <v>0</v>
      </c>
      <c r="Y190" s="22">
        <v>0</v>
      </c>
      <c r="Z190" s="22">
        <v>0</v>
      </c>
      <c r="AA190" s="22">
        <v>0</v>
      </c>
      <c r="AB190" s="22">
        <v>0</v>
      </c>
      <c r="AC190" s="22">
        <v>0</v>
      </c>
      <c r="AD190" s="22">
        <v>0</v>
      </c>
      <c r="AE190" s="22">
        <v>409436</v>
      </c>
      <c r="AF190" s="22">
        <v>1107323</v>
      </c>
      <c r="AG190" s="22">
        <v>52764</v>
      </c>
    </row>
    <row r="191" spans="1:33" x14ac:dyDescent="0.35">
      <c r="A191" s="22" t="s">
        <v>114</v>
      </c>
      <c r="B191" s="22" t="s">
        <v>294</v>
      </c>
      <c r="C191" s="22" t="s">
        <v>495</v>
      </c>
      <c r="D191" s="22" t="s">
        <v>496</v>
      </c>
      <c r="E191" s="22">
        <v>998478</v>
      </c>
      <c r="F191" s="22">
        <v>35421</v>
      </c>
      <c r="G191" s="22">
        <v>1369</v>
      </c>
      <c r="H191" s="22">
        <v>0</v>
      </c>
      <c r="I191" s="22">
        <v>34785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>
        <v>0</v>
      </c>
      <c r="Q191" s="22">
        <v>71575</v>
      </c>
      <c r="R191" s="22">
        <v>926903</v>
      </c>
      <c r="S191" s="22">
        <v>0</v>
      </c>
      <c r="T191" s="22">
        <v>551497</v>
      </c>
      <c r="U191" s="22">
        <v>336999</v>
      </c>
      <c r="V191" s="22">
        <v>1369</v>
      </c>
      <c r="W191" s="22">
        <v>163426</v>
      </c>
      <c r="X191" s="22">
        <v>34785</v>
      </c>
      <c r="Y191" s="22">
        <v>0</v>
      </c>
      <c r="Z191" s="22">
        <v>0</v>
      </c>
      <c r="AA191" s="22">
        <v>0</v>
      </c>
      <c r="AB191" s="22">
        <v>0</v>
      </c>
      <c r="AC191" s="22">
        <v>0</v>
      </c>
      <c r="AD191" s="22">
        <v>0</v>
      </c>
      <c r="AE191" s="22">
        <v>0</v>
      </c>
      <c r="AF191" s="22">
        <v>536579</v>
      </c>
      <c r="AG191" s="22">
        <v>14918</v>
      </c>
    </row>
    <row r="192" spans="1:33" x14ac:dyDescent="0.35">
      <c r="A192" s="22" t="s">
        <v>114</v>
      </c>
      <c r="B192" s="22" t="s">
        <v>294</v>
      </c>
      <c r="C192" s="22" t="s">
        <v>497</v>
      </c>
      <c r="D192" s="22" t="s">
        <v>498</v>
      </c>
      <c r="E192" s="22">
        <v>0</v>
      </c>
      <c r="F192" s="22">
        <v>0</v>
      </c>
      <c r="G192" s="22">
        <v>0</v>
      </c>
      <c r="H192" s="22">
        <v>60760</v>
      </c>
      <c r="I192" s="22">
        <v>0</v>
      </c>
      <c r="J192" s="22">
        <v>0</v>
      </c>
      <c r="K192" s="22">
        <v>0</v>
      </c>
      <c r="L192" s="22">
        <v>0</v>
      </c>
      <c r="M192" s="22">
        <v>0</v>
      </c>
      <c r="N192" s="22">
        <v>0</v>
      </c>
      <c r="O192" s="22">
        <v>0</v>
      </c>
      <c r="P192" s="22">
        <v>70167</v>
      </c>
      <c r="Q192" s="22">
        <v>130927</v>
      </c>
      <c r="R192" s="22">
        <v>-130927</v>
      </c>
      <c r="S192" s="22">
        <v>468197</v>
      </c>
      <c r="T192" s="22">
        <v>448933</v>
      </c>
      <c r="U192" s="22">
        <v>317421</v>
      </c>
      <c r="V192" s="22">
        <v>0</v>
      </c>
      <c r="W192" s="22">
        <v>60760</v>
      </c>
      <c r="X192" s="22">
        <v>0</v>
      </c>
      <c r="Y192" s="22">
        <v>0</v>
      </c>
      <c r="Z192" s="22">
        <v>0</v>
      </c>
      <c r="AA192" s="22">
        <v>0</v>
      </c>
      <c r="AB192" s="22">
        <v>0</v>
      </c>
      <c r="AC192" s="22">
        <v>0</v>
      </c>
      <c r="AD192" s="22">
        <v>0</v>
      </c>
      <c r="AE192" s="22">
        <v>70167</v>
      </c>
      <c r="AF192" s="22">
        <v>448348</v>
      </c>
      <c r="AG192" s="22">
        <v>585</v>
      </c>
    </row>
    <row r="193" spans="1:33" x14ac:dyDescent="0.35">
      <c r="A193" s="22" t="s">
        <v>114</v>
      </c>
      <c r="B193" s="22" t="s">
        <v>294</v>
      </c>
      <c r="C193" s="22" t="s">
        <v>499</v>
      </c>
      <c r="D193" s="22" t="s">
        <v>500</v>
      </c>
      <c r="E193" s="22">
        <v>5009116</v>
      </c>
      <c r="F193" s="22">
        <v>1153625</v>
      </c>
      <c r="G193" s="22">
        <v>0</v>
      </c>
      <c r="H193" s="22">
        <v>471031</v>
      </c>
      <c r="I193" s="22">
        <v>387345</v>
      </c>
      <c r="J193" s="22">
        <v>0</v>
      </c>
      <c r="K193" s="22">
        <v>0</v>
      </c>
      <c r="L193" s="22">
        <v>0</v>
      </c>
      <c r="M193" s="22">
        <v>0</v>
      </c>
      <c r="N193" s="22">
        <v>0</v>
      </c>
      <c r="O193" s="22">
        <v>0</v>
      </c>
      <c r="P193" s="22">
        <v>316211</v>
      </c>
      <c r="Q193" s="22">
        <v>2328212</v>
      </c>
      <c r="R193" s="22">
        <v>2680904</v>
      </c>
      <c r="S193" s="22">
        <v>0</v>
      </c>
      <c r="T193" s="22">
        <v>2358212</v>
      </c>
      <c r="U193" s="22">
        <v>1153625</v>
      </c>
      <c r="V193" s="22">
        <v>0</v>
      </c>
      <c r="W193" s="22">
        <v>471031</v>
      </c>
      <c r="X193" s="22">
        <v>387345</v>
      </c>
      <c r="Y193" s="22">
        <v>0</v>
      </c>
      <c r="Z193" s="22">
        <v>0</v>
      </c>
      <c r="AA193" s="22">
        <v>0</v>
      </c>
      <c r="AB193" s="22">
        <v>0</v>
      </c>
      <c r="AC193" s="22">
        <v>0</v>
      </c>
      <c r="AD193" s="22">
        <v>0</v>
      </c>
      <c r="AE193" s="22">
        <v>316211</v>
      </c>
      <c r="AF193" s="22">
        <v>2328212</v>
      </c>
      <c r="AG193" s="22">
        <v>30000</v>
      </c>
    </row>
    <row r="194" spans="1:33" x14ac:dyDescent="0.35">
      <c r="A194" s="22" t="s">
        <v>114</v>
      </c>
      <c r="B194" s="22" t="s">
        <v>294</v>
      </c>
      <c r="C194" s="22" t="s">
        <v>501</v>
      </c>
      <c r="D194" s="22" t="s">
        <v>502</v>
      </c>
      <c r="E194" s="22">
        <v>3317232</v>
      </c>
      <c r="F194" s="22">
        <v>351799</v>
      </c>
      <c r="G194" s="22">
        <v>0</v>
      </c>
      <c r="H194" s="22">
        <v>262144</v>
      </c>
      <c r="I194" s="22">
        <v>0</v>
      </c>
      <c r="J194" s="22">
        <v>0</v>
      </c>
      <c r="K194" s="22">
        <v>0</v>
      </c>
      <c r="L194" s="22">
        <v>0</v>
      </c>
      <c r="M194" s="22">
        <v>0</v>
      </c>
      <c r="N194" s="22">
        <v>0</v>
      </c>
      <c r="O194" s="22">
        <v>0</v>
      </c>
      <c r="P194" s="22">
        <v>1233619</v>
      </c>
      <c r="Q194" s="22">
        <v>1847562</v>
      </c>
      <c r="R194" s="22">
        <v>1469670</v>
      </c>
      <c r="S194" s="22">
        <v>0</v>
      </c>
      <c r="T194" s="22">
        <v>1847562</v>
      </c>
      <c r="U194" s="22">
        <v>351799</v>
      </c>
      <c r="V194" s="22">
        <v>0</v>
      </c>
      <c r="W194" s="22">
        <v>262144</v>
      </c>
      <c r="X194" s="22">
        <v>0</v>
      </c>
      <c r="Y194" s="22">
        <v>0</v>
      </c>
      <c r="Z194" s="22">
        <v>0</v>
      </c>
      <c r="AA194" s="22">
        <v>0</v>
      </c>
      <c r="AB194" s="22">
        <v>0</v>
      </c>
      <c r="AC194" s="22">
        <v>0</v>
      </c>
      <c r="AD194" s="22">
        <v>0</v>
      </c>
      <c r="AE194" s="22">
        <v>1233619</v>
      </c>
      <c r="AF194" s="22">
        <v>1847562</v>
      </c>
      <c r="AG194" s="22">
        <v>0</v>
      </c>
    </row>
    <row r="195" spans="1:33" x14ac:dyDescent="0.35">
      <c r="A195" s="22" t="s">
        <v>114</v>
      </c>
      <c r="B195" s="22" t="s">
        <v>294</v>
      </c>
      <c r="C195" s="22" t="s">
        <v>503</v>
      </c>
      <c r="D195" s="22" t="s">
        <v>504</v>
      </c>
      <c r="E195" s="22">
        <v>12047813</v>
      </c>
      <c r="F195" s="22">
        <v>1224124</v>
      </c>
      <c r="G195" s="22">
        <v>42378</v>
      </c>
      <c r="H195" s="22">
        <v>1165561</v>
      </c>
      <c r="I195" s="22">
        <v>23326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1373858</v>
      </c>
      <c r="Q195" s="22">
        <v>3829247</v>
      </c>
      <c r="R195" s="22">
        <v>8218566</v>
      </c>
      <c r="S195" s="22">
        <v>1896161</v>
      </c>
      <c r="T195" s="22">
        <v>5817009</v>
      </c>
      <c r="U195" s="22">
        <v>3120285</v>
      </c>
      <c r="V195" s="22">
        <v>42378</v>
      </c>
      <c r="W195" s="22">
        <v>1165561</v>
      </c>
      <c r="X195" s="22">
        <v>23326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1373858</v>
      </c>
      <c r="AF195" s="22">
        <v>5725408</v>
      </c>
      <c r="AG195" s="22">
        <v>91601</v>
      </c>
    </row>
    <row r="196" spans="1:33" x14ac:dyDescent="0.35">
      <c r="A196" s="22" t="s">
        <v>114</v>
      </c>
      <c r="B196" s="22" t="s">
        <v>294</v>
      </c>
      <c r="C196" s="22" t="s">
        <v>505</v>
      </c>
      <c r="D196" s="22" t="s">
        <v>506</v>
      </c>
      <c r="E196" s="22">
        <v>40638175</v>
      </c>
      <c r="F196" s="22">
        <v>12313761</v>
      </c>
      <c r="G196" s="22">
        <v>608</v>
      </c>
      <c r="H196" s="22">
        <v>253001</v>
      </c>
      <c r="I196" s="22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>
        <v>1547667</v>
      </c>
      <c r="Q196" s="22">
        <v>14115037</v>
      </c>
      <c r="R196" s="22">
        <v>26523138</v>
      </c>
      <c r="S196" s="22">
        <v>0</v>
      </c>
      <c r="T196" s="22">
        <v>14206965</v>
      </c>
      <c r="U196" s="22">
        <v>12313761</v>
      </c>
      <c r="V196" s="22">
        <v>608</v>
      </c>
      <c r="W196" s="22">
        <v>253001</v>
      </c>
      <c r="X196" s="22">
        <v>0</v>
      </c>
      <c r="Y196" s="22">
        <v>0</v>
      </c>
      <c r="Z196" s="22">
        <v>0</v>
      </c>
      <c r="AA196" s="22">
        <v>0</v>
      </c>
      <c r="AB196" s="22">
        <v>0</v>
      </c>
      <c r="AC196" s="22">
        <v>0</v>
      </c>
      <c r="AD196" s="22">
        <v>0</v>
      </c>
      <c r="AE196" s="22">
        <v>1547667</v>
      </c>
      <c r="AF196" s="22">
        <v>14115037</v>
      </c>
      <c r="AG196" s="22">
        <v>91928</v>
      </c>
    </row>
    <row r="197" spans="1:33" x14ac:dyDescent="0.35">
      <c r="A197" s="22" t="s">
        <v>114</v>
      </c>
      <c r="B197" s="22" t="s">
        <v>507</v>
      </c>
      <c r="C197" s="22" t="s">
        <v>508</v>
      </c>
      <c r="D197" s="22" t="s">
        <v>509</v>
      </c>
      <c r="E197" s="22">
        <v>3577582</v>
      </c>
      <c r="F197" s="22">
        <v>403414</v>
      </c>
      <c r="G197" s="22">
        <v>0</v>
      </c>
      <c r="H197" s="22">
        <v>103375</v>
      </c>
      <c r="I197" s="22">
        <v>0</v>
      </c>
      <c r="J197" s="22">
        <v>0</v>
      </c>
      <c r="K197" s="22">
        <v>0</v>
      </c>
      <c r="L197" s="22">
        <v>0</v>
      </c>
      <c r="M197" s="22">
        <v>0</v>
      </c>
      <c r="N197" s="22">
        <v>0</v>
      </c>
      <c r="O197" s="22">
        <v>0</v>
      </c>
      <c r="P197" s="22">
        <v>149108</v>
      </c>
      <c r="Q197" s="22">
        <v>655897</v>
      </c>
      <c r="R197" s="22">
        <v>2921685</v>
      </c>
      <c r="S197" s="22">
        <v>350599</v>
      </c>
      <c r="T197" s="22">
        <v>1213359</v>
      </c>
      <c r="U197" s="22">
        <v>626391</v>
      </c>
      <c r="V197" s="22">
        <v>0</v>
      </c>
      <c r="W197" s="22">
        <v>153375</v>
      </c>
      <c r="X197" s="22">
        <v>0</v>
      </c>
      <c r="Y197" s="22">
        <v>0</v>
      </c>
      <c r="Z197" s="22">
        <v>0</v>
      </c>
      <c r="AA197" s="22">
        <v>0</v>
      </c>
      <c r="AB197" s="22">
        <v>0</v>
      </c>
      <c r="AC197" s="22">
        <v>0</v>
      </c>
      <c r="AD197" s="22">
        <v>0</v>
      </c>
      <c r="AE197" s="22">
        <v>226730</v>
      </c>
      <c r="AF197" s="22">
        <v>1006496</v>
      </c>
      <c r="AG197" s="22">
        <v>206863</v>
      </c>
    </row>
    <row r="198" spans="1:33" x14ac:dyDescent="0.35">
      <c r="A198" s="22" t="s">
        <v>114</v>
      </c>
      <c r="B198" s="22" t="s">
        <v>507</v>
      </c>
      <c r="C198" s="22" t="s">
        <v>510</v>
      </c>
      <c r="D198" s="22" t="s">
        <v>511</v>
      </c>
      <c r="E198" s="22">
        <v>1427184</v>
      </c>
      <c r="F198" s="22">
        <v>0</v>
      </c>
      <c r="G198" s="22">
        <v>0</v>
      </c>
      <c r="H198" s="22">
        <v>0</v>
      </c>
      <c r="I198" s="22">
        <v>32056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181191</v>
      </c>
      <c r="Q198" s="22">
        <v>213247</v>
      </c>
      <c r="R198" s="22">
        <v>1213937</v>
      </c>
      <c r="S198" s="22">
        <v>0</v>
      </c>
      <c r="T198" s="22">
        <v>213247</v>
      </c>
      <c r="U198" s="22">
        <v>0</v>
      </c>
      <c r="V198" s="22">
        <v>0</v>
      </c>
      <c r="W198" s="22">
        <v>0</v>
      </c>
      <c r="X198" s="22">
        <v>32056</v>
      </c>
      <c r="Y198" s="22">
        <v>0</v>
      </c>
      <c r="Z198" s="22">
        <v>0</v>
      </c>
      <c r="AA198" s="22">
        <v>0</v>
      </c>
      <c r="AB198" s="22">
        <v>0</v>
      </c>
      <c r="AC198" s="22">
        <v>0</v>
      </c>
      <c r="AD198" s="22">
        <v>0</v>
      </c>
      <c r="AE198" s="22">
        <v>181191</v>
      </c>
      <c r="AF198" s="22">
        <v>213247</v>
      </c>
      <c r="AG198" s="22">
        <v>0</v>
      </c>
    </row>
    <row r="199" spans="1:33" x14ac:dyDescent="0.35">
      <c r="A199" s="22" t="s">
        <v>114</v>
      </c>
      <c r="B199" s="22" t="s">
        <v>507</v>
      </c>
      <c r="C199" s="22" t="s">
        <v>512</v>
      </c>
      <c r="D199" s="22" t="s">
        <v>513</v>
      </c>
      <c r="E199" s="22">
        <v>2346701</v>
      </c>
      <c r="F199" s="22">
        <v>493064</v>
      </c>
      <c r="G199" s="22">
        <v>0</v>
      </c>
      <c r="H199" s="22"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>
        <v>67020</v>
      </c>
      <c r="Q199" s="22">
        <v>560084</v>
      </c>
      <c r="R199" s="22">
        <v>1786617</v>
      </c>
      <c r="S199" s="22">
        <v>1032943</v>
      </c>
      <c r="T199" s="22">
        <v>1593027</v>
      </c>
      <c r="U199" s="22">
        <v>934844</v>
      </c>
      <c r="V199" s="22">
        <v>0</v>
      </c>
      <c r="W199" s="22">
        <v>50000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608183</v>
      </c>
      <c r="AF199" s="22">
        <v>1593027</v>
      </c>
      <c r="AG199" s="22">
        <v>0</v>
      </c>
    </row>
    <row r="200" spans="1:33" x14ac:dyDescent="0.35">
      <c r="A200" s="22" t="s">
        <v>114</v>
      </c>
      <c r="B200" s="22" t="s">
        <v>507</v>
      </c>
      <c r="C200" s="22" t="s">
        <v>514</v>
      </c>
      <c r="D200" s="22" t="s">
        <v>515</v>
      </c>
      <c r="E200" s="22">
        <v>436288</v>
      </c>
      <c r="F200" s="22">
        <v>260582</v>
      </c>
      <c r="G200" s="22">
        <v>0</v>
      </c>
      <c r="H200" s="22">
        <v>13441</v>
      </c>
      <c r="I200" s="22">
        <v>0</v>
      </c>
      <c r="J200" s="22">
        <v>0</v>
      </c>
      <c r="K200" s="22">
        <v>0</v>
      </c>
      <c r="L200" s="22">
        <v>0</v>
      </c>
      <c r="M200" s="22">
        <v>0</v>
      </c>
      <c r="N200" s="22">
        <v>0</v>
      </c>
      <c r="O200" s="22">
        <v>0</v>
      </c>
      <c r="P200" s="22">
        <v>0</v>
      </c>
      <c r="Q200" s="22">
        <v>274023</v>
      </c>
      <c r="R200" s="22">
        <v>162265</v>
      </c>
      <c r="S200" s="22">
        <v>487258</v>
      </c>
      <c r="T200" s="22">
        <v>761281</v>
      </c>
      <c r="U200" s="22">
        <v>664871</v>
      </c>
      <c r="V200" s="22">
        <v>0</v>
      </c>
      <c r="W200" s="22">
        <v>96410</v>
      </c>
      <c r="X200" s="22">
        <v>0</v>
      </c>
      <c r="Y200" s="22">
        <v>0</v>
      </c>
      <c r="Z200" s="22">
        <v>0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761281</v>
      </c>
      <c r="AG200" s="22">
        <v>0</v>
      </c>
    </row>
    <row r="201" spans="1:33" x14ac:dyDescent="0.35">
      <c r="A201" s="22" t="s">
        <v>114</v>
      </c>
      <c r="B201" s="22" t="s">
        <v>507</v>
      </c>
      <c r="C201" s="22" t="s">
        <v>516</v>
      </c>
      <c r="D201" s="22" t="s">
        <v>517</v>
      </c>
      <c r="E201" s="22">
        <v>551223</v>
      </c>
      <c r="F201" s="22">
        <v>0</v>
      </c>
      <c r="G201" s="22">
        <v>0</v>
      </c>
      <c r="H201" s="22">
        <v>0</v>
      </c>
      <c r="I201" s="22">
        <v>0</v>
      </c>
      <c r="J201" s="22">
        <v>0</v>
      </c>
      <c r="K201" s="22">
        <v>0</v>
      </c>
      <c r="L201" s="22">
        <v>0</v>
      </c>
      <c r="M201" s="22">
        <v>0</v>
      </c>
      <c r="N201" s="22">
        <v>0</v>
      </c>
      <c r="O201" s="22">
        <v>0</v>
      </c>
      <c r="P201" s="22">
        <v>65731</v>
      </c>
      <c r="Q201" s="22">
        <v>65731</v>
      </c>
      <c r="R201" s="22">
        <v>485492</v>
      </c>
      <c r="S201" s="22">
        <v>0</v>
      </c>
      <c r="T201" s="22">
        <v>72078</v>
      </c>
      <c r="U201" s="22">
        <v>0</v>
      </c>
      <c r="V201" s="22">
        <v>0</v>
      </c>
      <c r="W201" s="22">
        <v>0</v>
      </c>
      <c r="X201" s="22">
        <v>0</v>
      </c>
      <c r="Y201" s="22">
        <v>0</v>
      </c>
      <c r="Z201" s="22">
        <v>0</v>
      </c>
      <c r="AA201" s="22">
        <v>0</v>
      </c>
      <c r="AB201" s="22">
        <v>0</v>
      </c>
      <c r="AC201" s="22">
        <v>0</v>
      </c>
      <c r="AD201" s="22">
        <v>0</v>
      </c>
      <c r="AE201" s="22">
        <v>65731</v>
      </c>
      <c r="AF201" s="22">
        <v>65731</v>
      </c>
      <c r="AG201" s="22">
        <v>6347</v>
      </c>
    </row>
    <row r="202" spans="1:33" x14ac:dyDescent="0.35">
      <c r="A202" s="22" t="s">
        <v>114</v>
      </c>
      <c r="B202" s="22" t="s">
        <v>507</v>
      </c>
      <c r="C202" s="22" t="s">
        <v>518</v>
      </c>
      <c r="D202" s="22" t="s">
        <v>519</v>
      </c>
      <c r="E202" s="22">
        <v>939649</v>
      </c>
      <c r="F202" s="22">
        <v>0</v>
      </c>
      <c r="G202" s="22">
        <v>0</v>
      </c>
      <c r="H202" s="22">
        <v>50000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>
        <v>20000</v>
      </c>
      <c r="Q202" s="22">
        <v>70000</v>
      </c>
      <c r="R202" s="22">
        <v>869649</v>
      </c>
      <c r="S202" s="22">
        <v>261925</v>
      </c>
      <c r="T202" s="22">
        <v>331925</v>
      </c>
      <c r="U202" s="22">
        <v>56997</v>
      </c>
      <c r="V202" s="22">
        <v>0</v>
      </c>
      <c r="W202" s="22">
        <v>250000</v>
      </c>
      <c r="X202" s="22">
        <v>0</v>
      </c>
      <c r="Y202" s="22">
        <v>0</v>
      </c>
      <c r="Z202" s="22">
        <v>0</v>
      </c>
      <c r="AA202" s="22">
        <v>0</v>
      </c>
      <c r="AB202" s="22">
        <v>0</v>
      </c>
      <c r="AC202" s="22">
        <v>0</v>
      </c>
      <c r="AD202" s="22">
        <v>0</v>
      </c>
      <c r="AE202" s="22">
        <v>24928</v>
      </c>
      <c r="AF202" s="22">
        <v>331925</v>
      </c>
      <c r="AG202" s="22">
        <v>0</v>
      </c>
    </row>
    <row r="203" spans="1:33" x14ac:dyDescent="0.35">
      <c r="A203" s="22" t="s">
        <v>114</v>
      </c>
      <c r="B203" s="22" t="s">
        <v>507</v>
      </c>
      <c r="C203" s="22" t="s">
        <v>520</v>
      </c>
      <c r="D203" s="22" t="s">
        <v>521</v>
      </c>
      <c r="E203" s="22">
        <v>1779734</v>
      </c>
      <c r="F203" s="22">
        <v>0</v>
      </c>
      <c r="G203" s="22">
        <v>0</v>
      </c>
      <c r="H203" s="22">
        <v>0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>
        <v>96725</v>
      </c>
      <c r="Q203" s="22">
        <v>96725</v>
      </c>
      <c r="R203" s="22">
        <v>1683009</v>
      </c>
      <c r="S203" s="22">
        <v>70471</v>
      </c>
      <c r="T203" s="22">
        <v>167196</v>
      </c>
      <c r="U203" s="22">
        <v>0</v>
      </c>
      <c r="V203" s="22">
        <v>0</v>
      </c>
      <c r="W203" s="22">
        <v>97</v>
      </c>
      <c r="X203" s="22">
        <v>0</v>
      </c>
      <c r="Y203" s="22">
        <v>0</v>
      </c>
      <c r="Z203" s="22">
        <v>0</v>
      </c>
      <c r="AA203" s="22">
        <v>0</v>
      </c>
      <c r="AB203" s="22">
        <v>0</v>
      </c>
      <c r="AC203" s="22">
        <v>0</v>
      </c>
      <c r="AD203" s="22">
        <v>0</v>
      </c>
      <c r="AE203" s="22">
        <v>167099</v>
      </c>
      <c r="AF203" s="22">
        <v>167196</v>
      </c>
      <c r="AG203" s="22">
        <v>0</v>
      </c>
    </row>
    <row r="204" spans="1:33" x14ac:dyDescent="0.35">
      <c r="A204" s="22" t="s">
        <v>114</v>
      </c>
      <c r="B204" s="22" t="s">
        <v>507</v>
      </c>
      <c r="C204" s="22" t="s">
        <v>522</v>
      </c>
      <c r="D204" s="22" t="s">
        <v>523</v>
      </c>
      <c r="E204" s="22">
        <v>637482</v>
      </c>
      <c r="F204" s="22">
        <v>55676</v>
      </c>
      <c r="G204" s="22">
        <v>1385</v>
      </c>
      <c r="H204" s="22">
        <v>101694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>
        <v>68425</v>
      </c>
      <c r="Q204" s="22">
        <v>227180</v>
      </c>
      <c r="R204" s="22">
        <v>410302</v>
      </c>
      <c r="S204" s="22">
        <v>346518</v>
      </c>
      <c r="T204" s="22">
        <v>573698</v>
      </c>
      <c r="U204" s="22">
        <v>217194</v>
      </c>
      <c r="V204" s="22">
        <v>1385</v>
      </c>
      <c r="W204" s="22">
        <v>251694</v>
      </c>
      <c r="X204" s="22">
        <v>0</v>
      </c>
      <c r="Y204" s="22">
        <v>0</v>
      </c>
      <c r="Z204" s="22">
        <v>0</v>
      </c>
      <c r="AA204" s="22">
        <v>0</v>
      </c>
      <c r="AB204" s="22">
        <v>0</v>
      </c>
      <c r="AC204" s="22">
        <v>0</v>
      </c>
      <c r="AD204" s="22">
        <v>0</v>
      </c>
      <c r="AE204" s="22">
        <v>103425</v>
      </c>
      <c r="AF204" s="22">
        <v>573698</v>
      </c>
      <c r="AG204" s="22">
        <v>0</v>
      </c>
    </row>
    <row r="205" spans="1:33" x14ac:dyDescent="0.35">
      <c r="A205" s="22" t="s">
        <v>114</v>
      </c>
      <c r="B205" s="22" t="s">
        <v>507</v>
      </c>
      <c r="C205" s="22" t="s">
        <v>524</v>
      </c>
      <c r="D205" s="22" t="s">
        <v>525</v>
      </c>
      <c r="E205" s="22">
        <v>1437928</v>
      </c>
      <c r="F205" s="22">
        <v>626115</v>
      </c>
      <c r="G205" s="22">
        <v>0</v>
      </c>
      <c r="H205" s="22">
        <v>45784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22">
        <v>98906</v>
      </c>
      <c r="Q205" s="22">
        <v>770805</v>
      </c>
      <c r="R205" s="22">
        <v>667123</v>
      </c>
      <c r="S205" s="22">
        <v>486654</v>
      </c>
      <c r="T205" s="22">
        <v>1257459</v>
      </c>
      <c r="U205" s="22">
        <v>1062769</v>
      </c>
      <c r="V205" s="22">
        <v>0</v>
      </c>
      <c r="W205" s="22">
        <v>95784</v>
      </c>
      <c r="X205" s="22"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98906</v>
      </c>
      <c r="AF205" s="22">
        <v>1257459</v>
      </c>
      <c r="AG205" s="22">
        <v>0</v>
      </c>
    </row>
    <row r="206" spans="1:33" x14ac:dyDescent="0.35">
      <c r="A206" s="22" t="s">
        <v>114</v>
      </c>
      <c r="B206" s="22" t="s">
        <v>507</v>
      </c>
      <c r="C206" s="22" t="s">
        <v>526</v>
      </c>
      <c r="D206" s="22" t="s">
        <v>527</v>
      </c>
      <c r="E206" s="22">
        <v>729520</v>
      </c>
      <c r="F206" s="22">
        <v>67306</v>
      </c>
      <c r="G206" s="22">
        <v>0</v>
      </c>
      <c r="H206" s="22"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67306</v>
      </c>
      <c r="R206" s="22">
        <v>662214</v>
      </c>
      <c r="S206" s="22">
        <v>0</v>
      </c>
      <c r="T206" s="22">
        <v>67306</v>
      </c>
      <c r="U206" s="22">
        <v>67306</v>
      </c>
      <c r="V206" s="22">
        <v>0</v>
      </c>
      <c r="W206" s="22">
        <v>0</v>
      </c>
      <c r="X206" s="22">
        <v>0</v>
      </c>
      <c r="Y206" s="22">
        <v>0</v>
      </c>
      <c r="Z206" s="22">
        <v>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67306</v>
      </c>
      <c r="AG206" s="22">
        <v>0</v>
      </c>
    </row>
    <row r="207" spans="1:33" x14ac:dyDescent="0.35">
      <c r="A207" s="22" t="s">
        <v>114</v>
      </c>
      <c r="B207" s="22" t="s">
        <v>507</v>
      </c>
      <c r="C207" s="22" t="s">
        <v>528</v>
      </c>
      <c r="D207" s="22" t="s">
        <v>529</v>
      </c>
      <c r="E207" s="22">
        <v>700962</v>
      </c>
      <c r="F207" s="22">
        <v>525244</v>
      </c>
      <c r="G207" s="22">
        <v>0</v>
      </c>
      <c r="H207" s="22">
        <v>50000</v>
      </c>
      <c r="I207" s="22">
        <v>0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2">
        <v>0</v>
      </c>
      <c r="P207" s="22">
        <v>0</v>
      </c>
      <c r="Q207" s="22">
        <v>575244</v>
      </c>
      <c r="R207" s="22">
        <v>125718</v>
      </c>
      <c r="S207" s="22">
        <v>346981</v>
      </c>
      <c r="T207" s="22">
        <v>927441</v>
      </c>
      <c r="U207" s="22">
        <v>722225</v>
      </c>
      <c r="V207" s="22">
        <v>0</v>
      </c>
      <c r="W207" s="22">
        <v>200000</v>
      </c>
      <c r="X207" s="22"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922225</v>
      </c>
      <c r="AG207" s="22">
        <v>5216</v>
      </c>
    </row>
    <row r="208" spans="1:33" x14ac:dyDescent="0.35">
      <c r="A208" s="22" t="s">
        <v>114</v>
      </c>
      <c r="B208" s="22" t="s">
        <v>507</v>
      </c>
      <c r="C208" s="22" t="s">
        <v>530</v>
      </c>
      <c r="D208" s="22" t="s">
        <v>531</v>
      </c>
      <c r="E208" s="22">
        <v>638615</v>
      </c>
      <c r="F208" s="22">
        <v>137335</v>
      </c>
      <c r="G208" s="22">
        <v>0</v>
      </c>
      <c r="H208" s="22"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>
        <v>17500</v>
      </c>
      <c r="Q208" s="22">
        <v>154835</v>
      </c>
      <c r="R208" s="22">
        <v>483780</v>
      </c>
      <c r="S208" s="22">
        <v>0</v>
      </c>
      <c r="T208" s="22">
        <v>158176</v>
      </c>
      <c r="U208" s="22">
        <v>137335</v>
      </c>
      <c r="V208" s="22">
        <v>0</v>
      </c>
      <c r="W208" s="22">
        <v>0</v>
      </c>
      <c r="X208" s="22">
        <v>0</v>
      </c>
      <c r="Y208" s="22">
        <v>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17500</v>
      </c>
      <c r="AF208" s="22">
        <v>154835</v>
      </c>
      <c r="AG208" s="22">
        <v>3341</v>
      </c>
    </row>
    <row r="209" spans="1:33" x14ac:dyDescent="0.35">
      <c r="A209" s="22" t="s">
        <v>114</v>
      </c>
      <c r="B209" s="22" t="s">
        <v>507</v>
      </c>
      <c r="C209" s="22" t="s">
        <v>532</v>
      </c>
      <c r="D209" s="22" t="s">
        <v>533</v>
      </c>
      <c r="E209" s="22">
        <v>997699</v>
      </c>
      <c r="F209" s="22">
        <v>244830</v>
      </c>
      <c r="G209" s="22">
        <v>0</v>
      </c>
      <c r="H209" s="22">
        <v>227010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>
        <v>0</v>
      </c>
      <c r="Q209" s="22">
        <v>471840</v>
      </c>
      <c r="R209" s="22">
        <v>525859</v>
      </c>
      <c r="S209" s="22">
        <v>0</v>
      </c>
      <c r="T209" s="22">
        <v>623136</v>
      </c>
      <c r="U209" s="22">
        <v>393637</v>
      </c>
      <c r="V209" s="22">
        <v>0</v>
      </c>
      <c r="W209" s="22">
        <v>227010</v>
      </c>
      <c r="X209" s="22">
        <v>0</v>
      </c>
      <c r="Y209" s="22">
        <v>0</v>
      </c>
      <c r="Z209" s="22">
        <v>0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620647</v>
      </c>
      <c r="AG209" s="22">
        <v>2489</v>
      </c>
    </row>
    <row r="210" spans="1:33" x14ac:dyDescent="0.35">
      <c r="A210" s="22" t="s">
        <v>114</v>
      </c>
      <c r="B210" s="22" t="s">
        <v>507</v>
      </c>
      <c r="C210" s="22" t="s">
        <v>534</v>
      </c>
      <c r="D210" s="22" t="s">
        <v>535</v>
      </c>
      <c r="E210" s="22">
        <v>3532212</v>
      </c>
      <c r="F210" s="22">
        <v>-473858</v>
      </c>
      <c r="G210" s="22">
        <v>0</v>
      </c>
      <c r="H210" s="22">
        <v>-22756</v>
      </c>
      <c r="I210" s="22">
        <v>0</v>
      </c>
      <c r="J210" s="22">
        <v>0</v>
      </c>
      <c r="K210" s="22">
        <v>0</v>
      </c>
      <c r="L210" s="22">
        <v>0</v>
      </c>
      <c r="M210" s="22">
        <v>0</v>
      </c>
      <c r="N210" s="22">
        <v>0</v>
      </c>
      <c r="O210" s="22">
        <v>0</v>
      </c>
      <c r="P210" s="22">
        <v>109954</v>
      </c>
      <c r="Q210" s="22">
        <v>-386660</v>
      </c>
      <c r="R210" s="22">
        <v>3918872</v>
      </c>
      <c r="S210" s="22">
        <v>712815</v>
      </c>
      <c r="T210" s="22">
        <v>330900</v>
      </c>
      <c r="U210" s="22">
        <v>81520</v>
      </c>
      <c r="V210" s="22">
        <v>0</v>
      </c>
      <c r="W210" s="22">
        <v>134681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109954</v>
      </c>
      <c r="AF210" s="22">
        <v>326155</v>
      </c>
      <c r="AG210" s="22">
        <v>4745</v>
      </c>
    </row>
    <row r="211" spans="1:33" x14ac:dyDescent="0.35">
      <c r="A211" s="22" t="s">
        <v>114</v>
      </c>
      <c r="B211" s="22" t="s">
        <v>507</v>
      </c>
      <c r="C211" s="22" t="s">
        <v>536</v>
      </c>
      <c r="D211" s="22" t="s">
        <v>537</v>
      </c>
      <c r="E211" s="22">
        <v>1988333</v>
      </c>
      <c r="F211" s="22">
        <v>286440</v>
      </c>
      <c r="G211" s="22">
        <v>0</v>
      </c>
      <c r="H211" s="22">
        <v>147143</v>
      </c>
      <c r="I211" s="22">
        <v>0</v>
      </c>
      <c r="J211" s="22">
        <v>0</v>
      </c>
      <c r="K211" s="22">
        <v>0</v>
      </c>
      <c r="L211" s="22">
        <v>0</v>
      </c>
      <c r="M211" s="22">
        <v>0</v>
      </c>
      <c r="N211" s="22">
        <v>0</v>
      </c>
      <c r="O211" s="22">
        <v>0</v>
      </c>
      <c r="P211" s="22">
        <v>87655</v>
      </c>
      <c r="Q211" s="22">
        <v>521238</v>
      </c>
      <c r="R211" s="22">
        <v>1467095</v>
      </c>
      <c r="S211" s="22">
        <v>0</v>
      </c>
      <c r="T211" s="22">
        <v>521238</v>
      </c>
      <c r="U211" s="22">
        <v>286440</v>
      </c>
      <c r="V211" s="22">
        <v>0</v>
      </c>
      <c r="W211" s="22">
        <v>147143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87655</v>
      </c>
      <c r="AF211" s="22">
        <v>521238</v>
      </c>
      <c r="AG211" s="22">
        <v>0</v>
      </c>
    </row>
    <row r="212" spans="1:33" x14ac:dyDescent="0.35">
      <c r="A212" s="22" t="s">
        <v>114</v>
      </c>
      <c r="B212" s="22" t="s">
        <v>507</v>
      </c>
      <c r="C212" s="22" t="s">
        <v>538</v>
      </c>
      <c r="D212" s="22" t="s">
        <v>539</v>
      </c>
      <c r="E212" s="22">
        <v>77535</v>
      </c>
      <c r="F212" s="22">
        <v>86650</v>
      </c>
      <c r="G212" s="22">
        <v>0</v>
      </c>
      <c r="H212" s="22">
        <v>26834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113484</v>
      </c>
      <c r="R212" s="22">
        <v>-35949</v>
      </c>
      <c r="S212" s="22">
        <v>0</v>
      </c>
      <c r="T212" s="22">
        <v>113484</v>
      </c>
      <c r="U212" s="22">
        <v>86650</v>
      </c>
      <c r="V212" s="22">
        <v>0</v>
      </c>
      <c r="W212" s="22">
        <v>26834</v>
      </c>
      <c r="X212" s="22">
        <v>0</v>
      </c>
      <c r="Y212" s="22">
        <v>0</v>
      </c>
      <c r="Z212" s="22">
        <v>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113484</v>
      </c>
      <c r="AG212" s="22">
        <v>0</v>
      </c>
    </row>
    <row r="213" spans="1:33" x14ac:dyDescent="0.35">
      <c r="A213" s="22" t="s">
        <v>114</v>
      </c>
      <c r="B213" s="22" t="s">
        <v>507</v>
      </c>
      <c r="C213" s="22" t="s">
        <v>542</v>
      </c>
      <c r="D213" s="22" t="s">
        <v>543</v>
      </c>
      <c r="E213" s="22">
        <v>1186129</v>
      </c>
      <c r="F213" s="22">
        <v>404420</v>
      </c>
      <c r="G213" s="22">
        <v>0</v>
      </c>
      <c r="H213" s="22">
        <v>0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>
        <v>7815</v>
      </c>
      <c r="Q213" s="22">
        <v>412235</v>
      </c>
      <c r="R213" s="22">
        <v>773894</v>
      </c>
      <c r="S213" s="22">
        <v>0</v>
      </c>
      <c r="T213" s="22">
        <v>412285</v>
      </c>
      <c r="U213" s="22">
        <v>404420</v>
      </c>
      <c r="V213" s="22">
        <v>0</v>
      </c>
      <c r="W213" s="22">
        <v>0</v>
      </c>
      <c r="X213" s="22">
        <v>0</v>
      </c>
      <c r="Y213" s="22">
        <v>0</v>
      </c>
      <c r="Z213" s="22">
        <v>0</v>
      </c>
      <c r="AA213" s="22">
        <v>0</v>
      </c>
      <c r="AB213" s="22">
        <v>0</v>
      </c>
      <c r="AC213" s="22">
        <v>0</v>
      </c>
      <c r="AD213" s="22">
        <v>0</v>
      </c>
      <c r="AE213" s="22">
        <v>7815</v>
      </c>
      <c r="AF213" s="22">
        <v>412235</v>
      </c>
      <c r="AG213" s="22">
        <v>50</v>
      </c>
    </row>
    <row r="214" spans="1:33" x14ac:dyDescent="0.35">
      <c r="A214" s="22" t="s">
        <v>114</v>
      </c>
      <c r="B214" s="22" t="s">
        <v>507</v>
      </c>
      <c r="C214" s="22" t="s">
        <v>544</v>
      </c>
      <c r="D214" s="22" t="s">
        <v>545</v>
      </c>
      <c r="E214" s="22">
        <v>825784</v>
      </c>
      <c r="F214" s="22">
        <v>176750</v>
      </c>
      <c r="G214" s="22">
        <v>0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22">
        <v>65000</v>
      </c>
      <c r="Q214" s="22">
        <v>241750</v>
      </c>
      <c r="R214" s="22">
        <v>584034</v>
      </c>
      <c r="S214" s="22">
        <v>0</v>
      </c>
      <c r="T214" s="22">
        <v>241750</v>
      </c>
      <c r="U214" s="22">
        <v>176750</v>
      </c>
      <c r="V214" s="22">
        <v>0</v>
      </c>
      <c r="W214" s="22">
        <v>0</v>
      </c>
      <c r="X214" s="22">
        <v>0</v>
      </c>
      <c r="Y214" s="22">
        <v>0</v>
      </c>
      <c r="Z214" s="22">
        <v>0</v>
      </c>
      <c r="AA214" s="22">
        <v>0</v>
      </c>
      <c r="AB214" s="22">
        <v>0</v>
      </c>
      <c r="AC214" s="22">
        <v>0</v>
      </c>
      <c r="AD214" s="22">
        <v>0</v>
      </c>
      <c r="AE214" s="22">
        <v>65000</v>
      </c>
      <c r="AF214" s="22">
        <v>241750</v>
      </c>
      <c r="AG214" s="22">
        <v>0</v>
      </c>
    </row>
    <row r="215" spans="1:33" x14ac:dyDescent="0.35">
      <c r="A215" s="22" t="s">
        <v>114</v>
      </c>
      <c r="B215" s="22" t="s">
        <v>507</v>
      </c>
      <c r="C215" s="22" t="s">
        <v>546</v>
      </c>
      <c r="D215" s="22" t="s">
        <v>547</v>
      </c>
      <c r="E215" s="22">
        <v>2461056</v>
      </c>
      <c r="F215" s="22">
        <v>146232</v>
      </c>
      <c r="G215" s="22">
        <v>0</v>
      </c>
      <c r="H215" s="22">
        <v>50000</v>
      </c>
      <c r="I215" s="22">
        <v>0</v>
      </c>
      <c r="J215" s="22">
        <v>0</v>
      </c>
      <c r="K215" s="22">
        <v>0</v>
      </c>
      <c r="L215" s="22">
        <v>0</v>
      </c>
      <c r="M215" s="22">
        <v>0</v>
      </c>
      <c r="N215" s="22">
        <v>0</v>
      </c>
      <c r="O215" s="22">
        <v>0</v>
      </c>
      <c r="P215" s="22">
        <v>160861</v>
      </c>
      <c r="Q215" s="22">
        <v>357093</v>
      </c>
      <c r="R215" s="22">
        <v>2103963</v>
      </c>
      <c r="S215" s="22">
        <v>82664</v>
      </c>
      <c r="T215" s="22">
        <v>457458</v>
      </c>
      <c r="U215" s="22">
        <v>228896</v>
      </c>
      <c r="V215" s="22">
        <v>0</v>
      </c>
      <c r="W215" s="22">
        <v>50000</v>
      </c>
      <c r="X215" s="22">
        <v>0</v>
      </c>
      <c r="Y215" s="22">
        <v>0</v>
      </c>
      <c r="Z215" s="22">
        <v>0</v>
      </c>
      <c r="AA215" s="22">
        <v>0</v>
      </c>
      <c r="AB215" s="22">
        <v>0</v>
      </c>
      <c r="AC215" s="22">
        <v>0</v>
      </c>
      <c r="AD215" s="22">
        <v>0</v>
      </c>
      <c r="AE215" s="22">
        <v>160861</v>
      </c>
      <c r="AF215" s="22">
        <v>439757</v>
      </c>
      <c r="AG215" s="22">
        <v>17701</v>
      </c>
    </row>
    <row r="216" spans="1:33" x14ac:dyDescent="0.35">
      <c r="A216" s="22" t="s">
        <v>114</v>
      </c>
      <c r="B216" s="22" t="s">
        <v>507</v>
      </c>
      <c r="C216" s="22" t="s">
        <v>548</v>
      </c>
      <c r="D216" s="22" t="s">
        <v>549</v>
      </c>
      <c r="E216" s="22">
        <v>1169560</v>
      </c>
      <c r="F216" s="22">
        <v>136952</v>
      </c>
      <c r="G216" s="22">
        <v>0</v>
      </c>
      <c r="H216" s="22">
        <v>50000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>
        <v>24789</v>
      </c>
      <c r="Q216" s="22">
        <v>211741</v>
      </c>
      <c r="R216" s="22">
        <v>957819</v>
      </c>
      <c r="S216" s="22">
        <v>0</v>
      </c>
      <c r="T216" s="22">
        <v>211741</v>
      </c>
      <c r="U216" s="22">
        <v>136952</v>
      </c>
      <c r="V216" s="22">
        <v>0</v>
      </c>
      <c r="W216" s="22">
        <v>50000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0</v>
      </c>
      <c r="AD216" s="22">
        <v>24789</v>
      </c>
      <c r="AE216" s="22">
        <v>0</v>
      </c>
      <c r="AF216" s="22">
        <v>211741</v>
      </c>
      <c r="AG216" s="22">
        <v>0</v>
      </c>
    </row>
    <row r="217" spans="1:33" x14ac:dyDescent="0.35">
      <c r="A217" s="22" t="s">
        <v>114</v>
      </c>
      <c r="B217" s="22" t="s">
        <v>507</v>
      </c>
      <c r="C217" s="22" t="s">
        <v>550</v>
      </c>
      <c r="D217" s="22" t="s">
        <v>551</v>
      </c>
      <c r="E217" s="22">
        <v>1644343</v>
      </c>
      <c r="F217" s="22">
        <v>197367</v>
      </c>
      <c r="G217" s="22">
        <v>0</v>
      </c>
      <c r="H217" s="22">
        <v>150791</v>
      </c>
      <c r="I217" s="22">
        <v>0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0</v>
      </c>
      <c r="P217" s="22">
        <v>60719</v>
      </c>
      <c r="Q217" s="22">
        <v>408877</v>
      </c>
      <c r="R217" s="22">
        <v>1235466</v>
      </c>
      <c r="S217" s="22">
        <v>570030</v>
      </c>
      <c r="T217" s="22">
        <v>978907</v>
      </c>
      <c r="U217" s="22">
        <v>530370</v>
      </c>
      <c r="V217" s="22">
        <v>0</v>
      </c>
      <c r="W217" s="22">
        <v>150791</v>
      </c>
      <c r="X217" s="22">
        <v>0</v>
      </c>
      <c r="Y217" s="22">
        <v>0</v>
      </c>
      <c r="Z217" s="22">
        <v>0</v>
      </c>
      <c r="AA217" s="22">
        <v>0</v>
      </c>
      <c r="AB217" s="22">
        <v>0</v>
      </c>
      <c r="AC217" s="22">
        <v>0</v>
      </c>
      <c r="AD217" s="22">
        <v>0</v>
      </c>
      <c r="AE217" s="22">
        <v>297746</v>
      </c>
      <c r="AF217" s="22">
        <v>978907</v>
      </c>
      <c r="AG217" s="22">
        <v>0</v>
      </c>
    </row>
    <row r="218" spans="1:33" x14ac:dyDescent="0.35">
      <c r="A218" s="22" t="s">
        <v>114</v>
      </c>
      <c r="B218" s="22" t="s">
        <v>507</v>
      </c>
      <c r="C218" s="22" t="s">
        <v>552</v>
      </c>
      <c r="D218" s="22" t="s">
        <v>553</v>
      </c>
      <c r="E218" s="22">
        <v>1515438</v>
      </c>
      <c r="F218" s="22">
        <v>7096</v>
      </c>
      <c r="G218" s="22">
        <v>0</v>
      </c>
      <c r="H218" s="22">
        <v>175488</v>
      </c>
      <c r="I218" s="22">
        <v>36777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>
        <v>90120</v>
      </c>
      <c r="Q218" s="22">
        <v>309481</v>
      </c>
      <c r="R218" s="22">
        <v>1205957</v>
      </c>
      <c r="S218" s="22">
        <v>0</v>
      </c>
      <c r="T218" s="22">
        <v>318168</v>
      </c>
      <c r="U218" s="22">
        <v>7096</v>
      </c>
      <c r="V218" s="22">
        <v>0</v>
      </c>
      <c r="W218" s="22">
        <v>175488</v>
      </c>
      <c r="X218" s="22">
        <v>36777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90120</v>
      </c>
      <c r="AF218" s="22">
        <v>309481</v>
      </c>
      <c r="AG218" s="22">
        <v>8687</v>
      </c>
    </row>
    <row r="219" spans="1:33" x14ac:dyDescent="0.35">
      <c r="A219" s="22" t="s">
        <v>114</v>
      </c>
      <c r="B219" s="22" t="s">
        <v>507</v>
      </c>
      <c r="C219" s="22" t="s">
        <v>554</v>
      </c>
      <c r="D219" s="22" t="s">
        <v>555</v>
      </c>
      <c r="E219" s="22">
        <v>1649801</v>
      </c>
      <c r="F219" s="22">
        <v>586042</v>
      </c>
      <c r="G219" s="22">
        <v>0</v>
      </c>
      <c r="H219" s="22">
        <v>50000</v>
      </c>
      <c r="I219" s="22">
        <v>0</v>
      </c>
      <c r="J219" s="22">
        <v>0</v>
      </c>
      <c r="K219" s="22">
        <v>0</v>
      </c>
      <c r="L219" s="22">
        <v>0</v>
      </c>
      <c r="M219" s="22">
        <v>350000</v>
      </c>
      <c r="N219" s="22">
        <v>0</v>
      </c>
      <c r="O219" s="22">
        <v>0</v>
      </c>
      <c r="P219" s="22">
        <v>190572</v>
      </c>
      <c r="Q219" s="22">
        <v>1176614</v>
      </c>
      <c r="R219" s="22">
        <v>473187</v>
      </c>
      <c r="S219" s="22">
        <v>0</v>
      </c>
      <c r="T219" s="22">
        <v>1176614</v>
      </c>
      <c r="U219" s="22">
        <v>586042</v>
      </c>
      <c r="V219" s="22">
        <v>0</v>
      </c>
      <c r="W219" s="22">
        <v>50000</v>
      </c>
      <c r="X219" s="22">
        <v>0</v>
      </c>
      <c r="Y219" s="22">
        <v>0</v>
      </c>
      <c r="Z219" s="22">
        <v>0</v>
      </c>
      <c r="AA219" s="22">
        <v>0</v>
      </c>
      <c r="AB219" s="22">
        <v>350000</v>
      </c>
      <c r="AC219" s="22">
        <v>0</v>
      </c>
      <c r="AD219" s="22">
        <v>0</v>
      </c>
      <c r="AE219" s="22">
        <v>190572</v>
      </c>
      <c r="AF219" s="22">
        <v>1176614</v>
      </c>
      <c r="AG219" s="22">
        <v>0</v>
      </c>
    </row>
    <row r="220" spans="1:33" x14ac:dyDescent="0.35">
      <c r="A220" s="22" t="s">
        <v>114</v>
      </c>
      <c r="B220" s="22" t="s">
        <v>507</v>
      </c>
      <c r="C220" s="22" t="s">
        <v>556</v>
      </c>
      <c r="D220" s="22" t="s">
        <v>557</v>
      </c>
      <c r="E220" s="22">
        <v>669266</v>
      </c>
      <c r="F220" s="22">
        <v>0</v>
      </c>
      <c r="G220" s="22">
        <v>0</v>
      </c>
      <c r="H220" s="22"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669266</v>
      </c>
      <c r="S220" s="22">
        <v>0</v>
      </c>
      <c r="T220" s="22">
        <v>9104</v>
      </c>
      <c r="U220" s="22">
        <v>0</v>
      </c>
      <c r="V220" s="22">
        <v>0</v>
      </c>
      <c r="W220" s="22"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0</v>
      </c>
      <c r="AD220" s="22">
        <v>0</v>
      </c>
      <c r="AE220" s="22">
        <v>0</v>
      </c>
      <c r="AF220" s="22">
        <v>0</v>
      </c>
      <c r="AG220" s="22">
        <v>9104</v>
      </c>
    </row>
    <row r="221" spans="1:33" x14ac:dyDescent="0.35">
      <c r="A221" s="22" t="s">
        <v>114</v>
      </c>
      <c r="B221" s="22" t="s">
        <v>507</v>
      </c>
      <c r="C221" s="22" t="s">
        <v>558</v>
      </c>
      <c r="D221" s="22" t="s">
        <v>559</v>
      </c>
      <c r="E221" s="22">
        <v>1398073</v>
      </c>
      <c r="F221" s="22">
        <v>434394</v>
      </c>
      <c r="G221" s="22">
        <v>0</v>
      </c>
      <c r="H221" s="22">
        <v>150000</v>
      </c>
      <c r="I221" s="22">
        <v>0</v>
      </c>
      <c r="J221" s="22">
        <v>18500</v>
      </c>
      <c r="K221" s="22">
        <v>0</v>
      </c>
      <c r="L221" s="22">
        <v>0</v>
      </c>
      <c r="M221" s="22">
        <v>0</v>
      </c>
      <c r="N221" s="22">
        <v>0</v>
      </c>
      <c r="O221" s="22">
        <v>0</v>
      </c>
      <c r="P221" s="22">
        <v>5000</v>
      </c>
      <c r="Q221" s="22">
        <v>607894</v>
      </c>
      <c r="R221" s="22">
        <v>790179</v>
      </c>
      <c r="S221" s="22">
        <v>0</v>
      </c>
      <c r="T221" s="22">
        <v>623295</v>
      </c>
      <c r="U221" s="22">
        <v>434394</v>
      </c>
      <c r="V221" s="22">
        <v>0</v>
      </c>
      <c r="W221" s="22">
        <v>150000</v>
      </c>
      <c r="X221" s="22">
        <v>0</v>
      </c>
      <c r="Y221" s="22">
        <v>18500</v>
      </c>
      <c r="Z221" s="22">
        <v>0</v>
      </c>
      <c r="AA221" s="22">
        <v>0</v>
      </c>
      <c r="AB221" s="22">
        <v>0</v>
      </c>
      <c r="AC221" s="22">
        <v>0</v>
      </c>
      <c r="AD221" s="22">
        <v>0</v>
      </c>
      <c r="AE221" s="22">
        <v>5000</v>
      </c>
      <c r="AF221" s="22">
        <v>607894</v>
      </c>
      <c r="AG221" s="22">
        <v>15401</v>
      </c>
    </row>
    <row r="222" spans="1:33" x14ac:dyDescent="0.35">
      <c r="A222" s="22" t="s">
        <v>114</v>
      </c>
      <c r="B222" s="22" t="s">
        <v>507</v>
      </c>
      <c r="C222" s="22" t="s">
        <v>560</v>
      </c>
      <c r="D222" s="22" t="s">
        <v>561</v>
      </c>
      <c r="E222" s="22">
        <v>609448</v>
      </c>
      <c r="F222" s="22">
        <v>0</v>
      </c>
      <c r="G222" s="22">
        <v>0</v>
      </c>
      <c r="H222" s="22"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0</v>
      </c>
      <c r="P222" s="22">
        <v>111822</v>
      </c>
      <c r="Q222" s="22">
        <v>111822</v>
      </c>
      <c r="R222" s="22">
        <v>497626</v>
      </c>
      <c r="S222" s="22">
        <v>0</v>
      </c>
      <c r="T222" s="22">
        <v>112822</v>
      </c>
      <c r="U222" s="22">
        <v>0</v>
      </c>
      <c r="V222" s="22">
        <v>0</v>
      </c>
      <c r="W222" s="22">
        <v>0</v>
      </c>
      <c r="X222" s="22">
        <v>0</v>
      </c>
      <c r="Y222" s="22">
        <v>0</v>
      </c>
      <c r="Z222" s="22">
        <v>0</v>
      </c>
      <c r="AA222" s="22">
        <v>0</v>
      </c>
      <c r="AB222" s="22">
        <v>0</v>
      </c>
      <c r="AC222" s="22">
        <v>0</v>
      </c>
      <c r="AD222" s="22">
        <v>0</v>
      </c>
      <c r="AE222" s="22">
        <v>111822</v>
      </c>
      <c r="AF222" s="22">
        <v>111822</v>
      </c>
      <c r="AG222" s="22">
        <v>1000</v>
      </c>
    </row>
    <row r="223" spans="1:33" x14ac:dyDescent="0.35">
      <c r="A223" s="22" t="s">
        <v>114</v>
      </c>
      <c r="B223" s="22" t="s">
        <v>507</v>
      </c>
      <c r="C223" s="22" t="s">
        <v>562</v>
      </c>
      <c r="D223" s="22" t="s">
        <v>563</v>
      </c>
      <c r="E223" s="22">
        <v>721204</v>
      </c>
      <c r="F223" s="22">
        <v>141993</v>
      </c>
      <c r="G223" s="22">
        <v>0</v>
      </c>
      <c r="H223" s="22">
        <v>150000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>
        <v>0</v>
      </c>
      <c r="Q223" s="22">
        <v>291993</v>
      </c>
      <c r="R223" s="22">
        <v>429211</v>
      </c>
      <c r="S223" s="22">
        <v>142049</v>
      </c>
      <c r="T223" s="22">
        <v>434042</v>
      </c>
      <c r="U223" s="22">
        <v>284042</v>
      </c>
      <c r="V223" s="22">
        <v>0</v>
      </c>
      <c r="W223" s="22">
        <v>150000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0</v>
      </c>
      <c r="AF223" s="22">
        <v>434042</v>
      </c>
      <c r="AG223" s="22">
        <v>0</v>
      </c>
    </row>
    <row r="224" spans="1:33" x14ac:dyDescent="0.35">
      <c r="A224" s="22" t="s">
        <v>114</v>
      </c>
      <c r="B224" s="22" t="s">
        <v>507</v>
      </c>
      <c r="C224" s="22" t="s">
        <v>564</v>
      </c>
      <c r="D224" s="22" t="s">
        <v>565</v>
      </c>
      <c r="E224" s="22">
        <v>1764858</v>
      </c>
      <c r="F224" s="22">
        <v>14542</v>
      </c>
      <c r="G224" s="22">
        <v>20607</v>
      </c>
      <c r="H224" s="22">
        <v>55972</v>
      </c>
      <c r="I224" s="22">
        <v>0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163405</v>
      </c>
      <c r="P224" s="22">
        <v>100589</v>
      </c>
      <c r="Q224" s="22">
        <v>355115</v>
      </c>
      <c r="R224" s="22">
        <v>1409743</v>
      </c>
      <c r="S224" s="22">
        <v>0</v>
      </c>
      <c r="T224" s="22">
        <v>429679</v>
      </c>
      <c r="U224" s="22">
        <v>14542</v>
      </c>
      <c r="V224" s="22">
        <v>20607</v>
      </c>
      <c r="W224" s="22">
        <v>55972</v>
      </c>
      <c r="X224" s="22">
        <v>0</v>
      </c>
      <c r="Y224" s="22">
        <v>0</v>
      </c>
      <c r="Z224" s="22">
        <v>0</v>
      </c>
      <c r="AA224" s="22">
        <v>0</v>
      </c>
      <c r="AB224" s="22">
        <v>0</v>
      </c>
      <c r="AC224" s="22">
        <v>0</v>
      </c>
      <c r="AD224" s="22">
        <v>163405</v>
      </c>
      <c r="AE224" s="22">
        <v>100589</v>
      </c>
      <c r="AF224" s="22">
        <v>355115</v>
      </c>
      <c r="AG224" s="22">
        <v>74564</v>
      </c>
    </row>
    <row r="225" spans="1:33" x14ac:dyDescent="0.35">
      <c r="A225" s="22" t="s">
        <v>114</v>
      </c>
      <c r="B225" s="22" t="s">
        <v>507</v>
      </c>
      <c r="C225" s="22" t="s">
        <v>566</v>
      </c>
      <c r="D225" s="22" t="s">
        <v>567</v>
      </c>
      <c r="E225" s="22">
        <v>913093</v>
      </c>
      <c r="F225" s="22">
        <v>619385</v>
      </c>
      <c r="G225" s="22">
        <v>0</v>
      </c>
      <c r="H225" s="22">
        <v>181825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801210</v>
      </c>
      <c r="R225" s="22">
        <v>111883</v>
      </c>
      <c r="S225" s="22">
        <v>0</v>
      </c>
      <c r="T225" s="22">
        <v>804902</v>
      </c>
      <c r="U225" s="22">
        <v>619385</v>
      </c>
      <c r="V225" s="22">
        <v>0</v>
      </c>
      <c r="W225" s="22">
        <v>181825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801210</v>
      </c>
      <c r="AG225" s="22">
        <v>3692</v>
      </c>
    </row>
    <row r="226" spans="1:33" x14ac:dyDescent="0.35">
      <c r="A226" s="22" t="s">
        <v>114</v>
      </c>
      <c r="B226" s="22" t="s">
        <v>507</v>
      </c>
      <c r="C226" s="22" t="s">
        <v>568</v>
      </c>
      <c r="D226" s="22" t="s">
        <v>569</v>
      </c>
      <c r="E226" s="22">
        <v>2067957</v>
      </c>
      <c r="F226" s="22">
        <v>602716</v>
      </c>
      <c r="G226" s="22">
        <v>0</v>
      </c>
      <c r="H226" s="22"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602716</v>
      </c>
      <c r="R226" s="22">
        <v>1465241</v>
      </c>
      <c r="S226" s="22">
        <v>0</v>
      </c>
      <c r="T226" s="22">
        <v>659225</v>
      </c>
      <c r="U226" s="22">
        <v>602716</v>
      </c>
      <c r="V226" s="22">
        <v>0</v>
      </c>
      <c r="W226" s="22">
        <v>0</v>
      </c>
      <c r="X226" s="22">
        <v>0</v>
      </c>
      <c r="Y226" s="22">
        <v>0</v>
      </c>
      <c r="Z226" s="22">
        <v>0</v>
      </c>
      <c r="AA226" s="22">
        <v>0</v>
      </c>
      <c r="AB226" s="22">
        <v>0</v>
      </c>
      <c r="AC226" s="22">
        <v>0</v>
      </c>
      <c r="AD226" s="22">
        <v>0</v>
      </c>
      <c r="AE226" s="22">
        <v>0</v>
      </c>
      <c r="AF226" s="22">
        <v>602716</v>
      </c>
      <c r="AG226" s="22">
        <v>56509</v>
      </c>
    </row>
    <row r="227" spans="1:33" x14ac:dyDescent="0.35">
      <c r="A227" s="22" t="s">
        <v>114</v>
      </c>
      <c r="B227" s="22" t="s">
        <v>507</v>
      </c>
      <c r="C227" s="22" t="s">
        <v>570</v>
      </c>
      <c r="D227" s="22" t="s">
        <v>571</v>
      </c>
      <c r="E227" s="22">
        <v>1995948</v>
      </c>
      <c r="F227" s="22">
        <v>22902</v>
      </c>
      <c r="G227" s="22">
        <v>54539</v>
      </c>
      <c r="H227" s="22">
        <v>17007</v>
      </c>
      <c r="I227" s="22">
        <v>0</v>
      </c>
      <c r="J227" s="22">
        <v>0</v>
      </c>
      <c r="K227" s="22">
        <v>0</v>
      </c>
      <c r="L227" s="22">
        <v>0</v>
      </c>
      <c r="M227" s="22">
        <v>10608</v>
      </c>
      <c r="N227" s="22">
        <v>0</v>
      </c>
      <c r="O227" s="22">
        <v>0</v>
      </c>
      <c r="P227" s="22">
        <v>42793</v>
      </c>
      <c r="Q227" s="22">
        <v>147849</v>
      </c>
      <c r="R227" s="22">
        <v>1848099</v>
      </c>
      <c r="S227" s="22">
        <v>0</v>
      </c>
      <c r="T227" s="22">
        <v>193291</v>
      </c>
      <c r="U227" s="22">
        <v>22902</v>
      </c>
      <c r="V227" s="22">
        <v>54539</v>
      </c>
      <c r="W227" s="22">
        <v>17007</v>
      </c>
      <c r="X227" s="22">
        <v>0</v>
      </c>
      <c r="Y227" s="22">
        <v>0</v>
      </c>
      <c r="Z227" s="22">
        <v>0</v>
      </c>
      <c r="AA227" s="22">
        <v>0</v>
      </c>
      <c r="AB227" s="22">
        <v>10608</v>
      </c>
      <c r="AC227" s="22">
        <v>0</v>
      </c>
      <c r="AD227" s="22">
        <v>0</v>
      </c>
      <c r="AE227" s="22">
        <v>42793</v>
      </c>
      <c r="AF227" s="22">
        <v>147849</v>
      </c>
      <c r="AG227" s="22">
        <v>45442</v>
      </c>
    </row>
    <row r="228" spans="1:33" x14ac:dyDescent="0.35">
      <c r="A228" s="22" t="s">
        <v>114</v>
      </c>
      <c r="B228" s="22" t="s">
        <v>507</v>
      </c>
      <c r="C228" s="22" t="s">
        <v>572</v>
      </c>
      <c r="D228" s="22" t="s">
        <v>573</v>
      </c>
      <c r="E228" s="22">
        <v>679493</v>
      </c>
      <c r="F228" s="22">
        <v>625668</v>
      </c>
      <c r="G228" s="22">
        <v>0</v>
      </c>
      <c r="H228" s="22">
        <v>46624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>
        <v>0</v>
      </c>
      <c r="Q228" s="22">
        <v>672292</v>
      </c>
      <c r="R228" s="22">
        <v>7201</v>
      </c>
      <c r="S228" s="22">
        <v>341557</v>
      </c>
      <c r="T228" s="22">
        <v>1021349</v>
      </c>
      <c r="U228" s="22">
        <v>893391</v>
      </c>
      <c r="V228" s="22">
        <v>0</v>
      </c>
      <c r="W228" s="22">
        <v>96624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23834</v>
      </c>
      <c r="AF228" s="22">
        <v>1013849</v>
      </c>
      <c r="AG228" s="22">
        <v>7500</v>
      </c>
    </row>
    <row r="229" spans="1:33" x14ac:dyDescent="0.35">
      <c r="A229" s="22" t="s">
        <v>114</v>
      </c>
      <c r="B229" s="22" t="s">
        <v>507</v>
      </c>
      <c r="C229" s="22" t="s">
        <v>574</v>
      </c>
      <c r="D229" s="22" t="s">
        <v>575</v>
      </c>
      <c r="E229" s="22">
        <v>2860729</v>
      </c>
      <c r="F229" s="22">
        <v>9372</v>
      </c>
      <c r="G229" s="22">
        <v>0</v>
      </c>
      <c r="H229" s="22"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15000</v>
      </c>
      <c r="O229" s="22">
        <v>0</v>
      </c>
      <c r="P229" s="22">
        <v>0</v>
      </c>
      <c r="Q229" s="22">
        <v>24372</v>
      </c>
      <c r="R229" s="22">
        <v>2836357</v>
      </c>
      <c r="S229" s="22">
        <v>0</v>
      </c>
      <c r="T229" s="22">
        <v>27606</v>
      </c>
      <c r="U229" s="22">
        <v>9372</v>
      </c>
      <c r="V229" s="22">
        <v>0</v>
      </c>
      <c r="W229" s="22">
        <v>0</v>
      </c>
      <c r="X229" s="22">
        <v>0</v>
      </c>
      <c r="Y229" s="22">
        <v>0</v>
      </c>
      <c r="Z229" s="22">
        <v>0</v>
      </c>
      <c r="AA229" s="22">
        <v>0</v>
      </c>
      <c r="AB229" s="22">
        <v>0</v>
      </c>
      <c r="AC229" s="22">
        <v>15000</v>
      </c>
      <c r="AD229" s="22">
        <v>0</v>
      </c>
      <c r="AE229" s="22">
        <v>0</v>
      </c>
      <c r="AF229" s="22">
        <v>24372</v>
      </c>
      <c r="AG229" s="22">
        <v>3234</v>
      </c>
    </row>
    <row r="230" spans="1:33" x14ac:dyDescent="0.35">
      <c r="A230" s="22" t="s">
        <v>114</v>
      </c>
      <c r="B230" s="22" t="s">
        <v>507</v>
      </c>
      <c r="C230" s="22" t="s">
        <v>576</v>
      </c>
      <c r="D230" s="22" t="s">
        <v>577</v>
      </c>
      <c r="E230" s="22">
        <v>1366585</v>
      </c>
      <c r="F230" s="22">
        <v>152839</v>
      </c>
      <c r="G230" s="22">
        <v>0</v>
      </c>
      <c r="H230" s="22">
        <v>100000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675</v>
      </c>
      <c r="O230" s="22">
        <v>0</v>
      </c>
      <c r="P230" s="22">
        <v>144768</v>
      </c>
      <c r="Q230" s="22">
        <v>398282</v>
      </c>
      <c r="R230" s="22">
        <v>968303</v>
      </c>
      <c r="S230" s="22">
        <v>228279</v>
      </c>
      <c r="T230" s="22">
        <v>635195</v>
      </c>
      <c r="U230" s="22">
        <v>331118</v>
      </c>
      <c r="V230" s="22">
        <v>0</v>
      </c>
      <c r="W230" s="22">
        <v>150000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675</v>
      </c>
      <c r="AD230" s="22">
        <v>0</v>
      </c>
      <c r="AE230" s="22">
        <v>144768</v>
      </c>
      <c r="AF230" s="22">
        <v>626561</v>
      </c>
      <c r="AG230" s="22">
        <v>8634</v>
      </c>
    </row>
    <row r="231" spans="1:33" x14ac:dyDescent="0.35">
      <c r="A231" s="22" t="s">
        <v>114</v>
      </c>
      <c r="B231" s="22" t="s">
        <v>507</v>
      </c>
      <c r="C231" s="22" t="s">
        <v>578</v>
      </c>
      <c r="D231" s="22" t="s">
        <v>579</v>
      </c>
      <c r="E231" s="22">
        <v>505349</v>
      </c>
      <c r="F231" s="22">
        <v>266348</v>
      </c>
      <c r="G231" s="22">
        <v>0</v>
      </c>
      <c r="H231" s="22"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v>10000</v>
      </c>
      <c r="N231" s="22">
        <v>0</v>
      </c>
      <c r="O231" s="22">
        <v>0</v>
      </c>
      <c r="P231" s="22">
        <v>55560</v>
      </c>
      <c r="Q231" s="22">
        <v>331908</v>
      </c>
      <c r="R231" s="22">
        <v>173441</v>
      </c>
      <c r="S231" s="22">
        <v>770976</v>
      </c>
      <c r="T231" s="22">
        <v>1112450</v>
      </c>
      <c r="U231" s="22">
        <v>911037</v>
      </c>
      <c r="V231" s="22">
        <v>0</v>
      </c>
      <c r="W231" s="22">
        <v>126287</v>
      </c>
      <c r="X231" s="22">
        <v>0</v>
      </c>
      <c r="Y231" s="22">
        <v>0</v>
      </c>
      <c r="Z231" s="22">
        <v>0</v>
      </c>
      <c r="AA231" s="22">
        <v>0</v>
      </c>
      <c r="AB231" s="22">
        <v>10000</v>
      </c>
      <c r="AC231" s="22">
        <v>0</v>
      </c>
      <c r="AD231" s="22">
        <v>0</v>
      </c>
      <c r="AE231" s="22">
        <v>55560</v>
      </c>
      <c r="AF231" s="22">
        <v>1102884</v>
      </c>
      <c r="AG231" s="22">
        <v>9566</v>
      </c>
    </row>
    <row r="232" spans="1:33" x14ac:dyDescent="0.35">
      <c r="A232" s="22" t="s">
        <v>114</v>
      </c>
      <c r="B232" s="22" t="s">
        <v>507</v>
      </c>
      <c r="C232" s="22" t="s">
        <v>580</v>
      </c>
      <c r="D232" s="22" t="s">
        <v>581</v>
      </c>
      <c r="E232" s="22">
        <v>570065</v>
      </c>
      <c r="F232" s="22">
        <v>112147</v>
      </c>
      <c r="G232" s="22">
        <v>2988</v>
      </c>
      <c r="H232" s="22">
        <v>87906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>
        <v>29135</v>
      </c>
      <c r="Q232" s="22">
        <v>232176</v>
      </c>
      <c r="R232" s="22">
        <v>337889</v>
      </c>
      <c r="S232" s="22">
        <v>0</v>
      </c>
      <c r="T232" s="22">
        <v>281425</v>
      </c>
      <c r="U232" s="22">
        <v>112147</v>
      </c>
      <c r="V232" s="22">
        <v>2988</v>
      </c>
      <c r="W232" s="22">
        <v>87906</v>
      </c>
      <c r="X232" s="22">
        <v>0</v>
      </c>
      <c r="Y232" s="22">
        <v>0</v>
      </c>
      <c r="Z232" s="22">
        <v>0</v>
      </c>
      <c r="AA232" s="22">
        <v>0</v>
      </c>
      <c r="AB232" s="22">
        <v>0</v>
      </c>
      <c r="AC232" s="22">
        <v>0</v>
      </c>
      <c r="AD232" s="22">
        <v>0</v>
      </c>
      <c r="AE232" s="22">
        <v>29135</v>
      </c>
      <c r="AF232" s="22">
        <v>232176</v>
      </c>
      <c r="AG232" s="22">
        <v>49249</v>
      </c>
    </row>
    <row r="233" spans="1:33" x14ac:dyDescent="0.35">
      <c r="A233" s="22" t="s">
        <v>114</v>
      </c>
      <c r="B233" s="22" t="s">
        <v>507</v>
      </c>
      <c r="C233" s="22" t="s">
        <v>582</v>
      </c>
      <c r="D233" s="22" t="s">
        <v>583</v>
      </c>
      <c r="E233" s="22">
        <v>1760774</v>
      </c>
      <c r="F233" s="22">
        <v>89946</v>
      </c>
      <c r="G233" s="22">
        <v>0</v>
      </c>
      <c r="H233" s="22">
        <v>49284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>
        <v>424840</v>
      </c>
      <c r="Q233" s="22">
        <v>564070</v>
      </c>
      <c r="R233" s="22">
        <v>1196704</v>
      </c>
      <c r="S233" s="22">
        <v>0</v>
      </c>
      <c r="T233" s="22">
        <v>564070</v>
      </c>
      <c r="U233" s="22">
        <v>89946</v>
      </c>
      <c r="V233" s="22">
        <v>0</v>
      </c>
      <c r="W233" s="22">
        <v>49284</v>
      </c>
      <c r="X233" s="22">
        <v>0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424840</v>
      </c>
      <c r="AF233" s="22">
        <v>564070</v>
      </c>
      <c r="AG233" s="22">
        <v>0</v>
      </c>
    </row>
    <row r="234" spans="1:33" x14ac:dyDescent="0.35">
      <c r="A234" s="22" t="s">
        <v>114</v>
      </c>
      <c r="B234" s="22" t="s">
        <v>507</v>
      </c>
      <c r="C234" s="22" t="s">
        <v>584</v>
      </c>
      <c r="D234" s="22" t="s">
        <v>585</v>
      </c>
      <c r="E234" s="22">
        <v>1856178</v>
      </c>
      <c r="F234" s="22">
        <v>157607</v>
      </c>
      <c r="G234" s="22">
        <v>0</v>
      </c>
      <c r="H234" s="22">
        <v>12052</v>
      </c>
      <c r="I234" s="22">
        <v>0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0</v>
      </c>
      <c r="P234" s="22">
        <v>56000</v>
      </c>
      <c r="Q234" s="22">
        <v>225659</v>
      </c>
      <c r="R234" s="22">
        <v>1630519</v>
      </c>
      <c r="S234" s="22">
        <v>50052</v>
      </c>
      <c r="T234" s="22">
        <v>277142</v>
      </c>
      <c r="U234" s="22">
        <v>157607</v>
      </c>
      <c r="V234" s="22">
        <v>0</v>
      </c>
      <c r="W234" s="22">
        <v>62104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56000</v>
      </c>
      <c r="AF234" s="22">
        <v>275711</v>
      </c>
      <c r="AG234" s="22">
        <v>1431</v>
      </c>
    </row>
    <row r="235" spans="1:33" x14ac:dyDescent="0.35">
      <c r="A235" s="22" t="s">
        <v>114</v>
      </c>
      <c r="B235" s="22" t="s">
        <v>507</v>
      </c>
      <c r="C235" s="22" t="s">
        <v>586</v>
      </c>
      <c r="D235" s="22" t="s">
        <v>587</v>
      </c>
      <c r="E235" s="22">
        <v>457742</v>
      </c>
      <c r="F235" s="22">
        <v>16908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0</v>
      </c>
      <c r="P235" s="22">
        <v>7179</v>
      </c>
      <c r="Q235" s="22">
        <v>24087</v>
      </c>
      <c r="R235" s="22">
        <v>433655</v>
      </c>
      <c r="S235" s="22">
        <v>0</v>
      </c>
      <c r="T235" s="22">
        <v>38000</v>
      </c>
      <c r="U235" s="22">
        <v>16908</v>
      </c>
      <c r="V235" s="22">
        <v>0</v>
      </c>
      <c r="W235" s="22">
        <v>0</v>
      </c>
      <c r="X235" s="22">
        <v>0</v>
      </c>
      <c r="Y235" s="22">
        <v>0</v>
      </c>
      <c r="Z235" s="22">
        <v>0</v>
      </c>
      <c r="AA235" s="22">
        <v>0</v>
      </c>
      <c r="AB235" s="22">
        <v>0</v>
      </c>
      <c r="AC235" s="22">
        <v>0</v>
      </c>
      <c r="AD235" s="22">
        <v>0</v>
      </c>
      <c r="AE235" s="22">
        <v>7179</v>
      </c>
      <c r="AF235" s="22">
        <v>24087</v>
      </c>
      <c r="AG235" s="22">
        <v>13913</v>
      </c>
    </row>
    <row r="236" spans="1:33" x14ac:dyDescent="0.35">
      <c r="A236" s="22" t="s">
        <v>114</v>
      </c>
      <c r="B236" s="22" t="s">
        <v>507</v>
      </c>
      <c r="C236" s="22" t="s">
        <v>588</v>
      </c>
      <c r="D236" s="22" t="s">
        <v>589</v>
      </c>
      <c r="E236" s="22">
        <v>4530688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>
        <v>35395</v>
      </c>
      <c r="Q236" s="22">
        <v>35395</v>
      </c>
      <c r="R236" s="22">
        <v>4495293</v>
      </c>
      <c r="S236" s="22">
        <v>1097964</v>
      </c>
      <c r="T236" s="22">
        <v>1039661</v>
      </c>
      <c r="U236" s="22">
        <v>504266</v>
      </c>
      <c r="V236" s="22">
        <v>0</v>
      </c>
      <c r="W236" s="22">
        <v>300000</v>
      </c>
      <c r="X236" s="22">
        <v>0</v>
      </c>
      <c r="Y236" s="22">
        <v>0</v>
      </c>
      <c r="Z236" s="22">
        <v>0</v>
      </c>
      <c r="AA236" s="22">
        <v>0</v>
      </c>
      <c r="AB236" s="22">
        <v>0</v>
      </c>
      <c r="AC236" s="22">
        <v>0</v>
      </c>
      <c r="AD236" s="22">
        <v>0</v>
      </c>
      <c r="AE236" s="22">
        <v>235395</v>
      </c>
      <c r="AF236" s="22">
        <v>1039661</v>
      </c>
      <c r="AG236" s="22">
        <v>0</v>
      </c>
    </row>
    <row r="237" spans="1:33" x14ac:dyDescent="0.35">
      <c r="A237" s="22" t="s">
        <v>114</v>
      </c>
      <c r="B237" s="22" t="s">
        <v>507</v>
      </c>
      <c r="C237" s="22" t="s">
        <v>590</v>
      </c>
      <c r="D237" s="22" t="s">
        <v>591</v>
      </c>
      <c r="E237" s="22">
        <v>486664</v>
      </c>
      <c r="F237" s="22">
        <v>0</v>
      </c>
      <c r="G237" s="22">
        <v>0</v>
      </c>
      <c r="H237" s="22"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2">
        <v>0</v>
      </c>
      <c r="P237" s="22">
        <v>39050</v>
      </c>
      <c r="Q237" s="22">
        <v>39050</v>
      </c>
      <c r="R237" s="22">
        <v>447614</v>
      </c>
      <c r="S237" s="22">
        <v>37931</v>
      </c>
      <c r="T237" s="22">
        <v>76981</v>
      </c>
      <c r="U237" s="22">
        <v>0</v>
      </c>
      <c r="V237" s="22">
        <v>6458</v>
      </c>
      <c r="W237" s="22">
        <v>0</v>
      </c>
      <c r="X237" s="22">
        <v>68500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0</v>
      </c>
      <c r="AE237" s="22">
        <v>2023</v>
      </c>
      <c r="AF237" s="22">
        <v>76981</v>
      </c>
      <c r="AG237" s="22">
        <v>0</v>
      </c>
    </row>
    <row r="238" spans="1:33" x14ac:dyDescent="0.35">
      <c r="A238" s="22" t="s">
        <v>114</v>
      </c>
      <c r="B238" s="22" t="s">
        <v>507</v>
      </c>
      <c r="C238" s="22" t="s">
        <v>592</v>
      </c>
      <c r="D238" s="22" t="s">
        <v>593</v>
      </c>
      <c r="E238" s="22">
        <v>706513</v>
      </c>
      <c r="F238" s="22">
        <v>640901</v>
      </c>
      <c r="G238" s="22">
        <v>0</v>
      </c>
      <c r="H238" s="22">
        <v>147911</v>
      </c>
      <c r="I238" s="22">
        <v>0</v>
      </c>
      <c r="J238" s="22">
        <v>0</v>
      </c>
      <c r="K238" s="22">
        <v>0</v>
      </c>
      <c r="L238" s="22">
        <v>0</v>
      </c>
      <c r="M238" s="22">
        <v>20440</v>
      </c>
      <c r="N238" s="22">
        <v>0</v>
      </c>
      <c r="O238" s="22">
        <v>0</v>
      </c>
      <c r="P238" s="22">
        <v>71280</v>
      </c>
      <c r="Q238" s="22">
        <v>880532</v>
      </c>
      <c r="R238" s="22">
        <v>-174019</v>
      </c>
      <c r="S238" s="22">
        <v>0</v>
      </c>
      <c r="T238" s="22">
        <v>880532</v>
      </c>
      <c r="U238" s="22">
        <v>640901</v>
      </c>
      <c r="V238" s="22">
        <v>0</v>
      </c>
      <c r="W238" s="22">
        <v>147911</v>
      </c>
      <c r="X238" s="22">
        <v>0</v>
      </c>
      <c r="Y238" s="22">
        <v>0</v>
      </c>
      <c r="Z238" s="22">
        <v>0</v>
      </c>
      <c r="AA238" s="22">
        <v>0</v>
      </c>
      <c r="AB238" s="22">
        <v>20440</v>
      </c>
      <c r="AC238" s="22">
        <v>0</v>
      </c>
      <c r="AD238" s="22">
        <v>0</v>
      </c>
      <c r="AE238" s="22">
        <v>71280</v>
      </c>
      <c r="AF238" s="22">
        <v>880532</v>
      </c>
      <c r="AG238" s="22">
        <v>0</v>
      </c>
    </row>
    <row r="239" spans="1:33" x14ac:dyDescent="0.35">
      <c r="A239" s="22" t="s">
        <v>114</v>
      </c>
      <c r="B239" s="22" t="s">
        <v>507</v>
      </c>
      <c r="C239" s="22" t="s">
        <v>594</v>
      </c>
      <c r="D239" s="22" t="s">
        <v>595</v>
      </c>
      <c r="E239" s="22">
        <v>224208</v>
      </c>
      <c r="F239" s="22">
        <v>80557</v>
      </c>
      <c r="G239" s="22">
        <v>0</v>
      </c>
      <c r="H239" s="22"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0</v>
      </c>
      <c r="P239" s="22">
        <v>0</v>
      </c>
      <c r="Q239" s="22">
        <v>80557</v>
      </c>
      <c r="R239" s="22">
        <v>143651</v>
      </c>
      <c r="S239" s="22">
        <v>486369</v>
      </c>
      <c r="T239" s="22">
        <v>566976</v>
      </c>
      <c r="U239" s="22">
        <v>323157</v>
      </c>
      <c r="V239" s="22">
        <v>0</v>
      </c>
      <c r="W239" s="22">
        <v>0</v>
      </c>
      <c r="X239" s="22">
        <v>0</v>
      </c>
      <c r="Y239" s="22">
        <v>0</v>
      </c>
      <c r="Z239" s="22">
        <v>0</v>
      </c>
      <c r="AA239" s="22">
        <v>0</v>
      </c>
      <c r="AB239" s="22">
        <v>0</v>
      </c>
      <c r="AC239" s="22">
        <v>0</v>
      </c>
      <c r="AD239" s="22">
        <v>0</v>
      </c>
      <c r="AE239" s="22">
        <v>243769</v>
      </c>
      <c r="AF239" s="22">
        <v>566926</v>
      </c>
      <c r="AG239" s="22">
        <v>50</v>
      </c>
    </row>
    <row r="240" spans="1:33" x14ac:dyDescent="0.35">
      <c r="A240" s="22" t="s">
        <v>114</v>
      </c>
      <c r="B240" s="22" t="s">
        <v>507</v>
      </c>
      <c r="C240" s="22" t="s">
        <v>596</v>
      </c>
      <c r="D240" s="22" t="s">
        <v>597</v>
      </c>
      <c r="E240" s="22">
        <v>508535</v>
      </c>
      <c r="F240" s="22">
        <v>166421</v>
      </c>
      <c r="G240" s="22">
        <v>0</v>
      </c>
      <c r="H240" s="22"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22">
        <v>570</v>
      </c>
      <c r="Q240" s="22">
        <v>166991</v>
      </c>
      <c r="R240" s="22">
        <v>341544</v>
      </c>
      <c r="S240" s="22">
        <v>347571</v>
      </c>
      <c r="T240" s="22">
        <v>514562</v>
      </c>
      <c r="U240" s="22">
        <v>363992</v>
      </c>
      <c r="V240" s="22">
        <v>0</v>
      </c>
      <c r="W240" s="22">
        <v>150000</v>
      </c>
      <c r="X240" s="22">
        <v>0</v>
      </c>
      <c r="Y240" s="22">
        <v>0</v>
      </c>
      <c r="Z240" s="22">
        <v>0</v>
      </c>
      <c r="AA240" s="22">
        <v>0</v>
      </c>
      <c r="AB240" s="22">
        <v>0</v>
      </c>
      <c r="AC240" s="22">
        <v>0</v>
      </c>
      <c r="AD240" s="22">
        <v>0</v>
      </c>
      <c r="AE240" s="22">
        <v>570</v>
      </c>
      <c r="AF240" s="22">
        <v>514562</v>
      </c>
      <c r="AG240" s="22">
        <v>0</v>
      </c>
    </row>
    <row r="241" spans="1:33" x14ac:dyDescent="0.35">
      <c r="A241" s="22" t="s">
        <v>114</v>
      </c>
      <c r="B241" s="22" t="s">
        <v>507</v>
      </c>
      <c r="C241" s="22" t="s">
        <v>598</v>
      </c>
      <c r="D241" s="22" t="s">
        <v>599</v>
      </c>
      <c r="E241" s="22">
        <v>691468</v>
      </c>
      <c r="F241" s="22">
        <v>1204</v>
      </c>
      <c r="G241" s="22">
        <v>0</v>
      </c>
      <c r="H241" s="22">
        <v>129422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18671</v>
      </c>
      <c r="P241" s="22">
        <v>16658</v>
      </c>
      <c r="Q241" s="22">
        <v>165955</v>
      </c>
      <c r="R241" s="22">
        <v>525513</v>
      </c>
      <c r="S241" s="22">
        <v>-130626</v>
      </c>
      <c r="T241" s="22">
        <v>35329</v>
      </c>
      <c r="U241" s="22">
        <v>0</v>
      </c>
      <c r="V241" s="22">
        <v>0</v>
      </c>
      <c r="W241" s="22"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18671</v>
      </c>
      <c r="AE241" s="22">
        <v>16658</v>
      </c>
      <c r="AF241" s="22">
        <v>35329</v>
      </c>
      <c r="AG241" s="22">
        <v>0</v>
      </c>
    </row>
    <row r="242" spans="1:33" x14ac:dyDescent="0.35">
      <c r="A242" s="22" t="s">
        <v>114</v>
      </c>
      <c r="B242" s="22" t="s">
        <v>507</v>
      </c>
      <c r="C242" s="22" t="s">
        <v>600</v>
      </c>
      <c r="D242" s="22" t="s">
        <v>601</v>
      </c>
      <c r="E242" s="22">
        <v>2180002</v>
      </c>
      <c r="F242" s="22">
        <v>306843</v>
      </c>
      <c r="G242" s="22">
        <v>0</v>
      </c>
      <c r="H242" s="22">
        <v>398019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2">
        <v>0</v>
      </c>
      <c r="Q242" s="22">
        <v>704862</v>
      </c>
      <c r="R242" s="22">
        <v>1475140</v>
      </c>
      <c r="S242" s="22">
        <v>0</v>
      </c>
      <c r="T242" s="22">
        <v>704862</v>
      </c>
      <c r="U242" s="22">
        <v>306843</v>
      </c>
      <c r="V242" s="22">
        <v>0</v>
      </c>
      <c r="W242" s="22">
        <v>398019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704862</v>
      </c>
      <c r="AG242" s="22">
        <v>0</v>
      </c>
    </row>
    <row r="243" spans="1:33" x14ac:dyDescent="0.35">
      <c r="A243" s="22" t="s">
        <v>114</v>
      </c>
      <c r="B243" s="22" t="s">
        <v>507</v>
      </c>
      <c r="C243" s="22" t="s">
        <v>602</v>
      </c>
      <c r="D243" s="22" t="s">
        <v>603</v>
      </c>
      <c r="E243" s="22">
        <v>1688381</v>
      </c>
      <c r="F243" s="22">
        <v>327709</v>
      </c>
      <c r="G243" s="22">
        <v>0</v>
      </c>
      <c r="H243" s="22"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v>0</v>
      </c>
      <c r="N243" s="22">
        <v>0</v>
      </c>
      <c r="O243" s="22">
        <v>0</v>
      </c>
      <c r="P243" s="22">
        <v>29616</v>
      </c>
      <c r="Q243" s="22">
        <v>357325</v>
      </c>
      <c r="R243" s="22">
        <v>1331056</v>
      </c>
      <c r="S243" s="22">
        <v>407912</v>
      </c>
      <c r="T243" s="22">
        <v>768196</v>
      </c>
      <c r="U243" s="22">
        <v>735621</v>
      </c>
      <c r="V243" s="22">
        <v>0</v>
      </c>
      <c r="W243" s="22">
        <v>0</v>
      </c>
      <c r="X243" s="22">
        <v>0</v>
      </c>
      <c r="Y243" s="22">
        <v>0</v>
      </c>
      <c r="Z243" s="22">
        <v>0</v>
      </c>
      <c r="AA243" s="22">
        <v>0</v>
      </c>
      <c r="AB243" s="22">
        <v>0</v>
      </c>
      <c r="AC243" s="22">
        <v>0</v>
      </c>
      <c r="AD243" s="22">
        <v>0</v>
      </c>
      <c r="AE243" s="22">
        <v>29616</v>
      </c>
      <c r="AF243" s="22">
        <v>765237</v>
      </c>
      <c r="AG243" s="22">
        <v>2959</v>
      </c>
    </row>
    <row r="244" spans="1:33" x14ac:dyDescent="0.35">
      <c r="A244" s="22" t="s">
        <v>114</v>
      </c>
      <c r="B244" s="22" t="s">
        <v>507</v>
      </c>
      <c r="C244" s="22" t="s">
        <v>604</v>
      </c>
      <c r="D244" s="22" t="s">
        <v>605</v>
      </c>
      <c r="E244" s="22">
        <v>170180</v>
      </c>
      <c r="F244" s="22">
        <v>0</v>
      </c>
      <c r="G244" s="22">
        <v>0</v>
      </c>
      <c r="H244" s="22"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v>0</v>
      </c>
      <c r="N244" s="22">
        <v>1255</v>
      </c>
      <c r="O244" s="22">
        <v>0</v>
      </c>
      <c r="P244" s="22">
        <v>38631</v>
      </c>
      <c r="Q244" s="22">
        <v>39886</v>
      </c>
      <c r="R244" s="22">
        <v>130294</v>
      </c>
      <c r="S244" s="22">
        <v>291521</v>
      </c>
      <c r="T244" s="22">
        <v>342457</v>
      </c>
      <c r="U244" s="22">
        <v>266126</v>
      </c>
      <c r="V244" s="22">
        <v>0</v>
      </c>
      <c r="W244" s="22">
        <v>25395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1255</v>
      </c>
      <c r="AD244" s="22">
        <v>0</v>
      </c>
      <c r="AE244" s="22">
        <v>38631</v>
      </c>
      <c r="AF244" s="22">
        <v>331407</v>
      </c>
      <c r="AG244" s="22">
        <v>11050</v>
      </c>
    </row>
    <row r="245" spans="1:33" x14ac:dyDescent="0.35">
      <c r="A245" s="22" t="s">
        <v>114</v>
      </c>
      <c r="B245" s="22" t="s">
        <v>507</v>
      </c>
      <c r="C245" s="22" t="s">
        <v>606</v>
      </c>
      <c r="D245" s="22" t="s">
        <v>607</v>
      </c>
      <c r="E245" s="22">
        <v>616116</v>
      </c>
      <c r="F245" s="22">
        <v>0</v>
      </c>
      <c r="G245" s="22">
        <v>0</v>
      </c>
      <c r="H245" s="22">
        <v>50000</v>
      </c>
      <c r="I245" s="22">
        <v>0</v>
      </c>
      <c r="J245" s="22">
        <v>0</v>
      </c>
      <c r="K245" s="22">
        <v>0</v>
      </c>
      <c r="L245" s="22">
        <v>0</v>
      </c>
      <c r="M245" s="22">
        <v>0</v>
      </c>
      <c r="N245" s="22">
        <v>0</v>
      </c>
      <c r="O245" s="22">
        <v>20081</v>
      </c>
      <c r="P245" s="22">
        <v>0</v>
      </c>
      <c r="Q245" s="22">
        <v>70081</v>
      </c>
      <c r="R245" s="22">
        <v>546035</v>
      </c>
      <c r="S245" s="22">
        <v>0</v>
      </c>
      <c r="T245" s="22">
        <v>90922</v>
      </c>
      <c r="U245" s="22">
        <v>0</v>
      </c>
      <c r="V245" s="22">
        <v>0</v>
      </c>
      <c r="W245" s="22">
        <v>50000</v>
      </c>
      <c r="X245" s="22">
        <v>0</v>
      </c>
      <c r="Y245" s="22">
        <v>0</v>
      </c>
      <c r="Z245" s="22">
        <v>0</v>
      </c>
      <c r="AA245" s="22">
        <v>0</v>
      </c>
      <c r="AB245" s="22">
        <v>20081</v>
      </c>
      <c r="AC245" s="22">
        <v>0</v>
      </c>
      <c r="AD245" s="22">
        <v>0</v>
      </c>
      <c r="AE245" s="22">
        <v>0</v>
      </c>
      <c r="AF245" s="22">
        <v>70081</v>
      </c>
      <c r="AG245" s="22">
        <v>20841</v>
      </c>
    </row>
    <row r="246" spans="1:33" x14ac:dyDescent="0.35">
      <c r="A246" s="22" t="s">
        <v>114</v>
      </c>
      <c r="B246" s="22" t="s">
        <v>507</v>
      </c>
      <c r="C246" s="22" t="s">
        <v>608</v>
      </c>
      <c r="D246" s="22" t="s">
        <v>609</v>
      </c>
      <c r="E246" s="22">
        <v>1604268</v>
      </c>
      <c r="F246" s="22">
        <v>0</v>
      </c>
      <c r="G246" s="22">
        <v>0</v>
      </c>
      <c r="H246" s="22">
        <v>143077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2">
        <v>94593</v>
      </c>
      <c r="Q246" s="22">
        <v>237670</v>
      </c>
      <c r="R246" s="22">
        <v>1366598</v>
      </c>
      <c r="S246" s="22">
        <v>0</v>
      </c>
      <c r="T246" s="22">
        <v>237670</v>
      </c>
      <c r="U246" s="22">
        <v>0</v>
      </c>
      <c r="V246" s="22">
        <v>0</v>
      </c>
      <c r="W246" s="22">
        <v>143077</v>
      </c>
      <c r="X246" s="22"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0</v>
      </c>
      <c r="AE246" s="22">
        <v>94593</v>
      </c>
      <c r="AF246" s="22">
        <v>237670</v>
      </c>
      <c r="AG246" s="22">
        <v>0</v>
      </c>
    </row>
    <row r="247" spans="1:33" x14ac:dyDescent="0.35">
      <c r="A247" s="22" t="s">
        <v>114</v>
      </c>
      <c r="B247" s="22" t="s">
        <v>507</v>
      </c>
      <c r="C247" s="22" t="s">
        <v>610</v>
      </c>
      <c r="D247" s="22" t="s">
        <v>611</v>
      </c>
      <c r="E247" s="22">
        <v>718188</v>
      </c>
      <c r="F247" s="22">
        <v>174059</v>
      </c>
      <c r="G247" s="22">
        <v>0</v>
      </c>
      <c r="H247" s="22">
        <v>299526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>
        <v>10863</v>
      </c>
      <c r="Q247" s="22">
        <v>484448</v>
      </c>
      <c r="R247" s="22">
        <v>233740</v>
      </c>
      <c r="S247" s="22">
        <v>195082</v>
      </c>
      <c r="T247" s="22">
        <v>689190</v>
      </c>
      <c r="U247" s="22">
        <v>319141</v>
      </c>
      <c r="V247" s="22">
        <v>0</v>
      </c>
      <c r="W247" s="22">
        <v>349526</v>
      </c>
      <c r="X247" s="22">
        <v>0</v>
      </c>
      <c r="Y247" s="22">
        <v>0</v>
      </c>
      <c r="Z247" s="22">
        <v>0</v>
      </c>
      <c r="AA247" s="22">
        <v>0</v>
      </c>
      <c r="AB247" s="22">
        <v>0</v>
      </c>
      <c r="AC247" s="22">
        <v>0</v>
      </c>
      <c r="AD247" s="22">
        <v>0</v>
      </c>
      <c r="AE247" s="22">
        <v>10863</v>
      </c>
      <c r="AF247" s="22">
        <v>679530</v>
      </c>
      <c r="AG247" s="22">
        <v>9660</v>
      </c>
    </row>
    <row r="248" spans="1:33" x14ac:dyDescent="0.35">
      <c r="A248" s="22" t="s">
        <v>114</v>
      </c>
      <c r="B248" s="22" t="s">
        <v>507</v>
      </c>
      <c r="C248" s="22" t="s">
        <v>612</v>
      </c>
      <c r="D248" s="22" t="s">
        <v>613</v>
      </c>
      <c r="E248" s="22">
        <v>1421021</v>
      </c>
      <c r="F248" s="22">
        <v>0</v>
      </c>
      <c r="G248" s="22">
        <v>0</v>
      </c>
      <c r="H248" s="22"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>
        <v>105966</v>
      </c>
      <c r="Q248" s="22">
        <v>105966</v>
      </c>
      <c r="R248" s="22">
        <v>1315055</v>
      </c>
      <c r="S248" s="22">
        <v>248185</v>
      </c>
      <c r="T248" s="22">
        <v>360405</v>
      </c>
      <c r="U248" s="22">
        <v>198185</v>
      </c>
      <c r="V248" s="22">
        <v>0</v>
      </c>
      <c r="W248" s="22">
        <v>50000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105966</v>
      </c>
      <c r="AF248" s="22">
        <v>354151</v>
      </c>
      <c r="AG248" s="22">
        <v>6254</v>
      </c>
    </row>
    <row r="249" spans="1:33" x14ac:dyDescent="0.35">
      <c r="A249" s="22" t="s">
        <v>114</v>
      </c>
      <c r="B249" s="22" t="s">
        <v>507</v>
      </c>
      <c r="C249" s="22" t="s">
        <v>614</v>
      </c>
      <c r="D249" s="22" t="s">
        <v>615</v>
      </c>
      <c r="E249" s="22">
        <v>1809684</v>
      </c>
      <c r="F249" s="22">
        <v>140458</v>
      </c>
      <c r="G249" s="22">
        <v>0</v>
      </c>
      <c r="H249" s="22">
        <v>0</v>
      </c>
      <c r="I249" s="22">
        <v>132358</v>
      </c>
      <c r="J249" s="22">
        <v>0</v>
      </c>
      <c r="K249" s="22">
        <v>0</v>
      </c>
      <c r="L249" s="22">
        <v>0</v>
      </c>
      <c r="M249" s="22">
        <v>0</v>
      </c>
      <c r="N249" s="22">
        <v>0</v>
      </c>
      <c r="O249" s="22">
        <v>0</v>
      </c>
      <c r="P249" s="22">
        <v>3462</v>
      </c>
      <c r="Q249" s="22">
        <v>276278</v>
      </c>
      <c r="R249" s="22">
        <v>1533406</v>
      </c>
      <c r="S249" s="22">
        <v>0</v>
      </c>
      <c r="T249" s="22">
        <v>309073</v>
      </c>
      <c r="U249" s="22">
        <v>140458</v>
      </c>
      <c r="V249" s="22">
        <v>0</v>
      </c>
      <c r="W249" s="22">
        <v>0</v>
      </c>
      <c r="X249" s="22">
        <v>132358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3462</v>
      </c>
      <c r="AF249" s="22">
        <v>276278</v>
      </c>
      <c r="AG249" s="22">
        <v>32795</v>
      </c>
    </row>
    <row r="250" spans="1:33" x14ac:dyDescent="0.35">
      <c r="A250" s="22" t="s">
        <v>114</v>
      </c>
      <c r="B250" s="22" t="s">
        <v>507</v>
      </c>
      <c r="C250" s="22" t="s">
        <v>616</v>
      </c>
      <c r="D250" s="22" t="s">
        <v>617</v>
      </c>
      <c r="E250" s="22">
        <v>2086370</v>
      </c>
      <c r="F250" s="22">
        <v>8854</v>
      </c>
      <c r="G250" s="22">
        <v>0</v>
      </c>
      <c r="H250" s="22">
        <v>500</v>
      </c>
      <c r="I250" s="22">
        <v>0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0</v>
      </c>
      <c r="P250" s="22">
        <v>375739</v>
      </c>
      <c r="Q250" s="22">
        <v>385093</v>
      </c>
      <c r="R250" s="22">
        <v>1701277</v>
      </c>
      <c r="S250" s="22">
        <v>0</v>
      </c>
      <c r="T250" s="22">
        <v>385093</v>
      </c>
      <c r="U250" s="22">
        <v>8854</v>
      </c>
      <c r="V250" s="22">
        <v>0</v>
      </c>
      <c r="W250" s="22">
        <v>500</v>
      </c>
      <c r="X250" s="22">
        <v>0</v>
      </c>
      <c r="Y250" s="22">
        <v>0</v>
      </c>
      <c r="Z250" s="22">
        <v>0</v>
      </c>
      <c r="AA250" s="22">
        <v>0</v>
      </c>
      <c r="AB250" s="22">
        <v>0</v>
      </c>
      <c r="AC250" s="22">
        <v>0</v>
      </c>
      <c r="AD250" s="22">
        <v>0</v>
      </c>
      <c r="AE250" s="22">
        <v>375739</v>
      </c>
      <c r="AF250" s="22">
        <v>385093</v>
      </c>
      <c r="AG250" s="22">
        <v>0</v>
      </c>
    </row>
    <row r="251" spans="1:33" x14ac:dyDescent="0.35">
      <c r="A251" s="22" t="s">
        <v>114</v>
      </c>
      <c r="B251" s="22" t="s">
        <v>507</v>
      </c>
      <c r="C251" s="22" t="s">
        <v>618</v>
      </c>
      <c r="D251" s="22" t="s">
        <v>619</v>
      </c>
      <c r="E251" s="22">
        <v>506744</v>
      </c>
      <c r="F251" s="22">
        <v>127614</v>
      </c>
      <c r="G251" s="22">
        <v>10596</v>
      </c>
      <c r="H251" s="22">
        <v>158476</v>
      </c>
      <c r="I251" s="22">
        <v>0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22">
        <v>0</v>
      </c>
      <c r="P251" s="22">
        <v>0</v>
      </c>
      <c r="Q251" s="22">
        <v>296686</v>
      </c>
      <c r="R251" s="22">
        <v>210058</v>
      </c>
      <c r="S251" s="22">
        <v>0</v>
      </c>
      <c r="T251" s="22">
        <v>316686</v>
      </c>
      <c r="U251" s="22">
        <v>127614</v>
      </c>
      <c r="V251" s="22">
        <v>10596</v>
      </c>
      <c r="W251" s="22">
        <v>158476</v>
      </c>
      <c r="X251" s="22">
        <v>0</v>
      </c>
      <c r="Y251" s="22">
        <v>0</v>
      </c>
      <c r="Z251" s="22">
        <v>0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296686</v>
      </c>
      <c r="AG251" s="22">
        <v>20000</v>
      </c>
    </row>
    <row r="252" spans="1:33" x14ac:dyDescent="0.35">
      <c r="A252" s="22" t="s">
        <v>114</v>
      </c>
      <c r="B252" s="22" t="s">
        <v>507</v>
      </c>
      <c r="C252" s="22" t="s">
        <v>620</v>
      </c>
      <c r="D252" s="22" t="s">
        <v>621</v>
      </c>
      <c r="E252" s="22">
        <v>1082344</v>
      </c>
      <c r="F252" s="22">
        <v>43071</v>
      </c>
      <c r="G252" s="22">
        <v>0</v>
      </c>
      <c r="H252" s="22">
        <v>1301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>
        <v>11439</v>
      </c>
      <c r="Q252" s="22">
        <v>55811</v>
      </c>
      <c r="R252" s="22">
        <v>1026533</v>
      </c>
      <c r="S252" s="22">
        <v>0</v>
      </c>
      <c r="T252" s="22">
        <v>55811</v>
      </c>
      <c r="U252" s="22">
        <v>43071</v>
      </c>
      <c r="V252" s="22">
        <v>0</v>
      </c>
      <c r="W252" s="22">
        <v>1301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11439</v>
      </c>
      <c r="AF252" s="22">
        <v>55811</v>
      </c>
      <c r="AG252" s="22">
        <v>0</v>
      </c>
    </row>
    <row r="253" spans="1:33" x14ac:dyDescent="0.35">
      <c r="A253" s="22" t="s">
        <v>114</v>
      </c>
      <c r="B253" s="22" t="s">
        <v>507</v>
      </c>
      <c r="C253" s="22" t="s">
        <v>622</v>
      </c>
      <c r="D253" s="22" t="s">
        <v>623</v>
      </c>
      <c r="E253" s="22">
        <v>375894</v>
      </c>
      <c r="F253" s="22">
        <v>0</v>
      </c>
      <c r="G253" s="22">
        <v>0</v>
      </c>
      <c r="H253" s="22"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375894</v>
      </c>
      <c r="S253" s="22">
        <v>244560</v>
      </c>
      <c r="T253" s="22">
        <v>254560</v>
      </c>
      <c r="U253" s="22">
        <v>94560</v>
      </c>
      <c r="V253" s="22">
        <v>0</v>
      </c>
      <c r="W253" s="22">
        <v>150000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244560</v>
      </c>
      <c r="AG253" s="22">
        <v>10000</v>
      </c>
    </row>
    <row r="254" spans="1:33" x14ac:dyDescent="0.35">
      <c r="A254" s="22" t="s">
        <v>114</v>
      </c>
      <c r="B254" s="22" t="s">
        <v>507</v>
      </c>
      <c r="C254" s="22" t="s">
        <v>624</v>
      </c>
      <c r="D254" s="22" t="s">
        <v>625</v>
      </c>
      <c r="E254" s="22">
        <v>2120733</v>
      </c>
      <c r="F254" s="22">
        <v>67444</v>
      </c>
      <c r="G254" s="22">
        <v>0</v>
      </c>
      <c r="H254" s="22">
        <v>0</v>
      </c>
      <c r="I254" s="22">
        <v>11972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22">
        <v>97252</v>
      </c>
      <c r="Q254" s="22">
        <v>176668</v>
      </c>
      <c r="R254" s="22">
        <v>1944065</v>
      </c>
      <c r="S254" s="22">
        <v>398596</v>
      </c>
      <c r="T254" s="22">
        <v>545507</v>
      </c>
      <c r="U254" s="22">
        <v>316040</v>
      </c>
      <c r="V254" s="22">
        <v>0</v>
      </c>
      <c r="W254" s="22">
        <v>100000</v>
      </c>
      <c r="X254" s="22">
        <v>11972</v>
      </c>
      <c r="Y254" s="22">
        <v>0</v>
      </c>
      <c r="Z254" s="22">
        <v>0</v>
      </c>
      <c r="AA254" s="22">
        <v>0</v>
      </c>
      <c r="AB254" s="22">
        <v>0</v>
      </c>
      <c r="AC254" s="22">
        <v>0</v>
      </c>
      <c r="AD254" s="22">
        <v>0</v>
      </c>
      <c r="AE254" s="22">
        <v>97252</v>
      </c>
      <c r="AF254" s="22">
        <v>525264</v>
      </c>
      <c r="AG254" s="22">
        <v>20243</v>
      </c>
    </row>
    <row r="255" spans="1:33" x14ac:dyDescent="0.35">
      <c r="A255" s="22" t="s">
        <v>114</v>
      </c>
      <c r="B255" s="22" t="s">
        <v>507</v>
      </c>
      <c r="C255" s="22" t="s">
        <v>626</v>
      </c>
      <c r="D255" s="22" t="s">
        <v>627</v>
      </c>
      <c r="E255" s="22">
        <v>2893006</v>
      </c>
      <c r="F255" s="22">
        <v>20547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2">
        <v>0</v>
      </c>
      <c r="P255" s="22">
        <v>51333</v>
      </c>
      <c r="Q255" s="22">
        <v>71880</v>
      </c>
      <c r="R255" s="22">
        <v>2821126</v>
      </c>
      <c r="S255" s="22">
        <v>0</v>
      </c>
      <c r="T255" s="22">
        <v>71880</v>
      </c>
      <c r="U255" s="22">
        <v>20547</v>
      </c>
      <c r="V255" s="22">
        <v>0</v>
      </c>
      <c r="W255" s="22">
        <v>0</v>
      </c>
      <c r="X255" s="22">
        <v>0</v>
      </c>
      <c r="Y255" s="22">
        <v>0</v>
      </c>
      <c r="Z255" s="22">
        <v>0</v>
      </c>
      <c r="AA255" s="22">
        <v>0</v>
      </c>
      <c r="AB255" s="22">
        <v>0</v>
      </c>
      <c r="AC255" s="22">
        <v>0</v>
      </c>
      <c r="AD255" s="22">
        <v>0</v>
      </c>
      <c r="AE255" s="22">
        <v>51333</v>
      </c>
      <c r="AF255" s="22">
        <v>71880</v>
      </c>
      <c r="AG255" s="22">
        <v>0</v>
      </c>
    </row>
    <row r="256" spans="1:33" x14ac:dyDescent="0.35">
      <c r="A256" s="22" t="s">
        <v>114</v>
      </c>
      <c r="B256" s="22" t="s">
        <v>507</v>
      </c>
      <c r="C256" s="22" t="s">
        <v>628</v>
      </c>
      <c r="D256" s="22" t="s">
        <v>629</v>
      </c>
      <c r="E256" s="22">
        <v>782439</v>
      </c>
      <c r="F256" s="22">
        <v>365786</v>
      </c>
      <c r="G256" s="22">
        <v>0</v>
      </c>
      <c r="H256" s="22">
        <v>1098</v>
      </c>
      <c r="I256" s="22">
        <v>7550</v>
      </c>
      <c r="J256" s="22">
        <v>0</v>
      </c>
      <c r="K256" s="22">
        <v>0</v>
      </c>
      <c r="L256" s="22">
        <v>0</v>
      </c>
      <c r="M256" s="22">
        <v>0</v>
      </c>
      <c r="N256" s="22">
        <v>0</v>
      </c>
      <c r="O256" s="22">
        <v>0</v>
      </c>
      <c r="P256" s="22">
        <v>0</v>
      </c>
      <c r="Q256" s="22">
        <v>374434</v>
      </c>
      <c r="R256" s="22">
        <v>408005</v>
      </c>
      <c r="S256" s="22">
        <v>129475</v>
      </c>
      <c r="T256" s="22">
        <v>503909</v>
      </c>
      <c r="U256" s="22">
        <v>495261</v>
      </c>
      <c r="V256" s="22">
        <v>0</v>
      </c>
      <c r="W256" s="22">
        <v>1098</v>
      </c>
      <c r="X256" s="22">
        <v>7550</v>
      </c>
      <c r="Y256" s="22">
        <v>0</v>
      </c>
      <c r="Z256" s="22">
        <v>0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503909</v>
      </c>
      <c r="AG256" s="22">
        <v>0</v>
      </c>
    </row>
    <row r="257" spans="1:33" x14ac:dyDescent="0.35">
      <c r="A257" s="22" t="s">
        <v>114</v>
      </c>
      <c r="B257" s="22" t="s">
        <v>507</v>
      </c>
      <c r="C257" s="22" t="s">
        <v>630</v>
      </c>
      <c r="D257" s="22" t="s">
        <v>631</v>
      </c>
      <c r="E257" s="22">
        <v>995695</v>
      </c>
      <c r="F257" s="22">
        <v>453273</v>
      </c>
      <c r="G257" s="22">
        <v>0</v>
      </c>
      <c r="H257" s="22">
        <v>292022</v>
      </c>
      <c r="I257" s="22">
        <v>0</v>
      </c>
      <c r="J257" s="22">
        <v>0</v>
      </c>
      <c r="K257" s="22">
        <v>0</v>
      </c>
      <c r="L257" s="22">
        <v>0</v>
      </c>
      <c r="M257" s="22">
        <v>0</v>
      </c>
      <c r="N257" s="22">
        <v>0</v>
      </c>
      <c r="O257" s="22">
        <v>0</v>
      </c>
      <c r="P257" s="22">
        <v>35292</v>
      </c>
      <c r="Q257" s="22">
        <v>780587</v>
      </c>
      <c r="R257" s="22">
        <v>215108</v>
      </c>
      <c r="S257" s="22">
        <v>147710</v>
      </c>
      <c r="T257" s="22">
        <v>928297</v>
      </c>
      <c r="U257" s="22">
        <v>600983</v>
      </c>
      <c r="V257" s="22">
        <v>0</v>
      </c>
      <c r="W257" s="22">
        <v>292022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35292</v>
      </c>
      <c r="AF257" s="22">
        <v>928297</v>
      </c>
      <c r="AG257" s="22">
        <v>0</v>
      </c>
    </row>
    <row r="258" spans="1:33" x14ac:dyDescent="0.35">
      <c r="A258" s="22" t="s">
        <v>114</v>
      </c>
      <c r="B258" s="22" t="s">
        <v>507</v>
      </c>
      <c r="C258" s="22" t="s">
        <v>632</v>
      </c>
      <c r="D258" s="22" t="s">
        <v>633</v>
      </c>
      <c r="E258" s="22">
        <v>228141</v>
      </c>
      <c r="F258" s="22">
        <v>216857</v>
      </c>
      <c r="G258" s="22">
        <v>0</v>
      </c>
      <c r="H258" s="22">
        <v>51882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268739</v>
      </c>
      <c r="R258" s="22">
        <v>-40598</v>
      </c>
      <c r="S258" s="22">
        <v>630057</v>
      </c>
      <c r="T258" s="22">
        <v>898796</v>
      </c>
      <c r="U258" s="22">
        <v>646914</v>
      </c>
      <c r="V258" s="22">
        <v>0</v>
      </c>
      <c r="W258" s="22">
        <v>251882</v>
      </c>
      <c r="X258" s="22"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898796</v>
      </c>
      <c r="AG258" s="22">
        <v>0</v>
      </c>
    </row>
    <row r="259" spans="1:33" x14ac:dyDescent="0.35">
      <c r="A259" s="22" t="s">
        <v>114</v>
      </c>
      <c r="B259" s="22" t="s">
        <v>507</v>
      </c>
      <c r="C259" s="22" t="s">
        <v>634</v>
      </c>
      <c r="D259" s="22" t="s">
        <v>635</v>
      </c>
      <c r="E259" s="22">
        <v>0</v>
      </c>
      <c r="F259" s="22">
        <v>11440</v>
      </c>
      <c r="G259" s="22">
        <v>0</v>
      </c>
      <c r="H259" s="22"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11440</v>
      </c>
      <c r="R259" s="22">
        <v>-11440</v>
      </c>
      <c r="S259" s="22">
        <v>0</v>
      </c>
      <c r="T259" s="22">
        <v>11440</v>
      </c>
      <c r="U259" s="22">
        <v>11440</v>
      </c>
      <c r="V259" s="22">
        <v>0</v>
      </c>
      <c r="W259" s="22"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0</v>
      </c>
      <c r="AD259" s="22">
        <v>0</v>
      </c>
      <c r="AE259" s="22">
        <v>0</v>
      </c>
      <c r="AF259" s="22">
        <v>11440</v>
      </c>
      <c r="AG259" s="22">
        <v>0</v>
      </c>
    </row>
    <row r="260" spans="1:33" x14ac:dyDescent="0.35">
      <c r="A260" s="22" t="s">
        <v>114</v>
      </c>
      <c r="B260" s="22" t="s">
        <v>507</v>
      </c>
      <c r="C260" s="22" t="s">
        <v>636</v>
      </c>
      <c r="D260" s="22" t="s">
        <v>637</v>
      </c>
      <c r="E260" s="22">
        <v>2843431</v>
      </c>
      <c r="F260" s="22">
        <v>63762</v>
      </c>
      <c r="G260" s="22">
        <v>0</v>
      </c>
      <c r="H260" s="22">
        <v>243492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22">
        <v>0</v>
      </c>
      <c r="Q260" s="22">
        <v>307254</v>
      </c>
      <c r="R260" s="22">
        <v>2536177</v>
      </c>
      <c r="S260" s="22">
        <v>380886</v>
      </c>
      <c r="T260" s="22">
        <v>688140</v>
      </c>
      <c r="U260" s="22">
        <v>394648</v>
      </c>
      <c r="V260" s="22">
        <v>0</v>
      </c>
      <c r="W260" s="22">
        <v>293492</v>
      </c>
      <c r="X260" s="22">
        <v>0</v>
      </c>
      <c r="Y260" s="22">
        <v>0</v>
      </c>
      <c r="Z260" s="22">
        <v>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688140</v>
      </c>
      <c r="AG260" s="22">
        <v>0</v>
      </c>
    </row>
    <row r="261" spans="1:33" x14ac:dyDescent="0.35">
      <c r="A261" s="22" t="s">
        <v>114</v>
      </c>
      <c r="B261" s="22" t="s">
        <v>507</v>
      </c>
      <c r="C261" s="22" t="s">
        <v>638</v>
      </c>
      <c r="D261" s="22" t="s">
        <v>639</v>
      </c>
      <c r="E261" s="22">
        <v>1583760</v>
      </c>
      <c r="F261" s="22">
        <v>273336</v>
      </c>
      <c r="G261" s="22">
        <v>32718</v>
      </c>
      <c r="H261" s="22">
        <v>66045</v>
      </c>
      <c r="I261" s="22">
        <v>102100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2">
        <v>637564</v>
      </c>
      <c r="Q261" s="22">
        <v>1111763</v>
      </c>
      <c r="R261" s="22">
        <v>471997</v>
      </c>
      <c r="S261" s="22">
        <v>0</v>
      </c>
      <c r="T261" s="22">
        <v>1112209</v>
      </c>
      <c r="U261" s="22">
        <v>273336</v>
      </c>
      <c r="V261" s="22">
        <v>32718</v>
      </c>
      <c r="W261" s="22">
        <v>66045</v>
      </c>
      <c r="X261" s="22">
        <v>102100</v>
      </c>
      <c r="Y261" s="22">
        <v>0</v>
      </c>
      <c r="Z261" s="22">
        <v>0</v>
      </c>
      <c r="AA261" s="22">
        <v>0</v>
      </c>
      <c r="AB261" s="22">
        <v>0</v>
      </c>
      <c r="AC261" s="22">
        <v>0</v>
      </c>
      <c r="AD261" s="22">
        <v>0</v>
      </c>
      <c r="AE261" s="22">
        <v>637564</v>
      </c>
      <c r="AF261" s="22">
        <v>1111763</v>
      </c>
      <c r="AG261" s="22">
        <v>446</v>
      </c>
    </row>
    <row r="262" spans="1:33" x14ac:dyDescent="0.35">
      <c r="A262" s="22" t="s">
        <v>114</v>
      </c>
      <c r="B262" s="22" t="s">
        <v>507</v>
      </c>
      <c r="C262" s="22" t="s">
        <v>640</v>
      </c>
      <c r="D262" s="22" t="s">
        <v>641</v>
      </c>
      <c r="E262" s="22">
        <v>2358361</v>
      </c>
      <c r="F262" s="22">
        <v>367464</v>
      </c>
      <c r="G262" s="22">
        <v>0</v>
      </c>
      <c r="H262" s="22">
        <v>202675</v>
      </c>
      <c r="I262" s="22">
        <v>0</v>
      </c>
      <c r="J262" s="22">
        <v>0</v>
      </c>
      <c r="K262" s="22">
        <v>0</v>
      </c>
      <c r="L262" s="22">
        <v>0</v>
      </c>
      <c r="M262" s="22">
        <v>20000</v>
      </c>
      <c r="N262" s="22">
        <v>0</v>
      </c>
      <c r="O262" s="22">
        <v>0</v>
      </c>
      <c r="P262" s="22">
        <v>614933</v>
      </c>
      <c r="Q262" s="22">
        <v>1205072</v>
      </c>
      <c r="R262" s="22">
        <v>1153289</v>
      </c>
      <c r="S262" s="22">
        <v>163584</v>
      </c>
      <c r="T262" s="22">
        <v>1373740</v>
      </c>
      <c r="U262" s="22">
        <v>531048</v>
      </c>
      <c r="V262" s="22">
        <v>0</v>
      </c>
      <c r="W262" s="22">
        <v>202675</v>
      </c>
      <c r="X262" s="22">
        <v>0</v>
      </c>
      <c r="Y262" s="22">
        <v>0</v>
      </c>
      <c r="Z262" s="22">
        <v>0</v>
      </c>
      <c r="AA262" s="22">
        <v>0</v>
      </c>
      <c r="AB262" s="22">
        <v>20000</v>
      </c>
      <c r="AC262" s="22">
        <v>0</v>
      </c>
      <c r="AD262" s="22">
        <v>0</v>
      </c>
      <c r="AE262" s="22">
        <v>614933</v>
      </c>
      <c r="AF262" s="22">
        <v>1368656</v>
      </c>
      <c r="AG262" s="22">
        <v>5084</v>
      </c>
    </row>
    <row r="263" spans="1:33" x14ac:dyDescent="0.35">
      <c r="A263" s="22" t="s">
        <v>114</v>
      </c>
      <c r="B263" s="22" t="s">
        <v>507</v>
      </c>
      <c r="C263" s="22" t="s">
        <v>642</v>
      </c>
      <c r="D263" s="22" t="s">
        <v>643</v>
      </c>
      <c r="E263" s="22">
        <v>1410917</v>
      </c>
      <c r="F263" s="22">
        <v>227771</v>
      </c>
      <c r="G263" s="22">
        <v>0</v>
      </c>
      <c r="H263" s="22">
        <v>134135</v>
      </c>
      <c r="I263" s="22">
        <v>0</v>
      </c>
      <c r="J263" s="22">
        <v>0</v>
      </c>
      <c r="K263" s="22">
        <v>0</v>
      </c>
      <c r="L263" s="22">
        <v>0</v>
      </c>
      <c r="M263" s="22">
        <v>0</v>
      </c>
      <c r="N263" s="22">
        <v>0</v>
      </c>
      <c r="O263" s="22">
        <v>0</v>
      </c>
      <c r="P263" s="22">
        <v>0</v>
      </c>
      <c r="Q263" s="22">
        <v>361906</v>
      </c>
      <c r="R263" s="22">
        <v>1049011</v>
      </c>
      <c r="S263" s="22">
        <v>0</v>
      </c>
      <c r="T263" s="22">
        <v>845847</v>
      </c>
      <c r="U263" s="22">
        <v>649923</v>
      </c>
      <c r="V263" s="22">
        <v>0</v>
      </c>
      <c r="W263" s="22">
        <v>184135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834058</v>
      </c>
      <c r="AG263" s="22">
        <v>11789</v>
      </c>
    </row>
    <row r="264" spans="1:33" x14ac:dyDescent="0.35">
      <c r="A264" s="22" t="s">
        <v>114</v>
      </c>
      <c r="B264" s="22" t="s">
        <v>507</v>
      </c>
      <c r="C264" s="22" t="s">
        <v>644</v>
      </c>
      <c r="D264" s="22" t="s">
        <v>645</v>
      </c>
      <c r="E264" s="22">
        <v>323905</v>
      </c>
      <c r="F264" s="22">
        <v>0</v>
      </c>
      <c r="G264" s="22">
        <v>23316</v>
      </c>
      <c r="H264" s="22">
        <v>0</v>
      </c>
      <c r="I264" s="22">
        <v>0</v>
      </c>
      <c r="J264" s="22">
        <v>0</v>
      </c>
      <c r="K264" s="22">
        <v>51760</v>
      </c>
      <c r="L264" s="22">
        <v>0</v>
      </c>
      <c r="M264" s="22">
        <v>0</v>
      </c>
      <c r="N264" s="22">
        <v>0</v>
      </c>
      <c r="O264" s="22">
        <v>0</v>
      </c>
      <c r="P264" s="22">
        <v>19521</v>
      </c>
      <c r="Q264" s="22">
        <v>94597</v>
      </c>
      <c r="R264" s="22">
        <v>229308</v>
      </c>
      <c r="S264" s="22">
        <v>0</v>
      </c>
      <c r="T264" s="22">
        <v>116975</v>
      </c>
      <c r="U264" s="22">
        <v>0</v>
      </c>
      <c r="V264" s="22">
        <v>23316</v>
      </c>
      <c r="W264" s="22">
        <v>0</v>
      </c>
      <c r="X264" s="22">
        <v>0</v>
      </c>
      <c r="Y264" s="22">
        <v>0</v>
      </c>
      <c r="Z264" s="22">
        <v>51760</v>
      </c>
      <c r="AA264" s="22">
        <v>0</v>
      </c>
      <c r="AB264" s="22">
        <v>0</v>
      </c>
      <c r="AC264" s="22">
        <v>0</v>
      </c>
      <c r="AD264" s="22">
        <v>0</v>
      </c>
      <c r="AE264" s="22">
        <v>19521</v>
      </c>
      <c r="AF264" s="22">
        <v>94597</v>
      </c>
      <c r="AG264" s="22">
        <v>22378</v>
      </c>
    </row>
    <row r="265" spans="1:33" x14ac:dyDescent="0.35">
      <c r="A265" s="22" t="s">
        <v>114</v>
      </c>
      <c r="B265" s="22" t="s">
        <v>507</v>
      </c>
      <c r="C265" s="22" t="s">
        <v>646</v>
      </c>
      <c r="D265" s="22" t="s">
        <v>647</v>
      </c>
      <c r="E265" s="22">
        <v>2256067</v>
      </c>
      <c r="F265" s="22">
        <v>508851</v>
      </c>
      <c r="G265" s="22">
        <v>0</v>
      </c>
      <c r="H265" s="22">
        <v>-18061</v>
      </c>
      <c r="I265" s="22">
        <v>0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0</v>
      </c>
      <c r="P265" s="22">
        <v>1200</v>
      </c>
      <c r="Q265" s="22">
        <v>491990</v>
      </c>
      <c r="R265" s="22">
        <v>1764077</v>
      </c>
      <c r="S265" s="22">
        <v>463964</v>
      </c>
      <c r="T265" s="22">
        <v>955954</v>
      </c>
      <c r="U265" s="22">
        <v>822815</v>
      </c>
      <c r="V265" s="22">
        <v>0</v>
      </c>
      <c r="W265" s="22">
        <v>131939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1200</v>
      </c>
      <c r="AF265" s="22">
        <v>955954</v>
      </c>
      <c r="AG265" s="22">
        <v>0</v>
      </c>
    </row>
    <row r="266" spans="1:33" x14ac:dyDescent="0.35">
      <c r="A266" s="22" t="s">
        <v>114</v>
      </c>
      <c r="B266" s="22" t="s">
        <v>507</v>
      </c>
      <c r="C266" s="22" t="s">
        <v>648</v>
      </c>
      <c r="D266" s="22" t="s">
        <v>649</v>
      </c>
      <c r="E266" s="22">
        <v>1364268</v>
      </c>
      <c r="F266" s="22">
        <v>0</v>
      </c>
      <c r="G266" s="22">
        <v>0</v>
      </c>
      <c r="H266" s="22">
        <v>0</v>
      </c>
      <c r="I266" s="22">
        <v>30565</v>
      </c>
      <c r="J266" s="22">
        <v>0</v>
      </c>
      <c r="K266" s="22">
        <v>50000</v>
      </c>
      <c r="L266" s="22">
        <v>0</v>
      </c>
      <c r="M266" s="22">
        <v>0</v>
      </c>
      <c r="N266" s="22">
        <v>0</v>
      </c>
      <c r="O266" s="22">
        <v>0</v>
      </c>
      <c r="P266" s="22">
        <v>152111</v>
      </c>
      <c r="Q266" s="22">
        <v>232676</v>
      </c>
      <c r="R266" s="22">
        <v>1131592</v>
      </c>
      <c r="S266" s="22">
        <v>0</v>
      </c>
      <c r="T266" s="22">
        <v>236636</v>
      </c>
      <c r="U266" s="22">
        <v>0</v>
      </c>
      <c r="V266" s="22">
        <v>0</v>
      </c>
      <c r="W266" s="22">
        <v>0</v>
      </c>
      <c r="X266" s="22">
        <v>30565</v>
      </c>
      <c r="Y266" s="22">
        <v>0</v>
      </c>
      <c r="Z266" s="22">
        <v>50000</v>
      </c>
      <c r="AA266" s="22">
        <v>0</v>
      </c>
      <c r="AB266" s="22">
        <v>0</v>
      </c>
      <c r="AC266" s="22">
        <v>0</v>
      </c>
      <c r="AD266" s="22">
        <v>0</v>
      </c>
      <c r="AE266" s="22">
        <v>152111</v>
      </c>
      <c r="AF266" s="22">
        <v>232676</v>
      </c>
      <c r="AG266" s="22">
        <v>3960</v>
      </c>
    </row>
    <row r="267" spans="1:33" x14ac:dyDescent="0.35">
      <c r="A267" s="22" t="s">
        <v>114</v>
      </c>
      <c r="B267" s="22" t="s">
        <v>507</v>
      </c>
      <c r="C267" s="22" t="s">
        <v>650</v>
      </c>
      <c r="D267" s="22" t="s">
        <v>651</v>
      </c>
      <c r="E267" s="22">
        <v>1685474</v>
      </c>
      <c r="F267" s="22">
        <v>811062</v>
      </c>
      <c r="G267" s="22">
        <v>0</v>
      </c>
      <c r="H267" s="22">
        <v>146524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>
        <v>51556</v>
      </c>
      <c r="Q267" s="22">
        <v>1009142</v>
      </c>
      <c r="R267" s="22">
        <v>676332</v>
      </c>
      <c r="S267" s="22">
        <v>664716</v>
      </c>
      <c r="T267" s="22">
        <v>1682417</v>
      </c>
      <c r="U267" s="22">
        <v>1425778</v>
      </c>
      <c r="V267" s="22">
        <v>0</v>
      </c>
      <c r="W267" s="22">
        <v>196524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51556</v>
      </c>
      <c r="AF267" s="22">
        <v>1673858</v>
      </c>
      <c r="AG267" s="22">
        <v>8559</v>
      </c>
    </row>
    <row r="268" spans="1:33" x14ac:dyDescent="0.35">
      <c r="A268" s="22" t="s">
        <v>114</v>
      </c>
      <c r="B268" s="22" t="s">
        <v>507</v>
      </c>
      <c r="C268" s="22" t="s">
        <v>652</v>
      </c>
      <c r="D268" s="22" t="s">
        <v>653</v>
      </c>
      <c r="E268" s="22">
        <v>1381057</v>
      </c>
      <c r="F268" s="22">
        <v>0</v>
      </c>
      <c r="G268" s="22">
        <v>0</v>
      </c>
      <c r="H268" s="22">
        <v>50092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0</v>
      </c>
      <c r="P268" s="22">
        <v>208603</v>
      </c>
      <c r="Q268" s="22">
        <v>258695</v>
      </c>
      <c r="R268" s="22">
        <v>1122362</v>
      </c>
      <c r="S268" s="22">
        <v>0</v>
      </c>
      <c r="T268" s="22">
        <v>258695</v>
      </c>
      <c r="U268" s="22">
        <v>0</v>
      </c>
      <c r="V268" s="22">
        <v>0</v>
      </c>
      <c r="W268" s="22">
        <v>50092</v>
      </c>
      <c r="X268" s="22">
        <v>0</v>
      </c>
      <c r="Y268" s="22">
        <v>0</v>
      </c>
      <c r="Z268" s="22">
        <v>0</v>
      </c>
      <c r="AA268" s="22">
        <v>0</v>
      </c>
      <c r="AB268" s="22">
        <v>0</v>
      </c>
      <c r="AC268" s="22">
        <v>0</v>
      </c>
      <c r="AD268" s="22">
        <v>0</v>
      </c>
      <c r="AE268" s="22">
        <v>208603</v>
      </c>
      <c r="AF268" s="22">
        <v>258695</v>
      </c>
      <c r="AG268" s="22">
        <v>0</v>
      </c>
    </row>
    <row r="269" spans="1:33" x14ac:dyDescent="0.35">
      <c r="A269" s="22" t="s">
        <v>114</v>
      </c>
      <c r="B269" s="22" t="s">
        <v>507</v>
      </c>
      <c r="C269" s="22" t="s">
        <v>654</v>
      </c>
      <c r="D269" s="22" t="s">
        <v>655</v>
      </c>
      <c r="E269" s="22">
        <v>960957</v>
      </c>
      <c r="F269" s="22">
        <v>0</v>
      </c>
      <c r="G269" s="22">
        <v>0</v>
      </c>
      <c r="H269" s="22"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v>0</v>
      </c>
      <c r="N269" s="22">
        <v>0</v>
      </c>
      <c r="O269" s="22">
        <v>0</v>
      </c>
      <c r="P269" s="22">
        <v>133498</v>
      </c>
      <c r="Q269" s="22">
        <v>133498</v>
      </c>
      <c r="R269" s="22">
        <v>827459</v>
      </c>
      <c r="S269" s="22">
        <v>0</v>
      </c>
      <c r="T269" s="22">
        <v>133498</v>
      </c>
      <c r="U269" s="22">
        <v>0</v>
      </c>
      <c r="V269" s="22">
        <v>0</v>
      </c>
      <c r="W269" s="22"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133498</v>
      </c>
      <c r="AF269" s="22">
        <v>133498</v>
      </c>
      <c r="AG269" s="22">
        <v>0</v>
      </c>
    </row>
    <row r="270" spans="1:33" x14ac:dyDescent="0.35">
      <c r="A270" s="22" t="s">
        <v>114</v>
      </c>
      <c r="B270" s="22" t="s">
        <v>507</v>
      </c>
      <c r="C270" s="22" t="s">
        <v>656</v>
      </c>
      <c r="D270" s="22" t="s">
        <v>657</v>
      </c>
      <c r="E270" s="22">
        <v>1587283</v>
      </c>
      <c r="F270" s="22">
        <v>0</v>
      </c>
      <c r="G270" s="22">
        <v>0</v>
      </c>
      <c r="H270" s="22">
        <v>35305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22">
        <v>35366</v>
      </c>
      <c r="Q270" s="22">
        <v>70671</v>
      </c>
      <c r="R270" s="22">
        <v>1516612</v>
      </c>
      <c r="S270" s="22">
        <v>0</v>
      </c>
      <c r="T270" s="22">
        <v>95177</v>
      </c>
      <c r="U270" s="22">
        <v>0</v>
      </c>
      <c r="V270" s="22">
        <v>0</v>
      </c>
      <c r="W270" s="22">
        <v>35305</v>
      </c>
      <c r="X270" s="22">
        <v>0</v>
      </c>
      <c r="Y270" s="22">
        <v>0</v>
      </c>
      <c r="Z270" s="22">
        <v>0</v>
      </c>
      <c r="AA270" s="22">
        <v>0</v>
      </c>
      <c r="AB270" s="22">
        <v>0</v>
      </c>
      <c r="AC270" s="22">
        <v>0</v>
      </c>
      <c r="AD270" s="22">
        <v>0</v>
      </c>
      <c r="AE270" s="22">
        <v>35366</v>
      </c>
      <c r="AF270" s="22">
        <v>70671</v>
      </c>
      <c r="AG270" s="22">
        <v>24506</v>
      </c>
    </row>
    <row r="271" spans="1:33" x14ac:dyDescent="0.35">
      <c r="A271" s="22" t="s">
        <v>114</v>
      </c>
      <c r="B271" s="22" t="s">
        <v>507</v>
      </c>
      <c r="C271" s="22" t="s">
        <v>658</v>
      </c>
      <c r="D271" s="22" t="s">
        <v>659</v>
      </c>
      <c r="E271" s="22">
        <v>443879</v>
      </c>
      <c r="F271" s="22">
        <v>51862</v>
      </c>
      <c r="G271" s="22">
        <v>0</v>
      </c>
      <c r="H271" s="22">
        <v>200553</v>
      </c>
      <c r="I271" s="22">
        <v>0</v>
      </c>
      <c r="J271" s="22">
        <v>0</v>
      </c>
      <c r="K271" s="22">
        <v>0</v>
      </c>
      <c r="L271" s="22">
        <v>0</v>
      </c>
      <c r="M271" s="22">
        <v>0</v>
      </c>
      <c r="N271" s="22">
        <v>0</v>
      </c>
      <c r="O271" s="22">
        <v>66665</v>
      </c>
      <c r="P271" s="22">
        <v>819</v>
      </c>
      <c r="Q271" s="22">
        <v>319899</v>
      </c>
      <c r="R271" s="22">
        <v>123980</v>
      </c>
      <c r="S271" s="22">
        <v>50000</v>
      </c>
      <c r="T271" s="22">
        <v>369899</v>
      </c>
      <c r="U271" s="22">
        <v>51862</v>
      </c>
      <c r="V271" s="22">
        <v>0</v>
      </c>
      <c r="W271" s="22">
        <v>250553</v>
      </c>
      <c r="X271" s="22">
        <v>0</v>
      </c>
      <c r="Y271" s="22">
        <v>0</v>
      </c>
      <c r="Z271" s="22">
        <v>0</v>
      </c>
      <c r="AA271" s="22">
        <v>0</v>
      </c>
      <c r="AB271" s="22">
        <v>0</v>
      </c>
      <c r="AC271" s="22">
        <v>0</v>
      </c>
      <c r="AD271" s="22">
        <v>66665</v>
      </c>
      <c r="AE271" s="22">
        <v>819</v>
      </c>
      <c r="AF271" s="22">
        <v>369899</v>
      </c>
      <c r="AG271" s="22">
        <v>0</v>
      </c>
    </row>
    <row r="272" spans="1:33" x14ac:dyDescent="0.35">
      <c r="A272" s="22" t="s">
        <v>114</v>
      </c>
      <c r="B272" s="22" t="s">
        <v>507</v>
      </c>
      <c r="C272" s="22" t="s">
        <v>660</v>
      </c>
      <c r="D272" s="22" t="s">
        <v>661</v>
      </c>
      <c r="E272" s="22">
        <v>2566602</v>
      </c>
      <c r="F272" s="22">
        <v>0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22">
        <v>136201</v>
      </c>
      <c r="Q272" s="22">
        <v>136201</v>
      </c>
      <c r="R272" s="22">
        <v>2430401</v>
      </c>
      <c r="S272" s="22">
        <v>0</v>
      </c>
      <c r="T272" s="22">
        <v>287260</v>
      </c>
      <c r="U272" s="22">
        <v>0</v>
      </c>
      <c r="V272" s="22">
        <v>0</v>
      </c>
      <c r="W272" s="22">
        <v>0</v>
      </c>
      <c r="X272" s="22">
        <v>0</v>
      </c>
      <c r="Y272" s="22">
        <v>0</v>
      </c>
      <c r="Z272" s="22">
        <v>0</v>
      </c>
      <c r="AA272" s="22">
        <v>0</v>
      </c>
      <c r="AB272" s="22">
        <v>0</v>
      </c>
      <c r="AC272" s="22">
        <v>0</v>
      </c>
      <c r="AD272" s="22">
        <v>0</v>
      </c>
      <c r="AE272" s="22">
        <v>136201</v>
      </c>
      <c r="AF272" s="22">
        <v>136201</v>
      </c>
      <c r="AG272" s="22">
        <v>151059</v>
      </c>
    </row>
    <row r="273" spans="1:33" x14ac:dyDescent="0.35">
      <c r="A273" s="22" t="s">
        <v>114</v>
      </c>
      <c r="B273" s="22" t="s">
        <v>507</v>
      </c>
      <c r="C273" s="22" t="s">
        <v>662</v>
      </c>
      <c r="D273" s="22" t="s">
        <v>663</v>
      </c>
      <c r="E273" s="22">
        <v>534061</v>
      </c>
      <c r="F273" s="22">
        <v>35375</v>
      </c>
      <c r="G273" s="22">
        <v>0</v>
      </c>
      <c r="H273" s="22">
        <v>18563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0</v>
      </c>
      <c r="P273" s="22">
        <v>2296</v>
      </c>
      <c r="Q273" s="22">
        <v>56234</v>
      </c>
      <c r="R273" s="22">
        <v>477827</v>
      </c>
      <c r="S273" s="22">
        <v>0</v>
      </c>
      <c r="T273" s="22">
        <v>56234</v>
      </c>
      <c r="U273" s="22">
        <v>18563</v>
      </c>
      <c r="V273" s="22">
        <v>0</v>
      </c>
      <c r="W273" s="22">
        <v>35375</v>
      </c>
      <c r="X273" s="22">
        <v>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2296</v>
      </c>
      <c r="AF273" s="22">
        <v>56234</v>
      </c>
      <c r="AG273" s="22">
        <v>0</v>
      </c>
    </row>
    <row r="274" spans="1:33" x14ac:dyDescent="0.35">
      <c r="A274" s="22" t="s">
        <v>114</v>
      </c>
      <c r="B274" s="22" t="s">
        <v>507</v>
      </c>
      <c r="C274" s="22" t="s">
        <v>664</v>
      </c>
      <c r="D274" s="22" t="s">
        <v>665</v>
      </c>
      <c r="E274" s="22">
        <v>1247786</v>
      </c>
      <c r="F274" s="22">
        <v>489146</v>
      </c>
      <c r="G274" s="22">
        <v>13986</v>
      </c>
      <c r="H274" s="22">
        <v>0</v>
      </c>
      <c r="I274" s="22">
        <v>214058</v>
      </c>
      <c r="J274" s="22">
        <v>0</v>
      </c>
      <c r="K274" s="22">
        <v>0</v>
      </c>
      <c r="L274" s="22">
        <v>0</v>
      </c>
      <c r="M274" s="22">
        <v>10830</v>
      </c>
      <c r="N274" s="22">
        <v>0</v>
      </c>
      <c r="O274" s="22">
        <v>0</v>
      </c>
      <c r="P274" s="22">
        <v>692</v>
      </c>
      <c r="Q274" s="22">
        <v>728712</v>
      </c>
      <c r="R274" s="22">
        <v>519074</v>
      </c>
      <c r="S274" s="22">
        <v>447185</v>
      </c>
      <c r="T274" s="22">
        <v>1175897</v>
      </c>
      <c r="U274" s="22">
        <v>636331</v>
      </c>
      <c r="V274" s="22">
        <v>13986</v>
      </c>
      <c r="W274" s="22">
        <v>250000</v>
      </c>
      <c r="X274" s="22">
        <v>214058</v>
      </c>
      <c r="Y274" s="22">
        <v>0</v>
      </c>
      <c r="Z274" s="22">
        <v>0</v>
      </c>
      <c r="AA274" s="22">
        <v>0</v>
      </c>
      <c r="AB274" s="22">
        <v>10830</v>
      </c>
      <c r="AC274" s="22">
        <v>0</v>
      </c>
      <c r="AD274" s="22">
        <v>0</v>
      </c>
      <c r="AE274" s="22">
        <v>50692</v>
      </c>
      <c r="AF274" s="22">
        <v>1175897</v>
      </c>
      <c r="AG274" s="22">
        <v>0</v>
      </c>
    </row>
    <row r="275" spans="1:33" x14ac:dyDescent="0.35">
      <c r="A275" s="22" t="s">
        <v>114</v>
      </c>
      <c r="B275" s="22" t="s">
        <v>507</v>
      </c>
      <c r="C275" s="22" t="s">
        <v>666</v>
      </c>
      <c r="D275" s="22" t="s">
        <v>667</v>
      </c>
      <c r="E275" s="22">
        <v>927086</v>
      </c>
      <c r="F275" s="22">
        <v>0</v>
      </c>
      <c r="G275" s="22">
        <v>0</v>
      </c>
      <c r="H275" s="22"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22">
        <v>0</v>
      </c>
      <c r="P275" s="22">
        <v>196563</v>
      </c>
      <c r="Q275" s="22">
        <v>196563</v>
      </c>
      <c r="R275" s="22">
        <v>730523</v>
      </c>
      <c r="S275" s="22">
        <v>0</v>
      </c>
      <c r="T275" s="22">
        <v>196813</v>
      </c>
      <c r="U275" s="22">
        <v>0</v>
      </c>
      <c r="V275" s="22">
        <v>0</v>
      </c>
      <c r="W275" s="22"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196563</v>
      </c>
      <c r="AF275" s="22">
        <v>196563</v>
      </c>
      <c r="AG275" s="22">
        <v>250</v>
      </c>
    </row>
    <row r="276" spans="1:33" x14ac:dyDescent="0.35">
      <c r="A276" s="22" t="s">
        <v>114</v>
      </c>
      <c r="B276" s="22" t="s">
        <v>507</v>
      </c>
      <c r="C276" s="22" t="s">
        <v>668</v>
      </c>
      <c r="D276" s="22" t="s">
        <v>669</v>
      </c>
      <c r="E276" s="22">
        <v>1077824</v>
      </c>
      <c r="F276" s="22">
        <v>442476</v>
      </c>
      <c r="G276" s="22">
        <v>0</v>
      </c>
      <c r="H276" s="22">
        <v>31346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22">
        <v>14287</v>
      </c>
      <c r="Q276" s="22">
        <v>488109</v>
      </c>
      <c r="R276" s="22">
        <v>589715</v>
      </c>
      <c r="S276" s="22">
        <v>247412</v>
      </c>
      <c r="T276" s="22">
        <v>735521</v>
      </c>
      <c r="U276" s="22">
        <v>639888</v>
      </c>
      <c r="V276" s="22">
        <v>0</v>
      </c>
      <c r="W276" s="22">
        <v>31346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64287</v>
      </c>
      <c r="AF276" s="22">
        <v>735521</v>
      </c>
      <c r="AG276" s="22">
        <v>0</v>
      </c>
    </row>
    <row r="277" spans="1:33" x14ac:dyDescent="0.35">
      <c r="A277" s="22" t="s">
        <v>114</v>
      </c>
      <c r="B277" s="22" t="s">
        <v>670</v>
      </c>
      <c r="C277" s="22" t="s">
        <v>671</v>
      </c>
      <c r="D277" s="22" t="s">
        <v>672</v>
      </c>
      <c r="E277" s="22">
        <v>608388</v>
      </c>
      <c r="F277" s="22">
        <v>53156</v>
      </c>
      <c r="G277" s="22">
        <v>0</v>
      </c>
      <c r="H277" s="22">
        <v>13344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>
        <v>96</v>
      </c>
      <c r="Q277" s="22">
        <v>66596</v>
      </c>
      <c r="R277" s="22">
        <v>541792</v>
      </c>
      <c r="S277" s="22">
        <v>95256</v>
      </c>
      <c r="T277" s="22">
        <v>161852</v>
      </c>
      <c r="U277" s="22">
        <v>148412</v>
      </c>
      <c r="V277" s="22">
        <v>0</v>
      </c>
      <c r="W277" s="22">
        <v>13344</v>
      </c>
      <c r="X277" s="22">
        <v>0</v>
      </c>
      <c r="Y277" s="22">
        <v>0</v>
      </c>
      <c r="Z277" s="22">
        <v>0</v>
      </c>
      <c r="AA277" s="22">
        <v>0</v>
      </c>
      <c r="AB277" s="22">
        <v>0</v>
      </c>
      <c r="AC277" s="22">
        <v>0</v>
      </c>
      <c r="AD277" s="22">
        <v>0</v>
      </c>
      <c r="AE277" s="22">
        <v>96</v>
      </c>
      <c r="AF277" s="22">
        <v>161852</v>
      </c>
      <c r="AG277" s="22">
        <v>0</v>
      </c>
    </row>
    <row r="278" spans="1:33" x14ac:dyDescent="0.35">
      <c r="A278" s="22" t="s">
        <v>114</v>
      </c>
      <c r="B278" s="22" t="s">
        <v>670</v>
      </c>
      <c r="C278" s="22" t="s">
        <v>673</v>
      </c>
      <c r="D278" s="22" t="s">
        <v>674</v>
      </c>
      <c r="E278" s="22">
        <v>166559</v>
      </c>
      <c r="F278" s="22">
        <v>9287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>
        <v>6620</v>
      </c>
      <c r="Q278" s="22">
        <v>15907</v>
      </c>
      <c r="R278" s="22">
        <v>150652</v>
      </c>
      <c r="S278" s="22">
        <v>228059</v>
      </c>
      <c r="T278" s="22">
        <v>244074</v>
      </c>
      <c r="U278" s="22">
        <v>191594</v>
      </c>
      <c r="V278" s="22">
        <v>0</v>
      </c>
      <c r="W278" s="22">
        <v>45752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6620</v>
      </c>
      <c r="AF278" s="22">
        <v>243966</v>
      </c>
      <c r="AG278" s="22">
        <v>108</v>
      </c>
    </row>
    <row r="279" spans="1:33" x14ac:dyDescent="0.35">
      <c r="A279" s="22" t="s">
        <v>114</v>
      </c>
      <c r="B279" s="22" t="s">
        <v>670</v>
      </c>
      <c r="C279" s="22" t="s">
        <v>675</v>
      </c>
      <c r="D279" s="22" t="s">
        <v>676</v>
      </c>
      <c r="E279" s="22">
        <v>596395</v>
      </c>
      <c r="F279" s="22">
        <v>55035</v>
      </c>
      <c r="G279" s="22">
        <v>0</v>
      </c>
      <c r="H279" s="22"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22">
        <v>9643</v>
      </c>
      <c r="Q279" s="22">
        <v>64678</v>
      </c>
      <c r="R279" s="22">
        <v>531717</v>
      </c>
      <c r="S279" s="22">
        <v>255205</v>
      </c>
      <c r="T279" s="22">
        <v>319883</v>
      </c>
      <c r="U279" s="22">
        <v>272665</v>
      </c>
      <c r="V279" s="22">
        <v>0</v>
      </c>
      <c r="W279" s="22">
        <v>37575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0</v>
      </c>
      <c r="AD279" s="22">
        <v>0</v>
      </c>
      <c r="AE279" s="22">
        <v>9643</v>
      </c>
      <c r="AF279" s="22">
        <v>319883</v>
      </c>
      <c r="AG279" s="22">
        <v>0</v>
      </c>
    </row>
    <row r="280" spans="1:33" x14ac:dyDescent="0.35">
      <c r="A280" s="22" t="s">
        <v>114</v>
      </c>
      <c r="B280" s="22" t="s">
        <v>670</v>
      </c>
      <c r="C280" s="22" t="s">
        <v>677</v>
      </c>
      <c r="D280" s="22" t="s">
        <v>678</v>
      </c>
      <c r="E280" s="22">
        <v>566972</v>
      </c>
      <c r="F280" s="22">
        <v>71271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>
        <v>10153</v>
      </c>
      <c r="Q280" s="22">
        <v>81424</v>
      </c>
      <c r="R280" s="22">
        <v>485548</v>
      </c>
      <c r="S280" s="22">
        <v>0</v>
      </c>
      <c r="T280" s="22">
        <v>81963</v>
      </c>
      <c r="U280" s="22">
        <v>71271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10153</v>
      </c>
      <c r="AF280" s="22">
        <v>81424</v>
      </c>
      <c r="AG280" s="22">
        <v>539</v>
      </c>
    </row>
    <row r="281" spans="1:33" x14ac:dyDescent="0.35">
      <c r="A281" s="22" t="s">
        <v>114</v>
      </c>
      <c r="B281" s="22" t="s">
        <v>670</v>
      </c>
      <c r="C281" s="22" t="s">
        <v>679</v>
      </c>
      <c r="D281" s="22" t="s">
        <v>680</v>
      </c>
      <c r="E281" s="22">
        <v>1009964</v>
      </c>
      <c r="F281" s="22">
        <v>11363</v>
      </c>
      <c r="G281" s="22">
        <v>0</v>
      </c>
      <c r="H281" s="22">
        <v>87555</v>
      </c>
      <c r="I281" s="22">
        <v>0</v>
      </c>
      <c r="J281" s="22">
        <v>0</v>
      </c>
      <c r="K281" s="22">
        <v>0</v>
      </c>
      <c r="L281" s="22">
        <v>0</v>
      </c>
      <c r="M281" s="22">
        <v>15000</v>
      </c>
      <c r="N281" s="22">
        <v>0</v>
      </c>
      <c r="O281" s="22">
        <v>0</v>
      </c>
      <c r="P281" s="22">
        <v>0</v>
      </c>
      <c r="Q281" s="22">
        <v>113918</v>
      </c>
      <c r="R281" s="22">
        <v>896046</v>
      </c>
      <c r="S281" s="22">
        <v>148724</v>
      </c>
      <c r="T281" s="22">
        <v>262642</v>
      </c>
      <c r="U281" s="22">
        <v>148724</v>
      </c>
      <c r="V281" s="22">
        <v>0</v>
      </c>
      <c r="W281" s="22">
        <v>87555</v>
      </c>
      <c r="X281" s="22">
        <v>0</v>
      </c>
      <c r="Y281" s="22">
        <v>0</v>
      </c>
      <c r="Z281" s="22">
        <v>0</v>
      </c>
      <c r="AA281" s="22">
        <v>0</v>
      </c>
      <c r="AB281" s="22">
        <v>15000</v>
      </c>
      <c r="AC281" s="22">
        <v>0</v>
      </c>
      <c r="AD281" s="22">
        <v>0</v>
      </c>
      <c r="AE281" s="22">
        <v>11363</v>
      </c>
      <c r="AF281" s="22">
        <v>262642</v>
      </c>
      <c r="AG281" s="22">
        <v>0</v>
      </c>
    </row>
    <row r="282" spans="1:33" x14ac:dyDescent="0.35">
      <c r="A282" s="22" t="s">
        <v>114</v>
      </c>
      <c r="B282" s="22" t="s">
        <v>670</v>
      </c>
      <c r="C282" s="22" t="s">
        <v>681</v>
      </c>
      <c r="D282" s="22" t="s">
        <v>682</v>
      </c>
      <c r="E282" s="22">
        <v>477121</v>
      </c>
      <c r="F282" s="22">
        <v>345253</v>
      </c>
      <c r="G282" s="22">
        <v>0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2451</v>
      </c>
      <c r="Q282" s="22">
        <v>347704</v>
      </c>
      <c r="R282" s="22">
        <v>129417</v>
      </c>
      <c r="S282" s="22">
        <v>0</v>
      </c>
      <c r="T282" s="22">
        <v>347704</v>
      </c>
      <c r="U282" s="22">
        <v>345253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2451</v>
      </c>
      <c r="AF282" s="22">
        <v>347704</v>
      </c>
      <c r="AG282" s="22">
        <v>0</v>
      </c>
    </row>
    <row r="283" spans="1:33" x14ac:dyDescent="0.35">
      <c r="A283" s="22" t="s">
        <v>114</v>
      </c>
      <c r="B283" s="22" t="s">
        <v>670</v>
      </c>
      <c r="C283" s="22" t="s">
        <v>683</v>
      </c>
      <c r="D283" s="22" t="s">
        <v>684</v>
      </c>
      <c r="E283" s="22">
        <v>290154</v>
      </c>
      <c r="F283" s="22">
        <v>136602</v>
      </c>
      <c r="G283" s="22">
        <v>0</v>
      </c>
      <c r="H283" s="22">
        <v>9</v>
      </c>
      <c r="I283" s="22">
        <v>0</v>
      </c>
      <c r="J283" s="22">
        <v>0</v>
      </c>
      <c r="K283" s="22">
        <v>0</v>
      </c>
      <c r="L283" s="22">
        <v>0</v>
      </c>
      <c r="M283" s="22">
        <v>7517</v>
      </c>
      <c r="N283" s="22">
        <v>0</v>
      </c>
      <c r="O283" s="22">
        <v>0</v>
      </c>
      <c r="P283" s="22">
        <v>31728</v>
      </c>
      <c r="Q283" s="22">
        <v>175856</v>
      </c>
      <c r="R283" s="22">
        <v>114298</v>
      </c>
      <c r="S283" s="22">
        <v>237536</v>
      </c>
      <c r="T283" s="22">
        <v>411753</v>
      </c>
      <c r="U283" s="22">
        <v>361497</v>
      </c>
      <c r="V283" s="22">
        <v>0</v>
      </c>
      <c r="W283" s="22">
        <v>5867</v>
      </c>
      <c r="X283" s="22">
        <v>0</v>
      </c>
      <c r="Y283" s="22">
        <v>0</v>
      </c>
      <c r="Z283" s="22">
        <v>0</v>
      </c>
      <c r="AA283" s="22">
        <v>0</v>
      </c>
      <c r="AB283" s="22">
        <v>7517</v>
      </c>
      <c r="AC283" s="22">
        <v>0</v>
      </c>
      <c r="AD283" s="22">
        <v>0</v>
      </c>
      <c r="AE283" s="22">
        <v>36872</v>
      </c>
      <c r="AF283" s="22">
        <v>411753</v>
      </c>
      <c r="AG283" s="22">
        <v>0</v>
      </c>
    </row>
    <row r="284" spans="1:33" x14ac:dyDescent="0.35">
      <c r="A284" s="22" t="s">
        <v>114</v>
      </c>
      <c r="B284" s="22" t="s">
        <v>670</v>
      </c>
      <c r="C284" s="22" t="s">
        <v>685</v>
      </c>
      <c r="D284" s="22" t="s">
        <v>686</v>
      </c>
      <c r="E284" s="22">
        <v>323021</v>
      </c>
      <c r="F284" s="22">
        <v>398253</v>
      </c>
      <c r="G284" s="22">
        <v>0</v>
      </c>
      <c r="H284" s="22"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>
        <v>10279</v>
      </c>
      <c r="Q284" s="22">
        <v>408532</v>
      </c>
      <c r="R284" s="22">
        <v>-85511</v>
      </c>
      <c r="S284" s="22">
        <v>0</v>
      </c>
      <c r="T284" s="22">
        <v>408532</v>
      </c>
      <c r="U284" s="22">
        <v>398253</v>
      </c>
      <c r="V284" s="22">
        <v>0</v>
      </c>
      <c r="W284" s="22"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10279</v>
      </c>
      <c r="AF284" s="22">
        <v>408532</v>
      </c>
      <c r="AG284" s="22">
        <v>0</v>
      </c>
    </row>
    <row r="285" spans="1:33" x14ac:dyDescent="0.35">
      <c r="A285" s="22" t="s">
        <v>114</v>
      </c>
      <c r="B285" s="22" t="s">
        <v>670</v>
      </c>
      <c r="C285" s="22" t="s">
        <v>687</v>
      </c>
      <c r="D285" s="22" t="s">
        <v>688</v>
      </c>
      <c r="E285" s="22">
        <v>789215</v>
      </c>
      <c r="F285" s="22">
        <v>924</v>
      </c>
      <c r="G285" s="22">
        <v>0</v>
      </c>
      <c r="H285" s="22">
        <v>1165</v>
      </c>
      <c r="I285" s="22">
        <v>131989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2">
        <v>10561</v>
      </c>
      <c r="Q285" s="22">
        <v>144639</v>
      </c>
      <c r="R285" s="22">
        <v>644576</v>
      </c>
      <c r="S285" s="22">
        <v>0</v>
      </c>
      <c r="T285" s="22">
        <v>145326</v>
      </c>
      <c r="U285" s="22">
        <v>924</v>
      </c>
      <c r="V285" s="22">
        <v>0</v>
      </c>
      <c r="W285" s="22">
        <v>1164</v>
      </c>
      <c r="X285" s="22">
        <v>131989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10562</v>
      </c>
      <c r="AF285" s="22">
        <v>144639</v>
      </c>
      <c r="AG285" s="22">
        <v>687</v>
      </c>
    </row>
    <row r="286" spans="1:33" x14ac:dyDescent="0.35">
      <c r="A286" s="22" t="s">
        <v>114</v>
      </c>
      <c r="B286" s="22" t="s">
        <v>670</v>
      </c>
      <c r="C286" s="22" t="s">
        <v>691</v>
      </c>
      <c r="D286" s="22" t="s">
        <v>692</v>
      </c>
      <c r="E286" s="22">
        <v>888000</v>
      </c>
      <c r="F286" s="22">
        <v>327002</v>
      </c>
      <c r="G286" s="22">
        <v>0</v>
      </c>
      <c r="H286" s="22">
        <v>2904</v>
      </c>
      <c r="I286" s="22">
        <v>0</v>
      </c>
      <c r="J286" s="22">
        <v>0</v>
      </c>
      <c r="K286" s="22">
        <v>0</v>
      </c>
      <c r="L286" s="22"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329906</v>
      </c>
      <c r="R286" s="22">
        <v>558094</v>
      </c>
      <c r="S286" s="22">
        <v>120497</v>
      </c>
      <c r="T286" s="22">
        <v>451656</v>
      </c>
      <c r="U286" s="22">
        <v>447499</v>
      </c>
      <c r="V286" s="22">
        <v>0</v>
      </c>
      <c r="W286" s="22">
        <v>2904</v>
      </c>
      <c r="X286" s="22"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450403</v>
      </c>
      <c r="AG286" s="22">
        <v>1253</v>
      </c>
    </row>
    <row r="287" spans="1:33" x14ac:dyDescent="0.35">
      <c r="A287" s="22" t="s">
        <v>114</v>
      </c>
      <c r="B287" s="22" t="s">
        <v>670</v>
      </c>
      <c r="C287" s="22" t="s">
        <v>693</v>
      </c>
      <c r="D287" s="22" t="s">
        <v>694</v>
      </c>
      <c r="E287" s="22">
        <v>1551152</v>
      </c>
      <c r="F287" s="22">
        <v>5627</v>
      </c>
      <c r="G287" s="22">
        <v>0</v>
      </c>
      <c r="H287" s="22"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119113</v>
      </c>
      <c r="P287" s="22">
        <v>42661</v>
      </c>
      <c r="Q287" s="22">
        <v>167401</v>
      </c>
      <c r="R287" s="22">
        <v>1383751</v>
      </c>
      <c r="S287" s="22">
        <v>138507</v>
      </c>
      <c r="T287" s="22">
        <v>311512</v>
      </c>
      <c r="U287" s="22">
        <v>109729</v>
      </c>
      <c r="V287" s="22">
        <v>0</v>
      </c>
      <c r="W287" s="22">
        <v>17909</v>
      </c>
      <c r="X287" s="22">
        <v>163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118950</v>
      </c>
      <c r="AE287" s="22">
        <v>59157</v>
      </c>
      <c r="AF287" s="22">
        <v>305908</v>
      </c>
      <c r="AG287" s="22">
        <v>5604</v>
      </c>
    </row>
    <row r="288" spans="1:33" x14ac:dyDescent="0.35">
      <c r="A288" s="22" t="s">
        <v>114</v>
      </c>
      <c r="B288" s="22" t="s">
        <v>670</v>
      </c>
      <c r="C288" s="22" t="s">
        <v>695</v>
      </c>
      <c r="D288" s="22" t="s">
        <v>696</v>
      </c>
      <c r="E288" s="22">
        <v>1861827</v>
      </c>
      <c r="F288" s="22">
        <v>56091</v>
      </c>
      <c r="G288" s="22">
        <v>0</v>
      </c>
      <c r="H288" s="22">
        <v>10965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>
        <v>10395</v>
      </c>
      <c r="Q288" s="22">
        <v>77451</v>
      </c>
      <c r="R288" s="22">
        <v>1784376</v>
      </c>
      <c r="S288" s="22">
        <v>25921</v>
      </c>
      <c r="T288" s="22">
        <v>103372</v>
      </c>
      <c r="U288" s="22">
        <v>56091</v>
      </c>
      <c r="V288" s="22">
        <v>0</v>
      </c>
      <c r="W288" s="22">
        <v>10965</v>
      </c>
      <c r="X288" s="22"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36316</v>
      </c>
      <c r="AF288" s="22">
        <v>103372</v>
      </c>
      <c r="AG288" s="22">
        <v>0</v>
      </c>
    </row>
    <row r="289" spans="1:33" x14ac:dyDescent="0.35">
      <c r="A289" s="22" t="s">
        <v>114</v>
      </c>
      <c r="B289" s="22" t="s">
        <v>670</v>
      </c>
      <c r="C289" s="22" t="s">
        <v>697</v>
      </c>
      <c r="D289" s="22" t="s">
        <v>698</v>
      </c>
      <c r="E289" s="22">
        <v>958792</v>
      </c>
      <c r="F289" s="22">
        <v>143745</v>
      </c>
      <c r="G289" s="22">
        <v>0</v>
      </c>
      <c r="H289" s="22">
        <v>38380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>
        <v>6324</v>
      </c>
      <c r="Q289" s="22">
        <v>188449</v>
      </c>
      <c r="R289" s="22">
        <v>770343</v>
      </c>
      <c r="S289" s="22">
        <v>0</v>
      </c>
      <c r="T289" s="22">
        <v>188988</v>
      </c>
      <c r="U289" s="22">
        <v>143745</v>
      </c>
      <c r="V289" s="22">
        <v>0</v>
      </c>
      <c r="W289" s="22">
        <v>38380</v>
      </c>
      <c r="X289" s="22"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0</v>
      </c>
      <c r="AD289" s="22">
        <v>0</v>
      </c>
      <c r="AE289" s="22">
        <v>6324</v>
      </c>
      <c r="AF289" s="22">
        <v>188449</v>
      </c>
      <c r="AG289" s="22">
        <v>539</v>
      </c>
    </row>
    <row r="290" spans="1:33" x14ac:dyDescent="0.35">
      <c r="A290" s="22" t="s">
        <v>114</v>
      </c>
      <c r="B290" s="22" t="s">
        <v>670</v>
      </c>
      <c r="C290" s="22" t="s">
        <v>699</v>
      </c>
      <c r="D290" s="22" t="s">
        <v>700</v>
      </c>
      <c r="E290" s="22">
        <v>463840</v>
      </c>
      <c r="F290" s="22">
        <v>0</v>
      </c>
      <c r="G290" s="22">
        <v>4522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171939</v>
      </c>
      <c r="P290" s="22">
        <v>0</v>
      </c>
      <c r="Q290" s="22">
        <v>176461</v>
      </c>
      <c r="R290" s="22">
        <v>287379</v>
      </c>
      <c r="S290" s="22">
        <v>267275</v>
      </c>
      <c r="T290" s="22">
        <v>447245</v>
      </c>
      <c r="U290" s="22">
        <v>230824</v>
      </c>
      <c r="V290" s="22">
        <v>4522</v>
      </c>
      <c r="W290" s="22">
        <v>36451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171939</v>
      </c>
      <c r="AE290" s="22">
        <v>0</v>
      </c>
      <c r="AF290" s="22">
        <v>443736</v>
      </c>
      <c r="AG290" s="22">
        <v>3509</v>
      </c>
    </row>
    <row r="291" spans="1:33" x14ac:dyDescent="0.35">
      <c r="A291" s="22" t="s">
        <v>114</v>
      </c>
      <c r="B291" s="22" t="s">
        <v>670</v>
      </c>
      <c r="C291" s="22" t="s">
        <v>701</v>
      </c>
      <c r="D291" s="22" t="s">
        <v>702</v>
      </c>
      <c r="E291" s="22">
        <v>506957</v>
      </c>
      <c r="F291" s="22">
        <v>0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>
        <v>31271</v>
      </c>
      <c r="Q291" s="22">
        <v>31271</v>
      </c>
      <c r="R291" s="22">
        <v>475686</v>
      </c>
      <c r="S291" s="22">
        <v>18042</v>
      </c>
      <c r="T291" s="22">
        <v>50335</v>
      </c>
      <c r="U291" s="22">
        <v>0</v>
      </c>
      <c r="V291" s="22">
        <v>0</v>
      </c>
      <c r="W291" s="22">
        <v>18042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31271</v>
      </c>
      <c r="AF291" s="22">
        <v>49313</v>
      </c>
      <c r="AG291" s="22">
        <v>1022</v>
      </c>
    </row>
    <row r="292" spans="1:33" x14ac:dyDescent="0.35">
      <c r="A292" s="22" t="s">
        <v>114</v>
      </c>
      <c r="B292" s="22" t="s">
        <v>670</v>
      </c>
      <c r="C292" s="22" t="s">
        <v>703</v>
      </c>
      <c r="D292" s="22" t="s">
        <v>704</v>
      </c>
      <c r="E292" s="22">
        <v>476455</v>
      </c>
      <c r="F292" s="22">
        <v>210626</v>
      </c>
      <c r="G292" s="22">
        <v>0</v>
      </c>
      <c r="H292" s="22">
        <v>52106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67736</v>
      </c>
      <c r="Q292" s="22">
        <v>330468</v>
      </c>
      <c r="R292" s="22">
        <v>145987</v>
      </c>
      <c r="S292" s="22">
        <v>254747</v>
      </c>
      <c r="T292" s="22">
        <v>588539</v>
      </c>
      <c r="U292" s="22">
        <v>444633</v>
      </c>
      <c r="V292" s="22">
        <v>0</v>
      </c>
      <c r="W292" s="22">
        <v>60595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0</v>
      </c>
      <c r="AD292" s="22">
        <v>0</v>
      </c>
      <c r="AE292" s="22">
        <v>79987</v>
      </c>
      <c r="AF292" s="22">
        <v>585215</v>
      </c>
      <c r="AG292" s="22">
        <v>3324</v>
      </c>
    </row>
    <row r="293" spans="1:33" x14ac:dyDescent="0.35">
      <c r="A293" s="22" t="s">
        <v>114</v>
      </c>
      <c r="B293" s="22" t="s">
        <v>670</v>
      </c>
      <c r="C293" s="22" t="s">
        <v>705</v>
      </c>
      <c r="D293" s="22" t="s">
        <v>706</v>
      </c>
      <c r="E293" s="22">
        <v>547497</v>
      </c>
      <c r="F293" s="22">
        <v>16340</v>
      </c>
      <c r="G293" s="22">
        <v>0</v>
      </c>
      <c r="H293" s="22">
        <v>16255</v>
      </c>
      <c r="I293" s="22">
        <v>0</v>
      </c>
      <c r="J293" s="22">
        <v>0</v>
      </c>
      <c r="K293" s="22">
        <v>0</v>
      </c>
      <c r="L293" s="22">
        <v>0</v>
      </c>
      <c r="M293" s="22">
        <v>170</v>
      </c>
      <c r="N293" s="22">
        <v>0</v>
      </c>
      <c r="O293" s="22">
        <v>0</v>
      </c>
      <c r="P293" s="22">
        <v>0</v>
      </c>
      <c r="Q293" s="22">
        <v>32765</v>
      </c>
      <c r="R293" s="22">
        <v>514732</v>
      </c>
      <c r="S293" s="22">
        <v>520392</v>
      </c>
      <c r="T293" s="22">
        <v>553157</v>
      </c>
      <c r="U293" s="22">
        <v>511546</v>
      </c>
      <c r="V293" s="22">
        <v>0</v>
      </c>
      <c r="W293" s="22">
        <v>41441</v>
      </c>
      <c r="X293" s="22">
        <v>0</v>
      </c>
      <c r="Y293" s="22">
        <v>0</v>
      </c>
      <c r="Z293" s="22">
        <v>0</v>
      </c>
      <c r="AA293" s="22">
        <v>0</v>
      </c>
      <c r="AB293" s="22">
        <v>170</v>
      </c>
      <c r="AC293" s="22">
        <v>0</v>
      </c>
      <c r="AD293" s="22">
        <v>0</v>
      </c>
      <c r="AE293" s="22">
        <v>0</v>
      </c>
      <c r="AF293" s="22">
        <v>553157</v>
      </c>
      <c r="AG293" s="22">
        <v>0</v>
      </c>
    </row>
    <row r="294" spans="1:33" x14ac:dyDescent="0.35">
      <c r="A294" s="22" t="s">
        <v>114</v>
      </c>
      <c r="B294" s="22" t="s">
        <v>670</v>
      </c>
      <c r="C294" s="22" t="s">
        <v>707</v>
      </c>
      <c r="D294" s="22" t="s">
        <v>708</v>
      </c>
      <c r="E294" s="22">
        <v>1571358</v>
      </c>
      <c r="F294" s="22">
        <v>98082</v>
      </c>
      <c r="G294" s="22">
        <v>0</v>
      </c>
      <c r="H294" s="22">
        <v>9095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19993</v>
      </c>
      <c r="Q294" s="22">
        <v>127170</v>
      </c>
      <c r="R294" s="22">
        <v>1444188</v>
      </c>
      <c r="S294" s="22">
        <v>0</v>
      </c>
      <c r="T294" s="22">
        <v>127170</v>
      </c>
      <c r="U294" s="22">
        <v>98082</v>
      </c>
      <c r="V294" s="22">
        <v>0</v>
      </c>
      <c r="W294" s="22">
        <v>9095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19993</v>
      </c>
      <c r="AF294" s="22">
        <v>127170</v>
      </c>
      <c r="AG294" s="22">
        <v>0</v>
      </c>
    </row>
    <row r="295" spans="1:33" x14ac:dyDescent="0.35">
      <c r="A295" s="22" t="s">
        <v>114</v>
      </c>
      <c r="B295" s="22" t="s">
        <v>670</v>
      </c>
      <c r="C295" s="22" t="s">
        <v>709</v>
      </c>
      <c r="D295" s="22" t="s">
        <v>710</v>
      </c>
      <c r="E295" s="22">
        <v>403807</v>
      </c>
      <c r="F295" s="22">
        <v>157816</v>
      </c>
      <c r="G295" s="22">
        <v>0</v>
      </c>
      <c r="H295" s="22">
        <v>14240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>
        <v>102055</v>
      </c>
      <c r="Q295" s="22">
        <v>274111</v>
      </c>
      <c r="R295" s="22">
        <v>129696</v>
      </c>
      <c r="S295" s="22">
        <v>174534</v>
      </c>
      <c r="T295" s="22">
        <v>448645</v>
      </c>
      <c r="U295" s="22">
        <v>304339</v>
      </c>
      <c r="V295" s="22">
        <v>0</v>
      </c>
      <c r="W295" s="22">
        <v>42251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102055</v>
      </c>
      <c r="AF295" s="22">
        <v>448645</v>
      </c>
      <c r="AG295" s="22">
        <v>0</v>
      </c>
    </row>
    <row r="296" spans="1:33" x14ac:dyDescent="0.35">
      <c r="A296" s="22" t="s">
        <v>114</v>
      </c>
      <c r="B296" s="22" t="s">
        <v>670</v>
      </c>
      <c r="C296" s="22" t="s">
        <v>711</v>
      </c>
      <c r="D296" s="22" t="s">
        <v>712</v>
      </c>
      <c r="E296" s="22">
        <v>540423</v>
      </c>
      <c r="F296" s="22">
        <v>0</v>
      </c>
      <c r="G296" s="22">
        <v>0</v>
      </c>
      <c r="H296" s="22">
        <v>12776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>
        <v>5244</v>
      </c>
      <c r="Q296" s="22">
        <v>18020</v>
      </c>
      <c r="R296" s="22">
        <v>522403</v>
      </c>
      <c r="S296" s="22">
        <v>140588</v>
      </c>
      <c r="T296" s="22">
        <v>158608</v>
      </c>
      <c r="U296" s="22">
        <v>101019</v>
      </c>
      <c r="V296" s="22">
        <v>0</v>
      </c>
      <c r="W296" s="22">
        <v>52345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5244</v>
      </c>
      <c r="AF296" s="22">
        <v>158608</v>
      </c>
      <c r="AG296" s="22">
        <v>0</v>
      </c>
    </row>
    <row r="297" spans="1:33" x14ac:dyDescent="0.35">
      <c r="A297" s="22" t="s">
        <v>114</v>
      </c>
      <c r="B297" s="22" t="s">
        <v>670</v>
      </c>
      <c r="C297" s="22" t="s">
        <v>713</v>
      </c>
      <c r="D297" s="22" t="s">
        <v>714</v>
      </c>
      <c r="E297" s="22">
        <v>635772</v>
      </c>
      <c r="F297" s="22">
        <v>164281</v>
      </c>
      <c r="G297" s="22">
        <v>0</v>
      </c>
      <c r="H297" s="22">
        <v>23533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>
        <v>21294</v>
      </c>
      <c r="Q297" s="22">
        <v>209108</v>
      </c>
      <c r="R297" s="22">
        <v>426664</v>
      </c>
      <c r="S297" s="22">
        <v>260557</v>
      </c>
      <c r="T297" s="22">
        <v>469665</v>
      </c>
      <c r="U297" s="22">
        <v>407091</v>
      </c>
      <c r="V297" s="22">
        <v>0</v>
      </c>
      <c r="W297" s="22">
        <v>31050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0</v>
      </c>
      <c r="AD297" s="22">
        <v>0</v>
      </c>
      <c r="AE297" s="22">
        <v>31524</v>
      </c>
      <c r="AF297" s="22">
        <v>469665</v>
      </c>
      <c r="AG297" s="22">
        <v>0</v>
      </c>
    </row>
    <row r="298" spans="1:33" x14ac:dyDescent="0.35">
      <c r="A298" s="22" t="s">
        <v>114</v>
      </c>
      <c r="B298" s="22" t="s">
        <v>670</v>
      </c>
      <c r="C298" s="22" t="s">
        <v>715</v>
      </c>
      <c r="D298" s="22" t="s">
        <v>716</v>
      </c>
      <c r="E298" s="22">
        <v>253601</v>
      </c>
      <c r="F298" s="22">
        <v>0</v>
      </c>
      <c r="G298" s="22">
        <v>0</v>
      </c>
      <c r="H298" s="22">
        <v>97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21974</v>
      </c>
      <c r="Q298" s="22">
        <v>22071</v>
      </c>
      <c r="R298" s="22">
        <v>231530</v>
      </c>
      <c r="S298" s="22">
        <v>69195</v>
      </c>
      <c r="T298" s="22">
        <v>94047</v>
      </c>
      <c r="U298" s="22">
        <v>35473</v>
      </c>
      <c r="V298" s="22">
        <v>0</v>
      </c>
      <c r="W298" s="22">
        <v>33819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21974</v>
      </c>
      <c r="AF298" s="22">
        <v>91266</v>
      </c>
      <c r="AG298" s="22">
        <v>2781</v>
      </c>
    </row>
    <row r="299" spans="1:33" x14ac:dyDescent="0.35">
      <c r="A299" s="22" t="s">
        <v>114</v>
      </c>
      <c r="B299" s="22" t="s">
        <v>670</v>
      </c>
      <c r="C299" s="22" t="s">
        <v>717</v>
      </c>
      <c r="D299" s="22" t="s">
        <v>718</v>
      </c>
      <c r="E299" s="22">
        <v>257194</v>
      </c>
      <c r="F299" s="22">
        <v>277869</v>
      </c>
      <c r="G299" s="22">
        <v>0</v>
      </c>
      <c r="H299" s="22">
        <v>-15677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9402</v>
      </c>
      <c r="Q299" s="22">
        <v>271594</v>
      </c>
      <c r="R299" s="22">
        <v>-14400</v>
      </c>
      <c r="S299" s="22">
        <v>252775</v>
      </c>
      <c r="T299" s="22">
        <v>524369</v>
      </c>
      <c r="U299" s="22">
        <v>446991</v>
      </c>
      <c r="V299" s="22">
        <v>0</v>
      </c>
      <c r="W299" s="22">
        <v>52278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25100</v>
      </c>
      <c r="AF299" s="22">
        <v>524369</v>
      </c>
      <c r="AG299" s="22">
        <v>0</v>
      </c>
    </row>
    <row r="300" spans="1:33" x14ac:dyDescent="0.35">
      <c r="A300" s="22" t="s">
        <v>114</v>
      </c>
      <c r="B300" s="22" t="s">
        <v>670</v>
      </c>
      <c r="C300" s="22" t="s">
        <v>719</v>
      </c>
      <c r="D300" s="22" t="s">
        <v>720</v>
      </c>
      <c r="E300" s="22">
        <v>455543</v>
      </c>
      <c r="F300" s="22">
        <v>174206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10799</v>
      </c>
      <c r="Q300" s="22">
        <v>185005</v>
      </c>
      <c r="R300" s="22">
        <v>270538</v>
      </c>
      <c r="S300" s="22">
        <v>96329</v>
      </c>
      <c r="T300" s="22">
        <v>281637</v>
      </c>
      <c r="U300" s="22">
        <v>258967</v>
      </c>
      <c r="V300" s="22">
        <v>0</v>
      </c>
      <c r="W300" s="22"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22367</v>
      </c>
      <c r="AF300" s="22">
        <v>281334</v>
      </c>
      <c r="AG300" s="22">
        <v>303</v>
      </c>
    </row>
    <row r="301" spans="1:33" x14ac:dyDescent="0.35">
      <c r="A301" s="22" t="s">
        <v>114</v>
      </c>
      <c r="B301" s="22" t="s">
        <v>670</v>
      </c>
      <c r="C301" s="22" t="s">
        <v>721</v>
      </c>
      <c r="D301" s="22" t="s">
        <v>722</v>
      </c>
      <c r="E301" s="22">
        <v>2736568</v>
      </c>
      <c r="F301" s="22">
        <v>394391</v>
      </c>
      <c r="G301" s="22">
        <v>0</v>
      </c>
      <c r="H301" s="22">
        <v>181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22">
        <v>25156</v>
      </c>
      <c r="Q301" s="22">
        <v>419728</v>
      </c>
      <c r="R301" s="22">
        <v>2316840</v>
      </c>
      <c r="S301" s="22">
        <v>0</v>
      </c>
      <c r="T301" s="22">
        <v>419728</v>
      </c>
      <c r="U301" s="22">
        <v>394391</v>
      </c>
      <c r="V301" s="22">
        <v>0</v>
      </c>
      <c r="W301" s="22">
        <v>181</v>
      </c>
      <c r="X301" s="22">
        <v>0</v>
      </c>
      <c r="Y301" s="22">
        <v>0</v>
      </c>
      <c r="Z301" s="22">
        <v>0</v>
      </c>
      <c r="AA301" s="22">
        <v>0</v>
      </c>
      <c r="AB301" s="22">
        <v>0</v>
      </c>
      <c r="AC301" s="22">
        <v>0</v>
      </c>
      <c r="AD301" s="22">
        <v>0</v>
      </c>
      <c r="AE301" s="22">
        <v>25156</v>
      </c>
      <c r="AF301" s="22">
        <v>419728</v>
      </c>
      <c r="AG301" s="22">
        <v>0</v>
      </c>
    </row>
    <row r="302" spans="1:33" x14ac:dyDescent="0.35">
      <c r="A302" s="22" t="s">
        <v>114</v>
      </c>
      <c r="B302" s="22" t="s">
        <v>670</v>
      </c>
      <c r="C302" s="22" t="s">
        <v>723</v>
      </c>
      <c r="D302" s="22" t="s">
        <v>724</v>
      </c>
      <c r="E302" s="22">
        <v>590756</v>
      </c>
      <c r="F302" s="22">
        <v>0</v>
      </c>
      <c r="G302" s="22">
        <v>15402</v>
      </c>
      <c r="H302" s="22">
        <v>66045</v>
      </c>
      <c r="I302" s="22">
        <v>86311</v>
      </c>
      <c r="J302" s="22">
        <v>0</v>
      </c>
      <c r="K302" s="22">
        <v>0</v>
      </c>
      <c r="L302" s="22">
        <v>0</v>
      </c>
      <c r="M302" s="22">
        <v>179</v>
      </c>
      <c r="N302" s="22">
        <v>0</v>
      </c>
      <c r="O302" s="22">
        <v>0</v>
      </c>
      <c r="P302" s="22">
        <v>0</v>
      </c>
      <c r="Q302" s="22">
        <v>167937</v>
      </c>
      <c r="R302" s="22">
        <v>422819</v>
      </c>
      <c r="S302" s="22">
        <v>215109</v>
      </c>
      <c r="T302" s="22">
        <v>384411</v>
      </c>
      <c r="U302" s="22">
        <v>0</v>
      </c>
      <c r="V302" s="22">
        <v>209043</v>
      </c>
      <c r="W302" s="22">
        <v>87513</v>
      </c>
      <c r="X302" s="22">
        <v>86311</v>
      </c>
      <c r="Y302" s="22">
        <v>0</v>
      </c>
      <c r="Z302" s="22">
        <v>0</v>
      </c>
      <c r="AA302" s="22">
        <v>0</v>
      </c>
      <c r="AB302" s="22">
        <v>179</v>
      </c>
      <c r="AC302" s="22">
        <v>0</v>
      </c>
      <c r="AD302" s="22">
        <v>0</v>
      </c>
      <c r="AE302" s="22">
        <v>0</v>
      </c>
      <c r="AF302" s="22">
        <v>383046</v>
      </c>
      <c r="AG302" s="22">
        <v>1365</v>
      </c>
    </row>
    <row r="303" spans="1:33" x14ac:dyDescent="0.35">
      <c r="A303" s="22" t="s">
        <v>114</v>
      </c>
      <c r="B303" s="22" t="s">
        <v>670</v>
      </c>
      <c r="C303" s="22" t="s">
        <v>725</v>
      </c>
      <c r="D303" s="22" t="s">
        <v>726</v>
      </c>
      <c r="E303" s="22">
        <v>500838</v>
      </c>
      <c r="F303" s="22">
        <v>61554</v>
      </c>
      <c r="G303" s="22">
        <v>0</v>
      </c>
      <c r="H303" s="22">
        <v>1662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22">
        <v>3796</v>
      </c>
      <c r="Q303" s="22">
        <v>67012</v>
      </c>
      <c r="R303" s="22">
        <v>433826</v>
      </c>
      <c r="S303" s="22">
        <v>23187</v>
      </c>
      <c r="T303" s="22">
        <v>97821</v>
      </c>
      <c r="U303" s="22">
        <v>61554</v>
      </c>
      <c r="V303" s="22">
        <v>0</v>
      </c>
      <c r="W303" s="22">
        <v>1662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26983</v>
      </c>
      <c r="AF303" s="22">
        <v>90199</v>
      </c>
      <c r="AG303" s="22">
        <v>7622</v>
      </c>
    </row>
    <row r="304" spans="1:33" x14ac:dyDescent="0.35">
      <c r="A304" s="22" t="s">
        <v>114</v>
      </c>
      <c r="B304" s="22" t="s">
        <v>670</v>
      </c>
      <c r="C304" s="22" t="s">
        <v>727</v>
      </c>
      <c r="D304" s="22" t="s">
        <v>728</v>
      </c>
      <c r="E304" s="22">
        <v>983609</v>
      </c>
      <c r="F304" s="22">
        <v>221649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2">
        <v>5072</v>
      </c>
      <c r="Q304" s="22">
        <v>226721</v>
      </c>
      <c r="R304" s="22">
        <v>756888</v>
      </c>
      <c r="S304" s="22">
        <v>0</v>
      </c>
      <c r="T304" s="22">
        <v>232721</v>
      </c>
      <c r="U304" s="22">
        <v>221649</v>
      </c>
      <c r="V304" s="22">
        <v>0</v>
      </c>
      <c r="W304" s="22"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5072</v>
      </c>
      <c r="AF304" s="22">
        <v>226721</v>
      </c>
      <c r="AG304" s="22">
        <v>6000</v>
      </c>
    </row>
    <row r="305" spans="1:33" x14ac:dyDescent="0.35">
      <c r="A305" s="22" t="s">
        <v>114</v>
      </c>
      <c r="B305" s="22" t="s">
        <v>670</v>
      </c>
      <c r="C305" s="22" t="s">
        <v>729</v>
      </c>
      <c r="D305" s="22" t="s">
        <v>730</v>
      </c>
      <c r="E305" s="22">
        <v>217500</v>
      </c>
      <c r="F305" s="22">
        <v>0</v>
      </c>
      <c r="G305" s="22">
        <v>0</v>
      </c>
      <c r="H305" s="22"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217500</v>
      </c>
      <c r="S305" s="22">
        <v>0</v>
      </c>
      <c r="T305" s="22">
        <v>55736</v>
      </c>
      <c r="U305" s="22">
        <v>55736</v>
      </c>
      <c r="V305" s="22">
        <v>0</v>
      </c>
      <c r="W305" s="22">
        <v>0</v>
      </c>
      <c r="X305" s="22"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55736</v>
      </c>
      <c r="AG305" s="22">
        <v>0</v>
      </c>
    </row>
    <row r="306" spans="1:33" x14ac:dyDescent="0.35">
      <c r="A306" s="22" t="s">
        <v>114</v>
      </c>
      <c r="B306" s="22" t="s">
        <v>670</v>
      </c>
      <c r="C306" s="22" t="s">
        <v>731</v>
      </c>
      <c r="D306" s="22" t="s">
        <v>732</v>
      </c>
      <c r="E306" s="22">
        <v>778535</v>
      </c>
      <c r="F306" s="22">
        <v>310913</v>
      </c>
      <c r="G306" s="22">
        <v>0</v>
      </c>
      <c r="H306" s="22">
        <v>11707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22">
        <v>17409</v>
      </c>
      <c r="Q306" s="22">
        <v>340029</v>
      </c>
      <c r="R306" s="22">
        <v>438506</v>
      </c>
      <c r="S306" s="22">
        <v>52109</v>
      </c>
      <c r="T306" s="22">
        <v>394301</v>
      </c>
      <c r="U306" s="22">
        <v>363023</v>
      </c>
      <c r="V306" s="22">
        <v>0</v>
      </c>
      <c r="W306" s="22">
        <v>11708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0</v>
      </c>
      <c r="AD306" s="22">
        <v>0</v>
      </c>
      <c r="AE306" s="22">
        <v>17407</v>
      </c>
      <c r="AF306" s="22">
        <v>392138</v>
      </c>
      <c r="AG306" s="22">
        <v>2163</v>
      </c>
    </row>
    <row r="307" spans="1:33" x14ac:dyDescent="0.35">
      <c r="A307" s="22" t="s">
        <v>114</v>
      </c>
      <c r="B307" s="22" t="s">
        <v>670</v>
      </c>
      <c r="C307" s="22" t="s">
        <v>733</v>
      </c>
      <c r="D307" s="22" t="s">
        <v>734</v>
      </c>
      <c r="E307" s="22">
        <v>609906</v>
      </c>
      <c r="F307" s="22">
        <v>182346</v>
      </c>
      <c r="G307" s="22">
        <v>13708</v>
      </c>
      <c r="H307" s="22">
        <v>26114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222168</v>
      </c>
      <c r="R307" s="22">
        <v>387738</v>
      </c>
      <c r="S307" s="22">
        <v>0</v>
      </c>
      <c r="T307" s="22">
        <v>249168</v>
      </c>
      <c r="U307" s="22">
        <v>182346</v>
      </c>
      <c r="V307" s="22">
        <v>13708</v>
      </c>
      <c r="W307" s="22">
        <v>26114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222168</v>
      </c>
      <c r="AG307" s="22">
        <v>27000</v>
      </c>
    </row>
    <row r="308" spans="1:33" x14ac:dyDescent="0.35">
      <c r="A308" s="22" t="s">
        <v>114</v>
      </c>
      <c r="B308" s="22" t="s">
        <v>670</v>
      </c>
      <c r="C308" s="22" t="s">
        <v>735</v>
      </c>
      <c r="D308" s="22" t="s">
        <v>736</v>
      </c>
      <c r="E308" s="22">
        <v>1102109</v>
      </c>
      <c r="F308" s="22">
        <v>93912</v>
      </c>
      <c r="G308" s="22">
        <v>0</v>
      </c>
      <c r="H308" s="22">
        <v>130961</v>
      </c>
      <c r="I308" s="22">
        <v>0</v>
      </c>
      <c r="J308" s="22">
        <v>0</v>
      </c>
      <c r="K308" s="22">
        <v>3430</v>
      </c>
      <c r="L308" s="22">
        <v>0</v>
      </c>
      <c r="M308" s="22">
        <v>0</v>
      </c>
      <c r="N308" s="22">
        <v>0</v>
      </c>
      <c r="O308" s="22">
        <v>0</v>
      </c>
      <c r="P308" s="22">
        <v>42929</v>
      </c>
      <c r="Q308" s="22">
        <v>271232</v>
      </c>
      <c r="R308" s="22">
        <v>830877</v>
      </c>
      <c r="S308" s="22">
        <v>185143</v>
      </c>
      <c r="T308" s="22">
        <v>461023</v>
      </c>
      <c r="U308" s="22">
        <v>236823</v>
      </c>
      <c r="V308" s="22">
        <v>0</v>
      </c>
      <c r="W308" s="22">
        <v>173193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46359</v>
      </c>
      <c r="AF308" s="22">
        <v>456375</v>
      </c>
      <c r="AG308" s="22">
        <v>4648</v>
      </c>
    </row>
    <row r="309" spans="1:33" x14ac:dyDescent="0.35">
      <c r="A309" s="22" t="s">
        <v>114</v>
      </c>
      <c r="B309" s="22" t="s">
        <v>670</v>
      </c>
      <c r="C309" s="22" t="s">
        <v>737</v>
      </c>
      <c r="D309" s="22" t="s">
        <v>738</v>
      </c>
      <c r="E309" s="22">
        <v>1868048</v>
      </c>
      <c r="F309" s="22">
        <v>401402</v>
      </c>
      <c r="G309" s="22">
        <v>0</v>
      </c>
      <c r="H309" s="22">
        <v>27049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22">
        <v>39212</v>
      </c>
      <c r="Q309" s="22">
        <v>467663</v>
      </c>
      <c r="R309" s="22">
        <v>1400385</v>
      </c>
      <c r="S309" s="22">
        <v>0</v>
      </c>
      <c r="T309" s="22">
        <v>467663</v>
      </c>
      <c r="U309" s="22">
        <v>401402</v>
      </c>
      <c r="V309" s="22">
        <v>0</v>
      </c>
      <c r="W309" s="22">
        <v>27049</v>
      </c>
      <c r="X309" s="22"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0</v>
      </c>
      <c r="AD309" s="22">
        <v>0</v>
      </c>
      <c r="AE309" s="22">
        <v>39212</v>
      </c>
      <c r="AF309" s="22">
        <v>467663</v>
      </c>
      <c r="AG309" s="22">
        <v>0</v>
      </c>
    </row>
    <row r="310" spans="1:33" x14ac:dyDescent="0.35">
      <c r="A310" s="22" t="s">
        <v>114</v>
      </c>
      <c r="B310" s="22" t="s">
        <v>670</v>
      </c>
      <c r="C310" s="22" t="s">
        <v>739</v>
      </c>
      <c r="D310" s="22" t="s">
        <v>740</v>
      </c>
      <c r="E310" s="22">
        <v>520533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22">
        <v>25089</v>
      </c>
      <c r="Q310" s="22">
        <v>25089</v>
      </c>
      <c r="R310" s="22">
        <v>495444</v>
      </c>
      <c r="S310" s="22">
        <v>264933</v>
      </c>
      <c r="T310" s="22">
        <v>301391</v>
      </c>
      <c r="U310" s="22">
        <v>221388</v>
      </c>
      <c r="V310" s="22">
        <v>0</v>
      </c>
      <c r="W310" s="22">
        <v>43545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25089</v>
      </c>
      <c r="AF310" s="22">
        <v>290022</v>
      </c>
      <c r="AG310" s="22">
        <v>11369</v>
      </c>
    </row>
    <row r="311" spans="1:33" x14ac:dyDescent="0.35">
      <c r="A311" s="22" t="s">
        <v>114</v>
      </c>
      <c r="B311" s="22" t="s">
        <v>670</v>
      </c>
      <c r="C311" s="22" t="s">
        <v>741</v>
      </c>
      <c r="D311" s="22" t="s">
        <v>742</v>
      </c>
      <c r="E311" s="22">
        <v>257470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22">
        <v>15142</v>
      </c>
      <c r="Q311" s="22">
        <v>15142</v>
      </c>
      <c r="R311" s="22">
        <v>242328</v>
      </c>
      <c r="S311" s="22">
        <v>42461</v>
      </c>
      <c r="T311" s="22">
        <v>57679</v>
      </c>
      <c r="U311" s="22">
        <v>0</v>
      </c>
      <c r="V311" s="22">
        <v>0</v>
      </c>
      <c r="W311" s="22">
        <v>42461</v>
      </c>
      <c r="X311" s="22">
        <v>0</v>
      </c>
      <c r="Y311" s="22">
        <v>0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15142</v>
      </c>
      <c r="AF311" s="22">
        <v>57603</v>
      </c>
      <c r="AG311" s="22">
        <v>76</v>
      </c>
    </row>
    <row r="312" spans="1:33" x14ac:dyDescent="0.35">
      <c r="A312" s="22" t="s">
        <v>114</v>
      </c>
      <c r="B312" s="22" t="s">
        <v>670</v>
      </c>
      <c r="C312" s="22" t="s">
        <v>743</v>
      </c>
      <c r="D312" s="22" t="s">
        <v>744</v>
      </c>
      <c r="E312" s="22">
        <v>353251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353251</v>
      </c>
      <c r="S312" s="22">
        <v>7752</v>
      </c>
      <c r="T312" s="22">
        <v>20609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7752</v>
      </c>
      <c r="AF312" s="22">
        <v>7752</v>
      </c>
      <c r="AG312" s="22">
        <v>12857</v>
      </c>
    </row>
    <row r="313" spans="1:33" x14ac:dyDescent="0.35">
      <c r="A313" s="22" t="s">
        <v>114</v>
      </c>
      <c r="B313" s="22" t="s">
        <v>670</v>
      </c>
      <c r="C313" s="22" t="s">
        <v>745</v>
      </c>
      <c r="D313" s="22" t="s">
        <v>746</v>
      </c>
      <c r="E313" s="22">
        <v>185360</v>
      </c>
      <c r="F313" s="22">
        <v>52229</v>
      </c>
      <c r="G313" s="22">
        <v>0</v>
      </c>
      <c r="H313" s="22">
        <v>16042</v>
      </c>
      <c r="I313" s="22">
        <v>0</v>
      </c>
      <c r="J313" s="22">
        <v>0</v>
      </c>
      <c r="K313" s="22">
        <v>0</v>
      </c>
      <c r="L313" s="22">
        <v>0</v>
      </c>
      <c r="M313" s="22">
        <v>15000</v>
      </c>
      <c r="N313" s="22">
        <v>0</v>
      </c>
      <c r="O313" s="22">
        <v>0</v>
      </c>
      <c r="P313" s="22">
        <v>-5683</v>
      </c>
      <c r="Q313" s="22">
        <v>77588</v>
      </c>
      <c r="R313" s="22">
        <v>107772</v>
      </c>
      <c r="S313" s="22">
        <v>89259</v>
      </c>
      <c r="T313" s="22">
        <v>166847</v>
      </c>
      <c r="U313" s="22">
        <v>129805</v>
      </c>
      <c r="V313" s="22">
        <v>0</v>
      </c>
      <c r="W313" s="22">
        <v>16042</v>
      </c>
      <c r="X313" s="22">
        <v>0</v>
      </c>
      <c r="Y313" s="22">
        <v>0</v>
      </c>
      <c r="Z313" s="22">
        <v>0</v>
      </c>
      <c r="AA313" s="22">
        <v>0</v>
      </c>
      <c r="AB313" s="22">
        <v>15000</v>
      </c>
      <c r="AC313" s="22">
        <v>0</v>
      </c>
      <c r="AD313" s="22">
        <v>0</v>
      </c>
      <c r="AE313" s="22">
        <v>6000</v>
      </c>
      <c r="AF313" s="22">
        <v>166847</v>
      </c>
      <c r="AG313" s="22">
        <v>0</v>
      </c>
    </row>
    <row r="314" spans="1:33" x14ac:dyDescent="0.35">
      <c r="A314" s="22" t="s">
        <v>114</v>
      </c>
      <c r="B314" s="22" t="s">
        <v>670</v>
      </c>
      <c r="C314" s="22" t="s">
        <v>747</v>
      </c>
      <c r="D314" s="22" t="s">
        <v>748</v>
      </c>
      <c r="E314" s="22">
        <v>235695</v>
      </c>
      <c r="F314" s="22">
        <v>12598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>
        <v>19152</v>
      </c>
      <c r="Q314" s="22">
        <v>31750</v>
      </c>
      <c r="R314" s="22">
        <v>203945</v>
      </c>
      <c r="S314" s="22">
        <v>230802</v>
      </c>
      <c r="T314" s="22">
        <v>263617</v>
      </c>
      <c r="U314" s="22">
        <v>243400</v>
      </c>
      <c r="V314" s="22">
        <v>0</v>
      </c>
      <c r="W314" s="22"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19152</v>
      </c>
      <c r="AF314" s="22">
        <v>262552</v>
      </c>
      <c r="AG314" s="22">
        <v>1065</v>
      </c>
    </row>
    <row r="315" spans="1:33" x14ac:dyDescent="0.35">
      <c r="A315" s="22" t="s">
        <v>114</v>
      </c>
      <c r="B315" s="22" t="s">
        <v>670</v>
      </c>
      <c r="C315" s="22" t="s">
        <v>749</v>
      </c>
      <c r="D315" s="22" t="s">
        <v>750</v>
      </c>
      <c r="E315" s="22">
        <v>2428930</v>
      </c>
      <c r="F315" s="22">
        <v>796239</v>
      </c>
      <c r="G315" s="22">
        <v>0</v>
      </c>
      <c r="H315" s="22"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>
        <v>7811</v>
      </c>
      <c r="Q315" s="22">
        <v>804050</v>
      </c>
      <c r="R315" s="22">
        <v>1624880</v>
      </c>
      <c r="S315" s="22">
        <v>0</v>
      </c>
      <c r="T315" s="22">
        <v>804589</v>
      </c>
      <c r="U315" s="22">
        <v>796239</v>
      </c>
      <c r="V315" s="22">
        <v>0</v>
      </c>
      <c r="W315" s="22">
        <v>0</v>
      </c>
      <c r="X315" s="22">
        <v>0</v>
      </c>
      <c r="Y315" s="22">
        <v>0</v>
      </c>
      <c r="Z315" s="22">
        <v>0</v>
      </c>
      <c r="AA315" s="22">
        <v>0</v>
      </c>
      <c r="AB315" s="22">
        <v>0</v>
      </c>
      <c r="AC315" s="22">
        <v>0</v>
      </c>
      <c r="AD315" s="22">
        <v>0</v>
      </c>
      <c r="AE315" s="22">
        <v>7811</v>
      </c>
      <c r="AF315" s="22">
        <v>804050</v>
      </c>
      <c r="AG315" s="22">
        <v>539</v>
      </c>
    </row>
    <row r="316" spans="1:33" x14ac:dyDescent="0.35">
      <c r="A316" s="22" t="s">
        <v>114</v>
      </c>
      <c r="B316" s="22" t="s">
        <v>670</v>
      </c>
      <c r="C316" s="22" t="s">
        <v>751</v>
      </c>
      <c r="D316" s="22" t="s">
        <v>752</v>
      </c>
      <c r="E316" s="22">
        <v>353815</v>
      </c>
      <c r="F316" s="22">
        <v>185528</v>
      </c>
      <c r="G316" s="22">
        <v>0</v>
      </c>
      <c r="H316" s="22">
        <v>61554</v>
      </c>
      <c r="I316" s="22">
        <v>0</v>
      </c>
      <c r="J316" s="22">
        <v>0</v>
      </c>
      <c r="K316" s="22">
        <v>0</v>
      </c>
      <c r="L316" s="22">
        <v>0</v>
      </c>
      <c r="M316" s="22">
        <v>170</v>
      </c>
      <c r="N316" s="22">
        <v>0</v>
      </c>
      <c r="O316" s="22">
        <v>0</v>
      </c>
      <c r="P316" s="22">
        <v>0</v>
      </c>
      <c r="Q316" s="22">
        <v>247252</v>
      </c>
      <c r="R316" s="22">
        <v>106563</v>
      </c>
      <c r="S316" s="22">
        <v>165867</v>
      </c>
      <c r="T316" s="22">
        <v>413714</v>
      </c>
      <c r="U316" s="22">
        <v>351395</v>
      </c>
      <c r="V316" s="22">
        <v>0</v>
      </c>
      <c r="W316" s="22">
        <v>61554</v>
      </c>
      <c r="X316" s="22">
        <v>0</v>
      </c>
      <c r="Y316" s="22">
        <v>0</v>
      </c>
      <c r="Z316" s="22">
        <v>0</v>
      </c>
      <c r="AA316" s="22">
        <v>0</v>
      </c>
      <c r="AB316" s="22">
        <v>170</v>
      </c>
      <c r="AC316" s="22">
        <v>0</v>
      </c>
      <c r="AD316" s="22">
        <v>0</v>
      </c>
      <c r="AE316" s="22">
        <v>0</v>
      </c>
      <c r="AF316" s="22">
        <v>413119</v>
      </c>
      <c r="AG316" s="22">
        <v>595</v>
      </c>
    </row>
    <row r="317" spans="1:33" x14ac:dyDescent="0.35">
      <c r="A317" s="22" t="s">
        <v>114</v>
      </c>
      <c r="B317" s="22" t="s">
        <v>670</v>
      </c>
      <c r="C317" s="22" t="s">
        <v>753</v>
      </c>
      <c r="D317" s="22" t="s">
        <v>754</v>
      </c>
      <c r="E317" s="22">
        <v>26770</v>
      </c>
      <c r="F317" s="22">
        <v>0</v>
      </c>
      <c r="G317" s="22">
        <v>0</v>
      </c>
      <c r="H317" s="22"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v>0</v>
      </c>
      <c r="N317" s="22">
        <v>0</v>
      </c>
      <c r="O317" s="22">
        <v>0</v>
      </c>
      <c r="P317" s="22">
        <v>5570</v>
      </c>
      <c r="Q317" s="22">
        <v>5570</v>
      </c>
      <c r="R317" s="22">
        <v>21200</v>
      </c>
      <c r="S317" s="22">
        <v>0</v>
      </c>
      <c r="T317" s="22">
        <v>5570</v>
      </c>
      <c r="U317" s="22">
        <v>0</v>
      </c>
      <c r="V317" s="22">
        <v>0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5570</v>
      </c>
      <c r="AF317" s="22">
        <v>5570</v>
      </c>
      <c r="AG317" s="22">
        <v>0</v>
      </c>
    </row>
    <row r="318" spans="1:33" x14ac:dyDescent="0.35">
      <c r="A318" s="22" t="s">
        <v>114</v>
      </c>
      <c r="B318" s="22" t="s">
        <v>670</v>
      </c>
      <c r="C318" s="22" t="s">
        <v>755</v>
      </c>
      <c r="D318" s="22" t="s">
        <v>756</v>
      </c>
      <c r="E318" s="22">
        <v>180560</v>
      </c>
      <c r="F318" s="22">
        <v>0</v>
      </c>
      <c r="G318" s="22">
        <v>0</v>
      </c>
      <c r="H318" s="22"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>
        <v>64319</v>
      </c>
      <c r="Q318" s="22">
        <v>64319</v>
      </c>
      <c r="R318" s="22">
        <v>116241</v>
      </c>
      <c r="S318" s="22">
        <v>396131</v>
      </c>
      <c r="T318" s="22">
        <v>463198</v>
      </c>
      <c r="U318" s="22">
        <v>369239</v>
      </c>
      <c r="V318" s="22">
        <v>0</v>
      </c>
      <c r="W318" s="22">
        <v>26892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64319</v>
      </c>
      <c r="AF318" s="22">
        <v>460450</v>
      </c>
      <c r="AG318" s="22">
        <v>2748</v>
      </c>
    </row>
    <row r="319" spans="1:33" x14ac:dyDescent="0.35">
      <c r="A319" s="22" t="s">
        <v>114</v>
      </c>
      <c r="B319" s="22" t="s">
        <v>670</v>
      </c>
      <c r="C319" s="22" t="s">
        <v>757</v>
      </c>
      <c r="D319" s="22" t="s">
        <v>758</v>
      </c>
      <c r="E319" s="22">
        <v>635306</v>
      </c>
      <c r="F319" s="22">
        <v>305077</v>
      </c>
      <c r="G319" s="22">
        <v>0</v>
      </c>
      <c r="H319" s="22">
        <v>88645</v>
      </c>
      <c r="I319" s="22">
        <v>0</v>
      </c>
      <c r="J319" s="22">
        <v>0</v>
      </c>
      <c r="K319" s="22">
        <v>0</v>
      </c>
      <c r="L319" s="22">
        <v>0</v>
      </c>
      <c r="M319" s="22">
        <v>0</v>
      </c>
      <c r="N319" s="22">
        <v>0</v>
      </c>
      <c r="O319" s="22">
        <v>0</v>
      </c>
      <c r="P319" s="22">
        <v>34983</v>
      </c>
      <c r="Q319" s="22">
        <v>428705</v>
      </c>
      <c r="R319" s="22">
        <v>206601</v>
      </c>
      <c r="S319" s="22">
        <v>0</v>
      </c>
      <c r="T319" s="22">
        <v>428705</v>
      </c>
      <c r="U319" s="22">
        <v>305077</v>
      </c>
      <c r="V319" s="22">
        <v>0</v>
      </c>
      <c r="W319" s="22">
        <v>88645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34983</v>
      </c>
      <c r="AF319" s="22">
        <v>428705</v>
      </c>
      <c r="AG319" s="22">
        <v>0</v>
      </c>
    </row>
    <row r="320" spans="1:33" x14ac:dyDescent="0.35">
      <c r="A320" s="22" t="s">
        <v>114</v>
      </c>
      <c r="B320" s="22" t="s">
        <v>670</v>
      </c>
      <c r="C320" s="22" t="s">
        <v>759</v>
      </c>
      <c r="D320" s="22" t="s">
        <v>760</v>
      </c>
      <c r="E320" s="22">
        <v>803554</v>
      </c>
      <c r="F320" s="22">
        <v>253890</v>
      </c>
      <c r="G320" s="22">
        <v>0</v>
      </c>
      <c r="H320" s="22">
        <v>0</v>
      </c>
      <c r="I320" s="22">
        <v>0</v>
      </c>
      <c r="J320" s="22">
        <v>0</v>
      </c>
      <c r="K320" s="22">
        <v>0</v>
      </c>
      <c r="L320" s="22">
        <v>0</v>
      </c>
      <c r="M320" s="22">
        <v>0</v>
      </c>
      <c r="N320" s="22">
        <v>0</v>
      </c>
      <c r="O320" s="22">
        <v>0</v>
      </c>
      <c r="P320" s="22">
        <v>29642</v>
      </c>
      <c r="Q320" s="22">
        <v>283532</v>
      </c>
      <c r="R320" s="22">
        <v>520022</v>
      </c>
      <c r="S320" s="22">
        <v>165346</v>
      </c>
      <c r="T320" s="22">
        <v>449845</v>
      </c>
      <c r="U320" s="22">
        <v>361345</v>
      </c>
      <c r="V320" s="22">
        <v>0</v>
      </c>
      <c r="W320" s="22">
        <v>57891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29642</v>
      </c>
      <c r="AF320" s="22">
        <v>448878</v>
      </c>
      <c r="AG320" s="22">
        <v>967</v>
      </c>
    </row>
    <row r="321" spans="1:33" x14ac:dyDescent="0.35">
      <c r="A321" s="22" t="s">
        <v>114</v>
      </c>
      <c r="B321" s="22" t="s">
        <v>670</v>
      </c>
      <c r="C321" s="22" t="s">
        <v>761</v>
      </c>
      <c r="D321" s="22" t="s">
        <v>762</v>
      </c>
      <c r="E321" s="22">
        <v>561002</v>
      </c>
      <c r="F321" s="22">
        <v>266150</v>
      </c>
      <c r="G321" s="22">
        <v>0</v>
      </c>
      <c r="H321" s="22">
        <v>12506</v>
      </c>
      <c r="I321" s="22">
        <v>0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0</v>
      </c>
      <c r="P321" s="22">
        <v>9307</v>
      </c>
      <c r="Q321" s="22">
        <v>287963</v>
      </c>
      <c r="R321" s="22">
        <v>273039</v>
      </c>
      <c r="S321" s="22">
        <v>225290</v>
      </c>
      <c r="T321" s="22">
        <v>513253</v>
      </c>
      <c r="U321" s="22">
        <v>462100</v>
      </c>
      <c r="V321" s="22">
        <v>0</v>
      </c>
      <c r="W321" s="22">
        <v>35846</v>
      </c>
      <c r="X321" s="22">
        <v>0</v>
      </c>
      <c r="Y321" s="22">
        <v>0</v>
      </c>
      <c r="Z321" s="22">
        <v>0</v>
      </c>
      <c r="AA321" s="22">
        <v>0</v>
      </c>
      <c r="AB321" s="22">
        <v>275</v>
      </c>
      <c r="AC321" s="22">
        <v>0</v>
      </c>
      <c r="AD321" s="22">
        <v>0</v>
      </c>
      <c r="AE321" s="22">
        <v>15032</v>
      </c>
      <c r="AF321" s="22">
        <v>513253</v>
      </c>
      <c r="AG321" s="22">
        <v>0</v>
      </c>
    </row>
    <row r="322" spans="1:33" x14ac:dyDescent="0.35">
      <c r="A322" s="22" t="s">
        <v>114</v>
      </c>
      <c r="B322" s="22" t="s">
        <v>670</v>
      </c>
      <c r="C322" s="22" t="s">
        <v>763</v>
      </c>
      <c r="D322" s="22" t="s">
        <v>764</v>
      </c>
      <c r="E322" s="22">
        <v>383107</v>
      </c>
      <c r="F322" s="22">
        <v>185043</v>
      </c>
      <c r="G322" s="22">
        <v>0</v>
      </c>
      <c r="H322" s="22">
        <v>12894</v>
      </c>
      <c r="I322" s="22">
        <v>42184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22">
        <v>9517</v>
      </c>
      <c r="Q322" s="22">
        <v>249638</v>
      </c>
      <c r="R322" s="22">
        <v>133469</v>
      </c>
      <c r="S322" s="22">
        <v>218404</v>
      </c>
      <c r="T322" s="22">
        <v>468042</v>
      </c>
      <c r="U322" s="22">
        <v>381979</v>
      </c>
      <c r="V322" s="22">
        <v>0</v>
      </c>
      <c r="W322" s="22">
        <v>34362</v>
      </c>
      <c r="X322" s="22">
        <v>42184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9517</v>
      </c>
      <c r="AF322" s="22">
        <v>468042</v>
      </c>
      <c r="AG322" s="22">
        <v>0</v>
      </c>
    </row>
    <row r="323" spans="1:33" x14ac:dyDescent="0.35">
      <c r="A323" s="22" t="s">
        <v>114</v>
      </c>
      <c r="B323" s="22" t="s">
        <v>670</v>
      </c>
      <c r="C323" s="22" t="s">
        <v>765</v>
      </c>
      <c r="D323" s="22" t="s">
        <v>766</v>
      </c>
      <c r="E323" s="22">
        <v>287290</v>
      </c>
      <c r="F323" s="22">
        <v>0</v>
      </c>
      <c r="G323" s="22">
        <v>0</v>
      </c>
      <c r="H323" s="22"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v>0</v>
      </c>
      <c r="N323" s="22">
        <v>0</v>
      </c>
      <c r="O323" s="22">
        <v>0</v>
      </c>
      <c r="P323" s="22">
        <v>15446</v>
      </c>
      <c r="Q323" s="22">
        <v>15446</v>
      </c>
      <c r="R323" s="22">
        <v>271844</v>
      </c>
      <c r="S323" s="22">
        <v>59471</v>
      </c>
      <c r="T323" s="22">
        <v>77661</v>
      </c>
      <c r="U323" s="22">
        <v>59471</v>
      </c>
      <c r="V323" s="22">
        <v>0</v>
      </c>
      <c r="W323" s="22"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0</v>
      </c>
      <c r="AC323" s="22">
        <v>0</v>
      </c>
      <c r="AD323" s="22">
        <v>0</v>
      </c>
      <c r="AE323" s="22">
        <v>15446</v>
      </c>
      <c r="AF323" s="22">
        <v>74917</v>
      </c>
      <c r="AG323" s="22">
        <v>2744</v>
      </c>
    </row>
    <row r="324" spans="1:33" x14ac:dyDescent="0.35">
      <c r="A324" s="22" t="s">
        <v>114</v>
      </c>
      <c r="B324" s="22" t="s">
        <v>670</v>
      </c>
      <c r="C324" s="22" t="s">
        <v>767</v>
      </c>
      <c r="D324" s="22" t="s">
        <v>768</v>
      </c>
      <c r="E324" s="22">
        <v>363873</v>
      </c>
      <c r="F324" s="22">
        <v>90047</v>
      </c>
      <c r="G324" s="22">
        <v>0</v>
      </c>
      <c r="H324" s="22">
        <v>-17766</v>
      </c>
      <c r="I324" s="22">
        <v>0</v>
      </c>
      <c r="J324" s="22">
        <v>0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  <c r="P324" s="22">
        <v>8773</v>
      </c>
      <c r="Q324" s="22">
        <v>81054</v>
      </c>
      <c r="R324" s="22">
        <v>282819</v>
      </c>
      <c r="S324" s="22">
        <v>36025</v>
      </c>
      <c r="T324" s="22">
        <v>117079</v>
      </c>
      <c r="U324" s="22">
        <v>90047</v>
      </c>
      <c r="V324" s="22">
        <v>0</v>
      </c>
      <c r="W324" s="22">
        <v>8279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18753</v>
      </c>
      <c r="AF324" s="22">
        <v>117079</v>
      </c>
      <c r="AG324" s="22">
        <v>0</v>
      </c>
    </row>
    <row r="325" spans="1:33" x14ac:dyDescent="0.35">
      <c r="A325" s="22" t="s">
        <v>114</v>
      </c>
      <c r="B325" s="22" t="s">
        <v>670</v>
      </c>
      <c r="C325" s="22" t="s">
        <v>769</v>
      </c>
      <c r="D325" s="22" t="s">
        <v>770</v>
      </c>
      <c r="E325" s="22">
        <v>1026953</v>
      </c>
      <c r="F325" s="22">
        <v>193236</v>
      </c>
      <c r="G325" s="22">
        <v>0</v>
      </c>
      <c r="H325" s="22">
        <v>52574</v>
      </c>
      <c r="I325" s="22">
        <v>0</v>
      </c>
      <c r="J325" s="22">
        <v>0</v>
      </c>
      <c r="K325" s="22">
        <v>0</v>
      </c>
      <c r="L325" s="22">
        <v>0</v>
      </c>
      <c r="M325" s="22">
        <v>0</v>
      </c>
      <c r="N325" s="22">
        <v>0</v>
      </c>
      <c r="O325" s="22">
        <v>0</v>
      </c>
      <c r="P325" s="22">
        <v>42953</v>
      </c>
      <c r="Q325" s="22">
        <v>288763</v>
      </c>
      <c r="R325" s="22">
        <v>738190</v>
      </c>
      <c r="S325" s="22">
        <v>23033</v>
      </c>
      <c r="T325" s="22">
        <v>311796</v>
      </c>
      <c r="U325" s="22">
        <v>193236</v>
      </c>
      <c r="V325" s="22">
        <v>0</v>
      </c>
      <c r="W325" s="22">
        <v>52574</v>
      </c>
      <c r="X325" s="22"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65986</v>
      </c>
      <c r="AF325" s="22">
        <v>311796</v>
      </c>
      <c r="AG325" s="22">
        <v>0</v>
      </c>
    </row>
    <row r="326" spans="1:33" x14ac:dyDescent="0.35">
      <c r="A326" s="22" t="s">
        <v>114</v>
      </c>
      <c r="B326" s="22" t="s">
        <v>670</v>
      </c>
      <c r="C326" s="22" t="s">
        <v>771</v>
      </c>
      <c r="D326" s="22" t="s">
        <v>772</v>
      </c>
      <c r="E326" s="22">
        <v>740576</v>
      </c>
      <c r="F326" s="22">
        <v>169502</v>
      </c>
      <c r="G326" s="22">
        <v>0</v>
      </c>
      <c r="H326" s="22">
        <v>0</v>
      </c>
      <c r="I326" s="22">
        <v>446</v>
      </c>
      <c r="J326" s="22">
        <v>0</v>
      </c>
      <c r="K326" s="22">
        <v>0</v>
      </c>
      <c r="L326" s="22">
        <v>0</v>
      </c>
      <c r="M326" s="22">
        <v>0</v>
      </c>
      <c r="N326" s="22">
        <v>0</v>
      </c>
      <c r="O326" s="22">
        <v>0</v>
      </c>
      <c r="P326" s="22">
        <v>19190</v>
      </c>
      <c r="Q326" s="22">
        <v>189138</v>
      </c>
      <c r="R326" s="22">
        <v>551438</v>
      </c>
      <c r="S326" s="22">
        <v>89317</v>
      </c>
      <c r="T326" s="22">
        <v>287047</v>
      </c>
      <c r="U326" s="22">
        <v>258819</v>
      </c>
      <c r="V326" s="22">
        <v>0</v>
      </c>
      <c r="W326" s="22">
        <v>0</v>
      </c>
      <c r="X326" s="22">
        <v>446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19190</v>
      </c>
      <c r="AF326" s="22">
        <v>278455</v>
      </c>
      <c r="AG326" s="22">
        <v>8592</v>
      </c>
    </row>
    <row r="327" spans="1:33" x14ac:dyDescent="0.35">
      <c r="A327" s="22" t="s">
        <v>114</v>
      </c>
      <c r="B327" s="22" t="s">
        <v>773</v>
      </c>
      <c r="C327" s="22" t="s">
        <v>774</v>
      </c>
      <c r="D327" s="22" t="s">
        <v>775</v>
      </c>
      <c r="E327" s="22">
        <v>880115</v>
      </c>
      <c r="F327" s="22">
        <v>211800</v>
      </c>
      <c r="G327" s="22">
        <v>0</v>
      </c>
      <c r="H327" s="22">
        <v>50511</v>
      </c>
      <c r="I327" s="22">
        <v>0</v>
      </c>
      <c r="J327" s="22">
        <v>0</v>
      </c>
      <c r="K327" s="22">
        <v>0</v>
      </c>
      <c r="L327" s="22">
        <v>0</v>
      </c>
      <c r="M327" s="22">
        <v>0</v>
      </c>
      <c r="N327" s="22">
        <v>0</v>
      </c>
      <c r="O327" s="22">
        <v>0</v>
      </c>
      <c r="P327" s="22">
        <v>0</v>
      </c>
      <c r="Q327" s="22">
        <v>262311</v>
      </c>
      <c r="R327" s="22">
        <v>617804</v>
      </c>
      <c r="S327" s="22">
        <v>182443</v>
      </c>
      <c r="T327" s="22">
        <v>383774</v>
      </c>
      <c r="U327" s="22">
        <v>333263</v>
      </c>
      <c r="V327" s="22">
        <v>0</v>
      </c>
      <c r="W327" s="22">
        <v>50511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383774</v>
      </c>
      <c r="AG327" s="22">
        <v>0</v>
      </c>
    </row>
    <row r="328" spans="1:33" x14ac:dyDescent="0.35">
      <c r="A328" s="22" t="s">
        <v>114</v>
      </c>
      <c r="B328" s="22" t="s">
        <v>773</v>
      </c>
      <c r="C328" s="22" t="s">
        <v>776</v>
      </c>
      <c r="D328" s="22" t="s">
        <v>777</v>
      </c>
      <c r="E328" s="22">
        <v>12346742</v>
      </c>
      <c r="F328" s="22">
        <v>2909018</v>
      </c>
      <c r="G328" s="22">
        <v>0</v>
      </c>
      <c r="H328" s="22">
        <v>0</v>
      </c>
      <c r="I328" s="22">
        <v>0</v>
      </c>
      <c r="J328" s="22">
        <v>0</v>
      </c>
      <c r="K328" s="22">
        <v>0</v>
      </c>
      <c r="L328" s="22">
        <v>0</v>
      </c>
      <c r="M328" s="22">
        <v>0</v>
      </c>
      <c r="N328" s="22">
        <v>0</v>
      </c>
      <c r="O328" s="22">
        <v>0</v>
      </c>
      <c r="P328" s="22">
        <v>124723</v>
      </c>
      <c r="Q328" s="22">
        <v>3033741</v>
      </c>
      <c r="R328" s="22">
        <v>9313001</v>
      </c>
      <c r="S328" s="22">
        <v>1231197</v>
      </c>
      <c r="T328" s="22">
        <v>3750149</v>
      </c>
      <c r="U328" s="22">
        <v>3465090</v>
      </c>
      <c r="V328" s="22">
        <v>0</v>
      </c>
      <c r="W328" s="22">
        <v>58803</v>
      </c>
      <c r="X328" s="22"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224723</v>
      </c>
      <c r="AF328" s="22">
        <v>3748616</v>
      </c>
      <c r="AG328" s="22">
        <v>1533</v>
      </c>
    </row>
    <row r="329" spans="1:33" x14ac:dyDescent="0.35">
      <c r="A329" s="22" t="s">
        <v>114</v>
      </c>
      <c r="B329" s="22" t="s">
        <v>773</v>
      </c>
      <c r="C329" s="22" t="s">
        <v>778</v>
      </c>
      <c r="D329" s="22" t="s">
        <v>779</v>
      </c>
      <c r="E329" s="22">
        <v>1280971</v>
      </c>
      <c r="F329" s="22">
        <v>576589</v>
      </c>
      <c r="G329" s="22">
        <v>0</v>
      </c>
      <c r="H329" s="22">
        <v>73</v>
      </c>
      <c r="I329" s="22">
        <v>0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0</v>
      </c>
      <c r="P329" s="22">
        <v>0</v>
      </c>
      <c r="Q329" s="22">
        <v>576662</v>
      </c>
      <c r="R329" s="22">
        <v>704309</v>
      </c>
      <c r="S329" s="22">
        <v>200445</v>
      </c>
      <c r="T329" s="22">
        <v>776387</v>
      </c>
      <c r="U329" s="22">
        <v>727034</v>
      </c>
      <c r="V329" s="22">
        <v>0</v>
      </c>
      <c r="W329" s="22">
        <v>49353</v>
      </c>
      <c r="X329" s="22">
        <v>0</v>
      </c>
      <c r="Y329" s="22">
        <v>0</v>
      </c>
      <c r="Z329" s="22">
        <v>0</v>
      </c>
      <c r="AA329" s="22">
        <v>0</v>
      </c>
      <c r="AB329" s="22">
        <v>0</v>
      </c>
      <c r="AC329" s="22">
        <v>0</v>
      </c>
      <c r="AD329" s="22">
        <v>0</v>
      </c>
      <c r="AE329" s="22">
        <v>0</v>
      </c>
      <c r="AF329" s="22">
        <v>776387</v>
      </c>
      <c r="AG329" s="22">
        <v>0</v>
      </c>
    </row>
    <row r="330" spans="1:33" x14ac:dyDescent="0.35">
      <c r="A330" s="22" t="s">
        <v>114</v>
      </c>
      <c r="B330" s="22" t="s">
        <v>773</v>
      </c>
      <c r="C330" s="22" t="s">
        <v>780</v>
      </c>
      <c r="D330" s="22" t="s">
        <v>781</v>
      </c>
      <c r="E330" s="22">
        <v>643536</v>
      </c>
      <c r="F330" s="22">
        <v>233555</v>
      </c>
      <c r="G330" s="22">
        <v>0</v>
      </c>
      <c r="H330" s="22">
        <v>107387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>
        <v>0</v>
      </c>
      <c r="Q330" s="22">
        <v>340942</v>
      </c>
      <c r="R330" s="22">
        <v>302594</v>
      </c>
      <c r="S330" s="22">
        <v>376514</v>
      </c>
      <c r="T330" s="22">
        <v>717096</v>
      </c>
      <c r="U330" s="22">
        <v>359709</v>
      </c>
      <c r="V330" s="22">
        <v>0</v>
      </c>
      <c r="W330" s="22">
        <v>357387</v>
      </c>
      <c r="X330" s="22">
        <v>0</v>
      </c>
      <c r="Y330" s="22">
        <v>0</v>
      </c>
      <c r="Z330" s="22">
        <v>0</v>
      </c>
      <c r="AA330" s="22">
        <v>0</v>
      </c>
      <c r="AB330" s="22">
        <v>0</v>
      </c>
      <c r="AC330" s="22">
        <v>0</v>
      </c>
      <c r="AD330" s="22">
        <v>0</v>
      </c>
      <c r="AE330" s="22">
        <v>0</v>
      </c>
      <c r="AF330" s="22">
        <v>717096</v>
      </c>
      <c r="AG330" s="22">
        <v>0</v>
      </c>
    </row>
    <row r="331" spans="1:33" x14ac:dyDescent="0.35">
      <c r="A331" s="22" t="s">
        <v>114</v>
      </c>
      <c r="B331" s="22" t="s">
        <v>773</v>
      </c>
      <c r="C331" s="22" t="s">
        <v>782</v>
      </c>
      <c r="D331" s="22" t="s">
        <v>783</v>
      </c>
      <c r="E331" s="22">
        <v>66909</v>
      </c>
      <c r="F331" s="22">
        <v>13108</v>
      </c>
      <c r="G331" s="22">
        <v>0</v>
      </c>
      <c r="H331" s="22">
        <v>-22558</v>
      </c>
      <c r="I331" s="22">
        <v>0</v>
      </c>
      <c r="J331" s="22">
        <v>0</v>
      </c>
      <c r="K331" s="22">
        <v>0</v>
      </c>
      <c r="L331" s="22">
        <v>0</v>
      </c>
      <c r="M331" s="22">
        <v>0</v>
      </c>
      <c r="N331" s="22">
        <v>0</v>
      </c>
      <c r="O331" s="22">
        <v>0</v>
      </c>
      <c r="P331" s="22">
        <v>0</v>
      </c>
      <c r="Q331" s="22">
        <v>-9450</v>
      </c>
      <c r="R331" s="22">
        <v>76359</v>
      </c>
      <c r="S331" s="22">
        <v>570144</v>
      </c>
      <c r="T331" s="22">
        <v>560694</v>
      </c>
      <c r="U331" s="22">
        <v>383252</v>
      </c>
      <c r="V331" s="22">
        <v>0</v>
      </c>
      <c r="W331" s="22">
        <v>177442</v>
      </c>
      <c r="X331" s="22"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560694</v>
      </c>
      <c r="AG331" s="22">
        <v>0</v>
      </c>
    </row>
    <row r="332" spans="1:33" x14ac:dyDescent="0.35">
      <c r="A332" s="22" t="s">
        <v>114</v>
      </c>
      <c r="B332" s="22" t="s">
        <v>773</v>
      </c>
      <c r="C332" s="22" t="s">
        <v>784</v>
      </c>
      <c r="D332" s="22" t="s">
        <v>785</v>
      </c>
      <c r="E332" s="22">
        <v>106129</v>
      </c>
      <c r="F332" s="22">
        <v>4961</v>
      </c>
      <c r="G332" s="22">
        <v>0</v>
      </c>
      <c r="H332" s="22">
        <v>101168</v>
      </c>
      <c r="I332" s="22">
        <v>0</v>
      </c>
      <c r="J332" s="22">
        <v>0</v>
      </c>
      <c r="K332" s="22">
        <v>0</v>
      </c>
      <c r="L332" s="22">
        <v>0</v>
      </c>
      <c r="M332" s="22">
        <v>0</v>
      </c>
      <c r="N332" s="22">
        <v>0</v>
      </c>
      <c r="O332" s="22">
        <v>0</v>
      </c>
      <c r="P332" s="22">
        <v>0</v>
      </c>
      <c r="Q332" s="22">
        <v>106129</v>
      </c>
      <c r="R332" s="22">
        <v>0</v>
      </c>
      <c r="S332" s="22">
        <v>441994</v>
      </c>
      <c r="T332" s="22">
        <v>548123</v>
      </c>
      <c r="U332" s="22">
        <v>246955</v>
      </c>
      <c r="V332" s="22">
        <v>0</v>
      </c>
      <c r="W332" s="22">
        <v>301168</v>
      </c>
      <c r="X332" s="22"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548123</v>
      </c>
      <c r="AG332" s="22">
        <v>0</v>
      </c>
    </row>
    <row r="333" spans="1:33" x14ac:dyDescent="0.35">
      <c r="A333" s="22" t="s">
        <v>114</v>
      </c>
      <c r="B333" s="22" t="s">
        <v>773</v>
      </c>
      <c r="C333" s="22" t="s">
        <v>786</v>
      </c>
      <c r="D333" s="22" t="s">
        <v>787</v>
      </c>
      <c r="E333" s="22">
        <v>12839227</v>
      </c>
      <c r="F333" s="22">
        <v>1074493</v>
      </c>
      <c r="G333" s="22">
        <v>0</v>
      </c>
      <c r="H333" s="22">
        <v>200158</v>
      </c>
      <c r="I333" s="22">
        <v>0</v>
      </c>
      <c r="J333" s="22">
        <v>0</v>
      </c>
      <c r="K333" s="22">
        <v>0</v>
      </c>
      <c r="L333" s="22">
        <v>0</v>
      </c>
      <c r="M333" s="22">
        <v>0</v>
      </c>
      <c r="N333" s="22">
        <v>0</v>
      </c>
      <c r="O333" s="22">
        <v>0</v>
      </c>
      <c r="P333" s="22">
        <v>0</v>
      </c>
      <c r="Q333" s="22">
        <v>1274651</v>
      </c>
      <c r="R333" s="22">
        <v>11564576</v>
      </c>
      <c r="S333" s="22">
        <v>200000</v>
      </c>
      <c r="T333" s="22">
        <v>400158</v>
      </c>
      <c r="U333" s="22">
        <v>0</v>
      </c>
      <c r="V333" s="22">
        <v>0</v>
      </c>
      <c r="W333" s="22">
        <v>400158</v>
      </c>
      <c r="X333" s="22"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400158</v>
      </c>
      <c r="AG333" s="22">
        <v>0</v>
      </c>
    </row>
    <row r="334" spans="1:33" x14ac:dyDescent="0.35">
      <c r="A334" s="22" t="s">
        <v>114</v>
      </c>
      <c r="B334" s="22" t="s">
        <v>790</v>
      </c>
      <c r="C334" s="22" t="s">
        <v>791</v>
      </c>
      <c r="D334" s="22" t="s">
        <v>792</v>
      </c>
      <c r="E334" s="22">
        <v>49279018</v>
      </c>
      <c r="F334" s="22">
        <v>0</v>
      </c>
      <c r="G334" s="22">
        <v>0</v>
      </c>
      <c r="H334" s="22"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v>0</v>
      </c>
      <c r="N334" s="22">
        <v>0</v>
      </c>
      <c r="O334" s="22">
        <v>0</v>
      </c>
      <c r="P334" s="22">
        <v>629191</v>
      </c>
      <c r="Q334" s="22">
        <v>629191</v>
      </c>
      <c r="R334" s="22">
        <v>48649827</v>
      </c>
      <c r="S334" s="22">
        <v>36537</v>
      </c>
      <c r="T334" s="22">
        <v>3585945</v>
      </c>
      <c r="U334" s="22">
        <v>0</v>
      </c>
      <c r="V334" s="22">
        <v>0</v>
      </c>
      <c r="W334" s="22">
        <v>0</v>
      </c>
      <c r="X334" s="22">
        <v>0</v>
      </c>
      <c r="Y334" s="22">
        <v>0</v>
      </c>
      <c r="Z334" s="22">
        <v>0</v>
      </c>
      <c r="AA334" s="22">
        <v>0</v>
      </c>
      <c r="AB334" s="22">
        <v>0</v>
      </c>
      <c r="AC334" s="22">
        <v>0</v>
      </c>
      <c r="AD334" s="22">
        <v>0</v>
      </c>
      <c r="AE334" s="22">
        <v>665728</v>
      </c>
      <c r="AF334" s="22">
        <v>665728</v>
      </c>
      <c r="AG334" s="22">
        <v>2920217</v>
      </c>
    </row>
    <row r="335" spans="1:33" x14ac:dyDescent="0.35">
      <c r="A335" s="22"/>
      <c r="B335" s="22"/>
      <c r="C335" s="22"/>
      <c r="D335" s="22" t="s">
        <v>1320</v>
      </c>
      <c r="E335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D1B0C-713F-4E05-BDDC-0B4400197B03}">
  <dimension ref="A1:H339"/>
  <sheetViews>
    <sheetView zoomScale="90" zoomScaleNormal="90" workbookViewId="0"/>
  </sheetViews>
  <sheetFormatPr defaultRowHeight="14.5" x14ac:dyDescent="0.35"/>
  <cols>
    <col min="2" max="2" width="23.7265625" customWidth="1"/>
    <col min="4" max="4" width="37.7265625" customWidth="1"/>
    <col min="5" max="8" width="15.7265625" customWidth="1"/>
  </cols>
  <sheetData>
    <row r="1" spans="1:8" ht="24" customHeight="1" x14ac:dyDescent="0.4">
      <c r="A1" s="4" t="str">
        <f>HYPERLINK("#'Index'!A1", "&lt;&lt; Index")</f>
        <v>&lt;&lt; Index</v>
      </c>
      <c r="B1" s="20" t="s">
        <v>1321</v>
      </c>
      <c r="D1" s="20" t="s">
        <v>1322</v>
      </c>
    </row>
    <row r="2" spans="1:8" ht="64" customHeight="1" x14ac:dyDescent="0.3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1323</v>
      </c>
      <c r="F2" s="21" t="s">
        <v>1324</v>
      </c>
      <c r="G2" s="21" t="s">
        <v>1325</v>
      </c>
      <c r="H2" s="21" t="s">
        <v>1326</v>
      </c>
    </row>
    <row r="3" spans="1:8" x14ac:dyDescent="0.35">
      <c r="A3" s="21"/>
      <c r="B3" s="21"/>
      <c r="C3" s="21"/>
      <c r="D3" s="21" t="s">
        <v>80</v>
      </c>
      <c r="E3" s="21" t="s">
        <v>1327</v>
      </c>
      <c r="F3" s="21" t="s">
        <v>1328</v>
      </c>
      <c r="G3" s="21" t="s">
        <v>1329</v>
      </c>
      <c r="H3" s="21" t="s">
        <v>1330</v>
      </c>
    </row>
    <row r="4" spans="1:8" x14ac:dyDescent="0.35">
      <c r="A4" s="22" t="s">
        <v>114</v>
      </c>
      <c r="B4" s="22" t="s">
        <v>115</v>
      </c>
      <c r="C4" s="22" t="s">
        <v>116</v>
      </c>
      <c r="D4" s="22" t="s">
        <v>117</v>
      </c>
      <c r="E4" s="22">
        <v>230130330</v>
      </c>
      <c r="F4" s="22">
        <v>55810498</v>
      </c>
      <c r="G4" s="22">
        <v>38355055</v>
      </c>
      <c r="H4" s="22">
        <v>7426496</v>
      </c>
    </row>
    <row r="5" spans="1:8" x14ac:dyDescent="0.35">
      <c r="A5" s="22" t="s">
        <v>114</v>
      </c>
      <c r="B5" s="22" t="s">
        <v>115</v>
      </c>
      <c r="C5" s="22" t="s">
        <v>118</v>
      </c>
      <c r="D5" s="22" t="s">
        <v>119</v>
      </c>
      <c r="E5" s="22">
        <v>63175881</v>
      </c>
      <c r="F5" s="22">
        <v>35251428</v>
      </c>
      <c r="G5" s="22">
        <v>10529314</v>
      </c>
      <c r="H5" s="22">
        <v>3067307</v>
      </c>
    </row>
    <row r="6" spans="1:8" x14ac:dyDescent="0.35">
      <c r="A6" s="22" t="s">
        <v>114</v>
      </c>
      <c r="B6" s="22" t="s">
        <v>115</v>
      </c>
      <c r="C6" s="22" t="s">
        <v>120</v>
      </c>
      <c r="D6" s="22" t="s">
        <v>121</v>
      </c>
      <c r="E6" s="22">
        <v>42888755</v>
      </c>
      <c r="F6" s="22">
        <v>4752869</v>
      </c>
      <c r="G6" s="22">
        <v>7148126</v>
      </c>
      <c r="H6" s="22">
        <v>705715</v>
      </c>
    </row>
    <row r="7" spans="1:8" x14ac:dyDescent="0.35">
      <c r="A7" s="22" t="s">
        <v>114</v>
      </c>
      <c r="B7" s="22" t="s">
        <v>115</v>
      </c>
      <c r="C7" s="22" t="s">
        <v>122</v>
      </c>
      <c r="D7" s="22" t="s">
        <v>123</v>
      </c>
      <c r="E7" s="22">
        <v>8117000000</v>
      </c>
      <c r="F7" s="22">
        <v>3064000000</v>
      </c>
      <c r="G7" s="22">
        <v>1421000000</v>
      </c>
      <c r="H7" s="22">
        <v>499000000</v>
      </c>
    </row>
    <row r="8" spans="1:8" x14ac:dyDescent="0.35">
      <c r="A8" s="22" t="s">
        <v>114</v>
      </c>
      <c r="B8" s="22" t="s">
        <v>115</v>
      </c>
      <c r="C8" s="22" t="s">
        <v>124</v>
      </c>
      <c r="D8" s="22" t="s">
        <v>125</v>
      </c>
      <c r="E8" s="22">
        <v>76697954</v>
      </c>
      <c r="F8" s="22">
        <v>13738493</v>
      </c>
      <c r="G8" s="22">
        <v>12782992</v>
      </c>
      <c r="H8" s="22">
        <v>2513542</v>
      </c>
    </row>
    <row r="9" spans="1:8" x14ac:dyDescent="0.35">
      <c r="A9" s="22" t="s">
        <v>114</v>
      </c>
      <c r="B9" s="22" t="s">
        <v>115</v>
      </c>
      <c r="C9" s="22" t="s">
        <v>126</v>
      </c>
      <c r="D9" s="22" t="s">
        <v>127</v>
      </c>
      <c r="E9" s="22">
        <v>49039863</v>
      </c>
      <c r="F9" s="22">
        <v>13430143</v>
      </c>
      <c r="G9" s="22">
        <v>8173311</v>
      </c>
      <c r="H9" s="22">
        <v>2514154</v>
      </c>
    </row>
    <row r="10" spans="1:8" x14ac:dyDescent="0.35">
      <c r="A10" s="22" t="s">
        <v>114</v>
      </c>
      <c r="B10" s="22" t="s">
        <v>115</v>
      </c>
      <c r="C10" s="22" t="s">
        <v>128</v>
      </c>
      <c r="D10" s="22" t="s">
        <v>129</v>
      </c>
      <c r="E10" s="22">
        <v>84535407</v>
      </c>
      <c r="F10" s="22">
        <v>48303662</v>
      </c>
      <c r="G10" s="22">
        <v>14089235</v>
      </c>
      <c r="H10" s="22">
        <v>4325696</v>
      </c>
    </row>
    <row r="11" spans="1:8" x14ac:dyDescent="0.35">
      <c r="A11" s="22" t="s">
        <v>114</v>
      </c>
      <c r="B11" s="22" t="s">
        <v>115</v>
      </c>
      <c r="C11" s="22" t="s">
        <v>130</v>
      </c>
      <c r="D11" s="22" t="s">
        <v>131</v>
      </c>
      <c r="E11" s="22">
        <v>5856892000</v>
      </c>
      <c r="F11" s="22">
        <v>3407145000</v>
      </c>
      <c r="G11" s="22">
        <v>1024956000</v>
      </c>
      <c r="H11" s="22">
        <v>313179000</v>
      </c>
    </row>
    <row r="12" spans="1:8" x14ac:dyDescent="0.35">
      <c r="A12" s="22" t="s">
        <v>114</v>
      </c>
      <c r="B12" s="22" t="s">
        <v>115</v>
      </c>
      <c r="C12" s="22" t="s">
        <v>132</v>
      </c>
      <c r="D12" s="22" t="s">
        <v>133</v>
      </c>
      <c r="E12" s="22">
        <v>120257000</v>
      </c>
      <c r="F12" s="22">
        <v>31400000</v>
      </c>
      <c r="G12" s="22">
        <v>20043000</v>
      </c>
      <c r="H12" s="22">
        <v>4343000</v>
      </c>
    </row>
    <row r="13" spans="1:8" x14ac:dyDescent="0.35">
      <c r="A13" s="22" t="s">
        <v>114</v>
      </c>
      <c r="B13" s="22" t="s">
        <v>115</v>
      </c>
      <c r="C13" s="22" t="s">
        <v>134</v>
      </c>
      <c r="D13" s="22" t="s">
        <v>135</v>
      </c>
      <c r="E13" s="22">
        <v>269688351</v>
      </c>
      <c r="F13" s="22">
        <v>124675032</v>
      </c>
      <c r="G13" s="22">
        <v>44948059</v>
      </c>
      <c r="H13" s="22">
        <v>11738876</v>
      </c>
    </row>
    <row r="14" spans="1:8" x14ac:dyDescent="0.35">
      <c r="A14" s="22" t="s">
        <v>114</v>
      </c>
      <c r="B14" s="22" t="s">
        <v>115</v>
      </c>
      <c r="C14" s="22" t="s">
        <v>136</v>
      </c>
      <c r="D14" s="22" t="s">
        <v>137</v>
      </c>
      <c r="E14" s="22">
        <v>53547463</v>
      </c>
      <c r="F14" s="22">
        <v>24455663</v>
      </c>
      <c r="G14" s="22">
        <v>8924577</v>
      </c>
      <c r="H14" s="22">
        <v>2259402</v>
      </c>
    </row>
    <row r="15" spans="1:8" x14ac:dyDescent="0.35">
      <c r="A15" s="22" t="s">
        <v>114</v>
      </c>
      <c r="B15" s="22" t="s">
        <v>115</v>
      </c>
      <c r="C15" s="22" t="s">
        <v>138</v>
      </c>
      <c r="D15" s="22" t="s">
        <v>139</v>
      </c>
      <c r="E15" s="22">
        <v>148215060</v>
      </c>
      <c r="F15" s="22">
        <v>66779525</v>
      </c>
      <c r="G15" s="22">
        <v>24702510</v>
      </c>
      <c r="H15" s="22">
        <v>6279012</v>
      </c>
    </row>
    <row r="16" spans="1:8" x14ac:dyDescent="0.35">
      <c r="A16" s="22" t="s">
        <v>114</v>
      </c>
      <c r="B16" s="22" t="s">
        <v>115</v>
      </c>
      <c r="C16" s="22" t="s">
        <v>140</v>
      </c>
      <c r="D16" s="22" t="s">
        <v>141</v>
      </c>
      <c r="E16" s="22">
        <v>609794000</v>
      </c>
      <c r="F16" s="22">
        <v>224395000</v>
      </c>
      <c r="G16" s="22">
        <v>101632000</v>
      </c>
      <c r="H16" s="22">
        <v>25560000</v>
      </c>
    </row>
    <row r="17" spans="1:8" x14ac:dyDescent="0.35">
      <c r="A17" s="22" t="s">
        <v>114</v>
      </c>
      <c r="B17" s="22" t="s">
        <v>115</v>
      </c>
      <c r="C17" s="22" t="s">
        <v>142</v>
      </c>
      <c r="D17" s="22" t="s">
        <v>143</v>
      </c>
      <c r="E17" s="22">
        <v>122129619</v>
      </c>
      <c r="F17" s="22">
        <v>32074682</v>
      </c>
      <c r="G17" s="22">
        <v>20354937</v>
      </c>
      <c r="H17" s="22">
        <v>3222296</v>
      </c>
    </row>
    <row r="18" spans="1:8" x14ac:dyDescent="0.35">
      <c r="A18" s="22" t="s">
        <v>114</v>
      </c>
      <c r="B18" s="22" t="s">
        <v>115</v>
      </c>
      <c r="C18" s="22" t="s">
        <v>144</v>
      </c>
      <c r="D18" s="22" t="s">
        <v>145</v>
      </c>
      <c r="E18" s="22">
        <v>705032000</v>
      </c>
      <c r="F18" s="22">
        <v>424772000</v>
      </c>
      <c r="G18" s="22">
        <v>123381000</v>
      </c>
      <c r="H18" s="22">
        <v>37518000</v>
      </c>
    </row>
    <row r="19" spans="1:8" x14ac:dyDescent="0.35">
      <c r="A19" s="22" t="s">
        <v>114</v>
      </c>
      <c r="B19" s="22" t="s">
        <v>115</v>
      </c>
      <c r="C19" s="22" t="s">
        <v>146</v>
      </c>
      <c r="D19" s="22" t="s">
        <v>147</v>
      </c>
      <c r="E19" s="22">
        <v>541943353</v>
      </c>
      <c r="F19" s="22">
        <v>278149236</v>
      </c>
      <c r="G19" s="22">
        <v>90323892</v>
      </c>
      <c r="H19" s="22">
        <v>30922761</v>
      </c>
    </row>
    <row r="20" spans="1:8" x14ac:dyDescent="0.35">
      <c r="A20" s="22" t="s">
        <v>114</v>
      </c>
      <c r="B20" s="22" t="s">
        <v>115</v>
      </c>
      <c r="C20" s="22" t="s">
        <v>148</v>
      </c>
      <c r="D20" s="22" t="s">
        <v>149</v>
      </c>
      <c r="E20" s="22">
        <v>132936737</v>
      </c>
      <c r="F20" s="22">
        <v>41713257</v>
      </c>
      <c r="G20" s="22">
        <v>22156123</v>
      </c>
      <c r="H20" s="22">
        <v>4251837</v>
      </c>
    </row>
    <row r="21" spans="1:8" x14ac:dyDescent="0.35">
      <c r="A21" s="22" t="s">
        <v>114</v>
      </c>
      <c r="B21" s="22" t="s">
        <v>115</v>
      </c>
      <c r="C21" s="22" t="s">
        <v>150</v>
      </c>
      <c r="D21" s="22" t="s">
        <v>151</v>
      </c>
      <c r="E21" s="22">
        <v>295013970</v>
      </c>
      <c r="F21" s="22">
        <v>46331265</v>
      </c>
      <c r="G21" s="22">
        <v>49168995</v>
      </c>
      <c r="H21" s="22">
        <v>6922624</v>
      </c>
    </row>
    <row r="22" spans="1:8" x14ac:dyDescent="0.35">
      <c r="A22" s="22" t="s">
        <v>114</v>
      </c>
      <c r="B22" s="22" t="s">
        <v>115</v>
      </c>
      <c r="C22" s="22" t="s">
        <v>152</v>
      </c>
      <c r="D22" s="22" t="s">
        <v>153</v>
      </c>
      <c r="E22" s="22">
        <v>49355273</v>
      </c>
      <c r="F22" s="22">
        <v>22203509</v>
      </c>
      <c r="G22" s="22">
        <v>8225879</v>
      </c>
      <c r="H22" s="22">
        <v>2640094</v>
      </c>
    </row>
    <row r="23" spans="1:8" x14ac:dyDescent="0.35">
      <c r="A23" s="22" t="s">
        <v>114</v>
      </c>
      <c r="B23" s="22" t="s">
        <v>154</v>
      </c>
      <c r="C23" s="22" t="s">
        <v>155</v>
      </c>
      <c r="D23" s="22" t="s">
        <v>156</v>
      </c>
      <c r="E23" s="22">
        <v>22998860</v>
      </c>
      <c r="F23" s="22">
        <v>6350284</v>
      </c>
      <c r="G23" s="22">
        <v>3833143</v>
      </c>
      <c r="H23" s="22">
        <v>524476</v>
      </c>
    </row>
    <row r="24" spans="1:8" x14ac:dyDescent="0.35">
      <c r="A24" s="22" t="s">
        <v>114</v>
      </c>
      <c r="B24" s="22" t="s">
        <v>154</v>
      </c>
      <c r="C24" s="22" t="s">
        <v>157</v>
      </c>
      <c r="D24" s="22" t="s">
        <v>158</v>
      </c>
      <c r="E24" s="22">
        <v>27809808</v>
      </c>
      <c r="F24" s="22">
        <v>6581402</v>
      </c>
      <c r="G24" s="22">
        <v>4634968</v>
      </c>
      <c r="H24" s="22">
        <v>999732</v>
      </c>
    </row>
    <row r="25" spans="1:8" x14ac:dyDescent="0.35">
      <c r="A25" s="22" t="s">
        <v>114</v>
      </c>
      <c r="B25" s="22" t="s">
        <v>154</v>
      </c>
      <c r="C25" s="22" t="s">
        <v>159</v>
      </c>
      <c r="D25" s="22" t="s">
        <v>160</v>
      </c>
      <c r="E25" s="22">
        <v>121274501</v>
      </c>
      <c r="F25" s="22">
        <v>796361</v>
      </c>
      <c r="G25" s="22">
        <v>20212417</v>
      </c>
      <c r="H25" s="22">
        <v>323719</v>
      </c>
    </row>
    <row r="26" spans="1:8" x14ac:dyDescent="0.35">
      <c r="A26" s="22" t="s">
        <v>114</v>
      </c>
      <c r="B26" s="22" t="s">
        <v>154</v>
      </c>
      <c r="C26" s="22" t="s">
        <v>161</v>
      </c>
      <c r="D26" s="22" t="s">
        <v>162</v>
      </c>
      <c r="E26" s="22">
        <v>49985703</v>
      </c>
      <c r="F26" s="22">
        <v>12981874</v>
      </c>
      <c r="G26" s="22">
        <v>8330951</v>
      </c>
      <c r="H26" s="22">
        <v>1751735</v>
      </c>
    </row>
    <row r="27" spans="1:8" x14ac:dyDescent="0.35">
      <c r="A27" s="22" t="s">
        <v>114</v>
      </c>
      <c r="B27" s="22" t="s">
        <v>154</v>
      </c>
      <c r="C27" s="22" t="s">
        <v>163</v>
      </c>
      <c r="D27" s="22" t="s">
        <v>164</v>
      </c>
      <c r="E27" s="22">
        <v>534276648</v>
      </c>
      <c r="F27" s="22">
        <v>150569044</v>
      </c>
      <c r="G27" s="22">
        <v>89046108</v>
      </c>
      <c r="H27" s="22">
        <v>17327006</v>
      </c>
    </row>
    <row r="28" spans="1:8" x14ac:dyDescent="0.35">
      <c r="A28" s="22" t="s">
        <v>114</v>
      </c>
      <c r="B28" s="22" t="s">
        <v>154</v>
      </c>
      <c r="C28" s="22" t="s">
        <v>165</v>
      </c>
      <c r="D28" s="22" t="s">
        <v>166</v>
      </c>
      <c r="E28" s="22">
        <v>1312977438</v>
      </c>
      <c r="F28" s="22">
        <v>0</v>
      </c>
      <c r="G28" s="22">
        <v>229771052</v>
      </c>
      <c r="H28" s="22">
        <v>0</v>
      </c>
    </row>
    <row r="29" spans="1:8" x14ac:dyDescent="0.35">
      <c r="A29" s="22" t="s">
        <v>114</v>
      </c>
      <c r="B29" s="22" t="s">
        <v>167</v>
      </c>
      <c r="C29" s="22" t="s">
        <v>168</v>
      </c>
      <c r="D29" s="22" t="s">
        <v>169</v>
      </c>
      <c r="E29" s="22">
        <v>2642856</v>
      </c>
      <c r="F29" s="22">
        <v>312837</v>
      </c>
      <c r="G29" s="22">
        <v>440476</v>
      </c>
      <c r="H29" s="22">
        <v>23344</v>
      </c>
    </row>
    <row r="30" spans="1:8" x14ac:dyDescent="0.35">
      <c r="A30" s="22" t="s">
        <v>114</v>
      </c>
      <c r="B30" s="22" t="s">
        <v>167</v>
      </c>
      <c r="C30" s="22" t="s">
        <v>170</v>
      </c>
      <c r="D30" s="22" t="s">
        <v>171</v>
      </c>
      <c r="E30" s="22">
        <v>43193762</v>
      </c>
      <c r="F30" s="22">
        <v>0</v>
      </c>
      <c r="G30" s="22">
        <v>7198960</v>
      </c>
      <c r="H30" s="22">
        <v>0</v>
      </c>
    </row>
    <row r="31" spans="1:8" x14ac:dyDescent="0.35">
      <c r="A31" s="22" t="s">
        <v>114</v>
      </c>
      <c r="B31" s="22" t="s">
        <v>167</v>
      </c>
      <c r="C31" s="22" t="s">
        <v>172</v>
      </c>
      <c r="D31" s="22" t="s">
        <v>173</v>
      </c>
      <c r="E31" s="22">
        <v>17906273</v>
      </c>
      <c r="F31" s="22">
        <v>4342351</v>
      </c>
      <c r="G31" s="22">
        <v>2984379</v>
      </c>
      <c r="H31" s="22">
        <v>158001</v>
      </c>
    </row>
    <row r="32" spans="1:8" x14ac:dyDescent="0.35">
      <c r="A32" s="22" t="s">
        <v>114</v>
      </c>
      <c r="B32" s="22" t="s">
        <v>167</v>
      </c>
      <c r="C32" s="22" t="s">
        <v>174</v>
      </c>
      <c r="D32" s="22" t="s">
        <v>175</v>
      </c>
      <c r="E32" s="22">
        <v>28983020</v>
      </c>
      <c r="F32" s="22">
        <v>2874182</v>
      </c>
      <c r="G32" s="22">
        <v>4830503</v>
      </c>
      <c r="H32" s="22">
        <v>261420</v>
      </c>
    </row>
    <row r="33" spans="1:8" x14ac:dyDescent="0.35">
      <c r="A33" s="22" t="s">
        <v>114</v>
      </c>
      <c r="B33" s="22" t="s">
        <v>167</v>
      </c>
      <c r="C33" s="22" t="s">
        <v>176</v>
      </c>
      <c r="D33" s="22" t="s">
        <v>177</v>
      </c>
      <c r="E33" s="22">
        <v>43975163</v>
      </c>
      <c r="F33" s="22">
        <v>1985554</v>
      </c>
      <c r="G33" s="22">
        <v>7329194</v>
      </c>
      <c r="H33" s="22">
        <v>546706</v>
      </c>
    </row>
    <row r="34" spans="1:8" x14ac:dyDescent="0.35">
      <c r="A34" s="22" t="s">
        <v>114</v>
      </c>
      <c r="B34" s="22" t="s">
        <v>167</v>
      </c>
      <c r="C34" s="22" t="s">
        <v>178</v>
      </c>
      <c r="D34" s="22" t="s">
        <v>179</v>
      </c>
      <c r="E34" s="22">
        <v>15056789</v>
      </c>
      <c r="F34" s="22">
        <v>986162</v>
      </c>
      <c r="G34" s="22">
        <v>2509465</v>
      </c>
      <c r="H34" s="22">
        <v>119720</v>
      </c>
    </row>
    <row r="35" spans="1:8" x14ac:dyDescent="0.35">
      <c r="A35" s="22" t="s">
        <v>114</v>
      </c>
      <c r="B35" s="22" t="s">
        <v>167</v>
      </c>
      <c r="C35" s="22" t="s">
        <v>180</v>
      </c>
      <c r="D35" s="22" t="s">
        <v>181</v>
      </c>
      <c r="E35" s="22">
        <v>10685729</v>
      </c>
      <c r="F35" s="22">
        <v>0</v>
      </c>
      <c r="G35" s="22">
        <v>1780955</v>
      </c>
      <c r="H35" s="22">
        <v>0</v>
      </c>
    </row>
    <row r="36" spans="1:8" x14ac:dyDescent="0.35">
      <c r="A36" s="22" t="s">
        <v>114</v>
      </c>
      <c r="B36" s="22" t="s">
        <v>167</v>
      </c>
      <c r="C36" s="22" t="s">
        <v>182</v>
      </c>
      <c r="D36" s="22" t="s">
        <v>183</v>
      </c>
      <c r="E36" s="22">
        <v>106656002</v>
      </c>
      <c r="F36" s="22">
        <v>12008480</v>
      </c>
      <c r="G36" s="22">
        <v>17776000</v>
      </c>
      <c r="H36" s="22">
        <v>1172996</v>
      </c>
    </row>
    <row r="37" spans="1:8" x14ac:dyDescent="0.35">
      <c r="A37" s="22" t="s">
        <v>114</v>
      </c>
      <c r="B37" s="22" t="s">
        <v>167</v>
      </c>
      <c r="C37" s="22" t="s">
        <v>184</v>
      </c>
      <c r="D37" s="22" t="s">
        <v>185</v>
      </c>
      <c r="E37" s="22">
        <v>41983677</v>
      </c>
      <c r="F37" s="22">
        <v>10481875</v>
      </c>
      <c r="G37" s="22">
        <v>6997280</v>
      </c>
      <c r="H37" s="22">
        <v>1551057</v>
      </c>
    </row>
    <row r="38" spans="1:8" x14ac:dyDescent="0.35">
      <c r="A38" s="22" t="s">
        <v>114</v>
      </c>
      <c r="B38" s="22" t="s">
        <v>167</v>
      </c>
      <c r="C38" s="22" t="s">
        <v>186</v>
      </c>
      <c r="D38" s="22" t="s">
        <v>187</v>
      </c>
      <c r="E38" s="22">
        <v>35636144</v>
      </c>
      <c r="F38" s="22">
        <v>12711351</v>
      </c>
      <c r="G38" s="22">
        <v>5939357</v>
      </c>
      <c r="H38" s="22">
        <v>1722647</v>
      </c>
    </row>
    <row r="39" spans="1:8" x14ac:dyDescent="0.35">
      <c r="A39" s="22" t="s">
        <v>114</v>
      </c>
      <c r="B39" s="22" t="s">
        <v>167</v>
      </c>
      <c r="C39" s="22" t="s">
        <v>188</v>
      </c>
      <c r="D39" s="22" t="s">
        <v>189</v>
      </c>
      <c r="E39" s="22">
        <v>12838833</v>
      </c>
      <c r="F39" s="22">
        <v>1434981</v>
      </c>
      <c r="G39" s="22">
        <v>2139806</v>
      </c>
      <c r="H39" s="22">
        <v>202267</v>
      </c>
    </row>
    <row r="40" spans="1:8" x14ac:dyDescent="0.35">
      <c r="A40" s="22" t="s">
        <v>114</v>
      </c>
      <c r="B40" s="22" t="s">
        <v>167</v>
      </c>
      <c r="C40" s="22" t="s">
        <v>190</v>
      </c>
      <c r="D40" s="22" t="s">
        <v>191</v>
      </c>
      <c r="E40" s="22">
        <v>24339748</v>
      </c>
      <c r="F40" s="22">
        <v>0</v>
      </c>
      <c r="G40" s="22">
        <v>4056625</v>
      </c>
      <c r="H40" s="22">
        <v>0</v>
      </c>
    </row>
    <row r="41" spans="1:8" x14ac:dyDescent="0.35">
      <c r="A41" s="22" t="s">
        <v>114</v>
      </c>
      <c r="B41" s="22" t="s">
        <v>167</v>
      </c>
      <c r="C41" s="22" t="s">
        <v>192</v>
      </c>
      <c r="D41" s="22" t="s">
        <v>193</v>
      </c>
      <c r="E41" s="22">
        <v>88465824</v>
      </c>
      <c r="F41" s="22">
        <v>1859161</v>
      </c>
      <c r="G41" s="22">
        <v>14744304</v>
      </c>
      <c r="H41" s="22">
        <v>455617</v>
      </c>
    </row>
    <row r="42" spans="1:8" x14ac:dyDescent="0.35">
      <c r="A42" s="22" t="s">
        <v>114</v>
      </c>
      <c r="B42" s="22" t="s">
        <v>167</v>
      </c>
      <c r="C42" s="22" t="s">
        <v>194</v>
      </c>
      <c r="D42" s="22" t="s">
        <v>195</v>
      </c>
      <c r="E42" s="22">
        <v>43630796</v>
      </c>
      <c r="F42" s="22">
        <v>7793085</v>
      </c>
      <c r="G42" s="22">
        <v>7271799</v>
      </c>
      <c r="H42" s="22">
        <v>986816</v>
      </c>
    </row>
    <row r="43" spans="1:8" x14ac:dyDescent="0.35">
      <c r="A43" s="22" t="s">
        <v>114</v>
      </c>
      <c r="B43" s="22" t="s">
        <v>167</v>
      </c>
      <c r="C43" s="22" t="s">
        <v>196</v>
      </c>
      <c r="D43" s="22" t="s">
        <v>197</v>
      </c>
      <c r="E43" s="22">
        <v>9365789</v>
      </c>
      <c r="F43" s="22">
        <v>0</v>
      </c>
      <c r="G43" s="22">
        <v>1560965</v>
      </c>
      <c r="H43" s="22">
        <v>0</v>
      </c>
    </row>
    <row r="44" spans="1:8" x14ac:dyDescent="0.35">
      <c r="A44" s="22" t="s">
        <v>114</v>
      </c>
      <c r="B44" s="22" t="s">
        <v>167</v>
      </c>
      <c r="C44" s="22" t="s">
        <v>198</v>
      </c>
      <c r="D44" s="22" t="s">
        <v>199</v>
      </c>
      <c r="E44" s="22">
        <v>38556515</v>
      </c>
      <c r="F44" s="22">
        <v>1778082</v>
      </c>
      <c r="G44" s="22">
        <v>6426086</v>
      </c>
      <c r="H44" s="22">
        <v>899428</v>
      </c>
    </row>
    <row r="45" spans="1:8" x14ac:dyDescent="0.35">
      <c r="A45" s="22" t="s">
        <v>114</v>
      </c>
      <c r="B45" s="22" t="s">
        <v>167</v>
      </c>
      <c r="C45" s="22" t="s">
        <v>200</v>
      </c>
      <c r="D45" s="22" t="s">
        <v>201</v>
      </c>
      <c r="E45" s="22">
        <v>68255415</v>
      </c>
      <c r="F45" s="22">
        <v>11697860</v>
      </c>
      <c r="G45" s="22">
        <v>11375903</v>
      </c>
      <c r="H45" s="22">
        <v>1533577</v>
      </c>
    </row>
    <row r="46" spans="1:8" x14ac:dyDescent="0.35">
      <c r="A46" s="22" t="s">
        <v>114</v>
      </c>
      <c r="B46" s="22" t="s">
        <v>167</v>
      </c>
      <c r="C46" s="22" t="s">
        <v>202</v>
      </c>
      <c r="D46" s="22" t="s">
        <v>203</v>
      </c>
      <c r="E46" s="22">
        <v>14932557</v>
      </c>
      <c r="F46" s="22">
        <v>49782</v>
      </c>
      <c r="G46" s="22">
        <v>2488760</v>
      </c>
      <c r="H46" s="22">
        <v>19419</v>
      </c>
    </row>
    <row r="47" spans="1:8" x14ac:dyDescent="0.35">
      <c r="A47" s="22" t="s">
        <v>114</v>
      </c>
      <c r="B47" s="22" t="s">
        <v>167</v>
      </c>
      <c r="C47" s="22" t="s">
        <v>204</v>
      </c>
      <c r="D47" s="22" t="s">
        <v>205</v>
      </c>
      <c r="E47" s="22">
        <v>167656527</v>
      </c>
      <c r="F47" s="22">
        <v>48011444</v>
      </c>
      <c r="G47" s="22">
        <v>27942755</v>
      </c>
      <c r="H47" s="22">
        <v>7924312</v>
      </c>
    </row>
    <row r="48" spans="1:8" x14ac:dyDescent="0.35">
      <c r="A48" s="22" t="s">
        <v>114</v>
      </c>
      <c r="B48" s="22" t="s">
        <v>167</v>
      </c>
      <c r="C48" s="22" t="s">
        <v>206</v>
      </c>
      <c r="D48" s="22" t="s">
        <v>207</v>
      </c>
      <c r="E48" s="22">
        <v>179574111</v>
      </c>
      <c r="F48" s="22">
        <v>2844361</v>
      </c>
      <c r="G48" s="22">
        <v>29929019</v>
      </c>
      <c r="H48" s="22">
        <v>577889</v>
      </c>
    </row>
    <row r="49" spans="1:8" x14ac:dyDescent="0.35">
      <c r="A49" s="22" t="s">
        <v>114</v>
      </c>
      <c r="B49" s="22" t="s">
        <v>167</v>
      </c>
      <c r="C49" s="22" t="s">
        <v>208</v>
      </c>
      <c r="D49" s="22" t="s">
        <v>209</v>
      </c>
      <c r="E49" s="22">
        <v>41188489</v>
      </c>
      <c r="F49" s="22">
        <v>0</v>
      </c>
      <c r="G49" s="22">
        <v>6864748</v>
      </c>
      <c r="H49" s="22">
        <v>0</v>
      </c>
    </row>
    <row r="50" spans="1:8" x14ac:dyDescent="0.35">
      <c r="A50" s="22" t="s">
        <v>114</v>
      </c>
      <c r="B50" s="22" t="s">
        <v>167</v>
      </c>
      <c r="C50" s="22" t="s">
        <v>210</v>
      </c>
      <c r="D50" s="22" t="s">
        <v>211</v>
      </c>
      <c r="E50" s="22">
        <v>35516732</v>
      </c>
      <c r="F50" s="22">
        <v>5177987</v>
      </c>
      <c r="G50" s="22">
        <v>5919455</v>
      </c>
      <c r="H50" s="22">
        <v>875933</v>
      </c>
    </row>
    <row r="51" spans="1:8" x14ac:dyDescent="0.35">
      <c r="A51" s="22" t="s">
        <v>114</v>
      </c>
      <c r="B51" s="22" t="s">
        <v>167</v>
      </c>
      <c r="C51" s="22" t="s">
        <v>212</v>
      </c>
      <c r="D51" s="22" t="s">
        <v>213</v>
      </c>
      <c r="E51" s="22">
        <v>62331189</v>
      </c>
      <c r="F51" s="22">
        <v>0</v>
      </c>
      <c r="G51" s="22">
        <v>10388531</v>
      </c>
      <c r="H51" s="22">
        <v>0</v>
      </c>
    </row>
    <row r="52" spans="1:8" x14ac:dyDescent="0.35">
      <c r="A52" s="22" t="s">
        <v>114</v>
      </c>
      <c r="B52" s="22" t="s">
        <v>167</v>
      </c>
      <c r="C52" s="22" t="s">
        <v>214</v>
      </c>
      <c r="D52" s="22" t="s">
        <v>215</v>
      </c>
      <c r="E52" s="22">
        <v>26184251</v>
      </c>
      <c r="F52" s="22">
        <v>5168938</v>
      </c>
      <c r="G52" s="22">
        <v>4364042</v>
      </c>
      <c r="H52" s="22">
        <v>390624</v>
      </c>
    </row>
    <row r="53" spans="1:8" x14ac:dyDescent="0.35">
      <c r="A53" s="22" t="s">
        <v>114</v>
      </c>
      <c r="B53" s="22" t="s">
        <v>167</v>
      </c>
      <c r="C53" s="22" t="s">
        <v>216</v>
      </c>
      <c r="D53" s="22" t="s">
        <v>217</v>
      </c>
      <c r="E53" s="22">
        <v>99109761</v>
      </c>
      <c r="F53" s="22">
        <v>43601429</v>
      </c>
      <c r="G53" s="22">
        <v>16518294</v>
      </c>
      <c r="H53" s="22">
        <v>4423187</v>
      </c>
    </row>
    <row r="54" spans="1:8" x14ac:dyDescent="0.35">
      <c r="A54" s="22" t="s">
        <v>114</v>
      </c>
      <c r="B54" s="22" t="s">
        <v>167</v>
      </c>
      <c r="C54" s="22" t="s">
        <v>218</v>
      </c>
      <c r="D54" s="22" t="s">
        <v>219</v>
      </c>
      <c r="E54" s="22">
        <v>26254716</v>
      </c>
      <c r="F54" s="22">
        <v>3781053</v>
      </c>
      <c r="G54" s="22">
        <v>4375786</v>
      </c>
      <c r="H54" s="22">
        <v>551421</v>
      </c>
    </row>
    <row r="55" spans="1:8" x14ac:dyDescent="0.35">
      <c r="A55" s="22" t="s">
        <v>114</v>
      </c>
      <c r="B55" s="22" t="s">
        <v>167</v>
      </c>
      <c r="C55" s="22" t="s">
        <v>220</v>
      </c>
      <c r="D55" s="22" t="s">
        <v>221</v>
      </c>
      <c r="E55" s="22">
        <v>37820807</v>
      </c>
      <c r="F55" s="22">
        <v>15955901</v>
      </c>
      <c r="G55" s="22">
        <v>6303468</v>
      </c>
      <c r="H55" s="22">
        <v>1367934</v>
      </c>
    </row>
    <row r="56" spans="1:8" x14ac:dyDescent="0.35">
      <c r="A56" s="22" t="s">
        <v>114</v>
      </c>
      <c r="B56" s="22" t="s">
        <v>167</v>
      </c>
      <c r="C56" s="22" t="s">
        <v>222</v>
      </c>
      <c r="D56" s="22" t="s">
        <v>223</v>
      </c>
      <c r="E56" s="22">
        <v>26557500</v>
      </c>
      <c r="F56" s="22">
        <v>0</v>
      </c>
      <c r="G56" s="22">
        <v>4426250</v>
      </c>
      <c r="H56" s="22">
        <v>0</v>
      </c>
    </row>
    <row r="57" spans="1:8" x14ac:dyDescent="0.35">
      <c r="A57" s="22" t="s">
        <v>114</v>
      </c>
      <c r="B57" s="22" t="s">
        <v>167</v>
      </c>
      <c r="C57" s="22" t="s">
        <v>224</v>
      </c>
      <c r="D57" s="22" t="s">
        <v>225</v>
      </c>
      <c r="E57" s="22">
        <v>52668531</v>
      </c>
      <c r="F57" s="22">
        <v>13517117</v>
      </c>
      <c r="G57" s="22">
        <v>8778089</v>
      </c>
      <c r="H57" s="22">
        <v>1535669</v>
      </c>
    </row>
    <row r="58" spans="1:8" x14ac:dyDescent="0.35">
      <c r="A58" s="22" t="s">
        <v>114</v>
      </c>
      <c r="B58" s="22" t="s">
        <v>167</v>
      </c>
      <c r="C58" s="22" t="s">
        <v>226</v>
      </c>
      <c r="D58" s="22" t="s">
        <v>227</v>
      </c>
      <c r="E58" s="22">
        <v>57563781</v>
      </c>
      <c r="F58" s="22">
        <v>5996703</v>
      </c>
      <c r="G58" s="22">
        <v>9593964</v>
      </c>
      <c r="H58" s="22">
        <v>2623837</v>
      </c>
    </row>
    <row r="59" spans="1:8" x14ac:dyDescent="0.35">
      <c r="A59" s="22" t="s">
        <v>114</v>
      </c>
      <c r="B59" s="22" t="s">
        <v>167</v>
      </c>
      <c r="C59" s="22" t="s">
        <v>228</v>
      </c>
      <c r="D59" s="22" t="s">
        <v>229</v>
      </c>
      <c r="E59" s="22">
        <v>29550059</v>
      </c>
      <c r="F59" s="22">
        <v>12205461</v>
      </c>
      <c r="G59" s="22">
        <v>4925010</v>
      </c>
      <c r="H59" s="22">
        <v>1508700</v>
      </c>
    </row>
    <row r="60" spans="1:8" x14ac:dyDescent="0.35">
      <c r="A60" s="22" t="s">
        <v>114</v>
      </c>
      <c r="B60" s="22" t="s">
        <v>167</v>
      </c>
      <c r="C60" s="22" t="s">
        <v>230</v>
      </c>
      <c r="D60" s="22" t="s">
        <v>231</v>
      </c>
      <c r="E60" s="22">
        <v>48147144</v>
      </c>
      <c r="F60" s="22">
        <v>6514679</v>
      </c>
      <c r="G60" s="22">
        <v>8024524</v>
      </c>
      <c r="H60" s="22">
        <v>1712107</v>
      </c>
    </row>
    <row r="61" spans="1:8" x14ac:dyDescent="0.35">
      <c r="A61" s="22" t="s">
        <v>114</v>
      </c>
      <c r="B61" s="22" t="s">
        <v>167</v>
      </c>
      <c r="C61" s="22" t="s">
        <v>232</v>
      </c>
      <c r="D61" s="22" t="s">
        <v>233</v>
      </c>
      <c r="E61" s="22">
        <v>95757312</v>
      </c>
      <c r="F61" s="22">
        <v>24083928</v>
      </c>
      <c r="G61" s="22">
        <v>15959552</v>
      </c>
      <c r="H61" s="22">
        <v>1194145</v>
      </c>
    </row>
    <row r="62" spans="1:8" x14ac:dyDescent="0.35">
      <c r="A62" s="22" t="s">
        <v>114</v>
      </c>
      <c r="B62" s="22" t="s">
        <v>167</v>
      </c>
      <c r="C62" s="22" t="s">
        <v>234</v>
      </c>
      <c r="D62" s="22" t="s">
        <v>235</v>
      </c>
      <c r="E62" s="22">
        <v>25734080</v>
      </c>
      <c r="F62" s="22">
        <v>0</v>
      </c>
      <c r="G62" s="22">
        <v>4289013</v>
      </c>
      <c r="H62" s="22">
        <v>0</v>
      </c>
    </row>
    <row r="63" spans="1:8" x14ac:dyDescent="0.35">
      <c r="A63" s="22" t="s">
        <v>114</v>
      </c>
      <c r="B63" s="22" t="s">
        <v>167</v>
      </c>
      <c r="C63" s="22" t="s">
        <v>236</v>
      </c>
      <c r="D63" s="22" t="s">
        <v>237</v>
      </c>
      <c r="E63" s="22">
        <v>133529079</v>
      </c>
      <c r="F63" s="22">
        <v>33042001</v>
      </c>
      <c r="G63" s="22">
        <v>22254846</v>
      </c>
      <c r="H63" s="22">
        <v>2885337</v>
      </c>
    </row>
    <row r="64" spans="1:8" x14ac:dyDescent="0.35">
      <c r="A64" s="22" t="s">
        <v>114</v>
      </c>
      <c r="B64" s="22" t="s">
        <v>167</v>
      </c>
      <c r="C64" s="22" t="s">
        <v>238</v>
      </c>
      <c r="D64" s="22" t="s">
        <v>239</v>
      </c>
      <c r="E64" s="22">
        <v>6411093</v>
      </c>
      <c r="F64" s="22">
        <v>0</v>
      </c>
      <c r="G64" s="22">
        <v>1068516</v>
      </c>
      <c r="H64" s="22">
        <v>0</v>
      </c>
    </row>
    <row r="65" spans="1:8" x14ac:dyDescent="0.35">
      <c r="A65" s="22" t="s">
        <v>114</v>
      </c>
      <c r="B65" s="22" t="s">
        <v>167</v>
      </c>
      <c r="C65" s="22" t="s">
        <v>240</v>
      </c>
      <c r="D65" s="22" t="s">
        <v>241</v>
      </c>
      <c r="E65" s="22">
        <v>20414073</v>
      </c>
      <c r="F65" s="22">
        <v>3816421</v>
      </c>
      <c r="G65" s="22">
        <v>3402346</v>
      </c>
      <c r="H65" s="22">
        <v>479285</v>
      </c>
    </row>
    <row r="66" spans="1:8" x14ac:dyDescent="0.35">
      <c r="A66" s="22" t="s">
        <v>114</v>
      </c>
      <c r="B66" s="22" t="s">
        <v>167</v>
      </c>
      <c r="C66" s="22" t="s">
        <v>242</v>
      </c>
      <c r="D66" s="22" t="s">
        <v>243</v>
      </c>
      <c r="E66" s="22">
        <v>36969294</v>
      </c>
      <c r="F66" s="22">
        <v>3794751</v>
      </c>
      <c r="G66" s="22">
        <v>6161549</v>
      </c>
      <c r="H66" s="22">
        <v>511503</v>
      </c>
    </row>
    <row r="67" spans="1:8" x14ac:dyDescent="0.35">
      <c r="A67" s="22" t="s">
        <v>114</v>
      </c>
      <c r="B67" s="22" t="s">
        <v>167</v>
      </c>
      <c r="C67" s="22" t="s">
        <v>244</v>
      </c>
      <c r="D67" s="22" t="s">
        <v>245</v>
      </c>
      <c r="E67" s="22">
        <v>39608694</v>
      </c>
      <c r="F67" s="22">
        <v>0</v>
      </c>
      <c r="G67" s="22">
        <v>6601449</v>
      </c>
      <c r="H67" s="22">
        <v>0</v>
      </c>
    </row>
    <row r="68" spans="1:8" x14ac:dyDescent="0.35">
      <c r="A68" s="22" t="s">
        <v>114</v>
      </c>
      <c r="B68" s="22" t="s">
        <v>167</v>
      </c>
      <c r="C68" s="22" t="s">
        <v>246</v>
      </c>
      <c r="D68" s="22" t="s">
        <v>247</v>
      </c>
      <c r="E68" s="22">
        <v>3143758</v>
      </c>
      <c r="F68" s="22">
        <v>0</v>
      </c>
      <c r="G68" s="22">
        <v>523960</v>
      </c>
      <c r="H68" s="22">
        <v>0</v>
      </c>
    </row>
    <row r="69" spans="1:8" x14ac:dyDescent="0.35">
      <c r="A69" s="22" t="s">
        <v>114</v>
      </c>
      <c r="B69" s="22" t="s">
        <v>167</v>
      </c>
      <c r="C69" s="22" t="s">
        <v>248</v>
      </c>
      <c r="D69" s="22" t="s">
        <v>249</v>
      </c>
      <c r="E69" s="22">
        <v>89258004</v>
      </c>
      <c r="F69" s="22">
        <v>0</v>
      </c>
      <c r="G69" s="22">
        <v>14876334</v>
      </c>
      <c r="H69" s="22">
        <v>0</v>
      </c>
    </row>
    <row r="70" spans="1:8" x14ac:dyDescent="0.35">
      <c r="A70" s="22" t="s">
        <v>114</v>
      </c>
      <c r="B70" s="22" t="s">
        <v>167</v>
      </c>
      <c r="C70" s="22" t="s">
        <v>250</v>
      </c>
      <c r="D70" s="22" t="s">
        <v>251</v>
      </c>
      <c r="E70" s="22">
        <v>155930616</v>
      </c>
      <c r="F70" s="22">
        <v>47261615</v>
      </c>
      <c r="G70" s="22">
        <v>25988436</v>
      </c>
      <c r="H70" s="22">
        <v>4972951</v>
      </c>
    </row>
    <row r="71" spans="1:8" x14ac:dyDescent="0.35">
      <c r="A71" s="22" t="s">
        <v>114</v>
      </c>
      <c r="B71" s="22" t="s">
        <v>167</v>
      </c>
      <c r="C71" s="22" t="s">
        <v>252</v>
      </c>
      <c r="D71" s="22" t="s">
        <v>253</v>
      </c>
      <c r="E71" s="22">
        <v>55033659</v>
      </c>
      <c r="F71" s="22">
        <v>0</v>
      </c>
      <c r="G71" s="22">
        <v>9172277</v>
      </c>
      <c r="H71" s="22">
        <v>0</v>
      </c>
    </row>
    <row r="72" spans="1:8" x14ac:dyDescent="0.35">
      <c r="A72" s="22" t="s">
        <v>114</v>
      </c>
      <c r="B72" s="22" t="s">
        <v>167</v>
      </c>
      <c r="C72" s="22" t="s">
        <v>254</v>
      </c>
      <c r="D72" s="22" t="s">
        <v>255</v>
      </c>
      <c r="E72" s="22">
        <v>24824910</v>
      </c>
      <c r="F72" s="22">
        <v>0</v>
      </c>
      <c r="G72" s="22">
        <v>4137485</v>
      </c>
      <c r="H72" s="22">
        <v>0</v>
      </c>
    </row>
    <row r="73" spans="1:8" x14ac:dyDescent="0.35">
      <c r="A73" s="22" t="s">
        <v>114</v>
      </c>
      <c r="B73" s="22" t="s">
        <v>167</v>
      </c>
      <c r="C73" s="22" t="s">
        <v>256</v>
      </c>
      <c r="D73" s="22" t="s">
        <v>257</v>
      </c>
      <c r="E73" s="22">
        <v>17030676</v>
      </c>
      <c r="F73" s="22">
        <v>1350877</v>
      </c>
      <c r="G73" s="22">
        <v>2838446</v>
      </c>
      <c r="H73" s="22">
        <v>236160</v>
      </c>
    </row>
    <row r="74" spans="1:8" x14ac:dyDescent="0.35">
      <c r="A74" s="22" t="s">
        <v>114</v>
      </c>
      <c r="B74" s="22" t="s">
        <v>167</v>
      </c>
      <c r="C74" s="22" t="s">
        <v>258</v>
      </c>
      <c r="D74" s="22" t="s">
        <v>259</v>
      </c>
      <c r="E74" s="22">
        <v>6617421</v>
      </c>
      <c r="F74" s="22">
        <v>260250</v>
      </c>
      <c r="G74" s="22">
        <v>1102904</v>
      </c>
      <c r="H74" s="22">
        <v>86750</v>
      </c>
    </row>
    <row r="75" spans="1:8" x14ac:dyDescent="0.35">
      <c r="A75" s="22" t="s">
        <v>114</v>
      </c>
      <c r="B75" s="22" t="s">
        <v>167</v>
      </c>
      <c r="C75" s="22" t="s">
        <v>260</v>
      </c>
      <c r="D75" s="22" t="s">
        <v>261</v>
      </c>
      <c r="E75" s="22">
        <v>38773572</v>
      </c>
      <c r="F75" s="22">
        <v>7798781</v>
      </c>
      <c r="G75" s="22">
        <v>6462262</v>
      </c>
      <c r="H75" s="22">
        <v>992144</v>
      </c>
    </row>
    <row r="76" spans="1:8" x14ac:dyDescent="0.35">
      <c r="A76" s="22" t="s">
        <v>114</v>
      </c>
      <c r="B76" s="22" t="s">
        <v>167</v>
      </c>
      <c r="C76" s="22" t="s">
        <v>262</v>
      </c>
      <c r="D76" s="22" t="s">
        <v>263</v>
      </c>
      <c r="E76" s="22">
        <v>19454850</v>
      </c>
      <c r="F76" s="22">
        <v>0</v>
      </c>
      <c r="G76" s="22">
        <v>3242475</v>
      </c>
      <c r="H76" s="22">
        <v>0</v>
      </c>
    </row>
    <row r="77" spans="1:8" x14ac:dyDescent="0.35">
      <c r="A77" s="22" t="s">
        <v>114</v>
      </c>
      <c r="B77" s="22" t="s">
        <v>167</v>
      </c>
      <c r="C77" s="22" t="s">
        <v>264</v>
      </c>
      <c r="D77" s="22" t="s">
        <v>265</v>
      </c>
      <c r="E77" s="22">
        <v>24261840</v>
      </c>
      <c r="F77" s="22">
        <v>7216564</v>
      </c>
      <c r="G77" s="22">
        <v>4043640</v>
      </c>
      <c r="H77" s="22">
        <v>1274323</v>
      </c>
    </row>
    <row r="78" spans="1:8" x14ac:dyDescent="0.35">
      <c r="A78" s="22" t="s">
        <v>114</v>
      </c>
      <c r="B78" s="22" t="s">
        <v>167</v>
      </c>
      <c r="C78" s="22" t="s">
        <v>266</v>
      </c>
      <c r="D78" s="22" t="s">
        <v>267</v>
      </c>
      <c r="E78" s="22">
        <v>125608454</v>
      </c>
      <c r="F78" s="22">
        <v>34229692</v>
      </c>
      <c r="G78" s="22">
        <v>20934742</v>
      </c>
      <c r="H78" s="22">
        <v>4158706</v>
      </c>
    </row>
    <row r="79" spans="1:8" x14ac:dyDescent="0.35">
      <c r="A79" s="22" t="s">
        <v>114</v>
      </c>
      <c r="B79" s="22" t="s">
        <v>167</v>
      </c>
      <c r="C79" s="22" t="s">
        <v>268</v>
      </c>
      <c r="D79" s="22" t="s">
        <v>269</v>
      </c>
      <c r="E79" s="22">
        <v>32711210</v>
      </c>
      <c r="F79" s="22">
        <v>1680214</v>
      </c>
      <c r="G79" s="22">
        <v>5451868</v>
      </c>
      <c r="H79" s="22">
        <v>421002</v>
      </c>
    </row>
    <row r="80" spans="1:8" x14ac:dyDescent="0.35">
      <c r="A80" s="22" t="s">
        <v>114</v>
      </c>
      <c r="B80" s="22" t="s">
        <v>167</v>
      </c>
      <c r="C80" s="22" t="s">
        <v>270</v>
      </c>
      <c r="D80" s="22" t="s">
        <v>271</v>
      </c>
      <c r="E80" s="22">
        <v>30139536</v>
      </c>
      <c r="F80" s="22">
        <v>302251</v>
      </c>
      <c r="G80" s="22">
        <v>5023256</v>
      </c>
      <c r="H80" s="22">
        <v>84170</v>
      </c>
    </row>
    <row r="81" spans="1:8" x14ac:dyDescent="0.35">
      <c r="A81" s="22" t="s">
        <v>114</v>
      </c>
      <c r="B81" s="22" t="s">
        <v>167</v>
      </c>
      <c r="C81" s="22" t="s">
        <v>272</v>
      </c>
      <c r="D81" s="22" t="s">
        <v>273</v>
      </c>
      <c r="E81" s="22">
        <v>19438500</v>
      </c>
      <c r="F81" s="22">
        <v>0</v>
      </c>
      <c r="G81" s="22">
        <v>3239750</v>
      </c>
      <c r="H81" s="22">
        <v>0</v>
      </c>
    </row>
    <row r="82" spans="1:8" x14ac:dyDescent="0.35">
      <c r="A82" s="22" t="s">
        <v>114</v>
      </c>
      <c r="B82" s="22" t="s">
        <v>167</v>
      </c>
      <c r="C82" s="22" t="s">
        <v>274</v>
      </c>
      <c r="D82" s="22" t="s">
        <v>275</v>
      </c>
      <c r="E82" s="22">
        <v>64846397</v>
      </c>
      <c r="F82" s="22">
        <v>11991423</v>
      </c>
      <c r="G82" s="22">
        <v>10807733</v>
      </c>
      <c r="H82" s="22">
        <v>2861273</v>
      </c>
    </row>
    <row r="83" spans="1:8" x14ac:dyDescent="0.35">
      <c r="A83" s="22" t="s">
        <v>114</v>
      </c>
      <c r="B83" s="22" t="s">
        <v>167</v>
      </c>
      <c r="C83" s="22" t="s">
        <v>276</v>
      </c>
      <c r="D83" s="22" t="s">
        <v>277</v>
      </c>
      <c r="E83" s="22">
        <v>31860305</v>
      </c>
      <c r="F83" s="22">
        <v>1511404</v>
      </c>
      <c r="G83" s="22">
        <v>5310051</v>
      </c>
      <c r="H83" s="22">
        <v>165616</v>
      </c>
    </row>
    <row r="84" spans="1:8" x14ac:dyDescent="0.35">
      <c r="A84" s="22" t="s">
        <v>114</v>
      </c>
      <c r="B84" s="22" t="s">
        <v>167</v>
      </c>
      <c r="C84" s="22" t="s">
        <v>278</v>
      </c>
      <c r="D84" s="22" t="s">
        <v>279</v>
      </c>
      <c r="E84" s="22">
        <v>42154760</v>
      </c>
      <c r="F84" s="22">
        <v>0</v>
      </c>
      <c r="G84" s="22">
        <v>7025793</v>
      </c>
      <c r="H84" s="22">
        <v>0</v>
      </c>
    </row>
    <row r="85" spans="1:8" x14ac:dyDescent="0.35">
      <c r="A85" s="22" t="s">
        <v>114</v>
      </c>
      <c r="B85" s="22" t="s">
        <v>167</v>
      </c>
      <c r="C85" s="22" t="s">
        <v>280</v>
      </c>
      <c r="D85" s="22" t="s">
        <v>281</v>
      </c>
      <c r="E85" s="22">
        <v>14461758</v>
      </c>
      <c r="F85" s="22">
        <v>950000</v>
      </c>
      <c r="G85" s="22">
        <v>2410293</v>
      </c>
      <c r="H85" s="22">
        <v>323070</v>
      </c>
    </row>
    <row r="86" spans="1:8" x14ac:dyDescent="0.35">
      <c r="A86" s="22" t="s">
        <v>114</v>
      </c>
      <c r="B86" s="22" t="s">
        <v>167</v>
      </c>
      <c r="C86" s="22" t="s">
        <v>282</v>
      </c>
      <c r="D86" s="22" t="s">
        <v>283</v>
      </c>
      <c r="E86" s="22">
        <v>23931657</v>
      </c>
      <c r="F86" s="22">
        <v>7540939</v>
      </c>
      <c r="G86" s="22">
        <v>3988610</v>
      </c>
      <c r="H86" s="22">
        <v>1300170</v>
      </c>
    </row>
    <row r="87" spans="1:8" x14ac:dyDescent="0.35">
      <c r="A87" s="22" t="s">
        <v>114</v>
      </c>
      <c r="B87" s="22" t="s">
        <v>167</v>
      </c>
      <c r="C87" s="22" t="s">
        <v>284</v>
      </c>
      <c r="D87" s="22" t="s">
        <v>285</v>
      </c>
      <c r="E87" s="22">
        <v>42267581</v>
      </c>
      <c r="F87" s="22">
        <v>7222932</v>
      </c>
      <c r="G87" s="22">
        <v>7044597</v>
      </c>
      <c r="H87" s="22">
        <v>87170</v>
      </c>
    </row>
    <row r="88" spans="1:8" x14ac:dyDescent="0.35">
      <c r="A88" s="22" t="s">
        <v>114</v>
      </c>
      <c r="B88" s="22" t="s">
        <v>167</v>
      </c>
      <c r="C88" s="22" t="s">
        <v>286</v>
      </c>
      <c r="D88" s="22" t="s">
        <v>287</v>
      </c>
      <c r="E88" s="22">
        <v>53075087</v>
      </c>
      <c r="F88" s="22">
        <v>3991616</v>
      </c>
      <c r="G88" s="22">
        <v>8845848</v>
      </c>
      <c r="H88" s="22">
        <v>567045</v>
      </c>
    </row>
    <row r="89" spans="1:8" x14ac:dyDescent="0.35">
      <c r="A89" s="22" t="s">
        <v>114</v>
      </c>
      <c r="B89" s="22" t="s">
        <v>167</v>
      </c>
      <c r="C89" s="22" t="s">
        <v>288</v>
      </c>
      <c r="D89" s="22" t="s">
        <v>289</v>
      </c>
      <c r="E89" s="22">
        <v>19462590</v>
      </c>
      <c r="F89" s="22">
        <v>0</v>
      </c>
      <c r="G89" s="22">
        <v>3243765</v>
      </c>
      <c r="H89" s="22">
        <v>0</v>
      </c>
    </row>
    <row r="90" spans="1:8" x14ac:dyDescent="0.35">
      <c r="A90" s="22" t="s">
        <v>114</v>
      </c>
      <c r="B90" s="22" t="s">
        <v>167</v>
      </c>
      <c r="C90" s="22" t="s">
        <v>290</v>
      </c>
      <c r="D90" s="22" t="s">
        <v>291</v>
      </c>
      <c r="E90" s="22">
        <v>34781954</v>
      </c>
      <c r="F90" s="22">
        <v>8794484</v>
      </c>
      <c r="G90" s="22">
        <v>5796992</v>
      </c>
      <c r="H90" s="22">
        <v>1298580</v>
      </c>
    </row>
    <row r="91" spans="1:8" x14ac:dyDescent="0.35">
      <c r="A91" s="22" t="s">
        <v>114</v>
      </c>
      <c r="B91" s="22" t="s">
        <v>167</v>
      </c>
      <c r="C91" s="22" t="s">
        <v>292</v>
      </c>
      <c r="D91" s="22" t="s">
        <v>293</v>
      </c>
      <c r="E91" s="22">
        <v>96060521</v>
      </c>
      <c r="F91" s="22">
        <v>2042764</v>
      </c>
      <c r="G91" s="22">
        <v>16010087</v>
      </c>
      <c r="H91" s="22">
        <v>297260</v>
      </c>
    </row>
    <row r="92" spans="1:8" x14ac:dyDescent="0.35">
      <c r="A92" s="22" t="s">
        <v>114</v>
      </c>
      <c r="B92" s="22" t="s">
        <v>294</v>
      </c>
      <c r="C92" s="22" t="s">
        <v>295</v>
      </c>
      <c r="D92" s="22" t="s">
        <v>296</v>
      </c>
      <c r="E92" s="22">
        <v>13240551</v>
      </c>
      <c r="F92" s="22">
        <v>5514990</v>
      </c>
      <c r="G92" s="22">
        <v>2206759</v>
      </c>
      <c r="H92" s="22">
        <v>543982</v>
      </c>
    </row>
    <row r="93" spans="1:8" x14ac:dyDescent="0.35">
      <c r="A93" s="22" t="s">
        <v>114</v>
      </c>
      <c r="B93" s="22" t="s">
        <v>294</v>
      </c>
      <c r="C93" s="22" t="s">
        <v>297</v>
      </c>
      <c r="D93" s="22" t="s">
        <v>298</v>
      </c>
      <c r="E93" s="22">
        <v>70071740</v>
      </c>
      <c r="F93" s="22">
        <v>34458204</v>
      </c>
      <c r="G93" s="22">
        <v>11678623</v>
      </c>
      <c r="H93" s="22">
        <v>7535633</v>
      </c>
    </row>
    <row r="94" spans="1:8" x14ac:dyDescent="0.35">
      <c r="A94" s="22" t="s">
        <v>114</v>
      </c>
      <c r="B94" s="22" t="s">
        <v>294</v>
      </c>
      <c r="C94" s="22" t="s">
        <v>299</v>
      </c>
      <c r="D94" s="22" t="s">
        <v>300</v>
      </c>
      <c r="E94" s="22">
        <v>19545014</v>
      </c>
      <c r="F94" s="22">
        <v>4362725</v>
      </c>
      <c r="G94" s="22">
        <v>3257502</v>
      </c>
      <c r="H94" s="22">
        <v>290569</v>
      </c>
    </row>
    <row r="95" spans="1:8" x14ac:dyDescent="0.35">
      <c r="A95" s="22" t="s">
        <v>114</v>
      </c>
      <c r="B95" s="22" t="s">
        <v>294</v>
      </c>
      <c r="C95" s="22" t="s">
        <v>301</v>
      </c>
      <c r="D95" s="22" t="s">
        <v>302</v>
      </c>
      <c r="E95" s="22">
        <v>2858252</v>
      </c>
      <c r="F95" s="22">
        <v>285534</v>
      </c>
      <c r="G95" s="22">
        <v>476375</v>
      </c>
      <c r="H95" s="22">
        <v>24859</v>
      </c>
    </row>
    <row r="96" spans="1:8" x14ac:dyDescent="0.35">
      <c r="A96" s="22" t="s">
        <v>114</v>
      </c>
      <c r="B96" s="22" t="s">
        <v>294</v>
      </c>
      <c r="C96" s="22" t="s">
        <v>303</v>
      </c>
      <c r="D96" s="22" t="s">
        <v>304</v>
      </c>
      <c r="E96" s="22">
        <v>4415414</v>
      </c>
      <c r="F96" s="22">
        <v>415380</v>
      </c>
      <c r="G96" s="22">
        <v>735902</v>
      </c>
      <c r="H96" s="22">
        <v>132495</v>
      </c>
    </row>
    <row r="97" spans="1:8" x14ac:dyDescent="0.35">
      <c r="A97" s="22" t="s">
        <v>114</v>
      </c>
      <c r="B97" s="22" t="s">
        <v>294</v>
      </c>
      <c r="C97" s="22" t="s">
        <v>305</v>
      </c>
      <c r="D97" s="22" t="s">
        <v>306</v>
      </c>
      <c r="E97" s="22">
        <v>10616166</v>
      </c>
      <c r="F97" s="22">
        <v>5666621</v>
      </c>
      <c r="G97" s="22">
        <v>1769361</v>
      </c>
      <c r="H97" s="22">
        <v>463871</v>
      </c>
    </row>
    <row r="98" spans="1:8" x14ac:dyDescent="0.35">
      <c r="A98" s="22" t="s">
        <v>114</v>
      </c>
      <c r="B98" s="22" t="s">
        <v>294</v>
      </c>
      <c r="C98" s="22" t="s">
        <v>307</v>
      </c>
      <c r="D98" s="22" t="s">
        <v>308</v>
      </c>
      <c r="E98" s="22">
        <v>2542788</v>
      </c>
      <c r="F98" s="22">
        <v>953459</v>
      </c>
      <c r="G98" s="22">
        <v>635697</v>
      </c>
      <c r="H98" s="22">
        <v>408152</v>
      </c>
    </row>
    <row r="99" spans="1:8" x14ac:dyDescent="0.35">
      <c r="A99" s="22" t="s">
        <v>114</v>
      </c>
      <c r="B99" s="22" t="s">
        <v>294</v>
      </c>
      <c r="C99" s="22" t="s">
        <v>309</v>
      </c>
      <c r="D99" s="22" t="s">
        <v>310</v>
      </c>
      <c r="E99" s="22">
        <v>9758286</v>
      </c>
      <c r="F99" s="22">
        <v>611337</v>
      </c>
      <c r="G99" s="22">
        <v>1626381</v>
      </c>
      <c r="H99" s="22">
        <v>123698</v>
      </c>
    </row>
    <row r="100" spans="1:8" x14ac:dyDescent="0.35">
      <c r="A100" s="22" t="s">
        <v>114</v>
      </c>
      <c r="B100" s="22" t="s">
        <v>294</v>
      </c>
      <c r="C100" s="22" t="s">
        <v>311</v>
      </c>
      <c r="D100" s="22" t="s">
        <v>312</v>
      </c>
      <c r="E100" s="22">
        <v>36573015</v>
      </c>
      <c r="F100" s="22">
        <v>13811067</v>
      </c>
      <c r="G100" s="22">
        <v>6095503</v>
      </c>
      <c r="H100" s="22">
        <v>2259402</v>
      </c>
    </row>
    <row r="101" spans="1:8" x14ac:dyDescent="0.35">
      <c r="A101" s="22" t="s">
        <v>114</v>
      </c>
      <c r="B101" s="22" t="s">
        <v>294</v>
      </c>
      <c r="C101" s="22" t="s">
        <v>313</v>
      </c>
      <c r="D101" s="22" t="s">
        <v>314</v>
      </c>
      <c r="E101" s="22">
        <v>4773756</v>
      </c>
      <c r="F101" s="22">
        <v>1742584</v>
      </c>
      <c r="G101" s="22">
        <v>795626</v>
      </c>
      <c r="H101" s="22">
        <v>231294</v>
      </c>
    </row>
    <row r="102" spans="1:8" x14ac:dyDescent="0.35">
      <c r="A102" s="22" t="s">
        <v>114</v>
      </c>
      <c r="B102" s="22" t="s">
        <v>294</v>
      </c>
      <c r="C102" s="22" t="s">
        <v>315</v>
      </c>
      <c r="D102" s="22" t="s">
        <v>316</v>
      </c>
      <c r="E102" s="22">
        <v>24124263</v>
      </c>
      <c r="F102" s="22">
        <v>15125339</v>
      </c>
      <c r="G102" s="22">
        <v>4020711</v>
      </c>
      <c r="H102" s="22">
        <v>1391849</v>
      </c>
    </row>
    <row r="103" spans="1:8" x14ac:dyDescent="0.35">
      <c r="A103" s="22" t="s">
        <v>114</v>
      </c>
      <c r="B103" s="22" t="s">
        <v>294</v>
      </c>
      <c r="C103" s="22" t="s">
        <v>317</v>
      </c>
      <c r="D103" s="22" t="s">
        <v>318</v>
      </c>
      <c r="E103" s="22">
        <v>6076676</v>
      </c>
      <c r="F103" s="22">
        <v>2449855</v>
      </c>
      <c r="G103" s="22">
        <v>1012779</v>
      </c>
      <c r="H103" s="22">
        <v>249061</v>
      </c>
    </row>
    <row r="104" spans="1:8" x14ac:dyDescent="0.35">
      <c r="A104" s="22" t="s">
        <v>114</v>
      </c>
      <c r="B104" s="22" t="s">
        <v>294</v>
      </c>
      <c r="C104" s="22" t="s">
        <v>319</v>
      </c>
      <c r="D104" s="22" t="s">
        <v>320</v>
      </c>
      <c r="E104" s="22">
        <v>3793091</v>
      </c>
      <c r="F104" s="22">
        <v>507496</v>
      </c>
      <c r="G104" s="22">
        <v>632182</v>
      </c>
      <c r="H104" s="22">
        <v>65790</v>
      </c>
    </row>
    <row r="105" spans="1:8" x14ac:dyDescent="0.35">
      <c r="A105" s="22" t="s">
        <v>114</v>
      </c>
      <c r="B105" s="22" t="s">
        <v>294</v>
      </c>
      <c r="C105" s="22" t="s">
        <v>321</v>
      </c>
      <c r="D105" s="22" t="s">
        <v>322</v>
      </c>
      <c r="E105" s="22">
        <v>4147230</v>
      </c>
      <c r="F105" s="22">
        <v>1389337</v>
      </c>
      <c r="G105" s="22">
        <v>691205</v>
      </c>
      <c r="H105" s="22">
        <v>102870</v>
      </c>
    </row>
    <row r="106" spans="1:8" x14ac:dyDescent="0.35">
      <c r="A106" s="22" t="s">
        <v>114</v>
      </c>
      <c r="B106" s="22" t="s">
        <v>294</v>
      </c>
      <c r="C106" s="22" t="s">
        <v>323</v>
      </c>
      <c r="D106" s="22" t="s">
        <v>324</v>
      </c>
      <c r="E106" s="22">
        <v>8584889</v>
      </c>
      <c r="F106" s="22">
        <v>4443985</v>
      </c>
      <c r="G106" s="22">
        <v>1430815</v>
      </c>
      <c r="H106" s="22">
        <v>447199</v>
      </c>
    </row>
    <row r="107" spans="1:8" x14ac:dyDescent="0.35">
      <c r="A107" s="22" t="s">
        <v>114</v>
      </c>
      <c r="B107" s="22" t="s">
        <v>294</v>
      </c>
      <c r="C107" s="22" t="s">
        <v>325</v>
      </c>
      <c r="D107" s="22" t="s">
        <v>326</v>
      </c>
      <c r="E107" s="22">
        <v>85084029</v>
      </c>
      <c r="F107" s="22">
        <v>40700706</v>
      </c>
      <c r="G107" s="22">
        <v>14180672</v>
      </c>
      <c r="H107" s="22">
        <v>4506070</v>
      </c>
    </row>
    <row r="108" spans="1:8" x14ac:dyDescent="0.35">
      <c r="A108" s="22" t="s">
        <v>114</v>
      </c>
      <c r="B108" s="22" t="s">
        <v>294</v>
      </c>
      <c r="C108" s="22" t="s">
        <v>327</v>
      </c>
      <c r="D108" s="22" t="s">
        <v>328</v>
      </c>
      <c r="E108" s="22">
        <v>19098129</v>
      </c>
      <c r="F108" s="22">
        <v>2928859</v>
      </c>
      <c r="G108" s="22">
        <v>3183022</v>
      </c>
      <c r="H108" s="22">
        <v>418594</v>
      </c>
    </row>
    <row r="109" spans="1:8" x14ac:dyDescent="0.35">
      <c r="A109" s="22" t="s">
        <v>114</v>
      </c>
      <c r="B109" s="22" t="s">
        <v>294</v>
      </c>
      <c r="C109" s="22" t="s">
        <v>329</v>
      </c>
      <c r="D109" s="22" t="s">
        <v>330</v>
      </c>
      <c r="E109" s="22">
        <v>15703235</v>
      </c>
      <c r="F109" s="22">
        <v>3498931</v>
      </c>
      <c r="G109" s="22">
        <v>2617206</v>
      </c>
      <c r="H109" s="22">
        <v>1190706</v>
      </c>
    </row>
    <row r="110" spans="1:8" x14ac:dyDescent="0.35">
      <c r="A110" s="22" t="s">
        <v>114</v>
      </c>
      <c r="B110" s="22" t="s">
        <v>294</v>
      </c>
      <c r="C110" s="22" t="s">
        <v>331</v>
      </c>
      <c r="D110" s="22" t="s">
        <v>332</v>
      </c>
      <c r="E110" s="22">
        <v>5395413</v>
      </c>
      <c r="F110" s="22">
        <v>1384399</v>
      </c>
      <c r="G110" s="22">
        <v>899236</v>
      </c>
      <c r="H110" s="22">
        <v>256557</v>
      </c>
    </row>
    <row r="111" spans="1:8" x14ac:dyDescent="0.35">
      <c r="A111" s="22" t="s">
        <v>114</v>
      </c>
      <c r="B111" s="22" t="s">
        <v>294</v>
      </c>
      <c r="C111" s="22" t="s">
        <v>333</v>
      </c>
      <c r="D111" s="22" t="s">
        <v>334</v>
      </c>
      <c r="E111" s="22">
        <v>11881164</v>
      </c>
      <c r="F111" s="22">
        <v>6135555</v>
      </c>
      <c r="G111" s="22">
        <v>1980194</v>
      </c>
      <c r="H111" s="22">
        <v>666622</v>
      </c>
    </row>
    <row r="112" spans="1:8" x14ac:dyDescent="0.35">
      <c r="A112" s="22" t="s">
        <v>114</v>
      </c>
      <c r="B112" s="22" t="s">
        <v>294</v>
      </c>
      <c r="C112" s="22" t="s">
        <v>335</v>
      </c>
      <c r="D112" s="22" t="s">
        <v>336</v>
      </c>
      <c r="E112" s="22">
        <v>29195316</v>
      </c>
      <c r="F112" s="22">
        <v>14455562</v>
      </c>
      <c r="G112" s="22">
        <v>4865886</v>
      </c>
      <c r="H112" s="22">
        <v>1314197</v>
      </c>
    </row>
    <row r="113" spans="1:8" x14ac:dyDescent="0.35">
      <c r="A113" s="22" t="s">
        <v>114</v>
      </c>
      <c r="B113" s="22" t="s">
        <v>294</v>
      </c>
      <c r="C113" s="22" t="s">
        <v>337</v>
      </c>
      <c r="D113" s="22" t="s">
        <v>338</v>
      </c>
      <c r="E113" s="22">
        <v>7605125</v>
      </c>
      <c r="F113" s="22">
        <v>3796202</v>
      </c>
      <c r="G113" s="22">
        <v>1267521</v>
      </c>
      <c r="H113" s="22">
        <v>266586</v>
      </c>
    </row>
    <row r="114" spans="1:8" x14ac:dyDescent="0.35">
      <c r="A114" s="22" t="s">
        <v>114</v>
      </c>
      <c r="B114" s="22" t="s">
        <v>294</v>
      </c>
      <c r="C114" s="22" t="s">
        <v>339</v>
      </c>
      <c r="D114" s="22" t="s">
        <v>340</v>
      </c>
      <c r="E114" s="22">
        <v>88996003</v>
      </c>
      <c r="F114" s="22">
        <v>14102243</v>
      </c>
      <c r="G114" s="22">
        <v>14832667</v>
      </c>
      <c r="H114" s="22">
        <v>2295751</v>
      </c>
    </row>
    <row r="115" spans="1:8" x14ac:dyDescent="0.35">
      <c r="A115" s="22" t="s">
        <v>114</v>
      </c>
      <c r="B115" s="22" t="s">
        <v>294</v>
      </c>
      <c r="C115" s="22" t="s">
        <v>341</v>
      </c>
      <c r="D115" s="22" t="s">
        <v>342</v>
      </c>
      <c r="E115" s="22">
        <v>4140341</v>
      </c>
      <c r="F115" s="22">
        <v>0</v>
      </c>
      <c r="G115" s="22">
        <v>690057</v>
      </c>
      <c r="H115" s="22">
        <v>0</v>
      </c>
    </row>
    <row r="116" spans="1:8" x14ac:dyDescent="0.35">
      <c r="A116" s="22" t="s">
        <v>114</v>
      </c>
      <c r="B116" s="22" t="s">
        <v>294</v>
      </c>
      <c r="C116" s="22" t="s">
        <v>343</v>
      </c>
      <c r="D116" s="22" t="s">
        <v>344</v>
      </c>
      <c r="E116" s="22">
        <v>11495036</v>
      </c>
      <c r="F116" s="22">
        <v>8468914</v>
      </c>
      <c r="G116" s="22">
        <v>1915839</v>
      </c>
      <c r="H116" s="22">
        <v>718582</v>
      </c>
    </row>
    <row r="117" spans="1:8" x14ac:dyDescent="0.35">
      <c r="A117" s="22" t="s">
        <v>114</v>
      </c>
      <c r="B117" s="22" t="s">
        <v>294</v>
      </c>
      <c r="C117" s="22" t="s">
        <v>345</v>
      </c>
      <c r="D117" s="22" t="s">
        <v>346</v>
      </c>
      <c r="E117" s="22">
        <v>3558278</v>
      </c>
      <c r="F117" s="22">
        <v>1504410</v>
      </c>
      <c r="G117" s="22">
        <v>593046</v>
      </c>
      <c r="H117" s="22">
        <v>178257</v>
      </c>
    </row>
    <row r="118" spans="1:8" x14ac:dyDescent="0.35">
      <c r="A118" s="22" t="s">
        <v>114</v>
      </c>
      <c r="B118" s="22" t="s">
        <v>294</v>
      </c>
      <c r="C118" s="22" t="s">
        <v>347</v>
      </c>
      <c r="D118" s="22" t="s">
        <v>348</v>
      </c>
      <c r="E118" s="22">
        <v>25134672</v>
      </c>
      <c r="F118" s="22">
        <v>15900354</v>
      </c>
      <c r="G118" s="22">
        <v>4189112</v>
      </c>
      <c r="H118" s="22">
        <v>906082</v>
      </c>
    </row>
    <row r="119" spans="1:8" x14ac:dyDescent="0.35">
      <c r="A119" s="22" t="s">
        <v>114</v>
      </c>
      <c r="B119" s="22" t="s">
        <v>294</v>
      </c>
      <c r="C119" s="22" t="s">
        <v>349</v>
      </c>
      <c r="D119" s="22" t="s">
        <v>350</v>
      </c>
      <c r="E119" s="22">
        <v>17264567</v>
      </c>
      <c r="F119" s="22">
        <v>3790458</v>
      </c>
      <c r="G119" s="22">
        <v>2877428</v>
      </c>
      <c r="H119" s="22">
        <v>599066</v>
      </c>
    </row>
    <row r="120" spans="1:8" x14ac:dyDescent="0.35">
      <c r="A120" s="22" t="s">
        <v>114</v>
      </c>
      <c r="B120" s="22" t="s">
        <v>294</v>
      </c>
      <c r="C120" s="22" t="s">
        <v>351</v>
      </c>
      <c r="D120" s="22" t="s">
        <v>352</v>
      </c>
      <c r="E120" s="22">
        <v>36274122</v>
      </c>
      <c r="F120" s="22">
        <v>11222916</v>
      </c>
      <c r="G120" s="22">
        <v>6045687</v>
      </c>
      <c r="H120" s="22">
        <v>1740020</v>
      </c>
    </row>
    <row r="121" spans="1:8" x14ac:dyDescent="0.35">
      <c r="A121" s="22" t="s">
        <v>114</v>
      </c>
      <c r="B121" s="22" t="s">
        <v>294</v>
      </c>
      <c r="C121" s="22" t="s">
        <v>353</v>
      </c>
      <c r="D121" s="22" t="s">
        <v>354</v>
      </c>
      <c r="E121" s="22">
        <v>30901224</v>
      </c>
      <c r="F121" s="22">
        <v>7822678</v>
      </c>
      <c r="G121" s="22">
        <v>5150204</v>
      </c>
      <c r="H121" s="22">
        <v>1057423</v>
      </c>
    </row>
    <row r="122" spans="1:8" x14ac:dyDescent="0.35">
      <c r="A122" s="22" t="s">
        <v>114</v>
      </c>
      <c r="B122" s="22" t="s">
        <v>294</v>
      </c>
      <c r="C122" s="22" t="s">
        <v>355</v>
      </c>
      <c r="D122" s="22" t="s">
        <v>356</v>
      </c>
      <c r="E122" s="22">
        <v>3555153</v>
      </c>
      <c r="F122" s="22">
        <v>917633</v>
      </c>
      <c r="G122" s="22">
        <v>592526</v>
      </c>
      <c r="H122" s="22">
        <v>111936</v>
      </c>
    </row>
    <row r="123" spans="1:8" x14ac:dyDescent="0.35">
      <c r="A123" s="22" t="s">
        <v>114</v>
      </c>
      <c r="B123" s="22" t="s">
        <v>294</v>
      </c>
      <c r="C123" s="22" t="s">
        <v>357</v>
      </c>
      <c r="D123" s="22" t="s">
        <v>358</v>
      </c>
      <c r="E123" s="22">
        <v>40791561</v>
      </c>
      <c r="F123" s="22">
        <v>12646198</v>
      </c>
      <c r="G123" s="22">
        <v>6798594</v>
      </c>
      <c r="H123" s="22">
        <v>1503082</v>
      </c>
    </row>
    <row r="124" spans="1:8" x14ac:dyDescent="0.35">
      <c r="A124" s="22" t="s">
        <v>114</v>
      </c>
      <c r="B124" s="22" t="s">
        <v>294</v>
      </c>
      <c r="C124" s="22" t="s">
        <v>359</v>
      </c>
      <c r="D124" s="22" t="s">
        <v>360</v>
      </c>
      <c r="E124" s="22">
        <v>5547903</v>
      </c>
      <c r="F124" s="22">
        <v>1861537</v>
      </c>
      <c r="G124" s="22">
        <v>924651</v>
      </c>
      <c r="H124" s="22">
        <v>249695</v>
      </c>
    </row>
    <row r="125" spans="1:8" x14ac:dyDescent="0.35">
      <c r="A125" s="22" t="s">
        <v>114</v>
      </c>
      <c r="B125" s="22" t="s">
        <v>294</v>
      </c>
      <c r="C125" s="22" t="s">
        <v>361</v>
      </c>
      <c r="D125" s="22" t="s">
        <v>362</v>
      </c>
      <c r="E125" s="22">
        <v>11631263</v>
      </c>
      <c r="F125" s="22">
        <v>1700356</v>
      </c>
      <c r="G125" s="22">
        <v>1938544</v>
      </c>
      <c r="H125" s="22">
        <v>302143</v>
      </c>
    </row>
    <row r="126" spans="1:8" x14ac:dyDescent="0.35">
      <c r="A126" s="22" t="s">
        <v>114</v>
      </c>
      <c r="B126" s="22" t="s">
        <v>294</v>
      </c>
      <c r="C126" s="22" t="s">
        <v>363</v>
      </c>
      <c r="D126" s="22" t="s">
        <v>364</v>
      </c>
      <c r="E126" s="22">
        <v>4676732</v>
      </c>
      <c r="F126" s="22">
        <v>190451</v>
      </c>
      <c r="G126" s="22">
        <v>779455</v>
      </c>
      <c r="H126" s="22">
        <v>59105</v>
      </c>
    </row>
    <row r="127" spans="1:8" x14ac:dyDescent="0.35">
      <c r="A127" s="22" t="s">
        <v>114</v>
      </c>
      <c r="B127" s="22" t="s">
        <v>294</v>
      </c>
      <c r="C127" s="22" t="s">
        <v>365</v>
      </c>
      <c r="D127" s="22" t="s">
        <v>366</v>
      </c>
      <c r="E127" s="22">
        <v>11529941</v>
      </c>
      <c r="F127" s="22">
        <v>4317740</v>
      </c>
      <c r="G127" s="22">
        <v>1921657</v>
      </c>
      <c r="H127" s="22">
        <v>511191</v>
      </c>
    </row>
    <row r="128" spans="1:8" x14ac:dyDescent="0.35">
      <c r="A128" s="22" t="s">
        <v>114</v>
      </c>
      <c r="B128" s="22" t="s">
        <v>294</v>
      </c>
      <c r="C128" s="22" t="s">
        <v>367</v>
      </c>
      <c r="D128" s="22" t="s">
        <v>368</v>
      </c>
      <c r="E128" s="22">
        <v>15570113</v>
      </c>
      <c r="F128" s="22">
        <v>14512917</v>
      </c>
      <c r="G128" s="22">
        <v>2595019</v>
      </c>
      <c r="H128" s="22">
        <v>1123686</v>
      </c>
    </row>
    <row r="129" spans="1:8" x14ac:dyDescent="0.35">
      <c r="A129" s="22" t="s">
        <v>114</v>
      </c>
      <c r="B129" s="22" t="s">
        <v>294</v>
      </c>
      <c r="C129" s="22" t="s">
        <v>369</v>
      </c>
      <c r="D129" s="22" t="s">
        <v>370</v>
      </c>
      <c r="E129" s="22">
        <v>9655796</v>
      </c>
      <c r="F129" s="22">
        <v>5468969</v>
      </c>
      <c r="G129" s="22">
        <v>1609299</v>
      </c>
      <c r="H129" s="22">
        <v>644883</v>
      </c>
    </row>
    <row r="130" spans="1:8" x14ac:dyDescent="0.35">
      <c r="A130" s="22" t="s">
        <v>114</v>
      </c>
      <c r="B130" s="22" t="s">
        <v>294</v>
      </c>
      <c r="C130" s="22" t="s">
        <v>371</v>
      </c>
      <c r="D130" s="22" t="s">
        <v>372</v>
      </c>
      <c r="E130" s="22">
        <v>8125950</v>
      </c>
      <c r="F130" s="22">
        <v>471732</v>
      </c>
      <c r="G130" s="22">
        <v>1354325</v>
      </c>
      <c r="H130" s="22">
        <v>39597</v>
      </c>
    </row>
    <row r="131" spans="1:8" x14ac:dyDescent="0.35">
      <c r="A131" s="22" t="s">
        <v>114</v>
      </c>
      <c r="B131" s="22" t="s">
        <v>294</v>
      </c>
      <c r="C131" s="22" t="s">
        <v>373</v>
      </c>
      <c r="D131" s="22" t="s">
        <v>374</v>
      </c>
      <c r="E131" s="22">
        <v>10430907</v>
      </c>
      <c r="F131" s="22">
        <v>283954</v>
      </c>
      <c r="G131" s="22">
        <v>1738485</v>
      </c>
      <c r="H131" s="22">
        <v>41282</v>
      </c>
    </row>
    <row r="132" spans="1:8" x14ac:dyDescent="0.35">
      <c r="A132" s="22" t="s">
        <v>114</v>
      </c>
      <c r="B132" s="22" t="s">
        <v>294</v>
      </c>
      <c r="C132" s="22" t="s">
        <v>375</v>
      </c>
      <c r="D132" s="22" t="s">
        <v>376</v>
      </c>
      <c r="E132" s="22">
        <v>3368102</v>
      </c>
      <c r="F132" s="22">
        <v>54602</v>
      </c>
      <c r="G132" s="22">
        <v>561350</v>
      </c>
      <c r="H132" s="22">
        <v>17132</v>
      </c>
    </row>
    <row r="133" spans="1:8" x14ac:dyDescent="0.35">
      <c r="A133" s="22" t="s">
        <v>114</v>
      </c>
      <c r="B133" s="22" t="s">
        <v>294</v>
      </c>
      <c r="C133" s="22" t="s">
        <v>377</v>
      </c>
      <c r="D133" s="22" t="s">
        <v>378</v>
      </c>
      <c r="E133" s="22">
        <v>17647179</v>
      </c>
      <c r="F133" s="22">
        <v>2479646</v>
      </c>
      <c r="G133" s="22">
        <v>2941197</v>
      </c>
      <c r="H133" s="22">
        <v>599870</v>
      </c>
    </row>
    <row r="134" spans="1:8" x14ac:dyDescent="0.35">
      <c r="A134" s="22" t="s">
        <v>114</v>
      </c>
      <c r="B134" s="22" t="s">
        <v>294</v>
      </c>
      <c r="C134" s="22" t="s">
        <v>379</v>
      </c>
      <c r="D134" s="22" t="s">
        <v>380</v>
      </c>
      <c r="E134" s="22">
        <v>15478286</v>
      </c>
      <c r="F134" s="22">
        <v>2399143</v>
      </c>
      <c r="G134" s="22">
        <v>2579714</v>
      </c>
      <c r="H134" s="22">
        <v>529302</v>
      </c>
    </row>
    <row r="135" spans="1:8" x14ac:dyDescent="0.35">
      <c r="A135" s="22" t="s">
        <v>114</v>
      </c>
      <c r="B135" s="22" t="s">
        <v>294</v>
      </c>
      <c r="C135" s="22" t="s">
        <v>381</v>
      </c>
      <c r="D135" s="22" t="s">
        <v>382</v>
      </c>
      <c r="E135" s="22">
        <v>52755381</v>
      </c>
      <c r="F135" s="22">
        <v>7565265</v>
      </c>
      <c r="G135" s="22">
        <v>8792564</v>
      </c>
      <c r="H135" s="22">
        <v>1199667</v>
      </c>
    </row>
    <row r="136" spans="1:8" x14ac:dyDescent="0.35">
      <c r="A136" s="22" t="s">
        <v>114</v>
      </c>
      <c r="B136" s="22" t="s">
        <v>294</v>
      </c>
      <c r="C136" s="22" t="s">
        <v>383</v>
      </c>
      <c r="D136" s="22" t="s">
        <v>384</v>
      </c>
      <c r="E136" s="22">
        <v>41615642</v>
      </c>
      <c r="F136" s="22">
        <v>4494227</v>
      </c>
      <c r="G136" s="22">
        <v>6935940</v>
      </c>
      <c r="H136" s="22">
        <v>1317188</v>
      </c>
    </row>
    <row r="137" spans="1:8" x14ac:dyDescent="0.35">
      <c r="A137" s="22" t="s">
        <v>114</v>
      </c>
      <c r="B137" s="22" t="s">
        <v>294</v>
      </c>
      <c r="C137" s="22" t="s">
        <v>385</v>
      </c>
      <c r="D137" s="22" t="s">
        <v>386</v>
      </c>
      <c r="E137" s="22">
        <v>27334644</v>
      </c>
      <c r="F137" s="22">
        <v>0</v>
      </c>
      <c r="G137" s="22">
        <v>4555774</v>
      </c>
      <c r="H137" s="22">
        <v>0</v>
      </c>
    </row>
    <row r="138" spans="1:8" x14ac:dyDescent="0.35">
      <c r="A138" s="22" t="s">
        <v>114</v>
      </c>
      <c r="B138" s="22" t="s">
        <v>294</v>
      </c>
      <c r="C138" s="22" t="s">
        <v>387</v>
      </c>
      <c r="D138" s="22" t="s">
        <v>388</v>
      </c>
      <c r="E138" s="22">
        <v>2799848</v>
      </c>
      <c r="F138" s="22">
        <v>613782</v>
      </c>
      <c r="G138" s="22">
        <v>466641</v>
      </c>
      <c r="H138" s="22">
        <v>94760</v>
      </c>
    </row>
    <row r="139" spans="1:8" x14ac:dyDescent="0.35">
      <c r="A139" s="22" t="s">
        <v>114</v>
      </c>
      <c r="B139" s="22" t="s">
        <v>294</v>
      </c>
      <c r="C139" s="22" t="s">
        <v>389</v>
      </c>
      <c r="D139" s="22" t="s">
        <v>390</v>
      </c>
      <c r="E139" s="22">
        <v>4497810</v>
      </c>
      <c r="F139" s="22">
        <v>904467</v>
      </c>
      <c r="G139" s="22">
        <v>749635</v>
      </c>
      <c r="H139" s="22">
        <v>177634</v>
      </c>
    </row>
    <row r="140" spans="1:8" x14ac:dyDescent="0.35">
      <c r="A140" s="22" t="s">
        <v>114</v>
      </c>
      <c r="B140" s="22" t="s">
        <v>294</v>
      </c>
      <c r="C140" s="22" t="s">
        <v>391</v>
      </c>
      <c r="D140" s="22" t="s">
        <v>392</v>
      </c>
      <c r="E140" s="22">
        <v>5324825</v>
      </c>
      <c r="F140" s="22">
        <v>1143022</v>
      </c>
      <c r="G140" s="22">
        <v>887471</v>
      </c>
      <c r="H140" s="22">
        <v>145102</v>
      </c>
    </row>
    <row r="141" spans="1:8" x14ac:dyDescent="0.35">
      <c r="A141" s="22" t="s">
        <v>114</v>
      </c>
      <c r="B141" s="22" t="s">
        <v>294</v>
      </c>
      <c r="C141" s="22" t="s">
        <v>393</v>
      </c>
      <c r="D141" s="22" t="s">
        <v>394</v>
      </c>
      <c r="E141" s="22">
        <v>4046676</v>
      </c>
      <c r="F141" s="22">
        <v>0</v>
      </c>
      <c r="G141" s="22">
        <v>674446</v>
      </c>
      <c r="H141" s="22">
        <v>0</v>
      </c>
    </row>
    <row r="142" spans="1:8" x14ac:dyDescent="0.35">
      <c r="A142" s="22" t="s">
        <v>114</v>
      </c>
      <c r="B142" s="22" t="s">
        <v>294</v>
      </c>
      <c r="C142" s="22" t="s">
        <v>395</v>
      </c>
      <c r="D142" s="22" t="s">
        <v>396</v>
      </c>
      <c r="E142" s="22">
        <v>5793495</v>
      </c>
      <c r="F142" s="22">
        <v>1523570</v>
      </c>
      <c r="G142" s="22">
        <v>965583</v>
      </c>
      <c r="H142" s="22">
        <v>213245</v>
      </c>
    </row>
    <row r="143" spans="1:8" x14ac:dyDescent="0.35">
      <c r="A143" s="22" t="s">
        <v>114</v>
      </c>
      <c r="B143" s="22" t="s">
        <v>294</v>
      </c>
      <c r="C143" s="22" t="s">
        <v>397</v>
      </c>
      <c r="D143" s="22" t="s">
        <v>398</v>
      </c>
      <c r="E143" s="22">
        <v>7071363</v>
      </c>
      <c r="F143" s="22">
        <v>1551358</v>
      </c>
      <c r="G143" s="22">
        <v>1178561</v>
      </c>
      <c r="H143" s="22">
        <v>159041</v>
      </c>
    </row>
    <row r="144" spans="1:8" x14ac:dyDescent="0.35">
      <c r="A144" s="22" t="s">
        <v>114</v>
      </c>
      <c r="B144" s="22" t="s">
        <v>294</v>
      </c>
      <c r="C144" s="22" t="s">
        <v>399</v>
      </c>
      <c r="D144" s="22" t="s">
        <v>400</v>
      </c>
      <c r="E144" s="22">
        <v>5767367</v>
      </c>
      <c r="F144" s="22">
        <v>3364904</v>
      </c>
      <c r="G144" s="22">
        <v>961228</v>
      </c>
      <c r="H144" s="22">
        <v>646584</v>
      </c>
    </row>
    <row r="145" spans="1:8" x14ac:dyDescent="0.35">
      <c r="A145" s="22" t="s">
        <v>114</v>
      </c>
      <c r="B145" s="22" t="s">
        <v>294</v>
      </c>
      <c r="C145" s="22" t="s">
        <v>401</v>
      </c>
      <c r="D145" s="22" t="s">
        <v>402</v>
      </c>
      <c r="E145" s="22">
        <v>2977154</v>
      </c>
      <c r="F145" s="22">
        <v>177199</v>
      </c>
      <c r="G145" s="22">
        <v>496192</v>
      </c>
      <c r="H145" s="22">
        <v>32267</v>
      </c>
    </row>
    <row r="146" spans="1:8" x14ac:dyDescent="0.35">
      <c r="A146" s="22" t="s">
        <v>114</v>
      </c>
      <c r="B146" s="22" t="s">
        <v>294</v>
      </c>
      <c r="C146" s="22" t="s">
        <v>403</v>
      </c>
      <c r="D146" s="22" t="s">
        <v>404</v>
      </c>
      <c r="E146" s="22">
        <v>2751354</v>
      </c>
      <c r="F146" s="22">
        <v>0</v>
      </c>
      <c r="G146" s="22">
        <v>458559</v>
      </c>
      <c r="H146" s="22">
        <v>0</v>
      </c>
    </row>
    <row r="147" spans="1:8" x14ac:dyDescent="0.35">
      <c r="A147" s="22" t="s">
        <v>114</v>
      </c>
      <c r="B147" s="22" t="s">
        <v>294</v>
      </c>
      <c r="C147" s="22" t="s">
        <v>405</v>
      </c>
      <c r="D147" s="22" t="s">
        <v>406</v>
      </c>
      <c r="E147" s="22">
        <v>5985863</v>
      </c>
      <c r="F147" s="22">
        <v>401986</v>
      </c>
      <c r="G147" s="22">
        <v>997644</v>
      </c>
      <c r="H147" s="22">
        <v>37958</v>
      </c>
    </row>
    <row r="148" spans="1:8" x14ac:dyDescent="0.35">
      <c r="A148" s="22" t="s">
        <v>114</v>
      </c>
      <c r="B148" s="22" t="s">
        <v>294</v>
      </c>
      <c r="C148" s="22" t="s">
        <v>407</v>
      </c>
      <c r="D148" s="22" t="s">
        <v>408</v>
      </c>
      <c r="E148" s="22">
        <v>34650162</v>
      </c>
      <c r="F148" s="22">
        <v>20354442</v>
      </c>
      <c r="G148" s="22">
        <v>5775027</v>
      </c>
      <c r="H148" s="22">
        <v>1631708</v>
      </c>
    </row>
    <row r="149" spans="1:8" x14ac:dyDescent="0.35">
      <c r="A149" s="22" t="s">
        <v>114</v>
      </c>
      <c r="B149" s="22" t="s">
        <v>294</v>
      </c>
      <c r="C149" s="22" t="s">
        <v>409</v>
      </c>
      <c r="D149" s="22" t="s">
        <v>410</v>
      </c>
      <c r="E149" s="22">
        <v>2815782</v>
      </c>
      <c r="F149" s="22">
        <v>1443392</v>
      </c>
      <c r="G149" s="22">
        <v>469297</v>
      </c>
      <c r="H149" s="22">
        <v>153742</v>
      </c>
    </row>
    <row r="150" spans="1:8" x14ac:dyDescent="0.35">
      <c r="A150" s="22" t="s">
        <v>114</v>
      </c>
      <c r="B150" s="22" t="s">
        <v>294</v>
      </c>
      <c r="C150" s="22" t="s">
        <v>411</v>
      </c>
      <c r="D150" s="22" t="s">
        <v>412</v>
      </c>
      <c r="E150" s="22">
        <v>8291079</v>
      </c>
      <c r="F150" s="22">
        <v>803136</v>
      </c>
      <c r="G150" s="22">
        <v>1381847</v>
      </c>
      <c r="H150" s="22">
        <v>52557</v>
      </c>
    </row>
    <row r="151" spans="1:8" x14ac:dyDescent="0.35">
      <c r="A151" s="22" t="s">
        <v>114</v>
      </c>
      <c r="B151" s="22" t="s">
        <v>294</v>
      </c>
      <c r="C151" s="22" t="s">
        <v>413</v>
      </c>
      <c r="D151" s="22" t="s">
        <v>414</v>
      </c>
      <c r="E151" s="22">
        <v>2312816</v>
      </c>
      <c r="F151" s="22">
        <v>205650</v>
      </c>
      <c r="G151" s="22">
        <v>385469</v>
      </c>
      <c r="H151" s="22">
        <v>26864</v>
      </c>
    </row>
    <row r="152" spans="1:8" x14ac:dyDescent="0.35">
      <c r="A152" s="22" t="s">
        <v>114</v>
      </c>
      <c r="B152" s="22" t="s">
        <v>294</v>
      </c>
      <c r="C152" s="22" t="s">
        <v>415</v>
      </c>
      <c r="D152" s="22" t="s">
        <v>416</v>
      </c>
      <c r="E152" s="22">
        <v>94957052</v>
      </c>
      <c r="F152" s="22">
        <v>18444115</v>
      </c>
      <c r="G152" s="22">
        <v>15826175</v>
      </c>
      <c r="H152" s="22">
        <v>1681815</v>
      </c>
    </row>
    <row r="153" spans="1:8" x14ac:dyDescent="0.35">
      <c r="A153" s="22" t="s">
        <v>114</v>
      </c>
      <c r="B153" s="22" t="s">
        <v>294</v>
      </c>
      <c r="C153" s="22" t="s">
        <v>417</v>
      </c>
      <c r="D153" s="22" t="s">
        <v>418</v>
      </c>
      <c r="E153" s="22">
        <v>36880847</v>
      </c>
      <c r="F153" s="22">
        <v>35458486</v>
      </c>
      <c r="G153" s="22">
        <v>6146808</v>
      </c>
      <c r="H153" s="22">
        <v>2221833</v>
      </c>
    </row>
    <row r="154" spans="1:8" x14ac:dyDescent="0.35">
      <c r="A154" s="22" t="s">
        <v>114</v>
      </c>
      <c r="B154" s="22" t="s">
        <v>294</v>
      </c>
      <c r="C154" s="22" t="s">
        <v>419</v>
      </c>
      <c r="D154" s="22" t="s">
        <v>420</v>
      </c>
      <c r="E154" s="22">
        <v>4679184</v>
      </c>
      <c r="F154" s="22">
        <v>1483350</v>
      </c>
      <c r="G154" s="22">
        <v>779864</v>
      </c>
      <c r="H154" s="22">
        <v>153566</v>
      </c>
    </row>
    <row r="155" spans="1:8" x14ac:dyDescent="0.35">
      <c r="A155" s="22" t="s">
        <v>114</v>
      </c>
      <c r="B155" s="22" t="s">
        <v>294</v>
      </c>
      <c r="C155" s="22" t="s">
        <v>421</v>
      </c>
      <c r="D155" s="22" t="s">
        <v>422</v>
      </c>
      <c r="E155" s="22">
        <v>4800526</v>
      </c>
      <c r="F155" s="22">
        <v>4300886</v>
      </c>
      <c r="G155" s="22">
        <v>800088</v>
      </c>
      <c r="H155" s="22">
        <v>247933</v>
      </c>
    </row>
    <row r="156" spans="1:8" x14ac:dyDescent="0.35">
      <c r="A156" s="22" t="s">
        <v>114</v>
      </c>
      <c r="B156" s="22" t="s">
        <v>294</v>
      </c>
      <c r="C156" s="22" t="s">
        <v>423</v>
      </c>
      <c r="D156" s="22" t="s">
        <v>424</v>
      </c>
      <c r="E156" s="22">
        <v>35075273</v>
      </c>
      <c r="F156" s="22">
        <v>23253425</v>
      </c>
      <c r="G156" s="22">
        <v>5845879</v>
      </c>
      <c r="H156" s="22">
        <v>2282725</v>
      </c>
    </row>
    <row r="157" spans="1:8" x14ac:dyDescent="0.35">
      <c r="A157" s="22" t="s">
        <v>114</v>
      </c>
      <c r="B157" s="22" t="s">
        <v>294</v>
      </c>
      <c r="C157" s="22" t="s">
        <v>425</v>
      </c>
      <c r="D157" s="22" t="s">
        <v>426</v>
      </c>
      <c r="E157" s="22">
        <v>11988974</v>
      </c>
      <c r="F157" s="22">
        <v>3141819</v>
      </c>
      <c r="G157" s="22">
        <v>1998162</v>
      </c>
      <c r="H157" s="22">
        <v>343770</v>
      </c>
    </row>
    <row r="158" spans="1:8" x14ac:dyDescent="0.35">
      <c r="A158" s="22" t="s">
        <v>114</v>
      </c>
      <c r="B158" s="22" t="s">
        <v>294</v>
      </c>
      <c r="C158" s="22" t="s">
        <v>427</v>
      </c>
      <c r="D158" s="22" t="s">
        <v>428</v>
      </c>
      <c r="E158" s="22">
        <v>5856530</v>
      </c>
      <c r="F158" s="22">
        <v>1072236</v>
      </c>
      <c r="G158" s="22">
        <v>976089</v>
      </c>
      <c r="H158" s="22">
        <v>225251</v>
      </c>
    </row>
    <row r="159" spans="1:8" x14ac:dyDescent="0.35">
      <c r="A159" s="22" t="s">
        <v>114</v>
      </c>
      <c r="B159" s="22" t="s">
        <v>294</v>
      </c>
      <c r="C159" s="22" t="s">
        <v>429</v>
      </c>
      <c r="D159" s="22" t="s">
        <v>430</v>
      </c>
      <c r="E159" s="22">
        <v>15273488</v>
      </c>
      <c r="F159" s="22">
        <v>3890035</v>
      </c>
      <c r="G159" s="22">
        <v>2545581</v>
      </c>
      <c r="H159" s="22">
        <v>2202200</v>
      </c>
    </row>
    <row r="160" spans="1:8" x14ac:dyDescent="0.35">
      <c r="A160" s="22" t="s">
        <v>114</v>
      </c>
      <c r="B160" s="22" t="s">
        <v>294</v>
      </c>
      <c r="C160" s="22" t="s">
        <v>431</v>
      </c>
      <c r="D160" s="22" t="s">
        <v>432</v>
      </c>
      <c r="E160" s="22">
        <v>27576930</v>
      </c>
      <c r="F160" s="22">
        <v>14612386</v>
      </c>
      <c r="G160" s="22">
        <v>4596155</v>
      </c>
      <c r="H160" s="22">
        <v>1264150</v>
      </c>
    </row>
    <row r="161" spans="1:8" x14ac:dyDescent="0.35">
      <c r="A161" s="22" t="s">
        <v>114</v>
      </c>
      <c r="B161" s="22" t="s">
        <v>294</v>
      </c>
      <c r="C161" s="22" t="s">
        <v>433</v>
      </c>
      <c r="D161" s="22" t="s">
        <v>434</v>
      </c>
      <c r="E161" s="22">
        <v>8119743</v>
      </c>
      <c r="F161" s="22">
        <v>919462</v>
      </c>
      <c r="G161" s="22">
        <v>1353291</v>
      </c>
      <c r="H161" s="22">
        <v>184809</v>
      </c>
    </row>
    <row r="162" spans="1:8" x14ac:dyDescent="0.35">
      <c r="A162" s="22" t="s">
        <v>114</v>
      </c>
      <c r="B162" s="22" t="s">
        <v>294</v>
      </c>
      <c r="C162" s="22" t="s">
        <v>435</v>
      </c>
      <c r="D162" s="22" t="s">
        <v>436</v>
      </c>
      <c r="E162" s="22">
        <v>6213725</v>
      </c>
      <c r="F162" s="22">
        <v>983083</v>
      </c>
      <c r="G162" s="22">
        <v>1035620</v>
      </c>
      <c r="H162" s="22">
        <v>201074</v>
      </c>
    </row>
    <row r="163" spans="1:8" x14ac:dyDescent="0.35">
      <c r="A163" s="22" t="s">
        <v>114</v>
      </c>
      <c r="B163" s="22" t="s">
        <v>294</v>
      </c>
      <c r="C163" s="22" t="s">
        <v>437</v>
      </c>
      <c r="D163" s="22" t="s">
        <v>438</v>
      </c>
      <c r="E163" s="22">
        <v>11887140</v>
      </c>
      <c r="F163" s="22">
        <v>9013565</v>
      </c>
      <c r="G163" s="22">
        <v>1981190</v>
      </c>
      <c r="H163" s="22">
        <v>906535</v>
      </c>
    </row>
    <row r="164" spans="1:8" x14ac:dyDescent="0.35">
      <c r="A164" s="22" t="s">
        <v>114</v>
      </c>
      <c r="B164" s="22" t="s">
        <v>294</v>
      </c>
      <c r="C164" s="22" t="s">
        <v>439</v>
      </c>
      <c r="D164" s="22" t="s">
        <v>440</v>
      </c>
      <c r="E164" s="22">
        <v>18982518</v>
      </c>
      <c r="F164" s="22">
        <v>5442642</v>
      </c>
      <c r="G164" s="22">
        <v>3163753</v>
      </c>
      <c r="H164" s="22">
        <v>616193</v>
      </c>
    </row>
    <row r="165" spans="1:8" x14ac:dyDescent="0.35">
      <c r="A165" s="22" t="s">
        <v>114</v>
      </c>
      <c r="B165" s="22" t="s">
        <v>294</v>
      </c>
      <c r="C165" s="22" t="s">
        <v>441</v>
      </c>
      <c r="D165" s="22" t="s">
        <v>442</v>
      </c>
      <c r="E165" s="22">
        <v>10092810</v>
      </c>
      <c r="F165" s="22">
        <v>4671662</v>
      </c>
      <c r="G165" s="22">
        <v>1682135</v>
      </c>
      <c r="H165" s="22">
        <v>494430</v>
      </c>
    </row>
    <row r="166" spans="1:8" x14ac:dyDescent="0.35">
      <c r="A166" s="22" t="s">
        <v>114</v>
      </c>
      <c r="B166" s="22" t="s">
        <v>294</v>
      </c>
      <c r="C166" s="22" t="s">
        <v>443</v>
      </c>
      <c r="D166" s="22" t="s">
        <v>444</v>
      </c>
      <c r="E166" s="22">
        <v>8015321</v>
      </c>
      <c r="F166" s="22">
        <v>1410221</v>
      </c>
      <c r="G166" s="22">
        <v>1335887</v>
      </c>
      <c r="H166" s="22">
        <v>376965</v>
      </c>
    </row>
    <row r="167" spans="1:8" x14ac:dyDescent="0.35">
      <c r="A167" s="22" t="s">
        <v>114</v>
      </c>
      <c r="B167" s="22" t="s">
        <v>294</v>
      </c>
      <c r="C167" s="22" t="s">
        <v>445</v>
      </c>
      <c r="D167" s="22" t="s">
        <v>446</v>
      </c>
      <c r="E167" s="22">
        <v>30850257</v>
      </c>
      <c r="F167" s="22">
        <v>6219163</v>
      </c>
      <c r="G167" s="22">
        <v>5141710</v>
      </c>
      <c r="H167" s="22">
        <v>1028233</v>
      </c>
    </row>
    <row r="168" spans="1:8" x14ac:dyDescent="0.35">
      <c r="A168" s="22" t="s">
        <v>114</v>
      </c>
      <c r="B168" s="22" t="s">
        <v>294</v>
      </c>
      <c r="C168" s="22" t="s">
        <v>447</v>
      </c>
      <c r="D168" s="22" t="s">
        <v>448</v>
      </c>
      <c r="E168" s="22">
        <v>3370412</v>
      </c>
      <c r="F168" s="22">
        <v>1373366</v>
      </c>
      <c r="G168" s="22">
        <v>561735</v>
      </c>
      <c r="H168" s="22">
        <v>120038</v>
      </c>
    </row>
    <row r="169" spans="1:8" x14ac:dyDescent="0.35">
      <c r="A169" s="22" t="s">
        <v>114</v>
      </c>
      <c r="B169" s="22" t="s">
        <v>294</v>
      </c>
      <c r="C169" s="22" t="s">
        <v>449</v>
      </c>
      <c r="D169" s="22" t="s">
        <v>450</v>
      </c>
      <c r="E169" s="22">
        <v>7201188</v>
      </c>
      <c r="F169" s="22">
        <v>1474412</v>
      </c>
      <c r="G169" s="22">
        <v>1200198</v>
      </c>
      <c r="H169" s="22">
        <v>269722</v>
      </c>
    </row>
    <row r="170" spans="1:8" x14ac:dyDescent="0.35">
      <c r="A170" s="22" t="s">
        <v>114</v>
      </c>
      <c r="B170" s="22" t="s">
        <v>294</v>
      </c>
      <c r="C170" s="22" t="s">
        <v>451</v>
      </c>
      <c r="D170" s="22" t="s">
        <v>452</v>
      </c>
      <c r="E170" s="22">
        <v>32925050</v>
      </c>
      <c r="F170" s="22">
        <v>15823596</v>
      </c>
      <c r="G170" s="22">
        <v>5487508</v>
      </c>
      <c r="H170" s="22">
        <v>7874326</v>
      </c>
    </row>
    <row r="171" spans="1:8" x14ac:dyDescent="0.35">
      <c r="A171" s="22" t="s">
        <v>114</v>
      </c>
      <c r="B171" s="22" t="s">
        <v>294</v>
      </c>
      <c r="C171" s="22" t="s">
        <v>453</v>
      </c>
      <c r="D171" s="22" t="s">
        <v>454</v>
      </c>
      <c r="E171" s="22">
        <v>5037749</v>
      </c>
      <c r="F171" s="22">
        <v>388324</v>
      </c>
      <c r="G171" s="22">
        <v>839625</v>
      </c>
      <c r="H171" s="22">
        <v>75808</v>
      </c>
    </row>
    <row r="172" spans="1:8" x14ac:dyDescent="0.35">
      <c r="A172" s="22" t="s">
        <v>114</v>
      </c>
      <c r="B172" s="22" t="s">
        <v>294</v>
      </c>
      <c r="C172" s="22" t="s">
        <v>455</v>
      </c>
      <c r="D172" s="22" t="s">
        <v>456</v>
      </c>
      <c r="E172" s="22">
        <v>5070816</v>
      </c>
      <c r="F172" s="22">
        <v>791884</v>
      </c>
      <c r="G172" s="22">
        <v>845136</v>
      </c>
      <c r="H172" s="22">
        <v>86358</v>
      </c>
    </row>
    <row r="173" spans="1:8" x14ac:dyDescent="0.35">
      <c r="A173" s="22" t="s">
        <v>114</v>
      </c>
      <c r="B173" s="22" t="s">
        <v>294</v>
      </c>
      <c r="C173" s="22" t="s">
        <v>457</v>
      </c>
      <c r="D173" s="22" t="s">
        <v>458</v>
      </c>
      <c r="E173" s="22">
        <v>23354292</v>
      </c>
      <c r="F173" s="22">
        <v>10013260</v>
      </c>
      <c r="G173" s="22">
        <v>3892382</v>
      </c>
      <c r="H173" s="22">
        <v>1095709</v>
      </c>
    </row>
    <row r="174" spans="1:8" x14ac:dyDescent="0.35">
      <c r="A174" s="22" t="s">
        <v>114</v>
      </c>
      <c r="B174" s="22" t="s">
        <v>294</v>
      </c>
      <c r="C174" s="22" t="s">
        <v>459</v>
      </c>
      <c r="D174" s="22" t="s">
        <v>460</v>
      </c>
      <c r="E174" s="22">
        <v>1404479</v>
      </c>
      <c r="F174" s="22">
        <v>153116</v>
      </c>
      <c r="G174" s="22">
        <v>234080</v>
      </c>
      <c r="H174" s="22">
        <v>31911</v>
      </c>
    </row>
    <row r="175" spans="1:8" x14ac:dyDescent="0.35">
      <c r="A175" s="22" t="s">
        <v>114</v>
      </c>
      <c r="B175" s="22" t="s">
        <v>294</v>
      </c>
      <c r="C175" s="22" t="s">
        <v>461</v>
      </c>
      <c r="D175" s="22" t="s">
        <v>462</v>
      </c>
      <c r="E175" s="22">
        <v>24077771</v>
      </c>
      <c r="F175" s="22">
        <v>5004359</v>
      </c>
      <c r="G175" s="22">
        <v>4012962</v>
      </c>
      <c r="H175" s="22">
        <v>699518</v>
      </c>
    </row>
    <row r="176" spans="1:8" x14ac:dyDescent="0.35">
      <c r="A176" s="22" t="s">
        <v>114</v>
      </c>
      <c r="B176" s="22" t="s">
        <v>294</v>
      </c>
      <c r="C176" s="22" t="s">
        <v>463</v>
      </c>
      <c r="D176" s="22" t="s">
        <v>464</v>
      </c>
      <c r="E176" s="22">
        <v>64065363</v>
      </c>
      <c r="F176" s="22">
        <v>21321648</v>
      </c>
      <c r="G176" s="22">
        <v>10677561</v>
      </c>
      <c r="H176" s="22">
        <v>2159322</v>
      </c>
    </row>
    <row r="177" spans="1:8" x14ac:dyDescent="0.35">
      <c r="A177" s="22" t="s">
        <v>114</v>
      </c>
      <c r="B177" s="22" t="s">
        <v>294</v>
      </c>
      <c r="C177" s="22" t="s">
        <v>465</v>
      </c>
      <c r="D177" s="22" t="s">
        <v>466</v>
      </c>
      <c r="E177" s="22">
        <v>47459034</v>
      </c>
      <c r="F177" s="22">
        <v>24414007</v>
      </c>
      <c r="G177" s="22">
        <v>7909839</v>
      </c>
      <c r="H177" s="22">
        <v>3644454</v>
      </c>
    </row>
    <row r="178" spans="1:8" x14ac:dyDescent="0.35">
      <c r="A178" s="22" t="s">
        <v>114</v>
      </c>
      <c r="B178" s="22" t="s">
        <v>294</v>
      </c>
      <c r="C178" s="22" t="s">
        <v>467</v>
      </c>
      <c r="D178" s="22" t="s">
        <v>468</v>
      </c>
      <c r="E178" s="22">
        <v>14044352</v>
      </c>
      <c r="F178" s="22">
        <v>5836620</v>
      </c>
      <c r="G178" s="22">
        <v>2340725</v>
      </c>
      <c r="H178" s="22">
        <v>694429</v>
      </c>
    </row>
    <row r="179" spans="1:8" x14ac:dyDescent="0.35">
      <c r="A179" s="22" t="s">
        <v>114</v>
      </c>
      <c r="B179" s="22" t="s">
        <v>294</v>
      </c>
      <c r="C179" s="22" t="s">
        <v>469</v>
      </c>
      <c r="D179" s="22" t="s">
        <v>470</v>
      </c>
      <c r="E179" s="22">
        <v>6193664</v>
      </c>
      <c r="F179" s="22">
        <v>784544</v>
      </c>
      <c r="G179" s="22">
        <v>1032277</v>
      </c>
      <c r="H179" s="22">
        <v>183440</v>
      </c>
    </row>
    <row r="180" spans="1:8" x14ac:dyDescent="0.35">
      <c r="A180" s="22" t="s">
        <v>114</v>
      </c>
      <c r="B180" s="22" t="s">
        <v>294</v>
      </c>
      <c r="C180" s="22" t="s">
        <v>471</v>
      </c>
      <c r="D180" s="22" t="s">
        <v>472</v>
      </c>
      <c r="E180" s="22">
        <v>55903698</v>
      </c>
      <c r="F180" s="22">
        <v>30334420</v>
      </c>
      <c r="G180" s="22">
        <v>9317283</v>
      </c>
      <c r="H180" s="22">
        <v>2341286</v>
      </c>
    </row>
    <row r="181" spans="1:8" x14ac:dyDescent="0.35">
      <c r="A181" s="22" t="s">
        <v>114</v>
      </c>
      <c r="B181" s="22" t="s">
        <v>294</v>
      </c>
      <c r="C181" s="22" t="s">
        <v>473</v>
      </c>
      <c r="D181" s="22" t="s">
        <v>474</v>
      </c>
      <c r="E181" s="22">
        <v>37955334</v>
      </c>
      <c r="F181" s="22">
        <v>9312468</v>
      </c>
      <c r="G181" s="22">
        <v>6325889</v>
      </c>
      <c r="H181" s="22">
        <v>1320219</v>
      </c>
    </row>
    <row r="182" spans="1:8" x14ac:dyDescent="0.35">
      <c r="A182" s="22" t="s">
        <v>114</v>
      </c>
      <c r="B182" s="22" t="s">
        <v>294</v>
      </c>
      <c r="C182" s="22" t="s">
        <v>475</v>
      </c>
      <c r="D182" s="22" t="s">
        <v>476</v>
      </c>
      <c r="E182" s="22">
        <v>4477203</v>
      </c>
      <c r="F182" s="22">
        <v>3086838</v>
      </c>
      <c r="G182" s="22">
        <v>746201</v>
      </c>
      <c r="H182" s="22">
        <v>341504</v>
      </c>
    </row>
    <row r="183" spans="1:8" x14ac:dyDescent="0.35">
      <c r="A183" s="22" t="s">
        <v>114</v>
      </c>
      <c r="B183" s="22" t="s">
        <v>294</v>
      </c>
      <c r="C183" s="22" t="s">
        <v>477</v>
      </c>
      <c r="D183" s="22" t="s">
        <v>478</v>
      </c>
      <c r="E183" s="22">
        <v>12852755</v>
      </c>
      <c r="F183" s="22">
        <v>7287347</v>
      </c>
      <c r="G183" s="22">
        <v>2142126</v>
      </c>
      <c r="H183" s="22">
        <v>657137</v>
      </c>
    </row>
    <row r="184" spans="1:8" x14ac:dyDescent="0.35">
      <c r="A184" s="22" t="s">
        <v>114</v>
      </c>
      <c r="B184" s="22" t="s">
        <v>294</v>
      </c>
      <c r="C184" s="22" t="s">
        <v>479</v>
      </c>
      <c r="D184" s="22" t="s">
        <v>480</v>
      </c>
      <c r="E184" s="22">
        <v>8371214</v>
      </c>
      <c r="F184" s="22">
        <v>5021143</v>
      </c>
      <c r="G184" s="22">
        <v>1395202</v>
      </c>
      <c r="H184" s="22">
        <v>498658</v>
      </c>
    </row>
    <row r="185" spans="1:8" x14ac:dyDescent="0.35">
      <c r="A185" s="22" t="s">
        <v>114</v>
      </c>
      <c r="B185" s="22" t="s">
        <v>294</v>
      </c>
      <c r="C185" s="22" t="s">
        <v>481</v>
      </c>
      <c r="D185" s="22" t="s">
        <v>482</v>
      </c>
      <c r="E185" s="22">
        <v>4766612</v>
      </c>
      <c r="F185" s="22">
        <v>752214</v>
      </c>
      <c r="G185" s="22">
        <v>794435</v>
      </c>
      <c r="H185" s="22">
        <v>99777</v>
      </c>
    </row>
    <row r="186" spans="1:8" x14ac:dyDescent="0.35">
      <c r="A186" s="22" t="s">
        <v>114</v>
      </c>
      <c r="B186" s="22" t="s">
        <v>294</v>
      </c>
      <c r="C186" s="22" t="s">
        <v>483</v>
      </c>
      <c r="D186" s="22" t="s">
        <v>484</v>
      </c>
      <c r="E186" s="22">
        <v>9042945</v>
      </c>
      <c r="F186" s="22">
        <v>1447438</v>
      </c>
      <c r="G186" s="22">
        <v>1507158</v>
      </c>
      <c r="H186" s="22">
        <v>168216</v>
      </c>
    </row>
    <row r="187" spans="1:8" x14ac:dyDescent="0.35">
      <c r="A187" s="22" t="s">
        <v>114</v>
      </c>
      <c r="B187" s="22" t="s">
        <v>294</v>
      </c>
      <c r="C187" s="22" t="s">
        <v>485</v>
      </c>
      <c r="D187" s="22" t="s">
        <v>486</v>
      </c>
      <c r="E187" s="22">
        <v>5025518</v>
      </c>
      <c r="F187" s="22">
        <v>3574972</v>
      </c>
      <c r="G187" s="22">
        <v>837586</v>
      </c>
      <c r="H187" s="22">
        <v>346603</v>
      </c>
    </row>
    <row r="188" spans="1:8" x14ac:dyDescent="0.35">
      <c r="A188" s="22" t="s">
        <v>114</v>
      </c>
      <c r="B188" s="22" t="s">
        <v>294</v>
      </c>
      <c r="C188" s="22" t="s">
        <v>487</v>
      </c>
      <c r="D188" s="22" t="s">
        <v>488</v>
      </c>
      <c r="E188" s="22">
        <v>13885827</v>
      </c>
      <c r="F188" s="22">
        <v>828151</v>
      </c>
      <c r="G188" s="22">
        <v>2314305</v>
      </c>
      <c r="H188" s="22">
        <v>78184</v>
      </c>
    </row>
    <row r="189" spans="1:8" x14ac:dyDescent="0.35">
      <c r="A189" s="22" t="s">
        <v>114</v>
      </c>
      <c r="B189" s="22" t="s">
        <v>294</v>
      </c>
      <c r="C189" s="22" t="s">
        <v>489</v>
      </c>
      <c r="D189" s="22" t="s">
        <v>490</v>
      </c>
      <c r="E189" s="22">
        <v>3888928</v>
      </c>
      <c r="F189" s="22">
        <v>466875</v>
      </c>
      <c r="G189" s="22">
        <v>648154</v>
      </c>
      <c r="H189" s="22">
        <v>65667</v>
      </c>
    </row>
    <row r="190" spans="1:8" x14ac:dyDescent="0.35">
      <c r="A190" s="22" t="s">
        <v>114</v>
      </c>
      <c r="B190" s="22" t="s">
        <v>294</v>
      </c>
      <c r="C190" s="22" t="s">
        <v>491</v>
      </c>
      <c r="D190" s="22" t="s">
        <v>492</v>
      </c>
      <c r="E190" s="22">
        <v>26037368</v>
      </c>
      <c r="F190" s="22">
        <v>12007551</v>
      </c>
      <c r="G190" s="22">
        <v>4339562</v>
      </c>
      <c r="H190" s="22">
        <v>980096</v>
      </c>
    </row>
    <row r="191" spans="1:8" x14ac:dyDescent="0.35">
      <c r="A191" s="22" t="s">
        <v>114</v>
      </c>
      <c r="B191" s="22" t="s">
        <v>294</v>
      </c>
      <c r="C191" s="22" t="s">
        <v>493</v>
      </c>
      <c r="D191" s="22" t="s">
        <v>494</v>
      </c>
      <c r="E191" s="22">
        <v>17205075</v>
      </c>
      <c r="F191" s="22">
        <v>11666706</v>
      </c>
      <c r="G191" s="22">
        <v>2867513</v>
      </c>
      <c r="H191" s="22">
        <v>1577734</v>
      </c>
    </row>
    <row r="192" spans="1:8" x14ac:dyDescent="0.35">
      <c r="A192" s="22" t="s">
        <v>114</v>
      </c>
      <c r="B192" s="22" t="s">
        <v>294</v>
      </c>
      <c r="C192" s="22" t="s">
        <v>495</v>
      </c>
      <c r="D192" s="22" t="s">
        <v>496</v>
      </c>
      <c r="E192" s="22">
        <v>5469353</v>
      </c>
      <c r="F192" s="22">
        <v>2148316</v>
      </c>
      <c r="G192" s="22">
        <v>911559</v>
      </c>
      <c r="H192" s="22">
        <v>275775</v>
      </c>
    </row>
    <row r="193" spans="1:8" x14ac:dyDescent="0.35">
      <c r="A193" s="22" t="s">
        <v>114</v>
      </c>
      <c r="B193" s="22" t="s">
        <v>294</v>
      </c>
      <c r="C193" s="22" t="s">
        <v>497</v>
      </c>
      <c r="D193" s="22" t="s">
        <v>498</v>
      </c>
      <c r="E193" s="22">
        <v>9584735</v>
      </c>
      <c r="F193" s="22">
        <v>3221466</v>
      </c>
      <c r="G193" s="22">
        <v>1597456</v>
      </c>
      <c r="H193" s="22">
        <v>622893</v>
      </c>
    </row>
    <row r="194" spans="1:8" x14ac:dyDescent="0.35">
      <c r="A194" s="22" t="s">
        <v>114</v>
      </c>
      <c r="B194" s="22" t="s">
        <v>294</v>
      </c>
      <c r="C194" s="22" t="s">
        <v>499</v>
      </c>
      <c r="D194" s="22" t="s">
        <v>500</v>
      </c>
      <c r="E194" s="22">
        <v>29303295</v>
      </c>
      <c r="F194" s="22">
        <v>3750000</v>
      </c>
      <c r="G194" s="22">
        <v>4883883</v>
      </c>
      <c r="H194" s="22">
        <v>632300</v>
      </c>
    </row>
    <row r="195" spans="1:8" x14ac:dyDescent="0.35">
      <c r="A195" s="22" t="s">
        <v>114</v>
      </c>
      <c r="B195" s="22" t="s">
        <v>294</v>
      </c>
      <c r="C195" s="22" t="s">
        <v>501</v>
      </c>
      <c r="D195" s="22" t="s">
        <v>502</v>
      </c>
      <c r="E195" s="22">
        <v>4503494</v>
      </c>
      <c r="F195" s="22">
        <v>892601</v>
      </c>
      <c r="G195" s="22">
        <v>750582</v>
      </c>
      <c r="H195" s="22">
        <v>120410</v>
      </c>
    </row>
    <row r="196" spans="1:8" x14ac:dyDescent="0.35">
      <c r="A196" s="22" t="s">
        <v>114</v>
      </c>
      <c r="B196" s="22" t="s">
        <v>294</v>
      </c>
      <c r="C196" s="22" t="s">
        <v>503</v>
      </c>
      <c r="D196" s="22" t="s">
        <v>504</v>
      </c>
      <c r="E196" s="22">
        <v>22558745</v>
      </c>
      <c r="F196" s="22">
        <v>8635642</v>
      </c>
      <c r="G196" s="22">
        <v>3759791</v>
      </c>
      <c r="H196" s="22">
        <v>1308478</v>
      </c>
    </row>
    <row r="197" spans="1:8" x14ac:dyDescent="0.35">
      <c r="A197" s="22" t="s">
        <v>114</v>
      </c>
      <c r="B197" s="22" t="s">
        <v>294</v>
      </c>
      <c r="C197" s="22" t="s">
        <v>505</v>
      </c>
      <c r="D197" s="22" t="s">
        <v>506</v>
      </c>
      <c r="E197" s="22">
        <v>47075826</v>
      </c>
      <c r="F197" s="22">
        <v>14015217</v>
      </c>
      <c r="G197" s="22">
        <v>7845971</v>
      </c>
      <c r="H197" s="22">
        <v>2038106</v>
      </c>
    </row>
    <row r="198" spans="1:8" x14ac:dyDescent="0.35">
      <c r="A198" s="22" t="s">
        <v>114</v>
      </c>
      <c r="B198" s="22" t="s">
        <v>507</v>
      </c>
      <c r="C198" s="22" t="s">
        <v>508</v>
      </c>
      <c r="D198" s="22" t="s">
        <v>509</v>
      </c>
      <c r="E198" s="22">
        <v>2543498</v>
      </c>
      <c r="F198" s="22">
        <v>2024000</v>
      </c>
      <c r="G198" s="22">
        <v>423916</v>
      </c>
      <c r="H198" s="22">
        <v>95080</v>
      </c>
    </row>
    <row r="199" spans="1:8" x14ac:dyDescent="0.35">
      <c r="A199" s="22" t="s">
        <v>114</v>
      </c>
      <c r="B199" s="22" t="s">
        <v>507</v>
      </c>
      <c r="C199" s="22" t="s">
        <v>510</v>
      </c>
      <c r="D199" s="22" t="s">
        <v>511</v>
      </c>
      <c r="E199" s="22">
        <v>3973559</v>
      </c>
      <c r="F199" s="22">
        <v>0</v>
      </c>
      <c r="G199" s="22">
        <v>662260</v>
      </c>
      <c r="H199" s="22">
        <v>0</v>
      </c>
    </row>
    <row r="200" spans="1:8" x14ac:dyDescent="0.35">
      <c r="A200" s="22" t="s">
        <v>114</v>
      </c>
      <c r="B200" s="22" t="s">
        <v>507</v>
      </c>
      <c r="C200" s="22" t="s">
        <v>512</v>
      </c>
      <c r="D200" s="22" t="s">
        <v>513</v>
      </c>
      <c r="E200" s="22">
        <v>3818415</v>
      </c>
      <c r="F200" s="22">
        <v>2860426</v>
      </c>
      <c r="G200" s="22">
        <v>636403</v>
      </c>
      <c r="H200" s="22">
        <v>236258</v>
      </c>
    </row>
    <row r="201" spans="1:8" x14ac:dyDescent="0.35">
      <c r="A201" s="22" t="s">
        <v>114</v>
      </c>
      <c r="B201" s="22" t="s">
        <v>507</v>
      </c>
      <c r="C201" s="22" t="s">
        <v>514</v>
      </c>
      <c r="D201" s="22" t="s">
        <v>515</v>
      </c>
      <c r="E201" s="22">
        <v>565869</v>
      </c>
      <c r="F201" s="22">
        <v>220873</v>
      </c>
      <c r="G201" s="22">
        <v>141467</v>
      </c>
      <c r="H201" s="22">
        <v>57821</v>
      </c>
    </row>
    <row r="202" spans="1:8" x14ac:dyDescent="0.35">
      <c r="A202" s="22" t="s">
        <v>114</v>
      </c>
      <c r="B202" s="22" t="s">
        <v>507</v>
      </c>
      <c r="C202" s="22" t="s">
        <v>516</v>
      </c>
      <c r="D202" s="22" t="s">
        <v>517</v>
      </c>
      <c r="E202" s="22">
        <v>525015</v>
      </c>
      <c r="F202" s="22">
        <v>0</v>
      </c>
      <c r="G202" s="22">
        <v>87503</v>
      </c>
      <c r="H202" s="22">
        <v>0</v>
      </c>
    </row>
    <row r="203" spans="1:8" x14ac:dyDescent="0.35">
      <c r="A203" s="22" t="s">
        <v>114</v>
      </c>
      <c r="B203" s="22" t="s">
        <v>507</v>
      </c>
      <c r="C203" s="22" t="s">
        <v>518</v>
      </c>
      <c r="D203" s="22" t="s">
        <v>519</v>
      </c>
      <c r="E203" s="22">
        <v>1537338</v>
      </c>
      <c r="F203" s="22">
        <v>0</v>
      </c>
      <c r="G203" s="22">
        <v>256223</v>
      </c>
      <c r="H203" s="22">
        <v>0</v>
      </c>
    </row>
    <row r="204" spans="1:8" x14ac:dyDescent="0.35">
      <c r="A204" s="22" t="s">
        <v>114</v>
      </c>
      <c r="B204" s="22" t="s">
        <v>507</v>
      </c>
      <c r="C204" s="22" t="s">
        <v>520</v>
      </c>
      <c r="D204" s="22" t="s">
        <v>521</v>
      </c>
      <c r="E204" s="22">
        <v>1899767</v>
      </c>
      <c r="F204" s="22">
        <v>335994</v>
      </c>
      <c r="G204" s="22">
        <v>316628</v>
      </c>
      <c r="H204" s="22">
        <v>38904</v>
      </c>
    </row>
    <row r="205" spans="1:8" x14ac:dyDescent="0.35">
      <c r="A205" s="22" t="s">
        <v>114</v>
      </c>
      <c r="B205" s="22" t="s">
        <v>507</v>
      </c>
      <c r="C205" s="22" t="s">
        <v>522</v>
      </c>
      <c r="D205" s="22" t="s">
        <v>523</v>
      </c>
      <c r="E205" s="22">
        <v>874643</v>
      </c>
      <c r="F205" s="22">
        <v>91878</v>
      </c>
      <c r="G205" s="22">
        <v>145774</v>
      </c>
      <c r="H205" s="22">
        <v>15569</v>
      </c>
    </row>
    <row r="206" spans="1:8" x14ac:dyDescent="0.35">
      <c r="A206" s="22" t="s">
        <v>114</v>
      </c>
      <c r="B206" s="22" t="s">
        <v>507</v>
      </c>
      <c r="C206" s="22" t="s">
        <v>524</v>
      </c>
      <c r="D206" s="22" t="s">
        <v>525</v>
      </c>
      <c r="E206" s="22">
        <v>896907</v>
      </c>
      <c r="F206" s="22">
        <v>148958</v>
      </c>
      <c r="G206" s="22">
        <v>149485</v>
      </c>
      <c r="H206" s="22">
        <v>9526</v>
      </c>
    </row>
    <row r="207" spans="1:8" x14ac:dyDescent="0.35">
      <c r="A207" s="22" t="s">
        <v>114</v>
      </c>
      <c r="B207" s="22" t="s">
        <v>507</v>
      </c>
      <c r="C207" s="22" t="s">
        <v>526</v>
      </c>
      <c r="D207" s="22" t="s">
        <v>527</v>
      </c>
      <c r="E207" s="22">
        <v>2676803</v>
      </c>
      <c r="F207" s="22">
        <v>1345717</v>
      </c>
      <c r="G207" s="22">
        <v>446134</v>
      </c>
      <c r="H207" s="22">
        <v>133533</v>
      </c>
    </row>
    <row r="208" spans="1:8" x14ac:dyDescent="0.35">
      <c r="A208" s="22" t="s">
        <v>114</v>
      </c>
      <c r="B208" s="22" t="s">
        <v>507</v>
      </c>
      <c r="C208" s="22" t="s">
        <v>528</v>
      </c>
      <c r="D208" s="22" t="s">
        <v>529</v>
      </c>
      <c r="E208" s="22">
        <v>1606149</v>
      </c>
      <c r="F208" s="22">
        <v>0</v>
      </c>
      <c r="G208" s="22">
        <v>267691</v>
      </c>
      <c r="H208" s="22">
        <v>0</v>
      </c>
    </row>
    <row r="209" spans="1:8" x14ac:dyDescent="0.35">
      <c r="A209" s="22" t="s">
        <v>114</v>
      </c>
      <c r="B209" s="22" t="s">
        <v>507</v>
      </c>
      <c r="C209" s="22" t="s">
        <v>530</v>
      </c>
      <c r="D209" s="22" t="s">
        <v>531</v>
      </c>
      <c r="E209" s="22">
        <v>916313</v>
      </c>
      <c r="F209" s="22">
        <v>94635</v>
      </c>
      <c r="G209" s="22">
        <v>152719</v>
      </c>
      <c r="H209" s="22">
        <v>7190</v>
      </c>
    </row>
    <row r="210" spans="1:8" x14ac:dyDescent="0.35">
      <c r="A210" s="22" t="s">
        <v>114</v>
      </c>
      <c r="B210" s="22" t="s">
        <v>507</v>
      </c>
      <c r="C210" s="22" t="s">
        <v>532</v>
      </c>
      <c r="D210" s="22" t="s">
        <v>533</v>
      </c>
      <c r="E210" s="22">
        <v>566397</v>
      </c>
      <c r="F210" s="22">
        <v>0</v>
      </c>
      <c r="G210" s="22">
        <v>94400</v>
      </c>
      <c r="H210" s="22">
        <v>0</v>
      </c>
    </row>
    <row r="211" spans="1:8" x14ac:dyDescent="0.35">
      <c r="A211" s="22" t="s">
        <v>114</v>
      </c>
      <c r="B211" s="22" t="s">
        <v>507</v>
      </c>
      <c r="C211" s="22" t="s">
        <v>534</v>
      </c>
      <c r="D211" s="22" t="s">
        <v>535</v>
      </c>
      <c r="E211" s="22">
        <v>4903230</v>
      </c>
      <c r="F211" s="22">
        <v>3076608</v>
      </c>
      <c r="G211" s="22">
        <v>817205</v>
      </c>
      <c r="H211" s="22">
        <v>180694</v>
      </c>
    </row>
    <row r="212" spans="1:8" x14ac:dyDescent="0.35">
      <c r="A212" s="22" t="s">
        <v>114</v>
      </c>
      <c r="B212" s="22" t="s">
        <v>507</v>
      </c>
      <c r="C212" s="22" t="s">
        <v>536</v>
      </c>
      <c r="D212" s="22" t="s">
        <v>537</v>
      </c>
      <c r="E212" s="22">
        <v>2438724</v>
      </c>
      <c r="F212" s="22">
        <v>0</v>
      </c>
      <c r="G212" s="22">
        <v>406454</v>
      </c>
      <c r="H212" s="22">
        <v>0</v>
      </c>
    </row>
    <row r="213" spans="1:8" x14ac:dyDescent="0.35">
      <c r="A213" s="22" t="s">
        <v>114</v>
      </c>
      <c r="B213" s="22" t="s">
        <v>507</v>
      </c>
      <c r="C213" s="22" t="s">
        <v>538</v>
      </c>
      <c r="D213" s="22" t="s">
        <v>539</v>
      </c>
      <c r="E213" s="22">
        <v>1832532</v>
      </c>
      <c r="F213" s="22">
        <v>445507</v>
      </c>
      <c r="G213" s="22">
        <v>305422</v>
      </c>
      <c r="H213" s="22">
        <v>200157</v>
      </c>
    </row>
    <row r="214" spans="1:8" x14ac:dyDescent="0.35">
      <c r="A214" s="22" t="s">
        <v>114</v>
      </c>
      <c r="B214" s="22" t="s">
        <v>507</v>
      </c>
      <c r="C214" s="22" t="s">
        <v>540</v>
      </c>
      <c r="D214" s="22" t="s">
        <v>541</v>
      </c>
      <c r="E214" s="22">
        <v>1127105</v>
      </c>
      <c r="F214" s="22">
        <v>179550</v>
      </c>
      <c r="G214" s="22">
        <v>187851</v>
      </c>
      <c r="H214" s="22">
        <v>21546</v>
      </c>
    </row>
    <row r="215" spans="1:8" x14ac:dyDescent="0.35">
      <c r="A215" s="22" t="s">
        <v>114</v>
      </c>
      <c r="B215" s="22" t="s">
        <v>507</v>
      </c>
      <c r="C215" s="22" t="s">
        <v>542</v>
      </c>
      <c r="D215" s="22" t="s">
        <v>543</v>
      </c>
      <c r="E215" s="22">
        <v>1641791</v>
      </c>
      <c r="F215" s="22">
        <v>268340</v>
      </c>
      <c r="G215" s="22">
        <v>273632</v>
      </c>
      <c r="H215" s="22">
        <v>44021</v>
      </c>
    </row>
    <row r="216" spans="1:8" x14ac:dyDescent="0.35">
      <c r="A216" s="22" t="s">
        <v>114</v>
      </c>
      <c r="B216" s="22" t="s">
        <v>507</v>
      </c>
      <c r="C216" s="22" t="s">
        <v>544</v>
      </c>
      <c r="D216" s="22" t="s">
        <v>545</v>
      </c>
      <c r="E216" s="22">
        <v>2226116</v>
      </c>
      <c r="F216" s="22">
        <v>0</v>
      </c>
      <c r="G216" s="22">
        <v>371019</v>
      </c>
      <c r="H216" s="22">
        <v>0</v>
      </c>
    </row>
    <row r="217" spans="1:8" x14ac:dyDescent="0.35">
      <c r="A217" s="22" t="s">
        <v>114</v>
      </c>
      <c r="B217" s="22" t="s">
        <v>507</v>
      </c>
      <c r="C217" s="22" t="s">
        <v>546</v>
      </c>
      <c r="D217" s="22" t="s">
        <v>547</v>
      </c>
      <c r="E217" s="22">
        <v>2023223</v>
      </c>
      <c r="F217" s="22">
        <v>5326</v>
      </c>
      <c r="G217" s="22">
        <v>337204</v>
      </c>
      <c r="H217" s="22">
        <v>5652</v>
      </c>
    </row>
    <row r="218" spans="1:8" x14ac:dyDescent="0.35">
      <c r="A218" s="22" t="s">
        <v>114</v>
      </c>
      <c r="B218" s="22" t="s">
        <v>507</v>
      </c>
      <c r="C218" s="22" t="s">
        <v>548</v>
      </c>
      <c r="D218" s="22" t="s">
        <v>549</v>
      </c>
      <c r="E218" s="22">
        <v>951559</v>
      </c>
      <c r="F218" s="22">
        <v>431310</v>
      </c>
      <c r="G218" s="22">
        <v>159593</v>
      </c>
      <c r="H218" s="22">
        <v>60136</v>
      </c>
    </row>
    <row r="219" spans="1:8" x14ac:dyDescent="0.35">
      <c r="A219" s="22" t="s">
        <v>114</v>
      </c>
      <c r="B219" s="22" t="s">
        <v>507</v>
      </c>
      <c r="C219" s="22" t="s">
        <v>550</v>
      </c>
      <c r="D219" s="22" t="s">
        <v>551</v>
      </c>
      <c r="E219" s="22">
        <v>2022552</v>
      </c>
      <c r="F219" s="22">
        <v>34144</v>
      </c>
      <c r="G219" s="22">
        <v>337092</v>
      </c>
      <c r="H219" s="22">
        <v>10264</v>
      </c>
    </row>
    <row r="220" spans="1:8" x14ac:dyDescent="0.35">
      <c r="A220" s="22" t="s">
        <v>114</v>
      </c>
      <c r="B220" s="22" t="s">
        <v>507</v>
      </c>
      <c r="C220" s="22" t="s">
        <v>552</v>
      </c>
      <c r="D220" s="22" t="s">
        <v>553</v>
      </c>
      <c r="E220" s="22">
        <v>1380897</v>
      </c>
      <c r="F220" s="22">
        <v>0</v>
      </c>
      <c r="G220" s="22">
        <v>230150</v>
      </c>
      <c r="H220" s="22">
        <v>0</v>
      </c>
    </row>
    <row r="221" spans="1:8" x14ac:dyDescent="0.35">
      <c r="A221" s="22" t="s">
        <v>114</v>
      </c>
      <c r="B221" s="22" t="s">
        <v>507</v>
      </c>
      <c r="C221" s="22" t="s">
        <v>554</v>
      </c>
      <c r="D221" s="22" t="s">
        <v>555</v>
      </c>
      <c r="E221" s="22">
        <v>3558414</v>
      </c>
      <c r="F221" s="22">
        <v>3820037</v>
      </c>
      <c r="G221" s="22">
        <v>593069</v>
      </c>
      <c r="H221" s="22">
        <v>389029</v>
      </c>
    </row>
    <row r="222" spans="1:8" x14ac:dyDescent="0.35">
      <c r="A222" s="22" t="s">
        <v>114</v>
      </c>
      <c r="B222" s="22" t="s">
        <v>507</v>
      </c>
      <c r="C222" s="22" t="s">
        <v>556</v>
      </c>
      <c r="D222" s="22" t="s">
        <v>557</v>
      </c>
      <c r="E222" s="22">
        <v>932508</v>
      </c>
      <c r="F222" s="22">
        <v>0</v>
      </c>
      <c r="G222" s="22">
        <v>155418</v>
      </c>
      <c r="H222" s="22">
        <v>0</v>
      </c>
    </row>
    <row r="223" spans="1:8" x14ac:dyDescent="0.35">
      <c r="A223" s="22" t="s">
        <v>114</v>
      </c>
      <c r="B223" s="22" t="s">
        <v>507</v>
      </c>
      <c r="C223" s="22" t="s">
        <v>558</v>
      </c>
      <c r="D223" s="22" t="s">
        <v>559</v>
      </c>
      <c r="E223" s="22">
        <v>654624</v>
      </c>
      <c r="F223" s="22">
        <v>0</v>
      </c>
      <c r="G223" s="22">
        <v>109104</v>
      </c>
      <c r="H223" s="22">
        <v>0</v>
      </c>
    </row>
    <row r="224" spans="1:8" x14ac:dyDescent="0.35">
      <c r="A224" s="22" t="s">
        <v>114</v>
      </c>
      <c r="B224" s="22" t="s">
        <v>507</v>
      </c>
      <c r="C224" s="22" t="s">
        <v>560</v>
      </c>
      <c r="D224" s="22" t="s">
        <v>561</v>
      </c>
      <c r="E224" s="22">
        <v>1348054</v>
      </c>
      <c r="F224" s="22">
        <v>472611</v>
      </c>
      <c r="G224" s="22">
        <v>224676</v>
      </c>
      <c r="H224" s="22">
        <v>65456</v>
      </c>
    </row>
    <row r="225" spans="1:8" x14ac:dyDescent="0.35">
      <c r="A225" s="22" t="s">
        <v>114</v>
      </c>
      <c r="B225" s="22" t="s">
        <v>507</v>
      </c>
      <c r="C225" s="22" t="s">
        <v>562</v>
      </c>
      <c r="D225" s="22" t="s">
        <v>563</v>
      </c>
      <c r="E225" s="22">
        <v>336564</v>
      </c>
      <c r="F225" s="22">
        <v>0</v>
      </c>
      <c r="G225" s="22">
        <v>56094</v>
      </c>
      <c r="H225" s="22">
        <v>0</v>
      </c>
    </row>
    <row r="226" spans="1:8" x14ac:dyDescent="0.35">
      <c r="A226" s="22" t="s">
        <v>114</v>
      </c>
      <c r="B226" s="22" t="s">
        <v>507</v>
      </c>
      <c r="C226" s="22" t="s">
        <v>564</v>
      </c>
      <c r="D226" s="22" t="s">
        <v>565</v>
      </c>
      <c r="E226" s="22">
        <v>2501246</v>
      </c>
      <c r="F226" s="22">
        <v>795000</v>
      </c>
      <c r="G226" s="22">
        <v>416874</v>
      </c>
      <c r="H226" s="22">
        <v>162798</v>
      </c>
    </row>
    <row r="227" spans="1:8" x14ac:dyDescent="0.35">
      <c r="A227" s="22" t="s">
        <v>114</v>
      </c>
      <c r="B227" s="22" t="s">
        <v>507</v>
      </c>
      <c r="C227" s="22" t="s">
        <v>566</v>
      </c>
      <c r="D227" s="22" t="s">
        <v>567</v>
      </c>
      <c r="E227" s="22">
        <v>881705</v>
      </c>
      <c r="F227" s="22">
        <v>0</v>
      </c>
      <c r="G227" s="22">
        <v>146951</v>
      </c>
      <c r="H227" s="22">
        <v>0</v>
      </c>
    </row>
    <row r="228" spans="1:8" x14ac:dyDescent="0.35">
      <c r="A228" s="22" t="s">
        <v>114</v>
      </c>
      <c r="B228" s="22" t="s">
        <v>507</v>
      </c>
      <c r="C228" s="22" t="s">
        <v>568</v>
      </c>
      <c r="D228" s="22" t="s">
        <v>569</v>
      </c>
      <c r="E228" s="22">
        <v>1542261</v>
      </c>
      <c r="F228" s="22">
        <v>282580</v>
      </c>
      <c r="G228" s="22">
        <v>257044</v>
      </c>
      <c r="H228" s="22">
        <v>34771</v>
      </c>
    </row>
    <row r="229" spans="1:8" x14ac:dyDescent="0.35">
      <c r="A229" s="22" t="s">
        <v>114</v>
      </c>
      <c r="B229" s="22" t="s">
        <v>507</v>
      </c>
      <c r="C229" s="22" t="s">
        <v>570</v>
      </c>
      <c r="D229" s="22" t="s">
        <v>571</v>
      </c>
      <c r="E229" s="22">
        <v>3080505</v>
      </c>
      <c r="F229" s="22">
        <v>0</v>
      </c>
      <c r="G229" s="22">
        <v>513418</v>
      </c>
      <c r="H229" s="22">
        <v>0</v>
      </c>
    </row>
    <row r="230" spans="1:8" x14ac:dyDescent="0.35">
      <c r="A230" s="22" t="s">
        <v>114</v>
      </c>
      <c r="B230" s="22" t="s">
        <v>507</v>
      </c>
      <c r="C230" s="22" t="s">
        <v>572</v>
      </c>
      <c r="D230" s="22" t="s">
        <v>573</v>
      </c>
      <c r="E230" s="22">
        <v>753545</v>
      </c>
      <c r="F230" s="22">
        <v>0</v>
      </c>
      <c r="G230" s="22">
        <v>125591</v>
      </c>
      <c r="H230" s="22">
        <v>0</v>
      </c>
    </row>
    <row r="231" spans="1:8" x14ac:dyDescent="0.35">
      <c r="A231" s="22" t="s">
        <v>114</v>
      </c>
      <c r="B231" s="22" t="s">
        <v>507</v>
      </c>
      <c r="C231" s="22" t="s">
        <v>574</v>
      </c>
      <c r="D231" s="22" t="s">
        <v>575</v>
      </c>
      <c r="E231" s="22">
        <v>1310418</v>
      </c>
      <c r="F231" s="22">
        <v>0</v>
      </c>
      <c r="G231" s="22">
        <v>218403</v>
      </c>
      <c r="H231" s="22">
        <v>0</v>
      </c>
    </row>
    <row r="232" spans="1:8" x14ac:dyDescent="0.35">
      <c r="A232" s="22" t="s">
        <v>114</v>
      </c>
      <c r="B232" s="22" t="s">
        <v>507</v>
      </c>
      <c r="C232" s="22" t="s">
        <v>576</v>
      </c>
      <c r="D232" s="22" t="s">
        <v>577</v>
      </c>
      <c r="E232" s="22">
        <v>1648820</v>
      </c>
      <c r="F232" s="22">
        <v>50000</v>
      </c>
      <c r="G232" s="22">
        <v>274803</v>
      </c>
      <c r="H232" s="22">
        <v>10000</v>
      </c>
    </row>
    <row r="233" spans="1:8" x14ac:dyDescent="0.35">
      <c r="A233" s="22" t="s">
        <v>114</v>
      </c>
      <c r="B233" s="22" t="s">
        <v>507</v>
      </c>
      <c r="C233" s="22" t="s">
        <v>578</v>
      </c>
      <c r="D233" s="22" t="s">
        <v>579</v>
      </c>
      <c r="E233" s="22">
        <v>929478</v>
      </c>
      <c r="F233" s="22">
        <v>0</v>
      </c>
      <c r="G233" s="22">
        <v>154913</v>
      </c>
      <c r="H233" s="22">
        <v>0</v>
      </c>
    </row>
    <row r="234" spans="1:8" x14ac:dyDescent="0.35">
      <c r="A234" s="22" t="s">
        <v>114</v>
      </c>
      <c r="B234" s="22" t="s">
        <v>507</v>
      </c>
      <c r="C234" s="22" t="s">
        <v>580</v>
      </c>
      <c r="D234" s="22" t="s">
        <v>581</v>
      </c>
      <c r="E234" s="22">
        <v>838439</v>
      </c>
      <c r="F234" s="22">
        <v>0</v>
      </c>
      <c r="G234" s="22">
        <v>139740</v>
      </c>
      <c r="H234" s="22">
        <v>0</v>
      </c>
    </row>
    <row r="235" spans="1:8" x14ac:dyDescent="0.35">
      <c r="A235" s="22" t="s">
        <v>114</v>
      </c>
      <c r="B235" s="22" t="s">
        <v>507</v>
      </c>
      <c r="C235" s="22" t="s">
        <v>582</v>
      </c>
      <c r="D235" s="22" t="s">
        <v>583</v>
      </c>
      <c r="E235" s="22">
        <v>2342770</v>
      </c>
      <c r="F235" s="22">
        <v>675601</v>
      </c>
      <c r="G235" s="22">
        <v>390462</v>
      </c>
      <c r="H235" s="22">
        <v>54947</v>
      </c>
    </row>
    <row r="236" spans="1:8" x14ac:dyDescent="0.35">
      <c r="A236" s="22" t="s">
        <v>114</v>
      </c>
      <c r="B236" s="22" t="s">
        <v>507</v>
      </c>
      <c r="C236" s="22" t="s">
        <v>584</v>
      </c>
      <c r="D236" s="22" t="s">
        <v>585</v>
      </c>
      <c r="E236" s="22">
        <v>4192740</v>
      </c>
      <c r="F236" s="22">
        <v>1062923</v>
      </c>
      <c r="G236" s="22">
        <v>698790</v>
      </c>
      <c r="H236" s="22">
        <v>173782</v>
      </c>
    </row>
    <row r="237" spans="1:8" x14ac:dyDescent="0.35">
      <c r="A237" s="22" t="s">
        <v>114</v>
      </c>
      <c r="B237" s="22" t="s">
        <v>507</v>
      </c>
      <c r="C237" s="22" t="s">
        <v>586</v>
      </c>
      <c r="D237" s="22" t="s">
        <v>587</v>
      </c>
      <c r="E237" s="22">
        <v>1051302</v>
      </c>
      <c r="F237" s="22">
        <v>302037</v>
      </c>
      <c r="G237" s="22">
        <v>175217</v>
      </c>
      <c r="H237" s="22">
        <v>35867</v>
      </c>
    </row>
    <row r="238" spans="1:8" x14ac:dyDescent="0.35">
      <c r="A238" s="22" t="s">
        <v>114</v>
      </c>
      <c r="B238" s="22" t="s">
        <v>507</v>
      </c>
      <c r="C238" s="22" t="s">
        <v>588</v>
      </c>
      <c r="D238" s="22" t="s">
        <v>589</v>
      </c>
      <c r="E238" s="22">
        <v>5472818</v>
      </c>
      <c r="F238" s="22">
        <v>0</v>
      </c>
      <c r="G238" s="22">
        <v>912136</v>
      </c>
      <c r="H238" s="22">
        <v>0</v>
      </c>
    </row>
    <row r="239" spans="1:8" x14ac:dyDescent="0.35">
      <c r="A239" s="22" t="s">
        <v>114</v>
      </c>
      <c r="B239" s="22" t="s">
        <v>507</v>
      </c>
      <c r="C239" s="22" t="s">
        <v>590</v>
      </c>
      <c r="D239" s="22" t="s">
        <v>591</v>
      </c>
      <c r="E239" s="22">
        <v>882617</v>
      </c>
      <c r="F239" s="22">
        <v>0</v>
      </c>
      <c r="G239" s="22">
        <v>147103</v>
      </c>
      <c r="H239" s="22">
        <v>0</v>
      </c>
    </row>
    <row r="240" spans="1:8" x14ac:dyDescent="0.35">
      <c r="A240" s="22" t="s">
        <v>114</v>
      </c>
      <c r="B240" s="22" t="s">
        <v>507</v>
      </c>
      <c r="C240" s="22" t="s">
        <v>592</v>
      </c>
      <c r="D240" s="22" t="s">
        <v>593</v>
      </c>
      <c r="E240" s="22">
        <v>559418</v>
      </c>
      <c r="F240" s="22">
        <v>0</v>
      </c>
      <c r="G240" s="22">
        <v>93236</v>
      </c>
      <c r="H240" s="22">
        <v>0</v>
      </c>
    </row>
    <row r="241" spans="1:8" x14ac:dyDescent="0.35">
      <c r="A241" s="22" t="s">
        <v>114</v>
      </c>
      <c r="B241" s="22" t="s">
        <v>507</v>
      </c>
      <c r="C241" s="22" t="s">
        <v>594</v>
      </c>
      <c r="D241" s="22" t="s">
        <v>595</v>
      </c>
      <c r="E241" s="22">
        <v>1156124</v>
      </c>
      <c r="F241" s="22">
        <v>709940</v>
      </c>
      <c r="G241" s="22">
        <v>192687</v>
      </c>
      <c r="H241" s="22">
        <v>66002</v>
      </c>
    </row>
    <row r="242" spans="1:8" x14ac:dyDescent="0.35">
      <c r="A242" s="22" t="s">
        <v>114</v>
      </c>
      <c r="B242" s="22" t="s">
        <v>507</v>
      </c>
      <c r="C242" s="22" t="s">
        <v>596</v>
      </c>
      <c r="D242" s="22" t="s">
        <v>597</v>
      </c>
      <c r="E242" s="22">
        <v>610052</v>
      </c>
      <c r="F242" s="22">
        <v>0</v>
      </c>
      <c r="G242" s="22">
        <v>101675</v>
      </c>
      <c r="H242" s="22">
        <v>0</v>
      </c>
    </row>
    <row r="243" spans="1:8" x14ac:dyDescent="0.35">
      <c r="A243" s="22" t="s">
        <v>114</v>
      </c>
      <c r="B243" s="22" t="s">
        <v>507</v>
      </c>
      <c r="C243" s="22" t="s">
        <v>598</v>
      </c>
      <c r="D243" s="22" t="s">
        <v>599</v>
      </c>
      <c r="E243" s="22">
        <v>510206</v>
      </c>
      <c r="F243" s="22">
        <v>0</v>
      </c>
      <c r="G243" s="22">
        <v>85034</v>
      </c>
      <c r="H243" s="22">
        <v>0</v>
      </c>
    </row>
    <row r="244" spans="1:8" x14ac:dyDescent="0.35">
      <c r="A244" s="22" t="s">
        <v>114</v>
      </c>
      <c r="B244" s="22" t="s">
        <v>507</v>
      </c>
      <c r="C244" s="22" t="s">
        <v>600</v>
      </c>
      <c r="D244" s="22" t="s">
        <v>601</v>
      </c>
      <c r="E244" s="22">
        <v>2433369</v>
      </c>
      <c r="F244" s="22">
        <v>387857</v>
      </c>
      <c r="G244" s="22">
        <v>405562</v>
      </c>
      <c r="H244" s="22">
        <v>0</v>
      </c>
    </row>
    <row r="245" spans="1:8" x14ac:dyDescent="0.35">
      <c r="A245" s="22" t="s">
        <v>114</v>
      </c>
      <c r="B245" s="22" t="s">
        <v>507</v>
      </c>
      <c r="C245" s="22" t="s">
        <v>602</v>
      </c>
      <c r="D245" s="22" t="s">
        <v>603</v>
      </c>
      <c r="E245" s="22">
        <v>1317680</v>
      </c>
      <c r="F245" s="22">
        <v>319869</v>
      </c>
      <c r="G245" s="22">
        <v>219613</v>
      </c>
      <c r="H245" s="22">
        <v>64568</v>
      </c>
    </row>
    <row r="246" spans="1:8" x14ac:dyDescent="0.35">
      <c r="A246" s="22" t="s">
        <v>114</v>
      </c>
      <c r="B246" s="22" t="s">
        <v>507</v>
      </c>
      <c r="C246" s="22" t="s">
        <v>604</v>
      </c>
      <c r="D246" s="22" t="s">
        <v>605</v>
      </c>
      <c r="E246" s="22">
        <v>722385</v>
      </c>
      <c r="F246" s="22">
        <v>4322</v>
      </c>
      <c r="G246" s="22">
        <v>120398</v>
      </c>
      <c r="H246" s="22">
        <v>4534</v>
      </c>
    </row>
    <row r="247" spans="1:8" x14ac:dyDescent="0.35">
      <c r="A247" s="22" t="s">
        <v>114</v>
      </c>
      <c r="B247" s="22" t="s">
        <v>507</v>
      </c>
      <c r="C247" s="22" t="s">
        <v>606</v>
      </c>
      <c r="D247" s="22" t="s">
        <v>607</v>
      </c>
      <c r="E247" s="22">
        <v>697350</v>
      </c>
      <c r="F247" s="22">
        <v>25034</v>
      </c>
      <c r="G247" s="22">
        <v>116225</v>
      </c>
      <c r="H247" s="22">
        <v>9300</v>
      </c>
    </row>
    <row r="248" spans="1:8" x14ac:dyDescent="0.35">
      <c r="A248" s="22" t="s">
        <v>114</v>
      </c>
      <c r="B248" s="22" t="s">
        <v>507</v>
      </c>
      <c r="C248" s="22" t="s">
        <v>608</v>
      </c>
      <c r="D248" s="22" t="s">
        <v>609</v>
      </c>
      <c r="E248" s="22">
        <v>3160061</v>
      </c>
      <c r="F248" s="22">
        <v>1189686</v>
      </c>
      <c r="G248" s="22">
        <v>526677</v>
      </c>
      <c r="H248" s="22">
        <v>64315</v>
      </c>
    </row>
    <row r="249" spans="1:8" x14ac:dyDescent="0.35">
      <c r="A249" s="22" t="s">
        <v>114</v>
      </c>
      <c r="B249" s="22" t="s">
        <v>507</v>
      </c>
      <c r="C249" s="22" t="s">
        <v>610</v>
      </c>
      <c r="D249" s="22" t="s">
        <v>611</v>
      </c>
      <c r="E249" s="22">
        <v>974286</v>
      </c>
      <c r="F249" s="22">
        <v>0</v>
      </c>
      <c r="G249" s="22">
        <v>162381</v>
      </c>
      <c r="H249" s="22">
        <v>0</v>
      </c>
    </row>
    <row r="250" spans="1:8" x14ac:dyDescent="0.35">
      <c r="A250" s="22" t="s">
        <v>114</v>
      </c>
      <c r="B250" s="22" t="s">
        <v>507</v>
      </c>
      <c r="C250" s="22" t="s">
        <v>612</v>
      </c>
      <c r="D250" s="22" t="s">
        <v>613</v>
      </c>
      <c r="E250" s="22">
        <v>2131575</v>
      </c>
      <c r="F250" s="22">
        <v>0</v>
      </c>
      <c r="G250" s="22">
        <v>355263</v>
      </c>
      <c r="H250" s="22">
        <v>0</v>
      </c>
    </row>
    <row r="251" spans="1:8" x14ac:dyDescent="0.35">
      <c r="A251" s="22" t="s">
        <v>114</v>
      </c>
      <c r="B251" s="22" t="s">
        <v>507</v>
      </c>
      <c r="C251" s="22" t="s">
        <v>614</v>
      </c>
      <c r="D251" s="22" t="s">
        <v>615</v>
      </c>
      <c r="E251" s="22">
        <v>2615241</v>
      </c>
      <c r="F251" s="22">
        <v>0</v>
      </c>
      <c r="G251" s="22">
        <v>435874</v>
      </c>
      <c r="H251" s="22">
        <v>0</v>
      </c>
    </row>
    <row r="252" spans="1:8" x14ac:dyDescent="0.35">
      <c r="A252" s="22" t="s">
        <v>114</v>
      </c>
      <c r="B252" s="22" t="s">
        <v>507</v>
      </c>
      <c r="C252" s="22" t="s">
        <v>616</v>
      </c>
      <c r="D252" s="22" t="s">
        <v>617</v>
      </c>
      <c r="E252" s="22">
        <v>3367505</v>
      </c>
      <c r="F252" s="22">
        <v>409442</v>
      </c>
      <c r="G252" s="22">
        <v>561251</v>
      </c>
      <c r="H252" s="22">
        <v>59190</v>
      </c>
    </row>
    <row r="253" spans="1:8" x14ac:dyDescent="0.35">
      <c r="A253" s="22" t="s">
        <v>114</v>
      </c>
      <c r="B253" s="22" t="s">
        <v>507</v>
      </c>
      <c r="C253" s="22" t="s">
        <v>618</v>
      </c>
      <c r="D253" s="22" t="s">
        <v>619</v>
      </c>
      <c r="E253" s="22">
        <v>670595</v>
      </c>
      <c r="F253" s="22">
        <v>235761</v>
      </c>
      <c r="G253" s="22">
        <v>111766</v>
      </c>
      <c r="H253" s="22">
        <v>20419</v>
      </c>
    </row>
    <row r="254" spans="1:8" x14ac:dyDescent="0.35">
      <c r="A254" s="22" t="s">
        <v>114</v>
      </c>
      <c r="B254" s="22" t="s">
        <v>507</v>
      </c>
      <c r="C254" s="22" t="s">
        <v>620</v>
      </c>
      <c r="D254" s="22" t="s">
        <v>621</v>
      </c>
      <c r="E254" s="22">
        <v>1143192</v>
      </c>
      <c r="F254" s="22">
        <v>548272</v>
      </c>
      <c r="G254" s="22">
        <v>190532</v>
      </c>
      <c r="H254" s="22">
        <v>47951</v>
      </c>
    </row>
    <row r="255" spans="1:8" x14ac:dyDescent="0.35">
      <c r="A255" s="22" t="s">
        <v>114</v>
      </c>
      <c r="B255" s="22" t="s">
        <v>507</v>
      </c>
      <c r="C255" s="22" t="s">
        <v>622</v>
      </c>
      <c r="D255" s="22" t="s">
        <v>623</v>
      </c>
      <c r="E255" s="22">
        <v>960254</v>
      </c>
      <c r="F255" s="22">
        <v>12934</v>
      </c>
      <c r="G255" s="22">
        <v>160042</v>
      </c>
      <c r="H255" s="22">
        <v>3722</v>
      </c>
    </row>
    <row r="256" spans="1:8" x14ac:dyDescent="0.35">
      <c r="A256" s="22" t="s">
        <v>114</v>
      </c>
      <c r="B256" s="22" t="s">
        <v>507</v>
      </c>
      <c r="C256" s="22" t="s">
        <v>624</v>
      </c>
      <c r="D256" s="22" t="s">
        <v>625</v>
      </c>
      <c r="E256" s="22">
        <v>3862812</v>
      </c>
      <c r="F256" s="22">
        <v>487232</v>
      </c>
      <c r="G256" s="22">
        <v>643802</v>
      </c>
      <c r="H256" s="22">
        <v>90920</v>
      </c>
    </row>
    <row r="257" spans="1:8" x14ac:dyDescent="0.35">
      <c r="A257" s="22" t="s">
        <v>114</v>
      </c>
      <c r="B257" s="22" t="s">
        <v>507</v>
      </c>
      <c r="C257" s="22" t="s">
        <v>626</v>
      </c>
      <c r="D257" s="22" t="s">
        <v>627</v>
      </c>
      <c r="E257" s="22">
        <v>2097930</v>
      </c>
      <c r="F257" s="22">
        <v>1174594</v>
      </c>
      <c r="G257" s="22">
        <v>349655</v>
      </c>
      <c r="H257" s="22">
        <v>116689</v>
      </c>
    </row>
    <row r="258" spans="1:8" x14ac:dyDescent="0.35">
      <c r="A258" s="22" t="s">
        <v>114</v>
      </c>
      <c r="B258" s="22" t="s">
        <v>507</v>
      </c>
      <c r="C258" s="22" t="s">
        <v>628</v>
      </c>
      <c r="D258" s="22" t="s">
        <v>629</v>
      </c>
      <c r="E258" s="22">
        <v>814322</v>
      </c>
      <c r="F258" s="22">
        <v>132132</v>
      </c>
      <c r="G258" s="22">
        <v>135720</v>
      </c>
      <c r="H258" s="22">
        <v>13615</v>
      </c>
    </row>
    <row r="259" spans="1:8" x14ac:dyDescent="0.35">
      <c r="A259" s="22" t="s">
        <v>114</v>
      </c>
      <c r="B259" s="22" t="s">
        <v>507</v>
      </c>
      <c r="C259" s="22" t="s">
        <v>630</v>
      </c>
      <c r="D259" s="22" t="s">
        <v>631</v>
      </c>
      <c r="E259" s="22">
        <v>689574</v>
      </c>
      <c r="F259" s="22">
        <v>0</v>
      </c>
      <c r="G259" s="22">
        <v>114929</v>
      </c>
      <c r="H259" s="22">
        <v>0</v>
      </c>
    </row>
    <row r="260" spans="1:8" x14ac:dyDescent="0.35">
      <c r="A260" s="22" t="s">
        <v>114</v>
      </c>
      <c r="B260" s="22" t="s">
        <v>507</v>
      </c>
      <c r="C260" s="22" t="s">
        <v>632</v>
      </c>
      <c r="D260" s="22" t="s">
        <v>633</v>
      </c>
      <c r="E260" s="22">
        <v>474908</v>
      </c>
      <c r="F260" s="22">
        <v>131543</v>
      </c>
      <c r="G260" s="22">
        <v>79151</v>
      </c>
      <c r="H260" s="22">
        <v>14515</v>
      </c>
    </row>
    <row r="261" spans="1:8" x14ac:dyDescent="0.35">
      <c r="A261" s="22" t="s">
        <v>114</v>
      </c>
      <c r="B261" s="22" t="s">
        <v>507</v>
      </c>
      <c r="C261" s="22" t="s">
        <v>634</v>
      </c>
      <c r="D261" s="22" t="s">
        <v>635</v>
      </c>
      <c r="E261" s="22">
        <v>1274382</v>
      </c>
      <c r="F261" s="22">
        <v>448174</v>
      </c>
      <c r="G261" s="22">
        <v>212397</v>
      </c>
      <c r="H261" s="22">
        <v>76976</v>
      </c>
    </row>
    <row r="262" spans="1:8" x14ac:dyDescent="0.35">
      <c r="A262" s="22" t="s">
        <v>114</v>
      </c>
      <c r="B262" s="22" t="s">
        <v>507</v>
      </c>
      <c r="C262" s="22" t="s">
        <v>636</v>
      </c>
      <c r="D262" s="22" t="s">
        <v>637</v>
      </c>
      <c r="E262" s="22">
        <v>2980112</v>
      </c>
      <c r="F262" s="22">
        <v>1560255</v>
      </c>
      <c r="G262" s="22">
        <v>496685</v>
      </c>
      <c r="H262" s="22">
        <v>169132</v>
      </c>
    </row>
    <row r="263" spans="1:8" x14ac:dyDescent="0.35">
      <c r="A263" s="22" t="s">
        <v>114</v>
      </c>
      <c r="B263" s="22" t="s">
        <v>507</v>
      </c>
      <c r="C263" s="22" t="s">
        <v>638</v>
      </c>
      <c r="D263" s="22" t="s">
        <v>639</v>
      </c>
      <c r="E263" s="22">
        <v>625886</v>
      </c>
      <c r="F263" s="22">
        <v>0</v>
      </c>
      <c r="G263" s="22">
        <v>104314</v>
      </c>
      <c r="H263" s="22">
        <v>0</v>
      </c>
    </row>
    <row r="264" spans="1:8" x14ac:dyDescent="0.35">
      <c r="A264" s="22" t="s">
        <v>114</v>
      </c>
      <c r="B264" s="22" t="s">
        <v>507</v>
      </c>
      <c r="C264" s="22" t="s">
        <v>640</v>
      </c>
      <c r="D264" s="22" t="s">
        <v>641</v>
      </c>
      <c r="E264" s="22">
        <v>1784840</v>
      </c>
      <c r="F264" s="22">
        <v>521078</v>
      </c>
      <c r="G264" s="22">
        <v>297473</v>
      </c>
      <c r="H264" s="22">
        <v>63952</v>
      </c>
    </row>
    <row r="265" spans="1:8" x14ac:dyDescent="0.35">
      <c r="A265" s="22" t="s">
        <v>114</v>
      </c>
      <c r="B265" s="22" t="s">
        <v>507</v>
      </c>
      <c r="C265" s="22" t="s">
        <v>642</v>
      </c>
      <c r="D265" s="22" t="s">
        <v>643</v>
      </c>
      <c r="E265" s="22">
        <v>504209</v>
      </c>
      <c r="F265" s="22">
        <v>0</v>
      </c>
      <c r="G265" s="22">
        <v>84035</v>
      </c>
      <c r="H265" s="22">
        <v>0</v>
      </c>
    </row>
    <row r="266" spans="1:8" x14ac:dyDescent="0.35">
      <c r="A266" s="22" t="s">
        <v>114</v>
      </c>
      <c r="B266" s="22" t="s">
        <v>507</v>
      </c>
      <c r="C266" s="22" t="s">
        <v>644</v>
      </c>
      <c r="D266" s="22" t="s">
        <v>645</v>
      </c>
      <c r="E266" s="22">
        <v>1042340</v>
      </c>
      <c r="F266" s="22">
        <v>43670</v>
      </c>
      <c r="G266" s="22">
        <v>173723</v>
      </c>
      <c r="H266" s="22">
        <v>7823</v>
      </c>
    </row>
    <row r="267" spans="1:8" x14ac:dyDescent="0.35">
      <c r="A267" s="22" t="s">
        <v>114</v>
      </c>
      <c r="B267" s="22" t="s">
        <v>507</v>
      </c>
      <c r="C267" s="22" t="s">
        <v>646</v>
      </c>
      <c r="D267" s="22" t="s">
        <v>647</v>
      </c>
      <c r="E267" s="22">
        <v>3802275</v>
      </c>
      <c r="F267" s="22">
        <v>1259237</v>
      </c>
      <c r="G267" s="22">
        <v>633713</v>
      </c>
      <c r="H267" s="22">
        <v>0</v>
      </c>
    </row>
    <row r="268" spans="1:8" x14ac:dyDescent="0.35">
      <c r="A268" s="22" t="s">
        <v>114</v>
      </c>
      <c r="B268" s="22" t="s">
        <v>507</v>
      </c>
      <c r="C268" s="22" t="s">
        <v>648</v>
      </c>
      <c r="D268" s="22" t="s">
        <v>649</v>
      </c>
      <c r="E268" s="22">
        <v>2293325</v>
      </c>
      <c r="F268" s="22">
        <v>206413</v>
      </c>
      <c r="G268" s="22">
        <v>382221</v>
      </c>
      <c r="H268" s="22">
        <v>208888</v>
      </c>
    </row>
    <row r="269" spans="1:8" x14ac:dyDescent="0.35">
      <c r="A269" s="22" t="s">
        <v>114</v>
      </c>
      <c r="B269" s="22" t="s">
        <v>507</v>
      </c>
      <c r="C269" s="22" t="s">
        <v>650</v>
      </c>
      <c r="D269" s="22" t="s">
        <v>651</v>
      </c>
      <c r="E269" s="22">
        <v>1114371</v>
      </c>
      <c r="F269" s="22">
        <v>0</v>
      </c>
      <c r="G269" s="22">
        <v>185729</v>
      </c>
      <c r="H269" s="22">
        <v>0</v>
      </c>
    </row>
    <row r="270" spans="1:8" x14ac:dyDescent="0.35">
      <c r="A270" s="22" t="s">
        <v>114</v>
      </c>
      <c r="B270" s="22" t="s">
        <v>507</v>
      </c>
      <c r="C270" s="22" t="s">
        <v>652</v>
      </c>
      <c r="D270" s="22" t="s">
        <v>653</v>
      </c>
      <c r="E270" s="22">
        <v>1525797</v>
      </c>
      <c r="F270" s="22">
        <v>544861</v>
      </c>
      <c r="G270" s="22">
        <v>254300</v>
      </c>
      <c r="H270" s="22">
        <v>45926</v>
      </c>
    </row>
    <row r="271" spans="1:8" x14ac:dyDescent="0.35">
      <c r="A271" s="22" t="s">
        <v>114</v>
      </c>
      <c r="B271" s="22" t="s">
        <v>507</v>
      </c>
      <c r="C271" s="22" t="s">
        <v>654</v>
      </c>
      <c r="D271" s="22" t="s">
        <v>655</v>
      </c>
      <c r="E271" s="22">
        <v>3348881</v>
      </c>
      <c r="F271" s="22">
        <v>985984</v>
      </c>
      <c r="G271" s="22">
        <v>558147</v>
      </c>
      <c r="H271" s="22">
        <v>137763</v>
      </c>
    </row>
    <row r="272" spans="1:8" x14ac:dyDescent="0.35">
      <c r="A272" s="22" t="s">
        <v>114</v>
      </c>
      <c r="B272" s="22" t="s">
        <v>507</v>
      </c>
      <c r="C272" s="22" t="s">
        <v>656</v>
      </c>
      <c r="D272" s="22" t="s">
        <v>657</v>
      </c>
      <c r="E272" s="22">
        <v>1018680</v>
      </c>
      <c r="F272" s="22">
        <v>0</v>
      </c>
      <c r="G272" s="22">
        <v>169780</v>
      </c>
      <c r="H272" s="22">
        <v>0</v>
      </c>
    </row>
    <row r="273" spans="1:8" x14ac:dyDescent="0.35">
      <c r="A273" s="22" t="s">
        <v>114</v>
      </c>
      <c r="B273" s="22" t="s">
        <v>507</v>
      </c>
      <c r="C273" s="22" t="s">
        <v>658</v>
      </c>
      <c r="D273" s="22" t="s">
        <v>659</v>
      </c>
      <c r="E273" s="22">
        <v>1492364</v>
      </c>
      <c r="F273" s="22">
        <v>87970</v>
      </c>
      <c r="G273" s="22">
        <v>248727</v>
      </c>
      <c r="H273" s="22">
        <v>29339</v>
      </c>
    </row>
    <row r="274" spans="1:8" x14ac:dyDescent="0.35">
      <c r="A274" s="22" t="s">
        <v>114</v>
      </c>
      <c r="B274" s="22" t="s">
        <v>507</v>
      </c>
      <c r="C274" s="22" t="s">
        <v>660</v>
      </c>
      <c r="D274" s="22" t="s">
        <v>661</v>
      </c>
      <c r="E274" s="22">
        <v>2578434</v>
      </c>
      <c r="F274" s="22">
        <v>0</v>
      </c>
      <c r="G274" s="22">
        <v>429739</v>
      </c>
      <c r="H274" s="22">
        <v>0</v>
      </c>
    </row>
    <row r="275" spans="1:8" x14ac:dyDescent="0.35">
      <c r="A275" s="22" t="s">
        <v>114</v>
      </c>
      <c r="B275" s="22" t="s">
        <v>507</v>
      </c>
      <c r="C275" s="22" t="s">
        <v>662</v>
      </c>
      <c r="D275" s="22" t="s">
        <v>663</v>
      </c>
      <c r="E275" s="22">
        <v>1418385</v>
      </c>
      <c r="F275" s="22">
        <v>671456</v>
      </c>
      <c r="G275" s="22">
        <v>236398</v>
      </c>
      <c r="H275" s="22">
        <v>63574</v>
      </c>
    </row>
    <row r="276" spans="1:8" x14ac:dyDescent="0.35">
      <c r="A276" s="22" t="s">
        <v>114</v>
      </c>
      <c r="B276" s="22" t="s">
        <v>507</v>
      </c>
      <c r="C276" s="22" t="s">
        <v>664</v>
      </c>
      <c r="D276" s="22" t="s">
        <v>665</v>
      </c>
      <c r="E276" s="22">
        <v>749096</v>
      </c>
      <c r="F276" s="22">
        <v>0</v>
      </c>
      <c r="G276" s="22">
        <v>124849</v>
      </c>
      <c r="H276" s="22">
        <v>0</v>
      </c>
    </row>
    <row r="277" spans="1:8" x14ac:dyDescent="0.35">
      <c r="A277" s="22" t="s">
        <v>114</v>
      </c>
      <c r="B277" s="22" t="s">
        <v>507</v>
      </c>
      <c r="C277" s="22" t="s">
        <v>666</v>
      </c>
      <c r="D277" s="22" t="s">
        <v>667</v>
      </c>
      <c r="E277" s="22">
        <v>3858659</v>
      </c>
      <c r="F277" s="22">
        <v>0</v>
      </c>
      <c r="G277" s="22">
        <v>643110</v>
      </c>
      <c r="H277" s="22">
        <v>0</v>
      </c>
    </row>
    <row r="278" spans="1:8" x14ac:dyDescent="0.35">
      <c r="A278" s="22" t="s">
        <v>114</v>
      </c>
      <c r="B278" s="22" t="s">
        <v>507</v>
      </c>
      <c r="C278" s="22" t="s">
        <v>668</v>
      </c>
      <c r="D278" s="22" t="s">
        <v>669</v>
      </c>
      <c r="E278" s="22">
        <v>600029</v>
      </c>
      <c r="F278" s="22">
        <v>0</v>
      </c>
      <c r="G278" s="22">
        <v>100005</v>
      </c>
      <c r="H278" s="22">
        <v>0</v>
      </c>
    </row>
    <row r="279" spans="1:8" x14ac:dyDescent="0.35">
      <c r="A279" s="22" t="s">
        <v>114</v>
      </c>
      <c r="B279" s="22" t="s">
        <v>670</v>
      </c>
      <c r="C279" s="22" t="s">
        <v>671</v>
      </c>
      <c r="D279" s="22" t="s">
        <v>672</v>
      </c>
      <c r="E279" s="22">
        <v>423740</v>
      </c>
      <c r="F279" s="22">
        <v>0</v>
      </c>
      <c r="G279" s="22">
        <v>70623</v>
      </c>
      <c r="H279" s="22">
        <v>0</v>
      </c>
    </row>
    <row r="280" spans="1:8" x14ac:dyDescent="0.35">
      <c r="A280" s="22" t="s">
        <v>114</v>
      </c>
      <c r="B280" s="22" t="s">
        <v>670</v>
      </c>
      <c r="C280" s="22" t="s">
        <v>673</v>
      </c>
      <c r="D280" s="22" t="s">
        <v>674</v>
      </c>
      <c r="E280" s="22">
        <v>111642</v>
      </c>
      <c r="F280" s="22">
        <v>0</v>
      </c>
      <c r="G280" s="22">
        <v>18607</v>
      </c>
      <c r="H280" s="22">
        <v>0</v>
      </c>
    </row>
    <row r="281" spans="1:8" x14ac:dyDescent="0.35">
      <c r="A281" s="22" t="s">
        <v>114</v>
      </c>
      <c r="B281" s="22" t="s">
        <v>670</v>
      </c>
      <c r="C281" s="22" t="s">
        <v>675</v>
      </c>
      <c r="D281" s="22" t="s">
        <v>676</v>
      </c>
      <c r="E281" s="22">
        <v>157121</v>
      </c>
      <c r="F281" s="22">
        <v>0</v>
      </c>
      <c r="G281" s="22">
        <v>26187</v>
      </c>
      <c r="H281" s="22">
        <v>0</v>
      </c>
    </row>
    <row r="282" spans="1:8" x14ac:dyDescent="0.35">
      <c r="A282" s="22" t="s">
        <v>114</v>
      </c>
      <c r="B282" s="22" t="s">
        <v>670</v>
      </c>
      <c r="C282" s="22" t="s">
        <v>677</v>
      </c>
      <c r="D282" s="22" t="s">
        <v>678</v>
      </c>
      <c r="E282" s="22">
        <v>666426</v>
      </c>
      <c r="F282" s="22">
        <v>0</v>
      </c>
      <c r="G282" s="22">
        <v>111071</v>
      </c>
      <c r="H282" s="22">
        <v>0</v>
      </c>
    </row>
    <row r="283" spans="1:8" x14ac:dyDescent="0.35">
      <c r="A283" s="22" t="s">
        <v>114</v>
      </c>
      <c r="B283" s="22" t="s">
        <v>670</v>
      </c>
      <c r="C283" s="22" t="s">
        <v>679</v>
      </c>
      <c r="D283" s="22" t="s">
        <v>680</v>
      </c>
      <c r="E283" s="22">
        <v>269024</v>
      </c>
      <c r="F283" s="22">
        <v>0</v>
      </c>
      <c r="G283" s="22">
        <v>44837</v>
      </c>
      <c r="H283" s="22">
        <v>0</v>
      </c>
    </row>
    <row r="284" spans="1:8" x14ac:dyDescent="0.35">
      <c r="A284" s="22" t="s">
        <v>114</v>
      </c>
      <c r="B284" s="22" t="s">
        <v>670</v>
      </c>
      <c r="C284" s="22" t="s">
        <v>681</v>
      </c>
      <c r="D284" s="22" t="s">
        <v>682</v>
      </c>
      <c r="E284" s="22">
        <v>124605</v>
      </c>
      <c r="F284" s="22">
        <v>0</v>
      </c>
      <c r="G284" s="22">
        <v>20768</v>
      </c>
      <c r="H284" s="22">
        <v>0</v>
      </c>
    </row>
    <row r="285" spans="1:8" x14ac:dyDescent="0.35">
      <c r="A285" s="22" t="s">
        <v>114</v>
      </c>
      <c r="B285" s="22" t="s">
        <v>670</v>
      </c>
      <c r="C285" s="22" t="s">
        <v>683</v>
      </c>
      <c r="D285" s="22" t="s">
        <v>684</v>
      </c>
      <c r="E285" s="22">
        <v>99467</v>
      </c>
      <c r="F285" s="22">
        <v>0</v>
      </c>
      <c r="G285" s="22">
        <v>16578</v>
      </c>
      <c r="H285" s="22">
        <v>0</v>
      </c>
    </row>
    <row r="286" spans="1:8" x14ac:dyDescent="0.35">
      <c r="A286" s="22" t="s">
        <v>114</v>
      </c>
      <c r="B286" s="22" t="s">
        <v>670</v>
      </c>
      <c r="C286" s="22" t="s">
        <v>685</v>
      </c>
      <c r="D286" s="22" t="s">
        <v>686</v>
      </c>
      <c r="E286" s="22">
        <v>98879</v>
      </c>
      <c r="F286" s="22">
        <v>0</v>
      </c>
      <c r="G286" s="22">
        <v>16480</v>
      </c>
      <c r="H286" s="22">
        <v>0</v>
      </c>
    </row>
    <row r="287" spans="1:8" x14ac:dyDescent="0.35">
      <c r="A287" s="22" t="s">
        <v>114</v>
      </c>
      <c r="B287" s="22" t="s">
        <v>670</v>
      </c>
      <c r="C287" s="22" t="s">
        <v>687</v>
      </c>
      <c r="D287" s="22" t="s">
        <v>688</v>
      </c>
      <c r="E287" s="22">
        <v>581312</v>
      </c>
      <c r="F287" s="22">
        <v>0</v>
      </c>
      <c r="G287" s="22">
        <v>96885</v>
      </c>
      <c r="H287" s="22">
        <v>0</v>
      </c>
    </row>
    <row r="288" spans="1:8" x14ac:dyDescent="0.35">
      <c r="A288" s="22" t="s">
        <v>114</v>
      </c>
      <c r="B288" s="22" t="s">
        <v>670</v>
      </c>
      <c r="C288" s="22" t="s">
        <v>689</v>
      </c>
      <c r="D288" s="22" t="s">
        <v>690</v>
      </c>
      <c r="E288" s="22">
        <v>215969</v>
      </c>
      <c r="F288" s="22">
        <v>0</v>
      </c>
      <c r="G288" s="22">
        <v>35995</v>
      </c>
      <c r="H288" s="22">
        <v>0</v>
      </c>
    </row>
    <row r="289" spans="1:8" x14ac:dyDescent="0.35">
      <c r="A289" s="22" t="s">
        <v>114</v>
      </c>
      <c r="B289" s="22" t="s">
        <v>670</v>
      </c>
      <c r="C289" s="22" t="s">
        <v>691</v>
      </c>
      <c r="D289" s="22" t="s">
        <v>692</v>
      </c>
      <c r="E289" s="22">
        <v>946154</v>
      </c>
      <c r="F289" s="22">
        <v>0</v>
      </c>
      <c r="G289" s="22">
        <v>157692</v>
      </c>
      <c r="H289" s="22">
        <v>0</v>
      </c>
    </row>
    <row r="290" spans="1:8" x14ac:dyDescent="0.35">
      <c r="A290" s="22" t="s">
        <v>114</v>
      </c>
      <c r="B290" s="22" t="s">
        <v>670</v>
      </c>
      <c r="C290" s="22" t="s">
        <v>693</v>
      </c>
      <c r="D290" s="22" t="s">
        <v>694</v>
      </c>
      <c r="E290" s="22">
        <v>618440</v>
      </c>
      <c r="F290" s="22">
        <v>0</v>
      </c>
      <c r="G290" s="22">
        <v>103073</v>
      </c>
      <c r="H290" s="22">
        <v>0</v>
      </c>
    </row>
    <row r="291" spans="1:8" x14ac:dyDescent="0.35">
      <c r="A291" s="22" t="s">
        <v>114</v>
      </c>
      <c r="B291" s="22" t="s">
        <v>670</v>
      </c>
      <c r="C291" s="22" t="s">
        <v>695</v>
      </c>
      <c r="D291" s="22" t="s">
        <v>696</v>
      </c>
      <c r="E291" s="22">
        <v>596784</v>
      </c>
      <c r="F291" s="22">
        <v>0</v>
      </c>
      <c r="G291" s="22">
        <v>99464</v>
      </c>
      <c r="H291" s="22">
        <v>0</v>
      </c>
    </row>
    <row r="292" spans="1:8" x14ac:dyDescent="0.35">
      <c r="A292" s="22" t="s">
        <v>114</v>
      </c>
      <c r="B292" s="22" t="s">
        <v>670</v>
      </c>
      <c r="C292" s="22" t="s">
        <v>697</v>
      </c>
      <c r="D292" s="22" t="s">
        <v>698</v>
      </c>
      <c r="E292" s="22">
        <v>273810</v>
      </c>
      <c r="F292" s="22">
        <v>0</v>
      </c>
      <c r="G292" s="22">
        <v>45635</v>
      </c>
      <c r="H292" s="22">
        <v>0</v>
      </c>
    </row>
    <row r="293" spans="1:8" x14ac:dyDescent="0.35">
      <c r="A293" s="22" t="s">
        <v>114</v>
      </c>
      <c r="B293" s="22" t="s">
        <v>670</v>
      </c>
      <c r="C293" s="22" t="s">
        <v>699</v>
      </c>
      <c r="D293" s="22" t="s">
        <v>700</v>
      </c>
      <c r="E293" s="22">
        <v>138891</v>
      </c>
      <c r="F293" s="22">
        <v>0</v>
      </c>
      <c r="G293" s="22">
        <v>23148</v>
      </c>
      <c r="H293" s="22">
        <v>0</v>
      </c>
    </row>
    <row r="294" spans="1:8" x14ac:dyDescent="0.35">
      <c r="A294" s="22" t="s">
        <v>114</v>
      </c>
      <c r="B294" s="22" t="s">
        <v>670</v>
      </c>
      <c r="C294" s="22" t="s">
        <v>701</v>
      </c>
      <c r="D294" s="22" t="s">
        <v>702</v>
      </c>
      <c r="E294" s="22">
        <v>485310</v>
      </c>
      <c r="F294" s="22">
        <v>0</v>
      </c>
      <c r="G294" s="22">
        <v>80885</v>
      </c>
      <c r="H294" s="22">
        <v>0</v>
      </c>
    </row>
    <row r="295" spans="1:8" x14ac:dyDescent="0.35">
      <c r="A295" s="22" t="s">
        <v>114</v>
      </c>
      <c r="B295" s="22" t="s">
        <v>670</v>
      </c>
      <c r="C295" s="22" t="s">
        <v>703</v>
      </c>
      <c r="D295" s="22" t="s">
        <v>704</v>
      </c>
      <c r="E295" s="22">
        <v>189165</v>
      </c>
      <c r="F295" s="22">
        <v>0</v>
      </c>
      <c r="G295" s="22">
        <v>31528</v>
      </c>
      <c r="H295" s="22">
        <v>0</v>
      </c>
    </row>
    <row r="296" spans="1:8" x14ac:dyDescent="0.35">
      <c r="A296" s="22" t="s">
        <v>114</v>
      </c>
      <c r="B296" s="22" t="s">
        <v>670</v>
      </c>
      <c r="C296" s="22" t="s">
        <v>705</v>
      </c>
      <c r="D296" s="22" t="s">
        <v>706</v>
      </c>
      <c r="E296" s="22">
        <v>340034</v>
      </c>
      <c r="F296" s="22">
        <v>0</v>
      </c>
      <c r="G296" s="22">
        <v>56672</v>
      </c>
      <c r="H296" s="22">
        <v>0</v>
      </c>
    </row>
    <row r="297" spans="1:8" x14ac:dyDescent="0.35">
      <c r="A297" s="22" t="s">
        <v>114</v>
      </c>
      <c r="B297" s="22" t="s">
        <v>670</v>
      </c>
      <c r="C297" s="22" t="s">
        <v>707</v>
      </c>
      <c r="D297" s="22" t="s">
        <v>708</v>
      </c>
      <c r="E297" s="22">
        <v>699757</v>
      </c>
      <c r="F297" s="22">
        <v>0</v>
      </c>
      <c r="G297" s="22">
        <v>116626</v>
      </c>
      <c r="H297" s="22">
        <v>0</v>
      </c>
    </row>
    <row r="298" spans="1:8" x14ac:dyDescent="0.35">
      <c r="A298" s="22" t="s">
        <v>114</v>
      </c>
      <c r="B298" s="22" t="s">
        <v>670</v>
      </c>
      <c r="C298" s="22" t="s">
        <v>709</v>
      </c>
      <c r="D298" s="22" t="s">
        <v>710</v>
      </c>
      <c r="E298" s="22">
        <v>134714</v>
      </c>
      <c r="F298" s="22">
        <v>0</v>
      </c>
      <c r="G298" s="22">
        <v>22452</v>
      </c>
      <c r="H298" s="22">
        <v>0</v>
      </c>
    </row>
    <row r="299" spans="1:8" x14ac:dyDescent="0.35">
      <c r="A299" s="22" t="s">
        <v>114</v>
      </c>
      <c r="B299" s="22" t="s">
        <v>670</v>
      </c>
      <c r="C299" s="22" t="s">
        <v>711</v>
      </c>
      <c r="D299" s="22" t="s">
        <v>712</v>
      </c>
      <c r="E299" s="22">
        <v>125618</v>
      </c>
      <c r="F299" s="22">
        <v>0</v>
      </c>
      <c r="G299" s="22">
        <v>20936</v>
      </c>
      <c r="H299" s="22">
        <v>0</v>
      </c>
    </row>
    <row r="300" spans="1:8" x14ac:dyDescent="0.35">
      <c r="A300" s="22" t="s">
        <v>114</v>
      </c>
      <c r="B300" s="22" t="s">
        <v>670</v>
      </c>
      <c r="C300" s="22" t="s">
        <v>713</v>
      </c>
      <c r="D300" s="22" t="s">
        <v>714</v>
      </c>
      <c r="E300" s="22">
        <v>145128</v>
      </c>
      <c r="F300" s="22">
        <v>0</v>
      </c>
      <c r="G300" s="22">
        <v>24188</v>
      </c>
      <c r="H300" s="22">
        <v>0</v>
      </c>
    </row>
    <row r="301" spans="1:8" x14ac:dyDescent="0.35">
      <c r="A301" s="22" t="s">
        <v>114</v>
      </c>
      <c r="B301" s="22" t="s">
        <v>670</v>
      </c>
      <c r="C301" s="22" t="s">
        <v>715</v>
      </c>
      <c r="D301" s="22" t="s">
        <v>716</v>
      </c>
      <c r="E301" s="22">
        <v>855030</v>
      </c>
      <c r="F301" s="22">
        <v>0</v>
      </c>
      <c r="G301" s="22">
        <v>142505</v>
      </c>
      <c r="H301" s="22">
        <v>0</v>
      </c>
    </row>
    <row r="302" spans="1:8" x14ac:dyDescent="0.35">
      <c r="A302" s="22" t="s">
        <v>114</v>
      </c>
      <c r="B302" s="22" t="s">
        <v>670</v>
      </c>
      <c r="C302" s="22" t="s">
        <v>717</v>
      </c>
      <c r="D302" s="22" t="s">
        <v>718</v>
      </c>
      <c r="E302" s="22">
        <v>248993</v>
      </c>
      <c r="F302" s="22">
        <v>0</v>
      </c>
      <c r="G302" s="22">
        <v>41499</v>
      </c>
      <c r="H302" s="22">
        <v>0</v>
      </c>
    </row>
    <row r="303" spans="1:8" x14ac:dyDescent="0.35">
      <c r="A303" s="22" t="s">
        <v>114</v>
      </c>
      <c r="B303" s="22" t="s">
        <v>670</v>
      </c>
      <c r="C303" s="22" t="s">
        <v>719</v>
      </c>
      <c r="D303" s="22" t="s">
        <v>720</v>
      </c>
      <c r="E303" s="22">
        <v>326120</v>
      </c>
      <c r="F303" s="22">
        <v>0</v>
      </c>
      <c r="G303" s="22">
        <v>54353</v>
      </c>
      <c r="H303" s="22">
        <v>0</v>
      </c>
    </row>
    <row r="304" spans="1:8" x14ac:dyDescent="0.35">
      <c r="A304" s="22" t="s">
        <v>114</v>
      </c>
      <c r="B304" s="22" t="s">
        <v>670</v>
      </c>
      <c r="C304" s="22" t="s">
        <v>721</v>
      </c>
      <c r="D304" s="22" t="s">
        <v>722</v>
      </c>
      <c r="E304" s="22">
        <v>964452</v>
      </c>
      <c r="F304" s="22">
        <v>0</v>
      </c>
      <c r="G304" s="22">
        <v>160742</v>
      </c>
      <c r="H304" s="22">
        <v>0</v>
      </c>
    </row>
    <row r="305" spans="1:8" x14ac:dyDescent="0.35">
      <c r="A305" s="22" t="s">
        <v>114</v>
      </c>
      <c r="B305" s="22" t="s">
        <v>670</v>
      </c>
      <c r="C305" s="22" t="s">
        <v>723</v>
      </c>
      <c r="D305" s="22" t="s">
        <v>724</v>
      </c>
      <c r="E305" s="22">
        <v>428876</v>
      </c>
      <c r="F305" s="22">
        <v>0</v>
      </c>
      <c r="G305" s="22">
        <v>71479</v>
      </c>
      <c r="H305" s="22">
        <v>0</v>
      </c>
    </row>
    <row r="306" spans="1:8" x14ac:dyDescent="0.35">
      <c r="A306" s="22" t="s">
        <v>114</v>
      </c>
      <c r="B306" s="22" t="s">
        <v>670</v>
      </c>
      <c r="C306" s="22" t="s">
        <v>725</v>
      </c>
      <c r="D306" s="22" t="s">
        <v>726</v>
      </c>
      <c r="E306" s="22">
        <v>484789</v>
      </c>
      <c r="F306" s="22">
        <v>0</v>
      </c>
      <c r="G306" s="22">
        <v>81632</v>
      </c>
      <c r="H306" s="22">
        <v>0</v>
      </c>
    </row>
    <row r="307" spans="1:8" x14ac:dyDescent="0.35">
      <c r="A307" s="22" t="s">
        <v>114</v>
      </c>
      <c r="B307" s="22" t="s">
        <v>670</v>
      </c>
      <c r="C307" s="22" t="s">
        <v>727</v>
      </c>
      <c r="D307" s="22" t="s">
        <v>728</v>
      </c>
      <c r="E307" s="22">
        <v>314758</v>
      </c>
      <c r="F307" s="22">
        <v>0</v>
      </c>
      <c r="G307" s="22">
        <v>52460</v>
      </c>
      <c r="H307" s="22">
        <v>0</v>
      </c>
    </row>
    <row r="308" spans="1:8" x14ac:dyDescent="0.35">
      <c r="A308" s="22" t="s">
        <v>114</v>
      </c>
      <c r="B308" s="22" t="s">
        <v>670</v>
      </c>
      <c r="C308" s="22" t="s">
        <v>729</v>
      </c>
      <c r="D308" s="22" t="s">
        <v>730</v>
      </c>
      <c r="E308" s="22">
        <v>69188</v>
      </c>
      <c r="F308" s="22">
        <v>0</v>
      </c>
      <c r="G308" s="22">
        <v>17297</v>
      </c>
      <c r="H308" s="22">
        <v>0</v>
      </c>
    </row>
    <row r="309" spans="1:8" x14ac:dyDescent="0.35">
      <c r="A309" s="22" t="s">
        <v>114</v>
      </c>
      <c r="B309" s="22" t="s">
        <v>670</v>
      </c>
      <c r="C309" s="22" t="s">
        <v>731</v>
      </c>
      <c r="D309" s="22" t="s">
        <v>732</v>
      </c>
      <c r="E309" s="22">
        <v>1437138</v>
      </c>
      <c r="F309" s="22">
        <v>0</v>
      </c>
      <c r="G309" s="22">
        <v>239523</v>
      </c>
      <c r="H309" s="22">
        <v>0</v>
      </c>
    </row>
    <row r="310" spans="1:8" x14ac:dyDescent="0.35">
      <c r="A310" s="22" t="s">
        <v>114</v>
      </c>
      <c r="B310" s="22" t="s">
        <v>670</v>
      </c>
      <c r="C310" s="22" t="s">
        <v>733</v>
      </c>
      <c r="D310" s="22" t="s">
        <v>734</v>
      </c>
      <c r="E310" s="22">
        <v>796890</v>
      </c>
      <c r="F310" s="22">
        <v>106716</v>
      </c>
      <c r="G310" s="22">
        <v>132815</v>
      </c>
      <c r="H310" s="22">
        <v>6730</v>
      </c>
    </row>
    <row r="311" spans="1:8" x14ac:dyDescent="0.35">
      <c r="A311" s="22" t="s">
        <v>114</v>
      </c>
      <c r="B311" s="22" t="s">
        <v>670</v>
      </c>
      <c r="C311" s="22" t="s">
        <v>735</v>
      </c>
      <c r="D311" s="22" t="s">
        <v>736</v>
      </c>
      <c r="E311" s="22">
        <v>495152</v>
      </c>
      <c r="F311" s="22">
        <v>0</v>
      </c>
      <c r="G311" s="22">
        <v>82525</v>
      </c>
      <c r="H311" s="22">
        <v>0</v>
      </c>
    </row>
    <row r="312" spans="1:8" x14ac:dyDescent="0.35">
      <c r="A312" s="22" t="s">
        <v>114</v>
      </c>
      <c r="B312" s="22" t="s">
        <v>670</v>
      </c>
      <c r="C312" s="22" t="s">
        <v>737</v>
      </c>
      <c r="D312" s="22" t="s">
        <v>738</v>
      </c>
      <c r="E312" s="22">
        <v>708099</v>
      </c>
      <c r="F312" s="22">
        <v>0</v>
      </c>
      <c r="G312" s="22">
        <v>118017</v>
      </c>
      <c r="H312" s="22">
        <v>0</v>
      </c>
    </row>
    <row r="313" spans="1:8" x14ac:dyDescent="0.35">
      <c r="A313" s="22" t="s">
        <v>114</v>
      </c>
      <c r="B313" s="22" t="s">
        <v>670</v>
      </c>
      <c r="C313" s="22" t="s">
        <v>739</v>
      </c>
      <c r="D313" s="22" t="s">
        <v>740</v>
      </c>
      <c r="E313" s="22">
        <v>1005653</v>
      </c>
      <c r="F313" s="22">
        <v>800000</v>
      </c>
      <c r="G313" s="22">
        <v>167609</v>
      </c>
      <c r="H313" s="22">
        <v>33348</v>
      </c>
    </row>
    <row r="314" spans="1:8" x14ac:dyDescent="0.35">
      <c r="A314" s="22" t="s">
        <v>114</v>
      </c>
      <c r="B314" s="22" t="s">
        <v>670</v>
      </c>
      <c r="C314" s="22" t="s">
        <v>741</v>
      </c>
      <c r="D314" s="22" t="s">
        <v>742</v>
      </c>
      <c r="E314" s="22">
        <v>384525</v>
      </c>
      <c r="F314" s="22">
        <v>0</v>
      </c>
      <c r="G314" s="22">
        <v>64088</v>
      </c>
      <c r="H314" s="22">
        <v>0</v>
      </c>
    </row>
    <row r="315" spans="1:8" x14ac:dyDescent="0.35">
      <c r="A315" s="22" t="s">
        <v>114</v>
      </c>
      <c r="B315" s="22" t="s">
        <v>670</v>
      </c>
      <c r="C315" s="22" t="s">
        <v>743</v>
      </c>
      <c r="D315" s="22" t="s">
        <v>744</v>
      </c>
      <c r="E315" s="22">
        <v>659867</v>
      </c>
      <c r="F315" s="22">
        <v>0</v>
      </c>
      <c r="G315" s="22">
        <v>109978</v>
      </c>
      <c r="H315" s="22">
        <v>0</v>
      </c>
    </row>
    <row r="316" spans="1:8" x14ac:dyDescent="0.35">
      <c r="A316" s="22" t="s">
        <v>114</v>
      </c>
      <c r="B316" s="22" t="s">
        <v>670</v>
      </c>
      <c r="C316" s="22" t="s">
        <v>745</v>
      </c>
      <c r="D316" s="22" t="s">
        <v>746</v>
      </c>
      <c r="E316" s="22">
        <v>0</v>
      </c>
      <c r="F316" s="22">
        <v>0</v>
      </c>
      <c r="G316" s="22">
        <v>0</v>
      </c>
      <c r="H316" s="22">
        <v>0</v>
      </c>
    </row>
    <row r="317" spans="1:8" x14ac:dyDescent="0.35">
      <c r="A317" s="22" t="s">
        <v>114</v>
      </c>
      <c r="B317" s="22" t="s">
        <v>670</v>
      </c>
      <c r="C317" s="22" t="s">
        <v>747</v>
      </c>
      <c r="D317" s="22" t="s">
        <v>748</v>
      </c>
      <c r="E317" s="22">
        <v>355901</v>
      </c>
      <c r="F317" s="22">
        <v>0</v>
      </c>
      <c r="G317" s="22">
        <v>59317</v>
      </c>
      <c r="H317" s="22">
        <v>0</v>
      </c>
    </row>
    <row r="318" spans="1:8" x14ac:dyDescent="0.35">
      <c r="A318" s="22" t="s">
        <v>114</v>
      </c>
      <c r="B318" s="22" t="s">
        <v>670</v>
      </c>
      <c r="C318" s="22" t="s">
        <v>749</v>
      </c>
      <c r="D318" s="22" t="s">
        <v>750</v>
      </c>
      <c r="E318" s="22">
        <v>624225</v>
      </c>
      <c r="F318" s="22">
        <v>0</v>
      </c>
      <c r="G318" s="22">
        <v>104038</v>
      </c>
      <c r="H318" s="22">
        <v>0</v>
      </c>
    </row>
    <row r="319" spans="1:8" x14ac:dyDescent="0.35">
      <c r="A319" s="22" t="s">
        <v>114</v>
      </c>
      <c r="B319" s="22" t="s">
        <v>670</v>
      </c>
      <c r="C319" s="22" t="s">
        <v>751</v>
      </c>
      <c r="D319" s="22" t="s">
        <v>752</v>
      </c>
      <c r="E319" s="22">
        <v>396761</v>
      </c>
      <c r="F319" s="22">
        <v>0</v>
      </c>
      <c r="G319" s="22">
        <v>66127</v>
      </c>
      <c r="H319" s="22">
        <v>0</v>
      </c>
    </row>
    <row r="320" spans="1:8" x14ac:dyDescent="0.35">
      <c r="A320" s="22" t="s">
        <v>114</v>
      </c>
      <c r="B320" s="22" t="s">
        <v>670</v>
      </c>
      <c r="C320" s="22" t="s">
        <v>753</v>
      </c>
      <c r="D320" s="22" t="s">
        <v>754</v>
      </c>
      <c r="E320" s="22">
        <v>429230</v>
      </c>
      <c r="F320" s="22">
        <v>0</v>
      </c>
      <c r="G320" s="22">
        <v>71538</v>
      </c>
      <c r="H320" s="22">
        <v>0</v>
      </c>
    </row>
    <row r="321" spans="1:8" x14ac:dyDescent="0.35">
      <c r="A321" s="22" t="s">
        <v>114</v>
      </c>
      <c r="B321" s="22" t="s">
        <v>670</v>
      </c>
      <c r="C321" s="22" t="s">
        <v>755</v>
      </c>
      <c r="D321" s="22" t="s">
        <v>756</v>
      </c>
      <c r="E321" s="22">
        <v>167603</v>
      </c>
      <c r="F321" s="22">
        <v>0</v>
      </c>
      <c r="G321" s="22">
        <v>27934</v>
      </c>
      <c r="H321" s="22">
        <v>0</v>
      </c>
    </row>
    <row r="322" spans="1:8" x14ac:dyDescent="0.35">
      <c r="A322" s="22" t="s">
        <v>114</v>
      </c>
      <c r="B322" s="22" t="s">
        <v>670</v>
      </c>
      <c r="C322" s="22" t="s">
        <v>757</v>
      </c>
      <c r="D322" s="22" t="s">
        <v>758</v>
      </c>
      <c r="E322" s="22">
        <v>767406</v>
      </c>
      <c r="F322" s="22">
        <v>0</v>
      </c>
      <c r="G322" s="22">
        <v>127901</v>
      </c>
      <c r="H322" s="22">
        <v>0</v>
      </c>
    </row>
    <row r="323" spans="1:8" x14ac:dyDescent="0.35">
      <c r="A323" s="22" t="s">
        <v>114</v>
      </c>
      <c r="B323" s="22" t="s">
        <v>670</v>
      </c>
      <c r="C323" s="22" t="s">
        <v>759</v>
      </c>
      <c r="D323" s="22" t="s">
        <v>760</v>
      </c>
      <c r="E323" s="22">
        <v>620072</v>
      </c>
      <c r="F323" s="22">
        <v>0</v>
      </c>
      <c r="G323" s="22">
        <v>103345</v>
      </c>
      <c r="H323" s="22">
        <v>0</v>
      </c>
    </row>
    <row r="324" spans="1:8" x14ac:dyDescent="0.35">
      <c r="A324" s="22" t="s">
        <v>114</v>
      </c>
      <c r="B324" s="22" t="s">
        <v>670</v>
      </c>
      <c r="C324" s="22" t="s">
        <v>761</v>
      </c>
      <c r="D324" s="22" t="s">
        <v>762</v>
      </c>
      <c r="E324" s="22">
        <v>155539</v>
      </c>
      <c r="F324" s="22">
        <v>0</v>
      </c>
      <c r="G324" s="22">
        <v>25923</v>
      </c>
      <c r="H324" s="22">
        <v>0</v>
      </c>
    </row>
    <row r="325" spans="1:8" x14ac:dyDescent="0.35">
      <c r="A325" s="22" t="s">
        <v>114</v>
      </c>
      <c r="B325" s="22" t="s">
        <v>670</v>
      </c>
      <c r="C325" s="22" t="s">
        <v>763</v>
      </c>
      <c r="D325" s="22" t="s">
        <v>764</v>
      </c>
      <c r="E325" s="22">
        <v>219051</v>
      </c>
      <c r="F325" s="22">
        <v>0</v>
      </c>
      <c r="G325" s="22">
        <v>36509</v>
      </c>
      <c r="H325" s="22">
        <v>0</v>
      </c>
    </row>
    <row r="326" spans="1:8" x14ac:dyDescent="0.35">
      <c r="A326" s="22" t="s">
        <v>114</v>
      </c>
      <c r="B326" s="22" t="s">
        <v>670</v>
      </c>
      <c r="C326" s="22" t="s">
        <v>765</v>
      </c>
      <c r="D326" s="22" t="s">
        <v>766</v>
      </c>
      <c r="E326" s="22">
        <v>516977</v>
      </c>
      <c r="F326" s="22">
        <v>0</v>
      </c>
      <c r="G326" s="22">
        <v>86163</v>
      </c>
      <c r="H326" s="22">
        <v>0</v>
      </c>
    </row>
    <row r="327" spans="1:8" x14ac:dyDescent="0.35">
      <c r="A327" s="22" t="s">
        <v>114</v>
      </c>
      <c r="B327" s="22" t="s">
        <v>670</v>
      </c>
      <c r="C327" s="22" t="s">
        <v>767</v>
      </c>
      <c r="D327" s="22" t="s">
        <v>768</v>
      </c>
      <c r="E327" s="22">
        <v>349146</v>
      </c>
      <c r="F327" s="22">
        <v>13857</v>
      </c>
      <c r="G327" s="22">
        <v>58191</v>
      </c>
      <c r="H327" s="22">
        <v>9449</v>
      </c>
    </row>
    <row r="328" spans="1:8" x14ac:dyDescent="0.35">
      <c r="A328" s="22" t="s">
        <v>114</v>
      </c>
      <c r="B328" s="22" t="s">
        <v>670</v>
      </c>
      <c r="C328" s="22" t="s">
        <v>769</v>
      </c>
      <c r="D328" s="22" t="s">
        <v>770</v>
      </c>
      <c r="E328" s="22">
        <v>518750</v>
      </c>
      <c r="F328" s="22">
        <v>66415</v>
      </c>
      <c r="G328" s="22">
        <v>86458</v>
      </c>
      <c r="H328" s="22">
        <v>4406</v>
      </c>
    </row>
    <row r="329" spans="1:8" x14ac:dyDescent="0.35">
      <c r="A329" s="22" t="s">
        <v>114</v>
      </c>
      <c r="B329" s="22" t="s">
        <v>670</v>
      </c>
      <c r="C329" s="22" t="s">
        <v>771</v>
      </c>
      <c r="D329" s="22" t="s">
        <v>772</v>
      </c>
      <c r="E329" s="22">
        <v>594062</v>
      </c>
      <c r="F329" s="22">
        <v>0</v>
      </c>
      <c r="G329" s="22">
        <v>99010</v>
      </c>
      <c r="H329" s="22">
        <v>0</v>
      </c>
    </row>
    <row r="330" spans="1:8" x14ac:dyDescent="0.35">
      <c r="A330" s="22" t="s">
        <v>114</v>
      </c>
      <c r="B330" s="22" t="s">
        <v>773</v>
      </c>
      <c r="C330" s="22" t="s">
        <v>774</v>
      </c>
      <c r="D330" s="22" t="s">
        <v>775</v>
      </c>
      <c r="E330" s="22">
        <v>1348673</v>
      </c>
      <c r="F330" s="22">
        <v>0</v>
      </c>
      <c r="G330" s="22">
        <v>224779</v>
      </c>
      <c r="H330" s="22">
        <v>0</v>
      </c>
    </row>
    <row r="331" spans="1:8" x14ac:dyDescent="0.35">
      <c r="A331" s="22" t="s">
        <v>114</v>
      </c>
      <c r="B331" s="22" t="s">
        <v>773</v>
      </c>
      <c r="C331" s="22" t="s">
        <v>776</v>
      </c>
      <c r="D331" s="22" t="s">
        <v>777</v>
      </c>
      <c r="E331" s="22">
        <v>5676659</v>
      </c>
      <c r="F331" s="22">
        <v>0</v>
      </c>
      <c r="G331" s="22">
        <v>946110</v>
      </c>
      <c r="H331" s="22">
        <v>0</v>
      </c>
    </row>
    <row r="332" spans="1:8" x14ac:dyDescent="0.35">
      <c r="A332" s="22" t="s">
        <v>114</v>
      </c>
      <c r="B332" s="22" t="s">
        <v>773</v>
      </c>
      <c r="C332" s="22" t="s">
        <v>778</v>
      </c>
      <c r="D332" s="22" t="s">
        <v>779</v>
      </c>
      <c r="E332" s="22">
        <v>570333</v>
      </c>
      <c r="F332" s="22">
        <v>0</v>
      </c>
      <c r="G332" s="22">
        <v>95056</v>
      </c>
      <c r="H332" s="22">
        <v>0</v>
      </c>
    </row>
    <row r="333" spans="1:8" x14ac:dyDescent="0.35">
      <c r="A333" s="22" t="s">
        <v>114</v>
      </c>
      <c r="B333" s="22" t="s">
        <v>773</v>
      </c>
      <c r="C333" s="22" t="s">
        <v>780</v>
      </c>
      <c r="D333" s="22" t="s">
        <v>781</v>
      </c>
      <c r="E333" s="22">
        <v>336782</v>
      </c>
      <c r="F333" s="22">
        <v>0</v>
      </c>
      <c r="G333" s="22">
        <v>56130</v>
      </c>
      <c r="H333" s="22">
        <v>0</v>
      </c>
    </row>
    <row r="334" spans="1:8" x14ac:dyDescent="0.35">
      <c r="A334" s="22" t="s">
        <v>114</v>
      </c>
      <c r="B334" s="22" t="s">
        <v>773</v>
      </c>
      <c r="C334" s="22" t="s">
        <v>782</v>
      </c>
      <c r="D334" s="22" t="s">
        <v>783</v>
      </c>
      <c r="E334" s="22">
        <v>77966</v>
      </c>
      <c r="F334" s="22">
        <v>0</v>
      </c>
      <c r="G334" s="22">
        <v>12994</v>
      </c>
      <c r="H334" s="22">
        <v>0</v>
      </c>
    </row>
    <row r="335" spans="1:8" x14ac:dyDescent="0.35">
      <c r="A335" s="22" t="s">
        <v>114</v>
      </c>
      <c r="B335" s="22" t="s">
        <v>773</v>
      </c>
      <c r="C335" s="22" t="s">
        <v>784</v>
      </c>
      <c r="D335" s="22" t="s">
        <v>785</v>
      </c>
      <c r="E335" s="22">
        <v>172551</v>
      </c>
      <c r="F335" s="22">
        <v>0</v>
      </c>
      <c r="G335" s="22">
        <v>28759</v>
      </c>
      <c r="H335" s="22">
        <v>0</v>
      </c>
    </row>
    <row r="336" spans="1:8" x14ac:dyDescent="0.35">
      <c r="A336" s="22" t="s">
        <v>114</v>
      </c>
      <c r="B336" s="22" t="s">
        <v>773</v>
      </c>
      <c r="C336" s="22" t="s">
        <v>786</v>
      </c>
      <c r="D336" s="22" t="s">
        <v>787</v>
      </c>
      <c r="E336" s="22">
        <v>40906077</v>
      </c>
      <c r="F336" s="22">
        <v>0</v>
      </c>
      <c r="G336" s="22">
        <v>6817680</v>
      </c>
      <c r="H336" s="22">
        <v>0</v>
      </c>
    </row>
    <row r="337" spans="1:8" x14ac:dyDescent="0.35">
      <c r="A337" s="22" t="s">
        <v>114</v>
      </c>
      <c r="B337" s="22" t="s">
        <v>773</v>
      </c>
      <c r="C337" s="22" t="s">
        <v>788</v>
      </c>
      <c r="D337" s="22" t="s">
        <v>789</v>
      </c>
      <c r="E337" s="22">
        <v>3258632</v>
      </c>
      <c r="F337" s="22">
        <v>0</v>
      </c>
      <c r="G337" s="22">
        <v>543105</v>
      </c>
      <c r="H337" s="22">
        <v>0</v>
      </c>
    </row>
    <row r="338" spans="1:8" x14ac:dyDescent="0.35">
      <c r="A338" s="22" t="s">
        <v>114</v>
      </c>
      <c r="B338" s="22" t="s">
        <v>790</v>
      </c>
      <c r="C338" s="22" t="s">
        <v>791</v>
      </c>
      <c r="D338" s="22" t="s">
        <v>792</v>
      </c>
      <c r="E338" s="22">
        <v>66763743</v>
      </c>
      <c r="F338" s="22">
        <v>159608</v>
      </c>
      <c r="G338" s="22">
        <v>11127291</v>
      </c>
      <c r="H338" s="22">
        <v>162114</v>
      </c>
    </row>
    <row r="339" spans="1:8" x14ac:dyDescent="0.35">
      <c r="A339" s="22"/>
      <c r="B339" s="22"/>
      <c r="C339" s="22"/>
      <c r="D339" s="22" t="s">
        <v>793</v>
      </c>
      <c r="E339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6EA4F9-31F9-4F1C-A548-13A94BC44407}">
  <dimension ref="A1:BQ342"/>
  <sheetViews>
    <sheetView zoomScale="90" zoomScaleNormal="90" workbookViewId="0"/>
  </sheetViews>
  <sheetFormatPr defaultRowHeight="14.5" x14ac:dyDescent="0.35"/>
  <cols>
    <col min="2" max="2" width="23.7265625" customWidth="1"/>
    <col min="4" max="4" width="37.7265625" customWidth="1"/>
    <col min="5" max="69" width="15.7265625" customWidth="1"/>
  </cols>
  <sheetData>
    <row r="1" spans="1:69" ht="24" customHeight="1" x14ac:dyDescent="0.4">
      <c r="A1" s="4" t="str">
        <f>HYPERLINK("#'Index'!A1", "&lt;&lt; Index")</f>
        <v>&lt;&lt; Index</v>
      </c>
      <c r="B1" s="20" t="s">
        <v>1331</v>
      </c>
      <c r="D1" s="20" t="s">
        <v>1332</v>
      </c>
    </row>
    <row r="2" spans="1:69" ht="64" customHeight="1" x14ac:dyDescent="0.3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1333</v>
      </c>
      <c r="F2" s="21" t="s">
        <v>1334</v>
      </c>
      <c r="G2" s="21" t="s">
        <v>1335</v>
      </c>
      <c r="H2" s="21" t="s">
        <v>1336</v>
      </c>
      <c r="I2" s="21" t="s">
        <v>1337</v>
      </c>
      <c r="J2" s="21" t="s">
        <v>1338</v>
      </c>
      <c r="K2" s="21" t="s">
        <v>1339</v>
      </c>
      <c r="L2" s="21" t="s">
        <v>1340</v>
      </c>
      <c r="M2" s="21" t="s">
        <v>1341</v>
      </c>
      <c r="N2" s="21" t="s">
        <v>1342</v>
      </c>
      <c r="O2" s="21" t="s">
        <v>1343</v>
      </c>
      <c r="P2" s="21" t="s">
        <v>1344</v>
      </c>
      <c r="Q2" s="21" t="s">
        <v>1345</v>
      </c>
      <c r="R2" s="21" t="s">
        <v>1346</v>
      </c>
      <c r="S2" s="21" t="s">
        <v>1347</v>
      </c>
      <c r="T2" s="21" t="s">
        <v>1348</v>
      </c>
      <c r="U2" s="21" t="s">
        <v>1349</v>
      </c>
      <c r="V2" s="21" t="s">
        <v>1350</v>
      </c>
      <c r="W2" s="21" t="s">
        <v>1351</v>
      </c>
      <c r="X2" s="21" t="s">
        <v>1352</v>
      </c>
      <c r="Y2" s="21" t="s">
        <v>57</v>
      </c>
      <c r="Z2" s="21" t="s">
        <v>1035</v>
      </c>
      <c r="AA2" s="21" t="s">
        <v>1353</v>
      </c>
      <c r="AB2" s="21" t="s">
        <v>1350</v>
      </c>
      <c r="AC2" s="21" t="s">
        <v>1351</v>
      </c>
      <c r="AD2" s="21" t="s">
        <v>1352</v>
      </c>
      <c r="AE2" s="21" t="s">
        <v>57</v>
      </c>
      <c r="AF2" s="21" t="s">
        <v>1035</v>
      </c>
      <c r="AG2" s="21" t="s">
        <v>1354</v>
      </c>
      <c r="AH2" s="21" t="s">
        <v>1355</v>
      </c>
      <c r="AI2" s="21" t="s">
        <v>1356</v>
      </c>
      <c r="AJ2" s="21" t="s">
        <v>1357</v>
      </c>
      <c r="AK2" s="21" t="s">
        <v>1358</v>
      </c>
      <c r="AL2" s="21" t="s">
        <v>1359</v>
      </c>
      <c r="AM2" s="21" t="s">
        <v>1360</v>
      </c>
      <c r="AN2" s="21" t="s">
        <v>1361</v>
      </c>
      <c r="AO2" s="21" t="s">
        <v>1362</v>
      </c>
      <c r="AP2" s="21" t="s">
        <v>1363</v>
      </c>
      <c r="AQ2" s="21" t="s">
        <v>1364</v>
      </c>
      <c r="AR2" s="21" t="s">
        <v>1365</v>
      </c>
      <c r="AS2" s="21" t="s">
        <v>1366</v>
      </c>
      <c r="AT2" s="21" t="s">
        <v>1367</v>
      </c>
      <c r="AU2" s="21" t="s">
        <v>1368</v>
      </c>
      <c r="AV2" s="21" t="s">
        <v>1369</v>
      </c>
      <c r="AW2" s="21" t="s">
        <v>1370</v>
      </c>
      <c r="AX2" s="21" t="s">
        <v>1371</v>
      </c>
      <c r="AY2" s="21" t="s">
        <v>1372</v>
      </c>
      <c r="AZ2" s="21" t="s">
        <v>1373</v>
      </c>
      <c r="BA2" s="21" t="s">
        <v>1374</v>
      </c>
      <c r="BB2" s="21" t="s">
        <v>1375</v>
      </c>
      <c r="BC2" s="21" t="s">
        <v>1376</v>
      </c>
      <c r="BD2" s="21" t="s">
        <v>1377</v>
      </c>
      <c r="BE2" s="21" t="s">
        <v>1378</v>
      </c>
      <c r="BF2" s="21" t="s">
        <v>1379</v>
      </c>
      <c r="BG2" s="21" t="s">
        <v>1380</v>
      </c>
      <c r="BH2" s="21" t="s">
        <v>1381</v>
      </c>
      <c r="BI2" s="21" t="s">
        <v>1382</v>
      </c>
      <c r="BJ2" s="21" t="s">
        <v>1383</v>
      </c>
      <c r="BK2" s="21" t="s">
        <v>1384</v>
      </c>
      <c r="BL2" s="21" t="s">
        <v>1385</v>
      </c>
      <c r="BM2" s="21" t="s">
        <v>1386</v>
      </c>
      <c r="BN2" s="21" t="s">
        <v>1387</v>
      </c>
      <c r="BO2" s="21" t="s">
        <v>1388</v>
      </c>
      <c r="BP2" s="21" t="s">
        <v>1389</v>
      </c>
      <c r="BQ2" s="21" t="s">
        <v>1390</v>
      </c>
    </row>
    <row r="3" spans="1:69" x14ac:dyDescent="0.35">
      <c r="A3" s="21"/>
      <c r="B3" s="21"/>
      <c r="C3" s="21"/>
      <c r="D3" s="21" t="s">
        <v>80</v>
      </c>
      <c r="E3" s="21" t="s">
        <v>1391</v>
      </c>
      <c r="F3" s="21" t="s">
        <v>1392</v>
      </c>
      <c r="G3" s="21" t="s">
        <v>1393</v>
      </c>
      <c r="H3" s="21" t="s">
        <v>1394</v>
      </c>
      <c r="I3" s="21" t="s">
        <v>1395</v>
      </c>
      <c r="J3" s="21" t="s">
        <v>1396</v>
      </c>
      <c r="K3" s="21" t="s">
        <v>1397</v>
      </c>
      <c r="L3" s="21" t="s">
        <v>1398</v>
      </c>
      <c r="M3" s="21" t="s">
        <v>1399</v>
      </c>
      <c r="N3" s="21" t="s">
        <v>1400</v>
      </c>
      <c r="O3" s="21" t="s">
        <v>1401</v>
      </c>
      <c r="P3" s="21" t="s">
        <v>1402</v>
      </c>
      <c r="Q3" s="21" t="s">
        <v>1403</v>
      </c>
      <c r="R3" s="21" t="s">
        <v>1404</v>
      </c>
      <c r="S3" s="21" t="s">
        <v>1405</v>
      </c>
      <c r="T3" s="21" t="s">
        <v>1406</v>
      </c>
      <c r="U3" s="21" t="s">
        <v>1407</v>
      </c>
      <c r="V3" s="21" t="s">
        <v>1408</v>
      </c>
      <c r="W3" s="21" t="s">
        <v>1409</v>
      </c>
      <c r="X3" s="21" t="s">
        <v>1410</v>
      </c>
      <c r="Y3" s="21" t="s">
        <v>1411</v>
      </c>
      <c r="Z3" s="21" t="s">
        <v>1412</v>
      </c>
      <c r="AA3" s="21" t="s">
        <v>1413</v>
      </c>
      <c r="AB3" s="21" t="s">
        <v>1414</v>
      </c>
      <c r="AC3" s="21" t="s">
        <v>1415</v>
      </c>
      <c r="AD3" s="21" t="s">
        <v>1416</v>
      </c>
      <c r="AE3" s="21" t="s">
        <v>1417</v>
      </c>
      <c r="AF3" s="21" t="s">
        <v>1418</v>
      </c>
      <c r="AG3" s="21" t="s">
        <v>1419</v>
      </c>
      <c r="AH3" s="21" t="s">
        <v>1420</v>
      </c>
      <c r="AI3" s="21" t="s">
        <v>1421</v>
      </c>
      <c r="AJ3" s="21" t="s">
        <v>1422</v>
      </c>
      <c r="AK3" s="21" t="s">
        <v>1423</v>
      </c>
      <c r="AL3" s="21" t="s">
        <v>1424</v>
      </c>
      <c r="AM3" s="21" t="s">
        <v>1425</v>
      </c>
      <c r="AN3" s="21" t="s">
        <v>1426</v>
      </c>
      <c r="AO3" s="21" t="s">
        <v>1427</v>
      </c>
      <c r="AP3" s="21" t="s">
        <v>1428</v>
      </c>
      <c r="AQ3" s="21" t="s">
        <v>1429</v>
      </c>
      <c r="AR3" s="21" t="s">
        <v>1430</v>
      </c>
      <c r="AS3" s="21" t="s">
        <v>1431</v>
      </c>
      <c r="AT3" s="21" t="s">
        <v>1432</v>
      </c>
      <c r="AU3" s="21" t="s">
        <v>1433</v>
      </c>
      <c r="AV3" s="21" t="s">
        <v>1434</v>
      </c>
      <c r="AW3" s="21" t="s">
        <v>1435</v>
      </c>
      <c r="AX3" s="21" t="s">
        <v>1436</v>
      </c>
      <c r="AY3" s="21" t="s">
        <v>1437</v>
      </c>
      <c r="AZ3" s="21" t="s">
        <v>1438</v>
      </c>
      <c r="BA3" s="21" t="s">
        <v>1439</v>
      </c>
      <c r="BB3" s="21" t="s">
        <v>1440</v>
      </c>
      <c r="BC3" s="21" t="s">
        <v>1441</v>
      </c>
      <c r="BD3" s="21" t="s">
        <v>1442</v>
      </c>
      <c r="BE3" s="21" t="s">
        <v>1443</v>
      </c>
      <c r="BF3" s="21" t="s">
        <v>1444</v>
      </c>
      <c r="BG3" s="21" t="s">
        <v>1445</v>
      </c>
      <c r="BH3" s="21" t="s">
        <v>1446</v>
      </c>
      <c r="BI3" s="21" t="s">
        <v>1447</v>
      </c>
      <c r="BJ3" s="21" t="s">
        <v>1448</v>
      </c>
      <c r="BK3" s="21" t="s">
        <v>1449</v>
      </c>
      <c r="BL3" s="21" t="s">
        <v>1450</v>
      </c>
      <c r="BM3" s="21" t="s">
        <v>1451</v>
      </c>
      <c r="BN3" s="21" t="s">
        <v>1452</v>
      </c>
      <c r="BO3" s="21" t="s">
        <v>1453</v>
      </c>
      <c r="BP3" s="21" t="s">
        <v>1454</v>
      </c>
      <c r="BQ3" s="21" t="s">
        <v>1455</v>
      </c>
    </row>
    <row r="4" spans="1:69" x14ac:dyDescent="0.35">
      <c r="A4" s="22" t="s">
        <v>114</v>
      </c>
      <c r="B4" s="22" t="s">
        <v>115</v>
      </c>
      <c r="C4" s="22" t="s">
        <v>116</v>
      </c>
      <c r="D4" s="22" t="s">
        <v>117</v>
      </c>
      <c r="E4" s="22">
        <v>490</v>
      </c>
      <c r="F4" s="22">
        <v>8598</v>
      </c>
      <c r="G4" s="22">
        <v>0</v>
      </c>
      <c r="H4" s="23">
        <v>357.87</v>
      </c>
      <c r="I4" s="24" t="s">
        <v>1456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2">
        <v>0</v>
      </c>
      <c r="P4" s="24" t="s">
        <v>1456</v>
      </c>
      <c r="Q4" s="24" t="s">
        <v>1456</v>
      </c>
      <c r="R4" s="23">
        <v>0</v>
      </c>
      <c r="S4" s="22">
        <v>0</v>
      </c>
      <c r="T4" s="24"/>
      <c r="U4" s="23">
        <v>258.5</v>
      </c>
      <c r="V4" s="23">
        <v>0</v>
      </c>
      <c r="W4" s="23">
        <v>0</v>
      </c>
      <c r="X4" s="23">
        <v>0</v>
      </c>
      <c r="Y4" s="23">
        <v>0</v>
      </c>
      <c r="Z4" s="23">
        <v>258.5</v>
      </c>
      <c r="AA4" s="23">
        <v>248.37</v>
      </c>
      <c r="AB4" s="23">
        <v>0</v>
      </c>
      <c r="AC4" s="23">
        <v>0</v>
      </c>
      <c r="AD4" s="23">
        <v>0</v>
      </c>
      <c r="AE4" s="23">
        <v>0</v>
      </c>
      <c r="AF4" s="23">
        <v>248.37</v>
      </c>
      <c r="AG4" s="23">
        <v>205</v>
      </c>
      <c r="AH4" s="24" t="s">
        <v>1457</v>
      </c>
      <c r="AI4" s="22">
        <v>10</v>
      </c>
      <c r="AJ4" s="22">
        <v>9</v>
      </c>
      <c r="AK4" s="24" t="s">
        <v>1457</v>
      </c>
      <c r="AL4" s="24" t="s">
        <v>1457</v>
      </c>
      <c r="AM4" s="24" t="s">
        <v>1456</v>
      </c>
      <c r="AN4" s="22">
        <v>0</v>
      </c>
      <c r="AO4" s="22">
        <v>0</v>
      </c>
      <c r="AP4" s="22">
        <v>27120</v>
      </c>
      <c r="AQ4" s="22">
        <v>1211147</v>
      </c>
      <c r="AR4" s="22">
        <v>8</v>
      </c>
      <c r="AS4" s="22">
        <v>6</v>
      </c>
      <c r="AT4" s="22">
        <v>2</v>
      </c>
      <c r="AU4" s="22">
        <v>0</v>
      </c>
      <c r="AV4" s="22">
        <v>32</v>
      </c>
      <c r="AW4" s="22">
        <v>25</v>
      </c>
      <c r="AX4" s="22">
        <v>7</v>
      </c>
      <c r="AY4" s="22">
        <v>1</v>
      </c>
      <c r="AZ4" s="24" t="s">
        <v>1458</v>
      </c>
      <c r="BA4" s="22">
        <v>495</v>
      </c>
      <c r="BB4" s="22">
        <v>459</v>
      </c>
      <c r="BC4" s="22">
        <v>106863686</v>
      </c>
      <c r="BD4" s="22">
        <v>16175149</v>
      </c>
      <c r="BE4" s="22">
        <v>0</v>
      </c>
      <c r="BF4" s="22">
        <v>151250</v>
      </c>
      <c r="BG4" s="22">
        <v>123190085</v>
      </c>
      <c r="BH4" s="22">
        <v>2215</v>
      </c>
      <c r="BI4" s="22">
        <v>21.2</v>
      </c>
      <c r="BJ4" s="22">
        <v>7</v>
      </c>
      <c r="BK4" s="22">
        <v>1</v>
      </c>
      <c r="BL4" s="22">
        <v>4782</v>
      </c>
      <c r="BM4" s="22">
        <v>5</v>
      </c>
      <c r="BN4" s="22">
        <v>9</v>
      </c>
      <c r="BO4" s="22">
        <v>65</v>
      </c>
      <c r="BP4" s="22">
        <v>8</v>
      </c>
      <c r="BQ4" s="22">
        <v>4</v>
      </c>
    </row>
    <row r="5" spans="1:69" x14ac:dyDescent="0.35">
      <c r="A5" s="22" t="s">
        <v>114</v>
      </c>
      <c r="B5" s="22" t="s">
        <v>115</v>
      </c>
      <c r="C5" s="22" t="s">
        <v>118</v>
      </c>
      <c r="D5" s="22" t="s">
        <v>119</v>
      </c>
      <c r="E5" s="22">
        <v>171</v>
      </c>
      <c r="F5" s="22">
        <v>2426</v>
      </c>
      <c r="G5" s="22">
        <v>0</v>
      </c>
      <c r="H5" s="23">
        <v>110.03</v>
      </c>
      <c r="I5" s="24" t="s">
        <v>1456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0</v>
      </c>
      <c r="P5" s="24" t="s">
        <v>1456</v>
      </c>
      <c r="Q5" s="24" t="s">
        <v>1456</v>
      </c>
      <c r="R5" s="23">
        <v>0</v>
      </c>
      <c r="S5" s="22">
        <v>0</v>
      </c>
      <c r="T5" s="24"/>
      <c r="U5" s="23">
        <v>96.27</v>
      </c>
      <c r="V5" s="23">
        <v>0</v>
      </c>
      <c r="W5" s="23">
        <v>0</v>
      </c>
      <c r="X5" s="23">
        <v>4.21</v>
      </c>
      <c r="Y5" s="23">
        <v>0</v>
      </c>
      <c r="Z5" s="23">
        <v>100.48</v>
      </c>
      <c r="AA5" s="23">
        <v>80.040000000000006</v>
      </c>
      <c r="AB5" s="23">
        <v>0</v>
      </c>
      <c r="AC5" s="23">
        <v>0</v>
      </c>
      <c r="AD5" s="23">
        <v>3.38</v>
      </c>
      <c r="AE5" s="23">
        <v>0</v>
      </c>
      <c r="AF5" s="23">
        <v>83.42</v>
      </c>
      <c r="AG5" s="23">
        <v>88.41</v>
      </c>
      <c r="AH5" s="24" t="s">
        <v>1457</v>
      </c>
      <c r="AI5" s="22">
        <v>7</v>
      </c>
      <c r="AJ5" s="22">
        <v>7</v>
      </c>
      <c r="AK5" s="24" t="s">
        <v>1457</v>
      </c>
      <c r="AL5" s="24" t="s">
        <v>1457</v>
      </c>
      <c r="AM5" s="24" t="s">
        <v>1456</v>
      </c>
      <c r="AN5" s="22">
        <v>0</v>
      </c>
      <c r="AO5" s="22">
        <v>0</v>
      </c>
      <c r="AP5" s="22">
        <v>6820</v>
      </c>
      <c r="AQ5" s="22">
        <v>148661.5</v>
      </c>
      <c r="AR5" s="22">
        <v>0</v>
      </c>
      <c r="AS5" s="22">
        <v>0</v>
      </c>
      <c r="AT5" s="22">
        <v>0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4" t="s">
        <v>1459</v>
      </c>
      <c r="BA5" s="22">
        <v>457</v>
      </c>
      <c r="BB5" s="22">
        <v>441</v>
      </c>
      <c r="BC5" s="22">
        <v>691013</v>
      </c>
      <c r="BD5" s="22">
        <v>1205200</v>
      </c>
      <c r="BE5" s="22">
        <v>0</v>
      </c>
      <c r="BF5" s="22">
        <v>10105200</v>
      </c>
      <c r="BG5" s="22">
        <v>12001413</v>
      </c>
      <c r="BH5" s="22">
        <v>497</v>
      </c>
      <c r="BI5" s="22">
        <v>4.87</v>
      </c>
      <c r="BJ5" s="22">
        <v>11</v>
      </c>
      <c r="BK5" s="22">
        <v>1</v>
      </c>
      <c r="BL5" s="22">
        <v>659</v>
      </c>
      <c r="BM5" s="22">
        <v>0</v>
      </c>
      <c r="BN5" s="22">
        <v>11</v>
      </c>
      <c r="BO5" s="22">
        <v>110</v>
      </c>
      <c r="BP5" s="22">
        <v>3</v>
      </c>
      <c r="BQ5" s="22">
        <v>1</v>
      </c>
    </row>
    <row r="6" spans="1:69" x14ac:dyDescent="0.35">
      <c r="A6" s="22" t="s">
        <v>114</v>
      </c>
      <c r="B6" s="22" t="s">
        <v>115</v>
      </c>
      <c r="C6" s="22" t="s">
        <v>120</v>
      </c>
      <c r="D6" s="22" t="s">
        <v>121</v>
      </c>
      <c r="E6" s="22">
        <v>97</v>
      </c>
      <c r="F6" s="22">
        <v>1920</v>
      </c>
      <c r="G6" s="22">
        <v>0</v>
      </c>
      <c r="H6" s="23">
        <v>117.69</v>
      </c>
      <c r="I6" s="24" t="s">
        <v>1456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4" t="s">
        <v>1456</v>
      </c>
      <c r="Q6" s="24" t="s">
        <v>1456</v>
      </c>
      <c r="R6" s="23">
        <v>0</v>
      </c>
      <c r="S6" s="22">
        <v>0</v>
      </c>
      <c r="T6" s="24"/>
      <c r="U6" s="23">
        <v>112.64</v>
      </c>
      <c r="V6" s="23">
        <v>0</v>
      </c>
      <c r="W6" s="23">
        <v>0</v>
      </c>
      <c r="X6" s="23">
        <v>0</v>
      </c>
      <c r="Y6" s="23">
        <v>0</v>
      </c>
      <c r="Z6" s="23">
        <v>112.64</v>
      </c>
      <c r="AA6" s="23">
        <v>108.2</v>
      </c>
      <c r="AB6" s="23">
        <v>0</v>
      </c>
      <c r="AC6" s="23">
        <v>0</v>
      </c>
      <c r="AD6" s="23">
        <v>0</v>
      </c>
      <c r="AE6" s="23">
        <v>0</v>
      </c>
      <c r="AF6" s="23">
        <v>108.2</v>
      </c>
      <c r="AG6" s="23">
        <v>43.16</v>
      </c>
      <c r="AH6" s="24" t="s">
        <v>1457</v>
      </c>
      <c r="AI6" s="22">
        <v>9</v>
      </c>
      <c r="AJ6" s="22">
        <v>9</v>
      </c>
      <c r="AK6" s="24" t="s">
        <v>1457</v>
      </c>
      <c r="AL6" s="24" t="s">
        <v>1457</v>
      </c>
      <c r="AM6" s="24" t="s">
        <v>1457</v>
      </c>
      <c r="AN6" s="22">
        <v>5</v>
      </c>
      <c r="AO6" s="22">
        <v>0</v>
      </c>
      <c r="AP6" s="22">
        <v>5010</v>
      </c>
      <c r="AQ6" s="22">
        <v>122031</v>
      </c>
      <c r="AR6" s="22">
        <v>0</v>
      </c>
      <c r="AS6" s="22">
        <v>0</v>
      </c>
      <c r="AT6" s="22">
        <v>0</v>
      </c>
      <c r="AU6" s="22">
        <v>0</v>
      </c>
      <c r="AV6" s="22">
        <v>1</v>
      </c>
      <c r="AW6" s="22">
        <v>1</v>
      </c>
      <c r="AX6" s="22">
        <v>0</v>
      </c>
      <c r="AY6" s="22">
        <v>0</v>
      </c>
      <c r="AZ6" s="24" t="s">
        <v>1460</v>
      </c>
      <c r="BA6" s="22">
        <v>128</v>
      </c>
      <c r="BB6" s="22">
        <v>128</v>
      </c>
      <c r="BC6" s="22">
        <v>1783261.26</v>
      </c>
      <c r="BD6" s="22">
        <v>2590522.15</v>
      </c>
      <c r="BE6" s="22">
        <v>28800</v>
      </c>
      <c r="BF6" s="22">
        <v>15411199.82</v>
      </c>
      <c r="BG6" s="22">
        <v>19813783.23</v>
      </c>
      <c r="BH6" s="22">
        <v>114</v>
      </c>
      <c r="BI6" s="22">
        <v>10</v>
      </c>
      <c r="BJ6" s="22">
        <v>2</v>
      </c>
      <c r="BK6" s="22">
        <v>1</v>
      </c>
      <c r="BL6" s="22">
        <v>930</v>
      </c>
      <c r="BM6" s="22">
        <v>2</v>
      </c>
      <c r="BN6" s="22">
        <v>1</v>
      </c>
      <c r="BO6" s="22">
        <v>54</v>
      </c>
      <c r="BP6" s="22">
        <v>5</v>
      </c>
      <c r="BQ6" s="22">
        <v>0</v>
      </c>
    </row>
    <row r="7" spans="1:69" x14ac:dyDescent="0.35">
      <c r="A7" s="22" t="s">
        <v>114</v>
      </c>
      <c r="B7" s="22" t="s">
        <v>115</v>
      </c>
      <c r="C7" s="22" t="s">
        <v>122</v>
      </c>
      <c r="D7" s="22" t="s">
        <v>123</v>
      </c>
      <c r="E7" s="22">
        <v>15358</v>
      </c>
      <c r="F7" s="22">
        <v>84711</v>
      </c>
      <c r="G7" s="22">
        <v>0</v>
      </c>
      <c r="H7" s="23">
        <v>6503.58</v>
      </c>
      <c r="I7" s="24" t="s">
        <v>1456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4" t="s">
        <v>1456</v>
      </c>
      <c r="Q7" s="24" t="s">
        <v>1457</v>
      </c>
      <c r="R7" s="23">
        <v>0.4</v>
      </c>
      <c r="S7" s="22">
        <v>2260000</v>
      </c>
      <c r="T7" s="24" t="s">
        <v>1461</v>
      </c>
      <c r="U7" s="23">
        <v>5312</v>
      </c>
      <c r="V7" s="23">
        <v>0</v>
      </c>
      <c r="W7" s="23">
        <v>0</v>
      </c>
      <c r="X7" s="23">
        <v>0</v>
      </c>
      <c r="Y7" s="23">
        <v>0</v>
      </c>
      <c r="Z7" s="23">
        <v>5312</v>
      </c>
      <c r="AA7" s="23">
        <v>5066</v>
      </c>
      <c r="AB7" s="23">
        <v>0</v>
      </c>
      <c r="AC7" s="23">
        <v>0</v>
      </c>
      <c r="AD7" s="23">
        <v>0</v>
      </c>
      <c r="AE7" s="23">
        <v>0</v>
      </c>
      <c r="AF7" s="23">
        <v>5066</v>
      </c>
      <c r="AG7" s="23">
        <v>5437</v>
      </c>
      <c r="AH7" s="24" t="s">
        <v>1457</v>
      </c>
      <c r="AI7" s="22">
        <v>22</v>
      </c>
      <c r="AJ7" s="22">
        <v>22</v>
      </c>
      <c r="AK7" s="24" t="s">
        <v>1457</v>
      </c>
      <c r="AL7" s="24" t="s">
        <v>1457</v>
      </c>
      <c r="AM7" s="24" t="s">
        <v>1456</v>
      </c>
      <c r="AN7" s="22">
        <v>0</v>
      </c>
      <c r="AO7" s="22">
        <v>0</v>
      </c>
      <c r="AP7" s="22">
        <v>530767</v>
      </c>
      <c r="AQ7" s="22">
        <v>20014135.359999999</v>
      </c>
      <c r="AR7" s="22">
        <v>898</v>
      </c>
      <c r="AS7" s="22">
        <v>342</v>
      </c>
      <c r="AT7" s="22">
        <v>556</v>
      </c>
      <c r="AU7" s="22">
        <v>127</v>
      </c>
      <c r="AV7" s="22">
        <v>2218</v>
      </c>
      <c r="AW7" s="22">
        <v>1782</v>
      </c>
      <c r="AX7" s="22">
        <v>436</v>
      </c>
      <c r="AY7" s="22">
        <v>196</v>
      </c>
      <c r="AZ7" s="24" t="s">
        <v>1462</v>
      </c>
      <c r="BA7" s="22">
        <v>7911</v>
      </c>
      <c r="BB7" s="22">
        <v>7015</v>
      </c>
      <c r="BC7" s="22">
        <v>2312610090</v>
      </c>
      <c r="BD7" s="22">
        <v>538277659</v>
      </c>
      <c r="BE7" s="22">
        <v>60528029</v>
      </c>
      <c r="BF7" s="22">
        <v>504071231</v>
      </c>
      <c r="BG7" s="22">
        <v>3415487009</v>
      </c>
      <c r="BH7" s="22">
        <v>17417</v>
      </c>
      <c r="BI7" s="22">
        <v>33</v>
      </c>
      <c r="BJ7" s="22">
        <v>312</v>
      </c>
      <c r="BK7" s="22">
        <v>1</v>
      </c>
      <c r="BL7" s="22">
        <v>47087</v>
      </c>
      <c r="BM7" s="22">
        <v>35</v>
      </c>
      <c r="BN7" s="22">
        <v>203</v>
      </c>
      <c r="BO7" s="22">
        <v>40</v>
      </c>
      <c r="BP7" s="22">
        <v>190</v>
      </c>
      <c r="BQ7" s="22">
        <v>81</v>
      </c>
    </row>
    <row r="8" spans="1:69" x14ac:dyDescent="0.35">
      <c r="A8" s="22" t="s">
        <v>114</v>
      </c>
      <c r="B8" s="22" t="s">
        <v>115</v>
      </c>
      <c r="C8" s="22" t="s">
        <v>124</v>
      </c>
      <c r="D8" s="22" t="s">
        <v>125</v>
      </c>
      <c r="E8" s="22">
        <v>195.2</v>
      </c>
      <c r="F8" s="22">
        <v>4412</v>
      </c>
      <c r="G8" s="22">
        <v>0</v>
      </c>
      <c r="H8" s="23">
        <v>199.5</v>
      </c>
      <c r="I8" s="24" t="s">
        <v>1456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4" t="s">
        <v>1456</v>
      </c>
      <c r="Q8" s="24" t="s">
        <v>1456</v>
      </c>
      <c r="R8" s="23">
        <v>0</v>
      </c>
      <c r="S8" s="22">
        <v>0</v>
      </c>
      <c r="T8" s="24"/>
      <c r="U8" s="23">
        <v>166.43</v>
      </c>
      <c r="V8" s="23">
        <v>0</v>
      </c>
      <c r="W8" s="23">
        <v>0</v>
      </c>
      <c r="X8" s="23">
        <v>0</v>
      </c>
      <c r="Y8" s="23">
        <v>0</v>
      </c>
      <c r="Z8" s="23">
        <v>166.43</v>
      </c>
      <c r="AA8" s="23">
        <v>151.26</v>
      </c>
      <c r="AB8" s="23">
        <v>0</v>
      </c>
      <c r="AC8" s="23">
        <v>0</v>
      </c>
      <c r="AD8" s="23">
        <v>0</v>
      </c>
      <c r="AE8" s="23">
        <v>0</v>
      </c>
      <c r="AF8" s="23">
        <v>151.26</v>
      </c>
      <c r="AG8" s="23">
        <v>107.39</v>
      </c>
      <c r="AH8" s="24" t="s">
        <v>1457</v>
      </c>
      <c r="AI8" s="22">
        <v>4</v>
      </c>
      <c r="AJ8" s="22">
        <v>4</v>
      </c>
      <c r="AK8" s="24" t="s">
        <v>1456</v>
      </c>
      <c r="AL8" s="24" t="s">
        <v>1457</v>
      </c>
      <c r="AM8" s="24" t="s">
        <v>1456</v>
      </c>
      <c r="AN8" s="22">
        <v>0</v>
      </c>
      <c r="AO8" s="22">
        <v>0</v>
      </c>
      <c r="AP8" s="22">
        <v>8606</v>
      </c>
      <c r="AQ8" s="22">
        <v>392807</v>
      </c>
      <c r="AR8" s="22">
        <v>0</v>
      </c>
      <c r="AS8" s="22">
        <v>0</v>
      </c>
      <c r="AT8" s="22">
        <v>0</v>
      </c>
      <c r="AU8" s="22">
        <v>0</v>
      </c>
      <c r="AV8" s="22">
        <v>4</v>
      </c>
      <c r="AW8" s="22">
        <v>1</v>
      </c>
      <c r="AX8" s="22">
        <v>3</v>
      </c>
      <c r="AY8" s="22">
        <v>0</v>
      </c>
      <c r="AZ8" s="24" t="s">
        <v>1463</v>
      </c>
      <c r="BA8" s="22">
        <v>266</v>
      </c>
      <c r="BB8" s="22">
        <v>265</v>
      </c>
      <c r="BC8" s="22">
        <v>9374460</v>
      </c>
      <c r="BD8" s="22">
        <v>3513480</v>
      </c>
      <c r="BE8" s="22">
        <v>20932</v>
      </c>
      <c r="BF8" s="22">
        <v>15434658</v>
      </c>
      <c r="BG8" s="22">
        <v>28343530</v>
      </c>
      <c r="BH8" s="22">
        <v>140</v>
      </c>
      <c r="BI8" s="22">
        <v>26</v>
      </c>
      <c r="BJ8" s="22">
        <v>5</v>
      </c>
      <c r="BK8" s="22">
        <v>1</v>
      </c>
      <c r="BL8" s="22">
        <v>1345</v>
      </c>
      <c r="BM8" s="22">
        <v>15</v>
      </c>
      <c r="BN8" s="22">
        <v>5</v>
      </c>
      <c r="BO8" s="22">
        <v>42</v>
      </c>
      <c r="BP8" s="22">
        <v>7</v>
      </c>
      <c r="BQ8" s="22">
        <v>1</v>
      </c>
    </row>
    <row r="9" spans="1:69" x14ac:dyDescent="0.35">
      <c r="A9" s="22" t="s">
        <v>114</v>
      </c>
      <c r="B9" s="22" t="s">
        <v>115</v>
      </c>
      <c r="C9" s="22" t="s">
        <v>126</v>
      </c>
      <c r="D9" s="22" t="s">
        <v>127</v>
      </c>
      <c r="E9" s="22">
        <v>139</v>
      </c>
      <c r="F9" s="22">
        <v>3710</v>
      </c>
      <c r="G9" s="22">
        <v>0</v>
      </c>
      <c r="H9" s="23">
        <v>113.29</v>
      </c>
      <c r="I9" s="24" t="s">
        <v>1456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4" t="s">
        <v>1456</v>
      </c>
      <c r="Q9" s="24" t="s">
        <v>1456</v>
      </c>
      <c r="R9" s="23">
        <v>0</v>
      </c>
      <c r="S9" s="22">
        <v>0</v>
      </c>
      <c r="T9" s="24"/>
      <c r="U9" s="23">
        <v>88.35</v>
      </c>
      <c r="V9" s="23">
        <v>0</v>
      </c>
      <c r="W9" s="23">
        <v>0</v>
      </c>
      <c r="X9" s="23">
        <v>14.87</v>
      </c>
      <c r="Y9" s="23">
        <v>0</v>
      </c>
      <c r="Z9" s="23">
        <v>103.22</v>
      </c>
      <c r="AA9" s="23">
        <v>92.14</v>
      </c>
      <c r="AB9" s="23">
        <v>0</v>
      </c>
      <c r="AC9" s="23">
        <v>0</v>
      </c>
      <c r="AD9" s="23">
        <v>13.41</v>
      </c>
      <c r="AE9" s="23">
        <v>0</v>
      </c>
      <c r="AF9" s="23">
        <v>105.55</v>
      </c>
      <c r="AG9" s="23">
        <v>66.98</v>
      </c>
      <c r="AH9" s="24" t="s">
        <v>1457</v>
      </c>
      <c r="AI9" s="22">
        <v>7</v>
      </c>
      <c r="AJ9" s="22">
        <v>7</v>
      </c>
      <c r="AK9" s="24" t="s">
        <v>1457</v>
      </c>
      <c r="AL9" s="24" t="s">
        <v>1457</v>
      </c>
      <c r="AM9" s="24" t="s">
        <v>1456</v>
      </c>
      <c r="AN9" s="22">
        <v>0</v>
      </c>
      <c r="AO9" s="22">
        <v>0</v>
      </c>
      <c r="AP9" s="22">
        <v>6975</v>
      </c>
      <c r="AQ9" s="22">
        <v>163464</v>
      </c>
      <c r="AR9" s="22">
        <v>2</v>
      </c>
      <c r="AS9" s="22">
        <v>2</v>
      </c>
      <c r="AT9" s="22">
        <v>0</v>
      </c>
      <c r="AU9" s="22">
        <v>0</v>
      </c>
      <c r="AV9" s="22">
        <v>0</v>
      </c>
      <c r="AW9" s="22">
        <v>0</v>
      </c>
      <c r="AX9" s="22">
        <v>0</v>
      </c>
      <c r="AY9" s="22">
        <v>0</v>
      </c>
      <c r="AZ9" s="24" t="s">
        <v>1464</v>
      </c>
      <c r="BA9" s="22">
        <v>642</v>
      </c>
      <c r="BB9" s="22">
        <v>642</v>
      </c>
      <c r="BC9" s="22">
        <v>79877895</v>
      </c>
      <c r="BD9" s="22">
        <v>6027663</v>
      </c>
      <c r="BE9" s="22">
        <v>18000</v>
      </c>
      <c r="BF9" s="22">
        <v>176872</v>
      </c>
      <c r="BG9" s="22">
        <v>86100430</v>
      </c>
      <c r="BH9" s="22">
        <v>520</v>
      </c>
      <c r="BI9" s="22">
        <v>25</v>
      </c>
      <c r="BJ9" s="22">
        <v>2</v>
      </c>
      <c r="BK9" s="22">
        <v>1</v>
      </c>
      <c r="BL9" s="22">
        <v>267</v>
      </c>
      <c r="BM9" s="22">
        <v>1</v>
      </c>
      <c r="BN9" s="22">
        <v>2</v>
      </c>
      <c r="BO9" s="22">
        <v>65</v>
      </c>
      <c r="BP9" s="22">
        <v>5</v>
      </c>
      <c r="BQ9" s="22">
        <v>1</v>
      </c>
    </row>
    <row r="10" spans="1:69" x14ac:dyDescent="0.35">
      <c r="A10" s="22" t="s">
        <v>114</v>
      </c>
      <c r="B10" s="22" t="s">
        <v>115</v>
      </c>
      <c r="C10" s="22" t="s">
        <v>128</v>
      </c>
      <c r="D10" s="22" t="s">
        <v>129</v>
      </c>
      <c r="E10" s="22">
        <v>134</v>
      </c>
      <c r="F10" s="22">
        <v>6671</v>
      </c>
      <c r="G10" s="22">
        <v>0</v>
      </c>
      <c r="H10" s="23">
        <v>169.167</v>
      </c>
      <c r="I10" s="24" t="s">
        <v>1456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4" t="s">
        <v>1456</v>
      </c>
      <c r="Q10" s="24" t="s">
        <v>1456</v>
      </c>
      <c r="R10" s="23">
        <v>0</v>
      </c>
      <c r="S10" s="22">
        <v>0</v>
      </c>
      <c r="T10" s="24"/>
      <c r="U10" s="23">
        <v>105.804</v>
      </c>
      <c r="V10" s="23">
        <v>0</v>
      </c>
      <c r="W10" s="23">
        <v>0</v>
      </c>
      <c r="X10" s="23">
        <v>30.395</v>
      </c>
      <c r="Y10" s="23">
        <v>16.619</v>
      </c>
      <c r="Z10" s="23">
        <v>152.81800000000001</v>
      </c>
      <c r="AA10" s="23">
        <v>102.13</v>
      </c>
      <c r="AB10" s="23">
        <v>0</v>
      </c>
      <c r="AC10" s="23">
        <v>0</v>
      </c>
      <c r="AD10" s="23">
        <v>9.6720000000000006</v>
      </c>
      <c r="AE10" s="23">
        <v>0</v>
      </c>
      <c r="AF10" s="23">
        <v>111.80200000000001</v>
      </c>
      <c r="AG10" s="23">
        <v>53.96</v>
      </c>
      <c r="AH10" s="24" t="s">
        <v>1457</v>
      </c>
      <c r="AI10" s="22">
        <v>6</v>
      </c>
      <c r="AJ10" s="22">
        <v>6</v>
      </c>
      <c r="AK10" s="24" t="s">
        <v>1457</v>
      </c>
      <c r="AL10" s="24" t="s">
        <v>1457</v>
      </c>
      <c r="AM10" s="24" t="s">
        <v>1456</v>
      </c>
      <c r="AN10" s="22">
        <v>0</v>
      </c>
      <c r="AO10" s="22">
        <v>0</v>
      </c>
      <c r="AP10" s="22">
        <v>6775</v>
      </c>
      <c r="AQ10" s="22">
        <v>132241.97</v>
      </c>
      <c r="AR10" s="22">
        <v>4</v>
      </c>
      <c r="AS10" s="22">
        <v>3</v>
      </c>
      <c r="AT10" s="22">
        <v>1</v>
      </c>
      <c r="AU10" s="22">
        <v>0</v>
      </c>
      <c r="AV10" s="22">
        <v>4</v>
      </c>
      <c r="AW10" s="22">
        <v>0</v>
      </c>
      <c r="AX10" s="22">
        <v>4</v>
      </c>
      <c r="AY10" s="22">
        <v>0</v>
      </c>
      <c r="AZ10" s="24" t="s">
        <v>1465</v>
      </c>
      <c r="BA10" s="22">
        <v>145</v>
      </c>
      <c r="BB10" s="22">
        <v>145</v>
      </c>
      <c r="BC10" s="22">
        <v>9462248</v>
      </c>
      <c r="BD10" s="22">
        <v>2270021</v>
      </c>
      <c r="BE10" s="22">
        <v>0</v>
      </c>
      <c r="BF10" s="22">
        <v>387500</v>
      </c>
      <c r="BG10" s="22">
        <v>12119769</v>
      </c>
      <c r="BH10" s="22">
        <v>125</v>
      </c>
      <c r="BI10" s="22">
        <v>4</v>
      </c>
      <c r="BJ10" s="22">
        <v>4</v>
      </c>
      <c r="BK10" s="22">
        <v>1</v>
      </c>
      <c r="BL10" s="22">
        <v>661</v>
      </c>
      <c r="BM10" s="22">
        <v>2</v>
      </c>
      <c r="BN10" s="22">
        <v>4</v>
      </c>
      <c r="BO10" s="22">
        <v>32</v>
      </c>
      <c r="BP10" s="22">
        <v>4</v>
      </c>
      <c r="BQ10" s="22">
        <v>0</v>
      </c>
    </row>
    <row r="11" spans="1:69" x14ac:dyDescent="0.35">
      <c r="A11" s="22" t="s">
        <v>114</v>
      </c>
      <c r="B11" s="22" t="s">
        <v>115</v>
      </c>
      <c r="C11" s="22" t="s">
        <v>130</v>
      </c>
      <c r="D11" s="22" t="s">
        <v>131</v>
      </c>
      <c r="E11" s="22">
        <v>10392</v>
      </c>
      <c r="F11" s="22">
        <v>78206</v>
      </c>
      <c r="G11" s="22">
        <v>0</v>
      </c>
      <c r="H11" s="23">
        <v>4096.79</v>
      </c>
      <c r="I11" s="24" t="s">
        <v>1456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4" t="s">
        <v>1456</v>
      </c>
      <c r="Q11" s="24" t="s">
        <v>1456</v>
      </c>
      <c r="R11" s="23">
        <v>0</v>
      </c>
      <c r="S11" s="22">
        <v>0</v>
      </c>
      <c r="T11" s="24"/>
      <c r="U11" s="23">
        <v>0</v>
      </c>
      <c r="V11" s="23">
        <v>4229</v>
      </c>
      <c r="W11" s="23">
        <v>0</v>
      </c>
      <c r="X11" s="23">
        <v>0</v>
      </c>
      <c r="Y11" s="23">
        <v>302</v>
      </c>
      <c r="Z11" s="23">
        <v>4531</v>
      </c>
      <c r="AA11" s="23">
        <v>0</v>
      </c>
      <c r="AB11" s="23">
        <v>3647</v>
      </c>
      <c r="AC11" s="23">
        <v>0</v>
      </c>
      <c r="AD11" s="23">
        <v>0</v>
      </c>
      <c r="AE11" s="23">
        <v>0</v>
      </c>
      <c r="AF11" s="23">
        <v>3647</v>
      </c>
      <c r="AG11" s="23">
        <v>3301</v>
      </c>
      <c r="AH11" s="24" t="s">
        <v>1457</v>
      </c>
      <c r="AI11" s="22">
        <v>25</v>
      </c>
      <c r="AJ11" s="22">
        <v>25</v>
      </c>
      <c r="AK11" s="24" t="s">
        <v>1457</v>
      </c>
      <c r="AL11" s="24" t="s">
        <v>1457</v>
      </c>
      <c r="AM11" s="24" t="s">
        <v>1456</v>
      </c>
      <c r="AN11" s="22">
        <v>0</v>
      </c>
      <c r="AO11" s="22">
        <v>0</v>
      </c>
      <c r="AP11" s="22">
        <v>387950</v>
      </c>
      <c r="AQ11" s="22">
        <v>23238678</v>
      </c>
      <c r="AR11" s="22">
        <v>573</v>
      </c>
      <c r="AS11" s="22">
        <v>217</v>
      </c>
      <c r="AT11" s="22">
        <v>353</v>
      </c>
      <c r="AU11" s="22">
        <v>192</v>
      </c>
      <c r="AV11" s="22">
        <v>1379</v>
      </c>
      <c r="AW11" s="22">
        <v>611</v>
      </c>
      <c r="AX11" s="22">
        <v>758</v>
      </c>
      <c r="AY11" s="22">
        <v>251</v>
      </c>
      <c r="AZ11" s="24" t="s">
        <v>1466</v>
      </c>
      <c r="BA11" s="22">
        <v>14130</v>
      </c>
      <c r="BB11" s="22">
        <v>13537</v>
      </c>
      <c r="BC11" s="22">
        <v>1236900000</v>
      </c>
      <c r="BD11" s="22">
        <v>878300000</v>
      </c>
      <c r="BE11" s="22">
        <v>204000000</v>
      </c>
      <c r="BF11" s="22">
        <v>251600000</v>
      </c>
      <c r="BG11" s="22">
        <v>2570800000</v>
      </c>
      <c r="BH11" s="22">
        <v>6197</v>
      </c>
      <c r="BI11" s="22">
        <v>44</v>
      </c>
      <c r="BJ11" s="22">
        <v>381</v>
      </c>
      <c r="BK11" s="22">
        <v>1</v>
      </c>
      <c r="BL11" s="22">
        <v>35560</v>
      </c>
      <c r="BM11" s="22">
        <v>39</v>
      </c>
      <c r="BN11" s="22">
        <v>243</v>
      </c>
      <c r="BO11" s="22">
        <v>79</v>
      </c>
      <c r="BP11" s="22">
        <v>10</v>
      </c>
      <c r="BQ11" s="22">
        <v>189</v>
      </c>
    </row>
    <row r="12" spans="1:69" x14ac:dyDescent="0.35">
      <c r="A12" s="22" t="s">
        <v>114</v>
      </c>
      <c r="B12" s="22" t="s">
        <v>115</v>
      </c>
      <c r="C12" s="22" t="s">
        <v>132</v>
      </c>
      <c r="D12" s="22" t="s">
        <v>133</v>
      </c>
      <c r="E12" s="22">
        <v>259</v>
      </c>
      <c r="F12" s="22">
        <v>5773</v>
      </c>
      <c r="G12" s="22">
        <v>0</v>
      </c>
      <c r="H12" s="23">
        <v>197.7</v>
      </c>
      <c r="I12" s="24" t="s">
        <v>1456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2">
        <v>0</v>
      </c>
      <c r="P12" s="24" t="s">
        <v>1456</v>
      </c>
      <c r="Q12" s="24" t="s">
        <v>1456</v>
      </c>
      <c r="R12" s="23">
        <v>0</v>
      </c>
      <c r="S12" s="22">
        <v>0</v>
      </c>
      <c r="T12" s="24"/>
      <c r="U12" s="23">
        <v>141.20699999999999</v>
      </c>
      <c r="V12" s="23">
        <v>0</v>
      </c>
      <c r="W12" s="23">
        <v>0</v>
      </c>
      <c r="X12" s="23">
        <v>8.4969999999999999</v>
      </c>
      <c r="Y12" s="23">
        <v>0</v>
      </c>
      <c r="Z12" s="23">
        <v>149.70400000000001</v>
      </c>
      <c r="AA12" s="23">
        <v>122.88500000000001</v>
      </c>
      <c r="AB12" s="23">
        <v>0</v>
      </c>
      <c r="AC12" s="23">
        <v>0</v>
      </c>
      <c r="AD12" s="23">
        <v>0</v>
      </c>
      <c r="AE12" s="23">
        <v>0</v>
      </c>
      <c r="AF12" s="23">
        <v>122.88500000000001</v>
      </c>
      <c r="AG12" s="23">
        <v>79.384</v>
      </c>
      <c r="AH12" s="24" t="s">
        <v>1457</v>
      </c>
      <c r="AI12" s="22">
        <v>7</v>
      </c>
      <c r="AJ12" s="22">
        <v>7</v>
      </c>
      <c r="AK12" s="24" t="s">
        <v>1457</v>
      </c>
      <c r="AL12" s="24" t="s">
        <v>1456</v>
      </c>
      <c r="AM12" s="24" t="s">
        <v>1456</v>
      </c>
      <c r="AN12" s="22">
        <v>0</v>
      </c>
      <c r="AO12" s="22">
        <v>0</v>
      </c>
      <c r="AP12" s="22">
        <v>11136</v>
      </c>
      <c r="AQ12" s="22">
        <v>414213</v>
      </c>
      <c r="AR12" s="22">
        <v>2</v>
      </c>
      <c r="AS12" s="22">
        <v>1</v>
      </c>
      <c r="AT12" s="22">
        <v>1</v>
      </c>
      <c r="AU12" s="22">
        <v>0</v>
      </c>
      <c r="AV12" s="22">
        <v>8</v>
      </c>
      <c r="AW12" s="22">
        <v>8</v>
      </c>
      <c r="AX12" s="22">
        <v>0</v>
      </c>
      <c r="AY12" s="22">
        <v>0</v>
      </c>
      <c r="AZ12" s="24" t="s">
        <v>1467</v>
      </c>
      <c r="BA12" s="22">
        <v>444</v>
      </c>
      <c r="BB12" s="22">
        <v>443</v>
      </c>
      <c r="BC12" s="22">
        <v>38947436.840000004</v>
      </c>
      <c r="BD12" s="22">
        <v>8088553</v>
      </c>
      <c r="BE12" s="22">
        <v>8301167.5</v>
      </c>
      <c r="BF12" s="22">
        <v>3017791</v>
      </c>
      <c r="BG12" s="22">
        <v>58354948.340000004</v>
      </c>
      <c r="BH12" s="22">
        <v>586</v>
      </c>
      <c r="BI12" s="22">
        <v>16</v>
      </c>
      <c r="BJ12" s="22">
        <v>7</v>
      </c>
      <c r="BK12" s="22">
        <v>1</v>
      </c>
      <c r="BL12" s="22">
        <v>686</v>
      </c>
      <c r="BM12" s="22">
        <v>3</v>
      </c>
      <c r="BN12" s="22">
        <v>2</v>
      </c>
      <c r="BO12" s="22">
        <v>120</v>
      </c>
      <c r="BP12" s="22">
        <v>7</v>
      </c>
      <c r="BQ12" s="22">
        <v>2</v>
      </c>
    </row>
    <row r="13" spans="1:69" x14ac:dyDescent="0.35">
      <c r="A13" s="22" t="s">
        <v>114</v>
      </c>
      <c r="B13" s="22" t="s">
        <v>115</v>
      </c>
      <c r="C13" s="22" t="s">
        <v>134</v>
      </c>
      <c r="D13" s="22" t="s">
        <v>135</v>
      </c>
      <c r="E13" s="22">
        <v>708</v>
      </c>
      <c r="F13" s="22">
        <v>13663</v>
      </c>
      <c r="G13" s="22">
        <v>0</v>
      </c>
      <c r="H13" s="23">
        <v>447.49</v>
      </c>
      <c r="I13" s="24" t="s">
        <v>1457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1</v>
      </c>
      <c r="P13" s="24" t="s">
        <v>1457</v>
      </c>
      <c r="Q13" s="24" t="s">
        <v>1456</v>
      </c>
      <c r="R13" s="23">
        <v>0</v>
      </c>
      <c r="S13" s="22">
        <v>0</v>
      </c>
      <c r="T13" s="24"/>
      <c r="U13" s="23">
        <v>0</v>
      </c>
      <c r="V13" s="23">
        <v>0</v>
      </c>
      <c r="W13" s="23">
        <v>0</v>
      </c>
      <c r="X13" s="23">
        <v>401.59</v>
      </c>
      <c r="Y13" s="23">
        <v>0</v>
      </c>
      <c r="Z13" s="23">
        <v>401.59</v>
      </c>
      <c r="AA13" s="23">
        <v>0</v>
      </c>
      <c r="AB13" s="23">
        <v>0</v>
      </c>
      <c r="AC13" s="23">
        <v>0</v>
      </c>
      <c r="AD13" s="23">
        <v>379.24</v>
      </c>
      <c r="AE13" s="23">
        <v>0</v>
      </c>
      <c r="AF13" s="23">
        <v>379.24</v>
      </c>
      <c r="AG13" s="23">
        <v>228.46</v>
      </c>
      <c r="AH13" s="24" t="s">
        <v>1457</v>
      </c>
      <c r="AI13" s="22">
        <v>8</v>
      </c>
      <c r="AJ13" s="22">
        <v>8</v>
      </c>
      <c r="AK13" s="24" t="s">
        <v>1457</v>
      </c>
      <c r="AL13" s="24" t="s">
        <v>1457</v>
      </c>
      <c r="AM13" s="24" t="s">
        <v>1456</v>
      </c>
      <c r="AN13" s="22">
        <v>0</v>
      </c>
      <c r="AO13" s="22">
        <v>0</v>
      </c>
      <c r="AP13" s="22">
        <v>26753</v>
      </c>
      <c r="AQ13" s="22">
        <v>1057273</v>
      </c>
      <c r="AR13" s="22">
        <v>0</v>
      </c>
      <c r="AS13" s="22">
        <v>0</v>
      </c>
      <c r="AT13" s="22">
        <v>0</v>
      </c>
      <c r="AU13" s="22">
        <v>0</v>
      </c>
      <c r="AV13" s="22">
        <v>45</v>
      </c>
      <c r="AW13" s="22">
        <v>25</v>
      </c>
      <c r="AX13" s="22">
        <v>20</v>
      </c>
      <c r="AY13" s="22">
        <v>0</v>
      </c>
      <c r="AZ13" s="24" t="s">
        <v>1468</v>
      </c>
      <c r="BA13" s="22">
        <v>251</v>
      </c>
      <c r="BB13" s="22">
        <v>237</v>
      </c>
      <c r="BC13" s="22">
        <v>39925985</v>
      </c>
      <c r="BD13" s="22">
        <v>15506877</v>
      </c>
      <c r="BE13" s="22">
        <v>881200</v>
      </c>
      <c r="BF13" s="22">
        <v>33027054</v>
      </c>
      <c r="BG13" s="22">
        <v>89341116</v>
      </c>
      <c r="BH13" s="22">
        <v>698</v>
      </c>
      <c r="BI13" s="22">
        <v>7.5</v>
      </c>
      <c r="BJ13" s="22">
        <v>15</v>
      </c>
      <c r="BK13" s="22">
        <v>1</v>
      </c>
      <c r="BL13" s="22">
        <v>1560</v>
      </c>
      <c r="BM13" s="22">
        <v>3</v>
      </c>
      <c r="BN13" s="22">
        <v>12</v>
      </c>
      <c r="BO13" s="22">
        <v>35</v>
      </c>
      <c r="BP13" s="22">
        <v>0</v>
      </c>
      <c r="BQ13" s="22">
        <v>4</v>
      </c>
    </row>
    <row r="14" spans="1:69" x14ac:dyDescent="0.35">
      <c r="A14" s="22" t="s">
        <v>114</v>
      </c>
      <c r="B14" s="22" t="s">
        <v>115</v>
      </c>
      <c r="C14" s="22" t="s">
        <v>136</v>
      </c>
      <c r="D14" s="22" t="s">
        <v>137</v>
      </c>
      <c r="E14" s="22">
        <v>123</v>
      </c>
      <c r="F14" s="22">
        <v>2175</v>
      </c>
      <c r="G14" s="22">
        <v>0</v>
      </c>
      <c r="H14" s="23">
        <v>106.7</v>
      </c>
      <c r="I14" s="24" t="s">
        <v>1456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4" t="s">
        <v>1456</v>
      </c>
      <c r="Q14" s="24" t="s">
        <v>1456</v>
      </c>
      <c r="R14" s="23">
        <v>0</v>
      </c>
      <c r="S14" s="22">
        <v>0</v>
      </c>
      <c r="T14" s="24"/>
      <c r="U14" s="23">
        <v>107</v>
      </c>
      <c r="V14" s="23">
        <v>0</v>
      </c>
      <c r="W14" s="23">
        <v>0</v>
      </c>
      <c r="X14" s="23">
        <v>9.36</v>
      </c>
      <c r="Y14" s="23">
        <v>0</v>
      </c>
      <c r="Z14" s="23">
        <v>116.36</v>
      </c>
      <c r="AA14" s="23">
        <v>94.2</v>
      </c>
      <c r="AB14" s="23">
        <v>0</v>
      </c>
      <c r="AC14" s="23">
        <v>0</v>
      </c>
      <c r="AD14" s="23">
        <v>2.75</v>
      </c>
      <c r="AE14" s="23">
        <v>0</v>
      </c>
      <c r="AF14" s="23">
        <v>96.95</v>
      </c>
      <c r="AG14" s="23">
        <v>57.3</v>
      </c>
      <c r="AH14" s="24" t="s">
        <v>1457</v>
      </c>
      <c r="AI14" s="22">
        <v>1</v>
      </c>
      <c r="AJ14" s="22">
        <v>1</v>
      </c>
      <c r="AK14" s="24" t="s">
        <v>1457</v>
      </c>
      <c r="AL14" s="24" t="s">
        <v>1456</v>
      </c>
      <c r="AM14" s="24" t="s">
        <v>1456</v>
      </c>
      <c r="AN14" s="22">
        <v>0</v>
      </c>
      <c r="AO14" s="22">
        <v>0</v>
      </c>
      <c r="AP14" s="22">
        <v>5474</v>
      </c>
      <c r="AQ14" s="22">
        <v>99012.39</v>
      </c>
      <c r="AR14" s="22">
        <v>0</v>
      </c>
      <c r="AS14" s="22">
        <v>0</v>
      </c>
      <c r="AT14" s="22">
        <v>0</v>
      </c>
      <c r="AU14" s="22">
        <v>0</v>
      </c>
      <c r="AV14" s="22">
        <v>2</v>
      </c>
      <c r="AW14" s="22">
        <v>2</v>
      </c>
      <c r="AX14" s="22">
        <v>0</v>
      </c>
      <c r="AY14" s="22">
        <v>0</v>
      </c>
      <c r="AZ14" s="24" t="s">
        <v>1469</v>
      </c>
      <c r="BA14" s="22">
        <v>164</v>
      </c>
      <c r="BB14" s="22">
        <v>161</v>
      </c>
      <c r="BC14" s="22">
        <v>10049829</v>
      </c>
      <c r="BD14" s="22">
        <v>10629514</v>
      </c>
      <c r="BE14" s="22">
        <v>354000</v>
      </c>
      <c r="BF14" s="22">
        <v>6766402</v>
      </c>
      <c r="BG14" s="22">
        <v>27799745</v>
      </c>
      <c r="BH14" s="22">
        <v>186</v>
      </c>
      <c r="BI14" s="22">
        <v>30</v>
      </c>
      <c r="BJ14" s="22">
        <v>5</v>
      </c>
      <c r="BK14" s="22">
        <v>1</v>
      </c>
      <c r="BL14" s="22">
        <v>727</v>
      </c>
      <c r="BM14" s="22">
        <v>1.5</v>
      </c>
      <c r="BN14" s="22">
        <v>5</v>
      </c>
      <c r="BO14" s="22">
        <v>49</v>
      </c>
      <c r="BP14" s="22">
        <v>5</v>
      </c>
      <c r="BQ14" s="22">
        <v>0</v>
      </c>
    </row>
    <row r="15" spans="1:69" x14ac:dyDescent="0.35">
      <c r="A15" s="22" t="s">
        <v>114</v>
      </c>
      <c r="B15" s="22" t="s">
        <v>115</v>
      </c>
      <c r="C15" s="22" t="s">
        <v>138</v>
      </c>
      <c r="D15" s="22" t="s">
        <v>139</v>
      </c>
      <c r="E15" s="22">
        <v>400</v>
      </c>
      <c r="F15" s="22">
        <v>4303</v>
      </c>
      <c r="G15" s="22">
        <v>0</v>
      </c>
      <c r="H15" s="23">
        <v>243.93</v>
      </c>
      <c r="I15" s="24" t="s">
        <v>1456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4" t="s">
        <v>1456</v>
      </c>
      <c r="Q15" s="24" t="s">
        <v>1456</v>
      </c>
      <c r="R15" s="23">
        <v>0</v>
      </c>
      <c r="S15" s="22">
        <v>0</v>
      </c>
      <c r="T15" s="24"/>
      <c r="U15" s="23">
        <v>183.98</v>
      </c>
      <c r="V15" s="23">
        <v>0</v>
      </c>
      <c r="W15" s="23">
        <v>0</v>
      </c>
      <c r="X15" s="23">
        <v>3.3540000000000001</v>
      </c>
      <c r="Y15" s="23">
        <v>9.31</v>
      </c>
      <c r="Z15" s="23">
        <v>196.64400000000001</v>
      </c>
      <c r="AA15" s="23">
        <v>167.2</v>
      </c>
      <c r="AB15" s="23">
        <v>0</v>
      </c>
      <c r="AC15" s="23">
        <v>0</v>
      </c>
      <c r="AD15" s="23">
        <v>7.4969999999999999</v>
      </c>
      <c r="AE15" s="23">
        <v>7.54</v>
      </c>
      <c r="AF15" s="23">
        <v>182.23699999999999</v>
      </c>
      <c r="AG15" s="23">
        <v>139.69999999999999</v>
      </c>
      <c r="AH15" s="24" t="s">
        <v>1457</v>
      </c>
      <c r="AI15" s="22">
        <v>5</v>
      </c>
      <c r="AJ15" s="22">
        <v>5</v>
      </c>
      <c r="AK15" s="24" t="s">
        <v>1457</v>
      </c>
      <c r="AL15" s="24" t="s">
        <v>1457</v>
      </c>
      <c r="AM15" s="24" t="s">
        <v>1456</v>
      </c>
      <c r="AN15" s="22">
        <v>0</v>
      </c>
      <c r="AO15" s="22">
        <v>0</v>
      </c>
      <c r="AP15" s="22">
        <v>13196</v>
      </c>
      <c r="AQ15" s="22">
        <v>287191</v>
      </c>
      <c r="AR15" s="22">
        <v>4</v>
      </c>
      <c r="AS15" s="22">
        <v>4</v>
      </c>
      <c r="AT15" s="22">
        <v>0</v>
      </c>
      <c r="AU15" s="22">
        <v>2</v>
      </c>
      <c r="AV15" s="22">
        <v>6</v>
      </c>
      <c r="AW15" s="22">
        <v>3</v>
      </c>
      <c r="AX15" s="22">
        <v>3</v>
      </c>
      <c r="AY15" s="22">
        <v>2</v>
      </c>
      <c r="AZ15" s="24" t="s">
        <v>1470</v>
      </c>
      <c r="BA15" s="22">
        <v>917</v>
      </c>
      <c r="BB15" s="22">
        <v>866</v>
      </c>
      <c r="BC15" s="22">
        <v>95572234.420000002</v>
      </c>
      <c r="BD15" s="22">
        <v>11515274</v>
      </c>
      <c r="BE15" s="22">
        <v>11554470</v>
      </c>
      <c r="BF15" s="22">
        <v>2970012</v>
      </c>
      <c r="BG15" s="22">
        <v>121611990.42</v>
      </c>
      <c r="BH15" s="22">
        <v>791</v>
      </c>
      <c r="BI15" s="22">
        <v>8.1999999999999993</v>
      </c>
      <c r="BJ15" s="22">
        <v>12</v>
      </c>
      <c r="BK15" s="22">
        <v>1</v>
      </c>
      <c r="BL15" s="22">
        <v>2248</v>
      </c>
      <c r="BM15" s="22">
        <v>10</v>
      </c>
      <c r="BN15" s="22">
        <v>11</v>
      </c>
      <c r="BO15" s="22">
        <v>61</v>
      </c>
      <c r="BP15" s="22">
        <v>4</v>
      </c>
      <c r="BQ15" s="22">
        <v>3</v>
      </c>
    </row>
    <row r="16" spans="1:69" x14ac:dyDescent="0.35">
      <c r="A16" s="22" t="s">
        <v>114</v>
      </c>
      <c r="B16" s="22" t="s">
        <v>115</v>
      </c>
      <c r="C16" s="22" t="s">
        <v>140</v>
      </c>
      <c r="D16" s="22" t="s">
        <v>141</v>
      </c>
      <c r="E16" s="22">
        <v>1268</v>
      </c>
      <c r="F16" s="22">
        <v>12386</v>
      </c>
      <c r="G16" s="22">
        <v>0</v>
      </c>
      <c r="H16" s="23">
        <v>838.14</v>
      </c>
      <c r="I16" s="24" t="s">
        <v>1456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4" t="s">
        <v>1456</v>
      </c>
      <c r="Q16" s="24" t="s">
        <v>1456</v>
      </c>
      <c r="R16" s="23">
        <v>0</v>
      </c>
      <c r="S16" s="22">
        <v>0</v>
      </c>
      <c r="T16" s="24"/>
      <c r="U16" s="23">
        <v>607.5</v>
      </c>
      <c r="V16" s="23">
        <v>0</v>
      </c>
      <c r="W16" s="23">
        <v>0</v>
      </c>
      <c r="X16" s="23">
        <v>0</v>
      </c>
      <c r="Y16" s="23">
        <v>0</v>
      </c>
      <c r="Z16" s="23">
        <v>607.5</v>
      </c>
      <c r="AA16" s="23">
        <v>575.29999999999995</v>
      </c>
      <c r="AB16" s="23">
        <v>0</v>
      </c>
      <c r="AC16" s="23">
        <v>0</v>
      </c>
      <c r="AD16" s="23">
        <v>0</v>
      </c>
      <c r="AE16" s="23">
        <v>0</v>
      </c>
      <c r="AF16" s="23">
        <v>575.29999999999995</v>
      </c>
      <c r="AG16" s="23">
        <v>490.6</v>
      </c>
      <c r="AH16" s="24" t="s">
        <v>1457</v>
      </c>
      <c r="AI16" s="22">
        <v>5</v>
      </c>
      <c r="AJ16" s="22">
        <v>5</v>
      </c>
      <c r="AK16" s="24" t="s">
        <v>1457</v>
      </c>
      <c r="AL16" s="24" t="s">
        <v>1457</v>
      </c>
      <c r="AM16" s="24" t="s">
        <v>1456</v>
      </c>
      <c r="AN16" s="22">
        <v>0</v>
      </c>
      <c r="AO16" s="22">
        <v>0</v>
      </c>
      <c r="AP16" s="22">
        <v>42710</v>
      </c>
      <c r="AQ16" s="22">
        <v>1441645.6229999999</v>
      </c>
      <c r="AR16" s="22">
        <v>5</v>
      </c>
      <c r="AS16" s="22">
        <v>1</v>
      </c>
      <c r="AT16" s="22">
        <v>4</v>
      </c>
      <c r="AU16" s="22">
        <v>1</v>
      </c>
      <c r="AV16" s="22">
        <v>18</v>
      </c>
      <c r="AW16" s="22">
        <v>14</v>
      </c>
      <c r="AX16" s="22">
        <v>4</v>
      </c>
      <c r="AY16" s="22">
        <v>2</v>
      </c>
      <c r="AZ16" s="24" t="s">
        <v>1471</v>
      </c>
      <c r="BA16" s="22">
        <v>875</v>
      </c>
      <c r="BB16" s="22">
        <v>831</v>
      </c>
      <c r="BC16" s="22">
        <v>149179093</v>
      </c>
      <c r="BD16" s="22">
        <v>24509493</v>
      </c>
      <c r="BE16" s="22">
        <v>7395513</v>
      </c>
      <c r="BF16" s="22">
        <v>13272822</v>
      </c>
      <c r="BG16" s="22">
        <v>194356921</v>
      </c>
      <c r="BH16" s="22">
        <v>1496</v>
      </c>
      <c r="BI16" s="22">
        <v>11</v>
      </c>
      <c r="BJ16" s="22">
        <v>29</v>
      </c>
      <c r="BK16" s="22">
        <v>1</v>
      </c>
      <c r="BL16" s="22">
        <v>5406</v>
      </c>
      <c r="BM16" s="22">
        <v>7</v>
      </c>
      <c r="BN16" s="22">
        <v>25</v>
      </c>
      <c r="BO16" s="22">
        <v>28</v>
      </c>
      <c r="BP16" s="22">
        <v>13</v>
      </c>
      <c r="BQ16" s="22">
        <v>7</v>
      </c>
    </row>
    <row r="17" spans="1:69" x14ac:dyDescent="0.35">
      <c r="A17" s="22" t="s">
        <v>114</v>
      </c>
      <c r="B17" s="22" t="s">
        <v>115</v>
      </c>
      <c r="C17" s="22" t="s">
        <v>142</v>
      </c>
      <c r="D17" s="22" t="s">
        <v>143</v>
      </c>
      <c r="E17" s="22">
        <v>300</v>
      </c>
      <c r="F17" s="22">
        <v>4345</v>
      </c>
      <c r="G17" s="22">
        <v>0</v>
      </c>
      <c r="H17" s="23">
        <v>219.19399999999999</v>
      </c>
      <c r="I17" s="24" t="s">
        <v>1456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4" t="s">
        <v>1456</v>
      </c>
      <c r="Q17" s="24" t="s">
        <v>1456</v>
      </c>
      <c r="R17" s="23">
        <v>0</v>
      </c>
      <c r="S17" s="22">
        <v>0</v>
      </c>
      <c r="T17" s="24"/>
      <c r="U17" s="23">
        <v>248.7</v>
      </c>
      <c r="V17" s="23">
        <v>0</v>
      </c>
      <c r="W17" s="23">
        <v>0</v>
      </c>
      <c r="X17" s="23">
        <v>0</v>
      </c>
      <c r="Y17" s="23">
        <v>0</v>
      </c>
      <c r="Z17" s="23">
        <v>248.7</v>
      </c>
      <c r="AA17" s="23">
        <v>220.96</v>
      </c>
      <c r="AB17" s="23">
        <v>0</v>
      </c>
      <c r="AC17" s="23">
        <v>0</v>
      </c>
      <c r="AD17" s="23">
        <v>0</v>
      </c>
      <c r="AE17" s="23">
        <v>0</v>
      </c>
      <c r="AF17" s="23">
        <v>220.96</v>
      </c>
      <c r="AG17" s="23">
        <v>160.16999999999999</v>
      </c>
      <c r="AH17" s="24" t="s">
        <v>1457</v>
      </c>
      <c r="AI17" s="22">
        <v>7</v>
      </c>
      <c r="AJ17" s="22">
        <v>7</v>
      </c>
      <c r="AK17" s="24" t="s">
        <v>1457</v>
      </c>
      <c r="AL17" s="24" t="s">
        <v>1457</v>
      </c>
      <c r="AM17" s="24" t="s">
        <v>1456</v>
      </c>
      <c r="AN17" s="22">
        <v>0</v>
      </c>
      <c r="AO17" s="22">
        <v>0</v>
      </c>
      <c r="AP17" s="22">
        <v>13464</v>
      </c>
      <c r="AQ17" s="22">
        <v>366619.93</v>
      </c>
      <c r="AR17" s="22">
        <v>3</v>
      </c>
      <c r="AS17" s="22">
        <v>1</v>
      </c>
      <c r="AT17" s="22">
        <v>2</v>
      </c>
      <c r="AU17" s="22">
        <v>0</v>
      </c>
      <c r="AV17" s="22">
        <v>43</v>
      </c>
      <c r="AW17" s="22">
        <v>32</v>
      </c>
      <c r="AX17" s="22">
        <v>8</v>
      </c>
      <c r="AY17" s="22">
        <v>3</v>
      </c>
      <c r="AZ17" s="24" t="s">
        <v>1472</v>
      </c>
      <c r="BA17" s="22">
        <v>416</v>
      </c>
      <c r="BB17" s="22">
        <v>399</v>
      </c>
      <c r="BC17" s="22">
        <v>9182407</v>
      </c>
      <c r="BD17" s="22">
        <v>8162330</v>
      </c>
      <c r="BE17" s="22">
        <v>3900000</v>
      </c>
      <c r="BF17" s="22">
        <v>835140</v>
      </c>
      <c r="BG17" s="22">
        <v>22079877</v>
      </c>
      <c r="BH17" s="22">
        <v>149</v>
      </c>
      <c r="BI17" s="22">
        <v>11.69</v>
      </c>
      <c r="BJ17" s="22">
        <v>4</v>
      </c>
      <c r="BK17" s="22">
        <v>1</v>
      </c>
      <c r="BL17" s="22">
        <v>1780</v>
      </c>
      <c r="BM17" s="22">
        <v>4.0999999999999996</v>
      </c>
      <c r="BN17" s="22">
        <v>5</v>
      </c>
      <c r="BO17" s="22">
        <v>40</v>
      </c>
      <c r="BP17" s="22">
        <v>6</v>
      </c>
      <c r="BQ17" s="22">
        <v>3</v>
      </c>
    </row>
    <row r="18" spans="1:69" x14ac:dyDescent="0.35">
      <c r="A18" s="22" t="s">
        <v>114</v>
      </c>
      <c r="B18" s="22" t="s">
        <v>115</v>
      </c>
      <c r="C18" s="22" t="s">
        <v>144</v>
      </c>
      <c r="D18" s="22" t="s">
        <v>145</v>
      </c>
      <c r="E18" s="22">
        <v>1087</v>
      </c>
      <c r="F18" s="22">
        <v>11984</v>
      </c>
      <c r="G18" s="22">
        <v>0</v>
      </c>
      <c r="H18" s="23">
        <v>448.6</v>
      </c>
      <c r="I18" s="24" t="s">
        <v>1456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4" t="s">
        <v>1456</v>
      </c>
      <c r="Q18" s="24" t="s">
        <v>1456</v>
      </c>
      <c r="R18" s="23">
        <v>0</v>
      </c>
      <c r="S18" s="22">
        <v>0</v>
      </c>
      <c r="T18" s="24"/>
      <c r="U18" s="23">
        <v>435.25</v>
      </c>
      <c r="V18" s="23">
        <v>0</v>
      </c>
      <c r="W18" s="23">
        <v>0</v>
      </c>
      <c r="X18" s="23">
        <v>0</v>
      </c>
      <c r="Y18" s="23">
        <v>0</v>
      </c>
      <c r="Z18" s="23">
        <v>435.25</v>
      </c>
      <c r="AA18" s="23">
        <v>408.56</v>
      </c>
      <c r="AB18" s="23">
        <v>0</v>
      </c>
      <c r="AC18" s="23">
        <v>0</v>
      </c>
      <c r="AD18" s="23">
        <v>0</v>
      </c>
      <c r="AE18" s="23">
        <v>0</v>
      </c>
      <c r="AF18" s="23">
        <v>408.56</v>
      </c>
      <c r="AG18" s="23">
        <v>318</v>
      </c>
      <c r="AH18" s="24" t="s">
        <v>1457</v>
      </c>
      <c r="AI18" s="22">
        <v>4</v>
      </c>
      <c r="AJ18" s="22">
        <v>4</v>
      </c>
      <c r="AK18" s="24" t="s">
        <v>1457</v>
      </c>
      <c r="AL18" s="24" t="s">
        <v>1457</v>
      </c>
      <c r="AM18" s="24" t="s">
        <v>1456</v>
      </c>
      <c r="AN18" s="22">
        <v>0</v>
      </c>
      <c r="AO18" s="22">
        <v>0</v>
      </c>
      <c r="AP18" s="22">
        <v>30257</v>
      </c>
      <c r="AQ18" s="22">
        <v>1821527.42</v>
      </c>
      <c r="AR18" s="22">
        <v>11</v>
      </c>
      <c r="AS18" s="22">
        <v>10</v>
      </c>
      <c r="AT18" s="22">
        <v>1</v>
      </c>
      <c r="AU18" s="22">
        <v>0</v>
      </c>
      <c r="AV18" s="22">
        <v>55</v>
      </c>
      <c r="AW18" s="22">
        <v>47</v>
      </c>
      <c r="AX18" s="22">
        <v>8</v>
      </c>
      <c r="AY18" s="22">
        <v>4</v>
      </c>
      <c r="AZ18" s="24" t="s">
        <v>1473</v>
      </c>
      <c r="BA18" s="22">
        <v>467</v>
      </c>
      <c r="BB18" s="22">
        <v>467</v>
      </c>
      <c r="BC18" s="22">
        <v>25463070</v>
      </c>
      <c r="BD18" s="22">
        <v>15127029</v>
      </c>
      <c r="BE18" s="22">
        <v>857900</v>
      </c>
      <c r="BF18" s="22">
        <v>6389340</v>
      </c>
      <c r="BG18" s="22">
        <v>47837339</v>
      </c>
      <c r="BH18" s="22">
        <v>773</v>
      </c>
      <c r="BI18" s="22">
        <v>0</v>
      </c>
      <c r="BJ18" s="22">
        <v>12</v>
      </c>
      <c r="BK18" s="22">
        <v>1</v>
      </c>
      <c r="BL18" s="22">
        <v>3749</v>
      </c>
      <c r="BM18" s="22">
        <v>0</v>
      </c>
      <c r="BN18" s="22">
        <v>11</v>
      </c>
      <c r="BO18" s="22">
        <v>60</v>
      </c>
      <c r="BP18" s="22">
        <v>11</v>
      </c>
      <c r="BQ18" s="22">
        <v>2</v>
      </c>
    </row>
    <row r="19" spans="1:69" x14ac:dyDescent="0.35">
      <c r="A19" s="22" t="s">
        <v>114</v>
      </c>
      <c r="B19" s="22" t="s">
        <v>115</v>
      </c>
      <c r="C19" s="22" t="s">
        <v>146</v>
      </c>
      <c r="D19" s="22" t="s">
        <v>147</v>
      </c>
      <c r="E19" s="22">
        <v>1312</v>
      </c>
      <c r="F19" s="22">
        <v>10694</v>
      </c>
      <c r="G19" s="22">
        <v>0</v>
      </c>
      <c r="H19" s="23">
        <v>836.78</v>
      </c>
      <c r="I19" s="24" t="s">
        <v>1456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4" t="s">
        <v>1456</v>
      </c>
      <c r="Q19" s="24" t="s">
        <v>1456</v>
      </c>
      <c r="R19" s="23">
        <v>0</v>
      </c>
      <c r="S19" s="22">
        <v>0</v>
      </c>
      <c r="T19" s="24"/>
      <c r="U19" s="23">
        <v>637.98</v>
      </c>
      <c r="V19" s="23">
        <v>0</v>
      </c>
      <c r="W19" s="23">
        <v>0</v>
      </c>
      <c r="X19" s="23">
        <v>3.26</v>
      </c>
      <c r="Y19" s="23">
        <v>0</v>
      </c>
      <c r="Z19" s="23">
        <v>641.24</v>
      </c>
      <c r="AA19" s="23">
        <v>515.53</v>
      </c>
      <c r="AB19" s="23">
        <v>0</v>
      </c>
      <c r="AC19" s="23">
        <v>0</v>
      </c>
      <c r="AD19" s="23">
        <v>22.79</v>
      </c>
      <c r="AE19" s="23">
        <v>0</v>
      </c>
      <c r="AF19" s="23">
        <v>538.32000000000005</v>
      </c>
      <c r="AG19" s="23">
        <v>561.61</v>
      </c>
      <c r="AH19" s="24" t="s">
        <v>1457</v>
      </c>
      <c r="AI19" s="22">
        <v>5</v>
      </c>
      <c r="AJ19" s="22">
        <v>5</v>
      </c>
      <c r="AK19" s="24" t="s">
        <v>1457</v>
      </c>
      <c r="AL19" s="24" t="s">
        <v>1457</v>
      </c>
      <c r="AM19" s="24" t="s">
        <v>1457</v>
      </c>
      <c r="AN19" s="22">
        <v>2</v>
      </c>
      <c r="AO19" s="22">
        <v>0</v>
      </c>
      <c r="AP19" s="22">
        <v>42780</v>
      </c>
      <c r="AQ19" s="22">
        <v>1746796</v>
      </c>
      <c r="AR19" s="22">
        <v>3</v>
      </c>
      <c r="AS19" s="22">
        <v>1</v>
      </c>
      <c r="AT19" s="22">
        <v>2</v>
      </c>
      <c r="AU19" s="22">
        <v>2</v>
      </c>
      <c r="AV19" s="22">
        <v>72</v>
      </c>
      <c r="AW19" s="22">
        <v>72</v>
      </c>
      <c r="AX19" s="22">
        <v>0</v>
      </c>
      <c r="AY19" s="22">
        <v>0</v>
      </c>
      <c r="AZ19" s="24" t="s">
        <v>1474</v>
      </c>
      <c r="BA19" s="22">
        <v>1265</v>
      </c>
      <c r="BB19" s="22">
        <v>1200</v>
      </c>
      <c r="BC19" s="22">
        <v>23521034</v>
      </c>
      <c r="BD19" s="22">
        <v>54614626</v>
      </c>
      <c r="BE19" s="22">
        <v>21890996</v>
      </c>
      <c r="BF19" s="22">
        <v>160967609</v>
      </c>
      <c r="BG19" s="22">
        <v>260994265</v>
      </c>
      <c r="BH19" s="22">
        <v>907</v>
      </c>
      <c r="BI19" s="22">
        <v>18</v>
      </c>
      <c r="BJ19" s="22">
        <v>16</v>
      </c>
      <c r="BK19" s="22">
        <v>1</v>
      </c>
      <c r="BL19" s="22">
        <v>4021</v>
      </c>
      <c r="BM19" s="22">
        <v>18</v>
      </c>
      <c r="BN19" s="22">
        <v>13</v>
      </c>
      <c r="BO19" s="22">
        <v>49.77</v>
      </c>
      <c r="BP19" s="22">
        <v>19</v>
      </c>
      <c r="BQ19" s="22">
        <v>0</v>
      </c>
    </row>
    <row r="20" spans="1:69" x14ac:dyDescent="0.35">
      <c r="A20" s="22" t="s">
        <v>114</v>
      </c>
      <c r="B20" s="22" t="s">
        <v>115</v>
      </c>
      <c r="C20" s="22" t="s">
        <v>148</v>
      </c>
      <c r="D20" s="22" t="s">
        <v>149</v>
      </c>
      <c r="E20" s="22">
        <v>275</v>
      </c>
      <c r="F20" s="22">
        <v>3161</v>
      </c>
      <c r="G20" s="22">
        <v>0</v>
      </c>
      <c r="H20" s="23">
        <v>212.25</v>
      </c>
      <c r="I20" s="24" t="s">
        <v>1456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4" t="s">
        <v>1456</v>
      </c>
      <c r="Q20" s="24" t="s">
        <v>1456</v>
      </c>
      <c r="R20" s="23">
        <v>0</v>
      </c>
      <c r="S20" s="22">
        <v>0</v>
      </c>
      <c r="T20" s="24"/>
      <c r="U20" s="23">
        <v>168.17</v>
      </c>
      <c r="V20" s="23">
        <v>0</v>
      </c>
      <c r="W20" s="23">
        <v>0</v>
      </c>
      <c r="X20" s="23">
        <v>9.6999999999999993</v>
      </c>
      <c r="Y20" s="23">
        <v>11.81</v>
      </c>
      <c r="Z20" s="23">
        <v>189.68</v>
      </c>
      <c r="AA20" s="23">
        <v>158.13999999999999</v>
      </c>
      <c r="AB20" s="23">
        <v>0</v>
      </c>
      <c r="AC20" s="23">
        <v>0</v>
      </c>
      <c r="AD20" s="23">
        <v>8.8000000000000007</v>
      </c>
      <c r="AE20" s="23">
        <v>6.45</v>
      </c>
      <c r="AF20" s="23">
        <v>173.39</v>
      </c>
      <c r="AG20" s="23">
        <v>130.61000000000001</v>
      </c>
      <c r="AH20" s="24" t="s">
        <v>1457</v>
      </c>
      <c r="AI20" s="22">
        <v>7</v>
      </c>
      <c r="AJ20" s="22">
        <v>7</v>
      </c>
      <c r="AK20" s="24" t="s">
        <v>1457</v>
      </c>
      <c r="AL20" s="24" t="s">
        <v>1457</v>
      </c>
      <c r="AM20" s="24" t="s">
        <v>1456</v>
      </c>
      <c r="AN20" s="22">
        <v>0</v>
      </c>
      <c r="AO20" s="22">
        <v>0</v>
      </c>
      <c r="AP20" s="22">
        <v>14011</v>
      </c>
      <c r="AQ20" s="22">
        <v>332428.40000000002</v>
      </c>
      <c r="AR20" s="22">
        <v>4</v>
      </c>
      <c r="AS20" s="22">
        <v>1</v>
      </c>
      <c r="AT20" s="22">
        <v>3</v>
      </c>
      <c r="AU20" s="22">
        <v>0</v>
      </c>
      <c r="AV20" s="22">
        <v>8</v>
      </c>
      <c r="AW20" s="22">
        <v>5</v>
      </c>
      <c r="AX20" s="22">
        <v>3</v>
      </c>
      <c r="AY20" s="22">
        <v>1</v>
      </c>
      <c r="AZ20" s="24" t="s">
        <v>1475</v>
      </c>
      <c r="BA20" s="22">
        <v>619</v>
      </c>
      <c r="BB20" s="22">
        <v>579</v>
      </c>
      <c r="BC20" s="22">
        <v>67045661.32</v>
      </c>
      <c r="BD20" s="22">
        <v>4415307</v>
      </c>
      <c r="BE20" s="22">
        <v>7702279.75</v>
      </c>
      <c r="BF20" s="22">
        <v>1200000</v>
      </c>
      <c r="BG20" s="22">
        <v>80363248.069999993</v>
      </c>
      <c r="BH20" s="22">
        <v>694</v>
      </c>
      <c r="BI20" s="22">
        <v>0</v>
      </c>
      <c r="BJ20" s="22">
        <v>7</v>
      </c>
      <c r="BK20" s="22">
        <v>1</v>
      </c>
      <c r="BL20" s="22">
        <v>1661</v>
      </c>
      <c r="BM20" s="22">
        <v>0</v>
      </c>
      <c r="BN20" s="22">
        <v>5</v>
      </c>
      <c r="BO20" s="22">
        <v>0</v>
      </c>
      <c r="BP20" s="22">
        <v>7</v>
      </c>
      <c r="BQ20" s="22">
        <v>2</v>
      </c>
    </row>
    <row r="21" spans="1:69" x14ac:dyDescent="0.35">
      <c r="A21" s="22" t="s">
        <v>114</v>
      </c>
      <c r="B21" s="22" t="s">
        <v>115</v>
      </c>
      <c r="C21" s="22" t="s">
        <v>150</v>
      </c>
      <c r="D21" s="22" t="s">
        <v>151</v>
      </c>
      <c r="E21" s="22">
        <v>656</v>
      </c>
      <c r="F21" s="22">
        <v>4968</v>
      </c>
      <c r="G21" s="22">
        <v>0</v>
      </c>
      <c r="H21" s="23">
        <v>400.4</v>
      </c>
      <c r="I21" s="24" t="s">
        <v>1456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4" t="s">
        <v>1456</v>
      </c>
      <c r="Q21" s="24" t="s">
        <v>1456</v>
      </c>
      <c r="R21" s="23">
        <v>0</v>
      </c>
      <c r="S21" s="22">
        <v>0</v>
      </c>
      <c r="T21" s="24"/>
      <c r="U21" s="23">
        <v>394.68</v>
      </c>
      <c r="V21" s="23">
        <v>0</v>
      </c>
      <c r="W21" s="23">
        <v>0</v>
      </c>
      <c r="X21" s="23">
        <v>0</v>
      </c>
      <c r="Y21" s="23">
        <v>0</v>
      </c>
      <c r="Z21" s="23">
        <v>394.68</v>
      </c>
      <c r="AA21" s="23">
        <v>336.64</v>
      </c>
      <c r="AB21" s="23">
        <v>0</v>
      </c>
      <c r="AC21" s="23">
        <v>0</v>
      </c>
      <c r="AD21" s="23">
        <v>0</v>
      </c>
      <c r="AE21" s="23">
        <v>0</v>
      </c>
      <c r="AF21" s="23">
        <v>336.64</v>
      </c>
      <c r="AG21" s="23">
        <v>350.2</v>
      </c>
      <c r="AH21" s="24" t="s">
        <v>1457</v>
      </c>
      <c r="AI21" s="22">
        <v>7</v>
      </c>
      <c r="AJ21" s="22">
        <v>7</v>
      </c>
      <c r="AK21" s="24" t="s">
        <v>1457</v>
      </c>
      <c r="AL21" s="24" t="s">
        <v>1457</v>
      </c>
      <c r="AM21" s="24" t="s">
        <v>1456</v>
      </c>
      <c r="AN21" s="22">
        <v>0</v>
      </c>
      <c r="AO21" s="22">
        <v>0</v>
      </c>
      <c r="AP21" s="22">
        <v>27170</v>
      </c>
      <c r="AQ21" s="22">
        <v>1134000</v>
      </c>
      <c r="AR21" s="22">
        <v>7</v>
      </c>
      <c r="AS21" s="22">
        <v>5</v>
      </c>
      <c r="AT21" s="22">
        <v>2</v>
      </c>
      <c r="AU21" s="22">
        <v>0</v>
      </c>
      <c r="AV21" s="22">
        <v>40</v>
      </c>
      <c r="AW21" s="22">
        <v>40</v>
      </c>
      <c r="AX21" s="22">
        <v>0</v>
      </c>
      <c r="AY21" s="22">
        <v>0</v>
      </c>
      <c r="AZ21" s="24"/>
      <c r="BA21" s="22">
        <v>1220</v>
      </c>
      <c r="BB21" s="22">
        <v>1167</v>
      </c>
      <c r="BC21" s="22">
        <v>96905586.599999994</v>
      </c>
      <c r="BD21" s="22">
        <v>11984397</v>
      </c>
      <c r="BE21" s="22">
        <v>44079000</v>
      </c>
      <c r="BF21" s="22">
        <v>48354673</v>
      </c>
      <c r="BG21" s="22">
        <v>201323656.59999999</v>
      </c>
      <c r="BH21" s="22">
        <v>864</v>
      </c>
      <c r="BI21" s="22">
        <v>5</v>
      </c>
      <c r="BJ21" s="22">
        <v>14</v>
      </c>
      <c r="BK21" s="22">
        <v>1</v>
      </c>
      <c r="BL21" s="22">
        <v>3566</v>
      </c>
      <c r="BM21" s="22">
        <v>1</v>
      </c>
      <c r="BN21" s="22">
        <v>15</v>
      </c>
      <c r="BO21" s="22">
        <v>72</v>
      </c>
      <c r="BP21" s="22">
        <v>15</v>
      </c>
      <c r="BQ21" s="22">
        <v>18</v>
      </c>
    </row>
    <row r="22" spans="1:69" x14ac:dyDescent="0.35">
      <c r="A22" s="22" t="s">
        <v>114</v>
      </c>
      <c r="B22" s="22" t="s">
        <v>115</v>
      </c>
      <c r="C22" s="22" t="s">
        <v>152</v>
      </c>
      <c r="D22" s="22" t="s">
        <v>153</v>
      </c>
      <c r="E22" s="22">
        <v>105</v>
      </c>
      <c r="F22" s="22">
        <v>1980</v>
      </c>
      <c r="G22" s="22">
        <v>0</v>
      </c>
      <c r="H22" s="23">
        <v>105.833</v>
      </c>
      <c r="I22" s="24" t="s">
        <v>1456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4" t="s">
        <v>1456</v>
      </c>
      <c r="Q22" s="24" t="s">
        <v>1456</v>
      </c>
      <c r="R22" s="23">
        <v>0</v>
      </c>
      <c r="S22" s="22">
        <v>0</v>
      </c>
      <c r="T22" s="24"/>
      <c r="U22" s="23">
        <v>111.511</v>
      </c>
      <c r="V22" s="23">
        <v>0</v>
      </c>
      <c r="W22" s="23">
        <v>0</v>
      </c>
      <c r="X22" s="23">
        <v>0</v>
      </c>
      <c r="Y22" s="23">
        <v>0</v>
      </c>
      <c r="Z22" s="23">
        <v>111.511</v>
      </c>
      <c r="AA22" s="23">
        <v>95.39</v>
      </c>
      <c r="AB22" s="23">
        <v>0</v>
      </c>
      <c r="AC22" s="23">
        <v>0</v>
      </c>
      <c r="AD22" s="23">
        <v>0</v>
      </c>
      <c r="AE22" s="23">
        <v>0</v>
      </c>
      <c r="AF22" s="23">
        <v>95.39</v>
      </c>
      <c r="AG22" s="23">
        <v>51.69</v>
      </c>
      <c r="AH22" s="24" t="s">
        <v>1457</v>
      </c>
      <c r="AI22" s="22">
        <v>4</v>
      </c>
      <c r="AJ22" s="22">
        <v>4</v>
      </c>
      <c r="AK22" s="24" t="s">
        <v>1457</v>
      </c>
      <c r="AL22" s="24" t="s">
        <v>1457</v>
      </c>
      <c r="AM22" s="24" t="s">
        <v>1456</v>
      </c>
      <c r="AN22" s="22">
        <v>0</v>
      </c>
      <c r="AO22" s="22">
        <v>0</v>
      </c>
      <c r="AP22" s="22">
        <v>5874</v>
      </c>
      <c r="AQ22" s="22">
        <v>79965.5</v>
      </c>
      <c r="AR22" s="22">
        <v>0</v>
      </c>
      <c r="AS22" s="22">
        <v>0</v>
      </c>
      <c r="AT22" s="22">
        <v>0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4" t="s">
        <v>1476</v>
      </c>
      <c r="BA22" s="22">
        <v>106</v>
      </c>
      <c r="BB22" s="22">
        <v>106</v>
      </c>
      <c r="BC22" s="22">
        <v>7084071</v>
      </c>
      <c r="BD22" s="22">
        <v>4056781</v>
      </c>
      <c r="BE22" s="22">
        <v>6394100</v>
      </c>
      <c r="BF22" s="22">
        <v>511551</v>
      </c>
      <c r="BG22" s="22">
        <v>18046503</v>
      </c>
      <c r="BH22" s="22">
        <v>87</v>
      </c>
      <c r="BI22" s="22">
        <v>0</v>
      </c>
      <c r="BJ22" s="22">
        <v>3</v>
      </c>
      <c r="BK22" s="22">
        <v>1</v>
      </c>
      <c r="BL22" s="22">
        <v>104</v>
      </c>
      <c r="BM22" s="22">
        <v>0</v>
      </c>
      <c r="BN22" s="22">
        <v>3</v>
      </c>
      <c r="BO22" s="22">
        <v>0</v>
      </c>
      <c r="BP22" s="22">
        <v>10</v>
      </c>
      <c r="BQ22" s="22">
        <v>0</v>
      </c>
    </row>
    <row r="23" spans="1:69" x14ac:dyDescent="0.35">
      <c r="A23" s="22" t="s">
        <v>114</v>
      </c>
      <c r="B23" s="22" t="s">
        <v>154</v>
      </c>
      <c r="C23" s="22" t="s">
        <v>155</v>
      </c>
      <c r="D23" s="22" t="s">
        <v>156</v>
      </c>
      <c r="E23" s="22">
        <v>50</v>
      </c>
      <c r="F23" s="22">
        <v>37949</v>
      </c>
      <c r="G23" s="22">
        <v>0</v>
      </c>
      <c r="H23" s="23">
        <v>184.5</v>
      </c>
      <c r="I23" s="24" t="s">
        <v>1456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4" t="s">
        <v>1456</v>
      </c>
      <c r="Q23" s="24" t="s">
        <v>1456</v>
      </c>
      <c r="R23" s="23">
        <v>0</v>
      </c>
      <c r="S23" s="22">
        <v>0</v>
      </c>
      <c r="T23" s="24"/>
      <c r="U23" s="23">
        <v>97.147999999999996</v>
      </c>
      <c r="V23" s="23">
        <v>0</v>
      </c>
      <c r="W23" s="23">
        <v>0</v>
      </c>
      <c r="X23" s="23">
        <v>0</v>
      </c>
      <c r="Y23" s="23">
        <v>0</v>
      </c>
      <c r="Z23" s="23">
        <v>97.147999999999996</v>
      </c>
      <c r="AA23" s="23">
        <v>70.67</v>
      </c>
      <c r="AB23" s="23">
        <v>0</v>
      </c>
      <c r="AC23" s="23">
        <v>0</v>
      </c>
      <c r="AD23" s="23">
        <v>0</v>
      </c>
      <c r="AE23" s="23">
        <v>0</v>
      </c>
      <c r="AF23" s="23">
        <v>70.67</v>
      </c>
      <c r="AG23" s="23">
        <v>19.5</v>
      </c>
      <c r="AH23" s="24" t="s">
        <v>1457</v>
      </c>
      <c r="AI23" s="22">
        <v>6</v>
      </c>
      <c r="AJ23" s="22">
        <v>5</v>
      </c>
      <c r="AK23" s="24" t="s">
        <v>1456</v>
      </c>
      <c r="AL23" s="24" t="s">
        <v>1457</v>
      </c>
      <c r="AM23" s="24" t="s">
        <v>1456</v>
      </c>
      <c r="AN23" s="22">
        <v>0</v>
      </c>
      <c r="AO23" s="22">
        <v>0</v>
      </c>
      <c r="AP23" s="22">
        <v>3367</v>
      </c>
      <c r="AQ23" s="22">
        <v>111939.24</v>
      </c>
      <c r="AR23" s="22">
        <v>2</v>
      </c>
      <c r="AS23" s="22">
        <v>2</v>
      </c>
      <c r="AT23" s="22">
        <v>0</v>
      </c>
      <c r="AU23" s="22">
        <v>0</v>
      </c>
      <c r="AV23" s="22">
        <v>0</v>
      </c>
      <c r="AW23" s="22">
        <v>0</v>
      </c>
      <c r="AX23" s="22">
        <v>0</v>
      </c>
      <c r="AY23" s="22">
        <v>0</v>
      </c>
      <c r="AZ23" s="24" t="s">
        <v>1477</v>
      </c>
      <c r="BA23" s="22">
        <v>136</v>
      </c>
      <c r="BB23" s="22">
        <v>127</v>
      </c>
      <c r="BC23" s="22">
        <v>7353918</v>
      </c>
      <c r="BD23" s="22">
        <v>1290810</v>
      </c>
      <c r="BE23" s="22">
        <v>0</v>
      </c>
      <c r="BF23" s="22">
        <v>0</v>
      </c>
      <c r="BG23" s="22">
        <v>8644728</v>
      </c>
      <c r="BH23" s="22">
        <v>78</v>
      </c>
      <c r="BI23" s="22">
        <v>0</v>
      </c>
      <c r="BJ23" s="22">
        <v>5</v>
      </c>
      <c r="BK23" s="22">
        <v>1</v>
      </c>
      <c r="BL23" s="22">
        <v>461</v>
      </c>
      <c r="BM23" s="22">
        <v>0</v>
      </c>
      <c r="BN23" s="22">
        <v>6</v>
      </c>
      <c r="BO23" s="22">
        <v>45.4</v>
      </c>
      <c r="BP23" s="22">
        <v>8</v>
      </c>
      <c r="BQ23" s="22">
        <v>1</v>
      </c>
    </row>
    <row r="24" spans="1:69" x14ac:dyDescent="0.35">
      <c r="A24" s="22" t="s">
        <v>114</v>
      </c>
      <c r="B24" s="22" t="s">
        <v>154</v>
      </c>
      <c r="C24" s="22" t="s">
        <v>157</v>
      </c>
      <c r="D24" s="22" t="s">
        <v>158</v>
      </c>
      <c r="E24" s="22">
        <v>62</v>
      </c>
      <c r="F24" s="22">
        <v>75046</v>
      </c>
      <c r="G24" s="22">
        <v>0</v>
      </c>
      <c r="H24" s="23">
        <v>52.75</v>
      </c>
      <c r="I24" s="24" t="s">
        <v>1456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2">
        <v>0</v>
      </c>
      <c r="P24" s="24" t="s">
        <v>1456</v>
      </c>
      <c r="Q24" s="24" t="s">
        <v>1456</v>
      </c>
      <c r="R24" s="23">
        <v>0</v>
      </c>
      <c r="S24" s="22">
        <v>0</v>
      </c>
      <c r="T24" s="24"/>
      <c r="U24" s="23">
        <v>32.049999999999997</v>
      </c>
      <c r="V24" s="23">
        <v>0</v>
      </c>
      <c r="W24" s="23">
        <v>0</v>
      </c>
      <c r="X24" s="23">
        <v>0</v>
      </c>
      <c r="Y24" s="23">
        <v>0</v>
      </c>
      <c r="Z24" s="23">
        <v>32.049999999999997</v>
      </c>
      <c r="AA24" s="23">
        <v>27.02</v>
      </c>
      <c r="AB24" s="23">
        <v>0</v>
      </c>
      <c r="AC24" s="23">
        <v>0</v>
      </c>
      <c r="AD24" s="23">
        <v>0</v>
      </c>
      <c r="AE24" s="23">
        <v>0</v>
      </c>
      <c r="AF24" s="23">
        <v>27.02</v>
      </c>
      <c r="AG24" s="23">
        <v>10.4</v>
      </c>
      <c r="AH24" s="24" t="s">
        <v>1456</v>
      </c>
      <c r="AI24" s="22">
        <v>0</v>
      </c>
      <c r="AJ24" s="22">
        <v>0</v>
      </c>
      <c r="AK24" s="24" t="s">
        <v>1456</v>
      </c>
      <c r="AL24" s="24" t="s">
        <v>1456</v>
      </c>
      <c r="AM24" s="24" t="s">
        <v>1456</v>
      </c>
      <c r="AN24" s="22">
        <v>0</v>
      </c>
      <c r="AO24" s="22">
        <v>0</v>
      </c>
      <c r="AP24" s="22">
        <v>2043</v>
      </c>
      <c r="AQ24" s="22">
        <v>75443</v>
      </c>
      <c r="AR24" s="22">
        <v>5</v>
      </c>
      <c r="AS24" s="22">
        <v>4</v>
      </c>
      <c r="AT24" s="22">
        <v>1</v>
      </c>
      <c r="AU24" s="22">
        <v>0</v>
      </c>
      <c r="AV24" s="22">
        <v>8</v>
      </c>
      <c r="AW24" s="22">
        <v>7</v>
      </c>
      <c r="AX24" s="22">
        <v>1</v>
      </c>
      <c r="AY24" s="22">
        <v>0</v>
      </c>
      <c r="AZ24" s="24"/>
      <c r="BA24" s="22">
        <v>0</v>
      </c>
      <c r="BB24" s="22">
        <v>0</v>
      </c>
      <c r="BC24" s="22">
        <v>0</v>
      </c>
      <c r="BD24" s="22">
        <v>0</v>
      </c>
      <c r="BE24" s="22">
        <v>0</v>
      </c>
      <c r="BF24" s="22">
        <v>0</v>
      </c>
      <c r="BG24" s="22">
        <v>0</v>
      </c>
      <c r="BH24" s="22">
        <v>0</v>
      </c>
      <c r="BI24" s="22">
        <v>0</v>
      </c>
      <c r="BJ24" s="22">
        <v>0</v>
      </c>
      <c r="BK24" s="22">
        <v>1</v>
      </c>
      <c r="BL24" s="22">
        <v>741</v>
      </c>
      <c r="BM24" s="22">
        <v>5</v>
      </c>
      <c r="BN24" s="22">
        <v>0</v>
      </c>
      <c r="BO24" s="22">
        <v>0</v>
      </c>
      <c r="BP24" s="22">
        <v>0</v>
      </c>
      <c r="BQ24" s="22">
        <v>0</v>
      </c>
    </row>
    <row r="25" spans="1:69" x14ac:dyDescent="0.35">
      <c r="A25" s="22" t="s">
        <v>114</v>
      </c>
      <c r="B25" s="22" t="s">
        <v>154</v>
      </c>
      <c r="C25" s="22" t="s">
        <v>159</v>
      </c>
      <c r="D25" s="22" t="s">
        <v>160</v>
      </c>
      <c r="E25" s="22">
        <v>183</v>
      </c>
      <c r="F25" s="22">
        <v>1361092</v>
      </c>
      <c r="G25" s="22">
        <v>5</v>
      </c>
      <c r="H25" s="23">
        <v>1188.74</v>
      </c>
      <c r="I25" s="24" t="s">
        <v>1457</v>
      </c>
      <c r="J25" s="22">
        <v>2545640</v>
      </c>
      <c r="K25" s="22">
        <v>226230</v>
      </c>
      <c r="L25" s="22">
        <v>0</v>
      </c>
      <c r="M25" s="22">
        <v>685572</v>
      </c>
      <c r="N25" s="22">
        <v>346823</v>
      </c>
      <c r="O25" s="22">
        <v>0</v>
      </c>
      <c r="P25" s="24" t="s">
        <v>1457</v>
      </c>
      <c r="Q25" s="24" t="s">
        <v>1456</v>
      </c>
      <c r="R25" s="23">
        <v>0</v>
      </c>
      <c r="S25" s="22">
        <v>0</v>
      </c>
      <c r="T25" s="24"/>
      <c r="U25" s="23">
        <v>96.12</v>
      </c>
      <c r="V25" s="23">
        <v>0</v>
      </c>
      <c r="W25" s="23">
        <v>0</v>
      </c>
      <c r="X25" s="23">
        <v>0</v>
      </c>
      <c r="Y25" s="23">
        <v>0</v>
      </c>
      <c r="Z25" s="23">
        <v>96.12</v>
      </c>
      <c r="AA25" s="23">
        <v>132.16999999999999</v>
      </c>
      <c r="AB25" s="23">
        <v>0</v>
      </c>
      <c r="AC25" s="23">
        <v>0</v>
      </c>
      <c r="AD25" s="23">
        <v>0</v>
      </c>
      <c r="AE25" s="23">
        <v>0</v>
      </c>
      <c r="AF25" s="23">
        <v>132.16999999999999</v>
      </c>
      <c r="AG25" s="23">
        <v>10.95</v>
      </c>
      <c r="AH25" s="24" t="s">
        <v>1457</v>
      </c>
      <c r="AI25" s="22">
        <v>8</v>
      </c>
      <c r="AJ25" s="22">
        <v>8</v>
      </c>
      <c r="AK25" s="24" t="s">
        <v>1456</v>
      </c>
      <c r="AL25" s="24" t="s">
        <v>1457</v>
      </c>
      <c r="AM25" s="24" t="s">
        <v>1456</v>
      </c>
      <c r="AN25" s="22">
        <v>0</v>
      </c>
      <c r="AO25" s="22">
        <v>0</v>
      </c>
      <c r="AP25" s="22">
        <v>4394</v>
      </c>
      <c r="AQ25" s="22">
        <v>253332</v>
      </c>
      <c r="AR25" s="22">
        <v>1</v>
      </c>
      <c r="AS25" s="22">
        <v>1</v>
      </c>
      <c r="AT25" s="22">
        <v>0</v>
      </c>
      <c r="AU25" s="22">
        <v>0</v>
      </c>
      <c r="AV25" s="22">
        <v>7</v>
      </c>
      <c r="AW25" s="22">
        <v>7</v>
      </c>
      <c r="AX25" s="22">
        <v>0</v>
      </c>
      <c r="AY25" s="22">
        <v>0</v>
      </c>
      <c r="AZ25" s="24" t="s">
        <v>1478</v>
      </c>
      <c r="BA25" s="22">
        <v>142</v>
      </c>
      <c r="BB25" s="22">
        <v>142</v>
      </c>
      <c r="BC25" s="22">
        <v>14054850</v>
      </c>
      <c r="BD25" s="22">
        <v>4211600</v>
      </c>
      <c r="BE25" s="22">
        <v>10610000</v>
      </c>
      <c r="BF25" s="22">
        <v>0</v>
      </c>
      <c r="BG25" s="22">
        <v>28876450</v>
      </c>
      <c r="BH25" s="22">
        <v>123</v>
      </c>
      <c r="BI25" s="22">
        <v>12</v>
      </c>
      <c r="BJ25" s="22">
        <v>20</v>
      </c>
      <c r="BK25" s="22">
        <v>0</v>
      </c>
      <c r="BL25" s="22">
        <v>0</v>
      </c>
      <c r="BM25" s="22">
        <v>0</v>
      </c>
      <c r="BN25" s="22">
        <v>19</v>
      </c>
      <c r="BO25" s="22">
        <v>30</v>
      </c>
      <c r="BP25" s="22">
        <v>12</v>
      </c>
      <c r="BQ25" s="22">
        <v>4</v>
      </c>
    </row>
    <row r="26" spans="1:69" x14ac:dyDescent="0.35">
      <c r="A26" s="22" t="s">
        <v>114</v>
      </c>
      <c r="B26" s="22" t="s">
        <v>154</v>
      </c>
      <c r="C26" s="22" t="s">
        <v>161</v>
      </c>
      <c r="D26" s="22" t="s">
        <v>162</v>
      </c>
      <c r="E26" s="22">
        <v>73</v>
      </c>
      <c r="F26" s="22">
        <v>8186963</v>
      </c>
      <c r="G26" s="22">
        <v>3</v>
      </c>
      <c r="H26" s="23">
        <v>2060</v>
      </c>
      <c r="I26" s="24" t="s">
        <v>1456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4" t="s">
        <v>1456</v>
      </c>
      <c r="Q26" s="24" t="s">
        <v>1457</v>
      </c>
      <c r="R26" s="23">
        <v>0.25</v>
      </c>
      <c r="S26" s="22">
        <v>109834</v>
      </c>
      <c r="T26" s="24" t="s">
        <v>1479</v>
      </c>
      <c r="U26" s="23">
        <v>170.68</v>
      </c>
      <c r="V26" s="23">
        <v>0</v>
      </c>
      <c r="W26" s="23">
        <v>0</v>
      </c>
      <c r="X26" s="23">
        <v>0</v>
      </c>
      <c r="Y26" s="23">
        <v>0</v>
      </c>
      <c r="Z26" s="23">
        <v>170.68</v>
      </c>
      <c r="AA26" s="23">
        <v>69.13</v>
      </c>
      <c r="AB26" s="23">
        <v>0</v>
      </c>
      <c r="AC26" s="23">
        <v>0</v>
      </c>
      <c r="AD26" s="23">
        <v>0</v>
      </c>
      <c r="AE26" s="23">
        <v>0</v>
      </c>
      <c r="AF26" s="23">
        <v>69.13</v>
      </c>
      <c r="AG26" s="23">
        <v>11.24</v>
      </c>
      <c r="AH26" s="24" t="s">
        <v>1457</v>
      </c>
      <c r="AI26" s="22">
        <v>11</v>
      </c>
      <c r="AJ26" s="22">
        <v>11</v>
      </c>
      <c r="AK26" s="24" t="s">
        <v>1456</v>
      </c>
      <c r="AL26" s="24" t="s">
        <v>1457</v>
      </c>
      <c r="AM26" s="24" t="s">
        <v>1457</v>
      </c>
      <c r="AN26" s="22">
        <v>2</v>
      </c>
      <c r="AO26" s="22">
        <v>0</v>
      </c>
      <c r="AP26" s="22">
        <v>3243</v>
      </c>
      <c r="AQ26" s="22">
        <v>219695</v>
      </c>
      <c r="AR26" s="22">
        <v>2</v>
      </c>
      <c r="AS26" s="22">
        <v>0</v>
      </c>
      <c r="AT26" s="22">
        <v>2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4" t="s">
        <v>1480</v>
      </c>
      <c r="BA26" s="22">
        <v>401</v>
      </c>
      <c r="BB26" s="22">
        <v>392</v>
      </c>
      <c r="BC26" s="22">
        <v>33181620.350000001</v>
      </c>
      <c r="BD26" s="22">
        <v>4855000</v>
      </c>
      <c r="BE26" s="22">
        <v>1403890</v>
      </c>
      <c r="BF26" s="22">
        <v>1436000</v>
      </c>
      <c r="BG26" s="22">
        <v>40876510.350000001</v>
      </c>
      <c r="BH26" s="22">
        <v>288</v>
      </c>
      <c r="BI26" s="22">
        <v>10</v>
      </c>
      <c r="BJ26" s="22">
        <v>42</v>
      </c>
      <c r="BK26" s="22">
        <v>1</v>
      </c>
      <c r="BL26" s="22">
        <v>514</v>
      </c>
      <c r="BM26" s="22">
        <v>14</v>
      </c>
      <c r="BN26" s="22">
        <v>41</v>
      </c>
      <c r="BO26" s="22">
        <v>16</v>
      </c>
      <c r="BP26" s="22">
        <v>13</v>
      </c>
      <c r="BQ26" s="22">
        <v>0</v>
      </c>
    </row>
    <row r="27" spans="1:69" x14ac:dyDescent="0.35">
      <c r="A27" s="22" t="s">
        <v>114</v>
      </c>
      <c r="B27" s="22" t="s">
        <v>154</v>
      </c>
      <c r="C27" s="22" t="s">
        <v>163</v>
      </c>
      <c r="D27" s="22" t="s">
        <v>164</v>
      </c>
      <c r="E27" s="22">
        <v>1657</v>
      </c>
      <c r="F27" s="22">
        <v>125536</v>
      </c>
      <c r="G27" s="22">
        <v>9</v>
      </c>
      <c r="H27" s="23">
        <v>1733</v>
      </c>
      <c r="I27" s="24" t="s">
        <v>1457</v>
      </c>
      <c r="J27" s="22">
        <v>0</v>
      </c>
      <c r="K27" s="22">
        <v>0</v>
      </c>
      <c r="L27" s="22">
        <v>1653509</v>
      </c>
      <c r="M27" s="22">
        <v>17430161</v>
      </c>
      <c r="N27" s="22">
        <v>946848</v>
      </c>
      <c r="O27" s="22">
        <v>6375157</v>
      </c>
      <c r="P27" s="24" t="s">
        <v>1457</v>
      </c>
      <c r="Q27" s="24" t="s">
        <v>1457</v>
      </c>
      <c r="R27" s="23">
        <v>0.4</v>
      </c>
      <c r="S27" s="22">
        <v>19984</v>
      </c>
      <c r="T27" s="24" t="s">
        <v>1481</v>
      </c>
      <c r="U27" s="23">
        <v>609</v>
      </c>
      <c r="V27" s="23">
        <v>0</v>
      </c>
      <c r="W27" s="23">
        <v>119</v>
      </c>
      <c r="X27" s="23">
        <v>43</v>
      </c>
      <c r="Y27" s="23">
        <v>45</v>
      </c>
      <c r="Z27" s="23">
        <v>816</v>
      </c>
      <c r="AA27" s="23">
        <v>434</v>
      </c>
      <c r="AB27" s="23">
        <v>0</v>
      </c>
      <c r="AC27" s="23">
        <v>0</v>
      </c>
      <c r="AD27" s="23">
        <v>9</v>
      </c>
      <c r="AE27" s="23">
        <v>37</v>
      </c>
      <c r="AF27" s="23">
        <v>480</v>
      </c>
      <c r="AG27" s="23">
        <v>386</v>
      </c>
      <c r="AH27" s="24" t="s">
        <v>1457</v>
      </c>
      <c r="AI27" s="22">
        <v>5</v>
      </c>
      <c r="AJ27" s="22">
        <v>5</v>
      </c>
      <c r="AK27" s="24" t="s">
        <v>1457</v>
      </c>
      <c r="AL27" s="24" t="s">
        <v>1457</v>
      </c>
      <c r="AM27" s="24" t="s">
        <v>1456</v>
      </c>
      <c r="AN27" s="22">
        <v>0</v>
      </c>
      <c r="AO27" s="22">
        <v>0</v>
      </c>
      <c r="AP27" s="22">
        <v>38964</v>
      </c>
      <c r="AQ27" s="22">
        <v>1699163</v>
      </c>
      <c r="AR27" s="22">
        <v>7</v>
      </c>
      <c r="AS27" s="22">
        <v>3</v>
      </c>
      <c r="AT27" s="22">
        <v>4</v>
      </c>
      <c r="AU27" s="22">
        <v>0</v>
      </c>
      <c r="AV27" s="22">
        <v>66</v>
      </c>
      <c r="AW27" s="22">
        <v>60</v>
      </c>
      <c r="AX27" s="22">
        <v>6</v>
      </c>
      <c r="AY27" s="22">
        <v>1</v>
      </c>
      <c r="AZ27" s="24" t="s">
        <v>1482</v>
      </c>
      <c r="BA27" s="22">
        <v>788</v>
      </c>
      <c r="BB27" s="22">
        <v>737</v>
      </c>
      <c r="BC27" s="22">
        <v>114032089</v>
      </c>
      <c r="BD27" s="22">
        <v>27180754</v>
      </c>
      <c r="BE27" s="22">
        <v>48340783</v>
      </c>
      <c r="BF27" s="22">
        <v>1610311</v>
      </c>
      <c r="BG27" s="22">
        <v>191163937</v>
      </c>
      <c r="BH27" s="22">
        <v>1144</v>
      </c>
      <c r="BI27" s="22">
        <v>15</v>
      </c>
      <c r="BJ27" s="22">
        <v>14</v>
      </c>
      <c r="BK27" s="22">
        <v>0</v>
      </c>
      <c r="BL27" s="22">
        <v>0</v>
      </c>
      <c r="BM27" s="22">
        <v>0</v>
      </c>
      <c r="BN27" s="22">
        <v>15</v>
      </c>
      <c r="BO27" s="22">
        <v>63</v>
      </c>
      <c r="BP27" s="22">
        <v>8</v>
      </c>
      <c r="BQ27" s="22">
        <v>5</v>
      </c>
    </row>
    <row r="28" spans="1:69" x14ac:dyDescent="0.35">
      <c r="A28" s="22" t="s">
        <v>114</v>
      </c>
      <c r="B28" s="22" t="s">
        <v>154</v>
      </c>
      <c r="C28" s="22" t="s">
        <v>165</v>
      </c>
      <c r="D28" s="22" t="s">
        <v>166</v>
      </c>
      <c r="E28" s="22">
        <v>1376</v>
      </c>
      <c r="F28" s="22">
        <v>6573020</v>
      </c>
      <c r="G28" s="22">
        <v>7</v>
      </c>
      <c r="H28" s="23">
        <v>618</v>
      </c>
      <c r="I28" s="24" t="s">
        <v>1457</v>
      </c>
      <c r="J28" s="22">
        <v>410379</v>
      </c>
      <c r="K28" s="22">
        <v>2035607</v>
      </c>
      <c r="L28" s="22">
        <v>11145</v>
      </c>
      <c r="M28" s="22">
        <v>2319125</v>
      </c>
      <c r="N28" s="22">
        <v>2629643</v>
      </c>
      <c r="O28" s="22">
        <v>11889726</v>
      </c>
      <c r="P28" s="24" t="s">
        <v>1457</v>
      </c>
      <c r="Q28" s="24" t="s">
        <v>1456</v>
      </c>
      <c r="R28" s="23">
        <v>0</v>
      </c>
      <c r="S28" s="22">
        <v>0</v>
      </c>
      <c r="T28" s="24"/>
      <c r="U28" s="23">
        <v>451</v>
      </c>
      <c r="V28" s="23">
        <v>0</v>
      </c>
      <c r="W28" s="23">
        <v>0</v>
      </c>
      <c r="X28" s="23">
        <v>0</v>
      </c>
      <c r="Y28" s="23">
        <v>0</v>
      </c>
      <c r="Z28" s="23">
        <v>451</v>
      </c>
      <c r="AA28" s="23">
        <v>427</v>
      </c>
      <c r="AB28" s="23">
        <v>0</v>
      </c>
      <c r="AC28" s="23">
        <v>0</v>
      </c>
      <c r="AD28" s="23">
        <v>0</v>
      </c>
      <c r="AE28" s="23">
        <v>0</v>
      </c>
      <c r="AF28" s="23">
        <v>427</v>
      </c>
      <c r="AG28" s="23">
        <v>201</v>
      </c>
      <c r="AH28" s="24" t="s">
        <v>1457</v>
      </c>
      <c r="AI28" s="22">
        <v>7</v>
      </c>
      <c r="AJ28" s="22">
        <v>7</v>
      </c>
      <c r="AK28" s="24" t="s">
        <v>1457</v>
      </c>
      <c r="AL28" s="24" t="s">
        <v>1457</v>
      </c>
      <c r="AM28" s="24" t="s">
        <v>1456</v>
      </c>
      <c r="AN28" s="22">
        <v>0</v>
      </c>
      <c r="AO28" s="22">
        <v>0</v>
      </c>
      <c r="AP28" s="22">
        <v>29969</v>
      </c>
      <c r="AQ28" s="22">
        <v>1820515</v>
      </c>
      <c r="AR28" s="22">
        <v>8</v>
      </c>
      <c r="AS28" s="22">
        <v>6</v>
      </c>
      <c r="AT28" s="22">
        <v>2</v>
      </c>
      <c r="AU28" s="22">
        <v>1</v>
      </c>
      <c r="AV28" s="22">
        <v>41</v>
      </c>
      <c r="AW28" s="22">
        <v>34</v>
      </c>
      <c r="AX28" s="22">
        <v>7</v>
      </c>
      <c r="AY28" s="22">
        <v>0</v>
      </c>
      <c r="AZ28" s="24" t="s">
        <v>1483</v>
      </c>
      <c r="BA28" s="22">
        <v>542</v>
      </c>
      <c r="BB28" s="22">
        <v>425</v>
      </c>
      <c r="BC28" s="22">
        <v>97390312</v>
      </c>
      <c r="BD28" s="22">
        <v>152396436</v>
      </c>
      <c r="BE28" s="22">
        <v>7636985</v>
      </c>
      <c r="BF28" s="22">
        <v>7835134</v>
      </c>
      <c r="BG28" s="22">
        <v>265258867</v>
      </c>
      <c r="BH28" s="22">
        <v>1180</v>
      </c>
      <c r="BI28" s="22">
        <v>28.92</v>
      </c>
      <c r="BJ28" s="22">
        <v>8</v>
      </c>
      <c r="BK28" s="22">
        <v>1</v>
      </c>
      <c r="BL28" s="22">
        <v>2495</v>
      </c>
      <c r="BM28" s="22">
        <v>5</v>
      </c>
      <c r="BN28" s="22">
        <v>0</v>
      </c>
      <c r="BO28" s="22">
        <v>0</v>
      </c>
      <c r="BP28" s="22">
        <v>3</v>
      </c>
      <c r="BQ28" s="22">
        <v>5</v>
      </c>
    </row>
    <row r="29" spans="1:69" x14ac:dyDescent="0.35">
      <c r="A29" s="22" t="s">
        <v>114</v>
      </c>
      <c r="B29" s="22" t="s">
        <v>167</v>
      </c>
      <c r="C29" s="22" t="s">
        <v>168</v>
      </c>
      <c r="D29" s="22" t="s">
        <v>169</v>
      </c>
      <c r="E29" s="22">
        <v>5</v>
      </c>
      <c r="F29" s="22">
        <v>110975</v>
      </c>
      <c r="G29" s="22">
        <v>1</v>
      </c>
      <c r="H29" s="23">
        <v>552</v>
      </c>
      <c r="I29" s="24" t="s">
        <v>1457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4" t="s">
        <v>1456</v>
      </c>
      <c r="Q29" s="24" t="s">
        <v>1456</v>
      </c>
      <c r="R29" s="23">
        <v>0</v>
      </c>
      <c r="S29" s="22">
        <v>0</v>
      </c>
      <c r="T29" s="24"/>
      <c r="U29" s="23">
        <v>10</v>
      </c>
      <c r="V29" s="23">
        <v>0</v>
      </c>
      <c r="W29" s="23">
        <v>0</v>
      </c>
      <c r="X29" s="23">
        <v>36</v>
      </c>
      <c r="Y29" s="23">
        <v>20</v>
      </c>
      <c r="Z29" s="23">
        <v>66</v>
      </c>
      <c r="AA29" s="23">
        <v>4</v>
      </c>
      <c r="AB29" s="23">
        <v>0</v>
      </c>
      <c r="AC29" s="23">
        <v>0</v>
      </c>
      <c r="AD29" s="23">
        <v>0</v>
      </c>
      <c r="AE29" s="23">
        <v>0</v>
      </c>
      <c r="AF29" s="23">
        <v>4</v>
      </c>
      <c r="AG29" s="23">
        <v>0</v>
      </c>
      <c r="AH29" s="24" t="s">
        <v>1457</v>
      </c>
      <c r="AI29" s="22">
        <v>3</v>
      </c>
      <c r="AJ29" s="22">
        <v>3</v>
      </c>
      <c r="AK29" s="24" t="s">
        <v>1456</v>
      </c>
      <c r="AL29" s="24" t="s">
        <v>1457</v>
      </c>
      <c r="AM29" s="24" t="s">
        <v>1457</v>
      </c>
      <c r="AN29" s="22">
        <v>13</v>
      </c>
      <c r="AO29" s="22">
        <v>0</v>
      </c>
      <c r="AP29" s="22">
        <v>233</v>
      </c>
      <c r="AQ29" s="22">
        <v>27500</v>
      </c>
      <c r="AR29" s="22">
        <v>0</v>
      </c>
      <c r="AS29" s="22">
        <v>0</v>
      </c>
      <c r="AT29" s="22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4" t="s">
        <v>1484</v>
      </c>
      <c r="BA29" s="22">
        <v>4</v>
      </c>
      <c r="BB29" s="22">
        <v>4</v>
      </c>
      <c r="BC29" s="22">
        <v>130500</v>
      </c>
      <c r="BD29" s="22">
        <v>0</v>
      </c>
      <c r="BE29" s="22">
        <v>0</v>
      </c>
      <c r="BF29" s="22">
        <v>0</v>
      </c>
      <c r="BG29" s="22">
        <v>130500</v>
      </c>
      <c r="BH29" s="22">
        <v>5</v>
      </c>
      <c r="BI29" s="22">
        <v>5</v>
      </c>
      <c r="BJ29" s="22">
        <v>1</v>
      </c>
      <c r="BK29" s="22">
        <v>0</v>
      </c>
      <c r="BL29" s="22">
        <v>0</v>
      </c>
      <c r="BM29" s="22">
        <v>0</v>
      </c>
      <c r="BN29" s="22">
        <v>1</v>
      </c>
      <c r="BO29" s="22">
        <v>140</v>
      </c>
      <c r="BP29" s="22">
        <v>0</v>
      </c>
      <c r="BQ29" s="22">
        <v>0</v>
      </c>
    </row>
    <row r="30" spans="1:69" x14ac:dyDescent="0.35">
      <c r="A30" s="22" t="s">
        <v>114</v>
      </c>
      <c r="B30" s="22" t="s">
        <v>167</v>
      </c>
      <c r="C30" s="22" t="s">
        <v>170</v>
      </c>
      <c r="D30" s="22" t="s">
        <v>171</v>
      </c>
      <c r="E30" s="22">
        <v>71</v>
      </c>
      <c r="F30" s="22">
        <v>638867</v>
      </c>
      <c r="G30" s="22">
        <v>11</v>
      </c>
      <c r="H30" s="23">
        <v>2476</v>
      </c>
      <c r="I30" s="24" t="s">
        <v>1456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4" t="s">
        <v>1456</v>
      </c>
      <c r="Q30" s="24" t="s">
        <v>1456</v>
      </c>
      <c r="R30" s="23">
        <v>0</v>
      </c>
      <c r="S30" s="22">
        <v>0</v>
      </c>
      <c r="T30" s="24"/>
      <c r="U30" s="23">
        <v>10.51</v>
      </c>
      <c r="V30" s="23">
        <v>0</v>
      </c>
      <c r="W30" s="23">
        <v>0</v>
      </c>
      <c r="X30" s="23">
        <v>138.78</v>
      </c>
      <c r="Y30" s="23">
        <v>0.05</v>
      </c>
      <c r="Z30" s="23">
        <v>149.34</v>
      </c>
      <c r="AA30" s="23">
        <v>17.408999999999999</v>
      </c>
      <c r="AB30" s="23">
        <v>0</v>
      </c>
      <c r="AC30" s="23">
        <v>0</v>
      </c>
      <c r="AD30" s="23">
        <v>0</v>
      </c>
      <c r="AE30" s="23">
        <v>0</v>
      </c>
      <c r="AF30" s="23">
        <v>17.408999999999999</v>
      </c>
      <c r="AG30" s="23">
        <v>0</v>
      </c>
      <c r="AH30" s="24" t="s">
        <v>1457</v>
      </c>
      <c r="AI30" s="22">
        <v>4</v>
      </c>
      <c r="AJ30" s="22">
        <v>4</v>
      </c>
      <c r="AK30" s="24" t="s">
        <v>1456</v>
      </c>
      <c r="AL30" s="24" t="s">
        <v>1457</v>
      </c>
      <c r="AM30" s="24" t="s">
        <v>1456</v>
      </c>
      <c r="AN30" s="22">
        <v>0</v>
      </c>
      <c r="AO30" s="22">
        <v>0</v>
      </c>
      <c r="AP30" s="22">
        <v>4349</v>
      </c>
      <c r="AQ30" s="22">
        <v>196379.4</v>
      </c>
      <c r="AR30" s="22">
        <v>20</v>
      </c>
      <c r="AS30" s="22">
        <v>0</v>
      </c>
      <c r="AT30" s="22">
        <v>20</v>
      </c>
      <c r="AU30" s="22">
        <v>20</v>
      </c>
      <c r="AV30" s="22">
        <v>0</v>
      </c>
      <c r="AW30" s="22">
        <v>0</v>
      </c>
      <c r="AX30" s="22">
        <v>0</v>
      </c>
      <c r="AY30" s="22">
        <v>0</v>
      </c>
      <c r="AZ30" s="24" t="s">
        <v>1485</v>
      </c>
      <c r="BA30" s="22">
        <v>156</v>
      </c>
      <c r="BB30" s="22">
        <v>151</v>
      </c>
      <c r="BC30" s="22">
        <v>8914211</v>
      </c>
      <c r="BD30" s="22">
        <v>1462000</v>
      </c>
      <c r="BE30" s="22">
        <v>0</v>
      </c>
      <c r="BF30" s="22">
        <v>0</v>
      </c>
      <c r="BG30" s="22">
        <v>10376211</v>
      </c>
      <c r="BH30" s="22">
        <v>86</v>
      </c>
      <c r="BI30" s="22">
        <v>14</v>
      </c>
      <c r="BJ30" s="22">
        <v>23</v>
      </c>
      <c r="BK30" s="22">
        <v>0</v>
      </c>
      <c r="BL30" s="22">
        <v>0</v>
      </c>
      <c r="BM30" s="22">
        <v>0</v>
      </c>
      <c r="BN30" s="22">
        <v>18</v>
      </c>
      <c r="BO30" s="22">
        <v>45</v>
      </c>
      <c r="BP30" s="22">
        <v>16</v>
      </c>
      <c r="BQ30" s="22">
        <v>3</v>
      </c>
    </row>
    <row r="31" spans="1:69" x14ac:dyDescent="0.35">
      <c r="A31" s="22" t="s">
        <v>114</v>
      </c>
      <c r="B31" s="22" t="s">
        <v>167</v>
      </c>
      <c r="C31" s="22" t="s">
        <v>172</v>
      </c>
      <c r="D31" s="22" t="s">
        <v>173</v>
      </c>
      <c r="E31" s="22">
        <v>29</v>
      </c>
      <c r="F31" s="22">
        <v>247608</v>
      </c>
      <c r="G31" s="22">
        <v>4</v>
      </c>
      <c r="H31" s="23">
        <v>1499.16</v>
      </c>
      <c r="I31" s="24" t="s">
        <v>1457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4" t="s">
        <v>1456</v>
      </c>
      <c r="Q31" s="24" t="s">
        <v>1457</v>
      </c>
      <c r="R31" s="23">
        <v>0.4</v>
      </c>
      <c r="S31" s="22">
        <v>100631.96</v>
      </c>
      <c r="T31" s="24" t="s">
        <v>1486</v>
      </c>
      <c r="U31" s="23">
        <v>25.225000000000001</v>
      </c>
      <c r="V31" s="23">
        <v>0</v>
      </c>
      <c r="W31" s="23">
        <v>0</v>
      </c>
      <c r="X31" s="23">
        <v>22</v>
      </c>
      <c r="Y31" s="23">
        <v>0</v>
      </c>
      <c r="Z31" s="23">
        <v>47.225000000000001</v>
      </c>
      <c r="AA31" s="23">
        <v>14.045</v>
      </c>
      <c r="AB31" s="23">
        <v>0</v>
      </c>
      <c r="AC31" s="23">
        <v>0</v>
      </c>
      <c r="AD31" s="23">
        <v>0</v>
      </c>
      <c r="AE31" s="23">
        <v>0</v>
      </c>
      <c r="AF31" s="23">
        <v>14.045</v>
      </c>
      <c r="AG31" s="23">
        <v>0</v>
      </c>
      <c r="AH31" s="24" t="s">
        <v>1457</v>
      </c>
      <c r="AI31" s="22">
        <v>6</v>
      </c>
      <c r="AJ31" s="22">
        <v>6</v>
      </c>
      <c r="AK31" s="24" t="s">
        <v>1456</v>
      </c>
      <c r="AL31" s="24" t="s">
        <v>1457</v>
      </c>
      <c r="AM31" s="24" t="s">
        <v>1457</v>
      </c>
      <c r="AN31" s="22">
        <v>2</v>
      </c>
      <c r="AO31" s="22">
        <v>0</v>
      </c>
      <c r="AP31" s="22">
        <v>2578</v>
      </c>
      <c r="AQ31" s="22">
        <v>148297.5</v>
      </c>
      <c r="AR31" s="22">
        <v>0</v>
      </c>
      <c r="AS31" s="22">
        <v>0</v>
      </c>
      <c r="AT31" s="22">
        <v>0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4" t="s">
        <v>1487</v>
      </c>
      <c r="BA31" s="22">
        <v>60</v>
      </c>
      <c r="BB31" s="22">
        <v>60</v>
      </c>
      <c r="BC31" s="22">
        <v>7921366</v>
      </c>
      <c r="BD31" s="22">
        <v>43000</v>
      </c>
      <c r="BE31" s="22">
        <v>400000</v>
      </c>
      <c r="BF31" s="22">
        <v>1800000</v>
      </c>
      <c r="BG31" s="22">
        <v>10164366</v>
      </c>
      <c r="BH31" s="22">
        <v>0</v>
      </c>
      <c r="BI31" s="22">
        <v>10</v>
      </c>
      <c r="BJ31" s="22">
        <v>18</v>
      </c>
      <c r="BK31" s="22">
        <v>0</v>
      </c>
      <c r="BL31" s="22">
        <v>0</v>
      </c>
      <c r="BM31" s="22">
        <v>0</v>
      </c>
      <c r="BN31" s="22">
        <v>18</v>
      </c>
      <c r="BO31" s="22">
        <v>60</v>
      </c>
      <c r="BP31" s="22">
        <v>1</v>
      </c>
      <c r="BQ31" s="22">
        <v>1</v>
      </c>
    </row>
    <row r="32" spans="1:69" x14ac:dyDescent="0.35">
      <c r="A32" s="22" t="s">
        <v>114</v>
      </c>
      <c r="B32" s="22" t="s">
        <v>167</v>
      </c>
      <c r="C32" s="22" t="s">
        <v>174</v>
      </c>
      <c r="D32" s="22" t="s">
        <v>175</v>
      </c>
      <c r="E32" s="22">
        <v>42</v>
      </c>
      <c r="F32" s="22">
        <v>359940</v>
      </c>
      <c r="G32" s="22">
        <v>2</v>
      </c>
      <c r="H32" s="23">
        <v>2619</v>
      </c>
      <c r="I32" s="24" t="s">
        <v>1457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4" t="s">
        <v>1456</v>
      </c>
      <c r="Q32" s="24" t="s">
        <v>1456</v>
      </c>
      <c r="R32" s="23">
        <v>0</v>
      </c>
      <c r="S32" s="22">
        <v>0</v>
      </c>
      <c r="T32" s="24"/>
      <c r="U32" s="23">
        <v>0</v>
      </c>
      <c r="V32" s="23">
        <v>0</v>
      </c>
      <c r="W32" s="23">
        <v>0</v>
      </c>
      <c r="X32" s="23">
        <v>166</v>
      </c>
      <c r="Y32" s="23">
        <v>0</v>
      </c>
      <c r="Z32" s="23">
        <v>166</v>
      </c>
      <c r="AA32" s="23">
        <v>11.8</v>
      </c>
      <c r="AB32" s="23">
        <v>0</v>
      </c>
      <c r="AC32" s="23">
        <v>0</v>
      </c>
      <c r="AD32" s="23">
        <v>0</v>
      </c>
      <c r="AE32" s="23">
        <v>0</v>
      </c>
      <c r="AF32" s="23">
        <v>11.8</v>
      </c>
      <c r="AG32" s="23">
        <v>0</v>
      </c>
      <c r="AH32" s="24" t="s">
        <v>1457</v>
      </c>
      <c r="AI32" s="22">
        <v>7</v>
      </c>
      <c r="AJ32" s="22">
        <v>7</v>
      </c>
      <c r="AK32" s="24" t="s">
        <v>1457</v>
      </c>
      <c r="AL32" s="24" t="s">
        <v>1457</v>
      </c>
      <c r="AM32" s="24" t="s">
        <v>1457</v>
      </c>
      <c r="AN32" s="22">
        <v>5</v>
      </c>
      <c r="AO32" s="22">
        <v>0</v>
      </c>
      <c r="AP32" s="22">
        <v>2812</v>
      </c>
      <c r="AQ32" s="22">
        <v>157084</v>
      </c>
      <c r="AR32" s="22">
        <v>0</v>
      </c>
      <c r="AS32" s="22">
        <v>0</v>
      </c>
      <c r="AT32" s="22">
        <v>0</v>
      </c>
      <c r="AU32" s="22">
        <v>0</v>
      </c>
      <c r="AV32" s="22">
        <v>0</v>
      </c>
      <c r="AW32" s="22">
        <v>0</v>
      </c>
      <c r="AX32" s="22">
        <v>0</v>
      </c>
      <c r="AY32" s="22">
        <v>0</v>
      </c>
      <c r="AZ32" s="24" t="s">
        <v>1488</v>
      </c>
      <c r="BA32" s="22">
        <v>69</v>
      </c>
      <c r="BB32" s="22">
        <v>65</v>
      </c>
      <c r="BC32" s="22">
        <v>7091900</v>
      </c>
      <c r="BD32" s="22">
        <v>532000</v>
      </c>
      <c r="BE32" s="22">
        <v>505000</v>
      </c>
      <c r="BF32" s="22">
        <v>139800</v>
      </c>
      <c r="BG32" s="22">
        <v>8268700</v>
      </c>
      <c r="BH32" s="22">
        <v>52</v>
      </c>
      <c r="BI32" s="22">
        <v>14</v>
      </c>
      <c r="BJ32" s="22">
        <v>12</v>
      </c>
      <c r="BK32" s="22">
        <v>0</v>
      </c>
      <c r="BL32" s="22">
        <v>0</v>
      </c>
      <c r="BM32" s="22">
        <v>0</v>
      </c>
      <c r="BN32" s="22">
        <v>15</v>
      </c>
      <c r="BO32" s="22">
        <v>45</v>
      </c>
      <c r="BP32" s="22">
        <v>1</v>
      </c>
      <c r="BQ32" s="22">
        <v>0</v>
      </c>
    </row>
    <row r="33" spans="1:69" x14ac:dyDescent="0.35">
      <c r="A33" s="22" t="s">
        <v>114</v>
      </c>
      <c r="B33" s="22" t="s">
        <v>167</v>
      </c>
      <c r="C33" s="22" t="s">
        <v>176</v>
      </c>
      <c r="D33" s="22" t="s">
        <v>177</v>
      </c>
      <c r="E33" s="22">
        <v>65</v>
      </c>
      <c r="F33" s="22">
        <v>1299343</v>
      </c>
      <c r="G33" s="22">
        <v>5</v>
      </c>
      <c r="H33" s="23">
        <v>1351</v>
      </c>
      <c r="I33" s="24" t="s">
        <v>1457</v>
      </c>
      <c r="J33" s="22">
        <v>3406014</v>
      </c>
      <c r="K33" s="22">
        <v>60005</v>
      </c>
      <c r="L33" s="22">
        <v>1560669.2</v>
      </c>
      <c r="M33" s="22">
        <v>0</v>
      </c>
      <c r="N33" s="22">
        <v>57804</v>
      </c>
      <c r="O33" s="22">
        <v>0</v>
      </c>
      <c r="P33" s="24" t="s">
        <v>1457</v>
      </c>
      <c r="Q33" s="24" t="s">
        <v>1456</v>
      </c>
      <c r="R33" s="23">
        <v>0</v>
      </c>
      <c r="S33" s="22">
        <v>0</v>
      </c>
      <c r="T33" s="24"/>
      <c r="U33" s="23">
        <v>307.05</v>
      </c>
      <c r="V33" s="23">
        <v>0</v>
      </c>
      <c r="W33" s="23">
        <v>37.299999999999997</v>
      </c>
      <c r="X33" s="23">
        <v>0</v>
      </c>
      <c r="Y33" s="23">
        <v>0</v>
      </c>
      <c r="Z33" s="23">
        <v>344.35</v>
      </c>
      <c r="AA33" s="23">
        <v>48.25</v>
      </c>
      <c r="AB33" s="23">
        <v>0</v>
      </c>
      <c r="AC33" s="23">
        <v>0</v>
      </c>
      <c r="AD33" s="23">
        <v>0</v>
      </c>
      <c r="AE33" s="23">
        <v>0</v>
      </c>
      <c r="AF33" s="23">
        <v>48.25</v>
      </c>
      <c r="AG33" s="23">
        <v>1.3</v>
      </c>
      <c r="AH33" s="24" t="s">
        <v>1457</v>
      </c>
      <c r="AI33" s="22">
        <v>3</v>
      </c>
      <c r="AJ33" s="22">
        <v>3</v>
      </c>
      <c r="AK33" s="24" t="s">
        <v>1456</v>
      </c>
      <c r="AL33" s="24" t="s">
        <v>1457</v>
      </c>
      <c r="AM33" s="24" t="s">
        <v>1457</v>
      </c>
      <c r="AN33" s="22">
        <v>4</v>
      </c>
      <c r="AO33" s="22">
        <v>0</v>
      </c>
      <c r="AP33" s="22">
        <v>1615</v>
      </c>
      <c r="AQ33" s="22">
        <v>195162.25</v>
      </c>
      <c r="AR33" s="22">
        <v>1</v>
      </c>
      <c r="AS33" s="22">
        <v>0</v>
      </c>
      <c r="AT33" s="22">
        <v>1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4" t="s">
        <v>1489</v>
      </c>
      <c r="BA33" s="22">
        <v>145</v>
      </c>
      <c r="BB33" s="22">
        <v>140</v>
      </c>
      <c r="BC33" s="22">
        <v>7352741</v>
      </c>
      <c r="BD33" s="22">
        <v>260000</v>
      </c>
      <c r="BE33" s="22">
        <v>10000</v>
      </c>
      <c r="BF33" s="22">
        <v>42000</v>
      </c>
      <c r="BG33" s="22">
        <v>7664741</v>
      </c>
      <c r="BH33" s="22">
        <v>64</v>
      </c>
      <c r="BI33" s="22">
        <v>20</v>
      </c>
      <c r="BJ33" s="22">
        <v>24</v>
      </c>
      <c r="BK33" s="22">
        <v>0</v>
      </c>
      <c r="BL33" s="22">
        <v>0</v>
      </c>
      <c r="BM33" s="22">
        <v>0</v>
      </c>
      <c r="BN33" s="22">
        <v>22</v>
      </c>
      <c r="BO33" s="22">
        <v>40</v>
      </c>
      <c r="BP33" s="22">
        <v>14</v>
      </c>
      <c r="BQ33" s="22">
        <v>1</v>
      </c>
    </row>
    <row r="34" spans="1:69" x14ac:dyDescent="0.35">
      <c r="A34" s="22" t="s">
        <v>114</v>
      </c>
      <c r="B34" s="22" t="s">
        <v>167</v>
      </c>
      <c r="C34" s="22" t="s">
        <v>178</v>
      </c>
      <c r="D34" s="22" t="s">
        <v>179</v>
      </c>
      <c r="E34" s="22">
        <v>24</v>
      </c>
      <c r="F34" s="22">
        <v>272004</v>
      </c>
      <c r="G34" s="22">
        <v>5</v>
      </c>
      <c r="H34" s="23">
        <v>107.3</v>
      </c>
      <c r="I34" s="24" t="s">
        <v>1457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4" t="s">
        <v>1456</v>
      </c>
      <c r="Q34" s="24" t="s">
        <v>1457</v>
      </c>
      <c r="R34" s="23">
        <v>0.4</v>
      </c>
      <c r="S34" s="22">
        <v>64090.53</v>
      </c>
      <c r="T34" s="24" t="s">
        <v>1479</v>
      </c>
      <c r="U34" s="23">
        <v>16</v>
      </c>
      <c r="V34" s="23">
        <v>0</v>
      </c>
      <c r="W34" s="23">
        <v>0</v>
      </c>
      <c r="X34" s="23">
        <v>2.6</v>
      </c>
      <c r="Y34" s="23">
        <v>0</v>
      </c>
      <c r="Z34" s="23">
        <v>18.600000000000001</v>
      </c>
      <c r="AA34" s="23">
        <v>20.5</v>
      </c>
      <c r="AB34" s="23">
        <v>0</v>
      </c>
      <c r="AC34" s="23">
        <v>0</v>
      </c>
      <c r="AD34" s="23">
        <v>1.9</v>
      </c>
      <c r="AE34" s="23">
        <v>0</v>
      </c>
      <c r="AF34" s="23">
        <v>22.4</v>
      </c>
      <c r="AG34" s="23">
        <v>0.96</v>
      </c>
      <c r="AH34" s="24" t="s">
        <v>1457</v>
      </c>
      <c r="AI34" s="22">
        <v>5</v>
      </c>
      <c r="AJ34" s="22">
        <v>5</v>
      </c>
      <c r="AK34" s="24" t="s">
        <v>1457</v>
      </c>
      <c r="AL34" s="24" t="s">
        <v>1457</v>
      </c>
      <c r="AM34" s="24" t="s">
        <v>1456</v>
      </c>
      <c r="AN34" s="22">
        <v>0</v>
      </c>
      <c r="AO34" s="22">
        <v>0</v>
      </c>
      <c r="AP34" s="22">
        <v>820</v>
      </c>
      <c r="AQ34" s="22">
        <v>67735.75</v>
      </c>
      <c r="AR34" s="22">
        <v>5</v>
      </c>
      <c r="AS34" s="22">
        <v>2</v>
      </c>
      <c r="AT34" s="22">
        <v>3</v>
      </c>
      <c r="AU34" s="22">
        <v>1</v>
      </c>
      <c r="AV34" s="22">
        <v>0</v>
      </c>
      <c r="AW34" s="22">
        <v>0</v>
      </c>
      <c r="AX34" s="22">
        <v>0</v>
      </c>
      <c r="AY34" s="22">
        <v>0</v>
      </c>
      <c r="AZ34" s="24" t="s">
        <v>1490</v>
      </c>
      <c r="BA34" s="22">
        <v>80</v>
      </c>
      <c r="BB34" s="22">
        <v>71</v>
      </c>
      <c r="BC34" s="22">
        <v>5927023</v>
      </c>
      <c r="BD34" s="22">
        <v>1332273</v>
      </c>
      <c r="BE34" s="22">
        <v>108373</v>
      </c>
      <c r="BF34" s="22">
        <v>700000</v>
      </c>
      <c r="BG34" s="22">
        <v>8067669</v>
      </c>
      <c r="BH34" s="22">
        <v>0</v>
      </c>
      <c r="BI34" s="22">
        <v>0</v>
      </c>
      <c r="BJ34" s="22">
        <v>3</v>
      </c>
      <c r="BK34" s="22">
        <v>0</v>
      </c>
      <c r="BL34" s="22">
        <v>0</v>
      </c>
      <c r="BM34" s="22">
        <v>0</v>
      </c>
      <c r="BN34" s="22">
        <v>3</v>
      </c>
      <c r="BO34" s="22">
        <v>111</v>
      </c>
      <c r="BP34" s="22">
        <v>2</v>
      </c>
      <c r="BQ34" s="22">
        <v>8</v>
      </c>
    </row>
    <row r="35" spans="1:69" x14ac:dyDescent="0.35">
      <c r="A35" s="22" t="s">
        <v>114</v>
      </c>
      <c r="B35" s="22" t="s">
        <v>167</v>
      </c>
      <c r="C35" s="22" t="s">
        <v>180</v>
      </c>
      <c r="D35" s="22" t="s">
        <v>181</v>
      </c>
      <c r="E35" s="22">
        <v>22</v>
      </c>
      <c r="F35" s="22">
        <v>290761</v>
      </c>
      <c r="G35" s="22">
        <v>5</v>
      </c>
      <c r="H35" s="23">
        <v>1368</v>
      </c>
      <c r="I35" s="24" t="s">
        <v>1457</v>
      </c>
      <c r="J35" s="22">
        <v>1942752.93</v>
      </c>
      <c r="K35" s="22">
        <v>47214.3</v>
      </c>
      <c r="L35" s="22">
        <v>0</v>
      </c>
      <c r="M35" s="22">
        <v>0</v>
      </c>
      <c r="N35" s="22">
        <v>4745.6400000000003</v>
      </c>
      <c r="O35" s="22">
        <v>0</v>
      </c>
      <c r="P35" s="24" t="s">
        <v>1457</v>
      </c>
      <c r="Q35" s="24" t="s">
        <v>1457</v>
      </c>
      <c r="R35" s="23">
        <v>0.25</v>
      </c>
      <c r="S35" s="22">
        <v>4960.83</v>
      </c>
      <c r="T35" s="24" t="s">
        <v>1479</v>
      </c>
      <c r="U35" s="23">
        <v>51.42</v>
      </c>
      <c r="V35" s="23">
        <v>0</v>
      </c>
      <c r="W35" s="23">
        <v>0</v>
      </c>
      <c r="X35" s="23">
        <v>0</v>
      </c>
      <c r="Y35" s="23">
        <v>0</v>
      </c>
      <c r="Z35" s="23">
        <v>51.42</v>
      </c>
      <c r="AA35" s="23">
        <v>6.62</v>
      </c>
      <c r="AB35" s="23">
        <v>0</v>
      </c>
      <c r="AC35" s="23">
        <v>0</v>
      </c>
      <c r="AD35" s="23">
        <v>0</v>
      </c>
      <c r="AE35" s="23">
        <v>0</v>
      </c>
      <c r="AF35" s="23">
        <v>6.62</v>
      </c>
      <c r="AG35" s="23">
        <v>0</v>
      </c>
      <c r="AH35" s="24" t="s">
        <v>1457</v>
      </c>
      <c r="AI35" s="22">
        <v>3</v>
      </c>
      <c r="AJ35" s="22">
        <v>3</v>
      </c>
      <c r="AK35" s="24" t="s">
        <v>1457</v>
      </c>
      <c r="AL35" s="24" t="s">
        <v>1457</v>
      </c>
      <c r="AM35" s="24" t="s">
        <v>1457</v>
      </c>
      <c r="AN35" s="22">
        <v>4</v>
      </c>
      <c r="AO35" s="22">
        <v>0</v>
      </c>
      <c r="AP35" s="22">
        <v>661</v>
      </c>
      <c r="AQ35" s="22">
        <v>88794.65</v>
      </c>
      <c r="AR35" s="22">
        <v>0</v>
      </c>
      <c r="AS35" s="22">
        <v>0</v>
      </c>
      <c r="AT35" s="22">
        <v>0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4" t="s">
        <v>1491</v>
      </c>
      <c r="BA35" s="22">
        <v>13</v>
      </c>
      <c r="BB35" s="22">
        <v>13</v>
      </c>
      <c r="BC35" s="22">
        <v>2351500</v>
      </c>
      <c r="BD35" s="22">
        <v>4944568</v>
      </c>
      <c r="BE35" s="22">
        <v>0</v>
      </c>
      <c r="BF35" s="22">
        <v>0</v>
      </c>
      <c r="BG35" s="22">
        <v>7296068</v>
      </c>
      <c r="BH35" s="22">
        <v>7</v>
      </c>
      <c r="BI35" s="22">
        <v>30</v>
      </c>
      <c r="BJ35" s="22">
        <v>4</v>
      </c>
      <c r="BK35" s="22">
        <v>0</v>
      </c>
      <c r="BL35" s="22">
        <v>0</v>
      </c>
      <c r="BM35" s="22">
        <v>0</v>
      </c>
      <c r="BN35" s="22">
        <v>4</v>
      </c>
      <c r="BO35" s="22">
        <v>30</v>
      </c>
      <c r="BP35" s="22">
        <v>3</v>
      </c>
      <c r="BQ35" s="22">
        <v>0</v>
      </c>
    </row>
    <row r="36" spans="1:69" x14ac:dyDescent="0.35">
      <c r="A36" s="22" t="s">
        <v>114</v>
      </c>
      <c r="B36" s="22" t="s">
        <v>167</v>
      </c>
      <c r="C36" s="22" t="s">
        <v>182</v>
      </c>
      <c r="D36" s="22" t="s">
        <v>183</v>
      </c>
      <c r="E36" s="22">
        <v>140</v>
      </c>
      <c r="F36" s="22">
        <v>615065</v>
      </c>
      <c r="G36" s="22">
        <v>8</v>
      </c>
      <c r="H36" s="23">
        <v>2604.65</v>
      </c>
      <c r="I36" s="24" t="s">
        <v>1457</v>
      </c>
      <c r="J36" s="22">
        <v>5853910.7800000003</v>
      </c>
      <c r="K36" s="22">
        <v>227289.68</v>
      </c>
      <c r="L36" s="22">
        <v>1486167.69</v>
      </c>
      <c r="M36" s="22">
        <v>7772042.4000000004</v>
      </c>
      <c r="N36" s="22">
        <v>161907.16</v>
      </c>
      <c r="O36" s="22">
        <v>7356491.5199999996</v>
      </c>
      <c r="P36" s="24" t="s">
        <v>1457</v>
      </c>
      <c r="Q36" s="24" t="s">
        <v>1456</v>
      </c>
      <c r="R36" s="23">
        <v>0</v>
      </c>
      <c r="S36" s="22">
        <v>0</v>
      </c>
      <c r="T36" s="24"/>
      <c r="U36" s="23">
        <v>44.7</v>
      </c>
      <c r="V36" s="23">
        <v>0</v>
      </c>
      <c r="W36" s="23">
        <v>0</v>
      </c>
      <c r="X36" s="23">
        <v>0</v>
      </c>
      <c r="Y36" s="23">
        <v>2.31</v>
      </c>
      <c r="Z36" s="23">
        <v>47.01</v>
      </c>
      <c r="AA36" s="23">
        <v>21.33</v>
      </c>
      <c r="AB36" s="23">
        <v>0</v>
      </c>
      <c r="AC36" s="23">
        <v>0</v>
      </c>
      <c r="AD36" s="23">
        <v>0</v>
      </c>
      <c r="AE36" s="23">
        <v>0</v>
      </c>
      <c r="AF36" s="23">
        <v>21.33</v>
      </c>
      <c r="AG36" s="23">
        <v>4.1100000000000003</v>
      </c>
      <c r="AH36" s="24" t="s">
        <v>1457</v>
      </c>
      <c r="AI36" s="22">
        <v>5</v>
      </c>
      <c r="AJ36" s="22">
        <v>5</v>
      </c>
      <c r="AK36" s="24" t="s">
        <v>1457</v>
      </c>
      <c r="AL36" s="24" t="s">
        <v>1457</v>
      </c>
      <c r="AM36" s="24" t="s">
        <v>1456</v>
      </c>
      <c r="AN36" s="22">
        <v>0</v>
      </c>
      <c r="AO36" s="22">
        <v>0</v>
      </c>
      <c r="AP36" s="22">
        <v>5935</v>
      </c>
      <c r="AQ36" s="22">
        <v>440000</v>
      </c>
      <c r="AR36" s="22">
        <v>3</v>
      </c>
      <c r="AS36" s="22">
        <v>3</v>
      </c>
      <c r="AT36" s="22">
        <v>0</v>
      </c>
      <c r="AU36" s="22">
        <v>0</v>
      </c>
      <c r="AV36" s="22">
        <v>2</v>
      </c>
      <c r="AW36" s="22">
        <v>2</v>
      </c>
      <c r="AX36" s="22">
        <v>0</v>
      </c>
      <c r="AY36" s="22">
        <v>0</v>
      </c>
      <c r="AZ36" s="24" t="s">
        <v>1492</v>
      </c>
      <c r="BA36" s="22">
        <v>243</v>
      </c>
      <c r="BB36" s="22">
        <v>237</v>
      </c>
      <c r="BC36" s="22">
        <v>12563200</v>
      </c>
      <c r="BD36" s="22">
        <v>40000</v>
      </c>
      <c r="BE36" s="22">
        <v>2098145</v>
      </c>
      <c r="BF36" s="22">
        <v>54500</v>
      </c>
      <c r="BG36" s="22">
        <v>14755845</v>
      </c>
      <c r="BH36" s="22">
        <v>172</v>
      </c>
      <c r="BI36" s="22">
        <v>12</v>
      </c>
      <c r="BJ36" s="22">
        <v>23</v>
      </c>
      <c r="BK36" s="22">
        <v>0</v>
      </c>
      <c r="BL36" s="22">
        <v>0</v>
      </c>
      <c r="BM36" s="22">
        <v>0</v>
      </c>
      <c r="BN36" s="22">
        <v>18</v>
      </c>
      <c r="BO36" s="22">
        <v>53</v>
      </c>
      <c r="BP36" s="22">
        <v>1</v>
      </c>
      <c r="BQ36" s="22">
        <v>0</v>
      </c>
    </row>
    <row r="37" spans="1:69" x14ac:dyDescent="0.35">
      <c r="A37" s="22" t="s">
        <v>114</v>
      </c>
      <c r="B37" s="22" t="s">
        <v>167</v>
      </c>
      <c r="C37" s="22" t="s">
        <v>184</v>
      </c>
      <c r="D37" s="22" t="s">
        <v>185</v>
      </c>
      <c r="E37" s="22">
        <v>75</v>
      </c>
      <c r="F37" s="22">
        <v>305420</v>
      </c>
      <c r="G37" s="22">
        <v>6</v>
      </c>
      <c r="H37" s="23">
        <v>1049.2</v>
      </c>
      <c r="I37" s="24" t="s">
        <v>1457</v>
      </c>
      <c r="J37" s="22">
        <v>5739916.25</v>
      </c>
      <c r="K37" s="22">
        <v>714826.12</v>
      </c>
      <c r="L37" s="22">
        <v>448457.14</v>
      </c>
      <c r="M37" s="22">
        <v>2821225.57</v>
      </c>
      <c r="N37" s="22">
        <v>182986.6</v>
      </c>
      <c r="O37" s="22">
        <v>3711957.23</v>
      </c>
      <c r="P37" s="24" t="s">
        <v>1457</v>
      </c>
      <c r="Q37" s="24" t="s">
        <v>1457</v>
      </c>
      <c r="R37" s="23">
        <v>0.25</v>
      </c>
      <c r="S37" s="22">
        <v>151255</v>
      </c>
      <c r="T37" s="24" t="s">
        <v>1479</v>
      </c>
      <c r="U37" s="23">
        <v>9.09</v>
      </c>
      <c r="V37" s="23">
        <v>0</v>
      </c>
      <c r="W37" s="23">
        <v>0</v>
      </c>
      <c r="X37" s="23">
        <v>0</v>
      </c>
      <c r="Y37" s="23">
        <v>7.59</v>
      </c>
      <c r="Z37" s="23">
        <v>16.68</v>
      </c>
      <c r="AA37" s="23">
        <v>19.739999999999998</v>
      </c>
      <c r="AB37" s="23">
        <v>0</v>
      </c>
      <c r="AC37" s="23">
        <v>0</v>
      </c>
      <c r="AD37" s="23">
        <v>0</v>
      </c>
      <c r="AE37" s="23">
        <v>16.309999999999999</v>
      </c>
      <c r="AF37" s="23">
        <v>36.049999999999997</v>
      </c>
      <c r="AG37" s="23">
        <v>1.05</v>
      </c>
      <c r="AH37" s="24" t="s">
        <v>1457</v>
      </c>
      <c r="AI37" s="22">
        <v>5</v>
      </c>
      <c r="AJ37" s="22">
        <v>5</v>
      </c>
      <c r="AK37" s="24" t="s">
        <v>1457</v>
      </c>
      <c r="AL37" s="24" t="s">
        <v>1457</v>
      </c>
      <c r="AM37" s="24" t="s">
        <v>1456</v>
      </c>
      <c r="AN37" s="22">
        <v>0</v>
      </c>
      <c r="AO37" s="22">
        <v>0</v>
      </c>
      <c r="AP37" s="22">
        <v>3499</v>
      </c>
      <c r="AQ37" s="22">
        <v>230780.5</v>
      </c>
      <c r="AR37" s="22">
        <v>0</v>
      </c>
      <c r="AS37" s="22">
        <v>0</v>
      </c>
      <c r="AT37" s="22">
        <v>0</v>
      </c>
      <c r="AU37" s="22">
        <v>0</v>
      </c>
      <c r="AV37" s="22">
        <v>1</v>
      </c>
      <c r="AW37" s="22">
        <v>1</v>
      </c>
      <c r="AX37" s="22">
        <v>0</v>
      </c>
      <c r="AY37" s="22">
        <v>0</v>
      </c>
      <c r="AZ37" s="24" t="s">
        <v>1493</v>
      </c>
      <c r="BA37" s="22">
        <v>86</v>
      </c>
      <c r="BB37" s="22">
        <v>85</v>
      </c>
      <c r="BC37" s="22">
        <v>6350000</v>
      </c>
      <c r="BD37" s="22">
        <v>115000</v>
      </c>
      <c r="BE37" s="22">
        <v>250000</v>
      </c>
      <c r="BF37" s="22">
        <v>20000</v>
      </c>
      <c r="BG37" s="22">
        <v>6735000</v>
      </c>
      <c r="BH37" s="22">
        <v>0</v>
      </c>
      <c r="BI37" s="22">
        <v>21.42</v>
      </c>
      <c r="BJ37" s="22">
        <v>22</v>
      </c>
      <c r="BK37" s="22">
        <v>1</v>
      </c>
      <c r="BL37" s="22">
        <v>30</v>
      </c>
      <c r="BM37" s="22">
        <v>10</v>
      </c>
      <c r="BN37" s="22">
        <v>18</v>
      </c>
      <c r="BO37" s="22">
        <v>66.72</v>
      </c>
      <c r="BP37" s="22">
        <v>14</v>
      </c>
      <c r="BQ37" s="22">
        <v>0</v>
      </c>
    </row>
    <row r="38" spans="1:69" x14ac:dyDescent="0.35">
      <c r="A38" s="22" t="s">
        <v>114</v>
      </c>
      <c r="B38" s="22" t="s">
        <v>167</v>
      </c>
      <c r="C38" s="22" t="s">
        <v>186</v>
      </c>
      <c r="D38" s="22" t="s">
        <v>187</v>
      </c>
      <c r="E38" s="22">
        <v>64</v>
      </c>
      <c r="F38" s="22">
        <v>359903</v>
      </c>
      <c r="G38" s="22">
        <v>10</v>
      </c>
      <c r="H38" s="23">
        <v>2552.83</v>
      </c>
      <c r="I38" s="24" t="s">
        <v>1457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4" t="s">
        <v>1457</v>
      </c>
      <c r="Q38" s="24" t="s">
        <v>1457</v>
      </c>
      <c r="R38" s="23">
        <v>0.25</v>
      </c>
      <c r="S38" s="22">
        <v>219635.99</v>
      </c>
      <c r="T38" s="24" t="s">
        <v>1479</v>
      </c>
      <c r="U38" s="23">
        <v>49.06</v>
      </c>
      <c r="V38" s="23">
        <v>11.37</v>
      </c>
      <c r="W38" s="23">
        <v>0</v>
      </c>
      <c r="X38" s="23">
        <v>75.84</v>
      </c>
      <c r="Y38" s="23">
        <v>0</v>
      </c>
      <c r="Z38" s="23">
        <v>136.27000000000001</v>
      </c>
      <c r="AA38" s="23">
        <v>19.309999999999999</v>
      </c>
      <c r="AB38" s="23">
        <v>0</v>
      </c>
      <c r="AC38" s="23">
        <v>0</v>
      </c>
      <c r="AD38" s="23">
        <v>0</v>
      </c>
      <c r="AE38" s="23">
        <v>0</v>
      </c>
      <c r="AF38" s="23">
        <v>19.309999999999999</v>
      </c>
      <c r="AG38" s="23">
        <v>0</v>
      </c>
      <c r="AH38" s="24" t="s">
        <v>1457</v>
      </c>
      <c r="AI38" s="22">
        <v>6</v>
      </c>
      <c r="AJ38" s="22">
        <v>6</v>
      </c>
      <c r="AK38" s="24" t="s">
        <v>1457</v>
      </c>
      <c r="AL38" s="24" t="s">
        <v>1457</v>
      </c>
      <c r="AM38" s="24" t="s">
        <v>1457</v>
      </c>
      <c r="AN38" s="22">
        <v>7</v>
      </c>
      <c r="AO38" s="22">
        <v>0</v>
      </c>
      <c r="AP38" s="22">
        <v>4502</v>
      </c>
      <c r="AQ38" s="22">
        <v>354078.55</v>
      </c>
      <c r="AR38" s="22">
        <v>1</v>
      </c>
      <c r="AS38" s="22">
        <v>0</v>
      </c>
      <c r="AT38" s="22">
        <v>1</v>
      </c>
      <c r="AU38" s="22">
        <v>0</v>
      </c>
      <c r="AV38" s="22">
        <v>1</v>
      </c>
      <c r="AW38" s="22">
        <v>0</v>
      </c>
      <c r="AX38" s="22">
        <v>1</v>
      </c>
      <c r="AY38" s="22">
        <v>0</v>
      </c>
      <c r="AZ38" s="24" t="s">
        <v>1494</v>
      </c>
      <c r="BA38" s="22">
        <v>153</v>
      </c>
      <c r="BB38" s="22">
        <v>153</v>
      </c>
      <c r="BC38" s="22">
        <v>15451538</v>
      </c>
      <c r="BD38" s="22">
        <v>2957700</v>
      </c>
      <c r="BE38" s="22">
        <v>1779477</v>
      </c>
      <c r="BF38" s="22">
        <v>12000</v>
      </c>
      <c r="BG38" s="22">
        <v>20200715</v>
      </c>
      <c r="BH38" s="22">
        <v>78</v>
      </c>
      <c r="BI38" s="22">
        <v>0</v>
      </c>
      <c r="BJ38" s="22">
        <v>25</v>
      </c>
      <c r="BK38" s="22">
        <v>1</v>
      </c>
      <c r="BL38" s="22">
        <v>20</v>
      </c>
      <c r="BM38" s="22">
        <v>0</v>
      </c>
      <c r="BN38" s="22">
        <v>23</v>
      </c>
      <c r="BO38" s="22">
        <v>0</v>
      </c>
      <c r="BP38" s="22">
        <v>3</v>
      </c>
      <c r="BQ38" s="22">
        <v>0</v>
      </c>
    </row>
    <row r="39" spans="1:69" x14ac:dyDescent="0.35">
      <c r="A39" s="22" t="s">
        <v>114</v>
      </c>
      <c r="B39" s="22" t="s">
        <v>167</v>
      </c>
      <c r="C39" s="22" t="s">
        <v>188</v>
      </c>
      <c r="D39" s="22" t="s">
        <v>189</v>
      </c>
      <c r="E39" s="22">
        <v>23</v>
      </c>
      <c r="F39" s="22">
        <v>350137</v>
      </c>
      <c r="G39" s="22">
        <v>11</v>
      </c>
      <c r="H39" s="23">
        <v>1347</v>
      </c>
      <c r="I39" s="24" t="s">
        <v>1457</v>
      </c>
      <c r="J39" s="22">
        <v>1325749</v>
      </c>
      <c r="K39" s="22">
        <v>142897</v>
      </c>
      <c r="L39" s="22">
        <v>11437</v>
      </c>
      <c r="M39" s="22">
        <v>4015266.16</v>
      </c>
      <c r="N39" s="22">
        <v>7300</v>
      </c>
      <c r="O39" s="22">
        <v>0</v>
      </c>
      <c r="P39" s="24" t="s">
        <v>1457</v>
      </c>
      <c r="Q39" s="24" t="s">
        <v>1456</v>
      </c>
      <c r="R39" s="23">
        <v>0</v>
      </c>
      <c r="S39" s="22">
        <v>0</v>
      </c>
      <c r="T39" s="24"/>
      <c r="U39" s="23">
        <v>42.5</v>
      </c>
      <c r="V39" s="23">
        <v>0</v>
      </c>
      <c r="W39" s="23">
        <v>29</v>
      </c>
      <c r="X39" s="23">
        <v>8</v>
      </c>
      <c r="Y39" s="23">
        <v>0</v>
      </c>
      <c r="Z39" s="23">
        <v>79.5</v>
      </c>
      <c r="AA39" s="23">
        <v>0</v>
      </c>
      <c r="AB39" s="23">
        <v>0</v>
      </c>
      <c r="AC39" s="23">
        <v>0</v>
      </c>
      <c r="AD39" s="23">
        <v>0</v>
      </c>
      <c r="AE39" s="23">
        <v>0</v>
      </c>
      <c r="AF39" s="23">
        <v>0</v>
      </c>
      <c r="AG39" s="23">
        <v>0</v>
      </c>
      <c r="AH39" s="24" t="s">
        <v>1457</v>
      </c>
      <c r="AI39" s="22">
        <v>44</v>
      </c>
      <c r="AJ39" s="22">
        <v>44</v>
      </c>
      <c r="AK39" s="24" t="s">
        <v>1457</v>
      </c>
      <c r="AL39" s="24" t="s">
        <v>1457</v>
      </c>
      <c r="AM39" s="24" t="s">
        <v>1457</v>
      </c>
      <c r="AN39" s="22">
        <v>32</v>
      </c>
      <c r="AO39" s="22">
        <v>0</v>
      </c>
      <c r="AP39" s="22">
        <v>1402</v>
      </c>
      <c r="AQ39" s="22">
        <v>124583</v>
      </c>
      <c r="AR39" s="22">
        <v>0</v>
      </c>
      <c r="AS39" s="22">
        <v>0</v>
      </c>
      <c r="AT39" s="22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4" t="s">
        <v>1495</v>
      </c>
      <c r="BA39" s="22">
        <v>31</v>
      </c>
      <c r="BB39" s="22">
        <v>31</v>
      </c>
      <c r="BC39" s="22">
        <v>7085569.3700000001</v>
      </c>
      <c r="BD39" s="22">
        <v>0</v>
      </c>
      <c r="BE39" s="22">
        <v>1689185</v>
      </c>
      <c r="BF39" s="22">
        <v>0</v>
      </c>
      <c r="BG39" s="22">
        <v>8774754.3699999992</v>
      </c>
      <c r="BH39" s="22">
        <v>33</v>
      </c>
      <c r="BI39" s="22">
        <v>5</v>
      </c>
      <c r="BJ39" s="22">
        <v>17</v>
      </c>
      <c r="BK39" s="22">
        <v>1</v>
      </c>
      <c r="BL39" s="22">
        <v>159</v>
      </c>
      <c r="BM39" s="22">
        <v>10</v>
      </c>
      <c r="BN39" s="22">
        <v>13</v>
      </c>
      <c r="BO39" s="22">
        <v>47.54</v>
      </c>
      <c r="BP39" s="22">
        <v>3</v>
      </c>
      <c r="BQ39" s="22">
        <v>0</v>
      </c>
    </row>
    <row r="40" spans="1:69" x14ac:dyDescent="0.35">
      <c r="A40" s="22" t="s">
        <v>114</v>
      </c>
      <c r="B40" s="22" t="s">
        <v>167</v>
      </c>
      <c r="C40" s="22" t="s">
        <v>190</v>
      </c>
      <c r="D40" s="22" t="s">
        <v>191</v>
      </c>
      <c r="E40" s="22">
        <v>10</v>
      </c>
      <c r="F40" s="22">
        <v>1518750</v>
      </c>
      <c r="G40" s="22">
        <v>2</v>
      </c>
      <c r="H40" s="23">
        <v>1898.75</v>
      </c>
      <c r="I40" s="24" t="s">
        <v>1457</v>
      </c>
      <c r="J40" s="22">
        <v>71379.56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4" t="s">
        <v>1457</v>
      </c>
      <c r="Q40" s="24" t="s">
        <v>1456</v>
      </c>
      <c r="R40" s="23">
        <v>0</v>
      </c>
      <c r="S40" s="22">
        <v>0</v>
      </c>
      <c r="T40" s="24"/>
      <c r="U40" s="23">
        <v>5.2</v>
      </c>
      <c r="V40" s="23">
        <v>0</v>
      </c>
      <c r="W40" s="23">
        <v>0</v>
      </c>
      <c r="X40" s="23">
        <v>64.7</v>
      </c>
      <c r="Y40" s="23">
        <v>0</v>
      </c>
      <c r="Z40" s="23">
        <v>69.900000000000006</v>
      </c>
      <c r="AA40" s="23">
        <v>5.8</v>
      </c>
      <c r="AB40" s="23">
        <v>0</v>
      </c>
      <c r="AC40" s="23">
        <v>0</v>
      </c>
      <c r="AD40" s="23">
        <v>0</v>
      </c>
      <c r="AE40" s="23">
        <v>0</v>
      </c>
      <c r="AF40" s="23">
        <v>5.8</v>
      </c>
      <c r="AG40" s="23">
        <v>0</v>
      </c>
      <c r="AH40" s="24" t="s">
        <v>1457</v>
      </c>
      <c r="AI40" s="22">
        <v>2</v>
      </c>
      <c r="AJ40" s="22">
        <v>2</v>
      </c>
      <c r="AK40" s="24" t="s">
        <v>1457</v>
      </c>
      <c r="AL40" s="24" t="s">
        <v>1457</v>
      </c>
      <c r="AM40" s="24" t="s">
        <v>1457</v>
      </c>
      <c r="AN40" s="22">
        <v>16</v>
      </c>
      <c r="AO40" s="22">
        <v>0</v>
      </c>
      <c r="AP40" s="22">
        <v>1150</v>
      </c>
      <c r="AQ40" s="22">
        <v>79590</v>
      </c>
      <c r="AR40" s="22">
        <v>0</v>
      </c>
      <c r="AS40" s="22">
        <v>0</v>
      </c>
      <c r="AT40" s="22">
        <v>0</v>
      </c>
      <c r="AU40" s="22">
        <v>0</v>
      </c>
      <c r="AV40" s="22">
        <v>0</v>
      </c>
      <c r="AW40" s="22">
        <v>0</v>
      </c>
      <c r="AX40" s="22">
        <v>0</v>
      </c>
      <c r="AY40" s="22">
        <v>0</v>
      </c>
      <c r="AZ40" s="24" t="s">
        <v>1496</v>
      </c>
      <c r="BA40" s="22">
        <v>35</v>
      </c>
      <c r="BB40" s="22">
        <v>35</v>
      </c>
      <c r="BC40" s="22">
        <v>2314000</v>
      </c>
      <c r="BD40" s="22">
        <v>1615000</v>
      </c>
      <c r="BE40" s="22">
        <v>0</v>
      </c>
      <c r="BF40" s="22">
        <v>160000</v>
      </c>
      <c r="BG40" s="22">
        <v>4089000</v>
      </c>
      <c r="BH40" s="22">
        <v>0</v>
      </c>
      <c r="BI40" s="22">
        <v>5</v>
      </c>
      <c r="BJ40" s="22">
        <v>6</v>
      </c>
      <c r="BK40" s="22">
        <v>0</v>
      </c>
      <c r="BL40" s="22">
        <v>0</v>
      </c>
      <c r="BM40" s="22">
        <v>0</v>
      </c>
      <c r="BN40" s="22">
        <v>6</v>
      </c>
      <c r="BO40" s="22">
        <v>30</v>
      </c>
      <c r="BP40" s="22">
        <v>1</v>
      </c>
      <c r="BQ40" s="22">
        <v>0</v>
      </c>
    </row>
    <row r="41" spans="1:69" x14ac:dyDescent="0.35">
      <c r="A41" s="22" t="s">
        <v>114</v>
      </c>
      <c r="B41" s="22" t="s">
        <v>167</v>
      </c>
      <c r="C41" s="22" t="s">
        <v>192</v>
      </c>
      <c r="D41" s="22" t="s">
        <v>193</v>
      </c>
      <c r="E41" s="22">
        <v>121</v>
      </c>
      <c r="F41" s="22">
        <v>1880560</v>
      </c>
      <c r="G41" s="22">
        <v>5</v>
      </c>
      <c r="H41" s="23">
        <v>2225</v>
      </c>
      <c r="I41" s="24" t="s">
        <v>1457</v>
      </c>
      <c r="J41" s="22">
        <v>10171191</v>
      </c>
      <c r="K41" s="22">
        <v>877659</v>
      </c>
      <c r="L41" s="22">
        <v>2371454</v>
      </c>
      <c r="M41" s="22">
        <v>11995057</v>
      </c>
      <c r="N41" s="22">
        <v>164621</v>
      </c>
      <c r="O41" s="22">
        <v>3262121</v>
      </c>
      <c r="P41" s="24" t="s">
        <v>1457</v>
      </c>
      <c r="Q41" s="24" t="s">
        <v>1456</v>
      </c>
      <c r="R41" s="23">
        <v>0</v>
      </c>
      <c r="S41" s="22">
        <v>0</v>
      </c>
      <c r="T41" s="24"/>
      <c r="U41" s="23">
        <v>2</v>
      </c>
      <c r="V41" s="23">
        <v>0</v>
      </c>
      <c r="W41" s="23">
        <v>0</v>
      </c>
      <c r="X41" s="23">
        <v>0</v>
      </c>
      <c r="Y41" s="23">
        <v>0</v>
      </c>
      <c r="Z41" s="23">
        <v>2</v>
      </c>
      <c r="AA41" s="23">
        <v>16</v>
      </c>
      <c r="AB41" s="23">
        <v>0</v>
      </c>
      <c r="AC41" s="23">
        <v>0</v>
      </c>
      <c r="AD41" s="23">
        <v>0</v>
      </c>
      <c r="AE41" s="23">
        <v>0</v>
      </c>
      <c r="AF41" s="23">
        <v>16</v>
      </c>
      <c r="AG41" s="23">
        <v>0</v>
      </c>
      <c r="AH41" s="24" t="s">
        <v>1457</v>
      </c>
      <c r="AI41" s="22">
        <v>5</v>
      </c>
      <c r="AJ41" s="22">
        <v>5</v>
      </c>
      <c r="AK41" s="24" t="s">
        <v>1457</v>
      </c>
      <c r="AL41" s="24" t="s">
        <v>1457</v>
      </c>
      <c r="AM41" s="24" t="s">
        <v>1456</v>
      </c>
      <c r="AN41" s="22">
        <v>0</v>
      </c>
      <c r="AO41" s="22">
        <v>0</v>
      </c>
      <c r="AP41" s="22">
        <v>6551</v>
      </c>
      <c r="AQ41" s="22">
        <v>576902</v>
      </c>
      <c r="AR41" s="22">
        <v>0</v>
      </c>
      <c r="AS41" s="22">
        <v>0</v>
      </c>
      <c r="AT41" s="22">
        <v>0</v>
      </c>
      <c r="AU41" s="22">
        <v>0</v>
      </c>
      <c r="AV41" s="22">
        <v>0</v>
      </c>
      <c r="AW41" s="22">
        <v>0</v>
      </c>
      <c r="AX41" s="22">
        <v>0</v>
      </c>
      <c r="AY41" s="22">
        <v>0</v>
      </c>
      <c r="AZ41" s="24" t="s">
        <v>1475</v>
      </c>
      <c r="BA41" s="22">
        <v>140</v>
      </c>
      <c r="BB41" s="22">
        <v>135</v>
      </c>
      <c r="BC41" s="22">
        <v>9510000</v>
      </c>
      <c r="BD41" s="22">
        <v>477000</v>
      </c>
      <c r="BE41" s="22">
        <v>1271000</v>
      </c>
      <c r="BF41" s="22">
        <v>0</v>
      </c>
      <c r="BG41" s="22">
        <v>11258000</v>
      </c>
      <c r="BH41" s="22">
        <v>0</v>
      </c>
      <c r="BI41" s="22">
        <v>7</v>
      </c>
      <c r="BJ41" s="22">
        <v>17</v>
      </c>
      <c r="BK41" s="22">
        <v>0</v>
      </c>
      <c r="BL41" s="22">
        <v>0</v>
      </c>
      <c r="BM41" s="22">
        <v>0</v>
      </c>
      <c r="BN41" s="22">
        <v>21</v>
      </c>
      <c r="BO41" s="22">
        <v>54</v>
      </c>
      <c r="BP41" s="22">
        <v>4</v>
      </c>
      <c r="BQ41" s="22">
        <v>3</v>
      </c>
    </row>
    <row r="42" spans="1:69" x14ac:dyDescent="0.35">
      <c r="A42" s="22" t="s">
        <v>114</v>
      </c>
      <c r="B42" s="22" t="s">
        <v>167</v>
      </c>
      <c r="C42" s="22" t="s">
        <v>194</v>
      </c>
      <c r="D42" s="22" t="s">
        <v>195</v>
      </c>
      <c r="E42" s="22">
        <v>65</v>
      </c>
      <c r="F42" s="22">
        <v>1350093</v>
      </c>
      <c r="G42" s="22">
        <v>10</v>
      </c>
      <c r="H42" s="23">
        <v>2479</v>
      </c>
      <c r="I42" s="24" t="s">
        <v>1457</v>
      </c>
      <c r="J42" s="22">
        <v>3818579.69</v>
      </c>
      <c r="K42" s="22">
        <v>1185368.5900000001</v>
      </c>
      <c r="L42" s="22">
        <v>0</v>
      </c>
      <c r="M42" s="22">
        <v>0</v>
      </c>
      <c r="N42" s="22">
        <v>225560.11</v>
      </c>
      <c r="O42" s="22">
        <v>1835960.18</v>
      </c>
      <c r="P42" s="24" t="s">
        <v>1457</v>
      </c>
      <c r="Q42" s="24" t="s">
        <v>1457</v>
      </c>
      <c r="R42" s="23">
        <v>0.25</v>
      </c>
      <c r="S42" s="22">
        <v>251695.55</v>
      </c>
      <c r="T42" s="24" t="s">
        <v>1497</v>
      </c>
      <c r="U42" s="23">
        <v>228.36</v>
      </c>
      <c r="V42" s="23">
        <v>0</v>
      </c>
      <c r="W42" s="23">
        <v>419.33</v>
      </c>
      <c r="X42" s="23">
        <v>0</v>
      </c>
      <c r="Y42" s="23">
        <v>0</v>
      </c>
      <c r="Z42" s="23">
        <v>647.69000000000005</v>
      </c>
      <c r="AA42" s="23">
        <v>33.4</v>
      </c>
      <c r="AB42" s="23">
        <v>0</v>
      </c>
      <c r="AC42" s="23">
        <v>0</v>
      </c>
      <c r="AD42" s="23">
        <v>0</v>
      </c>
      <c r="AE42" s="23">
        <v>0</v>
      </c>
      <c r="AF42" s="23">
        <v>33.4</v>
      </c>
      <c r="AG42" s="23">
        <v>5.98</v>
      </c>
      <c r="AH42" s="24" t="s">
        <v>1457</v>
      </c>
      <c r="AI42" s="22">
        <v>5</v>
      </c>
      <c r="AJ42" s="22">
        <v>5</v>
      </c>
      <c r="AK42" s="24" t="s">
        <v>1457</v>
      </c>
      <c r="AL42" s="24" t="s">
        <v>1457</v>
      </c>
      <c r="AM42" s="24" t="s">
        <v>1456</v>
      </c>
      <c r="AN42" s="22">
        <v>0</v>
      </c>
      <c r="AO42" s="22">
        <v>0</v>
      </c>
      <c r="AP42" s="22">
        <v>3657</v>
      </c>
      <c r="AQ42" s="22">
        <v>411891</v>
      </c>
      <c r="AR42" s="22">
        <v>0</v>
      </c>
      <c r="AS42" s="22">
        <v>0</v>
      </c>
      <c r="AT42" s="22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4" t="s">
        <v>1498</v>
      </c>
      <c r="BA42" s="22">
        <v>177</v>
      </c>
      <c r="BB42" s="22">
        <v>169</v>
      </c>
      <c r="BC42" s="22">
        <v>16740149</v>
      </c>
      <c r="BD42" s="22">
        <v>35109875</v>
      </c>
      <c r="BE42" s="22">
        <v>350000</v>
      </c>
      <c r="BF42" s="22">
        <v>0</v>
      </c>
      <c r="BG42" s="22">
        <v>52200024</v>
      </c>
      <c r="BH42" s="22">
        <v>0</v>
      </c>
      <c r="BI42" s="22">
        <v>19</v>
      </c>
      <c r="BJ42" s="22">
        <v>17</v>
      </c>
      <c r="BK42" s="22">
        <v>0</v>
      </c>
      <c r="BL42" s="22">
        <v>0</v>
      </c>
      <c r="BM42" s="22">
        <v>0</v>
      </c>
      <c r="BN42" s="22">
        <v>14</v>
      </c>
      <c r="BO42" s="22">
        <v>35</v>
      </c>
      <c r="BP42" s="22">
        <v>7</v>
      </c>
      <c r="BQ42" s="22">
        <v>5</v>
      </c>
    </row>
    <row r="43" spans="1:69" x14ac:dyDescent="0.35">
      <c r="A43" s="22" t="s">
        <v>114</v>
      </c>
      <c r="B43" s="22" t="s">
        <v>167</v>
      </c>
      <c r="C43" s="22" t="s">
        <v>196</v>
      </c>
      <c r="D43" s="22" t="s">
        <v>197</v>
      </c>
      <c r="E43" s="22">
        <v>22.33</v>
      </c>
      <c r="F43" s="22">
        <v>141875</v>
      </c>
      <c r="G43" s="22">
        <v>2</v>
      </c>
      <c r="H43" s="23">
        <v>887.25</v>
      </c>
      <c r="I43" s="24" t="s">
        <v>1457</v>
      </c>
      <c r="J43" s="22">
        <v>1758897.37</v>
      </c>
      <c r="K43" s="22">
        <v>64328.480000000003</v>
      </c>
      <c r="L43" s="22">
        <v>0</v>
      </c>
      <c r="M43" s="22">
        <v>0</v>
      </c>
      <c r="N43" s="22">
        <v>3199.9</v>
      </c>
      <c r="O43" s="22">
        <v>3871961.22</v>
      </c>
      <c r="P43" s="24" t="s">
        <v>1457</v>
      </c>
      <c r="Q43" s="24" t="s">
        <v>1456</v>
      </c>
      <c r="R43" s="23">
        <v>0</v>
      </c>
      <c r="S43" s="22">
        <v>0</v>
      </c>
      <c r="T43" s="24"/>
      <c r="U43" s="23">
        <v>22</v>
      </c>
      <c r="V43" s="23">
        <v>0</v>
      </c>
      <c r="W43" s="23">
        <v>320</v>
      </c>
      <c r="X43" s="23">
        <v>0</v>
      </c>
      <c r="Y43" s="23">
        <v>0</v>
      </c>
      <c r="Z43" s="23">
        <v>342</v>
      </c>
      <c r="AA43" s="23">
        <v>9</v>
      </c>
      <c r="AB43" s="23">
        <v>0</v>
      </c>
      <c r="AC43" s="23">
        <v>0</v>
      </c>
      <c r="AD43" s="23">
        <v>0</v>
      </c>
      <c r="AE43" s="23">
        <v>0</v>
      </c>
      <c r="AF43" s="23">
        <v>9</v>
      </c>
      <c r="AG43" s="23">
        <v>0</v>
      </c>
      <c r="AH43" s="24" t="s">
        <v>1457</v>
      </c>
      <c r="AI43" s="22">
        <v>2</v>
      </c>
      <c r="AJ43" s="22">
        <v>1</v>
      </c>
      <c r="AK43" s="24" t="s">
        <v>1457</v>
      </c>
      <c r="AL43" s="24" t="s">
        <v>1457</v>
      </c>
      <c r="AM43" s="24" t="s">
        <v>1457</v>
      </c>
      <c r="AN43" s="22">
        <v>16</v>
      </c>
      <c r="AO43" s="22">
        <v>0</v>
      </c>
      <c r="AP43" s="22">
        <v>819</v>
      </c>
      <c r="AQ43" s="22">
        <v>61166.64</v>
      </c>
      <c r="AR43" s="22">
        <v>0</v>
      </c>
      <c r="AS43" s="22">
        <v>0</v>
      </c>
      <c r="AT43" s="22">
        <v>0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4" t="s">
        <v>1499</v>
      </c>
      <c r="BA43" s="22">
        <v>7</v>
      </c>
      <c r="BB43" s="22">
        <v>7</v>
      </c>
      <c r="BC43" s="22">
        <v>1700000</v>
      </c>
      <c r="BD43" s="22">
        <v>10000</v>
      </c>
      <c r="BE43" s="22">
        <v>0</v>
      </c>
      <c r="BF43" s="22">
        <v>0</v>
      </c>
      <c r="BG43" s="22">
        <v>1710000</v>
      </c>
      <c r="BH43" s="22">
        <v>0</v>
      </c>
      <c r="BI43" s="22">
        <v>9</v>
      </c>
      <c r="BJ43" s="22">
        <v>5</v>
      </c>
      <c r="BK43" s="22">
        <v>0</v>
      </c>
      <c r="BL43" s="22">
        <v>0</v>
      </c>
      <c r="BM43" s="22">
        <v>0</v>
      </c>
      <c r="BN43" s="22">
        <v>5</v>
      </c>
      <c r="BO43" s="22">
        <v>59</v>
      </c>
      <c r="BP43" s="22">
        <v>0</v>
      </c>
      <c r="BQ43" s="22">
        <v>0</v>
      </c>
    </row>
    <row r="44" spans="1:69" x14ac:dyDescent="0.35">
      <c r="A44" s="22" t="s">
        <v>114</v>
      </c>
      <c r="B44" s="22" t="s">
        <v>167</v>
      </c>
      <c r="C44" s="22" t="s">
        <v>198</v>
      </c>
      <c r="D44" s="22" t="s">
        <v>199</v>
      </c>
      <c r="E44" s="22">
        <v>52</v>
      </c>
      <c r="F44" s="22">
        <v>417434</v>
      </c>
      <c r="G44" s="22">
        <v>2</v>
      </c>
      <c r="H44" s="23">
        <v>2744</v>
      </c>
      <c r="I44" s="24" t="s">
        <v>1457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34926</v>
      </c>
      <c r="P44" s="24" t="s">
        <v>1457</v>
      </c>
      <c r="Q44" s="24" t="s">
        <v>1457</v>
      </c>
      <c r="R44" s="23">
        <v>0.25</v>
      </c>
      <c r="S44" s="22">
        <v>1609.04</v>
      </c>
      <c r="T44" s="24" t="s">
        <v>1486</v>
      </c>
      <c r="U44" s="23">
        <v>8.06</v>
      </c>
      <c r="V44" s="23">
        <v>0</v>
      </c>
      <c r="W44" s="23">
        <v>0</v>
      </c>
      <c r="X44" s="23">
        <v>0</v>
      </c>
      <c r="Y44" s="23">
        <v>0</v>
      </c>
      <c r="Z44" s="23">
        <v>8.06</v>
      </c>
      <c r="AA44" s="23">
        <v>8.11</v>
      </c>
      <c r="AB44" s="23">
        <v>0</v>
      </c>
      <c r="AC44" s="23">
        <v>0</v>
      </c>
      <c r="AD44" s="23">
        <v>0</v>
      </c>
      <c r="AE44" s="23">
        <v>0</v>
      </c>
      <c r="AF44" s="23">
        <v>8.11</v>
      </c>
      <c r="AG44" s="23">
        <v>0</v>
      </c>
      <c r="AH44" s="24" t="s">
        <v>1457</v>
      </c>
      <c r="AI44" s="22">
        <v>3</v>
      </c>
      <c r="AJ44" s="22">
        <v>3</v>
      </c>
      <c r="AK44" s="24" t="s">
        <v>1456</v>
      </c>
      <c r="AL44" s="24" t="s">
        <v>1457</v>
      </c>
      <c r="AM44" s="24" t="s">
        <v>1457</v>
      </c>
      <c r="AN44" s="22">
        <v>10</v>
      </c>
      <c r="AO44" s="22">
        <v>0</v>
      </c>
      <c r="AP44" s="22">
        <v>1670</v>
      </c>
      <c r="AQ44" s="22">
        <v>264043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4" t="s">
        <v>1500</v>
      </c>
      <c r="BA44" s="22">
        <v>75</v>
      </c>
      <c r="BB44" s="22">
        <v>75</v>
      </c>
      <c r="BC44" s="22">
        <v>5156832</v>
      </c>
      <c r="BD44" s="22">
        <v>350000</v>
      </c>
      <c r="BE44" s="22">
        <v>1892315</v>
      </c>
      <c r="BF44" s="22">
        <v>0</v>
      </c>
      <c r="BG44" s="22">
        <v>7399147</v>
      </c>
      <c r="BH44" s="22">
        <v>45</v>
      </c>
      <c r="BI44" s="22">
        <v>7</v>
      </c>
      <c r="BJ44" s="22">
        <v>7</v>
      </c>
      <c r="BK44" s="22">
        <v>0</v>
      </c>
      <c r="BL44" s="22">
        <v>0</v>
      </c>
      <c r="BM44" s="22">
        <v>0</v>
      </c>
      <c r="BN44" s="22">
        <v>4</v>
      </c>
      <c r="BO44" s="22">
        <v>60</v>
      </c>
      <c r="BP44" s="22">
        <v>0</v>
      </c>
      <c r="BQ44" s="22">
        <v>0</v>
      </c>
    </row>
    <row r="45" spans="1:69" x14ac:dyDescent="0.35">
      <c r="A45" s="22" t="s">
        <v>114</v>
      </c>
      <c r="B45" s="22" t="s">
        <v>167</v>
      </c>
      <c r="C45" s="22" t="s">
        <v>200</v>
      </c>
      <c r="D45" s="22" t="s">
        <v>201</v>
      </c>
      <c r="E45" s="22">
        <v>150</v>
      </c>
      <c r="F45" s="22">
        <v>367128</v>
      </c>
      <c r="G45" s="22">
        <v>8</v>
      </c>
      <c r="H45" s="23">
        <v>2105</v>
      </c>
      <c r="I45" s="24" t="s">
        <v>1457</v>
      </c>
      <c r="J45" s="22">
        <v>1590677.34</v>
      </c>
      <c r="K45" s="22">
        <v>2138981.38</v>
      </c>
      <c r="L45" s="22">
        <v>22902.37</v>
      </c>
      <c r="M45" s="22">
        <v>3446998.48</v>
      </c>
      <c r="N45" s="22">
        <v>180547.78</v>
      </c>
      <c r="O45" s="22">
        <v>6865482.5800000001</v>
      </c>
      <c r="P45" s="24" t="s">
        <v>1457</v>
      </c>
      <c r="Q45" s="24" t="s">
        <v>1457</v>
      </c>
      <c r="R45" s="23">
        <v>0.4</v>
      </c>
      <c r="S45" s="22">
        <v>190781</v>
      </c>
      <c r="T45" s="24" t="s">
        <v>1479</v>
      </c>
      <c r="U45" s="23">
        <v>65</v>
      </c>
      <c r="V45" s="23">
        <v>25</v>
      </c>
      <c r="W45" s="23">
        <v>23.8</v>
      </c>
      <c r="X45" s="23">
        <v>0</v>
      </c>
      <c r="Y45" s="23">
        <v>0</v>
      </c>
      <c r="Z45" s="23">
        <v>113.8</v>
      </c>
      <c r="AA45" s="23">
        <v>16.170000000000002</v>
      </c>
      <c r="AB45" s="23">
        <v>25</v>
      </c>
      <c r="AC45" s="23">
        <v>17</v>
      </c>
      <c r="AD45" s="23">
        <v>12.1</v>
      </c>
      <c r="AE45" s="23">
        <v>0</v>
      </c>
      <c r="AF45" s="23">
        <v>70.27</v>
      </c>
      <c r="AG45" s="23">
        <v>25</v>
      </c>
      <c r="AH45" s="24" t="s">
        <v>1457</v>
      </c>
      <c r="AI45" s="22">
        <v>18</v>
      </c>
      <c r="AJ45" s="22">
        <v>17</v>
      </c>
      <c r="AK45" s="24" t="s">
        <v>1457</v>
      </c>
      <c r="AL45" s="24" t="s">
        <v>1457</v>
      </c>
      <c r="AM45" s="24" t="s">
        <v>1456</v>
      </c>
      <c r="AN45" s="22">
        <v>0</v>
      </c>
      <c r="AO45" s="22">
        <v>0</v>
      </c>
      <c r="AP45" s="22">
        <v>9653</v>
      </c>
      <c r="AQ45" s="22">
        <v>569323.6</v>
      </c>
      <c r="AR45" s="22">
        <v>7</v>
      </c>
      <c r="AS45" s="22">
        <v>4</v>
      </c>
      <c r="AT45" s="22">
        <v>3</v>
      </c>
      <c r="AU45" s="22">
        <v>2</v>
      </c>
      <c r="AV45" s="22">
        <v>3</v>
      </c>
      <c r="AW45" s="22">
        <v>2</v>
      </c>
      <c r="AX45" s="22">
        <v>1</v>
      </c>
      <c r="AY45" s="22">
        <v>1</v>
      </c>
      <c r="AZ45" s="24" t="s">
        <v>1501</v>
      </c>
      <c r="BA45" s="22">
        <v>210</v>
      </c>
      <c r="BB45" s="22">
        <v>177</v>
      </c>
      <c r="BC45" s="22">
        <v>61156965</v>
      </c>
      <c r="BD45" s="22">
        <v>5267520</v>
      </c>
      <c r="BE45" s="22">
        <v>4700000</v>
      </c>
      <c r="BF45" s="22">
        <v>860000</v>
      </c>
      <c r="BG45" s="22">
        <v>71984485</v>
      </c>
      <c r="BH45" s="22">
        <v>292</v>
      </c>
      <c r="BI45" s="22">
        <v>60</v>
      </c>
      <c r="BJ45" s="22">
        <v>36</v>
      </c>
      <c r="BK45" s="22">
        <v>1</v>
      </c>
      <c r="BL45" s="22">
        <v>692</v>
      </c>
      <c r="BM45" s="22">
        <v>3</v>
      </c>
      <c r="BN45" s="22">
        <v>32</v>
      </c>
      <c r="BO45" s="22">
        <v>60</v>
      </c>
      <c r="BP45" s="22">
        <v>48</v>
      </c>
      <c r="BQ45" s="22">
        <v>18</v>
      </c>
    </row>
    <row r="46" spans="1:69" x14ac:dyDescent="0.35">
      <c r="A46" s="22" t="s">
        <v>114</v>
      </c>
      <c r="B46" s="22" t="s">
        <v>167</v>
      </c>
      <c r="C46" s="22" t="s">
        <v>202</v>
      </c>
      <c r="D46" s="22" t="s">
        <v>203</v>
      </c>
      <c r="E46" s="22">
        <v>39</v>
      </c>
      <c r="F46" s="22">
        <v>741634</v>
      </c>
      <c r="G46" s="22">
        <v>5</v>
      </c>
      <c r="H46" s="23">
        <v>2923.89</v>
      </c>
      <c r="I46" s="24" t="s">
        <v>1456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4" t="s">
        <v>1456</v>
      </c>
      <c r="Q46" s="24" t="s">
        <v>1456</v>
      </c>
      <c r="R46" s="23">
        <v>0</v>
      </c>
      <c r="S46" s="22">
        <v>0</v>
      </c>
      <c r="T46" s="24"/>
      <c r="U46" s="23">
        <v>7.2</v>
      </c>
      <c r="V46" s="23">
        <v>0</v>
      </c>
      <c r="W46" s="23">
        <v>0</v>
      </c>
      <c r="X46" s="23">
        <v>64</v>
      </c>
      <c r="Y46" s="23">
        <v>0</v>
      </c>
      <c r="Z46" s="23">
        <v>71.2</v>
      </c>
      <c r="AA46" s="23">
        <v>7</v>
      </c>
      <c r="AB46" s="23">
        <v>0</v>
      </c>
      <c r="AC46" s="23">
        <v>0</v>
      </c>
      <c r="AD46" s="23">
        <v>0</v>
      </c>
      <c r="AE46" s="23">
        <v>0</v>
      </c>
      <c r="AF46" s="23">
        <v>7</v>
      </c>
      <c r="AG46" s="23">
        <v>0</v>
      </c>
      <c r="AH46" s="24" t="s">
        <v>1457</v>
      </c>
      <c r="AI46" s="22">
        <v>1</v>
      </c>
      <c r="AJ46" s="22">
        <v>1</v>
      </c>
      <c r="AK46" s="24" t="s">
        <v>1457</v>
      </c>
      <c r="AL46" s="24" t="s">
        <v>1457</v>
      </c>
      <c r="AM46" s="24" t="s">
        <v>1457</v>
      </c>
      <c r="AN46" s="22">
        <v>3</v>
      </c>
      <c r="AO46" s="22">
        <v>0</v>
      </c>
      <c r="AP46" s="22">
        <v>1564</v>
      </c>
      <c r="AQ46" s="22">
        <v>125000</v>
      </c>
      <c r="AR46" s="22">
        <v>0</v>
      </c>
      <c r="AS46" s="22">
        <v>0</v>
      </c>
      <c r="AT46" s="22">
        <v>0</v>
      </c>
      <c r="AU46" s="22">
        <v>0</v>
      </c>
      <c r="AV46" s="22">
        <v>0</v>
      </c>
      <c r="AW46" s="22">
        <v>0</v>
      </c>
      <c r="AX46" s="22">
        <v>0</v>
      </c>
      <c r="AY46" s="22">
        <v>0</v>
      </c>
      <c r="AZ46" s="24" t="s">
        <v>1502</v>
      </c>
      <c r="BA46" s="22">
        <v>261</v>
      </c>
      <c r="BB46" s="22">
        <v>261</v>
      </c>
      <c r="BC46" s="22">
        <v>20042494</v>
      </c>
      <c r="BD46" s="22">
        <v>2000</v>
      </c>
      <c r="BE46" s="22">
        <v>719717128</v>
      </c>
      <c r="BF46" s="22">
        <v>61110</v>
      </c>
      <c r="BG46" s="22">
        <v>739822732</v>
      </c>
      <c r="BH46" s="22">
        <v>0</v>
      </c>
      <c r="BI46" s="22">
        <v>26</v>
      </c>
      <c r="BJ46" s="22">
        <v>10</v>
      </c>
      <c r="BK46" s="22">
        <v>0</v>
      </c>
      <c r="BL46" s="22">
        <v>0</v>
      </c>
      <c r="BM46" s="22">
        <v>0</v>
      </c>
      <c r="BN46" s="22">
        <v>10</v>
      </c>
      <c r="BO46" s="22">
        <v>55.4</v>
      </c>
      <c r="BP46" s="22">
        <v>6</v>
      </c>
      <c r="BQ46" s="22">
        <v>0</v>
      </c>
    </row>
    <row r="47" spans="1:69" x14ac:dyDescent="0.35">
      <c r="A47" s="22" t="s">
        <v>114</v>
      </c>
      <c r="B47" s="22" t="s">
        <v>167</v>
      </c>
      <c r="C47" s="22" t="s">
        <v>204</v>
      </c>
      <c r="D47" s="22" t="s">
        <v>205</v>
      </c>
      <c r="E47" s="22">
        <v>280</v>
      </c>
      <c r="F47" s="22">
        <v>597410</v>
      </c>
      <c r="G47" s="22">
        <v>11</v>
      </c>
      <c r="H47" s="23">
        <v>3668</v>
      </c>
      <c r="I47" s="24" t="s">
        <v>1457</v>
      </c>
      <c r="J47" s="22">
        <v>11688531.289999999</v>
      </c>
      <c r="K47" s="22">
        <v>648947.4</v>
      </c>
      <c r="L47" s="22">
        <v>3540100.02</v>
      </c>
      <c r="M47" s="22">
        <v>12677893.58</v>
      </c>
      <c r="N47" s="22">
        <v>536056.43999999994</v>
      </c>
      <c r="O47" s="22">
        <v>5986433.96</v>
      </c>
      <c r="P47" s="24" t="s">
        <v>1457</v>
      </c>
      <c r="Q47" s="24" t="s">
        <v>1457</v>
      </c>
      <c r="R47" s="23">
        <v>0.4</v>
      </c>
      <c r="S47" s="22">
        <v>402159.57</v>
      </c>
      <c r="T47" s="24" t="s">
        <v>1503</v>
      </c>
      <c r="U47" s="23">
        <v>4.37</v>
      </c>
      <c r="V47" s="23">
        <v>0</v>
      </c>
      <c r="W47" s="23">
        <v>0</v>
      </c>
      <c r="X47" s="23">
        <v>302.38</v>
      </c>
      <c r="Y47" s="23">
        <v>0</v>
      </c>
      <c r="Z47" s="23">
        <v>306.75</v>
      </c>
      <c r="AA47" s="23">
        <v>9.92</v>
      </c>
      <c r="AB47" s="23">
        <v>0</v>
      </c>
      <c r="AC47" s="23">
        <v>0</v>
      </c>
      <c r="AD47" s="23">
        <v>148.15</v>
      </c>
      <c r="AE47" s="23">
        <v>0</v>
      </c>
      <c r="AF47" s="23">
        <v>158.07</v>
      </c>
      <c r="AG47" s="23">
        <v>33.33</v>
      </c>
      <c r="AH47" s="24" t="s">
        <v>1457</v>
      </c>
      <c r="AI47" s="22">
        <v>5</v>
      </c>
      <c r="AJ47" s="22">
        <v>5</v>
      </c>
      <c r="AK47" s="24" t="s">
        <v>1456</v>
      </c>
      <c r="AL47" s="24" t="s">
        <v>1457</v>
      </c>
      <c r="AM47" s="24" t="s">
        <v>1457</v>
      </c>
      <c r="AN47" s="22">
        <v>5</v>
      </c>
      <c r="AO47" s="22">
        <v>0</v>
      </c>
      <c r="AP47" s="22">
        <v>8937</v>
      </c>
      <c r="AQ47" s="22">
        <v>1019420</v>
      </c>
      <c r="AR47" s="22">
        <v>26</v>
      </c>
      <c r="AS47" s="22">
        <v>1</v>
      </c>
      <c r="AT47" s="22">
        <v>25</v>
      </c>
      <c r="AU47" s="22">
        <v>0</v>
      </c>
      <c r="AV47" s="22">
        <v>20</v>
      </c>
      <c r="AW47" s="22">
        <v>12</v>
      </c>
      <c r="AX47" s="22">
        <v>8</v>
      </c>
      <c r="AY47" s="22">
        <v>5</v>
      </c>
      <c r="AZ47" s="24" t="s">
        <v>1504</v>
      </c>
      <c r="BA47" s="22">
        <v>381</v>
      </c>
      <c r="BB47" s="22">
        <v>370</v>
      </c>
      <c r="BC47" s="22">
        <v>49125568.490000002</v>
      </c>
      <c r="BD47" s="22">
        <v>15853575.5</v>
      </c>
      <c r="BE47" s="22">
        <v>6868072.8899999997</v>
      </c>
      <c r="BF47" s="22">
        <v>0</v>
      </c>
      <c r="BG47" s="22">
        <v>71847216.879999995</v>
      </c>
      <c r="BH47" s="22">
        <v>382</v>
      </c>
      <c r="BI47" s="22">
        <v>20</v>
      </c>
      <c r="BJ47" s="22">
        <v>44</v>
      </c>
      <c r="BK47" s="22">
        <v>0</v>
      </c>
      <c r="BL47" s="22">
        <v>0</v>
      </c>
      <c r="BM47" s="22">
        <v>0</v>
      </c>
      <c r="BN47" s="22">
        <v>38</v>
      </c>
      <c r="BO47" s="22">
        <v>92</v>
      </c>
      <c r="BP47" s="22">
        <v>33</v>
      </c>
      <c r="BQ47" s="22">
        <v>5</v>
      </c>
    </row>
    <row r="48" spans="1:69" x14ac:dyDescent="0.35">
      <c r="A48" s="22" t="s">
        <v>114</v>
      </c>
      <c r="B48" s="22" t="s">
        <v>167</v>
      </c>
      <c r="C48" s="22" t="s">
        <v>206</v>
      </c>
      <c r="D48" s="22" t="s">
        <v>207</v>
      </c>
      <c r="E48" s="22">
        <v>185</v>
      </c>
      <c r="F48" s="22">
        <v>3332871</v>
      </c>
      <c r="G48" s="22">
        <v>6</v>
      </c>
      <c r="H48" s="23">
        <v>2284</v>
      </c>
      <c r="I48" s="24" t="s">
        <v>1457</v>
      </c>
      <c r="J48" s="22">
        <v>18479431.23</v>
      </c>
      <c r="K48" s="22">
        <v>1118403.8400000001</v>
      </c>
      <c r="L48" s="22">
        <v>751699.21</v>
      </c>
      <c r="M48" s="22">
        <v>230288.14</v>
      </c>
      <c r="N48" s="22">
        <v>43374.93</v>
      </c>
      <c r="O48" s="22">
        <v>0</v>
      </c>
      <c r="P48" s="24" t="s">
        <v>1457</v>
      </c>
      <c r="Q48" s="24" t="s">
        <v>1457</v>
      </c>
      <c r="R48" s="23">
        <v>0.3</v>
      </c>
      <c r="S48" s="22">
        <v>579716.06999999995</v>
      </c>
      <c r="T48" s="24" t="s">
        <v>1479</v>
      </c>
      <c r="U48" s="23">
        <v>48.93</v>
      </c>
      <c r="V48" s="23">
        <v>0</v>
      </c>
      <c r="W48" s="23">
        <v>0</v>
      </c>
      <c r="X48" s="23">
        <v>0</v>
      </c>
      <c r="Y48" s="23">
        <v>0</v>
      </c>
      <c r="Z48" s="23">
        <v>48.93</v>
      </c>
      <c r="AA48" s="23">
        <v>53.42</v>
      </c>
      <c r="AB48" s="23">
        <v>0</v>
      </c>
      <c r="AC48" s="23">
        <v>0</v>
      </c>
      <c r="AD48" s="23">
        <v>0</v>
      </c>
      <c r="AE48" s="23">
        <v>0</v>
      </c>
      <c r="AF48" s="23">
        <v>53.42</v>
      </c>
      <c r="AG48" s="23">
        <v>8.0500000000000007</v>
      </c>
      <c r="AH48" s="24" t="s">
        <v>1457</v>
      </c>
      <c r="AI48" s="22">
        <v>5</v>
      </c>
      <c r="AJ48" s="22">
        <v>4</v>
      </c>
      <c r="AK48" s="24" t="s">
        <v>1457</v>
      </c>
      <c r="AL48" s="24" t="s">
        <v>1457</v>
      </c>
      <c r="AM48" s="24" t="s">
        <v>1456</v>
      </c>
      <c r="AN48" s="22">
        <v>0</v>
      </c>
      <c r="AO48" s="22">
        <v>0</v>
      </c>
      <c r="AP48" s="22">
        <v>4257</v>
      </c>
      <c r="AQ48" s="22">
        <v>1223845.27</v>
      </c>
      <c r="AR48" s="22">
        <v>0</v>
      </c>
      <c r="AS48" s="22">
        <v>0</v>
      </c>
      <c r="AT48" s="22">
        <v>0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4" t="s">
        <v>1505</v>
      </c>
      <c r="BA48" s="22">
        <v>187</v>
      </c>
      <c r="BB48" s="22">
        <v>179</v>
      </c>
      <c r="BC48" s="22">
        <v>137731</v>
      </c>
      <c r="BD48" s="22">
        <v>98311</v>
      </c>
      <c r="BE48" s="22">
        <v>926874</v>
      </c>
      <c r="BF48" s="22">
        <v>311666</v>
      </c>
      <c r="BG48" s="22">
        <v>1474582</v>
      </c>
      <c r="BH48" s="22">
        <v>0</v>
      </c>
      <c r="BI48" s="22">
        <v>26</v>
      </c>
      <c r="BJ48" s="22">
        <v>22</v>
      </c>
      <c r="BK48" s="22">
        <v>1</v>
      </c>
      <c r="BL48" s="22">
        <v>196</v>
      </c>
      <c r="BM48" s="22">
        <v>5</v>
      </c>
      <c r="BN48" s="22">
        <v>21</v>
      </c>
      <c r="BO48" s="22">
        <v>75</v>
      </c>
      <c r="BP48" s="22">
        <v>6</v>
      </c>
      <c r="BQ48" s="22">
        <v>3</v>
      </c>
    </row>
    <row r="49" spans="1:69" x14ac:dyDescent="0.35">
      <c r="A49" s="22" t="s">
        <v>114</v>
      </c>
      <c r="B49" s="22" t="s">
        <v>167</v>
      </c>
      <c r="C49" s="22" t="s">
        <v>208</v>
      </c>
      <c r="D49" s="22" t="s">
        <v>209</v>
      </c>
      <c r="E49" s="22">
        <v>75</v>
      </c>
      <c r="F49" s="22">
        <v>339963</v>
      </c>
      <c r="G49" s="22">
        <v>7</v>
      </c>
      <c r="H49" s="23">
        <v>2424</v>
      </c>
      <c r="I49" s="24" t="s">
        <v>1457</v>
      </c>
      <c r="J49" s="22">
        <v>4144583.13</v>
      </c>
      <c r="K49" s="22">
        <v>127283.55</v>
      </c>
      <c r="L49" s="22">
        <v>1295242.4099999999</v>
      </c>
      <c r="M49" s="22">
        <v>10633.6</v>
      </c>
      <c r="N49" s="22">
        <v>30135.67</v>
      </c>
      <c r="O49" s="22">
        <v>7390.06</v>
      </c>
      <c r="P49" s="24" t="s">
        <v>1457</v>
      </c>
      <c r="Q49" s="24" t="s">
        <v>1456</v>
      </c>
      <c r="R49" s="23">
        <v>0</v>
      </c>
      <c r="S49" s="22">
        <v>0</v>
      </c>
      <c r="T49" s="24"/>
      <c r="U49" s="23">
        <v>903.05</v>
      </c>
      <c r="V49" s="23">
        <v>0</v>
      </c>
      <c r="W49" s="23">
        <v>12</v>
      </c>
      <c r="X49" s="23">
        <v>70</v>
      </c>
      <c r="Y49" s="23">
        <v>13</v>
      </c>
      <c r="Z49" s="23">
        <v>998.05</v>
      </c>
      <c r="AA49" s="23">
        <v>13</v>
      </c>
      <c r="AB49" s="23">
        <v>0</v>
      </c>
      <c r="AC49" s="23">
        <v>0</v>
      </c>
      <c r="AD49" s="23">
        <v>0</v>
      </c>
      <c r="AE49" s="23">
        <v>0</v>
      </c>
      <c r="AF49" s="23">
        <v>13</v>
      </c>
      <c r="AG49" s="23">
        <v>0</v>
      </c>
      <c r="AH49" s="24" t="s">
        <v>1457</v>
      </c>
      <c r="AI49" s="22">
        <v>5</v>
      </c>
      <c r="AJ49" s="22">
        <v>5</v>
      </c>
      <c r="AK49" s="24" t="s">
        <v>1457</v>
      </c>
      <c r="AL49" s="24" t="s">
        <v>1457</v>
      </c>
      <c r="AM49" s="24" t="s">
        <v>1456</v>
      </c>
      <c r="AN49" s="22">
        <v>0</v>
      </c>
      <c r="AO49" s="22">
        <v>0</v>
      </c>
      <c r="AP49" s="22">
        <v>2195</v>
      </c>
      <c r="AQ49" s="22">
        <v>149226</v>
      </c>
      <c r="AR49" s="22">
        <v>0</v>
      </c>
      <c r="AS49" s="22">
        <v>0</v>
      </c>
      <c r="AT49" s="22">
        <v>0</v>
      </c>
      <c r="AU49" s="22">
        <v>0</v>
      </c>
      <c r="AV49" s="22">
        <v>1</v>
      </c>
      <c r="AW49" s="22">
        <v>1</v>
      </c>
      <c r="AX49" s="22">
        <v>0</v>
      </c>
      <c r="AY49" s="22">
        <v>0</v>
      </c>
      <c r="AZ49" s="24"/>
      <c r="BA49" s="22">
        <v>97</v>
      </c>
      <c r="BB49" s="22">
        <v>93</v>
      </c>
      <c r="BC49" s="22">
        <v>10791640</v>
      </c>
      <c r="BD49" s="22">
        <v>16253000</v>
      </c>
      <c r="BE49" s="22">
        <v>255000</v>
      </c>
      <c r="BF49" s="22">
        <v>0</v>
      </c>
      <c r="BG49" s="22">
        <v>27299640</v>
      </c>
      <c r="BH49" s="22">
        <v>65</v>
      </c>
      <c r="BI49" s="22">
        <v>13</v>
      </c>
      <c r="BJ49" s="22">
        <v>24</v>
      </c>
      <c r="BK49" s="22">
        <v>1</v>
      </c>
      <c r="BL49" s="22">
        <v>3</v>
      </c>
      <c r="BM49" s="22">
        <v>44</v>
      </c>
      <c r="BN49" s="22">
        <v>24</v>
      </c>
      <c r="BO49" s="22">
        <v>33</v>
      </c>
      <c r="BP49" s="22">
        <v>2</v>
      </c>
      <c r="BQ49" s="22">
        <v>0</v>
      </c>
    </row>
    <row r="50" spans="1:69" x14ac:dyDescent="0.35">
      <c r="A50" s="22" t="s">
        <v>114</v>
      </c>
      <c r="B50" s="22" t="s">
        <v>167</v>
      </c>
      <c r="C50" s="22" t="s">
        <v>210</v>
      </c>
      <c r="D50" s="22" t="s">
        <v>211</v>
      </c>
      <c r="E50" s="22">
        <v>81</v>
      </c>
      <c r="F50" s="22">
        <v>299979</v>
      </c>
      <c r="G50" s="22">
        <v>7</v>
      </c>
      <c r="H50" s="23">
        <v>2074.5</v>
      </c>
      <c r="I50" s="24" t="s">
        <v>1456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4" t="s">
        <v>1456</v>
      </c>
      <c r="Q50" s="24" t="s">
        <v>1457</v>
      </c>
      <c r="R50" s="23">
        <v>0.4</v>
      </c>
      <c r="S50" s="22">
        <v>233063</v>
      </c>
      <c r="T50" s="24" t="s">
        <v>1479</v>
      </c>
      <c r="U50" s="23">
        <v>9.1999999999999993</v>
      </c>
      <c r="V50" s="23">
        <v>0</v>
      </c>
      <c r="W50" s="23">
        <v>0</v>
      </c>
      <c r="X50" s="23">
        <v>0</v>
      </c>
      <c r="Y50" s="23">
        <v>0</v>
      </c>
      <c r="Z50" s="23">
        <v>9.1999999999999993</v>
      </c>
      <c r="AA50" s="23">
        <v>18</v>
      </c>
      <c r="AB50" s="23">
        <v>0</v>
      </c>
      <c r="AC50" s="23">
        <v>0</v>
      </c>
      <c r="AD50" s="23">
        <v>0</v>
      </c>
      <c r="AE50" s="23">
        <v>0</v>
      </c>
      <c r="AF50" s="23">
        <v>18</v>
      </c>
      <c r="AG50" s="23">
        <v>0.05</v>
      </c>
      <c r="AH50" s="24" t="s">
        <v>1457</v>
      </c>
      <c r="AI50" s="22">
        <v>8</v>
      </c>
      <c r="AJ50" s="22">
        <v>9</v>
      </c>
      <c r="AK50" s="24" t="s">
        <v>1456</v>
      </c>
      <c r="AL50" s="24" t="s">
        <v>1457</v>
      </c>
      <c r="AM50" s="24" t="s">
        <v>1457</v>
      </c>
      <c r="AN50" s="22">
        <v>7</v>
      </c>
      <c r="AO50" s="22">
        <v>0</v>
      </c>
      <c r="AP50" s="22">
        <v>6552</v>
      </c>
      <c r="AQ50" s="22">
        <v>272745</v>
      </c>
      <c r="AR50" s="22">
        <v>52</v>
      </c>
      <c r="AS50" s="22">
        <v>36</v>
      </c>
      <c r="AT50" s="22">
        <v>16</v>
      </c>
      <c r="AU50" s="22">
        <v>7</v>
      </c>
      <c r="AV50" s="22">
        <v>6</v>
      </c>
      <c r="AW50" s="22">
        <v>1</v>
      </c>
      <c r="AX50" s="22">
        <v>5</v>
      </c>
      <c r="AY50" s="22">
        <v>3</v>
      </c>
      <c r="AZ50" s="24" t="s">
        <v>1506</v>
      </c>
      <c r="BA50" s="22">
        <v>280</v>
      </c>
      <c r="BB50" s="22">
        <v>268</v>
      </c>
      <c r="BC50" s="22">
        <v>29267875</v>
      </c>
      <c r="BD50" s="22">
        <v>52000</v>
      </c>
      <c r="BE50" s="22">
        <v>305766</v>
      </c>
      <c r="BF50" s="22">
        <v>9000</v>
      </c>
      <c r="BG50" s="22">
        <v>29634641</v>
      </c>
      <c r="BH50" s="22">
        <v>235</v>
      </c>
      <c r="BI50" s="22">
        <v>0</v>
      </c>
      <c r="BJ50" s="22">
        <v>18</v>
      </c>
      <c r="BK50" s="22">
        <v>1</v>
      </c>
      <c r="BL50" s="22">
        <v>317</v>
      </c>
      <c r="BM50" s="22">
        <v>0</v>
      </c>
      <c r="BN50" s="22">
        <v>18</v>
      </c>
      <c r="BO50" s="22">
        <v>75</v>
      </c>
      <c r="BP50" s="22">
        <v>5</v>
      </c>
      <c r="BQ50" s="22">
        <v>0</v>
      </c>
    </row>
    <row r="51" spans="1:69" x14ac:dyDescent="0.35">
      <c r="A51" s="22" t="s">
        <v>114</v>
      </c>
      <c r="B51" s="22" t="s">
        <v>167</v>
      </c>
      <c r="C51" s="22" t="s">
        <v>212</v>
      </c>
      <c r="D51" s="22" t="s">
        <v>213</v>
      </c>
      <c r="E51" s="22">
        <v>96</v>
      </c>
      <c r="F51" s="22">
        <v>291390</v>
      </c>
      <c r="G51" s="22">
        <v>5</v>
      </c>
      <c r="H51" s="23">
        <v>2193.08</v>
      </c>
      <c r="I51" s="24" t="s">
        <v>1457</v>
      </c>
      <c r="J51" s="22">
        <v>3663918.98</v>
      </c>
      <c r="K51" s="22">
        <v>506557.48</v>
      </c>
      <c r="L51" s="22">
        <v>2542856.91</v>
      </c>
      <c r="M51" s="22">
        <v>9316474.6500000004</v>
      </c>
      <c r="N51" s="22">
        <v>221873.49</v>
      </c>
      <c r="O51" s="22">
        <v>3234592.53</v>
      </c>
      <c r="P51" s="24" t="s">
        <v>1457</v>
      </c>
      <c r="Q51" s="24" t="s">
        <v>1457</v>
      </c>
      <c r="R51" s="23">
        <v>0.4</v>
      </c>
      <c r="S51" s="22">
        <v>718520.46</v>
      </c>
      <c r="T51" s="24" t="s">
        <v>1507</v>
      </c>
      <c r="U51" s="23">
        <v>23.41</v>
      </c>
      <c r="V51" s="23">
        <v>0</v>
      </c>
      <c r="W51" s="23">
        <v>0</v>
      </c>
      <c r="X51" s="23">
        <v>67.709999999999994</v>
      </c>
      <c r="Y51" s="23">
        <v>0.72</v>
      </c>
      <c r="Z51" s="23">
        <v>91.84</v>
      </c>
      <c r="AA51" s="23">
        <v>24.92</v>
      </c>
      <c r="AB51" s="23">
        <v>0</v>
      </c>
      <c r="AC51" s="23">
        <v>0</v>
      </c>
      <c r="AD51" s="23">
        <v>19.010000000000002</v>
      </c>
      <c r="AE51" s="23">
        <v>1.02</v>
      </c>
      <c r="AF51" s="23">
        <v>44.95</v>
      </c>
      <c r="AG51" s="23">
        <v>0.85</v>
      </c>
      <c r="AH51" s="24" t="s">
        <v>1457</v>
      </c>
      <c r="AI51" s="22">
        <v>5</v>
      </c>
      <c r="AJ51" s="22">
        <v>5</v>
      </c>
      <c r="AK51" s="24" t="s">
        <v>1456</v>
      </c>
      <c r="AL51" s="24" t="s">
        <v>1457</v>
      </c>
      <c r="AM51" s="24" t="s">
        <v>1456</v>
      </c>
      <c r="AN51" s="22">
        <v>0</v>
      </c>
      <c r="AO51" s="22">
        <v>0</v>
      </c>
      <c r="AP51" s="22">
        <v>5109</v>
      </c>
      <c r="AQ51" s="22">
        <v>343741</v>
      </c>
      <c r="AR51" s="22">
        <v>0</v>
      </c>
      <c r="AS51" s="22">
        <v>0</v>
      </c>
      <c r="AT51" s="22">
        <v>0</v>
      </c>
      <c r="AU51" s="22">
        <v>0</v>
      </c>
      <c r="AV51" s="22">
        <v>3</v>
      </c>
      <c r="AW51" s="22">
        <v>3</v>
      </c>
      <c r="AX51" s="22">
        <v>0</v>
      </c>
      <c r="AY51" s="22">
        <v>0</v>
      </c>
      <c r="AZ51" s="24" t="s">
        <v>1508</v>
      </c>
      <c r="BA51" s="22">
        <v>160</v>
      </c>
      <c r="BB51" s="22">
        <v>151</v>
      </c>
      <c r="BC51" s="22">
        <v>19961952</v>
      </c>
      <c r="BD51" s="22">
        <v>2545000</v>
      </c>
      <c r="BE51" s="22">
        <v>17931759</v>
      </c>
      <c r="BF51" s="22">
        <v>0</v>
      </c>
      <c r="BG51" s="22">
        <v>40438711</v>
      </c>
      <c r="BH51" s="22">
        <v>0</v>
      </c>
      <c r="BI51" s="22">
        <v>3</v>
      </c>
      <c r="BJ51" s="22">
        <v>31</v>
      </c>
      <c r="BK51" s="22">
        <v>0</v>
      </c>
      <c r="BL51" s="22">
        <v>0</v>
      </c>
      <c r="BM51" s="22">
        <v>0</v>
      </c>
      <c r="BN51" s="22">
        <v>29</v>
      </c>
      <c r="BO51" s="22">
        <v>34</v>
      </c>
      <c r="BP51" s="22">
        <v>0</v>
      </c>
      <c r="BQ51" s="22">
        <v>5</v>
      </c>
    </row>
    <row r="52" spans="1:69" x14ac:dyDescent="0.35">
      <c r="A52" s="22" t="s">
        <v>114</v>
      </c>
      <c r="B52" s="22" t="s">
        <v>167</v>
      </c>
      <c r="C52" s="22" t="s">
        <v>214</v>
      </c>
      <c r="D52" s="22" t="s">
        <v>215</v>
      </c>
      <c r="E52" s="22">
        <v>46</v>
      </c>
      <c r="F52" s="22">
        <v>249307</v>
      </c>
      <c r="G52" s="22">
        <v>5</v>
      </c>
      <c r="H52" s="23">
        <v>2118</v>
      </c>
      <c r="I52" s="24" t="s">
        <v>1457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4" t="s">
        <v>1456</v>
      </c>
      <c r="Q52" s="24" t="s">
        <v>1457</v>
      </c>
      <c r="R52" s="23">
        <v>0.4</v>
      </c>
      <c r="S52" s="22">
        <v>160033.29</v>
      </c>
      <c r="T52" s="24" t="s">
        <v>1479</v>
      </c>
      <c r="U52" s="23">
        <v>52</v>
      </c>
      <c r="V52" s="23">
        <v>0</v>
      </c>
      <c r="W52" s="23">
        <v>58</v>
      </c>
      <c r="X52" s="23">
        <v>90</v>
      </c>
      <c r="Y52" s="23">
        <v>0</v>
      </c>
      <c r="Z52" s="23">
        <v>200</v>
      </c>
      <c r="AA52" s="23">
        <v>0</v>
      </c>
      <c r="AB52" s="23">
        <v>0</v>
      </c>
      <c r="AC52" s="23">
        <v>0</v>
      </c>
      <c r="AD52" s="23">
        <v>0</v>
      </c>
      <c r="AE52" s="23">
        <v>0</v>
      </c>
      <c r="AF52" s="23">
        <v>0</v>
      </c>
      <c r="AG52" s="23">
        <v>0</v>
      </c>
      <c r="AH52" s="24" t="s">
        <v>1457</v>
      </c>
      <c r="AI52" s="22">
        <v>7</v>
      </c>
      <c r="AJ52" s="22">
        <v>7</v>
      </c>
      <c r="AK52" s="24" t="s">
        <v>1457</v>
      </c>
      <c r="AL52" s="24" t="s">
        <v>1457</v>
      </c>
      <c r="AM52" s="24" t="s">
        <v>1457</v>
      </c>
      <c r="AN52" s="22">
        <v>6</v>
      </c>
      <c r="AO52" s="22">
        <v>0</v>
      </c>
      <c r="AP52" s="22">
        <v>1883</v>
      </c>
      <c r="AQ52" s="22">
        <v>145310.59</v>
      </c>
      <c r="AR52" s="22">
        <v>1</v>
      </c>
      <c r="AS52" s="22">
        <v>1</v>
      </c>
      <c r="AT52" s="22">
        <v>0</v>
      </c>
      <c r="AU52" s="22">
        <v>0</v>
      </c>
      <c r="AV52" s="22">
        <v>0</v>
      </c>
      <c r="AW52" s="22">
        <v>0</v>
      </c>
      <c r="AX52" s="22">
        <v>0</v>
      </c>
      <c r="AY52" s="22">
        <v>0</v>
      </c>
      <c r="AZ52" s="24" t="s">
        <v>1509</v>
      </c>
      <c r="BA52" s="22">
        <v>38</v>
      </c>
      <c r="BB52" s="22">
        <v>36</v>
      </c>
      <c r="BC52" s="22">
        <v>3215000</v>
      </c>
      <c r="BD52" s="22">
        <v>29000</v>
      </c>
      <c r="BE52" s="22">
        <v>720300000</v>
      </c>
      <c r="BF52" s="22">
        <v>0</v>
      </c>
      <c r="BG52" s="22">
        <v>723544000</v>
      </c>
      <c r="BH52" s="22">
        <v>19</v>
      </c>
      <c r="BI52" s="22">
        <v>28</v>
      </c>
      <c r="BJ52" s="22">
        <v>20</v>
      </c>
      <c r="BK52" s="22">
        <v>1</v>
      </c>
      <c r="BL52" s="22">
        <v>23</v>
      </c>
      <c r="BM52" s="22">
        <v>1</v>
      </c>
      <c r="BN52" s="22">
        <v>20</v>
      </c>
      <c r="BO52" s="22">
        <v>27</v>
      </c>
      <c r="BP52" s="22">
        <v>0</v>
      </c>
      <c r="BQ52" s="22">
        <v>1</v>
      </c>
    </row>
    <row r="53" spans="1:69" x14ac:dyDescent="0.35">
      <c r="A53" s="22" t="s">
        <v>114</v>
      </c>
      <c r="B53" s="22" t="s">
        <v>167</v>
      </c>
      <c r="C53" s="22" t="s">
        <v>216</v>
      </c>
      <c r="D53" s="22" t="s">
        <v>217</v>
      </c>
      <c r="E53" s="22">
        <v>157</v>
      </c>
      <c r="F53" s="22">
        <v>258809</v>
      </c>
      <c r="G53" s="22">
        <v>6</v>
      </c>
      <c r="H53" s="23">
        <v>2132.4299999999998</v>
      </c>
      <c r="I53" s="24" t="s">
        <v>1457</v>
      </c>
      <c r="J53" s="22">
        <v>4860666.6100000003</v>
      </c>
      <c r="K53" s="22">
        <v>511015.9</v>
      </c>
      <c r="L53" s="22">
        <v>837231.9</v>
      </c>
      <c r="M53" s="22">
        <v>8218127.71</v>
      </c>
      <c r="N53" s="22">
        <v>47451.34</v>
      </c>
      <c r="O53" s="22">
        <v>0</v>
      </c>
      <c r="P53" s="24" t="s">
        <v>1457</v>
      </c>
      <c r="Q53" s="24" t="s">
        <v>1457</v>
      </c>
      <c r="R53" s="23">
        <v>0.4</v>
      </c>
      <c r="S53" s="22">
        <v>198362.8</v>
      </c>
      <c r="T53" s="24" t="s">
        <v>1479</v>
      </c>
      <c r="U53" s="23">
        <v>109.61</v>
      </c>
      <c r="V53" s="23">
        <v>0</v>
      </c>
      <c r="W53" s="23">
        <v>0</v>
      </c>
      <c r="X53" s="23">
        <v>96.26</v>
      </c>
      <c r="Y53" s="23">
        <v>0.12</v>
      </c>
      <c r="Z53" s="23">
        <v>205.99</v>
      </c>
      <c r="AA53" s="23">
        <v>91.64</v>
      </c>
      <c r="AB53" s="23">
        <v>0</v>
      </c>
      <c r="AC53" s="23">
        <v>0</v>
      </c>
      <c r="AD53" s="23">
        <v>18.059999999999999</v>
      </c>
      <c r="AE53" s="23">
        <v>0</v>
      </c>
      <c r="AF53" s="23">
        <v>109.7</v>
      </c>
      <c r="AG53" s="23">
        <v>4.7300000000000004</v>
      </c>
      <c r="AH53" s="24" t="s">
        <v>1457</v>
      </c>
      <c r="AI53" s="22">
        <v>9</v>
      </c>
      <c r="AJ53" s="22">
        <v>9</v>
      </c>
      <c r="AK53" s="24" t="s">
        <v>1457</v>
      </c>
      <c r="AL53" s="24" t="s">
        <v>1457</v>
      </c>
      <c r="AM53" s="24" t="s">
        <v>1457</v>
      </c>
      <c r="AN53" s="22">
        <v>2</v>
      </c>
      <c r="AO53" s="22">
        <v>0</v>
      </c>
      <c r="AP53" s="22">
        <v>6207</v>
      </c>
      <c r="AQ53" s="22">
        <v>656453.38</v>
      </c>
      <c r="AR53" s="22">
        <v>0</v>
      </c>
      <c r="AS53" s="22">
        <v>0</v>
      </c>
      <c r="AT53" s="22">
        <v>0</v>
      </c>
      <c r="AU53" s="22">
        <v>0</v>
      </c>
      <c r="AV53" s="22">
        <v>17</v>
      </c>
      <c r="AW53" s="22">
        <v>17</v>
      </c>
      <c r="AX53" s="22">
        <v>0</v>
      </c>
      <c r="AY53" s="22">
        <v>0</v>
      </c>
      <c r="AZ53" s="24" t="s">
        <v>1510</v>
      </c>
      <c r="BA53" s="22">
        <v>261</v>
      </c>
      <c r="BB53" s="22">
        <v>234</v>
      </c>
      <c r="BC53" s="22">
        <v>21893836.510000002</v>
      </c>
      <c r="BD53" s="22">
        <v>11024120</v>
      </c>
      <c r="BE53" s="22">
        <v>46548929</v>
      </c>
      <c r="BF53" s="22">
        <v>3125000</v>
      </c>
      <c r="BG53" s="22">
        <v>82591885.510000005</v>
      </c>
      <c r="BH53" s="22">
        <v>245</v>
      </c>
      <c r="BI53" s="22">
        <v>19</v>
      </c>
      <c r="BJ53" s="22">
        <v>54</v>
      </c>
      <c r="BK53" s="22">
        <v>0</v>
      </c>
      <c r="BL53" s="22">
        <v>0</v>
      </c>
      <c r="BM53" s="22">
        <v>0</v>
      </c>
      <c r="BN53" s="22">
        <v>40</v>
      </c>
      <c r="BO53" s="22">
        <v>60</v>
      </c>
      <c r="BP53" s="22">
        <v>4</v>
      </c>
      <c r="BQ53" s="22">
        <v>0</v>
      </c>
    </row>
    <row r="54" spans="1:69" x14ac:dyDescent="0.35">
      <c r="A54" s="22" t="s">
        <v>114</v>
      </c>
      <c r="B54" s="22" t="s">
        <v>167</v>
      </c>
      <c r="C54" s="22" t="s">
        <v>218</v>
      </c>
      <c r="D54" s="22" t="s">
        <v>219</v>
      </c>
      <c r="E54" s="22">
        <v>52</v>
      </c>
      <c r="F54" s="22">
        <v>1077513</v>
      </c>
      <c r="G54" s="22">
        <v>7</v>
      </c>
      <c r="H54" s="23">
        <v>696.43</v>
      </c>
      <c r="I54" s="24" t="s">
        <v>1457</v>
      </c>
      <c r="J54" s="22">
        <v>1884366.15</v>
      </c>
      <c r="K54" s="22">
        <v>125394.96</v>
      </c>
      <c r="L54" s="22">
        <v>410621.34</v>
      </c>
      <c r="M54" s="22">
        <v>0</v>
      </c>
      <c r="N54" s="22">
        <v>5957.38</v>
      </c>
      <c r="O54" s="22">
        <v>162207.10999999999</v>
      </c>
      <c r="P54" s="24" t="s">
        <v>1457</v>
      </c>
      <c r="Q54" s="24" t="s">
        <v>1457</v>
      </c>
      <c r="R54" s="23">
        <v>0.4</v>
      </c>
      <c r="S54" s="22">
        <v>135834.03</v>
      </c>
      <c r="T54" s="24" t="s">
        <v>1479</v>
      </c>
      <c r="U54" s="23">
        <v>74.430000000000007</v>
      </c>
      <c r="V54" s="23">
        <v>0</v>
      </c>
      <c r="W54" s="23">
        <v>0</v>
      </c>
      <c r="X54" s="23">
        <v>0</v>
      </c>
      <c r="Y54" s="23">
        <v>0</v>
      </c>
      <c r="Z54" s="23">
        <v>74.430000000000007</v>
      </c>
      <c r="AA54" s="23">
        <v>64.900000000000006</v>
      </c>
      <c r="AB54" s="23">
        <v>0</v>
      </c>
      <c r="AC54" s="23">
        <v>0</v>
      </c>
      <c r="AD54" s="23">
        <v>0</v>
      </c>
      <c r="AE54" s="23">
        <v>0</v>
      </c>
      <c r="AF54" s="23">
        <v>64.900000000000006</v>
      </c>
      <c r="AG54" s="23">
        <v>0</v>
      </c>
      <c r="AH54" s="24" t="s">
        <v>1457</v>
      </c>
      <c r="AI54" s="22">
        <v>6</v>
      </c>
      <c r="AJ54" s="22">
        <v>6</v>
      </c>
      <c r="AK54" s="24" t="s">
        <v>1457</v>
      </c>
      <c r="AL54" s="24" t="s">
        <v>1457</v>
      </c>
      <c r="AM54" s="24" t="s">
        <v>1456</v>
      </c>
      <c r="AN54" s="22">
        <v>0</v>
      </c>
      <c r="AO54" s="22">
        <v>0</v>
      </c>
      <c r="AP54" s="22">
        <v>1726</v>
      </c>
      <c r="AQ54" s="22">
        <v>212698</v>
      </c>
      <c r="AR54" s="22">
        <v>0</v>
      </c>
      <c r="AS54" s="22">
        <v>0</v>
      </c>
      <c r="AT54" s="22">
        <v>0</v>
      </c>
      <c r="AU54" s="22">
        <v>0</v>
      </c>
      <c r="AV54" s="22">
        <v>0</v>
      </c>
      <c r="AW54" s="22">
        <v>0</v>
      </c>
      <c r="AX54" s="22">
        <v>0</v>
      </c>
      <c r="AY54" s="22">
        <v>0</v>
      </c>
      <c r="AZ54" s="24" t="s">
        <v>1511</v>
      </c>
      <c r="BA54" s="22">
        <v>63</v>
      </c>
      <c r="BB54" s="22">
        <v>52</v>
      </c>
      <c r="BC54" s="22">
        <v>4578000</v>
      </c>
      <c r="BD54" s="22">
        <v>1007000</v>
      </c>
      <c r="BE54" s="22">
        <v>30100000</v>
      </c>
      <c r="BF54" s="22">
        <v>0</v>
      </c>
      <c r="BG54" s="22">
        <v>35685000</v>
      </c>
      <c r="BH54" s="22">
        <v>0</v>
      </c>
      <c r="BI54" s="22">
        <v>0</v>
      </c>
      <c r="BJ54" s="22">
        <v>5</v>
      </c>
      <c r="BK54" s="22">
        <v>0</v>
      </c>
      <c r="BL54" s="22">
        <v>0</v>
      </c>
      <c r="BM54" s="22">
        <v>0</v>
      </c>
      <c r="BN54" s="22">
        <v>5</v>
      </c>
      <c r="BO54" s="22">
        <v>0</v>
      </c>
      <c r="BP54" s="22">
        <v>0</v>
      </c>
      <c r="BQ54" s="22">
        <v>4</v>
      </c>
    </row>
    <row r="55" spans="1:69" x14ac:dyDescent="0.35">
      <c r="A55" s="22" t="s">
        <v>114</v>
      </c>
      <c r="B55" s="22" t="s">
        <v>167</v>
      </c>
      <c r="C55" s="22" t="s">
        <v>220</v>
      </c>
      <c r="D55" s="22" t="s">
        <v>221</v>
      </c>
      <c r="E55" s="22">
        <v>52</v>
      </c>
      <c r="F55" s="22">
        <v>288474</v>
      </c>
      <c r="G55" s="22">
        <v>7</v>
      </c>
      <c r="H55" s="23">
        <v>1952</v>
      </c>
      <c r="I55" s="24" t="s">
        <v>1457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2500</v>
      </c>
      <c r="P55" s="24" t="s">
        <v>1457</v>
      </c>
      <c r="Q55" s="24" t="s">
        <v>1457</v>
      </c>
      <c r="R55" s="23">
        <v>0.25</v>
      </c>
      <c r="S55" s="22">
        <v>185725</v>
      </c>
      <c r="T55" s="24" t="s">
        <v>1486</v>
      </c>
      <c r="U55" s="23">
        <v>100</v>
      </c>
      <c r="V55" s="23">
        <v>0</v>
      </c>
      <c r="W55" s="23">
        <v>520</v>
      </c>
      <c r="X55" s="23">
        <v>0</v>
      </c>
      <c r="Y55" s="23">
        <v>0</v>
      </c>
      <c r="Z55" s="23">
        <v>620</v>
      </c>
      <c r="AA55" s="23">
        <v>30</v>
      </c>
      <c r="AB55" s="23">
        <v>0</v>
      </c>
      <c r="AC55" s="23">
        <v>0</v>
      </c>
      <c r="AD55" s="23">
        <v>0</v>
      </c>
      <c r="AE55" s="23">
        <v>0</v>
      </c>
      <c r="AF55" s="23">
        <v>30</v>
      </c>
      <c r="AG55" s="23">
        <v>2.7</v>
      </c>
      <c r="AH55" s="24" t="s">
        <v>1457</v>
      </c>
      <c r="AI55" s="22">
        <v>3</v>
      </c>
      <c r="AJ55" s="22">
        <v>3</v>
      </c>
      <c r="AK55" s="24" t="s">
        <v>1457</v>
      </c>
      <c r="AL55" s="24" t="s">
        <v>1457</v>
      </c>
      <c r="AM55" s="24" t="s">
        <v>1457</v>
      </c>
      <c r="AN55" s="22">
        <v>32</v>
      </c>
      <c r="AO55" s="22">
        <v>0</v>
      </c>
      <c r="AP55" s="22">
        <v>3722</v>
      </c>
      <c r="AQ55" s="22">
        <v>211349</v>
      </c>
      <c r="AR55" s="22">
        <v>0</v>
      </c>
      <c r="AS55" s="22">
        <v>0</v>
      </c>
      <c r="AT55" s="22">
        <v>0</v>
      </c>
      <c r="AU55" s="22">
        <v>0</v>
      </c>
      <c r="AV55" s="22">
        <v>0</v>
      </c>
      <c r="AW55" s="22">
        <v>0</v>
      </c>
      <c r="AX55" s="22">
        <v>0</v>
      </c>
      <c r="AY55" s="22">
        <v>0</v>
      </c>
      <c r="AZ55" s="24" t="s">
        <v>1512</v>
      </c>
      <c r="BA55" s="22">
        <v>181</v>
      </c>
      <c r="BB55" s="22">
        <v>164</v>
      </c>
      <c r="BC55" s="22">
        <v>15800000</v>
      </c>
      <c r="BD55" s="22">
        <v>0</v>
      </c>
      <c r="BE55" s="22">
        <v>13700000</v>
      </c>
      <c r="BF55" s="22">
        <v>27500</v>
      </c>
      <c r="BG55" s="22">
        <v>29527500</v>
      </c>
      <c r="BH55" s="22">
        <v>104</v>
      </c>
      <c r="BI55" s="22">
        <v>25</v>
      </c>
      <c r="BJ55" s="22">
        <v>29</v>
      </c>
      <c r="BK55" s="22">
        <v>0</v>
      </c>
      <c r="BL55" s="22">
        <v>0</v>
      </c>
      <c r="BM55" s="22">
        <v>0</v>
      </c>
      <c r="BN55" s="22">
        <v>27</v>
      </c>
      <c r="BO55" s="22">
        <v>62</v>
      </c>
      <c r="BP55" s="22">
        <v>9</v>
      </c>
      <c r="BQ55" s="22">
        <v>0</v>
      </c>
    </row>
    <row r="56" spans="1:69" x14ac:dyDescent="0.35">
      <c r="A56" s="22" t="s">
        <v>114</v>
      </c>
      <c r="B56" s="22" t="s">
        <v>167</v>
      </c>
      <c r="C56" s="22" t="s">
        <v>222</v>
      </c>
      <c r="D56" s="22" t="s">
        <v>223</v>
      </c>
      <c r="E56" s="22">
        <v>36</v>
      </c>
      <c r="F56" s="22">
        <v>300917</v>
      </c>
      <c r="G56" s="22">
        <v>3</v>
      </c>
      <c r="H56" s="23">
        <v>2447.92</v>
      </c>
      <c r="I56" s="24" t="s">
        <v>1457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4" t="s">
        <v>1456</v>
      </c>
      <c r="Q56" s="24" t="s">
        <v>1456</v>
      </c>
      <c r="R56" s="23">
        <v>0</v>
      </c>
      <c r="S56" s="22">
        <v>0</v>
      </c>
      <c r="T56" s="24"/>
      <c r="U56" s="23">
        <v>2.57</v>
      </c>
      <c r="V56" s="23">
        <v>0</v>
      </c>
      <c r="W56" s="23">
        <v>0</v>
      </c>
      <c r="X56" s="23">
        <v>102.193</v>
      </c>
      <c r="Y56" s="23">
        <v>0</v>
      </c>
      <c r="Z56" s="23">
        <v>104.76300000000001</v>
      </c>
      <c r="AA56" s="23">
        <v>4.1500000000000004</v>
      </c>
      <c r="AB56" s="23">
        <v>0</v>
      </c>
      <c r="AC56" s="23">
        <v>0</v>
      </c>
      <c r="AD56" s="23">
        <v>0</v>
      </c>
      <c r="AE56" s="23">
        <v>0</v>
      </c>
      <c r="AF56" s="23">
        <v>4.1500000000000004</v>
      </c>
      <c r="AG56" s="23">
        <v>0</v>
      </c>
      <c r="AH56" s="24" t="s">
        <v>1457</v>
      </c>
      <c r="AI56" s="22">
        <v>5</v>
      </c>
      <c r="AJ56" s="22">
        <v>5</v>
      </c>
      <c r="AK56" s="24" t="s">
        <v>1457</v>
      </c>
      <c r="AL56" s="24" t="s">
        <v>1457</v>
      </c>
      <c r="AM56" s="24" t="s">
        <v>1456</v>
      </c>
      <c r="AN56" s="22">
        <v>0</v>
      </c>
      <c r="AO56" s="22">
        <v>0</v>
      </c>
      <c r="AP56" s="22">
        <v>1708</v>
      </c>
      <c r="AQ56" s="22">
        <v>146191.21</v>
      </c>
      <c r="AR56" s="22">
        <v>3</v>
      </c>
      <c r="AS56" s="22">
        <v>3</v>
      </c>
      <c r="AT56" s="22">
        <v>0</v>
      </c>
      <c r="AU56" s="22">
        <v>0</v>
      </c>
      <c r="AV56" s="22">
        <v>0</v>
      </c>
      <c r="AW56" s="22">
        <v>0</v>
      </c>
      <c r="AX56" s="22">
        <v>0</v>
      </c>
      <c r="AY56" s="22">
        <v>0</v>
      </c>
      <c r="AZ56" s="24" t="s">
        <v>1513</v>
      </c>
      <c r="BA56" s="22">
        <v>29</v>
      </c>
      <c r="BB56" s="22">
        <v>29</v>
      </c>
      <c r="BC56" s="22">
        <v>3566762</v>
      </c>
      <c r="BD56" s="22">
        <v>1500</v>
      </c>
      <c r="BE56" s="22">
        <v>0</v>
      </c>
      <c r="BF56" s="22">
        <v>0</v>
      </c>
      <c r="BG56" s="22">
        <v>3568262</v>
      </c>
      <c r="BH56" s="22">
        <v>20</v>
      </c>
      <c r="BI56" s="22">
        <v>2.2799999999999998</v>
      </c>
      <c r="BJ56" s="22">
        <v>11</v>
      </c>
      <c r="BK56" s="22">
        <v>0</v>
      </c>
      <c r="BL56" s="22">
        <v>0</v>
      </c>
      <c r="BM56" s="22">
        <v>0</v>
      </c>
      <c r="BN56" s="22">
        <v>11</v>
      </c>
      <c r="BO56" s="22">
        <v>45.73</v>
      </c>
      <c r="BP56" s="22">
        <v>3</v>
      </c>
      <c r="BQ56" s="22">
        <v>0</v>
      </c>
    </row>
    <row r="57" spans="1:69" x14ac:dyDescent="0.35">
      <c r="A57" s="22" t="s">
        <v>114</v>
      </c>
      <c r="B57" s="22" t="s">
        <v>167</v>
      </c>
      <c r="C57" s="22" t="s">
        <v>224</v>
      </c>
      <c r="D57" s="22" t="s">
        <v>225</v>
      </c>
      <c r="E57" s="22">
        <v>95</v>
      </c>
      <c r="F57" s="22">
        <v>380915</v>
      </c>
      <c r="G57" s="22">
        <v>0</v>
      </c>
      <c r="H57" s="23">
        <v>2914.3</v>
      </c>
      <c r="I57" s="24" t="s">
        <v>1457</v>
      </c>
      <c r="J57" s="22">
        <v>3084432.27</v>
      </c>
      <c r="K57" s="22">
        <v>130890.55</v>
      </c>
      <c r="L57" s="22">
        <v>3875748.77</v>
      </c>
      <c r="M57" s="22">
        <v>6061050.8300000001</v>
      </c>
      <c r="N57" s="22">
        <v>294960.09999999998</v>
      </c>
      <c r="O57" s="22">
        <v>0</v>
      </c>
      <c r="P57" s="24" t="s">
        <v>1457</v>
      </c>
      <c r="Q57" s="24" t="s">
        <v>1457</v>
      </c>
      <c r="R57" s="23">
        <v>0.4</v>
      </c>
      <c r="S57" s="22">
        <v>230315</v>
      </c>
      <c r="T57" s="24" t="s">
        <v>1486</v>
      </c>
      <c r="U57" s="23">
        <v>1.84</v>
      </c>
      <c r="V57" s="23">
        <v>0</v>
      </c>
      <c r="W57" s="23">
        <v>0</v>
      </c>
      <c r="X57" s="23">
        <v>63.6</v>
      </c>
      <c r="Y57" s="23">
        <v>0</v>
      </c>
      <c r="Z57" s="23">
        <v>65.44</v>
      </c>
      <c r="AA57" s="23">
        <v>1.84</v>
      </c>
      <c r="AB57" s="23">
        <v>0</v>
      </c>
      <c r="AC57" s="23">
        <v>0</v>
      </c>
      <c r="AD57" s="23">
        <v>14.7</v>
      </c>
      <c r="AE57" s="23">
        <v>0</v>
      </c>
      <c r="AF57" s="23">
        <v>16.54</v>
      </c>
      <c r="AG57" s="23">
        <v>0</v>
      </c>
      <c r="AH57" s="24" t="s">
        <v>1457</v>
      </c>
      <c r="AI57" s="22">
        <v>9</v>
      </c>
      <c r="AJ57" s="22">
        <v>9</v>
      </c>
      <c r="AK57" s="24" t="s">
        <v>1457</v>
      </c>
      <c r="AL57" s="24" t="s">
        <v>1457</v>
      </c>
      <c r="AM57" s="24" t="s">
        <v>1456</v>
      </c>
      <c r="AN57" s="22">
        <v>0</v>
      </c>
      <c r="AO57" s="22">
        <v>0</v>
      </c>
      <c r="AP57" s="22">
        <v>7071</v>
      </c>
      <c r="AQ57" s="22">
        <v>517460</v>
      </c>
      <c r="AR57" s="22">
        <v>1</v>
      </c>
      <c r="AS57" s="22">
        <v>0</v>
      </c>
      <c r="AT57" s="22">
        <v>1</v>
      </c>
      <c r="AU57" s="22">
        <v>1</v>
      </c>
      <c r="AV57" s="22">
        <v>0</v>
      </c>
      <c r="AW57" s="22">
        <v>0</v>
      </c>
      <c r="AX57" s="22">
        <v>0</v>
      </c>
      <c r="AY57" s="22">
        <v>0</v>
      </c>
      <c r="AZ57" s="24" t="s">
        <v>1514</v>
      </c>
      <c r="BA57" s="22">
        <v>175</v>
      </c>
      <c r="BB57" s="22">
        <v>182</v>
      </c>
      <c r="BC57" s="22">
        <v>17293696.109999999</v>
      </c>
      <c r="BD57" s="22">
        <v>1622030</v>
      </c>
      <c r="BE57" s="22">
        <v>1161000</v>
      </c>
      <c r="BF57" s="22">
        <v>0</v>
      </c>
      <c r="BG57" s="22">
        <v>20076726.109999999</v>
      </c>
      <c r="BH57" s="22">
        <v>179</v>
      </c>
      <c r="BI57" s="22">
        <v>19.02</v>
      </c>
      <c r="BJ57" s="22">
        <v>40</v>
      </c>
      <c r="BK57" s="22">
        <v>0</v>
      </c>
      <c r="BL57" s="22">
        <v>0</v>
      </c>
      <c r="BM57" s="22">
        <v>0</v>
      </c>
      <c r="BN57" s="22">
        <v>19</v>
      </c>
      <c r="BO57" s="22">
        <v>30.58</v>
      </c>
      <c r="BP57" s="22">
        <v>39</v>
      </c>
      <c r="BQ57" s="22">
        <v>4</v>
      </c>
    </row>
    <row r="58" spans="1:69" x14ac:dyDescent="0.35">
      <c r="A58" s="22" t="s">
        <v>114</v>
      </c>
      <c r="B58" s="22" t="s">
        <v>167</v>
      </c>
      <c r="C58" s="22" t="s">
        <v>226</v>
      </c>
      <c r="D58" s="22" t="s">
        <v>227</v>
      </c>
      <c r="E58" s="22">
        <v>61</v>
      </c>
      <c r="F58" s="22">
        <v>620147</v>
      </c>
      <c r="G58" s="22">
        <v>7</v>
      </c>
      <c r="H58" s="23">
        <v>1692.17</v>
      </c>
      <c r="I58" s="24" t="s">
        <v>1457</v>
      </c>
      <c r="J58" s="22">
        <v>1896005.77</v>
      </c>
      <c r="K58" s="22">
        <v>400561.57</v>
      </c>
      <c r="L58" s="22">
        <v>0</v>
      </c>
      <c r="M58" s="22">
        <v>6295637.6100000003</v>
      </c>
      <c r="N58" s="22">
        <v>143201.60999999999</v>
      </c>
      <c r="O58" s="22">
        <v>4440829.4800000004</v>
      </c>
      <c r="P58" s="24" t="s">
        <v>1457</v>
      </c>
      <c r="Q58" s="24" t="s">
        <v>1456</v>
      </c>
      <c r="R58" s="23">
        <v>0</v>
      </c>
      <c r="S58" s="22">
        <v>0</v>
      </c>
      <c r="T58" s="24"/>
      <c r="U58" s="23">
        <v>1171.49</v>
      </c>
      <c r="V58" s="23">
        <v>0</v>
      </c>
      <c r="W58" s="23">
        <v>0</v>
      </c>
      <c r="X58" s="23">
        <v>166.91</v>
      </c>
      <c r="Y58" s="23">
        <v>0</v>
      </c>
      <c r="Z58" s="23">
        <v>1338.4</v>
      </c>
      <c r="AA58" s="23">
        <v>17.420000000000002</v>
      </c>
      <c r="AB58" s="23">
        <v>0</v>
      </c>
      <c r="AC58" s="23">
        <v>0</v>
      </c>
      <c r="AD58" s="23">
        <v>0</v>
      </c>
      <c r="AE58" s="23">
        <v>0</v>
      </c>
      <c r="AF58" s="23">
        <v>17.420000000000002</v>
      </c>
      <c r="AG58" s="23">
        <v>8.1999999999999993</v>
      </c>
      <c r="AH58" s="24" t="s">
        <v>1457</v>
      </c>
      <c r="AI58" s="22">
        <v>9</v>
      </c>
      <c r="AJ58" s="22">
        <v>9</v>
      </c>
      <c r="AK58" s="24" t="s">
        <v>1457</v>
      </c>
      <c r="AL58" s="24" t="s">
        <v>1457</v>
      </c>
      <c r="AM58" s="24" t="s">
        <v>1457</v>
      </c>
      <c r="AN58" s="22">
        <v>5</v>
      </c>
      <c r="AO58" s="22">
        <v>0</v>
      </c>
      <c r="AP58" s="22">
        <v>3107</v>
      </c>
      <c r="AQ58" s="22">
        <v>383478.23</v>
      </c>
      <c r="AR58" s="22">
        <v>1</v>
      </c>
      <c r="AS58" s="22">
        <v>0</v>
      </c>
      <c r="AT58" s="22">
        <v>1</v>
      </c>
      <c r="AU58" s="22">
        <v>1</v>
      </c>
      <c r="AV58" s="22">
        <v>2</v>
      </c>
      <c r="AW58" s="22">
        <v>1</v>
      </c>
      <c r="AX58" s="22">
        <v>1</v>
      </c>
      <c r="AY58" s="22">
        <v>1</v>
      </c>
      <c r="AZ58" s="24" t="s">
        <v>1515</v>
      </c>
      <c r="BA58" s="22">
        <v>82</v>
      </c>
      <c r="BB58" s="22">
        <v>76</v>
      </c>
      <c r="BC58" s="22">
        <v>3829713</v>
      </c>
      <c r="BD58" s="22">
        <v>15892000</v>
      </c>
      <c r="BE58" s="22">
        <v>14695266</v>
      </c>
      <c r="BF58" s="22">
        <v>0</v>
      </c>
      <c r="BG58" s="22">
        <v>34416979</v>
      </c>
      <c r="BH58" s="22">
        <v>54</v>
      </c>
      <c r="BI58" s="22">
        <v>18</v>
      </c>
      <c r="BJ58" s="22">
        <v>20</v>
      </c>
      <c r="BK58" s="22">
        <v>0</v>
      </c>
      <c r="BL58" s="22">
        <v>0</v>
      </c>
      <c r="BM58" s="22">
        <v>0</v>
      </c>
      <c r="BN58" s="22">
        <v>20</v>
      </c>
      <c r="BO58" s="22">
        <v>62</v>
      </c>
      <c r="BP58" s="22">
        <v>6</v>
      </c>
      <c r="BQ58" s="22">
        <v>0</v>
      </c>
    </row>
    <row r="59" spans="1:69" x14ac:dyDescent="0.35">
      <c r="A59" s="22" t="s">
        <v>114</v>
      </c>
      <c r="B59" s="22" t="s">
        <v>167</v>
      </c>
      <c r="C59" s="22" t="s">
        <v>228</v>
      </c>
      <c r="D59" s="22" t="s">
        <v>229</v>
      </c>
      <c r="E59" s="22">
        <v>33</v>
      </c>
      <c r="F59" s="22">
        <v>1927322</v>
      </c>
      <c r="G59" s="22">
        <v>4</v>
      </c>
      <c r="H59" s="23">
        <v>1934</v>
      </c>
      <c r="I59" s="24" t="s">
        <v>1457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4" t="s">
        <v>1457</v>
      </c>
      <c r="Q59" s="24" t="s">
        <v>1457</v>
      </c>
      <c r="R59" s="23">
        <v>0.25</v>
      </c>
      <c r="S59" s="22">
        <v>68377.429999999993</v>
      </c>
      <c r="T59" s="24" t="s">
        <v>1486</v>
      </c>
      <c r="U59" s="23">
        <v>570.08000000000004</v>
      </c>
      <c r="V59" s="23">
        <v>0</v>
      </c>
      <c r="W59" s="23">
        <v>0</v>
      </c>
      <c r="X59" s="23">
        <v>0</v>
      </c>
      <c r="Y59" s="23">
        <v>0</v>
      </c>
      <c r="Z59" s="23">
        <v>570.08000000000004</v>
      </c>
      <c r="AA59" s="23">
        <v>7.08</v>
      </c>
      <c r="AB59" s="23">
        <v>0</v>
      </c>
      <c r="AC59" s="23">
        <v>0</v>
      </c>
      <c r="AD59" s="23">
        <v>0</v>
      </c>
      <c r="AE59" s="23">
        <v>0</v>
      </c>
      <c r="AF59" s="23">
        <v>7.08</v>
      </c>
      <c r="AG59" s="23">
        <v>0</v>
      </c>
      <c r="AH59" s="24" t="s">
        <v>1457</v>
      </c>
      <c r="AI59" s="22">
        <v>16</v>
      </c>
      <c r="AJ59" s="22">
        <v>16</v>
      </c>
      <c r="AK59" s="24" t="s">
        <v>1457</v>
      </c>
      <c r="AL59" s="24" t="s">
        <v>1457</v>
      </c>
      <c r="AM59" s="24" t="s">
        <v>1457</v>
      </c>
      <c r="AN59" s="22">
        <v>16</v>
      </c>
      <c r="AO59" s="22">
        <v>0</v>
      </c>
      <c r="AP59" s="22">
        <v>1700</v>
      </c>
      <c r="AQ59" s="22">
        <v>214802.56</v>
      </c>
      <c r="AR59" s="22">
        <v>0</v>
      </c>
      <c r="AS59" s="22">
        <v>0</v>
      </c>
      <c r="AT59" s="22">
        <v>0</v>
      </c>
      <c r="AU59" s="22">
        <v>0</v>
      </c>
      <c r="AV59" s="22">
        <v>0</v>
      </c>
      <c r="AW59" s="22">
        <v>0</v>
      </c>
      <c r="AX59" s="22">
        <v>0</v>
      </c>
      <c r="AY59" s="22">
        <v>0</v>
      </c>
      <c r="AZ59" s="24" t="s">
        <v>1516</v>
      </c>
      <c r="BA59" s="22">
        <v>30</v>
      </c>
      <c r="BB59" s="22">
        <v>24</v>
      </c>
      <c r="BC59" s="22">
        <v>4146100</v>
      </c>
      <c r="BD59" s="22">
        <v>0</v>
      </c>
      <c r="BE59" s="22">
        <v>757000</v>
      </c>
      <c r="BF59" s="22">
        <v>0</v>
      </c>
      <c r="BG59" s="22">
        <v>4903100</v>
      </c>
      <c r="BH59" s="22">
        <v>0</v>
      </c>
      <c r="BI59" s="22">
        <v>7</v>
      </c>
      <c r="BJ59" s="22">
        <v>6</v>
      </c>
      <c r="BK59" s="22">
        <v>0</v>
      </c>
      <c r="BL59" s="22">
        <v>0</v>
      </c>
      <c r="BM59" s="22">
        <v>0</v>
      </c>
      <c r="BN59" s="22">
        <v>6</v>
      </c>
      <c r="BO59" s="22">
        <v>14</v>
      </c>
      <c r="BP59" s="22">
        <v>1</v>
      </c>
      <c r="BQ59" s="22">
        <v>0</v>
      </c>
    </row>
    <row r="60" spans="1:69" x14ac:dyDescent="0.35">
      <c r="A60" s="22" t="s">
        <v>114</v>
      </c>
      <c r="B60" s="22" t="s">
        <v>167</v>
      </c>
      <c r="C60" s="22" t="s">
        <v>230</v>
      </c>
      <c r="D60" s="22" t="s">
        <v>231</v>
      </c>
      <c r="E60" s="22">
        <v>53</v>
      </c>
      <c r="F60" s="22">
        <v>2145028</v>
      </c>
      <c r="G60" s="22">
        <v>5</v>
      </c>
      <c r="H60" s="23">
        <v>1158</v>
      </c>
      <c r="I60" s="24" t="s">
        <v>1457</v>
      </c>
      <c r="J60" s="22">
        <v>0</v>
      </c>
      <c r="K60" s="22">
        <v>42929</v>
      </c>
      <c r="L60" s="22">
        <v>0</v>
      </c>
      <c r="M60" s="22">
        <v>0</v>
      </c>
      <c r="N60" s="22">
        <v>0</v>
      </c>
      <c r="O60" s="22">
        <v>0</v>
      </c>
      <c r="P60" s="24" t="s">
        <v>1457</v>
      </c>
      <c r="Q60" s="24" t="s">
        <v>1456</v>
      </c>
      <c r="R60" s="23">
        <v>0</v>
      </c>
      <c r="S60" s="22">
        <v>0</v>
      </c>
      <c r="T60" s="24"/>
      <c r="U60" s="23">
        <v>438</v>
      </c>
      <c r="V60" s="23">
        <v>0</v>
      </c>
      <c r="W60" s="23">
        <v>0</v>
      </c>
      <c r="X60" s="23">
        <v>0</v>
      </c>
      <c r="Y60" s="23">
        <v>0</v>
      </c>
      <c r="Z60" s="23">
        <v>438</v>
      </c>
      <c r="AA60" s="23">
        <v>27</v>
      </c>
      <c r="AB60" s="23">
        <v>0</v>
      </c>
      <c r="AC60" s="23">
        <v>0</v>
      </c>
      <c r="AD60" s="23">
        <v>0</v>
      </c>
      <c r="AE60" s="23">
        <v>0</v>
      </c>
      <c r="AF60" s="23">
        <v>27</v>
      </c>
      <c r="AG60" s="23">
        <v>0</v>
      </c>
      <c r="AH60" s="24" t="s">
        <v>1457</v>
      </c>
      <c r="AI60" s="22">
        <v>2</v>
      </c>
      <c r="AJ60" s="22">
        <v>2</v>
      </c>
      <c r="AK60" s="24" t="s">
        <v>1457</v>
      </c>
      <c r="AL60" s="24" t="s">
        <v>1457</v>
      </c>
      <c r="AM60" s="24" t="s">
        <v>1457</v>
      </c>
      <c r="AN60" s="22">
        <v>16</v>
      </c>
      <c r="AO60" s="22">
        <v>0</v>
      </c>
      <c r="AP60" s="22">
        <v>917</v>
      </c>
      <c r="AQ60" s="22">
        <v>434001.84</v>
      </c>
      <c r="AR60" s="22">
        <v>0</v>
      </c>
      <c r="AS60" s="22">
        <v>0</v>
      </c>
      <c r="AT60" s="22">
        <v>0</v>
      </c>
      <c r="AU60" s="22">
        <v>0</v>
      </c>
      <c r="AV60" s="22">
        <v>1</v>
      </c>
      <c r="AW60" s="22">
        <v>1</v>
      </c>
      <c r="AX60" s="22">
        <v>0</v>
      </c>
      <c r="AY60" s="22">
        <v>0</v>
      </c>
      <c r="AZ60" s="24" t="s">
        <v>1517</v>
      </c>
      <c r="BA60" s="22">
        <v>34</v>
      </c>
      <c r="BB60" s="22">
        <v>32</v>
      </c>
      <c r="BC60" s="22">
        <v>2039000</v>
      </c>
      <c r="BD60" s="22">
        <v>1691500</v>
      </c>
      <c r="BE60" s="22">
        <v>2890000</v>
      </c>
      <c r="BF60" s="22">
        <v>1041055</v>
      </c>
      <c r="BG60" s="22">
        <v>7661555</v>
      </c>
      <c r="BH60" s="22">
        <v>0</v>
      </c>
      <c r="BI60" s="22">
        <v>11.7</v>
      </c>
      <c r="BJ60" s="22">
        <v>3</v>
      </c>
      <c r="BK60" s="22">
        <v>0</v>
      </c>
      <c r="BL60" s="22">
        <v>0</v>
      </c>
      <c r="BM60" s="22">
        <v>0</v>
      </c>
      <c r="BN60" s="22">
        <v>3</v>
      </c>
      <c r="BO60" s="22">
        <v>0</v>
      </c>
      <c r="BP60" s="22">
        <v>6</v>
      </c>
      <c r="BQ60" s="22">
        <v>0</v>
      </c>
    </row>
    <row r="61" spans="1:69" x14ac:dyDescent="0.35">
      <c r="A61" s="22" t="s">
        <v>114</v>
      </c>
      <c r="B61" s="22" t="s">
        <v>167</v>
      </c>
      <c r="C61" s="22" t="s">
        <v>232</v>
      </c>
      <c r="D61" s="22" t="s">
        <v>233</v>
      </c>
      <c r="E61" s="22">
        <v>238</v>
      </c>
      <c r="F61" s="22">
        <v>3016497</v>
      </c>
      <c r="G61" s="22">
        <v>7</v>
      </c>
      <c r="H61" s="23">
        <v>267</v>
      </c>
      <c r="I61" s="24" t="s">
        <v>1457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4" t="s">
        <v>1456</v>
      </c>
      <c r="Q61" s="24" t="s">
        <v>1456</v>
      </c>
      <c r="R61" s="23">
        <v>0</v>
      </c>
      <c r="S61" s="22">
        <v>0</v>
      </c>
      <c r="T61" s="24"/>
      <c r="U61" s="23">
        <v>56.8</v>
      </c>
      <c r="V61" s="23">
        <v>0</v>
      </c>
      <c r="W61" s="23">
        <v>0</v>
      </c>
      <c r="X61" s="23">
        <v>0</v>
      </c>
      <c r="Y61" s="23">
        <v>0</v>
      </c>
      <c r="Z61" s="23">
        <v>56.8</v>
      </c>
      <c r="AA61" s="23">
        <v>45.26</v>
      </c>
      <c r="AB61" s="23">
        <v>0</v>
      </c>
      <c r="AC61" s="23">
        <v>0</v>
      </c>
      <c r="AD61" s="23">
        <v>0</v>
      </c>
      <c r="AE61" s="23">
        <v>0</v>
      </c>
      <c r="AF61" s="23">
        <v>45.26</v>
      </c>
      <c r="AG61" s="23">
        <v>1.25</v>
      </c>
      <c r="AH61" s="24" t="s">
        <v>1457</v>
      </c>
      <c r="AI61" s="22">
        <v>5</v>
      </c>
      <c r="AJ61" s="22">
        <v>4</v>
      </c>
      <c r="AK61" s="24" t="s">
        <v>1457</v>
      </c>
      <c r="AL61" s="24" t="s">
        <v>1457</v>
      </c>
      <c r="AM61" s="24" t="s">
        <v>1456</v>
      </c>
      <c r="AN61" s="22">
        <v>0</v>
      </c>
      <c r="AO61" s="22">
        <v>0</v>
      </c>
      <c r="AP61" s="22">
        <v>1320</v>
      </c>
      <c r="AQ61" s="22">
        <v>211293</v>
      </c>
      <c r="AR61" s="22">
        <v>0</v>
      </c>
      <c r="AS61" s="22">
        <v>0</v>
      </c>
      <c r="AT61" s="22">
        <v>0</v>
      </c>
      <c r="AU61" s="22">
        <v>0</v>
      </c>
      <c r="AV61" s="22">
        <v>0</v>
      </c>
      <c r="AW61" s="22">
        <v>0</v>
      </c>
      <c r="AX61" s="22">
        <v>0</v>
      </c>
      <c r="AY61" s="22">
        <v>0</v>
      </c>
      <c r="AZ61" s="24" t="s">
        <v>1518</v>
      </c>
      <c r="BA61" s="22">
        <v>83</v>
      </c>
      <c r="BB61" s="22">
        <v>80</v>
      </c>
      <c r="BC61" s="22">
        <v>0</v>
      </c>
      <c r="BD61" s="22">
        <v>0</v>
      </c>
      <c r="BE61" s="22">
        <v>0</v>
      </c>
      <c r="BF61" s="22">
        <v>0</v>
      </c>
      <c r="BG61" s="22">
        <v>0</v>
      </c>
      <c r="BH61" s="22">
        <v>0</v>
      </c>
      <c r="BI61" s="22">
        <v>5</v>
      </c>
      <c r="BJ61" s="22">
        <v>1</v>
      </c>
      <c r="BK61" s="22">
        <v>1</v>
      </c>
      <c r="BL61" s="22">
        <v>119</v>
      </c>
      <c r="BM61" s="22">
        <v>3</v>
      </c>
      <c r="BN61" s="22">
        <v>1</v>
      </c>
      <c r="BO61" s="22">
        <v>60</v>
      </c>
      <c r="BP61" s="22">
        <v>1</v>
      </c>
      <c r="BQ61" s="22">
        <v>0</v>
      </c>
    </row>
    <row r="62" spans="1:69" x14ac:dyDescent="0.35">
      <c r="A62" s="22" t="s">
        <v>114</v>
      </c>
      <c r="B62" s="22" t="s">
        <v>167</v>
      </c>
      <c r="C62" s="22" t="s">
        <v>234</v>
      </c>
      <c r="D62" s="22" t="s">
        <v>235</v>
      </c>
      <c r="E62" s="22">
        <v>40</v>
      </c>
      <c r="F62" s="22">
        <v>346125</v>
      </c>
      <c r="G62" s="22">
        <v>2</v>
      </c>
      <c r="H62" s="23">
        <v>2364</v>
      </c>
      <c r="I62" s="24" t="s">
        <v>1457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4" t="s">
        <v>1456</v>
      </c>
      <c r="Q62" s="24" t="s">
        <v>1456</v>
      </c>
      <c r="R62" s="23">
        <v>0</v>
      </c>
      <c r="S62" s="22">
        <v>0</v>
      </c>
      <c r="T62" s="24"/>
      <c r="U62" s="23">
        <v>3</v>
      </c>
      <c r="V62" s="23">
        <v>0</v>
      </c>
      <c r="W62" s="23">
        <v>0</v>
      </c>
      <c r="X62" s="23">
        <v>101.09</v>
      </c>
      <c r="Y62" s="23">
        <v>0</v>
      </c>
      <c r="Z62" s="23">
        <v>104.09</v>
      </c>
      <c r="AA62" s="23">
        <v>0.44</v>
      </c>
      <c r="AB62" s="23">
        <v>0</v>
      </c>
      <c r="AC62" s="23">
        <v>0</v>
      </c>
      <c r="AD62" s="23">
        <v>0</v>
      </c>
      <c r="AE62" s="23">
        <v>2.4</v>
      </c>
      <c r="AF62" s="23">
        <v>2.84</v>
      </c>
      <c r="AG62" s="23">
        <v>0</v>
      </c>
      <c r="AH62" s="24" t="s">
        <v>1457</v>
      </c>
      <c r="AI62" s="22">
        <v>6</v>
      </c>
      <c r="AJ62" s="22">
        <v>6</v>
      </c>
      <c r="AK62" s="24" t="s">
        <v>1456</v>
      </c>
      <c r="AL62" s="24" t="s">
        <v>1457</v>
      </c>
      <c r="AM62" s="24" t="s">
        <v>1457</v>
      </c>
      <c r="AN62" s="22">
        <v>25</v>
      </c>
      <c r="AO62" s="22">
        <v>0</v>
      </c>
      <c r="AP62" s="22">
        <v>808</v>
      </c>
      <c r="AQ62" s="22">
        <v>140763</v>
      </c>
      <c r="AR62" s="22">
        <v>0</v>
      </c>
      <c r="AS62" s="22">
        <v>0</v>
      </c>
      <c r="AT62" s="22">
        <v>0</v>
      </c>
      <c r="AU62" s="22">
        <v>0</v>
      </c>
      <c r="AV62" s="22">
        <v>0</v>
      </c>
      <c r="AW62" s="22">
        <v>0</v>
      </c>
      <c r="AX62" s="22">
        <v>0</v>
      </c>
      <c r="AY62" s="22">
        <v>0</v>
      </c>
      <c r="AZ62" s="24" t="s">
        <v>1519</v>
      </c>
      <c r="BA62" s="22">
        <v>24</v>
      </c>
      <c r="BB62" s="22">
        <v>24</v>
      </c>
      <c r="BC62" s="22">
        <v>2782000</v>
      </c>
      <c r="BD62" s="22">
        <v>10000</v>
      </c>
      <c r="BE62" s="22">
        <v>636000</v>
      </c>
      <c r="BF62" s="22">
        <v>0</v>
      </c>
      <c r="BG62" s="22">
        <v>3428000</v>
      </c>
      <c r="BH62" s="22">
        <v>21</v>
      </c>
      <c r="BI62" s="22">
        <v>14</v>
      </c>
      <c r="BJ62" s="22">
        <v>6</v>
      </c>
      <c r="BK62" s="22">
        <v>0</v>
      </c>
      <c r="BL62" s="22">
        <v>0</v>
      </c>
      <c r="BM62" s="22">
        <v>0</v>
      </c>
      <c r="BN62" s="22">
        <v>3</v>
      </c>
      <c r="BO62" s="22">
        <v>60</v>
      </c>
      <c r="BP62" s="22">
        <v>0</v>
      </c>
      <c r="BQ62" s="22">
        <v>1</v>
      </c>
    </row>
    <row r="63" spans="1:69" x14ac:dyDescent="0.35">
      <c r="A63" s="22" t="s">
        <v>114</v>
      </c>
      <c r="B63" s="22" t="s">
        <v>167</v>
      </c>
      <c r="C63" s="22" t="s">
        <v>236</v>
      </c>
      <c r="D63" s="22" t="s">
        <v>237</v>
      </c>
      <c r="E63" s="22">
        <v>237</v>
      </c>
      <c r="F63" s="22">
        <v>256021</v>
      </c>
      <c r="G63" s="22">
        <v>7</v>
      </c>
      <c r="H63" s="23">
        <v>2140.66</v>
      </c>
      <c r="I63" s="24" t="s">
        <v>1457</v>
      </c>
      <c r="J63" s="22">
        <v>3433345</v>
      </c>
      <c r="K63" s="22">
        <v>405559</v>
      </c>
      <c r="L63" s="22">
        <v>59570</v>
      </c>
      <c r="M63" s="22">
        <v>2219253</v>
      </c>
      <c r="N63" s="22">
        <v>413730</v>
      </c>
      <c r="O63" s="22">
        <v>2771314</v>
      </c>
      <c r="P63" s="24" t="s">
        <v>1457</v>
      </c>
      <c r="Q63" s="24" t="s">
        <v>1457</v>
      </c>
      <c r="R63" s="23">
        <v>0.4</v>
      </c>
      <c r="S63" s="22">
        <v>923707</v>
      </c>
      <c r="T63" s="24" t="s">
        <v>1479</v>
      </c>
      <c r="U63" s="23">
        <v>83.32</v>
      </c>
      <c r="V63" s="23">
        <v>0</v>
      </c>
      <c r="W63" s="23">
        <v>0</v>
      </c>
      <c r="X63" s="23">
        <v>44.73</v>
      </c>
      <c r="Y63" s="23">
        <v>0</v>
      </c>
      <c r="Z63" s="23">
        <v>128.05000000000001</v>
      </c>
      <c r="AA63" s="23">
        <v>71.09</v>
      </c>
      <c r="AB63" s="23">
        <v>0</v>
      </c>
      <c r="AC63" s="23">
        <v>0</v>
      </c>
      <c r="AD63" s="23">
        <v>15.04</v>
      </c>
      <c r="AE63" s="23">
        <v>0</v>
      </c>
      <c r="AF63" s="23">
        <v>86.13</v>
      </c>
      <c r="AG63" s="23">
        <v>18.82</v>
      </c>
      <c r="AH63" s="24" t="s">
        <v>1457</v>
      </c>
      <c r="AI63" s="22">
        <v>12</v>
      </c>
      <c r="AJ63" s="22">
        <v>12</v>
      </c>
      <c r="AK63" s="24" t="s">
        <v>1457</v>
      </c>
      <c r="AL63" s="24" t="s">
        <v>1457</v>
      </c>
      <c r="AM63" s="24" t="s">
        <v>1456</v>
      </c>
      <c r="AN63" s="22">
        <v>0</v>
      </c>
      <c r="AO63" s="22">
        <v>0</v>
      </c>
      <c r="AP63" s="22">
        <v>14319</v>
      </c>
      <c r="AQ63" s="22">
        <v>788304</v>
      </c>
      <c r="AR63" s="22">
        <v>1</v>
      </c>
      <c r="AS63" s="22">
        <v>0</v>
      </c>
      <c r="AT63" s="22">
        <v>1</v>
      </c>
      <c r="AU63" s="22">
        <v>1</v>
      </c>
      <c r="AV63" s="22">
        <v>2</v>
      </c>
      <c r="AW63" s="22">
        <v>2</v>
      </c>
      <c r="AX63" s="22">
        <v>0</v>
      </c>
      <c r="AY63" s="22">
        <v>0</v>
      </c>
      <c r="AZ63" s="24" t="s">
        <v>1501</v>
      </c>
      <c r="BA63" s="22">
        <v>423</v>
      </c>
      <c r="BB63" s="22">
        <v>417</v>
      </c>
      <c r="BC63" s="22">
        <v>50585050</v>
      </c>
      <c r="BD63" s="22">
        <v>5566800</v>
      </c>
      <c r="BE63" s="22">
        <v>15497400</v>
      </c>
      <c r="BF63" s="22">
        <v>276000</v>
      </c>
      <c r="BG63" s="22">
        <v>71925250</v>
      </c>
      <c r="BH63" s="22">
        <v>457</v>
      </c>
      <c r="BI63" s="22">
        <v>18.5</v>
      </c>
      <c r="BJ63" s="22">
        <v>44</v>
      </c>
      <c r="BK63" s="22">
        <v>0</v>
      </c>
      <c r="BL63" s="22">
        <v>0</v>
      </c>
      <c r="BM63" s="22">
        <v>0</v>
      </c>
      <c r="BN63" s="22">
        <v>41</v>
      </c>
      <c r="BO63" s="22">
        <v>48</v>
      </c>
      <c r="BP63" s="22">
        <v>4</v>
      </c>
      <c r="BQ63" s="22">
        <v>5</v>
      </c>
    </row>
    <row r="64" spans="1:69" x14ac:dyDescent="0.35">
      <c r="A64" s="22" t="s">
        <v>114</v>
      </c>
      <c r="B64" s="22" t="s">
        <v>167</v>
      </c>
      <c r="C64" s="22" t="s">
        <v>238</v>
      </c>
      <c r="D64" s="22" t="s">
        <v>239</v>
      </c>
      <c r="E64" s="22">
        <v>11</v>
      </c>
      <c r="F64" s="22">
        <v>91516</v>
      </c>
      <c r="G64" s="22">
        <v>1</v>
      </c>
      <c r="H64" s="23">
        <v>560</v>
      </c>
      <c r="I64" s="24" t="s">
        <v>1457</v>
      </c>
      <c r="J64" s="22">
        <v>785361.97</v>
      </c>
      <c r="K64" s="22">
        <v>15536</v>
      </c>
      <c r="L64" s="22">
        <v>251945.79</v>
      </c>
      <c r="M64" s="22">
        <v>7180.7</v>
      </c>
      <c r="N64" s="22">
        <v>1519.8</v>
      </c>
      <c r="O64" s="22">
        <v>0</v>
      </c>
      <c r="P64" s="24" t="s">
        <v>1457</v>
      </c>
      <c r="Q64" s="24" t="s">
        <v>1457</v>
      </c>
      <c r="R64" s="23">
        <v>0.4</v>
      </c>
      <c r="S64" s="22">
        <v>92360.66</v>
      </c>
      <c r="T64" s="24" t="s">
        <v>1486</v>
      </c>
      <c r="U64" s="23">
        <v>2.25</v>
      </c>
      <c r="V64" s="23">
        <v>0</v>
      </c>
      <c r="W64" s="23">
        <v>212</v>
      </c>
      <c r="X64" s="23">
        <v>0</v>
      </c>
      <c r="Y64" s="23">
        <v>0</v>
      </c>
      <c r="Z64" s="23">
        <v>214.25</v>
      </c>
      <c r="AA64" s="23">
        <v>3.66</v>
      </c>
      <c r="AB64" s="23">
        <v>0</v>
      </c>
      <c r="AC64" s="23">
        <v>0</v>
      </c>
      <c r="AD64" s="23">
        <v>0</v>
      </c>
      <c r="AE64" s="23">
        <v>0</v>
      </c>
      <c r="AF64" s="23">
        <v>3.66</v>
      </c>
      <c r="AG64" s="23">
        <v>0</v>
      </c>
      <c r="AH64" s="24" t="s">
        <v>1457</v>
      </c>
      <c r="AI64" s="22">
        <v>2</v>
      </c>
      <c r="AJ64" s="22">
        <v>2</v>
      </c>
      <c r="AK64" s="24" t="s">
        <v>1457</v>
      </c>
      <c r="AL64" s="24" t="s">
        <v>1457</v>
      </c>
      <c r="AM64" s="24" t="s">
        <v>1457</v>
      </c>
      <c r="AN64" s="22">
        <v>16</v>
      </c>
      <c r="AO64" s="22">
        <v>0</v>
      </c>
      <c r="AP64" s="22">
        <v>650</v>
      </c>
      <c r="AQ64" s="22">
        <v>46026.42</v>
      </c>
      <c r="AR64" s="22">
        <v>0</v>
      </c>
      <c r="AS64" s="22">
        <v>0</v>
      </c>
      <c r="AT64" s="22">
        <v>0</v>
      </c>
      <c r="AU64" s="22">
        <v>0</v>
      </c>
      <c r="AV64" s="22">
        <v>0</v>
      </c>
      <c r="AW64" s="22">
        <v>0</v>
      </c>
      <c r="AX64" s="22">
        <v>0</v>
      </c>
      <c r="AY64" s="22">
        <v>0</v>
      </c>
      <c r="AZ64" s="24" t="s">
        <v>1520</v>
      </c>
      <c r="BA64" s="22">
        <v>17</v>
      </c>
      <c r="BB64" s="22">
        <v>17</v>
      </c>
      <c r="BC64" s="22">
        <v>1527200</v>
      </c>
      <c r="BD64" s="22">
        <v>1318903</v>
      </c>
      <c r="BE64" s="22">
        <v>0</v>
      </c>
      <c r="BF64" s="22">
        <v>0</v>
      </c>
      <c r="BG64" s="22">
        <v>2846103</v>
      </c>
      <c r="BH64" s="22">
        <v>0</v>
      </c>
      <c r="BI64" s="22">
        <v>10</v>
      </c>
      <c r="BJ64" s="22">
        <v>4</v>
      </c>
      <c r="BK64" s="22">
        <v>0</v>
      </c>
      <c r="BL64" s="22">
        <v>0</v>
      </c>
      <c r="BM64" s="22">
        <v>0</v>
      </c>
      <c r="BN64" s="22">
        <v>4</v>
      </c>
      <c r="BO64" s="22">
        <v>60</v>
      </c>
      <c r="BP64" s="22"/>
      <c r="BQ64" s="22">
        <v>0</v>
      </c>
    </row>
    <row r="65" spans="1:69" x14ac:dyDescent="0.35">
      <c r="A65" s="22" t="s">
        <v>114</v>
      </c>
      <c r="B65" s="22" t="s">
        <v>167</v>
      </c>
      <c r="C65" s="22" t="s">
        <v>240</v>
      </c>
      <c r="D65" s="22" t="s">
        <v>241</v>
      </c>
      <c r="E65" s="22">
        <v>35</v>
      </c>
      <c r="F65" s="22">
        <v>349368</v>
      </c>
      <c r="G65" s="22">
        <v>5</v>
      </c>
      <c r="H65" s="23">
        <v>1205.6600000000001</v>
      </c>
      <c r="I65" s="24" t="s">
        <v>1457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4" t="s">
        <v>1456</v>
      </c>
      <c r="Q65" s="24" t="s">
        <v>1456</v>
      </c>
      <c r="R65" s="23">
        <v>0</v>
      </c>
      <c r="S65" s="22">
        <v>0</v>
      </c>
      <c r="T65" s="24"/>
      <c r="U65" s="23">
        <v>12.83</v>
      </c>
      <c r="V65" s="23">
        <v>0</v>
      </c>
      <c r="W65" s="23">
        <v>192</v>
      </c>
      <c r="X65" s="23">
        <v>24.1</v>
      </c>
      <c r="Y65" s="23">
        <v>0.24</v>
      </c>
      <c r="Z65" s="23">
        <v>229.17</v>
      </c>
      <c r="AA65" s="23">
        <v>4.05</v>
      </c>
      <c r="AB65" s="23">
        <v>0</v>
      </c>
      <c r="AC65" s="23">
        <v>0</v>
      </c>
      <c r="AD65" s="23">
        <v>0</v>
      </c>
      <c r="AE65" s="23">
        <v>0.24</v>
      </c>
      <c r="AF65" s="23">
        <v>4.29</v>
      </c>
      <c r="AG65" s="23">
        <v>0.76</v>
      </c>
      <c r="AH65" s="24" t="s">
        <v>1457</v>
      </c>
      <c r="AI65" s="22">
        <v>44</v>
      </c>
      <c r="AJ65" s="22">
        <v>42</v>
      </c>
      <c r="AK65" s="24" t="s">
        <v>1456</v>
      </c>
      <c r="AL65" s="24" t="s">
        <v>1457</v>
      </c>
      <c r="AM65" s="24" t="s">
        <v>1457</v>
      </c>
      <c r="AN65" s="22">
        <v>33</v>
      </c>
      <c r="AO65" s="22">
        <v>0</v>
      </c>
      <c r="AP65" s="22">
        <v>1990</v>
      </c>
      <c r="AQ65" s="22">
        <v>100385</v>
      </c>
      <c r="AR65" s="22">
        <v>0</v>
      </c>
      <c r="AS65" s="22">
        <v>0</v>
      </c>
      <c r="AT65" s="22">
        <v>0</v>
      </c>
      <c r="AU65" s="22">
        <v>0</v>
      </c>
      <c r="AV65" s="22">
        <v>0</v>
      </c>
      <c r="AW65" s="22">
        <v>0</v>
      </c>
      <c r="AX65" s="22">
        <v>0</v>
      </c>
      <c r="AY65" s="22">
        <v>0</v>
      </c>
      <c r="AZ65" s="24" t="s">
        <v>1521</v>
      </c>
      <c r="BA65" s="22">
        <v>67</v>
      </c>
      <c r="BB65" s="22">
        <v>67</v>
      </c>
      <c r="BC65" s="22">
        <v>9044440.9700000007</v>
      </c>
      <c r="BD65" s="22">
        <v>140000</v>
      </c>
      <c r="BE65" s="22">
        <v>0</v>
      </c>
      <c r="BF65" s="22">
        <v>0</v>
      </c>
      <c r="BG65" s="22">
        <v>9184440.9700000007</v>
      </c>
      <c r="BH65" s="22">
        <v>47</v>
      </c>
      <c r="BI65" s="22">
        <v>8</v>
      </c>
      <c r="BJ65" s="22">
        <v>67</v>
      </c>
      <c r="BK65" s="22">
        <v>0</v>
      </c>
      <c r="BL65" s="22">
        <v>0</v>
      </c>
      <c r="BM65" s="22">
        <v>0</v>
      </c>
      <c r="BN65" s="22">
        <v>18</v>
      </c>
      <c r="BO65" s="22">
        <v>39.72</v>
      </c>
      <c r="BP65" s="22">
        <v>0</v>
      </c>
      <c r="BQ65" s="22">
        <v>2</v>
      </c>
    </row>
    <row r="66" spans="1:69" x14ac:dyDescent="0.35">
      <c r="A66" s="22" t="s">
        <v>114</v>
      </c>
      <c r="B66" s="22" t="s">
        <v>167</v>
      </c>
      <c r="C66" s="22" t="s">
        <v>242</v>
      </c>
      <c r="D66" s="22" t="s">
        <v>243</v>
      </c>
      <c r="E66" s="22">
        <v>35</v>
      </c>
      <c r="F66" s="22">
        <v>288573</v>
      </c>
      <c r="G66" s="22">
        <v>4</v>
      </c>
      <c r="H66" s="23">
        <v>1939</v>
      </c>
      <c r="I66" s="24" t="s">
        <v>1456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4" t="s">
        <v>1456</v>
      </c>
      <c r="Q66" s="24" t="s">
        <v>1457</v>
      </c>
      <c r="R66" s="23">
        <v>0.25</v>
      </c>
      <c r="S66" s="22">
        <v>58542.12</v>
      </c>
      <c r="T66" s="24" t="s">
        <v>1479</v>
      </c>
      <c r="U66" s="23">
        <v>0</v>
      </c>
      <c r="V66" s="23">
        <v>0</v>
      </c>
      <c r="W66" s="23">
        <v>4.8</v>
      </c>
      <c r="X66" s="23">
        <v>9.6</v>
      </c>
      <c r="Y66" s="23">
        <v>0</v>
      </c>
      <c r="Z66" s="23">
        <v>14.4</v>
      </c>
      <c r="AA66" s="23">
        <v>2</v>
      </c>
      <c r="AB66" s="23">
        <v>0</v>
      </c>
      <c r="AC66" s="23">
        <v>0</v>
      </c>
      <c r="AD66" s="23">
        <v>0</v>
      </c>
      <c r="AE66" s="23">
        <v>0</v>
      </c>
      <c r="AF66" s="23">
        <v>2</v>
      </c>
      <c r="AG66" s="23">
        <v>0</v>
      </c>
      <c r="AH66" s="24" t="s">
        <v>1457</v>
      </c>
      <c r="AI66" s="22">
        <v>8</v>
      </c>
      <c r="AJ66" s="22">
        <v>8</v>
      </c>
      <c r="AK66" s="24" t="s">
        <v>1457</v>
      </c>
      <c r="AL66" s="24" t="s">
        <v>1457</v>
      </c>
      <c r="AM66" s="24" t="s">
        <v>1456</v>
      </c>
      <c r="AN66" s="22">
        <v>0</v>
      </c>
      <c r="AO66" s="22">
        <v>0</v>
      </c>
      <c r="AP66" s="22">
        <v>8483</v>
      </c>
      <c r="AQ66" s="22">
        <v>205625</v>
      </c>
      <c r="AR66" s="22">
        <v>0</v>
      </c>
      <c r="AS66" s="22">
        <v>0</v>
      </c>
      <c r="AT66" s="22">
        <v>0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4" t="s">
        <v>1522</v>
      </c>
      <c r="BA66" s="22">
        <v>146</v>
      </c>
      <c r="BB66" s="22">
        <v>0</v>
      </c>
      <c r="BC66" s="22">
        <v>0</v>
      </c>
      <c r="BD66" s="22">
        <v>0</v>
      </c>
      <c r="BE66" s="22">
        <v>0</v>
      </c>
      <c r="BF66" s="22">
        <v>0</v>
      </c>
      <c r="BG66" s="22">
        <v>0</v>
      </c>
      <c r="BH66" s="22">
        <v>0</v>
      </c>
      <c r="BI66" s="22">
        <v>1</v>
      </c>
      <c r="BJ66" s="22">
        <v>33</v>
      </c>
      <c r="BK66" s="22">
        <v>0</v>
      </c>
      <c r="BL66" s="22">
        <v>0</v>
      </c>
      <c r="BM66" s="22">
        <v>0</v>
      </c>
      <c r="BN66" s="22">
        <v>32</v>
      </c>
      <c r="BO66" s="22">
        <v>20</v>
      </c>
      <c r="BP66" s="22">
        <v>15</v>
      </c>
      <c r="BQ66" s="22">
        <v>1</v>
      </c>
    </row>
    <row r="67" spans="1:69" x14ac:dyDescent="0.35">
      <c r="A67" s="22" t="s">
        <v>114</v>
      </c>
      <c r="B67" s="22" t="s">
        <v>167</v>
      </c>
      <c r="C67" s="22" t="s">
        <v>244</v>
      </c>
      <c r="D67" s="22" t="s">
        <v>245</v>
      </c>
      <c r="E67" s="22">
        <v>40</v>
      </c>
      <c r="F67" s="22">
        <v>374146</v>
      </c>
      <c r="G67" s="22">
        <v>4</v>
      </c>
      <c r="H67" s="23">
        <v>2297</v>
      </c>
      <c r="I67" s="24" t="s">
        <v>1457</v>
      </c>
      <c r="J67" s="22">
        <v>1989982.2</v>
      </c>
      <c r="K67" s="22">
        <v>658063.66</v>
      </c>
      <c r="L67" s="22">
        <v>0</v>
      </c>
      <c r="M67" s="22">
        <v>0</v>
      </c>
      <c r="N67" s="22">
        <v>23689.16</v>
      </c>
      <c r="O67" s="22">
        <v>12533762.09</v>
      </c>
      <c r="P67" s="24" t="s">
        <v>1457</v>
      </c>
      <c r="Q67" s="24" t="s">
        <v>1456</v>
      </c>
      <c r="R67" s="23">
        <v>0</v>
      </c>
      <c r="S67" s="22">
        <v>0</v>
      </c>
      <c r="T67" s="24"/>
      <c r="U67" s="23">
        <v>4.4000000000000004</v>
      </c>
      <c r="V67" s="23">
        <v>0</v>
      </c>
      <c r="W67" s="23">
        <v>0</v>
      </c>
      <c r="X67" s="23">
        <v>0</v>
      </c>
      <c r="Y67" s="23">
        <v>0</v>
      </c>
      <c r="Z67" s="23">
        <v>4.4000000000000004</v>
      </c>
      <c r="AA67" s="23">
        <v>4.78</v>
      </c>
      <c r="AB67" s="23">
        <v>0</v>
      </c>
      <c r="AC67" s="23">
        <v>0</v>
      </c>
      <c r="AD67" s="23">
        <v>0</v>
      </c>
      <c r="AE67" s="23">
        <v>0</v>
      </c>
      <c r="AF67" s="23">
        <v>4.78</v>
      </c>
      <c r="AG67" s="23">
        <v>0</v>
      </c>
      <c r="AH67" s="24" t="s">
        <v>1457</v>
      </c>
      <c r="AI67" s="22">
        <v>5</v>
      </c>
      <c r="AJ67" s="22">
        <v>5</v>
      </c>
      <c r="AK67" s="24" t="s">
        <v>1456</v>
      </c>
      <c r="AL67" s="24" t="s">
        <v>1457</v>
      </c>
      <c r="AM67" s="24" t="s">
        <v>1456</v>
      </c>
      <c r="AN67" s="22">
        <v>0</v>
      </c>
      <c r="AO67" s="22">
        <v>0</v>
      </c>
      <c r="AP67" s="22">
        <v>1045</v>
      </c>
      <c r="AQ67" s="22">
        <v>189343.95</v>
      </c>
      <c r="AR67" s="22">
        <v>0</v>
      </c>
      <c r="AS67" s="22">
        <v>0</v>
      </c>
      <c r="AT67" s="22">
        <v>0</v>
      </c>
      <c r="AU67" s="22">
        <v>0</v>
      </c>
      <c r="AV67" s="22">
        <v>0</v>
      </c>
      <c r="AW67" s="22">
        <v>0</v>
      </c>
      <c r="AX67" s="22">
        <v>0</v>
      </c>
      <c r="AY67" s="22">
        <v>0</v>
      </c>
      <c r="AZ67" s="24" t="s">
        <v>1523</v>
      </c>
      <c r="BA67" s="22">
        <v>57</v>
      </c>
      <c r="BB67" s="22">
        <v>57</v>
      </c>
      <c r="BC67" s="22">
        <v>3065913.97</v>
      </c>
      <c r="BD67" s="22">
        <v>1317260.8500000001</v>
      </c>
      <c r="BE67" s="22">
        <v>760000</v>
      </c>
      <c r="BF67" s="22">
        <v>0</v>
      </c>
      <c r="BG67" s="22">
        <v>5143174.82</v>
      </c>
      <c r="BH67" s="22">
        <v>34</v>
      </c>
      <c r="BI67" s="22">
        <v>4.8099999999999996</v>
      </c>
      <c r="BJ67" s="22">
        <v>4</v>
      </c>
      <c r="BK67" s="22">
        <v>0</v>
      </c>
      <c r="BL67" s="22">
        <v>0</v>
      </c>
      <c r="BM67" s="22">
        <v>0</v>
      </c>
      <c r="BN67" s="22">
        <v>4</v>
      </c>
      <c r="BO67" s="22">
        <v>73.75</v>
      </c>
      <c r="BP67" s="22">
        <v>2</v>
      </c>
      <c r="BQ67" s="22">
        <v>0</v>
      </c>
    </row>
    <row r="68" spans="1:69" x14ac:dyDescent="0.35">
      <c r="A68" s="22" t="s">
        <v>114</v>
      </c>
      <c r="B68" s="22" t="s">
        <v>167</v>
      </c>
      <c r="C68" s="22" t="s">
        <v>246</v>
      </c>
      <c r="D68" s="22" t="s">
        <v>247</v>
      </c>
      <c r="E68" s="22">
        <v>8</v>
      </c>
      <c r="F68" s="22">
        <v>262033</v>
      </c>
      <c r="G68" s="22">
        <v>0</v>
      </c>
      <c r="H68" s="23">
        <v>202</v>
      </c>
      <c r="I68" s="24" t="s">
        <v>1456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4" t="s">
        <v>1456</v>
      </c>
      <c r="Q68" s="24" t="s">
        <v>1456</v>
      </c>
      <c r="R68" s="23">
        <v>0</v>
      </c>
      <c r="S68" s="22">
        <v>0</v>
      </c>
      <c r="T68" s="24"/>
      <c r="U68" s="23">
        <v>0</v>
      </c>
      <c r="V68" s="23">
        <v>0</v>
      </c>
      <c r="W68" s="23">
        <v>0</v>
      </c>
      <c r="X68" s="23">
        <v>0</v>
      </c>
      <c r="Y68" s="23">
        <v>0</v>
      </c>
      <c r="Z68" s="23">
        <v>0</v>
      </c>
      <c r="AA68" s="23">
        <v>0</v>
      </c>
      <c r="AB68" s="23">
        <v>0</v>
      </c>
      <c r="AC68" s="23">
        <v>0</v>
      </c>
      <c r="AD68" s="23">
        <v>0</v>
      </c>
      <c r="AE68" s="23">
        <v>0</v>
      </c>
      <c r="AF68" s="23">
        <v>0</v>
      </c>
      <c r="AG68" s="23">
        <v>0</v>
      </c>
      <c r="AH68" s="24" t="s">
        <v>1457</v>
      </c>
      <c r="AI68" s="22">
        <v>44</v>
      </c>
      <c r="AJ68" s="22">
        <v>42</v>
      </c>
      <c r="AK68" s="24" t="s">
        <v>1456</v>
      </c>
      <c r="AL68" s="24" t="s">
        <v>1457</v>
      </c>
      <c r="AM68" s="24" t="s">
        <v>1457</v>
      </c>
      <c r="AN68" s="22">
        <v>33</v>
      </c>
      <c r="AO68" s="22">
        <v>0</v>
      </c>
      <c r="AP68" s="22">
        <v>49</v>
      </c>
      <c r="AQ68" s="22">
        <v>12600</v>
      </c>
      <c r="AR68" s="22">
        <v>0</v>
      </c>
      <c r="AS68" s="22">
        <v>0</v>
      </c>
      <c r="AT68" s="22">
        <v>0</v>
      </c>
      <c r="AU68" s="22">
        <v>0</v>
      </c>
      <c r="AV68" s="22">
        <v>0</v>
      </c>
      <c r="AW68" s="22">
        <v>0</v>
      </c>
      <c r="AX68" s="22">
        <v>0</v>
      </c>
      <c r="AY68" s="22">
        <v>0</v>
      </c>
      <c r="AZ68" s="24" t="s">
        <v>1524</v>
      </c>
      <c r="BA68" s="22">
        <v>2</v>
      </c>
      <c r="BB68" s="22">
        <v>2</v>
      </c>
      <c r="BC68" s="22">
        <v>0</v>
      </c>
      <c r="BD68" s="22">
        <v>0</v>
      </c>
      <c r="BE68" s="22">
        <v>0</v>
      </c>
      <c r="BF68" s="22">
        <v>0</v>
      </c>
      <c r="BG68" s="22">
        <v>0</v>
      </c>
      <c r="BH68" s="22">
        <v>0</v>
      </c>
      <c r="BI68" s="22">
        <v>27</v>
      </c>
      <c r="BJ68" s="22">
        <v>0</v>
      </c>
      <c r="BK68" s="22">
        <v>0</v>
      </c>
      <c r="BL68" s="22">
        <v>0</v>
      </c>
      <c r="BM68" s="22">
        <v>0</v>
      </c>
      <c r="BN68" s="22">
        <v>0</v>
      </c>
      <c r="BO68" s="22">
        <v>0</v>
      </c>
      <c r="BP68" s="22">
        <v>0</v>
      </c>
      <c r="BQ68" s="22">
        <v>0</v>
      </c>
    </row>
    <row r="69" spans="1:69" x14ac:dyDescent="0.35">
      <c r="A69" s="22" t="s">
        <v>114</v>
      </c>
      <c r="B69" s="22" t="s">
        <v>167</v>
      </c>
      <c r="C69" s="22" t="s">
        <v>248</v>
      </c>
      <c r="D69" s="22" t="s">
        <v>249</v>
      </c>
      <c r="E69" s="22">
        <v>102</v>
      </c>
      <c r="F69" s="22">
        <v>405736</v>
      </c>
      <c r="G69" s="22">
        <v>9</v>
      </c>
      <c r="H69" s="23">
        <v>3103.36</v>
      </c>
      <c r="I69" s="24" t="s">
        <v>1457</v>
      </c>
      <c r="J69" s="22">
        <v>7322463</v>
      </c>
      <c r="K69" s="22">
        <v>227966</v>
      </c>
      <c r="L69" s="22">
        <v>2363206</v>
      </c>
      <c r="M69" s="22">
        <v>3703934</v>
      </c>
      <c r="N69" s="22">
        <v>286070</v>
      </c>
      <c r="O69" s="22">
        <v>0</v>
      </c>
      <c r="P69" s="24" t="s">
        <v>1457</v>
      </c>
      <c r="Q69" s="24" t="s">
        <v>1457</v>
      </c>
      <c r="R69" s="23">
        <v>0.4</v>
      </c>
      <c r="S69" s="22">
        <v>229542</v>
      </c>
      <c r="T69" s="24" t="s">
        <v>1479</v>
      </c>
      <c r="U69" s="23">
        <v>57.5</v>
      </c>
      <c r="V69" s="23">
        <v>0</v>
      </c>
      <c r="W69" s="23">
        <v>0</v>
      </c>
      <c r="X69" s="23">
        <v>30</v>
      </c>
      <c r="Y69" s="23">
        <v>2.67</v>
      </c>
      <c r="Z69" s="23">
        <v>90.17</v>
      </c>
      <c r="AA69" s="23">
        <v>43.97</v>
      </c>
      <c r="AB69" s="23">
        <v>0</v>
      </c>
      <c r="AC69" s="23">
        <v>0</v>
      </c>
      <c r="AD69" s="23">
        <v>65.2</v>
      </c>
      <c r="AE69" s="23">
        <v>3.01</v>
      </c>
      <c r="AF69" s="23">
        <v>112.18</v>
      </c>
      <c r="AG69" s="23">
        <v>17.07</v>
      </c>
      <c r="AH69" s="24" t="s">
        <v>1457</v>
      </c>
      <c r="AI69" s="22">
        <v>5</v>
      </c>
      <c r="AJ69" s="22">
        <v>5</v>
      </c>
      <c r="AK69" s="24" t="s">
        <v>1457</v>
      </c>
      <c r="AL69" s="24" t="s">
        <v>1457</v>
      </c>
      <c r="AM69" s="24" t="s">
        <v>1457</v>
      </c>
      <c r="AN69" s="22">
        <v>2</v>
      </c>
      <c r="AO69" s="22">
        <v>0</v>
      </c>
      <c r="AP69" s="22">
        <v>9365</v>
      </c>
      <c r="AQ69" s="22">
        <v>784210</v>
      </c>
      <c r="AR69" s="22">
        <v>0</v>
      </c>
      <c r="AS69" s="22">
        <v>0</v>
      </c>
      <c r="AT69" s="22">
        <v>0</v>
      </c>
      <c r="AU69" s="22">
        <v>0</v>
      </c>
      <c r="AV69" s="22">
        <v>1</v>
      </c>
      <c r="AW69" s="22">
        <v>0</v>
      </c>
      <c r="AX69" s="22">
        <v>1</v>
      </c>
      <c r="AY69" s="22">
        <v>0</v>
      </c>
      <c r="AZ69" s="24" t="s">
        <v>1525</v>
      </c>
      <c r="BA69" s="22">
        <v>378</v>
      </c>
      <c r="BB69" s="22">
        <v>361</v>
      </c>
      <c r="BC69" s="22">
        <v>28199276.579999998</v>
      </c>
      <c r="BD69" s="22">
        <v>11454642</v>
      </c>
      <c r="BE69" s="22">
        <v>12700</v>
      </c>
      <c r="BF69" s="22">
        <v>12500</v>
      </c>
      <c r="BG69" s="22">
        <v>39679118.579999998</v>
      </c>
      <c r="BH69" s="22">
        <v>297</v>
      </c>
      <c r="BI69" s="22">
        <v>10.23</v>
      </c>
      <c r="BJ69" s="22">
        <v>58</v>
      </c>
      <c r="BK69" s="22">
        <v>1</v>
      </c>
      <c r="BL69" s="22">
        <v>105</v>
      </c>
      <c r="BM69" s="22">
        <v>4.91</v>
      </c>
      <c r="BN69" s="22">
        <v>34</v>
      </c>
      <c r="BO69" s="22">
        <v>142</v>
      </c>
      <c r="BP69" s="22">
        <v>15</v>
      </c>
      <c r="BQ69" s="22">
        <v>2</v>
      </c>
    </row>
    <row r="70" spans="1:69" x14ac:dyDescent="0.35">
      <c r="A70" s="22" t="s">
        <v>114</v>
      </c>
      <c r="B70" s="22" t="s">
        <v>167</v>
      </c>
      <c r="C70" s="22" t="s">
        <v>250</v>
      </c>
      <c r="D70" s="22" t="s">
        <v>251</v>
      </c>
      <c r="E70" s="22">
        <v>310</v>
      </c>
      <c r="F70" s="22">
        <v>391208</v>
      </c>
      <c r="G70" s="22">
        <v>13</v>
      </c>
      <c r="H70" s="23">
        <v>2565</v>
      </c>
      <c r="I70" s="24" t="s">
        <v>1457</v>
      </c>
      <c r="J70" s="22">
        <v>5659828</v>
      </c>
      <c r="K70" s="22">
        <v>1183367</v>
      </c>
      <c r="L70" s="22">
        <v>2240754</v>
      </c>
      <c r="M70" s="22">
        <v>5595594</v>
      </c>
      <c r="N70" s="22">
        <v>970963</v>
      </c>
      <c r="O70" s="22">
        <v>528489</v>
      </c>
      <c r="P70" s="24" t="s">
        <v>1457</v>
      </c>
      <c r="Q70" s="24" t="s">
        <v>1457</v>
      </c>
      <c r="R70" s="23">
        <v>0.4</v>
      </c>
      <c r="S70" s="22">
        <v>911643.5</v>
      </c>
      <c r="T70" s="24" t="s">
        <v>1486</v>
      </c>
      <c r="U70" s="23">
        <v>106</v>
      </c>
      <c r="V70" s="23">
        <v>193</v>
      </c>
      <c r="W70" s="23">
        <v>314</v>
      </c>
      <c r="X70" s="23">
        <v>18</v>
      </c>
      <c r="Y70" s="23">
        <v>2</v>
      </c>
      <c r="Z70" s="23">
        <v>633</v>
      </c>
      <c r="AA70" s="23">
        <v>175</v>
      </c>
      <c r="AB70" s="23">
        <v>10</v>
      </c>
      <c r="AC70" s="23">
        <v>5</v>
      </c>
      <c r="AD70" s="23">
        <v>0</v>
      </c>
      <c r="AE70" s="23">
        <v>14</v>
      </c>
      <c r="AF70" s="23">
        <v>204</v>
      </c>
      <c r="AG70" s="23">
        <v>29</v>
      </c>
      <c r="AH70" s="24" t="s">
        <v>1457</v>
      </c>
      <c r="AI70" s="22">
        <v>7</v>
      </c>
      <c r="AJ70" s="22">
        <v>7</v>
      </c>
      <c r="AK70" s="24" t="s">
        <v>1456</v>
      </c>
      <c r="AL70" s="24" t="s">
        <v>1457</v>
      </c>
      <c r="AM70" s="24" t="s">
        <v>1456</v>
      </c>
      <c r="AN70" s="22">
        <v>0</v>
      </c>
      <c r="AO70" s="22">
        <v>0</v>
      </c>
      <c r="AP70" s="22">
        <v>14394</v>
      </c>
      <c r="AQ70" s="22">
        <v>934000</v>
      </c>
      <c r="AR70" s="22">
        <v>23</v>
      </c>
      <c r="AS70" s="22">
        <v>22</v>
      </c>
      <c r="AT70" s="22">
        <v>1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4" t="s">
        <v>1526</v>
      </c>
      <c r="BA70" s="22">
        <v>443</v>
      </c>
      <c r="BB70" s="22">
        <v>356</v>
      </c>
      <c r="BC70" s="22">
        <v>101611223</v>
      </c>
      <c r="BD70" s="22">
        <v>16466671</v>
      </c>
      <c r="BE70" s="22">
        <v>131234331</v>
      </c>
      <c r="BF70" s="22">
        <v>17409450</v>
      </c>
      <c r="BG70" s="22">
        <v>266721675</v>
      </c>
      <c r="BH70" s="22">
        <v>793</v>
      </c>
      <c r="BI70" s="22">
        <v>0</v>
      </c>
      <c r="BJ70" s="22">
        <v>65</v>
      </c>
      <c r="BK70" s="22">
        <v>0</v>
      </c>
      <c r="BL70" s="22">
        <v>0</v>
      </c>
      <c r="BM70" s="22">
        <v>0</v>
      </c>
      <c r="BN70" s="22">
        <v>0</v>
      </c>
      <c r="BO70" s="22">
        <v>0</v>
      </c>
      <c r="BP70" s="22">
        <v>117</v>
      </c>
      <c r="BQ70" s="22">
        <v>19</v>
      </c>
    </row>
    <row r="71" spans="1:69" x14ac:dyDescent="0.35">
      <c r="A71" s="22" t="s">
        <v>114</v>
      </c>
      <c r="B71" s="22" t="s">
        <v>167</v>
      </c>
      <c r="C71" s="22" t="s">
        <v>252</v>
      </c>
      <c r="D71" s="22" t="s">
        <v>253</v>
      </c>
      <c r="E71" s="22">
        <v>63</v>
      </c>
      <c r="F71" s="22">
        <v>587659</v>
      </c>
      <c r="G71" s="22">
        <v>1</v>
      </c>
      <c r="H71" s="23">
        <v>1868</v>
      </c>
      <c r="I71" s="24" t="s">
        <v>1457</v>
      </c>
      <c r="J71" s="22">
        <v>2566871.04</v>
      </c>
      <c r="K71" s="22">
        <v>250852.96</v>
      </c>
      <c r="L71" s="22">
        <v>16023.02</v>
      </c>
      <c r="M71" s="22">
        <v>183677.79</v>
      </c>
      <c r="N71" s="22">
        <v>34715.69</v>
      </c>
      <c r="O71" s="22">
        <v>458079.36</v>
      </c>
      <c r="P71" s="24" t="s">
        <v>1457</v>
      </c>
      <c r="Q71" s="24" t="s">
        <v>1456</v>
      </c>
      <c r="R71" s="23">
        <v>0</v>
      </c>
      <c r="S71" s="22">
        <v>0</v>
      </c>
      <c r="T71" s="24"/>
      <c r="U71" s="23">
        <v>35.96</v>
      </c>
      <c r="V71" s="23">
        <v>0</v>
      </c>
      <c r="W71" s="23">
        <v>0</v>
      </c>
      <c r="X71" s="23">
        <v>0</v>
      </c>
      <c r="Y71" s="23">
        <v>0</v>
      </c>
      <c r="Z71" s="23">
        <v>35.96</v>
      </c>
      <c r="AA71" s="23">
        <v>3.7</v>
      </c>
      <c r="AB71" s="23">
        <v>0</v>
      </c>
      <c r="AC71" s="23">
        <v>0</v>
      </c>
      <c r="AD71" s="23">
        <v>0</v>
      </c>
      <c r="AE71" s="23">
        <v>0</v>
      </c>
      <c r="AF71" s="23">
        <v>3.7</v>
      </c>
      <c r="AG71" s="23">
        <v>0</v>
      </c>
      <c r="AH71" s="24" t="s">
        <v>1457</v>
      </c>
      <c r="AI71" s="22">
        <v>7</v>
      </c>
      <c r="AJ71" s="22">
        <v>7</v>
      </c>
      <c r="AK71" s="24" t="s">
        <v>1457</v>
      </c>
      <c r="AL71" s="24" t="s">
        <v>1457</v>
      </c>
      <c r="AM71" s="24" t="s">
        <v>1456</v>
      </c>
      <c r="AN71" s="22">
        <v>0</v>
      </c>
      <c r="AO71" s="22">
        <v>0</v>
      </c>
      <c r="AP71" s="22">
        <v>1142</v>
      </c>
      <c r="AQ71" s="22">
        <v>109467.86</v>
      </c>
      <c r="AR71" s="22">
        <v>0</v>
      </c>
      <c r="AS71" s="22">
        <v>0</v>
      </c>
      <c r="AT71" s="22">
        <v>0</v>
      </c>
      <c r="AU71" s="22">
        <v>0</v>
      </c>
      <c r="AV71" s="22">
        <v>0</v>
      </c>
      <c r="AW71" s="22">
        <v>0</v>
      </c>
      <c r="AX71" s="22">
        <v>0</v>
      </c>
      <c r="AY71" s="22">
        <v>0</v>
      </c>
      <c r="AZ71" s="24" t="s">
        <v>1527</v>
      </c>
      <c r="BA71" s="22">
        <v>34</v>
      </c>
      <c r="BB71" s="22">
        <v>32</v>
      </c>
      <c r="BC71" s="22">
        <v>1973500</v>
      </c>
      <c r="BD71" s="22">
        <v>670000</v>
      </c>
      <c r="BE71" s="22">
        <v>567000</v>
      </c>
      <c r="BF71" s="22">
        <v>0</v>
      </c>
      <c r="BG71" s="22">
        <v>3210500</v>
      </c>
      <c r="BH71" s="22">
        <v>0</v>
      </c>
      <c r="BI71" s="22">
        <v>27.3</v>
      </c>
      <c r="BJ71" s="22">
        <v>14</v>
      </c>
      <c r="BK71" s="22">
        <v>0</v>
      </c>
      <c r="BL71" s="22">
        <v>0</v>
      </c>
      <c r="BM71" s="22">
        <v>0</v>
      </c>
      <c r="BN71" s="22">
        <v>13</v>
      </c>
      <c r="BO71" s="22">
        <v>39.14</v>
      </c>
      <c r="BP71" s="22">
        <v>2</v>
      </c>
      <c r="BQ71" s="22">
        <v>0</v>
      </c>
    </row>
    <row r="72" spans="1:69" x14ac:dyDescent="0.35">
      <c r="A72" s="22" t="s">
        <v>114</v>
      </c>
      <c r="B72" s="22" t="s">
        <v>167</v>
      </c>
      <c r="C72" s="22" t="s">
        <v>254</v>
      </c>
      <c r="D72" s="22" t="s">
        <v>255</v>
      </c>
      <c r="E72" s="22">
        <v>66</v>
      </c>
      <c r="F72" s="22">
        <v>277827</v>
      </c>
      <c r="G72" s="22">
        <v>4</v>
      </c>
      <c r="H72" s="23">
        <v>1552</v>
      </c>
      <c r="I72" s="24" t="s">
        <v>1457</v>
      </c>
      <c r="J72" s="22">
        <v>3459694.15</v>
      </c>
      <c r="K72" s="22">
        <v>266684.21000000002</v>
      </c>
      <c r="L72" s="22">
        <v>214937.34</v>
      </c>
      <c r="M72" s="22">
        <v>0</v>
      </c>
      <c r="N72" s="22">
        <v>57455.34</v>
      </c>
      <c r="O72" s="22">
        <v>1037032.68</v>
      </c>
      <c r="P72" s="24" t="s">
        <v>1457</v>
      </c>
      <c r="Q72" s="24" t="s">
        <v>1457</v>
      </c>
      <c r="R72" s="23">
        <v>0.25</v>
      </c>
      <c r="S72" s="22">
        <v>0</v>
      </c>
      <c r="T72" s="24"/>
      <c r="U72" s="23">
        <v>5</v>
      </c>
      <c r="V72" s="23">
        <v>0</v>
      </c>
      <c r="W72" s="23">
        <v>0</v>
      </c>
      <c r="X72" s="23">
        <v>84.6</v>
      </c>
      <c r="Y72" s="23">
        <v>0</v>
      </c>
      <c r="Z72" s="23">
        <v>89.6</v>
      </c>
      <c r="AA72" s="23">
        <v>13</v>
      </c>
      <c r="AB72" s="23">
        <v>0</v>
      </c>
      <c r="AC72" s="23">
        <v>0</v>
      </c>
      <c r="AD72" s="23">
        <v>0</v>
      </c>
      <c r="AE72" s="23">
        <v>0</v>
      </c>
      <c r="AF72" s="23">
        <v>13</v>
      </c>
      <c r="AG72" s="23">
        <v>1.26</v>
      </c>
      <c r="AH72" s="24" t="s">
        <v>1457</v>
      </c>
      <c r="AI72" s="22">
        <v>5</v>
      </c>
      <c r="AJ72" s="22">
        <v>5</v>
      </c>
      <c r="AK72" s="24" t="s">
        <v>1456</v>
      </c>
      <c r="AL72" s="24" t="s">
        <v>1457</v>
      </c>
      <c r="AM72" s="24" t="s">
        <v>1456</v>
      </c>
      <c r="AN72" s="22">
        <v>0</v>
      </c>
      <c r="AO72" s="22">
        <v>0</v>
      </c>
      <c r="AP72" s="22">
        <v>1992</v>
      </c>
      <c r="AQ72" s="22">
        <v>113424.81</v>
      </c>
      <c r="AR72" s="22">
        <v>5</v>
      </c>
      <c r="AS72" s="22">
        <v>5</v>
      </c>
      <c r="AT72" s="22">
        <v>0</v>
      </c>
      <c r="AU72" s="22">
        <v>0</v>
      </c>
      <c r="AV72" s="22">
        <v>0</v>
      </c>
      <c r="AW72" s="22">
        <v>0</v>
      </c>
      <c r="AX72" s="22">
        <v>0</v>
      </c>
      <c r="AY72" s="22">
        <v>0</v>
      </c>
      <c r="AZ72" s="24" t="s">
        <v>1528</v>
      </c>
      <c r="BA72" s="22">
        <v>48</v>
      </c>
      <c r="BB72" s="22">
        <v>48</v>
      </c>
      <c r="BC72" s="22">
        <v>2402500</v>
      </c>
      <c r="BD72" s="22">
        <v>8540000</v>
      </c>
      <c r="BE72" s="22">
        <v>2000000</v>
      </c>
      <c r="BF72" s="22">
        <v>0</v>
      </c>
      <c r="BG72" s="22">
        <v>12942500</v>
      </c>
      <c r="BH72" s="22">
        <v>25</v>
      </c>
      <c r="BI72" s="22">
        <v>16</v>
      </c>
      <c r="BJ72" s="22">
        <v>14</v>
      </c>
      <c r="BK72" s="22">
        <v>1</v>
      </c>
      <c r="BL72" s="22">
        <v>26</v>
      </c>
      <c r="BM72" s="22">
        <v>1</v>
      </c>
      <c r="BN72" s="22">
        <v>0</v>
      </c>
      <c r="BO72" s="22">
        <v>56</v>
      </c>
      <c r="BP72" s="22">
        <v>2</v>
      </c>
      <c r="BQ72" s="22">
        <v>0</v>
      </c>
    </row>
    <row r="73" spans="1:69" x14ac:dyDescent="0.35">
      <c r="A73" s="22" t="s">
        <v>114</v>
      </c>
      <c r="B73" s="22" t="s">
        <v>167</v>
      </c>
      <c r="C73" s="22" t="s">
        <v>256</v>
      </c>
      <c r="D73" s="22" t="s">
        <v>257</v>
      </c>
      <c r="E73" s="22">
        <v>35</v>
      </c>
      <c r="F73" s="22">
        <v>289120</v>
      </c>
      <c r="G73" s="22">
        <v>2</v>
      </c>
      <c r="H73" s="23">
        <v>1784.2</v>
      </c>
      <c r="I73" s="24" t="s">
        <v>1457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4" t="s">
        <v>1456</v>
      </c>
      <c r="Q73" s="24" t="s">
        <v>1457</v>
      </c>
      <c r="R73" s="23">
        <v>0.4</v>
      </c>
      <c r="S73" s="22">
        <v>26095.81</v>
      </c>
      <c r="T73" s="24" t="s">
        <v>1486</v>
      </c>
      <c r="U73" s="23">
        <v>3.5</v>
      </c>
      <c r="V73" s="23">
        <v>0</v>
      </c>
      <c r="W73" s="23">
        <v>287</v>
      </c>
      <c r="X73" s="23">
        <v>107.5</v>
      </c>
      <c r="Y73" s="23">
        <v>0</v>
      </c>
      <c r="Z73" s="23">
        <v>398</v>
      </c>
      <c r="AA73" s="23">
        <v>4.3</v>
      </c>
      <c r="AB73" s="23">
        <v>0</v>
      </c>
      <c r="AC73" s="23">
        <v>0</v>
      </c>
      <c r="AD73" s="23">
        <v>0</v>
      </c>
      <c r="AE73" s="23">
        <v>0</v>
      </c>
      <c r="AF73" s="23">
        <v>4.3</v>
      </c>
      <c r="AG73" s="23">
        <v>0</v>
      </c>
      <c r="AH73" s="24" t="s">
        <v>1457</v>
      </c>
      <c r="AI73" s="22">
        <v>4</v>
      </c>
      <c r="AJ73" s="22">
        <v>4</v>
      </c>
      <c r="AK73" s="24" t="s">
        <v>1457</v>
      </c>
      <c r="AL73" s="24" t="s">
        <v>1457</v>
      </c>
      <c r="AM73" s="24" t="s">
        <v>1456</v>
      </c>
      <c r="AN73" s="22">
        <v>0</v>
      </c>
      <c r="AO73" s="22">
        <v>0</v>
      </c>
      <c r="AP73" s="22">
        <v>926</v>
      </c>
      <c r="AQ73" s="22">
        <v>83309.25</v>
      </c>
      <c r="AR73" s="22">
        <v>0</v>
      </c>
      <c r="AS73" s="22">
        <v>0</v>
      </c>
      <c r="AT73" s="22">
        <v>0</v>
      </c>
      <c r="AU73" s="22">
        <v>0</v>
      </c>
      <c r="AV73" s="22">
        <v>1</v>
      </c>
      <c r="AW73" s="22">
        <v>1</v>
      </c>
      <c r="AX73" s="22">
        <v>0</v>
      </c>
      <c r="AY73" s="22">
        <v>0</v>
      </c>
      <c r="AZ73" s="24" t="s">
        <v>1529</v>
      </c>
      <c r="BA73" s="22">
        <v>13</v>
      </c>
      <c r="BB73" s="22">
        <v>13</v>
      </c>
      <c r="BC73" s="22">
        <v>2798000</v>
      </c>
      <c r="BD73" s="22">
        <v>0</v>
      </c>
      <c r="BE73" s="22">
        <v>0</v>
      </c>
      <c r="BF73" s="22">
        <v>0</v>
      </c>
      <c r="BG73" s="22">
        <v>2798000</v>
      </c>
      <c r="BH73" s="22">
        <v>0</v>
      </c>
      <c r="BI73" s="22">
        <v>21</v>
      </c>
      <c r="BJ73" s="22">
        <v>7</v>
      </c>
      <c r="BK73" s="22">
        <v>0</v>
      </c>
      <c r="BL73" s="22">
        <v>0</v>
      </c>
      <c r="BM73" s="22">
        <v>0</v>
      </c>
      <c r="BN73" s="22">
        <v>7</v>
      </c>
      <c r="BO73" s="22">
        <v>50</v>
      </c>
      <c r="BP73" s="22">
        <v>1</v>
      </c>
      <c r="BQ73" s="22">
        <v>0</v>
      </c>
    </row>
    <row r="74" spans="1:69" x14ac:dyDescent="0.35">
      <c r="A74" s="22" t="s">
        <v>114</v>
      </c>
      <c r="B74" s="22" t="s">
        <v>167</v>
      </c>
      <c r="C74" s="22" t="s">
        <v>258</v>
      </c>
      <c r="D74" s="22" t="s">
        <v>259</v>
      </c>
      <c r="E74" s="22">
        <v>13</v>
      </c>
      <c r="F74" s="22">
        <v>68568</v>
      </c>
      <c r="G74" s="22">
        <v>0</v>
      </c>
      <c r="H74" s="23">
        <v>605.1</v>
      </c>
      <c r="I74" s="24" t="s">
        <v>1456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4" t="s">
        <v>1456</v>
      </c>
      <c r="Q74" s="24" t="s">
        <v>1456</v>
      </c>
      <c r="R74" s="23">
        <v>0</v>
      </c>
      <c r="S74" s="22">
        <v>0</v>
      </c>
      <c r="T74" s="24"/>
      <c r="U74" s="23">
        <v>0</v>
      </c>
      <c r="V74" s="23">
        <v>0</v>
      </c>
      <c r="W74" s="23">
        <v>0</v>
      </c>
      <c r="X74" s="23">
        <v>0</v>
      </c>
      <c r="Y74" s="23">
        <v>0</v>
      </c>
      <c r="Z74" s="23">
        <v>0</v>
      </c>
      <c r="AA74" s="23">
        <v>0</v>
      </c>
      <c r="AB74" s="23">
        <v>0</v>
      </c>
      <c r="AC74" s="23">
        <v>0</v>
      </c>
      <c r="AD74" s="23">
        <v>0</v>
      </c>
      <c r="AE74" s="23">
        <v>0</v>
      </c>
      <c r="AF74" s="23">
        <v>0</v>
      </c>
      <c r="AG74" s="23">
        <v>0</v>
      </c>
      <c r="AH74" s="24" t="s">
        <v>1457</v>
      </c>
      <c r="AI74" s="22">
        <v>5</v>
      </c>
      <c r="AJ74" s="22">
        <v>4</v>
      </c>
      <c r="AK74" s="24" t="s">
        <v>1456</v>
      </c>
      <c r="AL74" s="24" t="s">
        <v>1456</v>
      </c>
      <c r="AM74" s="24" t="s">
        <v>1457</v>
      </c>
      <c r="AN74" s="22">
        <v>4</v>
      </c>
      <c r="AO74" s="22">
        <v>0</v>
      </c>
      <c r="AP74" s="22">
        <v>318</v>
      </c>
      <c r="AQ74" s="22">
        <v>40889.18</v>
      </c>
      <c r="AR74" s="22">
        <v>0</v>
      </c>
      <c r="AS74" s="22">
        <v>0</v>
      </c>
      <c r="AT74" s="22">
        <v>0</v>
      </c>
      <c r="AU74" s="22">
        <v>0</v>
      </c>
      <c r="AV74" s="22">
        <v>0</v>
      </c>
      <c r="AW74" s="22">
        <v>0</v>
      </c>
      <c r="AX74" s="22">
        <v>0</v>
      </c>
      <c r="AY74" s="22">
        <v>0</v>
      </c>
      <c r="AZ74" s="24" t="s">
        <v>1530</v>
      </c>
      <c r="BA74" s="22">
        <v>13</v>
      </c>
      <c r="BB74" s="22">
        <v>7</v>
      </c>
      <c r="BC74" s="22">
        <v>1245000</v>
      </c>
      <c r="BD74" s="22">
        <v>471000</v>
      </c>
      <c r="BE74" s="22">
        <v>5000000</v>
      </c>
      <c r="BF74" s="22">
        <v>0</v>
      </c>
      <c r="BG74" s="22">
        <v>6716000</v>
      </c>
      <c r="BH74" s="22">
        <v>0</v>
      </c>
      <c r="BI74" s="22">
        <v>11</v>
      </c>
      <c r="BJ74" s="22">
        <v>6</v>
      </c>
      <c r="BK74" s="22">
        <v>0</v>
      </c>
      <c r="BL74" s="22">
        <v>0</v>
      </c>
      <c r="BM74" s="22">
        <v>0</v>
      </c>
      <c r="BN74" s="22">
        <v>3</v>
      </c>
      <c r="BO74" s="22">
        <v>60</v>
      </c>
      <c r="BP74" s="22">
        <v>1</v>
      </c>
      <c r="BQ74" s="22">
        <v>1</v>
      </c>
    </row>
    <row r="75" spans="1:69" x14ac:dyDescent="0.35">
      <c r="A75" s="22" t="s">
        <v>114</v>
      </c>
      <c r="B75" s="22" t="s">
        <v>167</v>
      </c>
      <c r="C75" s="22" t="s">
        <v>260</v>
      </c>
      <c r="D75" s="22" t="s">
        <v>261</v>
      </c>
      <c r="E75" s="22">
        <v>100</v>
      </c>
      <c r="F75" s="22">
        <v>352717</v>
      </c>
      <c r="G75" s="22">
        <v>10</v>
      </c>
      <c r="H75" s="23">
        <v>2029</v>
      </c>
      <c r="I75" s="24" t="s">
        <v>1457</v>
      </c>
      <c r="J75" s="22">
        <v>6511582.2300000004</v>
      </c>
      <c r="K75" s="22">
        <v>3397365.59</v>
      </c>
      <c r="L75" s="22">
        <v>0</v>
      </c>
      <c r="M75" s="22">
        <v>685531.89</v>
      </c>
      <c r="N75" s="22">
        <v>38661.050000000003</v>
      </c>
      <c r="O75" s="22">
        <v>192720.07</v>
      </c>
      <c r="P75" s="24" t="s">
        <v>1457</v>
      </c>
      <c r="Q75" s="24" t="s">
        <v>1456</v>
      </c>
      <c r="R75" s="23">
        <v>0</v>
      </c>
      <c r="S75" s="22">
        <v>0</v>
      </c>
      <c r="T75" s="24"/>
      <c r="U75" s="23">
        <v>45</v>
      </c>
      <c r="V75" s="23">
        <v>0</v>
      </c>
      <c r="W75" s="23">
        <v>0</v>
      </c>
      <c r="X75" s="23">
        <v>36</v>
      </c>
      <c r="Y75" s="23">
        <v>0</v>
      </c>
      <c r="Z75" s="23">
        <v>81</v>
      </c>
      <c r="AA75" s="23">
        <v>7</v>
      </c>
      <c r="AB75" s="23">
        <v>0</v>
      </c>
      <c r="AC75" s="23">
        <v>0</v>
      </c>
      <c r="AD75" s="23">
        <v>0</v>
      </c>
      <c r="AE75" s="23">
        <v>0</v>
      </c>
      <c r="AF75" s="23">
        <v>7</v>
      </c>
      <c r="AG75" s="23">
        <v>0</v>
      </c>
      <c r="AH75" s="24" t="s">
        <v>1457</v>
      </c>
      <c r="AI75" s="22">
        <v>9</v>
      </c>
      <c r="AJ75" s="22">
        <v>9</v>
      </c>
      <c r="AK75" s="24" t="s">
        <v>1456</v>
      </c>
      <c r="AL75" s="24" t="s">
        <v>1457</v>
      </c>
      <c r="AM75" s="24" t="s">
        <v>1457</v>
      </c>
      <c r="AN75" s="22">
        <v>4</v>
      </c>
      <c r="AO75" s="22">
        <v>0</v>
      </c>
      <c r="AP75" s="22">
        <v>4000</v>
      </c>
      <c r="AQ75" s="22">
        <v>268360.92</v>
      </c>
      <c r="AR75" s="22">
        <v>2</v>
      </c>
      <c r="AS75" s="22">
        <v>1</v>
      </c>
      <c r="AT75" s="22">
        <v>1</v>
      </c>
      <c r="AU75" s="22">
        <v>1</v>
      </c>
      <c r="AV75" s="22">
        <v>0</v>
      </c>
      <c r="AW75" s="22">
        <v>0</v>
      </c>
      <c r="AX75" s="22">
        <v>0</v>
      </c>
      <c r="AY75" s="22">
        <v>0</v>
      </c>
      <c r="AZ75" s="24" t="s">
        <v>1531</v>
      </c>
      <c r="BA75" s="22">
        <v>105</v>
      </c>
      <c r="BB75" s="22">
        <v>97</v>
      </c>
      <c r="BC75" s="22">
        <v>6605557.8899999997</v>
      </c>
      <c r="BD75" s="22">
        <v>993100</v>
      </c>
      <c r="BE75" s="22">
        <v>0</v>
      </c>
      <c r="BF75" s="22">
        <v>0</v>
      </c>
      <c r="BG75" s="22">
        <v>7598657.8899999997</v>
      </c>
      <c r="BH75" s="22">
        <v>84</v>
      </c>
      <c r="BI75" s="22">
        <v>30</v>
      </c>
      <c r="BJ75" s="22">
        <v>24</v>
      </c>
      <c r="BK75" s="22">
        <v>0</v>
      </c>
      <c r="BL75" s="22">
        <v>0</v>
      </c>
      <c r="BM75" s="22">
        <v>0</v>
      </c>
      <c r="BN75" s="22">
        <v>22</v>
      </c>
      <c r="BO75" s="22">
        <v>54.56</v>
      </c>
      <c r="BP75" s="22">
        <v>4</v>
      </c>
      <c r="BQ75" s="22">
        <v>0</v>
      </c>
    </row>
    <row r="76" spans="1:69" x14ac:dyDescent="0.35">
      <c r="A76" s="22" t="s">
        <v>114</v>
      </c>
      <c r="B76" s="22" t="s">
        <v>167</v>
      </c>
      <c r="C76" s="22" t="s">
        <v>262</v>
      </c>
      <c r="D76" s="22" t="s">
        <v>263</v>
      </c>
      <c r="E76" s="22">
        <v>34</v>
      </c>
      <c r="F76" s="22">
        <v>261284</v>
      </c>
      <c r="G76" s="22">
        <v>4</v>
      </c>
      <c r="H76" s="23">
        <v>1753.28</v>
      </c>
      <c r="I76" s="24" t="s">
        <v>1456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4" t="s">
        <v>1456</v>
      </c>
      <c r="Q76" s="24" t="s">
        <v>1457</v>
      </c>
      <c r="R76" s="23">
        <v>0.25</v>
      </c>
      <c r="S76" s="22">
        <v>0</v>
      </c>
      <c r="T76" s="24"/>
      <c r="U76" s="23">
        <v>63.4</v>
      </c>
      <c r="V76" s="23">
        <v>88.26</v>
      </c>
      <c r="W76" s="23">
        <v>14.66</v>
      </c>
      <c r="X76" s="23">
        <v>166.8</v>
      </c>
      <c r="Y76" s="23">
        <v>21.4</v>
      </c>
      <c r="Z76" s="23">
        <v>354.52</v>
      </c>
      <c r="AA76" s="23">
        <v>7.3</v>
      </c>
      <c r="AB76" s="23">
        <v>0</v>
      </c>
      <c r="AC76" s="23">
        <v>0</v>
      </c>
      <c r="AD76" s="23">
        <v>0</v>
      </c>
      <c r="AE76" s="23">
        <v>0</v>
      </c>
      <c r="AF76" s="23">
        <v>7.3</v>
      </c>
      <c r="AG76" s="23">
        <v>0</v>
      </c>
      <c r="AH76" s="24" t="s">
        <v>1457</v>
      </c>
      <c r="AI76" s="22">
        <v>5</v>
      </c>
      <c r="AJ76" s="22">
        <v>5</v>
      </c>
      <c r="AK76" s="24" t="s">
        <v>1457</v>
      </c>
      <c r="AL76" s="24" t="s">
        <v>1457</v>
      </c>
      <c r="AM76" s="24" t="s">
        <v>1456</v>
      </c>
      <c r="AN76" s="22">
        <v>0</v>
      </c>
      <c r="AO76" s="22">
        <v>0</v>
      </c>
      <c r="AP76" s="22">
        <v>693</v>
      </c>
      <c r="AQ76" s="22">
        <v>109420</v>
      </c>
      <c r="AR76" s="22">
        <v>0</v>
      </c>
      <c r="AS76" s="22">
        <v>0</v>
      </c>
      <c r="AT76" s="22">
        <v>0</v>
      </c>
      <c r="AU76" s="22">
        <v>0</v>
      </c>
      <c r="AV76" s="22">
        <v>0</v>
      </c>
      <c r="AW76" s="22">
        <v>0</v>
      </c>
      <c r="AX76" s="22">
        <v>0</v>
      </c>
      <c r="AY76" s="22">
        <v>0</v>
      </c>
      <c r="AZ76" s="24" t="s">
        <v>1532</v>
      </c>
      <c r="BA76" s="22">
        <v>17</v>
      </c>
      <c r="BB76" s="22">
        <v>16</v>
      </c>
      <c r="BC76" s="22">
        <v>883000</v>
      </c>
      <c r="BD76" s="22">
        <v>605000</v>
      </c>
      <c r="BE76" s="22">
        <v>30000</v>
      </c>
      <c r="BF76" s="22">
        <v>0</v>
      </c>
      <c r="BG76" s="22">
        <v>1518000</v>
      </c>
      <c r="BH76" s="22">
        <v>0</v>
      </c>
      <c r="BI76" s="22">
        <v>20</v>
      </c>
      <c r="BJ76" s="22">
        <v>4</v>
      </c>
      <c r="BK76" s="22">
        <v>1</v>
      </c>
      <c r="BL76" s="22">
        <v>2</v>
      </c>
      <c r="BM76" s="22">
        <v>20</v>
      </c>
      <c r="BN76" s="22">
        <v>4</v>
      </c>
      <c r="BO76" s="22">
        <v>20</v>
      </c>
      <c r="BP76" s="22">
        <v>0</v>
      </c>
      <c r="BQ76" s="22">
        <v>1</v>
      </c>
    </row>
    <row r="77" spans="1:69" x14ac:dyDescent="0.35">
      <c r="A77" s="22" t="s">
        <v>114</v>
      </c>
      <c r="B77" s="22" t="s">
        <v>167</v>
      </c>
      <c r="C77" s="22" t="s">
        <v>264</v>
      </c>
      <c r="D77" s="22" t="s">
        <v>265</v>
      </c>
      <c r="E77" s="22">
        <v>58</v>
      </c>
      <c r="F77" s="22">
        <v>431958</v>
      </c>
      <c r="G77" s="22">
        <v>6</v>
      </c>
      <c r="H77" s="23">
        <v>2779</v>
      </c>
      <c r="I77" s="24" t="s">
        <v>1457</v>
      </c>
      <c r="J77" s="22">
        <v>990233</v>
      </c>
      <c r="K77" s="22">
        <v>34679</v>
      </c>
      <c r="L77" s="22">
        <v>634864</v>
      </c>
      <c r="M77" s="22">
        <v>0</v>
      </c>
      <c r="N77" s="22">
        <v>18515</v>
      </c>
      <c r="O77" s="22">
        <v>0</v>
      </c>
      <c r="P77" s="24" t="s">
        <v>1457</v>
      </c>
      <c r="Q77" s="24" t="s">
        <v>1456</v>
      </c>
      <c r="R77" s="23">
        <v>0</v>
      </c>
      <c r="S77" s="22">
        <v>0</v>
      </c>
      <c r="T77" s="24"/>
      <c r="U77" s="23">
        <v>192.2</v>
      </c>
      <c r="V77" s="23">
        <v>0</v>
      </c>
      <c r="W77" s="23">
        <v>56</v>
      </c>
      <c r="X77" s="23">
        <v>148</v>
      </c>
      <c r="Y77" s="23">
        <v>0</v>
      </c>
      <c r="Z77" s="23">
        <v>396.2</v>
      </c>
      <c r="AA77" s="23">
        <v>16</v>
      </c>
      <c r="AB77" s="23">
        <v>0</v>
      </c>
      <c r="AC77" s="23">
        <v>0</v>
      </c>
      <c r="AD77" s="23">
        <v>0</v>
      </c>
      <c r="AE77" s="23">
        <v>0</v>
      </c>
      <c r="AF77" s="23">
        <v>16</v>
      </c>
      <c r="AG77" s="23">
        <v>0</v>
      </c>
      <c r="AH77" s="24" t="s">
        <v>1456</v>
      </c>
      <c r="AI77" s="22">
        <v>0</v>
      </c>
      <c r="AJ77" s="22">
        <v>0</v>
      </c>
      <c r="AK77" s="24" t="s">
        <v>1456</v>
      </c>
      <c r="AL77" s="24" t="s">
        <v>1456</v>
      </c>
      <c r="AM77" s="24" t="s">
        <v>1456</v>
      </c>
      <c r="AN77" s="22">
        <v>0</v>
      </c>
      <c r="AO77" s="22">
        <v>0</v>
      </c>
      <c r="AP77" s="22">
        <v>2277</v>
      </c>
      <c r="AQ77" s="22">
        <v>216371</v>
      </c>
      <c r="AR77" s="22">
        <v>0</v>
      </c>
      <c r="AS77" s="22">
        <v>0</v>
      </c>
      <c r="AT77" s="22">
        <v>0</v>
      </c>
      <c r="AU77" s="22">
        <v>0</v>
      </c>
      <c r="AV77" s="22">
        <v>0</v>
      </c>
      <c r="AW77" s="22">
        <v>0</v>
      </c>
      <c r="AX77" s="22">
        <v>0</v>
      </c>
      <c r="AY77" s="22">
        <v>0</v>
      </c>
      <c r="AZ77" s="24" t="s">
        <v>1533</v>
      </c>
      <c r="BA77" s="22">
        <v>84</v>
      </c>
      <c r="BB77" s="22">
        <v>20</v>
      </c>
      <c r="BC77" s="22">
        <v>5778500</v>
      </c>
      <c r="BD77" s="22">
        <v>202000</v>
      </c>
      <c r="BE77" s="22">
        <v>100000</v>
      </c>
      <c r="BF77" s="22">
        <v>0</v>
      </c>
      <c r="BG77" s="22">
        <v>6080500</v>
      </c>
      <c r="BH77" s="22">
        <v>0</v>
      </c>
      <c r="BI77" s="22">
        <v>23</v>
      </c>
      <c r="BJ77" s="22">
        <v>19</v>
      </c>
      <c r="BK77" s="22">
        <v>0</v>
      </c>
      <c r="BL77" s="22">
        <v>0</v>
      </c>
      <c r="BM77" s="22">
        <v>0</v>
      </c>
      <c r="BN77" s="22">
        <v>19</v>
      </c>
      <c r="BO77" s="22">
        <v>40</v>
      </c>
      <c r="BP77" s="22">
        <v>4</v>
      </c>
      <c r="BQ77" s="22">
        <v>3</v>
      </c>
    </row>
    <row r="78" spans="1:69" x14ac:dyDescent="0.35">
      <c r="A78" s="22" t="s">
        <v>114</v>
      </c>
      <c r="B78" s="22" t="s">
        <v>167</v>
      </c>
      <c r="C78" s="22" t="s">
        <v>266</v>
      </c>
      <c r="D78" s="22" t="s">
        <v>267</v>
      </c>
      <c r="E78" s="22">
        <v>182</v>
      </c>
      <c r="F78" s="22">
        <v>214006</v>
      </c>
      <c r="G78" s="22">
        <v>10</v>
      </c>
      <c r="H78" s="23">
        <v>1776</v>
      </c>
      <c r="I78" s="24" t="s">
        <v>1457</v>
      </c>
      <c r="J78" s="22">
        <v>3544709.23</v>
      </c>
      <c r="K78" s="22">
        <v>563332.23</v>
      </c>
      <c r="L78" s="22">
        <v>474747.19</v>
      </c>
      <c r="M78" s="22">
        <v>5135031.6100000003</v>
      </c>
      <c r="N78" s="22">
        <v>166623.23000000001</v>
      </c>
      <c r="O78" s="22">
        <v>28203438.989999998</v>
      </c>
      <c r="P78" s="24" t="s">
        <v>1457</v>
      </c>
      <c r="Q78" s="24" t="s">
        <v>1457</v>
      </c>
      <c r="R78" s="23">
        <v>0.4</v>
      </c>
      <c r="S78" s="22">
        <v>696442.91</v>
      </c>
      <c r="T78" s="24" t="s">
        <v>1534</v>
      </c>
      <c r="U78" s="23">
        <v>200</v>
      </c>
      <c r="V78" s="23">
        <v>50</v>
      </c>
      <c r="W78" s="23">
        <v>4</v>
      </c>
      <c r="X78" s="23">
        <v>63</v>
      </c>
      <c r="Y78" s="23">
        <v>0</v>
      </c>
      <c r="Z78" s="23">
        <v>317</v>
      </c>
      <c r="AA78" s="23">
        <v>105.8</v>
      </c>
      <c r="AB78" s="23">
        <v>0</v>
      </c>
      <c r="AC78" s="23">
        <v>1.87</v>
      </c>
      <c r="AD78" s="23">
        <v>42</v>
      </c>
      <c r="AE78" s="23">
        <v>0</v>
      </c>
      <c r="AF78" s="23">
        <v>149.66999999999999</v>
      </c>
      <c r="AG78" s="23">
        <v>13</v>
      </c>
      <c r="AH78" s="24" t="s">
        <v>1457</v>
      </c>
      <c r="AI78" s="22">
        <v>8</v>
      </c>
      <c r="AJ78" s="22">
        <v>8</v>
      </c>
      <c r="AK78" s="24" t="s">
        <v>1457</v>
      </c>
      <c r="AL78" s="24" t="s">
        <v>1457</v>
      </c>
      <c r="AM78" s="24" t="s">
        <v>1456</v>
      </c>
      <c r="AN78" s="22">
        <v>0</v>
      </c>
      <c r="AO78" s="22">
        <v>0</v>
      </c>
      <c r="AP78" s="22">
        <v>7871</v>
      </c>
      <c r="AQ78" s="22">
        <v>1283494.95</v>
      </c>
      <c r="AR78" s="22">
        <v>3</v>
      </c>
      <c r="AS78" s="22">
        <v>3</v>
      </c>
      <c r="AT78" s="22">
        <v>0</v>
      </c>
      <c r="AU78" s="22">
        <v>0</v>
      </c>
      <c r="AV78" s="22">
        <v>1</v>
      </c>
      <c r="AW78" s="22">
        <v>1</v>
      </c>
      <c r="AX78" s="22">
        <v>0</v>
      </c>
      <c r="AY78" s="22">
        <v>0</v>
      </c>
      <c r="AZ78" s="24" t="s">
        <v>1535</v>
      </c>
      <c r="BA78" s="22">
        <v>264</v>
      </c>
      <c r="BB78" s="22">
        <v>259</v>
      </c>
      <c r="BC78" s="22">
        <v>32972806</v>
      </c>
      <c r="BD78" s="22">
        <v>3901570</v>
      </c>
      <c r="BE78" s="22">
        <v>29931000</v>
      </c>
      <c r="BF78" s="22">
        <v>5000</v>
      </c>
      <c r="BG78" s="22">
        <v>66810376</v>
      </c>
      <c r="BH78" s="22">
        <v>334</v>
      </c>
      <c r="BI78" s="22">
        <v>4</v>
      </c>
      <c r="BJ78" s="22">
        <v>41</v>
      </c>
      <c r="BK78" s="22">
        <v>0</v>
      </c>
      <c r="BL78" s="22">
        <v>0</v>
      </c>
      <c r="BM78" s="22">
        <v>0</v>
      </c>
      <c r="BN78" s="22">
        <v>30</v>
      </c>
      <c r="BO78" s="22">
        <v>57</v>
      </c>
      <c r="BP78" s="22">
        <v>5</v>
      </c>
      <c r="BQ78" s="22">
        <v>20</v>
      </c>
    </row>
    <row r="79" spans="1:69" x14ac:dyDescent="0.35">
      <c r="A79" s="22" t="s">
        <v>114</v>
      </c>
      <c r="B79" s="22" t="s">
        <v>167</v>
      </c>
      <c r="C79" s="22" t="s">
        <v>268</v>
      </c>
      <c r="D79" s="22" t="s">
        <v>269</v>
      </c>
      <c r="E79" s="22">
        <v>73</v>
      </c>
      <c r="F79" s="22">
        <v>426532</v>
      </c>
      <c r="G79" s="22">
        <v>3</v>
      </c>
      <c r="H79" s="23">
        <v>2518</v>
      </c>
      <c r="I79" s="24" t="s">
        <v>1457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4" t="s">
        <v>1456</v>
      </c>
      <c r="Q79" s="24" t="s">
        <v>1456</v>
      </c>
      <c r="R79" s="23">
        <v>0</v>
      </c>
      <c r="S79" s="22">
        <v>0</v>
      </c>
      <c r="T79" s="24"/>
      <c r="U79" s="23">
        <v>17.48</v>
      </c>
      <c r="V79" s="23">
        <v>0</v>
      </c>
      <c r="W79" s="23">
        <v>24.8</v>
      </c>
      <c r="X79" s="23">
        <v>64.2</v>
      </c>
      <c r="Y79" s="23">
        <v>1.54</v>
      </c>
      <c r="Z79" s="23">
        <v>108.02</v>
      </c>
      <c r="AA79" s="23">
        <v>18.47</v>
      </c>
      <c r="AB79" s="23">
        <v>0</v>
      </c>
      <c r="AC79" s="23">
        <v>0</v>
      </c>
      <c r="AD79" s="23">
        <v>0</v>
      </c>
      <c r="AE79" s="23">
        <v>0.85</v>
      </c>
      <c r="AF79" s="23">
        <v>19.32</v>
      </c>
      <c r="AG79" s="23">
        <v>1.5</v>
      </c>
      <c r="AH79" s="24" t="s">
        <v>1457</v>
      </c>
      <c r="AI79" s="22">
        <v>44</v>
      </c>
      <c r="AJ79" s="22">
        <v>42</v>
      </c>
      <c r="AK79" s="24" t="s">
        <v>1456</v>
      </c>
      <c r="AL79" s="24" t="s">
        <v>1457</v>
      </c>
      <c r="AM79" s="24" t="s">
        <v>1457</v>
      </c>
      <c r="AN79" s="22">
        <v>33</v>
      </c>
      <c r="AO79" s="22">
        <v>0</v>
      </c>
      <c r="AP79" s="22">
        <v>2245</v>
      </c>
      <c r="AQ79" s="22">
        <v>231059.19</v>
      </c>
      <c r="AR79" s="22">
        <v>0</v>
      </c>
      <c r="AS79" s="22">
        <v>0</v>
      </c>
      <c r="AT79" s="22">
        <v>0</v>
      </c>
      <c r="AU79" s="22">
        <v>0</v>
      </c>
      <c r="AV79" s="22">
        <v>1</v>
      </c>
      <c r="AW79" s="22">
        <v>1</v>
      </c>
      <c r="AX79" s="22">
        <v>0</v>
      </c>
      <c r="AY79" s="22">
        <v>0</v>
      </c>
      <c r="AZ79" s="24" t="s">
        <v>1536</v>
      </c>
      <c r="BA79" s="22">
        <v>101</v>
      </c>
      <c r="BB79" s="22">
        <v>97</v>
      </c>
      <c r="BC79" s="22">
        <v>11800000</v>
      </c>
      <c r="BD79" s="22">
        <v>2988000</v>
      </c>
      <c r="BE79" s="22">
        <v>1305000</v>
      </c>
      <c r="BF79" s="22">
        <v>2200000</v>
      </c>
      <c r="BG79" s="22">
        <v>18293000</v>
      </c>
      <c r="BH79" s="22">
        <v>0</v>
      </c>
      <c r="BI79" s="22">
        <v>7</v>
      </c>
      <c r="BJ79" s="22">
        <v>21</v>
      </c>
      <c r="BK79" s="22">
        <v>0</v>
      </c>
      <c r="BL79" s="22">
        <v>0</v>
      </c>
      <c r="BM79" s="22">
        <v>0</v>
      </c>
      <c r="BN79" s="22">
        <v>21</v>
      </c>
      <c r="BO79" s="22">
        <v>40</v>
      </c>
      <c r="BP79" s="22">
        <v>2</v>
      </c>
      <c r="BQ79" s="22">
        <v>0</v>
      </c>
    </row>
    <row r="80" spans="1:69" x14ac:dyDescent="0.35">
      <c r="A80" s="22" t="s">
        <v>114</v>
      </c>
      <c r="B80" s="22" t="s">
        <v>167</v>
      </c>
      <c r="C80" s="22" t="s">
        <v>270</v>
      </c>
      <c r="D80" s="22" t="s">
        <v>271</v>
      </c>
      <c r="E80" s="22">
        <v>62</v>
      </c>
      <c r="F80" s="22">
        <v>203451</v>
      </c>
      <c r="G80" s="22">
        <v>7</v>
      </c>
      <c r="H80" s="23">
        <v>1330</v>
      </c>
      <c r="I80" s="24" t="s">
        <v>1457</v>
      </c>
      <c r="J80" s="22">
        <v>2968992</v>
      </c>
      <c r="K80" s="22">
        <v>30960</v>
      </c>
      <c r="L80" s="22">
        <v>268114</v>
      </c>
      <c r="M80" s="22">
        <v>0</v>
      </c>
      <c r="N80" s="22">
        <v>53427</v>
      </c>
      <c r="O80" s="22">
        <v>1333945</v>
      </c>
      <c r="P80" s="24" t="s">
        <v>1457</v>
      </c>
      <c r="Q80" s="24" t="s">
        <v>1457</v>
      </c>
      <c r="R80" s="23">
        <v>0.4</v>
      </c>
      <c r="S80" s="22">
        <v>244363.74</v>
      </c>
      <c r="T80" s="24" t="s">
        <v>1479</v>
      </c>
      <c r="U80" s="23">
        <v>16</v>
      </c>
      <c r="V80" s="23">
        <v>0</v>
      </c>
      <c r="W80" s="23">
        <v>0</v>
      </c>
      <c r="X80" s="23">
        <v>59</v>
      </c>
      <c r="Y80" s="23">
        <v>0</v>
      </c>
      <c r="Z80" s="23">
        <v>75</v>
      </c>
      <c r="AA80" s="23">
        <v>15</v>
      </c>
      <c r="AB80" s="23">
        <v>2.5</v>
      </c>
      <c r="AC80" s="23">
        <v>0</v>
      </c>
      <c r="AD80" s="23">
        <v>0</v>
      </c>
      <c r="AE80" s="23">
        <v>0</v>
      </c>
      <c r="AF80" s="23">
        <v>17.5</v>
      </c>
      <c r="AG80" s="23">
        <v>2.5</v>
      </c>
      <c r="AH80" s="24" t="s">
        <v>1457</v>
      </c>
      <c r="AI80" s="22">
        <v>5</v>
      </c>
      <c r="AJ80" s="22">
        <v>3</v>
      </c>
      <c r="AK80" s="24" t="s">
        <v>1457</v>
      </c>
      <c r="AL80" s="24" t="s">
        <v>1457</v>
      </c>
      <c r="AM80" s="24" t="s">
        <v>1456</v>
      </c>
      <c r="AN80" s="22">
        <v>0</v>
      </c>
      <c r="AO80" s="22">
        <v>0</v>
      </c>
      <c r="AP80" s="22">
        <v>2180</v>
      </c>
      <c r="AQ80" s="22">
        <v>107966.25</v>
      </c>
      <c r="AR80" s="22">
        <v>3</v>
      </c>
      <c r="AS80" s="22">
        <v>2</v>
      </c>
      <c r="AT80" s="22">
        <v>1</v>
      </c>
      <c r="AU80" s="22">
        <v>0</v>
      </c>
      <c r="AV80" s="22">
        <v>1</v>
      </c>
      <c r="AW80" s="22">
        <v>0</v>
      </c>
      <c r="AX80" s="22">
        <v>1</v>
      </c>
      <c r="AY80" s="22">
        <v>0</v>
      </c>
      <c r="AZ80" s="24" t="s">
        <v>1537</v>
      </c>
      <c r="BA80" s="22">
        <v>72</v>
      </c>
      <c r="BB80" s="22">
        <v>68</v>
      </c>
      <c r="BC80" s="22">
        <v>3488081</v>
      </c>
      <c r="BD80" s="22">
        <v>28500</v>
      </c>
      <c r="BE80" s="22">
        <v>7429450</v>
      </c>
      <c r="BF80" s="22">
        <v>35000</v>
      </c>
      <c r="BG80" s="22">
        <v>10981031</v>
      </c>
      <c r="BH80" s="22">
        <v>64</v>
      </c>
      <c r="BI80" s="22">
        <v>30</v>
      </c>
      <c r="BJ80" s="22">
        <v>6</v>
      </c>
      <c r="BK80" s="22">
        <v>1</v>
      </c>
      <c r="BL80" s="22">
        <v>112</v>
      </c>
      <c r="BM80" s="22">
        <v>3</v>
      </c>
      <c r="BN80" s="22">
        <v>6</v>
      </c>
      <c r="BO80" s="22">
        <v>52</v>
      </c>
      <c r="BP80" s="22">
        <v>2</v>
      </c>
      <c r="BQ80" s="22">
        <v>0</v>
      </c>
    </row>
    <row r="81" spans="1:69" x14ac:dyDescent="0.35">
      <c r="A81" s="22" t="s">
        <v>114</v>
      </c>
      <c r="B81" s="22" t="s">
        <v>167</v>
      </c>
      <c r="C81" s="22" t="s">
        <v>272</v>
      </c>
      <c r="D81" s="22" t="s">
        <v>273</v>
      </c>
      <c r="E81" s="22">
        <v>55</v>
      </c>
      <c r="F81" s="22">
        <v>276114</v>
      </c>
      <c r="G81" s="22">
        <v>8</v>
      </c>
      <c r="H81" s="23">
        <v>2532</v>
      </c>
      <c r="I81" s="24" t="s">
        <v>1456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4" t="s">
        <v>1456</v>
      </c>
      <c r="Q81" s="24" t="s">
        <v>1457</v>
      </c>
      <c r="R81" s="23">
        <v>0.4</v>
      </c>
      <c r="S81" s="22">
        <v>126324</v>
      </c>
      <c r="T81" s="24" t="s">
        <v>1479</v>
      </c>
      <c r="U81" s="23">
        <v>19</v>
      </c>
      <c r="V81" s="23">
        <v>0</v>
      </c>
      <c r="W81" s="23">
        <v>0</v>
      </c>
      <c r="X81" s="23">
        <v>0</v>
      </c>
      <c r="Y81" s="23">
        <v>0</v>
      </c>
      <c r="Z81" s="23">
        <v>19</v>
      </c>
      <c r="AA81" s="23">
        <v>15</v>
      </c>
      <c r="AB81" s="23">
        <v>0</v>
      </c>
      <c r="AC81" s="23">
        <v>0</v>
      </c>
      <c r="AD81" s="23">
        <v>0</v>
      </c>
      <c r="AE81" s="23">
        <v>0</v>
      </c>
      <c r="AF81" s="23">
        <v>15</v>
      </c>
      <c r="AG81" s="23">
        <v>1</v>
      </c>
      <c r="AH81" s="24" t="s">
        <v>1457</v>
      </c>
      <c r="AI81" s="22">
        <v>5</v>
      </c>
      <c r="AJ81" s="22">
        <v>5</v>
      </c>
      <c r="AK81" s="24" t="s">
        <v>1457</v>
      </c>
      <c r="AL81" s="24" t="s">
        <v>1457</v>
      </c>
      <c r="AM81" s="24" t="s">
        <v>1456</v>
      </c>
      <c r="AN81" s="22">
        <v>0</v>
      </c>
      <c r="AO81" s="22">
        <v>0</v>
      </c>
      <c r="AP81" s="22">
        <v>1770</v>
      </c>
      <c r="AQ81" s="22">
        <v>136772</v>
      </c>
      <c r="AR81" s="22">
        <v>0</v>
      </c>
      <c r="AS81" s="22">
        <v>0</v>
      </c>
      <c r="AT81" s="22">
        <v>0</v>
      </c>
      <c r="AU81" s="22">
        <v>0</v>
      </c>
      <c r="AV81" s="22">
        <v>0</v>
      </c>
      <c r="AW81" s="22">
        <v>0</v>
      </c>
      <c r="AX81" s="22">
        <v>0</v>
      </c>
      <c r="AY81" s="22">
        <v>0</v>
      </c>
      <c r="AZ81" s="24"/>
      <c r="BA81" s="22">
        <v>63</v>
      </c>
      <c r="BB81" s="22">
        <v>59</v>
      </c>
      <c r="BC81" s="22">
        <v>2527000</v>
      </c>
      <c r="BD81" s="22">
        <v>249000</v>
      </c>
      <c r="BE81" s="22">
        <v>600000</v>
      </c>
      <c r="BF81" s="22">
        <v>1255000</v>
      </c>
      <c r="BG81" s="22">
        <v>4631000</v>
      </c>
      <c r="BH81" s="22">
        <v>29</v>
      </c>
      <c r="BI81" s="22">
        <v>8</v>
      </c>
      <c r="BJ81" s="22">
        <v>13</v>
      </c>
      <c r="BK81" s="22">
        <v>0</v>
      </c>
      <c r="BL81" s="22">
        <v>0</v>
      </c>
      <c r="BM81" s="22">
        <v>0</v>
      </c>
      <c r="BN81" s="22">
        <v>11</v>
      </c>
      <c r="BO81" s="22">
        <v>50</v>
      </c>
      <c r="BP81" s="22">
        <v>1</v>
      </c>
      <c r="BQ81" s="22">
        <v>0</v>
      </c>
    </row>
    <row r="82" spans="1:69" x14ac:dyDescent="0.35">
      <c r="A82" s="22" t="s">
        <v>114</v>
      </c>
      <c r="B82" s="22" t="s">
        <v>167</v>
      </c>
      <c r="C82" s="22" t="s">
        <v>274</v>
      </c>
      <c r="D82" s="22" t="s">
        <v>275</v>
      </c>
      <c r="E82" s="22">
        <v>90</v>
      </c>
      <c r="F82" s="22">
        <v>573044</v>
      </c>
      <c r="G82" s="22">
        <v>7</v>
      </c>
      <c r="H82" s="23">
        <v>3886</v>
      </c>
      <c r="I82" s="24" t="s">
        <v>1457</v>
      </c>
      <c r="J82" s="22">
        <v>4248160</v>
      </c>
      <c r="K82" s="22">
        <v>762413</v>
      </c>
      <c r="L82" s="22">
        <v>749502</v>
      </c>
      <c r="M82" s="22">
        <v>20206726</v>
      </c>
      <c r="N82" s="22">
        <v>111653</v>
      </c>
      <c r="O82" s="22">
        <v>4250930</v>
      </c>
      <c r="P82" s="24" t="s">
        <v>1457</v>
      </c>
      <c r="Q82" s="24" t="s">
        <v>1456</v>
      </c>
      <c r="R82" s="23">
        <v>0</v>
      </c>
      <c r="S82" s="22">
        <v>0</v>
      </c>
      <c r="T82" s="24"/>
      <c r="U82" s="23">
        <v>12.42</v>
      </c>
      <c r="V82" s="23">
        <v>0</v>
      </c>
      <c r="W82" s="23">
        <v>0</v>
      </c>
      <c r="X82" s="23">
        <v>12.44</v>
      </c>
      <c r="Y82" s="23">
        <v>0</v>
      </c>
      <c r="Z82" s="23">
        <v>24.86</v>
      </c>
      <c r="AA82" s="23">
        <v>14.08</v>
      </c>
      <c r="AB82" s="23">
        <v>0</v>
      </c>
      <c r="AC82" s="23">
        <v>0</v>
      </c>
      <c r="AD82" s="23">
        <v>0</v>
      </c>
      <c r="AE82" s="23">
        <v>0</v>
      </c>
      <c r="AF82" s="23">
        <v>14.08</v>
      </c>
      <c r="AG82" s="23">
        <v>2</v>
      </c>
      <c r="AH82" s="24" t="s">
        <v>1457</v>
      </c>
      <c r="AI82" s="22">
        <v>7</v>
      </c>
      <c r="AJ82" s="22">
        <v>7</v>
      </c>
      <c r="AK82" s="24" t="s">
        <v>1456</v>
      </c>
      <c r="AL82" s="24" t="s">
        <v>1457</v>
      </c>
      <c r="AM82" s="24" t="s">
        <v>1456</v>
      </c>
      <c r="AN82" s="22">
        <v>0</v>
      </c>
      <c r="AO82" s="22">
        <v>0</v>
      </c>
      <c r="AP82" s="22">
        <v>3268</v>
      </c>
      <c r="AQ82" s="22">
        <v>447300</v>
      </c>
      <c r="AR82" s="22">
        <v>4</v>
      </c>
      <c r="AS82" s="22">
        <v>4</v>
      </c>
      <c r="AT82" s="22">
        <v>0</v>
      </c>
      <c r="AU82" s="22">
        <v>0</v>
      </c>
      <c r="AV82" s="22">
        <v>1</v>
      </c>
      <c r="AW82" s="22">
        <v>1</v>
      </c>
      <c r="AX82" s="22">
        <v>0</v>
      </c>
      <c r="AY82" s="22">
        <v>0</v>
      </c>
      <c r="AZ82" s="24" t="s">
        <v>1538</v>
      </c>
      <c r="BA82" s="22">
        <v>54</v>
      </c>
      <c r="BB82" s="22">
        <v>51</v>
      </c>
      <c r="BC82" s="22">
        <v>5510000</v>
      </c>
      <c r="BD82" s="22">
        <v>3302667</v>
      </c>
      <c r="BE82" s="22">
        <v>2017950</v>
      </c>
      <c r="BF82" s="22">
        <v>0</v>
      </c>
      <c r="BG82" s="22">
        <v>10830617</v>
      </c>
      <c r="BH82" s="22">
        <v>41</v>
      </c>
      <c r="BI82" s="22">
        <v>27</v>
      </c>
      <c r="BJ82" s="22">
        <v>17</v>
      </c>
      <c r="BK82" s="22">
        <v>0</v>
      </c>
      <c r="BL82" s="22">
        <v>0</v>
      </c>
      <c r="BM82" s="22">
        <v>0</v>
      </c>
      <c r="BN82" s="22">
        <v>13</v>
      </c>
      <c r="BO82" s="22">
        <v>90</v>
      </c>
      <c r="BP82" s="22">
        <v>2</v>
      </c>
      <c r="BQ82" s="22">
        <v>0</v>
      </c>
    </row>
    <row r="83" spans="1:69" x14ac:dyDescent="0.35">
      <c r="A83" s="22" t="s">
        <v>114</v>
      </c>
      <c r="B83" s="22" t="s">
        <v>167</v>
      </c>
      <c r="C83" s="22" t="s">
        <v>276</v>
      </c>
      <c r="D83" s="22" t="s">
        <v>277</v>
      </c>
      <c r="E83" s="22">
        <v>49</v>
      </c>
      <c r="F83" s="22">
        <v>554574</v>
      </c>
      <c r="G83" s="22">
        <v>8</v>
      </c>
      <c r="H83" s="23">
        <v>2670.18</v>
      </c>
      <c r="I83" s="24" t="s">
        <v>1457</v>
      </c>
      <c r="J83" s="22">
        <v>2286927.79</v>
      </c>
      <c r="K83" s="22">
        <v>101702.06</v>
      </c>
      <c r="L83" s="22">
        <v>838541.87</v>
      </c>
      <c r="M83" s="22">
        <v>0</v>
      </c>
      <c r="N83" s="22">
        <v>6966.36</v>
      </c>
      <c r="O83" s="22">
        <v>2237882.29</v>
      </c>
      <c r="P83" s="24" t="s">
        <v>1457</v>
      </c>
      <c r="Q83" s="24" t="s">
        <v>1457</v>
      </c>
      <c r="R83" s="23">
        <v>0.25</v>
      </c>
      <c r="S83" s="22">
        <v>169524.17</v>
      </c>
      <c r="T83" s="24" t="s">
        <v>1486</v>
      </c>
      <c r="U83" s="23">
        <v>0.86</v>
      </c>
      <c r="V83" s="23">
        <v>0</v>
      </c>
      <c r="W83" s="23">
        <v>416.2</v>
      </c>
      <c r="X83" s="23">
        <v>37.72</v>
      </c>
      <c r="Y83" s="23">
        <v>0</v>
      </c>
      <c r="Z83" s="23">
        <v>454.78</v>
      </c>
      <c r="AA83" s="23">
        <v>0</v>
      </c>
      <c r="AB83" s="23">
        <v>0</v>
      </c>
      <c r="AC83" s="23">
        <v>0</v>
      </c>
      <c r="AD83" s="23">
        <v>0</v>
      </c>
      <c r="AE83" s="23">
        <v>0</v>
      </c>
      <c r="AF83" s="23">
        <v>0</v>
      </c>
      <c r="AG83" s="23">
        <v>0</v>
      </c>
      <c r="AH83" s="24" t="s">
        <v>1457</v>
      </c>
      <c r="AI83" s="22">
        <v>5</v>
      </c>
      <c r="AJ83" s="22">
        <v>5</v>
      </c>
      <c r="AK83" s="24" t="s">
        <v>1456</v>
      </c>
      <c r="AL83" s="24" t="s">
        <v>1457</v>
      </c>
      <c r="AM83" s="24" t="s">
        <v>1456</v>
      </c>
      <c r="AN83" s="22">
        <v>0</v>
      </c>
      <c r="AO83" s="22">
        <v>0</v>
      </c>
      <c r="AP83" s="22">
        <v>2249</v>
      </c>
      <c r="AQ83" s="22">
        <v>161250</v>
      </c>
      <c r="AR83" s="22">
        <v>14</v>
      </c>
      <c r="AS83" s="22">
        <v>0</v>
      </c>
      <c r="AT83" s="22">
        <v>14</v>
      </c>
      <c r="AU83" s="22">
        <v>0</v>
      </c>
      <c r="AV83" s="22">
        <v>0</v>
      </c>
      <c r="AW83" s="22">
        <v>0</v>
      </c>
      <c r="AX83" s="22">
        <v>0</v>
      </c>
      <c r="AY83" s="22">
        <v>0</v>
      </c>
      <c r="AZ83" s="24" t="s">
        <v>1539</v>
      </c>
      <c r="BA83" s="22">
        <v>60</v>
      </c>
      <c r="BB83" s="22">
        <v>57</v>
      </c>
      <c r="BC83" s="22">
        <v>7026787</v>
      </c>
      <c r="BD83" s="22">
        <v>670000</v>
      </c>
      <c r="BE83" s="22">
        <v>1010381.3</v>
      </c>
      <c r="BF83" s="22">
        <v>250000</v>
      </c>
      <c r="BG83" s="22">
        <v>8957168.3000000007</v>
      </c>
      <c r="BH83" s="22">
        <v>42</v>
      </c>
      <c r="BI83" s="22">
        <v>10</v>
      </c>
      <c r="BJ83" s="22">
        <v>8</v>
      </c>
      <c r="BK83" s="22">
        <v>0</v>
      </c>
      <c r="BL83" s="22">
        <v>0</v>
      </c>
      <c r="BM83" s="22">
        <v>0</v>
      </c>
      <c r="BN83" s="22">
        <v>7</v>
      </c>
      <c r="BO83" s="22">
        <v>50.8</v>
      </c>
      <c r="BP83" s="22">
        <v>3</v>
      </c>
      <c r="BQ83" s="22">
        <v>4</v>
      </c>
    </row>
    <row r="84" spans="1:69" x14ac:dyDescent="0.35">
      <c r="A84" s="22" t="s">
        <v>114</v>
      </c>
      <c r="B84" s="22" t="s">
        <v>167</v>
      </c>
      <c r="C84" s="22" t="s">
        <v>278</v>
      </c>
      <c r="D84" s="22" t="s">
        <v>279</v>
      </c>
      <c r="E84" s="22">
        <v>43</v>
      </c>
      <c r="F84" s="22">
        <v>426339</v>
      </c>
      <c r="G84" s="22">
        <v>3</v>
      </c>
      <c r="H84" s="23">
        <v>2338.02</v>
      </c>
      <c r="I84" s="24" t="s">
        <v>1457</v>
      </c>
      <c r="J84" s="22">
        <v>7777962.2300000004</v>
      </c>
      <c r="K84" s="22">
        <v>473617.17</v>
      </c>
      <c r="L84" s="22">
        <v>146595.95000000001</v>
      </c>
      <c r="M84" s="22">
        <v>12953.19</v>
      </c>
      <c r="N84" s="22">
        <v>87634.61</v>
      </c>
      <c r="O84" s="22">
        <v>7365824.5999999996</v>
      </c>
      <c r="P84" s="24" t="s">
        <v>1457</v>
      </c>
      <c r="Q84" s="24" t="s">
        <v>1456</v>
      </c>
      <c r="R84" s="23">
        <v>0</v>
      </c>
      <c r="S84" s="22">
        <v>0</v>
      </c>
      <c r="T84" s="24"/>
      <c r="U84" s="23">
        <v>2.6</v>
      </c>
      <c r="V84" s="23">
        <v>0</v>
      </c>
      <c r="W84" s="23">
        <v>0</v>
      </c>
      <c r="X84" s="23">
        <v>0</v>
      </c>
      <c r="Y84" s="23">
        <v>0</v>
      </c>
      <c r="Z84" s="23">
        <v>2.6</v>
      </c>
      <c r="AA84" s="23">
        <v>3.9</v>
      </c>
      <c r="AB84" s="23">
        <v>0</v>
      </c>
      <c r="AC84" s="23">
        <v>0</v>
      </c>
      <c r="AD84" s="23">
        <v>0</v>
      </c>
      <c r="AE84" s="23">
        <v>0</v>
      </c>
      <c r="AF84" s="23">
        <v>3.9</v>
      </c>
      <c r="AG84" s="23">
        <v>0</v>
      </c>
      <c r="AH84" s="24" t="s">
        <v>1457</v>
      </c>
      <c r="AI84" s="22">
        <v>5</v>
      </c>
      <c r="AJ84" s="22">
        <v>6</v>
      </c>
      <c r="AK84" s="24" t="s">
        <v>1457</v>
      </c>
      <c r="AL84" s="24" t="s">
        <v>1457</v>
      </c>
      <c r="AM84" s="24" t="s">
        <v>1457</v>
      </c>
      <c r="AN84" s="22">
        <v>5</v>
      </c>
      <c r="AO84" s="22">
        <v>0</v>
      </c>
      <c r="AP84" s="22">
        <v>1918</v>
      </c>
      <c r="AQ84" s="22">
        <v>105440.04</v>
      </c>
      <c r="AR84" s="22">
        <v>0</v>
      </c>
      <c r="AS84" s="22">
        <v>0</v>
      </c>
      <c r="AT84" s="22">
        <v>0</v>
      </c>
      <c r="AU84" s="22">
        <v>0</v>
      </c>
      <c r="AV84" s="22">
        <v>0</v>
      </c>
      <c r="AW84" s="22">
        <v>0</v>
      </c>
      <c r="AX84" s="22">
        <v>0</v>
      </c>
      <c r="AY84" s="22">
        <v>0</v>
      </c>
      <c r="AZ84" s="24" t="s">
        <v>1540</v>
      </c>
      <c r="BA84" s="22">
        <v>39</v>
      </c>
      <c r="BB84" s="22">
        <v>39</v>
      </c>
      <c r="BC84" s="22">
        <v>8413866</v>
      </c>
      <c r="BD84" s="22">
        <v>0</v>
      </c>
      <c r="BE84" s="22">
        <v>0</v>
      </c>
      <c r="BF84" s="22">
        <v>30000</v>
      </c>
      <c r="BG84" s="22">
        <v>8443866</v>
      </c>
      <c r="BH84" s="22">
        <v>23</v>
      </c>
      <c r="BI84" s="22">
        <v>10</v>
      </c>
      <c r="BJ84" s="22">
        <v>9</v>
      </c>
      <c r="BK84" s="22">
        <v>0</v>
      </c>
      <c r="BL84" s="22">
        <v>0</v>
      </c>
      <c r="BM84" s="22">
        <v>0</v>
      </c>
      <c r="BN84" s="22">
        <v>9</v>
      </c>
      <c r="BO84" s="22">
        <v>20</v>
      </c>
      <c r="BP84" s="22">
        <v>3</v>
      </c>
      <c r="BQ84" s="22">
        <v>1</v>
      </c>
    </row>
    <row r="85" spans="1:69" x14ac:dyDescent="0.35">
      <c r="A85" s="22" t="s">
        <v>114</v>
      </c>
      <c r="B85" s="22" t="s">
        <v>167</v>
      </c>
      <c r="C85" s="22" t="s">
        <v>280</v>
      </c>
      <c r="D85" s="22" t="s">
        <v>281</v>
      </c>
      <c r="E85" s="22">
        <v>36</v>
      </c>
      <c r="F85" s="22">
        <v>461118</v>
      </c>
      <c r="G85" s="22">
        <v>2</v>
      </c>
      <c r="H85" s="23">
        <v>2303</v>
      </c>
      <c r="I85" s="24" t="s">
        <v>1457</v>
      </c>
      <c r="J85" s="22">
        <v>603725</v>
      </c>
      <c r="K85" s="22">
        <v>198520</v>
      </c>
      <c r="L85" s="22">
        <v>6900</v>
      </c>
      <c r="M85" s="22">
        <v>541138</v>
      </c>
      <c r="N85" s="22">
        <v>13480</v>
      </c>
      <c r="O85" s="22">
        <v>0</v>
      </c>
      <c r="P85" s="24" t="s">
        <v>1457</v>
      </c>
      <c r="Q85" s="24" t="s">
        <v>1456</v>
      </c>
      <c r="R85" s="23">
        <v>0</v>
      </c>
      <c r="S85" s="22">
        <v>0</v>
      </c>
      <c r="T85" s="24"/>
      <c r="U85" s="23">
        <v>38</v>
      </c>
      <c r="V85" s="23">
        <v>0</v>
      </c>
      <c r="W85" s="23">
        <v>729.56</v>
      </c>
      <c r="X85" s="23">
        <v>40</v>
      </c>
      <c r="Y85" s="23">
        <v>0</v>
      </c>
      <c r="Z85" s="23">
        <v>807.56</v>
      </c>
      <c r="AA85" s="23">
        <v>6</v>
      </c>
      <c r="AB85" s="23">
        <v>0</v>
      </c>
      <c r="AC85" s="23">
        <v>0</v>
      </c>
      <c r="AD85" s="23">
        <v>0</v>
      </c>
      <c r="AE85" s="23">
        <v>0</v>
      </c>
      <c r="AF85" s="23">
        <v>6</v>
      </c>
      <c r="AG85" s="23">
        <v>0</v>
      </c>
      <c r="AH85" s="24" t="s">
        <v>1457</v>
      </c>
      <c r="AI85" s="22">
        <v>44</v>
      </c>
      <c r="AJ85" s="22">
        <v>42</v>
      </c>
      <c r="AK85" s="24" t="s">
        <v>1456</v>
      </c>
      <c r="AL85" s="24" t="s">
        <v>1457</v>
      </c>
      <c r="AM85" s="24" t="s">
        <v>1457</v>
      </c>
      <c r="AN85" s="22">
        <v>33</v>
      </c>
      <c r="AO85" s="22">
        <v>0</v>
      </c>
      <c r="AP85" s="22">
        <v>1101</v>
      </c>
      <c r="AQ85" s="22">
        <v>100000</v>
      </c>
      <c r="AR85" s="22">
        <v>0</v>
      </c>
      <c r="AS85" s="22">
        <v>0</v>
      </c>
      <c r="AT85" s="22">
        <v>0</v>
      </c>
      <c r="AU85" s="22">
        <v>0</v>
      </c>
      <c r="AV85" s="22">
        <v>0</v>
      </c>
      <c r="AW85" s="22">
        <v>0</v>
      </c>
      <c r="AX85" s="22">
        <v>0</v>
      </c>
      <c r="AY85" s="22">
        <v>0</v>
      </c>
      <c r="AZ85" s="24" t="s">
        <v>1541</v>
      </c>
      <c r="BA85" s="22">
        <v>32</v>
      </c>
      <c r="BB85" s="22">
        <v>32</v>
      </c>
      <c r="BC85" s="22">
        <v>5892200</v>
      </c>
      <c r="BD85" s="22">
        <v>208000</v>
      </c>
      <c r="BE85" s="22">
        <v>40000</v>
      </c>
      <c r="BF85" s="22">
        <v>0</v>
      </c>
      <c r="BG85" s="22">
        <v>6140200</v>
      </c>
      <c r="BH85" s="22">
        <v>0</v>
      </c>
      <c r="BI85" s="22">
        <v>2</v>
      </c>
      <c r="BJ85" s="22">
        <v>6</v>
      </c>
      <c r="BK85" s="22">
        <v>0</v>
      </c>
      <c r="BL85" s="22">
        <v>0</v>
      </c>
      <c r="BM85" s="22">
        <v>0</v>
      </c>
      <c r="BN85" s="22">
        <v>5</v>
      </c>
      <c r="BO85" s="22">
        <v>58</v>
      </c>
      <c r="BP85" s="22">
        <v>0</v>
      </c>
      <c r="BQ85" s="22">
        <v>0</v>
      </c>
    </row>
    <row r="86" spans="1:69" x14ac:dyDescent="0.35">
      <c r="A86" s="22" t="s">
        <v>114</v>
      </c>
      <c r="B86" s="22" t="s">
        <v>167</v>
      </c>
      <c r="C86" s="22" t="s">
        <v>282</v>
      </c>
      <c r="D86" s="22" t="s">
        <v>283</v>
      </c>
      <c r="E86" s="22">
        <v>46.67</v>
      </c>
      <c r="F86" s="22">
        <v>323185</v>
      </c>
      <c r="G86" s="22">
        <v>9</v>
      </c>
      <c r="H86" s="23">
        <v>2189</v>
      </c>
      <c r="I86" s="24" t="s">
        <v>1457</v>
      </c>
      <c r="J86" s="22">
        <v>5088341.2300000004</v>
      </c>
      <c r="K86" s="22">
        <v>79388</v>
      </c>
      <c r="L86" s="22">
        <v>48198</v>
      </c>
      <c r="M86" s="22">
        <v>0</v>
      </c>
      <c r="N86" s="22">
        <v>5377.94</v>
      </c>
      <c r="O86" s="22">
        <v>0</v>
      </c>
      <c r="P86" s="24" t="s">
        <v>1457</v>
      </c>
      <c r="Q86" s="24" t="s">
        <v>1457</v>
      </c>
      <c r="R86" s="23">
        <v>0.4</v>
      </c>
      <c r="S86" s="22">
        <v>78472</v>
      </c>
      <c r="T86" s="24" t="s">
        <v>1481</v>
      </c>
      <c r="U86" s="23">
        <v>37.409999999999997</v>
      </c>
      <c r="V86" s="23">
        <v>0</v>
      </c>
      <c r="W86" s="23">
        <v>0</v>
      </c>
      <c r="X86" s="23">
        <v>0</v>
      </c>
      <c r="Y86" s="23">
        <v>0</v>
      </c>
      <c r="Z86" s="23">
        <v>37.409999999999997</v>
      </c>
      <c r="AA86" s="23">
        <v>29.48</v>
      </c>
      <c r="AB86" s="23">
        <v>0</v>
      </c>
      <c r="AC86" s="23">
        <v>0</v>
      </c>
      <c r="AD86" s="23">
        <v>0</v>
      </c>
      <c r="AE86" s="23">
        <v>0</v>
      </c>
      <c r="AF86" s="23">
        <v>29.48</v>
      </c>
      <c r="AG86" s="23">
        <v>3</v>
      </c>
      <c r="AH86" s="24" t="s">
        <v>1457</v>
      </c>
      <c r="AI86" s="22">
        <v>5</v>
      </c>
      <c r="AJ86" s="22">
        <v>5</v>
      </c>
      <c r="AK86" s="24" t="s">
        <v>1457</v>
      </c>
      <c r="AL86" s="24" t="s">
        <v>1457</v>
      </c>
      <c r="AM86" s="24" t="s">
        <v>1456</v>
      </c>
      <c r="AN86" s="22">
        <v>0</v>
      </c>
      <c r="AO86" s="22">
        <v>0</v>
      </c>
      <c r="AP86" s="22">
        <v>3577</v>
      </c>
      <c r="AQ86" s="22">
        <v>145217</v>
      </c>
      <c r="AR86" s="22">
        <v>0</v>
      </c>
      <c r="AS86" s="22">
        <v>0</v>
      </c>
      <c r="AT86" s="22">
        <v>0</v>
      </c>
      <c r="AU86" s="22">
        <v>0</v>
      </c>
      <c r="AV86" s="22">
        <v>1</v>
      </c>
      <c r="AW86" s="22">
        <v>0</v>
      </c>
      <c r="AX86" s="22">
        <v>1</v>
      </c>
      <c r="AY86" s="22">
        <v>1</v>
      </c>
      <c r="AZ86" s="24" t="s">
        <v>1542</v>
      </c>
      <c r="BA86" s="22">
        <v>76</v>
      </c>
      <c r="BB86" s="22">
        <v>76</v>
      </c>
      <c r="BC86" s="22">
        <v>6842500</v>
      </c>
      <c r="BD86" s="22">
        <v>360000</v>
      </c>
      <c r="BE86" s="22">
        <v>925200</v>
      </c>
      <c r="BF86" s="22">
        <v>0</v>
      </c>
      <c r="BG86" s="22">
        <v>8127700</v>
      </c>
      <c r="BH86" s="22">
        <v>70</v>
      </c>
      <c r="BI86" s="22">
        <v>10</v>
      </c>
      <c r="BJ86" s="22">
        <v>19</v>
      </c>
      <c r="BK86" s="22">
        <v>0</v>
      </c>
      <c r="BL86" s="22">
        <v>0</v>
      </c>
      <c r="BM86" s="22">
        <v>0</v>
      </c>
      <c r="BN86" s="22">
        <v>19</v>
      </c>
      <c r="BO86" s="22">
        <v>60</v>
      </c>
      <c r="BP86" s="22">
        <v>2</v>
      </c>
      <c r="BQ86" s="22">
        <v>0</v>
      </c>
    </row>
    <row r="87" spans="1:69" x14ac:dyDescent="0.35">
      <c r="A87" s="22" t="s">
        <v>114</v>
      </c>
      <c r="B87" s="22" t="s">
        <v>167</v>
      </c>
      <c r="C87" s="22" t="s">
        <v>284</v>
      </c>
      <c r="D87" s="22" t="s">
        <v>285</v>
      </c>
      <c r="E87" s="22">
        <v>74</v>
      </c>
      <c r="F87" s="22">
        <v>330173</v>
      </c>
      <c r="G87" s="22">
        <v>8</v>
      </c>
      <c r="H87" s="23">
        <v>2022</v>
      </c>
      <c r="I87" s="24" t="s">
        <v>1457</v>
      </c>
      <c r="J87" s="22">
        <v>5502007.6200000001</v>
      </c>
      <c r="K87" s="22">
        <v>167442</v>
      </c>
      <c r="L87" s="22">
        <v>2218450.9</v>
      </c>
      <c r="M87" s="22">
        <v>1219605.2</v>
      </c>
      <c r="N87" s="22">
        <v>78665.710000000006</v>
      </c>
      <c r="O87" s="22">
        <v>5153993.58</v>
      </c>
      <c r="P87" s="24" t="s">
        <v>1457</v>
      </c>
      <c r="Q87" s="24" t="s">
        <v>1457</v>
      </c>
      <c r="R87" s="23">
        <v>0.25</v>
      </c>
      <c r="S87" s="22">
        <v>132785.37</v>
      </c>
      <c r="T87" s="24" t="s">
        <v>1481</v>
      </c>
      <c r="U87" s="23">
        <v>16.52</v>
      </c>
      <c r="V87" s="23">
        <v>0</v>
      </c>
      <c r="W87" s="23">
        <v>0</v>
      </c>
      <c r="X87" s="23">
        <v>0</v>
      </c>
      <c r="Y87" s="23">
        <v>0</v>
      </c>
      <c r="Z87" s="23">
        <v>16.52</v>
      </c>
      <c r="AA87" s="23">
        <v>22</v>
      </c>
      <c r="AB87" s="23">
        <v>0</v>
      </c>
      <c r="AC87" s="23">
        <v>0</v>
      </c>
      <c r="AD87" s="23">
        <v>0</v>
      </c>
      <c r="AE87" s="23">
        <v>32</v>
      </c>
      <c r="AF87" s="23">
        <v>54</v>
      </c>
      <c r="AG87" s="23">
        <v>0</v>
      </c>
      <c r="AH87" s="24" t="s">
        <v>1457</v>
      </c>
      <c r="AI87" s="22">
        <v>5</v>
      </c>
      <c r="AJ87" s="22">
        <v>5</v>
      </c>
      <c r="AK87" s="24" t="s">
        <v>1457</v>
      </c>
      <c r="AL87" s="24" t="s">
        <v>1457</v>
      </c>
      <c r="AM87" s="24" t="s">
        <v>1456</v>
      </c>
      <c r="AN87" s="22">
        <v>0</v>
      </c>
      <c r="AO87" s="22">
        <v>0</v>
      </c>
      <c r="AP87" s="22">
        <v>6348</v>
      </c>
      <c r="AQ87" s="22">
        <v>445855.6</v>
      </c>
      <c r="AR87" s="22">
        <v>0</v>
      </c>
      <c r="AS87" s="22">
        <v>0</v>
      </c>
      <c r="AT87" s="22">
        <v>0</v>
      </c>
      <c r="AU87" s="22">
        <v>0</v>
      </c>
      <c r="AV87" s="22">
        <v>0</v>
      </c>
      <c r="AW87" s="22">
        <v>0</v>
      </c>
      <c r="AX87" s="22">
        <v>0</v>
      </c>
      <c r="AY87" s="22">
        <v>0</v>
      </c>
      <c r="AZ87" s="24" t="s">
        <v>1543</v>
      </c>
      <c r="BA87" s="22">
        <v>243</v>
      </c>
      <c r="BB87" s="22">
        <v>223</v>
      </c>
      <c r="BC87" s="22">
        <v>10468696.65</v>
      </c>
      <c r="BD87" s="22">
        <v>585000</v>
      </c>
      <c r="BE87" s="22">
        <v>750000</v>
      </c>
      <c r="BF87" s="22">
        <v>0</v>
      </c>
      <c r="BG87" s="22">
        <v>11803696.65</v>
      </c>
      <c r="BH87" s="22">
        <v>0</v>
      </c>
      <c r="BI87" s="22">
        <v>14</v>
      </c>
      <c r="BJ87" s="22">
        <v>17</v>
      </c>
      <c r="BK87" s="22">
        <v>0</v>
      </c>
      <c r="BL87" s="22">
        <v>0</v>
      </c>
      <c r="BM87" s="22">
        <v>0</v>
      </c>
      <c r="BN87" s="22">
        <v>13</v>
      </c>
      <c r="BO87" s="22">
        <v>0</v>
      </c>
      <c r="BP87" s="22">
        <v>25</v>
      </c>
      <c r="BQ87" s="22">
        <v>6</v>
      </c>
    </row>
    <row r="88" spans="1:69" x14ac:dyDescent="0.35">
      <c r="A88" s="22" t="s">
        <v>114</v>
      </c>
      <c r="B88" s="22" t="s">
        <v>167</v>
      </c>
      <c r="C88" s="22" t="s">
        <v>286</v>
      </c>
      <c r="D88" s="22" t="s">
        <v>287</v>
      </c>
      <c r="E88" s="22">
        <v>121</v>
      </c>
      <c r="F88" s="22">
        <v>464794</v>
      </c>
      <c r="G88" s="22">
        <v>9</v>
      </c>
      <c r="H88" s="23">
        <v>2716</v>
      </c>
      <c r="I88" s="24" t="s">
        <v>1457</v>
      </c>
      <c r="J88" s="22">
        <v>5961601.4199999999</v>
      </c>
      <c r="K88" s="22">
        <v>359247.98</v>
      </c>
      <c r="L88" s="22">
        <v>49277.68</v>
      </c>
      <c r="M88" s="22">
        <v>1625871</v>
      </c>
      <c r="N88" s="22">
        <v>0</v>
      </c>
      <c r="O88" s="22">
        <v>0</v>
      </c>
      <c r="P88" s="24" t="s">
        <v>1457</v>
      </c>
      <c r="Q88" s="24" t="s">
        <v>1457</v>
      </c>
      <c r="R88" s="23">
        <v>0.3</v>
      </c>
      <c r="S88" s="22">
        <v>42501.42</v>
      </c>
      <c r="T88" s="24" t="s">
        <v>1481</v>
      </c>
      <c r="U88" s="23">
        <v>33.15</v>
      </c>
      <c r="V88" s="23">
        <v>0</v>
      </c>
      <c r="W88" s="23">
        <v>0</v>
      </c>
      <c r="X88" s="23">
        <v>0</v>
      </c>
      <c r="Y88" s="23">
        <v>0</v>
      </c>
      <c r="Z88" s="23">
        <v>33.15</v>
      </c>
      <c r="AA88" s="23">
        <v>27.5</v>
      </c>
      <c r="AB88" s="23">
        <v>0</v>
      </c>
      <c r="AC88" s="23">
        <v>0</v>
      </c>
      <c r="AD88" s="23">
        <v>0</v>
      </c>
      <c r="AE88" s="23">
        <v>0</v>
      </c>
      <c r="AF88" s="23">
        <v>27.5</v>
      </c>
      <c r="AG88" s="23">
        <v>13.71</v>
      </c>
      <c r="AH88" s="24" t="s">
        <v>1457</v>
      </c>
      <c r="AI88" s="22">
        <v>6</v>
      </c>
      <c r="AJ88" s="22">
        <v>6</v>
      </c>
      <c r="AK88" s="24" t="s">
        <v>1457</v>
      </c>
      <c r="AL88" s="24" t="s">
        <v>1457</v>
      </c>
      <c r="AM88" s="24" t="s">
        <v>1456</v>
      </c>
      <c r="AN88" s="22">
        <v>0</v>
      </c>
      <c r="AO88" s="22">
        <v>0</v>
      </c>
      <c r="AP88" s="22">
        <v>3723</v>
      </c>
      <c r="AQ88" s="22">
        <v>403398.36</v>
      </c>
      <c r="AR88" s="22">
        <v>0</v>
      </c>
      <c r="AS88" s="22">
        <v>0</v>
      </c>
      <c r="AT88" s="22">
        <v>0</v>
      </c>
      <c r="AU88" s="22">
        <v>0</v>
      </c>
      <c r="AV88" s="22">
        <v>1</v>
      </c>
      <c r="AW88" s="22">
        <v>0</v>
      </c>
      <c r="AX88" s="22">
        <v>1</v>
      </c>
      <c r="AY88" s="22">
        <v>0</v>
      </c>
      <c r="AZ88" s="24" t="s">
        <v>1544</v>
      </c>
      <c r="BA88" s="22">
        <v>159</v>
      </c>
      <c r="BB88" s="22">
        <v>150</v>
      </c>
      <c r="BC88" s="22">
        <v>13256403</v>
      </c>
      <c r="BD88" s="22">
        <v>1085000</v>
      </c>
      <c r="BE88" s="22">
        <v>3001124</v>
      </c>
      <c r="BF88" s="22">
        <v>141563</v>
      </c>
      <c r="BG88" s="22">
        <v>17484090</v>
      </c>
      <c r="BH88" s="22">
        <v>124</v>
      </c>
      <c r="BI88" s="22">
        <v>14</v>
      </c>
      <c r="BJ88" s="22">
        <v>17</v>
      </c>
      <c r="BK88" s="22">
        <v>0</v>
      </c>
      <c r="BL88" s="22">
        <v>0</v>
      </c>
      <c r="BM88" s="22">
        <v>0</v>
      </c>
      <c r="BN88" s="22">
        <v>15</v>
      </c>
      <c r="BO88" s="22">
        <v>65</v>
      </c>
      <c r="BP88" s="22">
        <v>23</v>
      </c>
      <c r="BQ88" s="22">
        <v>1</v>
      </c>
    </row>
    <row r="89" spans="1:69" x14ac:dyDescent="0.35">
      <c r="A89" s="22" t="s">
        <v>114</v>
      </c>
      <c r="B89" s="22" t="s">
        <v>167</v>
      </c>
      <c r="C89" s="22" t="s">
        <v>288</v>
      </c>
      <c r="D89" s="22" t="s">
        <v>289</v>
      </c>
      <c r="E89" s="22">
        <v>46</v>
      </c>
      <c r="F89" s="22">
        <v>456954</v>
      </c>
      <c r="G89" s="22">
        <v>4</v>
      </c>
      <c r="H89" s="23">
        <v>2259.1999999999998</v>
      </c>
      <c r="I89" s="24" t="s">
        <v>1457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4" t="s">
        <v>1456</v>
      </c>
      <c r="Q89" s="24" t="s">
        <v>1456</v>
      </c>
      <c r="R89" s="23">
        <v>0</v>
      </c>
      <c r="S89" s="22">
        <v>0</v>
      </c>
      <c r="T89" s="24"/>
      <c r="U89" s="23">
        <v>46</v>
      </c>
      <c r="V89" s="23">
        <v>0</v>
      </c>
      <c r="W89" s="23">
        <v>0</v>
      </c>
      <c r="X89" s="23">
        <v>0</v>
      </c>
      <c r="Y89" s="23">
        <v>0</v>
      </c>
      <c r="Z89" s="23">
        <v>46</v>
      </c>
      <c r="AA89" s="23">
        <v>6.9</v>
      </c>
      <c r="AB89" s="23">
        <v>0</v>
      </c>
      <c r="AC89" s="23">
        <v>0</v>
      </c>
      <c r="AD89" s="23">
        <v>0</v>
      </c>
      <c r="AE89" s="23">
        <v>0</v>
      </c>
      <c r="AF89" s="23">
        <v>6.9</v>
      </c>
      <c r="AG89" s="23">
        <v>8</v>
      </c>
      <c r="AH89" s="24" t="s">
        <v>1457</v>
      </c>
      <c r="AI89" s="22">
        <v>42</v>
      </c>
      <c r="AJ89" s="22">
        <v>40</v>
      </c>
      <c r="AK89" s="24" t="s">
        <v>1457</v>
      </c>
      <c r="AL89" s="24" t="s">
        <v>1457</v>
      </c>
      <c r="AM89" s="24" t="s">
        <v>1457</v>
      </c>
      <c r="AN89" s="22">
        <v>31</v>
      </c>
      <c r="AO89" s="22">
        <v>0</v>
      </c>
      <c r="AP89" s="22">
        <v>2529</v>
      </c>
      <c r="AQ89" s="22">
        <v>170227.5</v>
      </c>
      <c r="AR89" s="22">
        <v>0</v>
      </c>
      <c r="AS89" s="22">
        <v>0</v>
      </c>
      <c r="AT89" s="22">
        <v>0</v>
      </c>
      <c r="AU89" s="22">
        <v>0</v>
      </c>
      <c r="AV89" s="22">
        <v>0</v>
      </c>
      <c r="AW89" s="22">
        <v>0</v>
      </c>
      <c r="AX89" s="22">
        <v>0</v>
      </c>
      <c r="AY89" s="22">
        <v>0</v>
      </c>
      <c r="AZ89" s="24" t="s">
        <v>1545</v>
      </c>
      <c r="BA89" s="22">
        <v>119</v>
      </c>
      <c r="BB89" s="22">
        <v>116</v>
      </c>
      <c r="BC89" s="22">
        <v>7177408.7999999998</v>
      </c>
      <c r="BD89" s="22">
        <v>508300</v>
      </c>
      <c r="BE89" s="22">
        <v>1692512</v>
      </c>
      <c r="BF89" s="22">
        <v>0</v>
      </c>
      <c r="BG89" s="22">
        <v>9378220.8000000007</v>
      </c>
      <c r="BH89" s="22">
        <v>117</v>
      </c>
      <c r="BI89" s="22">
        <v>0.34499999999999997</v>
      </c>
      <c r="BJ89" s="22">
        <v>24</v>
      </c>
      <c r="BK89" s="22">
        <v>1</v>
      </c>
      <c r="BL89" s="22">
        <v>254</v>
      </c>
      <c r="BM89" s="22">
        <v>0.02</v>
      </c>
      <c r="BN89" s="22">
        <v>20</v>
      </c>
      <c r="BO89" s="22">
        <v>48</v>
      </c>
      <c r="BP89" s="22">
        <v>10</v>
      </c>
      <c r="BQ89" s="22">
        <v>4</v>
      </c>
    </row>
    <row r="90" spans="1:69" x14ac:dyDescent="0.35">
      <c r="A90" s="22" t="s">
        <v>114</v>
      </c>
      <c r="B90" s="22" t="s">
        <v>167</v>
      </c>
      <c r="C90" s="22" t="s">
        <v>290</v>
      </c>
      <c r="D90" s="22" t="s">
        <v>291</v>
      </c>
      <c r="E90" s="22">
        <v>50</v>
      </c>
      <c r="F90" s="22">
        <v>775725</v>
      </c>
      <c r="G90" s="22">
        <v>3</v>
      </c>
      <c r="H90" s="23">
        <v>736.5</v>
      </c>
      <c r="I90" s="24" t="s">
        <v>1456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4" t="s">
        <v>1456</v>
      </c>
      <c r="Q90" s="24" t="s">
        <v>1457</v>
      </c>
      <c r="R90" s="23">
        <v>0.4</v>
      </c>
      <c r="S90" s="22">
        <v>238942.02</v>
      </c>
      <c r="T90" s="24" t="s">
        <v>1479</v>
      </c>
      <c r="U90" s="23">
        <v>24.1</v>
      </c>
      <c r="V90" s="23">
        <v>0</v>
      </c>
      <c r="W90" s="23">
        <v>0</v>
      </c>
      <c r="X90" s="23">
        <v>0</v>
      </c>
      <c r="Y90" s="23">
        <v>0</v>
      </c>
      <c r="Z90" s="23">
        <v>24.1</v>
      </c>
      <c r="AA90" s="23">
        <v>15.19</v>
      </c>
      <c r="AB90" s="23">
        <v>0</v>
      </c>
      <c r="AC90" s="23">
        <v>0</v>
      </c>
      <c r="AD90" s="23">
        <v>0</v>
      </c>
      <c r="AE90" s="23">
        <v>0</v>
      </c>
      <c r="AF90" s="23">
        <v>15.19</v>
      </c>
      <c r="AG90" s="23">
        <v>1.23</v>
      </c>
      <c r="AH90" s="24" t="s">
        <v>1457</v>
      </c>
      <c r="AI90" s="22">
        <v>5</v>
      </c>
      <c r="AJ90" s="22">
        <v>5</v>
      </c>
      <c r="AK90" s="24" t="s">
        <v>1456</v>
      </c>
      <c r="AL90" s="24" t="s">
        <v>1457</v>
      </c>
      <c r="AM90" s="24" t="s">
        <v>1456</v>
      </c>
      <c r="AN90" s="22">
        <v>0</v>
      </c>
      <c r="AO90" s="22">
        <v>0</v>
      </c>
      <c r="AP90" s="22">
        <v>2288</v>
      </c>
      <c r="AQ90" s="22">
        <v>157254.96</v>
      </c>
      <c r="AR90" s="22">
        <v>16</v>
      </c>
      <c r="AS90" s="22">
        <v>16</v>
      </c>
      <c r="AT90" s="22">
        <v>0</v>
      </c>
      <c r="AU90" s="22">
        <v>0</v>
      </c>
      <c r="AV90" s="22">
        <v>2</v>
      </c>
      <c r="AW90" s="22">
        <v>0</v>
      </c>
      <c r="AX90" s="22">
        <v>2</v>
      </c>
      <c r="AY90" s="22">
        <v>0</v>
      </c>
      <c r="AZ90" s="24" t="s">
        <v>1546</v>
      </c>
      <c r="BA90" s="22">
        <v>77</v>
      </c>
      <c r="BB90" s="22">
        <v>77</v>
      </c>
      <c r="BC90" s="22">
        <v>4981500</v>
      </c>
      <c r="BD90" s="22">
        <v>251000</v>
      </c>
      <c r="BE90" s="22">
        <v>105750000</v>
      </c>
      <c r="BF90" s="22">
        <v>0</v>
      </c>
      <c r="BG90" s="22">
        <v>110982500</v>
      </c>
      <c r="BH90" s="22">
        <v>0</v>
      </c>
      <c r="BI90" s="22">
        <v>0</v>
      </c>
      <c r="BJ90" s="22">
        <v>6</v>
      </c>
      <c r="BK90" s="22">
        <v>0</v>
      </c>
      <c r="BL90" s="22">
        <v>0</v>
      </c>
      <c r="BM90" s="22">
        <v>0</v>
      </c>
      <c r="BN90" s="22">
        <v>6</v>
      </c>
      <c r="BO90" s="22">
        <v>30</v>
      </c>
      <c r="BP90" s="22">
        <v>1</v>
      </c>
      <c r="BQ90" s="22">
        <v>0</v>
      </c>
    </row>
    <row r="91" spans="1:69" x14ac:dyDescent="0.35">
      <c r="A91" s="22" t="s">
        <v>114</v>
      </c>
      <c r="B91" s="22" t="s">
        <v>167</v>
      </c>
      <c r="C91" s="22" t="s">
        <v>292</v>
      </c>
      <c r="D91" s="22" t="s">
        <v>293</v>
      </c>
      <c r="E91" s="22">
        <v>100</v>
      </c>
      <c r="F91" s="22">
        <v>2251235</v>
      </c>
      <c r="G91" s="22">
        <v>8</v>
      </c>
      <c r="H91" s="23">
        <v>2284</v>
      </c>
      <c r="I91" s="24" t="s">
        <v>1456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4" t="s">
        <v>1456</v>
      </c>
      <c r="Q91" s="24" t="s">
        <v>1456</v>
      </c>
      <c r="R91" s="23">
        <v>0</v>
      </c>
      <c r="S91" s="22">
        <v>0</v>
      </c>
      <c r="T91" s="24"/>
      <c r="U91" s="23">
        <v>16.47</v>
      </c>
      <c r="V91" s="23">
        <v>0</v>
      </c>
      <c r="W91" s="23">
        <v>0</v>
      </c>
      <c r="X91" s="23">
        <v>0</v>
      </c>
      <c r="Y91" s="23">
        <v>0</v>
      </c>
      <c r="Z91" s="23">
        <v>16.47</v>
      </c>
      <c r="AA91" s="23">
        <v>19.190000000000001</v>
      </c>
      <c r="AB91" s="23">
        <v>0</v>
      </c>
      <c r="AC91" s="23">
        <v>0</v>
      </c>
      <c r="AD91" s="23">
        <v>0</v>
      </c>
      <c r="AE91" s="23">
        <v>0</v>
      </c>
      <c r="AF91" s="23">
        <v>19.190000000000001</v>
      </c>
      <c r="AG91" s="23">
        <v>5.87</v>
      </c>
      <c r="AH91" s="24" t="s">
        <v>1457</v>
      </c>
      <c r="AI91" s="22">
        <v>9</v>
      </c>
      <c r="AJ91" s="22">
        <v>9</v>
      </c>
      <c r="AK91" s="24" t="s">
        <v>1456</v>
      </c>
      <c r="AL91" s="24" t="s">
        <v>1457</v>
      </c>
      <c r="AM91" s="24" t="s">
        <v>1456</v>
      </c>
      <c r="AN91" s="22">
        <v>0</v>
      </c>
      <c r="AO91" s="22">
        <v>0</v>
      </c>
      <c r="AP91" s="22">
        <v>5759</v>
      </c>
      <c r="AQ91" s="22">
        <v>654184</v>
      </c>
      <c r="AR91" s="22">
        <v>3</v>
      </c>
      <c r="AS91" s="22">
        <v>3</v>
      </c>
      <c r="AT91" s="22">
        <v>0</v>
      </c>
      <c r="AU91" s="22">
        <v>0</v>
      </c>
      <c r="AV91" s="22">
        <v>1</v>
      </c>
      <c r="AW91" s="22">
        <v>0</v>
      </c>
      <c r="AX91" s="22">
        <v>1</v>
      </c>
      <c r="AY91" s="22">
        <v>0</v>
      </c>
      <c r="AZ91" s="24" t="s">
        <v>1547</v>
      </c>
      <c r="BA91" s="22">
        <v>193</v>
      </c>
      <c r="BB91" s="22">
        <v>183</v>
      </c>
      <c r="BC91" s="22">
        <v>18384956</v>
      </c>
      <c r="BD91" s="22">
        <v>1501678500</v>
      </c>
      <c r="BE91" s="22">
        <v>17170025</v>
      </c>
      <c r="BF91" s="22">
        <v>0</v>
      </c>
      <c r="BG91" s="22">
        <v>1537233481</v>
      </c>
      <c r="BH91" s="22">
        <v>0</v>
      </c>
      <c r="BI91" s="22">
        <v>7</v>
      </c>
      <c r="BJ91" s="22">
        <v>16</v>
      </c>
      <c r="BK91" s="22">
        <v>0</v>
      </c>
      <c r="BL91" s="22">
        <v>0</v>
      </c>
      <c r="BM91" s="22">
        <v>0</v>
      </c>
      <c r="BN91" s="22">
        <v>9</v>
      </c>
      <c r="BO91" s="22">
        <v>45</v>
      </c>
      <c r="BP91" s="22">
        <v>2</v>
      </c>
      <c r="BQ91" s="22">
        <v>0</v>
      </c>
    </row>
    <row r="92" spans="1:69" x14ac:dyDescent="0.35">
      <c r="A92" s="22" t="s">
        <v>114</v>
      </c>
      <c r="B92" s="22" t="s">
        <v>294</v>
      </c>
      <c r="C92" s="22" t="s">
        <v>295</v>
      </c>
      <c r="D92" s="22" t="s">
        <v>296</v>
      </c>
      <c r="E92" s="22">
        <v>18</v>
      </c>
      <c r="F92" s="22">
        <v>1853</v>
      </c>
      <c r="G92" s="22">
        <v>0</v>
      </c>
      <c r="H92" s="23">
        <v>53</v>
      </c>
      <c r="I92" s="24" t="s">
        <v>1456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4" t="s">
        <v>1456</v>
      </c>
      <c r="Q92" s="24" t="s">
        <v>1456</v>
      </c>
      <c r="R92" s="23">
        <v>0</v>
      </c>
      <c r="S92" s="22">
        <v>0</v>
      </c>
      <c r="T92" s="24"/>
      <c r="U92" s="23">
        <v>33.799999999999997</v>
      </c>
      <c r="V92" s="23">
        <v>0</v>
      </c>
      <c r="W92" s="23">
        <v>0</v>
      </c>
      <c r="X92" s="23">
        <v>0</v>
      </c>
      <c r="Y92" s="23">
        <v>0</v>
      </c>
      <c r="Z92" s="23">
        <v>33.799999999999997</v>
      </c>
      <c r="AA92" s="23">
        <v>51.4</v>
      </c>
      <c r="AB92" s="23">
        <v>0</v>
      </c>
      <c r="AC92" s="23">
        <v>0</v>
      </c>
      <c r="AD92" s="23">
        <v>0</v>
      </c>
      <c r="AE92" s="23">
        <v>0</v>
      </c>
      <c r="AF92" s="23">
        <v>51.4</v>
      </c>
      <c r="AG92" s="23">
        <v>9.85</v>
      </c>
      <c r="AH92" s="24" t="s">
        <v>1457</v>
      </c>
      <c r="AI92" s="22">
        <v>6</v>
      </c>
      <c r="AJ92" s="22">
        <v>6</v>
      </c>
      <c r="AK92" s="24" t="s">
        <v>1456</v>
      </c>
      <c r="AL92" s="24" t="s">
        <v>1457</v>
      </c>
      <c r="AM92" s="24" t="s">
        <v>1456</v>
      </c>
      <c r="AN92" s="22">
        <v>0</v>
      </c>
      <c r="AO92" s="22">
        <v>0</v>
      </c>
      <c r="AP92" s="22">
        <v>1341</v>
      </c>
      <c r="AQ92" s="22">
        <v>33130</v>
      </c>
      <c r="AR92" s="22">
        <v>0</v>
      </c>
      <c r="AS92" s="22">
        <v>0</v>
      </c>
      <c r="AT92" s="22">
        <v>0</v>
      </c>
      <c r="AU92" s="22">
        <v>0</v>
      </c>
      <c r="AV92" s="22">
        <v>0</v>
      </c>
      <c r="AW92" s="22">
        <v>0</v>
      </c>
      <c r="AX92" s="22">
        <v>0</v>
      </c>
      <c r="AY92" s="22">
        <v>0</v>
      </c>
      <c r="AZ92" s="24" t="s">
        <v>1548</v>
      </c>
      <c r="BA92" s="22">
        <v>53</v>
      </c>
      <c r="BB92" s="22">
        <v>53</v>
      </c>
      <c r="BC92" s="22">
        <v>529286</v>
      </c>
      <c r="BD92" s="22">
        <v>397000</v>
      </c>
      <c r="BE92" s="22">
        <v>0</v>
      </c>
      <c r="BF92" s="22">
        <v>31000</v>
      </c>
      <c r="BG92" s="22">
        <v>957286</v>
      </c>
      <c r="BH92" s="22">
        <v>68</v>
      </c>
      <c r="BI92" s="22">
        <v>8</v>
      </c>
      <c r="BJ92" s="22">
        <v>0</v>
      </c>
      <c r="BK92" s="22">
        <v>1</v>
      </c>
      <c r="BL92" s="22">
        <v>0</v>
      </c>
      <c r="BM92" s="22">
        <v>0</v>
      </c>
      <c r="BN92" s="22">
        <v>0</v>
      </c>
      <c r="BO92" s="22">
        <v>0</v>
      </c>
      <c r="BP92" s="22">
        <v>0</v>
      </c>
      <c r="BQ92" s="22">
        <v>0</v>
      </c>
    </row>
    <row r="93" spans="1:69" x14ac:dyDescent="0.35">
      <c r="A93" s="22" t="s">
        <v>114</v>
      </c>
      <c r="B93" s="22" t="s">
        <v>294</v>
      </c>
      <c r="C93" s="22" t="s">
        <v>297</v>
      </c>
      <c r="D93" s="22" t="s">
        <v>298</v>
      </c>
      <c r="E93" s="22">
        <v>202</v>
      </c>
      <c r="F93" s="22">
        <v>393</v>
      </c>
      <c r="G93" s="22">
        <v>0</v>
      </c>
      <c r="H93" s="23">
        <v>40.700000000000003</v>
      </c>
      <c r="I93" s="24" t="s">
        <v>1456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4" t="s">
        <v>1456</v>
      </c>
      <c r="Q93" s="24" t="s">
        <v>1456</v>
      </c>
      <c r="R93" s="23">
        <v>0</v>
      </c>
      <c r="S93" s="22">
        <v>0</v>
      </c>
      <c r="T93" s="24"/>
      <c r="U93" s="23">
        <v>42.2</v>
      </c>
      <c r="V93" s="23">
        <v>0</v>
      </c>
      <c r="W93" s="23">
        <v>0</v>
      </c>
      <c r="X93" s="23">
        <v>0</v>
      </c>
      <c r="Y93" s="23">
        <v>15.28</v>
      </c>
      <c r="Z93" s="23">
        <v>57.48</v>
      </c>
      <c r="AA93" s="23">
        <v>37.4</v>
      </c>
      <c r="AB93" s="23">
        <v>0</v>
      </c>
      <c r="AC93" s="23">
        <v>0</v>
      </c>
      <c r="AD93" s="23">
        <v>0</v>
      </c>
      <c r="AE93" s="23">
        <v>12.07</v>
      </c>
      <c r="AF93" s="23">
        <v>49.47</v>
      </c>
      <c r="AG93" s="23">
        <v>23.4</v>
      </c>
      <c r="AH93" s="24" t="s">
        <v>1457</v>
      </c>
      <c r="AI93" s="22">
        <v>10</v>
      </c>
      <c r="AJ93" s="22">
        <v>10</v>
      </c>
      <c r="AK93" s="24" t="s">
        <v>1457</v>
      </c>
      <c r="AL93" s="24" t="s">
        <v>1457</v>
      </c>
      <c r="AM93" s="24" t="s">
        <v>1456</v>
      </c>
      <c r="AN93" s="22">
        <v>0</v>
      </c>
      <c r="AO93" s="22">
        <v>0</v>
      </c>
      <c r="AP93" s="22">
        <v>4101</v>
      </c>
      <c r="AQ93" s="22">
        <v>78212</v>
      </c>
      <c r="AR93" s="22">
        <v>0</v>
      </c>
      <c r="AS93" s="22">
        <v>0</v>
      </c>
      <c r="AT93" s="22">
        <v>0</v>
      </c>
      <c r="AU93" s="22">
        <v>0</v>
      </c>
      <c r="AV93" s="22">
        <v>1</v>
      </c>
      <c r="AW93" s="22">
        <v>1</v>
      </c>
      <c r="AX93" s="22">
        <v>0</v>
      </c>
      <c r="AY93" s="22">
        <v>0</v>
      </c>
      <c r="AZ93" s="24" t="s">
        <v>1549</v>
      </c>
      <c r="BA93" s="22">
        <v>198</v>
      </c>
      <c r="BB93" s="22">
        <v>192</v>
      </c>
      <c r="BC93" s="22">
        <v>2095418</v>
      </c>
      <c r="BD93" s="22">
        <v>27389877.5</v>
      </c>
      <c r="BE93" s="22">
        <v>0</v>
      </c>
      <c r="BF93" s="22">
        <v>1313727</v>
      </c>
      <c r="BG93" s="22">
        <v>30799022.5</v>
      </c>
      <c r="BH93" s="22">
        <v>77</v>
      </c>
      <c r="BI93" s="22">
        <v>60</v>
      </c>
      <c r="BJ93" s="22">
        <v>0</v>
      </c>
      <c r="BK93" s="22">
        <v>1</v>
      </c>
      <c r="BL93" s="22">
        <v>901</v>
      </c>
      <c r="BM93" s="22">
        <v>3</v>
      </c>
      <c r="BN93" s="22">
        <v>0</v>
      </c>
      <c r="BO93" s="22">
        <v>0</v>
      </c>
      <c r="BP93" s="22">
        <v>1</v>
      </c>
      <c r="BQ93" s="22">
        <v>1</v>
      </c>
    </row>
    <row r="94" spans="1:69" x14ac:dyDescent="0.35">
      <c r="A94" s="22" t="s">
        <v>114</v>
      </c>
      <c r="B94" s="22" t="s">
        <v>294</v>
      </c>
      <c r="C94" s="22" t="s">
        <v>299</v>
      </c>
      <c r="D94" s="22" t="s">
        <v>300</v>
      </c>
      <c r="E94" s="22">
        <v>39</v>
      </c>
      <c r="F94" s="22">
        <v>794</v>
      </c>
      <c r="G94" s="22">
        <v>0</v>
      </c>
      <c r="H94" s="23">
        <v>62.21</v>
      </c>
      <c r="I94" s="24" t="s">
        <v>1456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4" t="s">
        <v>1456</v>
      </c>
      <c r="Q94" s="24" t="s">
        <v>1456</v>
      </c>
      <c r="R94" s="23">
        <v>0</v>
      </c>
      <c r="S94" s="22">
        <v>0</v>
      </c>
      <c r="T94" s="24"/>
      <c r="U94" s="23">
        <v>41.35</v>
      </c>
      <c r="V94" s="23">
        <v>0</v>
      </c>
      <c r="W94" s="23">
        <v>0</v>
      </c>
      <c r="X94" s="23">
        <v>0</v>
      </c>
      <c r="Y94" s="23">
        <v>0</v>
      </c>
      <c r="Z94" s="23">
        <v>41.35</v>
      </c>
      <c r="AA94" s="23">
        <v>39.47</v>
      </c>
      <c r="AB94" s="23">
        <v>0</v>
      </c>
      <c r="AC94" s="23">
        <v>0</v>
      </c>
      <c r="AD94" s="23">
        <v>0</v>
      </c>
      <c r="AE94" s="23">
        <v>0</v>
      </c>
      <c r="AF94" s="23">
        <v>39.47</v>
      </c>
      <c r="AG94" s="23">
        <v>15.98</v>
      </c>
      <c r="AH94" s="24" t="s">
        <v>1457</v>
      </c>
      <c r="AI94" s="22">
        <v>3</v>
      </c>
      <c r="AJ94" s="22">
        <v>3</v>
      </c>
      <c r="AK94" s="24" t="s">
        <v>1457</v>
      </c>
      <c r="AL94" s="24" t="s">
        <v>1457</v>
      </c>
      <c r="AM94" s="24" t="s">
        <v>1456</v>
      </c>
      <c r="AN94" s="22">
        <v>0</v>
      </c>
      <c r="AO94" s="22">
        <v>0</v>
      </c>
      <c r="AP94" s="22">
        <v>1982</v>
      </c>
      <c r="AQ94" s="22">
        <v>43779.24</v>
      </c>
      <c r="AR94" s="22">
        <v>1</v>
      </c>
      <c r="AS94" s="22">
        <v>1</v>
      </c>
      <c r="AT94" s="22">
        <v>0</v>
      </c>
      <c r="AU94" s="22">
        <v>0</v>
      </c>
      <c r="AV94" s="22">
        <v>3</v>
      </c>
      <c r="AW94" s="22">
        <v>3</v>
      </c>
      <c r="AX94" s="22">
        <v>0</v>
      </c>
      <c r="AY94" s="22">
        <v>0</v>
      </c>
      <c r="AZ94" s="24" t="s">
        <v>1550</v>
      </c>
      <c r="BA94" s="22">
        <v>31</v>
      </c>
      <c r="BB94" s="22">
        <v>31</v>
      </c>
      <c r="BC94" s="22">
        <v>226900</v>
      </c>
      <c r="BD94" s="22">
        <v>920576</v>
      </c>
      <c r="BE94" s="22">
        <v>1330000</v>
      </c>
      <c r="BF94" s="22">
        <v>0</v>
      </c>
      <c r="BG94" s="22">
        <v>2477476</v>
      </c>
      <c r="BH94" s="22">
        <v>0</v>
      </c>
      <c r="BI94" s="22">
        <v>2</v>
      </c>
      <c r="BJ94" s="22">
        <v>0</v>
      </c>
      <c r="BK94" s="22">
        <v>1</v>
      </c>
      <c r="BL94" s="22">
        <v>350</v>
      </c>
      <c r="BM94" s="22">
        <v>5</v>
      </c>
      <c r="BN94" s="22">
        <v>0</v>
      </c>
      <c r="BO94" s="22">
        <v>0</v>
      </c>
      <c r="BP94" s="22">
        <v>0</v>
      </c>
      <c r="BQ94" s="22">
        <v>0</v>
      </c>
    </row>
    <row r="95" spans="1:69" x14ac:dyDescent="0.35">
      <c r="A95" s="22" t="s">
        <v>114</v>
      </c>
      <c r="B95" s="22" t="s">
        <v>294</v>
      </c>
      <c r="C95" s="22" t="s">
        <v>301</v>
      </c>
      <c r="D95" s="22" t="s">
        <v>302</v>
      </c>
      <c r="E95" s="22">
        <v>6</v>
      </c>
      <c r="F95" s="22">
        <v>304</v>
      </c>
      <c r="G95" s="22">
        <v>0</v>
      </c>
      <c r="H95" s="23">
        <v>23.7</v>
      </c>
      <c r="I95" s="24" t="s">
        <v>1456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4" t="s">
        <v>1456</v>
      </c>
      <c r="Q95" s="24" t="s">
        <v>1456</v>
      </c>
      <c r="R95" s="23">
        <v>0</v>
      </c>
      <c r="S95" s="22">
        <v>0</v>
      </c>
      <c r="T95" s="24"/>
      <c r="U95" s="23">
        <v>12.81</v>
      </c>
      <c r="V95" s="23">
        <v>0</v>
      </c>
      <c r="W95" s="23">
        <v>0</v>
      </c>
      <c r="X95" s="23">
        <v>0</v>
      </c>
      <c r="Y95" s="23">
        <v>0</v>
      </c>
      <c r="Z95" s="23">
        <v>12.81</v>
      </c>
      <c r="AA95" s="23">
        <v>10.15</v>
      </c>
      <c r="AB95" s="23">
        <v>0</v>
      </c>
      <c r="AC95" s="23">
        <v>0</v>
      </c>
      <c r="AD95" s="23">
        <v>0</v>
      </c>
      <c r="AE95" s="23">
        <v>0</v>
      </c>
      <c r="AF95" s="23">
        <v>10.15</v>
      </c>
      <c r="AG95" s="23">
        <v>1.52</v>
      </c>
      <c r="AH95" s="24" t="s">
        <v>1457</v>
      </c>
      <c r="AI95" s="22">
        <v>1</v>
      </c>
      <c r="AJ95" s="22">
        <v>1</v>
      </c>
      <c r="AK95" s="24" t="s">
        <v>1457</v>
      </c>
      <c r="AL95" s="24" t="s">
        <v>1457</v>
      </c>
      <c r="AM95" s="24" t="s">
        <v>1457</v>
      </c>
      <c r="AN95" s="22">
        <v>6</v>
      </c>
      <c r="AO95" s="22">
        <v>0</v>
      </c>
      <c r="AP95" s="22">
        <v>442</v>
      </c>
      <c r="AQ95" s="22">
        <v>13829</v>
      </c>
      <c r="AR95" s="22">
        <v>0</v>
      </c>
      <c r="AS95" s="22">
        <v>0</v>
      </c>
      <c r="AT95" s="22">
        <v>0</v>
      </c>
      <c r="AU95" s="22">
        <v>0</v>
      </c>
      <c r="AV95" s="22">
        <v>0</v>
      </c>
      <c r="AW95" s="22">
        <v>0</v>
      </c>
      <c r="AX95" s="22">
        <v>0</v>
      </c>
      <c r="AY95" s="22">
        <v>0</v>
      </c>
      <c r="AZ95" s="24" t="s">
        <v>1551</v>
      </c>
      <c r="BA95" s="22">
        <v>23</v>
      </c>
      <c r="BB95" s="22">
        <v>23</v>
      </c>
      <c r="BC95" s="22">
        <v>200200</v>
      </c>
      <c r="BD95" s="22">
        <v>1250000</v>
      </c>
      <c r="BE95" s="22">
        <v>0</v>
      </c>
      <c r="BF95" s="22">
        <v>180000</v>
      </c>
      <c r="BG95" s="22">
        <v>1630200</v>
      </c>
      <c r="BH95" s="22">
        <v>9</v>
      </c>
      <c r="BI95" s="22">
        <v>10</v>
      </c>
      <c r="BJ95" s="22">
        <v>0</v>
      </c>
      <c r="BK95" s="22">
        <v>0</v>
      </c>
      <c r="BL95" s="22">
        <v>0</v>
      </c>
      <c r="BM95" s="22">
        <v>0</v>
      </c>
      <c r="BN95" s="22">
        <v>0</v>
      </c>
      <c r="BO95" s="22">
        <v>0</v>
      </c>
      <c r="BP95" s="22">
        <v>0</v>
      </c>
      <c r="BQ95" s="22">
        <v>0</v>
      </c>
    </row>
    <row r="96" spans="1:69" x14ac:dyDescent="0.35">
      <c r="A96" s="22" t="s">
        <v>114</v>
      </c>
      <c r="B96" s="22" t="s">
        <v>294</v>
      </c>
      <c r="C96" s="22" t="s">
        <v>303</v>
      </c>
      <c r="D96" s="22" t="s">
        <v>304</v>
      </c>
      <c r="E96" s="22">
        <v>7</v>
      </c>
      <c r="F96" s="22">
        <v>486</v>
      </c>
      <c r="G96" s="22">
        <v>0</v>
      </c>
      <c r="H96" s="23">
        <v>25.27</v>
      </c>
      <c r="I96" s="24" t="s">
        <v>1456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4" t="s">
        <v>1456</v>
      </c>
      <c r="Q96" s="24" t="s">
        <v>1456</v>
      </c>
      <c r="R96" s="23">
        <v>0</v>
      </c>
      <c r="S96" s="22">
        <v>0</v>
      </c>
      <c r="T96" s="24"/>
      <c r="U96" s="23">
        <v>16.72</v>
      </c>
      <c r="V96" s="23">
        <v>0</v>
      </c>
      <c r="W96" s="23">
        <v>0</v>
      </c>
      <c r="X96" s="23">
        <v>0</v>
      </c>
      <c r="Y96" s="23">
        <v>0</v>
      </c>
      <c r="Z96" s="23">
        <v>16.72</v>
      </c>
      <c r="AA96" s="23">
        <v>16.989999999999998</v>
      </c>
      <c r="AB96" s="23">
        <v>0</v>
      </c>
      <c r="AC96" s="23">
        <v>0</v>
      </c>
      <c r="AD96" s="23">
        <v>0</v>
      </c>
      <c r="AE96" s="23">
        <v>0</v>
      </c>
      <c r="AF96" s="23">
        <v>16.989999999999998</v>
      </c>
      <c r="AG96" s="23">
        <v>5.43</v>
      </c>
      <c r="AH96" s="24" t="s">
        <v>1457</v>
      </c>
      <c r="AI96" s="22">
        <v>10</v>
      </c>
      <c r="AJ96" s="22">
        <v>10</v>
      </c>
      <c r="AK96" s="24" t="s">
        <v>1456</v>
      </c>
      <c r="AL96" s="24" t="s">
        <v>1457</v>
      </c>
      <c r="AM96" s="24" t="s">
        <v>1457</v>
      </c>
      <c r="AN96" s="22">
        <v>5</v>
      </c>
      <c r="AO96" s="22">
        <v>0</v>
      </c>
      <c r="AP96" s="22">
        <v>552</v>
      </c>
      <c r="AQ96" s="22">
        <v>18800</v>
      </c>
      <c r="AR96" s="22">
        <v>0</v>
      </c>
      <c r="AS96" s="22">
        <v>0</v>
      </c>
      <c r="AT96" s="22">
        <v>0</v>
      </c>
      <c r="AU96" s="22">
        <v>0</v>
      </c>
      <c r="AV96" s="22">
        <v>0</v>
      </c>
      <c r="AW96" s="22">
        <v>0</v>
      </c>
      <c r="AX96" s="22">
        <v>0</v>
      </c>
      <c r="AY96" s="22">
        <v>0</v>
      </c>
      <c r="AZ96" s="24" t="s">
        <v>1552</v>
      </c>
      <c r="BA96" s="22">
        <v>18</v>
      </c>
      <c r="BB96" s="22">
        <v>18</v>
      </c>
      <c r="BC96" s="22">
        <v>148500</v>
      </c>
      <c r="BD96" s="22">
        <v>0</v>
      </c>
      <c r="BE96" s="22">
        <v>75000</v>
      </c>
      <c r="BF96" s="22">
        <v>0</v>
      </c>
      <c r="BG96" s="22">
        <v>223500</v>
      </c>
      <c r="BH96" s="22">
        <v>9</v>
      </c>
      <c r="BI96" s="22">
        <v>30</v>
      </c>
      <c r="BJ96" s="22">
        <v>1</v>
      </c>
      <c r="BK96" s="22">
        <v>1</v>
      </c>
      <c r="BL96" s="22">
        <v>127</v>
      </c>
      <c r="BM96" s="22">
        <v>1</v>
      </c>
      <c r="BN96" s="22">
        <v>1</v>
      </c>
      <c r="BO96" s="22">
        <v>60</v>
      </c>
      <c r="BP96" s="22">
        <v>1</v>
      </c>
      <c r="BQ96" s="22">
        <v>1</v>
      </c>
    </row>
    <row r="97" spans="1:69" x14ac:dyDescent="0.35">
      <c r="A97" s="22" t="s">
        <v>114</v>
      </c>
      <c r="B97" s="22" t="s">
        <v>294</v>
      </c>
      <c r="C97" s="22" t="s">
        <v>305</v>
      </c>
      <c r="D97" s="22" t="s">
        <v>306</v>
      </c>
      <c r="E97" s="22">
        <v>22</v>
      </c>
      <c r="F97" s="22">
        <v>534</v>
      </c>
      <c r="G97" s="22">
        <v>0</v>
      </c>
      <c r="H97" s="23">
        <v>36</v>
      </c>
      <c r="I97" s="24" t="s">
        <v>1456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4" t="s">
        <v>1456</v>
      </c>
      <c r="Q97" s="24" t="s">
        <v>1456</v>
      </c>
      <c r="R97" s="23">
        <v>0</v>
      </c>
      <c r="S97" s="22">
        <v>0</v>
      </c>
      <c r="T97" s="24"/>
      <c r="U97" s="23">
        <v>33</v>
      </c>
      <c r="V97" s="23">
        <v>0</v>
      </c>
      <c r="W97" s="23">
        <v>0</v>
      </c>
      <c r="X97" s="23">
        <v>0</v>
      </c>
      <c r="Y97" s="23">
        <v>0</v>
      </c>
      <c r="Z97" s="23">
        <v>33</v>
      </c>
      <c r="AA97" s="23">
        <v>25</v>
      </c>
      <c r="AB97" s="23">
        <v>0</v>
      </c>
      <c r="AC97" s="23">
        <v>0</v>
      </c>
      <c r="AD97" s="23">
        <v>0</v>
      </c>
      <c r="AE97" s="23">
        <v>0</v>
      </c>
      <c r="AF97" s="23">
        <v>25</v>
      </c>
      <c r="AG97" s="23">
        <v>2</v>
      </c>
      <c r="AH97" s="24" t="s">
        <v>1456</v>
      </c>
      <c r="AI97" s="22">
        <v>0</v>
      </c>
      <c r="AJ97" s="22">
        <v>0</v>
      </c>
      <c r="AK97" s="24" t="s">
        <v>1456</v>
      </c>
      <c r="AL97" s="24" t="s">
        <v>1456</v>
      </c>
      <c r="AM97" s="24" t="s">
        <v>1456</v>
      </c>
      <c r="AN97" s="22">
        <v>0</v>
      </c>
      <c r="AO97" s="22">
        <v>0</v>
      </c>
      <c r="AP97" s="22">
        <v>1166</v>
      </c>
      <c r="AQ97" s="22">
        <v>27523</v>
      </c>
      <c r="AR97" s="22">
        <v>0</v>
      </c>
      <c r="AS97" s="22">
        <v>0</v>
      </c>
      <c r="AT97" s="22">
        <v>0</v>
      </c>
      <c r="AU97" s="22">
        <v>0</v>
      </c>
      <c r="AV97" s="22">
        <v>0</v>
      </c>
      <c r="AW97" s="22">
        <v>0</v>
      </c>
      <c r="AX97" s="22">
        <v>0</v>
      </c>
      <c r="AY97" s="22">
        <v>0</v>
      </c>
      <c r="AZ97" s="24"/>
      <c r="BA97" s="22">
        <v>13</v>
      </c>
      <c r="BB97" s="22">
        <v>13</v>
      </c>
      <c r="BC97" s="22">
        <v>835000</v>
      </c>
      <c r="BD97" s="22">
        <v>1050000</v>
      </c>
      <c r="BE97" s="22">
        <v>9300000</v>
      </c>
      <c r="BF97" s="22">
        <v>220000</v>
      </c>
      <c r="BG97" s="22">
        <v>11405000</v>
      </c>
      <c r="BH97" s="22">
        <v>20</v>
      </c>
      <c r="BI97" s="22">
        <v>30</v>
      </c>
      <c r="BJ97" s="22">
        <v>3</v>
      </c>
      <c r="BK97" s="22">
        <v>1</v>
      </c>
      <c r="BL97" s="22">
        <v>159</v>
      </c>
      <c r="BM97" s="22">
        <v>2</v>
      </c>
      <c r="BN97" s="22">
        <v>3</v>
      </c>
      <c r="BO97" s="22">
        <v>30</v>
      </c>
      <c r="BP97" s="22">
        <v>0</v>
      </c>
      <c r="BQ97" s="22">
        <v>0</v>
      </c>
    </row>
    <row r="98" spans="1:69" x14ac:dyDescent="0.35">
      <c r="A98" s="22" t="s">
        <v>114</v>
      </c>
      <c r="B98" s="22" t="s">
        <v>294</v>
      </c>
      <c r="C98" s="22" t="s">
        <v>307</v>
      </c>
      <c r="D98" s="22" t="s">
        <v>308</v>
      </c>
      <c r="E98" s="22">
        <v>8</v>
      </c>
      <c r="F98" s="22">
        <v>247</v>
      </c>
      <c r="G98" s="22">
        <v>0</v>
      </c>
      <c r="H98" s="23">
        <v>15.35</v>
      </c>
      <c r="I98" s="24" t="s">
        <v>1456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4" t="s">
        <v>1456</v>
      </c>
      <c r="Q98" s="24" t="s">
        <v>1456</v>
      </c>
      <c r="R98" s="23">
        <v>0</v>
      </c>
      <c r="S98" s="22">
        <v>0</v>
      </c>
      <c r="T98" s="24"/>
      <c r="U98" s="23">
        <v>8.17</v>
      </c>
      <c r="V98" s="23">
        <v>0</v>
      </c>
      <c r="W98" s="23">
        <v>0</v>
      </c>
      <c r="X98" s="23">
        <v>0</v>
      </c>
      <c r="Y98" s="23">
        <v>0</v>
      </c>
      <c r="Z98" s="23">
        <v>8.17</v>
      </c>
      <c r="AA98" s="23">
        <v>8.26</v>
      </c>
      <c r="AB98" s="23">
        <v>0</v>
      </c>
      <c r="AC98" s="23">
        <v>0</v>
      </c>
      <c r="AD98" s="23">
        <v>0</v>
      </c>
      <c r="AE98" s="23">
        <v>0</v>
      </c>
      <c r="AF98" s="23">
        <v>8.26</v>
      </c>
      <c r="AG98" s="23">
        <v>3.2</v>
      </c>
      <c r="AH98" s="24" t="s">
        <v>1457</v>
      </c>
      <c r="AI98" s="22">
        <v>12</v>
      </c>
      <c r="AJ98" s="22">
        <v>12</v>
      </c>
      <c r="AK98" s="24" t="s">
        <v>1456</v>
      </c>
      <c r="AL98" s="24" t="s">
        <v>1457</v>
      </c>
      <c r="AM98" s="24" t="s">
        <v>1457</v>
      </c>
      <c r="AN98" s="22">
        <v>24</v>
      </c>
      <c r="AO98" s="22">
        <v>0</v>
      </c>
      <c r="AP98" s="22">
        <v>427</v>
      </c>
      <c r="AQ98" s="22">
        <v>16000</v>
      </c>
      <c r="AR98" s="22">
        <v>0</v>
      </c>
      <c r="AS98" s="22">
        <v>0</v>
      </c>
      <c r="AT98" s="22">
        <v>0</v>
      </c>
      <c r="AU98" s="22">
        <v>0</v>
      </c>
      <c r="AV98" s="22">
        <v>0</v>
      </c>
      <c r="AW98" s="22">
        <v>0</v>
      </c>
      <c r="AX98" s="22">
        <v>0</v>
      </c>
      <c r="AY98" s="22">
        <v>0</v>
      </c>
      <c r="AZ98" s="24" t="s">
        <v>1553</v>
      </c>
      <c r="BA98" s="22">
        <v>10</v>
      </c>
      <c r="BB98" s="22">
        <v>9</v>
      </c>
      <c r="BC98" s="22">
        <v>131600</v>
      </c>
      <c r="BD98" s="22">
        <v>1500</v>
      </c>
      <c r="BE98" s="22">
        <v>0</v>
      </c>
      <c r="BF98" s="22">
        <v>0</v>
      </c>
      <c r="BG98" s="22">
        <v>133100</v>
      </c>
      <c r="BH98" s="22">
        <v>0</v>
      </c>
      <c r="BI98" s="22">
        <v>7</v>
      </c>
      <c r="BJ98" s="22">
        <v>0</v>
      </c>
      <c r="BK98" s="22">
        <v>1</v>
      </c>
      <c r="BL98" s="22">
        <v>0</v>
      </c>
      <c r="BM98" s="22">
        <v>0</v>
      </c>
      <c r="BN98" s="22">
        <v>0</v>
      </c>
      <c r="BO98" s="22">
        <v>0</v>
      </c>
      <c r="BP98" s="22">
        <v>0</v>
      </c>
      <c r="BQ98" s="22">
        <v>0</v>
      </c>
    </row>
    <row r="99" spans="1:69" x14ac:dyDescent="0.35">
      <c r="A99" s="22" t="s">
        <v>114</v>
      </c>
      <c r="B99" s="22" t="s">
        <v>294</v>
      </c>
      <c r="C99" s="22" t="s">
        <v>309</v>
      </c>
      <c r="D99" s="22" t="s">
        <v>310</v>
      </c>
      <c r="E99" s="22">
        <v>22</v>
      </c>
      <c r="F99" s="22">
        <v>657</v>
      </c>
      <c r="G99" s="22">
        <v>0</v>
      </c>
      <c r="H99" s="23">
        <v>39.274000000000001</v>
      </c>
      <c r="I99" s="24" t="s">
        <v>1456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4" t="s">
        <v>1456</v>
      </c>
      <c r="Q99" s="24" t="s">
        <v>1456</v>
      </c>
      <c r="R99" s="23">
        <v>0</v>
      </c>
      <c r="S99" s="22">
        <v>0</v>
      </c>
      <c r="T99" s="24"/>
      <c r="U99" s="23">
        <v>24.655000000000001</v>
      </c>
      <c r="V99" s="23">
        <v>0</v>
      </c>
      <c r="W99" s="23">
        <v>0</v>
      </c>
      <c r="X99" s="23">
        <v>6.3</v>
      </c>
      <c r="Y99" s="23">
        <v>0</v>
      </c>
      <c r="Z99" s="23">
        <v>30.954999999999998</v>
      </c>
      <c r="AA99" s="23">
        <v>22.315000000000001</v>
      </c>
      <c r="AB99" s="23">
        <v>0</v>
      </c>
      <c r="AC99" s="23">
        <v>0</v>
      </c>
      <c r="AD99" s="23">
        <v>5.9</v>
      </c>
      <c r="AE99" s="23">
        <v>0</v>
      </c>
      <c r="AF99" s="23">
        <v>28.215</v>
      </c>
      <c r="AG99" s="23">
        <v>10.199999999999999</v>
      </c>
      <c r="AH99" s="24" t="s">
        <v>1457</v>
      </c>
      <c r="AI99" s="22">
        <v>7</v>
      </c>
      <c r="AJ99" s="22">
        <v>7</v>
      </c>
      <c r="AK99" s="24" t="s">
        <v>1457</v>
      </c>
      <c r="AL99" s="24" t="s">
        <v>1457</v>
      </c>
      <c r="AM99" s="24" t="s">
        <v>1457</v>
      </c>
      <c r="AN99" s="22">
        <v>3</v>
      </c>
      <c r="AO99" s="22">
        <v>0</v>
      </c>
      <c r="AP99" s="22">
        <v>1296</v>
      </c>
      <c r="AQ99" s="22">
        <v>46812.160000000003</v>
      </c>
      <c r="AR99" s="22">
        <v>0</v>
      </c>
      <c r="AS99" s="22">
        <v>0</v>
      </c>
      <c r="AT99" s="22">
        <v>0</v>
      </c>
      <c r="AU99" s="22">
        <v>0</v>
      </c>
      <c r="AV99" s="22">
        <v>0</v>
      </c>
      <c r="AW99" s="22">
        <v>0</v>
      </c>
      <c r="AX99" s="22">
        <v>0</v>
      </c>
      <c r="AY99" s="22">
        <v>0</v>
      </c>
      <c r="AZ99" s="24" t="s">
        <v>1554</v>
      </c>
      <c r="BA99" s="22">
        <v>58</v>
      </c>
      <c r="BB99" s="22">
        <v>58</v>
      </c>
      <c r="BC99" s="22">
        <v>6994527</v>
      </c>
      <c r="BD99" s="22">
        <v>410000</v>
      </c>
      <c r="BE99" s="22">
        <v>0</v>
      </c>
      <c r="BF99" s="22">
        <v>263000</v>
      </c>
      <c r="BG99" s="22">
        <v>7667527</v>
      </c>
      <c r="BH99" s="22">
        <v>60</v>
      </c>
      <c r="BI99" s="22">
        <v>6</v>
      </c>
      <c r="BJ99" s="22">
        <v>0</v>
      </c>
      <c r="BK99" s="22">
        <v>1</v>
      </c>
      <c r="BL99" s="22">
        <v>0</v>
      </c>
      <c r="BM99" s="22">
        <v>2.5</v>
      </c>
      <c r="BN99" s="22">
        <v>0</v>
      </c>
      <c r="BO99" s="22">
        <v>0</v>
      </c>
      <c r="BP99" s="22">
        <v>1</v>
      </c>
      <c r="BQ99" s="22">
        <v>0</v>
      </c>
    </row>
    <row r="100" spans="1:69" x14ac:dyDescent="0.35">
      <c r="A100" s="22" t="s">
        <v>114</v>
      </c>
      <c r="B100" s="22" t="s">
        <v>294</v>
      </c>
      <c r="C100" s="22" t="s">
        <v>311</v>
      </c>
      <c r="D100" s="22" t="s">
        <v>312</v>
      </c>
      <c r="E100" s="22">
        <v>78</v>
      </c>
      <c r="F100" s="22">
        <v>1690</v>
      </c>
      <c r="G100" s="22">
        <v>0</v>
      </c>
      <c r="H100" s="23">
        <v>91.87</v>
      </c>
      <c r="I100" s="24" t="s">
        <v>1456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4" t="s">
        <v>1456</v>
      </c>
      <c r="Q100" s="24" t="s">
        <v>1456</v>
      </c>
      <c r="R100" s="23">
        <v>0</v>
      </c>
      <c r="S100" s="22">
        <v>0</v>
      </c>
      <c r="T100" s="24"/>
      <c r="U100" s="23">
        <v>64.75</v>
      </c>
      <c r="V100" s="23">
        <v>0</v>
      </c>
      <c r="W100" s="23">
        <v>0</v>
      </c>
      <c r="X100" s="23">
        <v>8</v>
      </c>
      <c r="Y100" s="23">
        <v>0</v>
      </c>
      <c r="Z100" s="23">
        <v>72.75</v>
      </c>
      <c r="AA100" s="23">
        <v>62.85</v>
      </c>
      <c r="AB100" s="23">
        <v>0</v>
      </c>
      <c r="AC100" s="23">
        <v>0</v>
      </c>
      <c r="AD100" s="23">
        <v>3.5</v>
      </c>
      <c r="AE100" s="23">
        <v>0</v>
      </c>
      <c r="AF100" s="23">
        <v>66.349999999999994</v>
      </c>
      <c r="AG100" s="23">
        <v>42.34</v>
      </c>
      <c r="AH100" s="24" t="s">
        <v>1457</v>
      </c>
      <c r="AI100" s="22">
        <v>5</v>
      </c>
      <c r="AJ100" s="22">
        <v>5</v>
      </c>
      <c r="AK100" s="24" t="s">
        <v>1457</v>
      </c>
      <c r="AL100" s="24" t="s">
        <v>1457</v>
      </c>
      <c r="AM100" s="24" t="s">
        <v>1456</v>
      </c>
      <c r="AN100" s="22">
        <v>0</v>
      </c>
      <c r="AO100" s="22">
        <v>0</v>
      </c>
      <c r="AP100" s="22">
        <v>4337</v>
      </c>
      <c r="AQ100" s="22">
        <v>73000</v>
      </c>
      <c r="AR100" s="22">
        <v>0</v>
      </c>
      <c r="AS100" s="22">
        <v>0</v>
      </c>
      <c r="AT100" s="22">
        <v>0</v>
      </c>
      <c r="AU100" s="22">
        <v>0</v>
      </c>
      <c r="AV100" s="22">
        <v>0</v>
      </c>
      <c r="AW100" s="22">
        <v>0</v>
      </c>
      <c r="AX100" s="22">
        <v>0</v>
      </c>
      <c r="AY100" s="22">
        <v>0</v>
      </c>
      <c r="AZ100" s="24" t="s">
        <v>1555</v>
      </c>
      <c r="BA100" s="22">
        <v>166</v>
      </c>
      <c r="BB100" s="22">
        <v>166</v>
      </c>
      <c r="BC100" s="22">
        <v>12020767</v>
      </c>
      <c r="BD100" s="22">
        <v>679700</v>
      </c>
      <c r="BE100" s="22">
        <v>459900</v>
      </c>
      <c r="BF100" s="22">
        <v>29260000</v>
      </c>
      <c r="BG100" s="22">
        <v>42420367</v>
      </c>
      <c r="BH100" s="22">
        <v>193</v>
      </c>
      <c r="BI100" s="22">
        <v>14</v>
      </c>
      <c r="BJ100" s="22">
        <v>2</v>
      </c>
      <c r="BK100" s="22">
        <v>1</v>
      </c>
      <c r="BL100" s="22">
        <v>363</v>
      </c>
      <c r="BM100" s="22">
        <v>5</v>
      </c>
      <c r="BN100" s="22">
        <v>2</v>
      </c>
      <c r="BO100" s="22">
        <v>56</v>
      </c>
      <c r="BP100" s="22">
        <v>3</v>
      </c>
      <c r="BQ100" s="22">
        <v>0</v>
      </c>
    </row>
    <row r="101" spans="1:69" x14ac:dyDescent="0.35">
      <c r="A101" s="22" t="s">
        <v>114</v>
      </c>
      <c r="B101" s="22" t="s">
        <v>294</v>
      </c>
      <c r="C101" s="22" t="s">
        <v>313</v>
      </c>
      <c r="D101" s="22" t="s">
        <v>314</v>
      </c>
      <c r="E101" s="22">
        <v>11</v>
      </c>
      <c r="F101" s="22">
        <v>401</v>
      </c>
      <c r="G101" s="22">
        <v>0</v>
      </c>
      <c r="H101" s="23">
        <v>16.329999999999998</v>
      </c>
      <c r="I101" s="24" t="s">
        <v>1456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4" t="s">
        <v>1456</v>
      </c>
      <c r="Q101" s="24" t="s">
        <v>1456</v>
      </c>
      <c r="R101" s="23">
        <v>0</v>
      </c>
      <c r="S101" s="22">
        <v>0</v>
      </c>
      <c r="T101" s="24"/>
      <c r="U101" s="23">
        <v>10.83</v>
      </c>
      <c r="V101" s="23">
        <v>0</v>
      </c>
      <c r="W101" s="23">
        <v>0</v>
      </c>
      <c r="X101" s="23">
        <v>0</v>
      </c>
      <c r="Y101" s="23">
        <v>0</v>
      </c>
      <c r="Z101" s="23">
        <v>10.83</v>
      </c>
      <c r="AA101" s="23">
        <v>10.220000000000001</v>
      </c>
      <c r="AB101" s="23">
        <v>0</v>
      </c>
      <c r="AC101" s="23">
        <v>0</v>
      </c>
      <c r="AD101" s="23">
        <v>0</v>
      </c>
      <c r="AE101" s="23">
        <v>0</v>
      </c>
      <c r="AF101" s="23">
        <v>10.220000000000001</v>
      </c>
      <c r="AG101" s="23">
        <v>1.86</v>
      </c>
      <c r="AH101" s="24" t="s">
        <v>1457</v>
      </c>
      <c r="AI101" s="22">
        <v>2</v>
      </c>
      <c r="AJ101" s="22">
        <v>2</v>
      </c>
      <c r="AK101" s="24" t="s">
        <v>1457</v>
      </c>
      <c r="AL101" s="24" t="s">
        <v>1457</v>
      </c>
      <c r="AM101" s="24" t="s">
        <v>1457</v>
      </c>
      <c r="AN101" s="22">
        <v>4</v>
      </c>
      <c r="AO101" s="22">
        <v>0</v>
      </c>
      <c r="AP101" s="22">
        <v>585</v>
      </c>
      <c r="AQ101" s="22">
        <v>12987</v>
      </c>
      <c r="AR101" s="22">
        <v>0</v>
      </c>
      <c r="AS101" s="22">
        <v>0</v>
      </c>
      <c r="AT101" s="22">
        <v>0</v>
      </c>
      <c r="AU101" s="22">
        <v>0</v>
      </c>
      <c r="AV101" s="22">
        <v>0</v>
      </c>
      <c r="AW101" s="22">
        <v>0</v>
      </c>
      <c r="AX101" s="22">
        <v>0</v>
      </c>
      <c r="AY101" s="22">
        <v>0</v>
      </c>
      <c r="AZ101" s="24" t="s">
        <v>1551</v>
      </c>
      <c r="BA101" s="22">
        <v>13</v>
      </c>
      <c r="BB101" s="22">
        <v>13</v>
      </c>
      <c r="BC101" s="22">
        <v>446823.34</v>
      </c>
      <c r="BD101" s="22">
        <v>5000000</v>
      </c>
      <c r="BE101" s="22">
        <v>0</v>
      </c>
      <c r="BF101" s="22">
        <v>0</v>
      </c>
      <c r="BG101" s="22">
        <v>5446823.3399999999</v>
      </c>
      <c r="BH101" s="22">
        <v>11</v>
      </c>
      <c r="BI101" s="22">
        <v>9</v>
      </c>
      <c r="BJ101" s="22">
        <v>0</v>
      </c>
      <c r="BK101" s="22">
        <v>1</v>
      </c>
      <c r="BL101" s="22">
        <v>43</v>
      </c>
      <c r="BM101" s="22">
        <v>1</v>
      </c>
      <c r="BN101" s="22">
        <v>0</v>
      </c>
      <c r="BO101" s="22">
        <v>0</v>
      </c>
      <c r="BP101" s="22">
        <v>0</v>
      </c>
      <c r="BQ101" s="22">
        <v>0</v>
      </c>
    </row>
    <row r="102" spans="1:69" x14ac:dyDescent="0.35">
      <c r="A102" s="22" t="s">
        <v>114</v>
      </c>
      <c r="B102" s="22" t="s">
        <v>294</v>
      </c>
      <c r="C102" s="22" t="s">
        <v>315</v>
      </c>
      <c r="D102" s="22" t="s">
        <v>316</v>
      </c>
      <c r="E102" s="22">
        <v>55</v>
      </c>
      <c r="F102" s="22">
        <v>1688</v>
      </c>
      <c r="G102" s="22">
        <v>0</v>
      </c>
      <c r="H102" s="23">
        <v>114.93</v>
      </c>
      <c r="I102" s="24" t="s">
        <v>1456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4" t="s">
        <v>1456</v>
      </c>
      <c r="Q102" s="24" t="s">
        <v>1456</v>
      </c>
      <c r="R102" s="23">
        <v>0</v>
      </c>
      <c r="S102" s="22">
        <v>0</v>
      </c>
      <c r="T102" s="24"/>
      <c r="U102" s="23">
        <v>97.6</v>
      </c>
      <c r="V102" s="23">
        <v>0</v>
      </c>
      <c r="W102" s="23">
        <v>0</v>
      </c>
      <c r="X102" s="23">
        <v>3.32</v>
      </c>
      <c r="Y102" s="23">
        <v>0</v>
      </c>
      <c r="Z102" s="23">
        <v>100.92</v>
      </c>
      <c r="AA102" s="23">
        <v>54.57</v>
      </c>
      <c r="AB102" s="23">
        <v>0</v>
      </c>
      <c r="AC102" s="23">
        <v>0</v>
      </c>
      <c r="AD102" s="23">
        <v>0</v>
      </c>
      <c r="AE102" s="23">
        <v>0</v>
      </c>
      <c r="AF102" s="23">
        <v>54.57</v>
      </c>
      <c r="AG102" s="23">
        <v>13.25</v>
      </c>
      <c r="AH102" s="24" t="s">
        <v>1457</v>
      </c>
      <c r="AI102" s="22">
        <v>5</v>
      </c>
      <c r="AJ102" s="22">
        <v>4</v>
      </c>
      <c r="AK102" s="24" t="s">
        <v>1457</v>
      </c>
      <c r="AL102" s="24" t="s">
        <v>1457</v>
      </c>
      <c r="AM102" s="24" t="s">
        <v>1456</v>
      </c>
      <c r="AN102" s="22">
        <v>0</v>
      </c>
      <c r="AO102" s="22">
        <v>0</v>
      </c>
      <c r="AP102" s="22">
        <v>2322</v>
      </c>
      <c r="AQ102" s="22">
        <v>69714</v>
      </c>
      <c r="AR102" s="22">
        <v>1</v>
      </c>
      <c r="AS102" s="22">
        <v>1</v>
      </c>
      <c r="AT102" s="22">
        <v>0</v>
      </c>
      <c r="AU102" s="22">
        <v>0</v>
      </c>
      <c r="AV102" s="22">
        <v>0</v>
      </c>
      <c r="AW102" s="22">
        <v>0</v>
      </c>
      <c r="AX102" s="22">
        <v>0</v>
      </c>
      <c r="AY102" s="22">
        <v>0</v>
      </c>
      <c r="AZ102" s="24" t="s">
        <v>1556</v>
      </c>
      <c r="BA102" s="22">
        <v>105</v>
      </c>
      <c r="BB102" s="22">
        <v>103</v>
      </c>
      <c r="BC102" s="22">
        <v>2463700</v>
      </c>
      <c r="BD102" s="22">
        <v>2967020</v>
      </c>
      <c r="BE102" s="22">
        <v>34000</v>
      </c>
      <c r="BF102" s="22">
        <v>13673489</v>
      </c>
      <c r="BG102" s="22">
        <v>19138209</v>
      </c>
      <c r="BH102" s="22">
        <v>44</v>
      </c>
      <c r="BI102" s="22">
        <v>5</v>
      </c>
      <c r="BJ102" s="22">
        <v>1</v>
      </c>
      <c r="BK102" s="22">
        <v>1</v>
      </c>
      <c r="BL102" s="22">
        <v>565</v>
      </c>
      <c r="BM102" s="22">
        <v>4</v>
      </c>
      <c r="BN102" s="22">
        <v>1</v>
      </c>
      <c r="BO102" s="22">
        <v>64</v>
      </c>
      <c r="BP102" s="22">
        <v>0</v>
      </c>
      <c r="BQ102" s="22">
        <v>0</v>
      </c>
    </row>
    <row r="103" spans="1:69" x14ac:dyDescent="0.35">
      <c r="A103" s="22" t="s">
        <v>114</v>
      </c>
      <c r="B103" s="22" t="s">
        <v>294</v>
      </c>
      <c r="C103" s="22" t="s">
        <v>317</v>
      </c>
      <c r="D103" s="22" t="s">
        <v>318</v>
      </c>
      <c r="E103" s="22">
        <v>17</v>
      </c>
      <c r="F103" s="22">
        <v>594</v>
      </c>
      <c r="G103" s="22">
        <v>0</v>
      </c>
      <c r="H103" s="23">
        <v>36.21</v>
      </c>
      <c r="I103" s="24" t="s">
        <v>1456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4" t="s">
        <v>1456</v>
      </c>
      <c r="Q103" s="24" t="s">
        <v>1456</v>
      </c>
      <c r="R103" s="23">
        <v>0</v>
      </c>
      <c r="S103" s="22">
        <v>0</v>
      </c>
      <c r="T103" s="24"/>
      <c r="U103" s="23">
        <v>23.55</v>
      </c>
      <c r="V103" s="23">
        <v>0</v>
      </c>
      <c r="W103" s="23">
        <v>0</v>
      </c>
      <c r="X103" s="23">
        <v>0</v>
      </c>
      <c r="Y103" s="23">
        <v>0</v>
      </c>
      <c r="Z103" s="23">
        <v>23.55</v>
      </c>
      <c r="AA103" s="23">
        <v>21.11</v>
      </c>
      <c r="AB103" s="23">
        <v>0</v>
      </c>
      <c r="AC103" s="23">
        <v>0</v>
      </c>
      <c r="AD103" s="23">
        <v>0</v>
      </c>
      <c r="AE103" s="23">
        <v>0</v>
      </c>
      <c r="AF103" s="23">
        <v>21.11</v>
      </c>
      <c r="AG103" s="23">
        <v>1</v>
      </c>
      <c r="AH103" s="24" t="s">
        <v>1457</v>
      </c>
      <c r="AI103" s="22">
        <v>3</v>
      </c>
      <c r="AJ103" s="22">
        <v>3</v>
      </c>
      <c r="AK103" s="24" t="s">
        <v>1457</v>
      </c>
      <c r="AL103" s="24" t="s">
        <v>1457</v>
      </c>
      <c r="AM103" s="24" t="s">
        <v>1457</v>
      </c>
      <c r="AN103" s="22">
        <v>3</v>
      </c>
      <c r="AO103" s="22">
        <v>0</v>
      </c>
      <c r="AP103" s="22">
        <v>778</v>
      </c>
      <c r="AQ103" s="22">
        <v>19300</v>
      </c>
      <c r="AR103" s="22">
        <v>0</v>
      </c>
      <c r="AS103" s="22">
        <v>0</v>
      </c>
      <c r="AT103" s="22">
        <v>0</v>
      </c>
      <c r="AU103" s="22">
        <v>0</v>
      </c>
      <c r="AV103" s="22">
        <v>0</v>
      </c>
      <c r="AW103" s="22">
        <v>0</v>
      </c>
      <c r="AX103" s="22">
        <v>0</v>
      </c>
      <c r="AY103" s="22">
        <v>0</v>
      </c>
      <c r="AZ103" s="24" t="s">
        <v>1557</v>
      </c>
      <c r="BA103" s="22">
        <v>30</v>
      </c>
      <c r="BB103" s="22">
        <v>29</v>
      </c>
      <c r="BC103" s="22">
        <v>301533</v>
      </c>
      <c r="BD103" s="22">
        <v>41800</v>
      </c>
      <c r="BE103" s="22">
        <v>0</v>
      </c>
      <c r="BF103" s="22">
        <v>0</v>
      </c>
      <c r="BG103" s="22">
        <v>343333</v>
      </c>
      <c r="BH103" s="22">
        <v>21</v>
      </c>
      <c r="BI103" s="22">
        <v>0</v>
      </c>
      <c r="BJ103" s="22">
        <v>0</v>
      </c>
      <c r="BK103" s="22">
        <v>1</v>
      </c>
      <c r="BL103" s="22">
        <v>152</v>
      </c>
      <c r="BM103" s="22">
        <v>1</v>
      </c>
      <c r="BN103" s="22">
        <v>0</v>
      </c>
      <c r="BO103" s="22">
        <v>0</v>
      </c>
      <c r="BP103" s="22">
        <v>1</v>
      </c>
      <c r="BQ103" s="22">
        <v>0</v>
      </c>
    </row>
    <row r="104" spans="1:69" x14ac:dyDescent="0.35">
      <c r="A104" s="22" t="s">
        <v>114</v>
      </c>
      <c r="B104" s="22" t="s">
        <v>294</v>
      </c>
      <c r="C104" s="22" t="s">
        <v>319</v>
      </c>
      <c r="D104" s="22" t="s">
        <v>320</v>
      </c>
      <c r="E104" s="22">
        <v>10</v>
      </c>
      <c r="F104" s="22">
        <v>397</v>
      </c>
      <c r="G104" s="22">
        <v>0</v>
      </c>
      <c r="H104" s="23">
        <v>19.3</v>
      </c>
      <c r="I104" s="24" t="s">
        <v>1456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4" t="s">
        <v>1456</v>
      </c>
      <c r="Q104" s="24" t="s">
        <v>1456</v>
      </c>
      <c r="R104" s="23">
        <v>0</v>
      </c>
      <c r="S104" s="22">
        <v>0</v>
      </c>
      <c r="T104" s="24"/>
      <c r="U104" s="23">
        <v>10</v>
      </c>
      <c r="V104" s="23">
        <v>0</v>
      </c>
      <c r="W104" s="23">
        <v>0</v>
      </c>
      <c r="X104" s="23">
        <v>1</v>
      </c>
      <c r="Y104" s="23">
        <v>0</v>
      </c>
      <c r="Z104" s="23">
        <v>11</v>
      </c>
      <c r="AA104" s="23">
        <v>10</v>
      </c>
      <c r="AB104" s="23">
        <v>0</v>
      </c>
      <c r="AC104" s="23">
        <v>0</v>
      </c>
      <c r="AD104" s="23">
        <v>0</v>
      </c>
      <c r="AE104" s="23">
        <v>0</v>
      </c>
      <c r="AF104" s="23">
        <v>10</v>
      </c>
      <c r="AG104" s="23">
        <v>1.21</v>
      </c>
      <c r="AH104" s="24" t="s">
        <v>1457</v>
      </c>
      <c r="AI104" s="22">
        <v>0</v>
      </c>
      <c r="AJ104" s="22">
        <v>0</v>
      </c>
      <c r="AK104" s="24" t="s">
        <v>1456</v>
      </c>
      <c r="AL104" s="24" t="s">
        <v>1457</v>
      </c>
      <c r="AM104" s="24" t="s">
        <v>1457</v>
      </c>
      <c r="AN104" s="22">
        <v>2</v>
      </c>
      <c r="AO104" s="22">
        <v>0</v>
      </c>
      <c r="AP104" s="22">
        <v>605</v>
      </c>
      <c r="AQ104" s="22">
        <v>17614</v>
      </c>
      <c r="AR104" s="22">
        <v>0</v>
      </c>
      <c r="AS104" s="22">
        <v>0</v>
      </c>
      <c r="AT104" s="22">
        <v>0</v>
      </c>
      <c r="AU104" s="22">
        <v>0</v>
      </c>
      <c r="AV104" s="22">
        <v>0</v>
      </c>
      <c r="AW104" s="22">
        <v>0</v>
      </c>
      <c r="AX104" s="22">
        <v>0</v>
      </c>
      <c r="AY104" s="22">
        <v>0</v>
      </c>
      <c r="AZ104" s="24" t="s">
        <v>1558</v>
      </c>
      <c r="BA104" s="22">
        <v>4</v>
      </c>
      <c r="BB104" s="22">
        <v>4</v>
      </c>
      <c r="BC104" s="22">
        <v>36000</v>
      </c>
      <c r="BD104" s="22">
        <v>1500000</v>
      </c>
      <c r="BE104" s="22">
        <v>0</v>
      </c>
      <c r="BF104" s="22">
        <v>0</v>
      </c>
      <c r="BG104" s="22">
        <v>1536000</v>
      </c>
      <c r="BH104" s="22">
        <v>1670000</v>
      </c>
      <c r="BI104" s="22">
        <v>3</v>
      </c>
      <c r="BJ104" s="22">
        <v>0</v>
      </c>
      <c r="BK104" s="22">
        <v>1</v>
      </c>
      <c r="BL104" s="22">
        <v>70</v>
      </c>
      <c r="BM104" s="22">
        <v>1</v>
      </c>
      <c r="BN104" s="22">
        <v>0</v>
      </c>
      <c r="BO104" s="22">
        <v>0</v>
      </c>
      <c r="BP104" s="22">
        <v>0</v>
      </c>
      <c r="BQ104" s="22">
        <v>0</v>
      </c>
    </row>
    <row r="105" spans="1:69" x14ac:dyDescent="0.35">
      <c r="A105" s="22" t="s">
        <v>114</v>
      </c>
      <c r="B105" s="22" t="s">
        <v>294</v>
      </c>
      <c r="C105" s="22" t="s">
        <v>321</v>
      </c>
      <c r="D105" s="22" t="s">
        <v>322</v>
      </c>
      <c r="E105" s="22">
        <v>10</v>
      </c>
      <c r="F105" s="22">
        <v>928</v>
      </c>
      <c r="G105" s="22">
        <v>0</v>
      </c>
      <c r="H105" s="23">
        <v>22</v>
      </c>
      <c r="I105" s="24" t="s">
        <v>1456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4" t="s">
        <v>1456</v>
      </c>
      <c r="Q105" s="24" t="s">
        <v>1456</v>
      </c>
      <c r="R105" s="23">
        <v>0</v>
      </c>
      <c r="S105" s="22">
        <v>0</v>
      </c>
      <c r="T105" s="24"/>
      <c r="U105" s="23">
        <v>11</v>
      </c>
      <c r="V105" s="23">
        <v>0</v>
      </c>
      <c r="W105" s="23">
        <v>0</v>
      </c>
      <c r="X105" s="23">
        <v>0</v>
      </c>
      <c r="Y105" s="23">
        <v>0</v>
      </c>
      <c r="Z105" s="23">
        <v>11</v>
      </c>
      <c r="AA105" s="23">
        <v>14</v>
      </c>
      <c r="AB105" s="23">
        <v>0</v>
      </c>
      <c r="AC105" s="23">
        <v>0</v>
      </c>
      <c r="AD105" s="23">
        <v>0</v>
      </c>
      <c r="AE105" s="23">
        <v>0</v>
      </c>
      <c r="AF105" s="23">
        <v>14</v>
      </c>
      <c r="AG105" s="23">
        <v>3</v>
      </c>
      <c r="AH105" s="24" t="s">
        <v>1457</v>
      </c>
      <c r="AI105" s="22">
        <v>12</v>
      </c>
      <c r="AJ105" s="22">
        <v>12</v>
      </c>
      <c r="AK105" s="24" t="s">
        <v>1456</v>
      </c>
      <c r="AL105" s="24" t="s">
        <v>1457</v>
      </c>
      <c r="AM105" s="24" t="s">
        <v>1457</v>
      </c>
      <c r="AN105" s="22">
        <v>5</v>
      </c>
      <c r="AO105" s="22">
        <v>0</v>
      </c>
      <c r="AP105" s="22">
        <v>618</v>
      </c>
      <c r="AQ105" s="22">
        <v>14153</v>
      </c>
      <c r="AR105" s="22">
        <v>0</v>
      </c>
      <c r="AS105" s="22">
        <v>0</v>
      </c>
      <c r="AT105" s="22">
        <v>0</v>
      </c>
      <c r="AU105" s="22">
        <v>0</v>
      </c>
      <c r="AV105" s="22">
        <v>1</v>
      </c>
      <c r="AW105" s="22">
        <v>1</v>
      </c>
      <c r="AX105" s="22">
        <v>0</v>
      </c>
      <c r="AY105" s="22">
        <v>0</v>
      </c>
      <c r="AZ105" s="24" t="s">
        <v>1559</v>
      </c>
      <c r="BA105" s="22">
        <v>8</v>
      </c>
      <c r="BB105" s="22">
        <v>8</v>
      </c>
      <c r="BC105" s="22">
        <v>3583.89</v>
      </c>
      <c r="BD105" s="22">
        <v>0</v>
      </c>
      <c r="BE105" s="22">
        <v>0</v>
      </c>
      <c r="BF105" s="22">
        <v>0</v>
      </c>
      <c r="BG105" s="22">
        <v>3583.89</v>
      </c>
      <c r="BH105" s="22">
        <v>12</v>
      </c>
      <c r="BI105" s="22">
        <v>5</v>
      </c>
      <c r="BJ105" s="22">
        <v>0</v>
      </c>
      <c r="BK105" s="22">
        <v>1</v>
      </c>
      <c r="BL105" s="22">
        <v>41</v>
      </c>
      <c r="BM105" s="22">
        <v>4</v>
      </c>
      <c r="BN105" s="22">
        <v>0</v>
      </c>
      <c r="BO105" s="22">
        <v>0</v>
      </c>
      <c r="BP105" s="22">
        <v>0</v>
      </c>
      <c r="BQ105" s="22">
        <v>0</v>
      </c>
    </row>
    <row r="106" spans="1:69" x14ac:dyDescent="0.35">
      <c r="A106" s="22" t="s">
        <v>114</v>
      </c>
      <c r="B106" s="22" t="s">
        <v>294</v>
      </c>
      <c r="C106" s="22" t="s">
        <v>323</v>
      </c>
      <c r="D106" s="22" t="s">
        <v>324</v>
      </c>
      <c r="E106" s="22">
        <v>19</v>
      </c>
      <c r="F106" s="22">
        <v>462</v>
      </c>
      <c r="G106" s="22">
        <v>0</v>
      </c>
      <c r="H106" s="23">
        <v>14.37</v>
      </c>
      <c r="I106" s="24" t="s">
        <v>1456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4" t="s">
        <v>1456</v>
      </c>
      <c r="Q106" s="24" t="s">
        <v>1456</v>
      </c>
      <c r="R106" s="23">
        <v>0</v>
      </c>
      <c r="S106" s="22">
        <v>0</v>
      </c>
      <c r="T106" s="24"/>
      <c r="U106" s="23">
        <v>16.89</v>
      </c>
      <c r="V106" s="23">
        <v>0</v>
      </c>
      <c r="W106" s="23">
        <v>0</v>
      </c>
      <c r="X106" s="23">
        <v>0</v>
      </c>
      <c r="Y106" s="23">
        <v>0</v>
      </c>
      <c r="Z106" s="23">
        <v>16.89</v>
      </c>
      <c r="AA106" s="23">
        <v>15.68</v>
      </c>
      <c r="AB106" s="23">
        <v>0</v>
      </c>
      <c r="AC106" s="23">
        <v>0</v>
      </c>
      <c r="AD106" s="23">
        <v>0</v>
      </c>
      <c r="AE106" s="23">
        <v>0</v>
      </c>
      <c r="AF106" s="23">
        <v>15.68</v>
      </c>
      <c r="AG106" s="23">
        <v>5.73</v>
      </c>
      <c r="AH106" s="24" t="s">
        <v>1457</v>
      </c>
      <c r="AI106" s="22">
        <v>3</v>
      </c>
      <c r="AJ106" s="22">
        <v>3</v>
      </c>
      <c r="AK106" s="24" t="s">
        <v>1457</v>
      </c>
      <c r="AL106" s="24" t="s">
        <v>1457</v>
      </c>
      <c r="AM106" s="24" t="s">
        <v>1456</v>
      </c>
      <c r="AN106" s="22">
        <v>0</v>
      </c>
      <c r="AO106" s="22">
        <v>0</v>
      </c>
      <c r="AP106" s="22">
        <v>919</v>
      </c>
      <c r="AQ106" s="22">
        <v>17774</v>
      </c>
      <c r="AR106" s="22">
        <v>0</v>
      </c>
      <c r="AS106" s="22">
        <v>0</v>
      </c>
      <c r="AT106" s="22">
        <v>0</v>
      </c>
      <c r="AU106" s="22">
        <v>0</v>
      </c>
      <c r="AV106" s="22">
        <v>0</v>
      </c>
      <c r="AW106" s="22">
        <v>0</v>
      </c>
      <c r="AX106" s="22">
        <v>0</v>
      </c>
      <c r="AY106" s="22">
        <v>0</v>
      </c>
      <c r="AZ106" s="24" t="s">
        <v>1560</v>
      </c>
      <c r="BA106" s="22">
        <v>24</v>
      </c>
      <c r="BB106" s="22">
        <v>24</v>
      </c>
      <c r="BC106" s="22">
        <v>1903000</v>
      </c>
      <c r="BD106" s="22">
        <v>500000</v>
      </c>
      <c r="BE106" s="22">
        <v>0</v>
      </c>
      <c r="BF106" s="22">
        <v>0</v>
      </c>
      <c r="BG106" s="22">
        <v>2403000</v>
      </c>
      <c r="BH106" s="22">
        <v>23</v>
      </c>
      <c r="BI106" s="22">
        <v>4</v>
      </c>
      <c r="BJ106" s="22">
        <v>1</v>
      </c>
      <c r="BK106" s="22">
        <v>1</v>
      </c>
      <c r="BL106" s="22">
        <v>11</v>
      </c>
      <c r="BM106" s="22">
        <v>1.5</v>
      </c>
      <c r="BN106" s="22">
        <v>0</v>
      </c>
      <c r="BO106" s="22">
        <v>270</v>
      </c>
      <c r="BP106" s="22">
        <v>0</v>
      </c>
      <c r="BQ106" s="22">
        <v>1</v>
      </c>
    </row>
    <row r="107" spans="1:69" x14ac:dyDescent="0.35">
      <c r="A107" s="22" t="s">
        <v>114</v>
      </c>
      <c r="B107" s="22" t="s">
        <v>294</v>
      </c>
      <c r="C107" s="22" t="s">
        <v>325</v>
      </c>
      <c r="D107" s="22" t="s">
        <v>326</v>
      </c>
      <c r="E107" s="22">
        <v>185</v>
      </c>
      <c r="F107" s="22">
        <v>6714</v>
      </c>
      <c r="G107" s="22">
        <v>0</v>
      </c>
      <c r="H107" s="23">
        <v>84.47</v>
      </c>
      <c r="I107" s="24" t="s">
        <v>1456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4" t="s">
        <v>1456</v>
      </c>
      <c r="Q107" s="24" t="s">
        <v>1456</v>
      </c>
      <c r="R107" s="23">
        <v>0</v>
      </c>
      <c r="S107" s="22">
        <v>0</v>
      </c>
      <c r="T107" s="24"/>
      <c r="U107" s="23">
        <v>106.19</v>
      </c>
      <c r="V107" s="23">
        <v>0</v>
      </c>
      <c r="W107" s="23">
        <v>0</v>
      </c>
      <c r="X107" s="23">
        <v>5.66</v>
      </c>
      <c r="Y107" s="23">
        <v>0</v>
      </c>
      <c r="Z107" s="23">
        <v>111.85</v>
      </c>
      <c r="AA107" s="23">
        <v>98.38</v>
      </c>
      <c r="AB107" s="23">
        <v>0</v>
      </c>
      <c r="AC107" s="23">
        <v>0</v>
      </c>
      <c r="AD107" s="23">
        <v>10.71</v>
      </c>
      <c r="AE107" s="23">
        <v>0</v>
      </c>
      <c r="AF107" s="23">
        <v>109.09</v>
      </c>
      <c r="AG107" s="23">
        <v>35.020000000000003</v>
      </c>
      <c r="AH107" s="24" t="s">
        <v>1457</v>
      </c>
      <c r="AI107" s="22">
        <v>8</v>
      </c>
      <c r="AJ107" s="22">
        <v>8</v>
      </c>
      <c r="AK107" s="24" t="s">
        <v>1457</v>
      </c>
      <c r="AL107" s="24" t="s">
        <v>1456</v>
      </c>
      <c r="AM107" s="24" t="s">
        <v>1456</v>
      </c>
      <c r="AN107" s="22">
        <v>0</v>
      </c>
      <c r="AO107" s="22">
        <v>0</v>
      </c>
      <c r="AP107" s="22">
        <v>8248</v>
      </c>
      <c r="AQ107" s="22">
        <v>279000</v>
      </c>
      <c r="AR107" s="22">
        <v>48</v>
      </c>
      <c r="AS107" s="22">
        <v>40</v>
      </c>
      <c r="AT107" s="22">
        <v>8</v>
      </c>
      <c r="AU107" s="22">
        <v>3</v>
      </c>
      <c r="AV107" s="22">
        <v>16</v>
      </c>
      <c r="AW107" s="22">
        <v>13</v>
      </c>
      <c r="AX107" s="22">
        <v>3</v>
      </c>
      <c r="AY107" s="22">
        <v>1</v>
      </c>
      <c r="AZ107" s="24" t="s">
        <v>1561</v>
      </c>
      <c r="BA107" s="22">
        <v>283</v>
      </c>
      <c r="BB107" s="22">
        <v>154</v>
      </c>
      <c r="BC107" s="22">
        <v>50181000</v>
      </c>
      <c r="BD107" s="22">
        <v>580500</v>
      </c>
      <c r="BE107" s="22">
        <v>4000000</v>
      </c>
      <c r="BF107" s="22">
        <v>13561000</v>
      </c>
      <c r="BG107" s="22">
        <v>68322500</v>
      </c>
      <c r="BH107" s="22">
        <v>151</v>
      </c>
      <c r="BI107" s="22">
        <v>32.979999999999997</v>
      </c>
      <c r="BJ107" s="22">
        <v>7</v>
      </c>
      <c r="BK107" s="22">
        <v>1</v>
      </c>
      <c r="BL107" s="22">
        <v>2102</v>
      </c>
      <c r="BM107" s="22">
        <v>10</v>
      </c>
      <c r="BN107" s="22">
        <v>8</v>
      </c>
      <c r="BO107" s="22">
        <v>41.75</v>
      </c>
      <c r="BP107" s="22">
        <v>1</v>
      </c>
      <c r="BQ107" s="22">
        <v>9</v>
      </c>
    </row>
    <row r="108" spans="1:69" x14ac:dyDescent="0.35">
      <c r="A108" s="22" t="s">
        <v>114</v>
      </c>
      <c r="B108" s="22" t="s">
        <v>294</v>
      </c>
      <c r="C108" s="22" t="s">
        <v>327</v>
      </c>
      <c r="D108" s="22" t="s">
        <v>328</v>
      </c>
      <c r="E108" s="22">
        <v>26</v>
      </c>
      <c r="F108" s="22">
        <v>836</v>
      </c>
      <c r="G108" s="22">
        <v>0</v>
      </c>
      <c r="H108" s="23">
        <v>51.96</v>
      </c>
      <c r="I108" s="24" t="s">
        <v>1456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4" t="s">
        <v>1456</v>
      </c>
      <c r="Q108" s="24" t="s">
        <v>1456</v>
      </c>
      <c r="R108" s="23">
        <v>0</v>
      </c>
      <c r="S108" s="22">
        <v>0</v>
      </c>
      <c r="T108" s="24"/>
      <c r="U108" s="23">
        <v>60.76</v>
      </c>
      <c r="V108" s="23">
        <v>0</v>
      </c>
      <c r="W108" s="23">
        <v>0</v>
      </c>
      <c r="X108" s="23">
        <v>12.3</v>
      </c>
      <c r="Y108" s="23">
        <v>0</v>
      </c>
      <c r="Z108" s="23">
        <v>73.06</v>
      </c>
      <c r="AA108" s="23">
        <v>50.012</v>
      </c>
      <c r="AB108" s="23">
        <v>0</v>
      </c>
      <c r="AC108" s="23">
        <v>0</v>
      </c>
      <c r="AD108" s="23">
        <v>0</v>
      </c>
      <c r="AE108" s="23">
        <v>0</v>
      </c>
      <c r="AF108" s="23">
        <v>50.012</v>
      </c>
      <c r="AG108" s="23">
        <v>25.22</v>
      </c>
      <c r="AH108" s="24" t="s">
        <v>1457</v>
      </c>
      <c r="AI108" s="22">
        <v>44</v>
      </c>
      <c r="AJ108" s="22">
        <v>42</v>
      </c>
      <c r="AK108" s="24" t="s">
        <v>1456</v>
      </c>
      <c r="AL108" s="24" t="s">
        <v>1457</v>
      </c>
      <c r="AM108" s="24" t="s">
        <v>1457</v>
      </c>
      <c r="AN108" s="22">
        <v>33</v>
      </c>
      <c r="AO108" s="22">
        <v>0</v>
      </c>
      <c r="AP108" s="22">
        <v>1295</v>
      </c>
      <c r="AQ108" s="22">
        <v>47450.04</v>
      </c>
      <c r="AR108" s="22">
        <v>0</v>
      </c>
      <c r="AS108" s="22">
        <v>0</v>
      </c>
      <c r="AT108" s="22">
        <v>0</v>
      </c>
      <c r="AU108" s="22">
        <v>0</v>
      </c>
      <c r="AV108" s="22">
        <v>0</v>
      </c>
      <c r="AW108" s="22">
        <v>0</v>
      </c>
      <c r="AX108" s="22">
        <v>0</v>
      </c>
      <c r="AY108" s="22">
        <v>0</v>
      </c>
      <c r="AZ108" s="24" t="s">
        <v>1562</v>
      </c>
      <c r="BA108" s="22">
        <v>32</v>
      </c>
      <c r="BB108" s="22">
        <v>30</v>
      </c>
      <c r="BC108" s="22">
        <v>2633000</v>
      </c>
      <c r="BD108" s="22">
        <v>784000</v>
      </c>
      <c r="BE108" s="22">
        <v>0</v>
      </c>
      <c r="BF108" s="22">
        <v>320000</v>
      </c>
      <c r="BG108" s="22">
        <v>3737000</v>
      </c>
      <c r="BH108" s="22">
        <v>15</v>
      </c>
      <c r="BI108" s="22">
        <v>1.667</v>
      </c>
      <c r="BJ108" s="22">
        <v>3</v>
      </c>
      <c r="BK108" s="22">
        <v>1</v>
      </c>
      <c r="BL108" s="22">
        <v>246</v>
      </c>
      <c r="BM108" s="22">
        <v>0.03</v>
      </c>
      <c r="BN108" s="22">
        <v>2</v>
      </c>
      <c r="BO108" s="22">
        <v>57</v>
      </c>
      <c r="BP108" s="22">
        <v>2</v>
      </c>
      <c r="BQ108" s="22">
        <v>0</v>
      </c>
    </row>
    <row r="109" spans="1:69" x14ac:dyDescent="0.35">
      <c r="A109" s="22" t="s">
        <v>114</v>
      </c>
      <c r="B109" s="22" t="s">
        <v>294</v>
      </c>
      <c r="C109" s="22" t="s">
        <v>329</v>
      </c>
      <c r="D109" s="22" t="s">
        <v>330</v>
      </c>
      <c r="E109" s="22">
        <v>42</v>
      </c>
      <c r="F109" s="22">
        <v>1116</v>
      </c>
      <c r="G109" s="22">
        <v>0</v>
      </c>
      <c r="H109" s="23">
        <v>36.06</v>
      </c>
      <c r="I109" s="24" t="s">
        <v>1456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4" t="s">
        <v>1456</v>
      </c>
      <c r="Q109" s="24" t="s">
        <v>1456</v>
      </c>
      <c r="R109" s="23">
        <v>0</v>
      </c>
      <c r="S109" s="22">
        <v>0</v>
      </c>
      <c r="T109" s="24"/>
      <c r="U109" s="23">
        <v>31.54</v>
      </c>
      <c r="V109" s="23">
        <v>0</v>
      </c>
      <c r="W109" s="23">
        <v>0</v>
      </c>
      <c r="X109" s="23">
        <v>0</v>
      </c>
      <c r="Y109" s="23">
        <v>0</v>
      </c>
      <c r="Z109" s="23">
        <v>31.54</v>
      </c>
      <c r="AA109" s="23">
        <v>35.9</v>
      </c>
      <c r="AB109" s="23">
        <v>0</v>
      </c>
      <c r="AC109" s="23">
        <v>0</v>
      </c>
      <c r="AD109" s="23">
        <v>0</v>
      </c>
      <c r="AE109" s="23">
        <v>0</v>
      </c>
      <c r="AF109" s="23">
        <v>35.9</v>
      </c>
      <c r="AG109" s="23">
        <v>13.12</v>
      </c>
      <c r="AH109" s="24" t="s">
        <v>1457</v>
      </c>
      <c r="AI109" s="22">
        <v>8</v>
      </c>
      <c r="AJ109" s="22">
        <v>8</v>
      </c>
      <c r="AK109" s="24" t="s">
        <v>1457</v>
      </c>
      <c r="AL109" s="24" t="s">
        <v>1457</v>
      </c>
      <c r="AM109" s="24" t="s">
        <v>1457</v>
      </c>
      <c r="AN109" s="22">
        <v>4</v>
      </c>
      <c r="AO109" s="22">
        <v>0</v>
      </c>
      <c r="AP109" s="22">
        <v>1953</v>
      </c>
      <c r="AQ109" s="22">
        <v>53597.81</v>
      </c>
      <c r="AR109" s="22">
        <v>0</v>
      </c>
      <c r="AS109" s="22">
        <v>0</v>
      </c>
      <c r="AT109" s="22">
        <v>0</v>
      </c>
      <c r="AU109" s="22">
        <v>0</v>
      </c>
      <c r="AV109" s="22">
        <v>0</v>
      </c>
      <c r="AW109" s="22">
        <v>0</v>
      </c>
      <c r="AX109" s="22">
        <v>0</v>
      </c>
      <c r="AY109" s="22">
        <v>0</v>
      </c>
      <c r="AZ109" s="24" t="s">
        <v>1563</v>
      </c>
      <c r="BA109" s="22">
        <v>106</v>
      </c>
      <c r="BB109" s="22">
        <v>106</v>
      </c>
      <c r="BC109" s="22">
        <v>7371560</v>
      </c>
      <c r="BD109" s="22">
        <v>5951307</v>
      </c>
      <c r="BE109" s="22">
        <v>0</v>
      </c>
      <c r="BF109" s="22">
        <v>0</v>
      </c>
      <c r="BG109" s="22">
        <v>13322867</v>
      </c>
      <c r="BH109" s="22">
        <v>105</v>
      </c>
      <c r="BI109" s="22">
        <v>7</v>
      </c>
      <c r="BJ109" s="22">
        <v>4</v>
      </c>
      <c r="BK109" s="22">
        <v>1</v>
      </c>
      <c r="BL109" s="22">
        <v>249</v>
      </c>
      <c r="BM109" s="22">
        <v>7</v>
      </c>
      <c r="BN109" s="22">
        <v>2</v>
      </c>
      <c r="BO109" s="22">
        <v>75</v>
      </c>
      <c r="BP109" s="22">
        <v>6</v>
      </c>
      <c r="BQ109" s="22">
        <v>0</v>
      </c>
    </row>
    <row r="110" spans="1:69" x14ac:dyDescent="0.35">
      <c r="A110" s="22" t="s">
        <v>114</v>
      </c>
      <c r="B110" s="22" t="s">
        <v>294</v>
      </c>
      <c r="C110" s="22" t="s">
        <v>331</v>
      </c>
      <c r="D110" s="22" t="s">
        <v>332</v>
      </c>
      <c r="E110" s="22">
        <v>10</v>
      </c>
      <c r="F110" s="22">
        <v>270</v>
      </c>
      <c r="G110" s="22">
        <v>0</v>
      </c>
      <c r="H110" s="23">
        <v>14.32</v>
      </c>
      <c r="I110" s="24" t="s">
        <v>1456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4" t="s">
        <v>1456</v>
      </c>
      <c r="Q110" s="24" t="s">
        <v>1456</v>
      </c>
      <c r="R110" s="23">
        <v>0</v>
      </c>
      <c r="S110" s="22">
        <v>0</v>
      </c>
      <c r="T110" s="24"/>
      <c r="U110" s="23">
        <v>10</v>
      </c>
      <c r="V110" s="23">
        <v>0</v>
      </c>
      <c r="W110" s="23">
        <v>0</v>
      </c>
      <c r="X110" s="23">
        <v>0</v>
      </c>
      <c r="Y110" s="23">
        <v>0</v>
      </c>
      <c r="Z110" s="23">
        <v>10</v>
      </c>
      <c r="AA110" s="23">
        <v>16.100000000000001</v>
      </c>
      <c r="AB110" s="23">
        <v>0</v>
      </c>
      <c r="AC110" s="23">
        <v>0</v>
      </c>
      <c r="AD110" s="23">
        <v>0</v>
      </c>
      <c r="AE110" s="23">
        <v>0</v>
      </c>
      <c r="AF110" s="23">
        <v>16.100000000000001</v>
      </c>
      <c r="AG110" s="23">
        <v>0</v>
      </c>
      <c r="AH110" s="24" t="s">
        <v>1457</v>
      </c>
      <c r="AI110" s="22">
        <v>0</v>
      </c>
      <c r="AJ110" s="22">
        <v>0</v>
      </c>
      <c r="AK110" s="24" t="s">
        <v>1457</v>
      </c>
      <c r="AL110" s="24" t="s">
        <v>1457</v>
      </c>
      <c r="AM110" s="24" t="s">
        <v>1457</v>
      </c>
      <c r="AN110" s="22">
        <v>12</v>
      </c>
      <c r="AO110" s="22">
        <v>0</v>
      </c>
      <c r="AP110" s="22">
        <v>458</v>
      </c>
      <c r="AQ110" s="22">
        <v>18199.740000000002</v>
      </c>
      <c r="AR110" s="22">
        <v>0</v>
      </c>
      <c r="AS110" s="22">
        <v>0</v>
      </c>
      <c r="AT110" s="22">
        <v>0</v>
      </c>
      <c r="AU110" s="22">
        <v>0</v>
      </c>
      <c r="AV110" s="22">
        <v>0</v>
      </c>
      <c r="AW110" s="22">
        <v>0</v>
      </c>
      <c r="AX110" s="22">
        <v>0</v>
      </c>
      <c r="AY110" s="22">
        <v>0</v>
      </c>
      <c r="AZ110" s="24" t="s">
        <v>1564</v>
      </c>
      <c r="BA110" s="22">
        <v>10</v>
      </c>
      <c r="BB110" s="22">
        <v>10</v>
      </c>
      <c r="BC110" s="22">
        <v>293759</v>
      </c>
      <c r="BD110" s="22">
        <v>150000</v>
      </c>
      <c r="BE110" s="22">
        <v>500</v>
      </c>
      <c r="BF110" s="22">
        <v>0</v>
      </c>
      <c r="BG110" s="22">
        <v>444259</v>
      </c>
      <c r="BH110" s="22">
        <v>10</v>
      </c>
      <c r="BI110" s="22">
        <v>10</v>
      </c>
      <c r="BJ110" s="22">
        <v>0</v>
      </c>
      <c r="BK110" s="22">
        <v>0</v>
      </c>
      <c r="BL110" s="22">
        <v>0</v>
      </c>
      <c r="BM110" s="22">
        <v>0</v>
      </c>
      <c r="BN110" s="22">
        <v>0</v>
      </c>
      <c r="BO110" s="22">
        <v>0</v>
      </c>
      <c r="BP110" s="22">
        <v>0</v>
      </c>
      <c r="BQ110" s="22">
        <v>0</v>
      </c>
    </row>
    <row r="111" spans="1:69" x14ac:dyDescent="0.35">
      <c r="A111" s="22" t="s">
        <v>114</v>
      </c>
      <c r="B111" s="22" t="s">
        <v>294</v>
      </c>
      <c r="C111" s="22" t="s">
        <v>333</v>
      </c>
      <c r="D111" s="22" t="s">
        <v>334</v>
      </c>
      <c r="E111" s="22">
        <v>28</v>
      </c>
      <c r="F111" s="22">
        <v>1024</v>
      </c>
      <c r="G111" s="22">
        <v>0</v>
      </c>
      <c r="H111" s="23">
        <v>51.03</v>
      </c>
      <c r="I111" s="24" t="s">
        <v>1456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4" t="s">
        <v>1456</v>
      </c>
      <c r="Q111" s="24" t="s">
        <v>1456</v>
      </c>
      <c r="R111" s="23">
        <v>0</v>
      </c>
      <c r="S111" s="22">
        <v>0</v>
      </c>
      <c r="T111" s="24"/>
      <c r="U111" s="23">
        <v>53.45</v>
      </c>
      <c r="V111" s="23">
        <v>0</v>
      </c>
      <c r="W111" s="23">
        <v>0</v>
      </c>
      <c r="X111" s="23">
        <v>0</v>
      </c>
      <c r="Y111" s="23">
        <v>0</v>
      </c>
      <c r="Z111" s="23">
        <v>53.45</v>
      </c>
      <c r="AA111" s="23">
        <v>40.340000000000003</v>
      </c>
      <c r="AB111" s="23">
        <v>0</v>
      </c>
      <c r="AC111" s="23">
        <v>0</v>
      </c>
      <c r="AD111" s="23">
        <v>0</v>
      </c>
      <c r="AE111" s="23">
        <v>0</v>
      </c>
      <c r="AF111" s="23">
        <v>40.340000000000003</v>
      </c>
      <c r="AG111" s="23">
        <v>13.11</v>
      </c>
      <c r="AH111" s="24" t="s">
        <v>1457</v>
      </c>
      <c r="AI111" s="22">
        <v>44</v>
      </c>
      <c r="AJ111" s="22">
        <v>42</v>
      </c>
      <c r="AK111" s="24" t="s">
        <v>1457</v>
      </c>
      <c r="AL111" s="24" t="s">
        <v>1457</v>
      </c>
      <c r="AM111" s="24" t="s">
        <v>1457</v>
      </c>
      <c r="AN111" s="22">
        <v>33</v>
      </c>
      <c r="AO111" s="22">
        <v>0</v>
      </c>
      <c r="AP111" s="22">
        <v>1795</v>
      </c>
      <c r="AQ111" s="22">
        <v>51648</v>
      </c>
      <c r="AR111" s="22">
        <v>0</v>
      </c>
      <c r="AS111" s="22">
        <v>0</v>
      </c>
      <c r="AT111" s="22">
        <v>0</v>
      </c>
      <c r="AU111" s="22">
        <v>0</v>
      </c>
      <c r="AV111" s="22">
        <v>2</v>
      </c>
      <c r="AW111" s="22">
        <v>0</v>
      </c>
      <c r="AX111" s="22">
        <v>2</v>
      </c>
      <c r="AY111" s="22">
        <v>0</v>
      </c>
      <c r="AZ111" s="24" t="s">
        <v>1565</v>
      </c>
      <c r="BA111" s="22">
        <v>127</v>
      </c>
      <c r="BB111" s="22">
        <v>124</v>
      </c>
      <c r="BC111" s="22">
        <v>4908218</v>
      </c>
      <c r="BD111" s="22">
        <v>63552</v>
      </c>
      <c r="BE111" s="22">
        <v>1412319</v>
      </c>
      <c r="BF111" s="22">
        <v>3071050</v>
      </c>
      <c r="BG111" s="22">
        <v>9455139</v>
      </c>
      <c r="BH111" s="22">
        <v>70</v>
      </c>
      <c r="BI111" s="22">
        <v>5</v>
      </c>
      <c r="BJ111" s="22">
        <v>3</v>
      </c>
      <c r="BK111" s="22">
        <v>1</v>
      </c>
      <c r="BL111" s="22">
        <v>330</v>
      </c>
      <c r="BM111" s="22">
        <v>7</v>
      </c>
      <c r="BN111" s="22">
        <v>3</v>
      </c>
      <c r="BO111" s="22">
        <v>33</v>
      </c>
      <c r="BP111" s="22">
        <v>2</v>
      </c>
      <c r="BQ111" s="22">
        <v>1</v>
      </c>
    </row>
    <row r="112" spans="1:69" x14ac:dyDescent="0.35">
      <c r="A112" s="22" t="s">
        <v>114</v>
      </c>
      <c r="B112" s="22" t="s">
        <v>294</v>
      </c>
      <c r="C112" s="22" t="s">
        <v>335</v>
      </c>
      <c r="D112" s="22" t="s">
        <v>336</v>
      </c>
      <c r="E112" s="22">
        <v>51</v>
      </c>
      <c r="F112" s="22">
        <v>1410</v>
      </c>
      <c r="G112" s="22">
        <v>0</v>
      </c>
      <c r="H112" s="23">
        <v>65</v>
      </c>
      <c r="I112" s="24" t="s">
        <v>1456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4" t="s">
        <v>1456</v>
      </c>
      <c r="Q112" s="24" t="s">
        <v>1456</v>
      </c>
      <c r="R112" s="23">
        <v>0</v>
      </c>
      <c r="S112" s="22">
        <v>0</v>
      </c>
      <c r="T112" s="24"/>
      <c r="U112" s="23">
        <v>65</v>
      </c>
      <c r="V112" s="23">
        <v>0</v>
      </c>
      <c r="W112" s="23">
        <v>0</v>
      </c>
      <c r="X112" s="23">
        <v>0</v>
      </c>
      <c r="Y112" s="23">
        <v>1</v>
      </c>
      <c r="Z112" s="23">
        <v>66</v>
      </c>
      <c r="AA112" s="23">
        <v>69.5</v>
      </c>
      <c r="AB112" s="23">
        <v>0</v>
      </c>
      <c r="AC112" s="23">
        <v>0</v>
      </c>
      <c r="AD112" s="23">
        <v>0</v>
      </c>
      <c r="AE112" s="23">
        <v>1.5</v>
      </c>
      <c r="AF112" s="23">
        <v>71</v>
      </c>
      <c r="AG112" s="23">
        <v>28</v>
      </c>
      <c r="AH112" s="24" t="s">
        <v>1456</v>
      </c>
      <c r="AI112" s="22">
        <v>0</v>
      </c>
      <c r="AJ112" s="22">
        <v>0</v>
      </c>
      <c r="AK112" s="24" t="s">
        <v>1456</v>
      </c>
      <c r="AL112" s="24" t="s">
        <v>1456</v>
      </c>
      <c r="AM112" s="24" t="s">
        <v>1456</v>
      </c>
      <c r="AN112" s="22">
        <v>0</v>
      </c>
      <c r="AO112" s="22">
        <v>0</v>
      </c>
      <c r="AP112" s="22">
        <v>3266</v>
      </c>
      <c r="AQ112" s="22">
        <v>106383</v>
      </c>
      <c r="AR112" s="22">
        <v>0</v>
      </c>
      <c r="AS112" s="22">
        <v>0</v>
      </c>
      <c r="AT112" s="22">
        <v>0</v>
      </c>
      <c r="AU112" s="22">
        <v>0</v>
      </c>
      <c r="AV112" s="22">
        <v>0</v>
      </c>
      <c r="AW112" s="22">
        <v>0</v>
      </c>
      <c r="AX112" s="22">
        <v>0</v>
      </c>
      <c r="AY112" s="22">
        <v>0</v>
      </c>
      <c r="AZ112" s="24" t="s">
        <v>1566</v>
      </c>
      <c r="BA112" s="22">
        <v>148</v>
      </c>
      <c r="BB112" s="22">
        <v>138</v>
      </c>
      <c r="BC112" s="22">
        <v>8557400</v>
      </c>
      <c r="BD112" s="22">
        <v>805000</v>
      </c>
      <c r="BE112" s="22">
        <v>1050000</v>
      </c>
      <c r="BF112" s="22">
        <v>230000</v>
      </c>
      <c r="BG112" s="22">
        <v>10642400</v>
      </c>
      <c r="BH112" s="22">
        <v>132</v>
      </c>
      <c r="BI112" s="22">
        <v>4.33</v>
      </c>
      <c r="BJ112" s="22">
        <v>1</v>
      </c>
      <c r="BK112" s="22">
        <v>1</v>
      </c>
      <c r="BL112" s="22">
        <v>382</v>
      </c>
      <c r="BM112" s="22">
        <v>1</v>
      </c>
      <c r="BN112" s="22">
        <v>2</v>
      </c>
      <c r="BO112" s="22">
        <v>47</v>
      </c>
      <c r="BP112" s="22">
        <v>2</v>
      </c>
      <c r="BQ112" s="22">
        <v>0</v>
      </c>
    </row>
    <row r="113" spans="1:69" x14ac:dyDescent="0.35">
      <c r="A113" s="22" t="s">
        <v>114</v>
      </c>
      <c r="B113" s="22" t="s">
        <v>294</v>
      </c>
      <c r="C113" s="22" t="s">
        <v>337</v>
      </c>
      <c r="D113" s="22" t="s">
        <v>338</v>
      </c>
      <c r="E113" s="22">
        <v>12</v>
      </c>
      <c r="F113" s="22">
        <v>272</v>
      </c>
      <c r="G113" s="22">
        <v>0</v>
      </c>
      <c r="H113" s="23">
        <v>25.79</v>
      </c>
      <c r="I113" s="24" t="s">
        <v>1456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4" t="s">
        <v>1456</v>
      </c>
      <c r="Q113" s="24" t="s">
        <v>1456</v>
      </c>
      <c r="R113" s="23">
        <v>0</v>
      </c>
      <c r="S113" s="22">
        <v>0</v>
      </c>
      <c r="T113" s="24"/>
      <c r="U113" s="23">
        <v>15.77</v>
      </c>
      <c r="V113" s="23">
        <v>2.88</v>
      </c>
      <c r="W113" s="23">
        <v>0</v>
      </c>
      <c r="X113" s="23">
        <v>6</v>
      </c>
      <c r="Y113" s="23">
        <v>0</v>
      </c>
      <c r="Z113" s="23">
        <v>24.65</v>
      </c>
      <c r="AA113" s="23">
        <v>16.13</v>
      </c>
      <c r="AB113" s="23">
        <v>0</v>
      </c>
      <c r="AC113" s="23">
        <v>0</v>
      </c>
      <c r="AD113" s="23">
        <v>4.76</v>
      </c>
      <c r="AE113" s="23">
        <v>0</v>
      </c>
      <c r="AF113" s="23">
        <v>20.89</v>
      </c>
      <c r="AG113" s="23">
        <v>2.08</v>
      </c>
      <c r="AH113" s="24" t="s">
        <v>1457</v>
      </c>
      <c r="AI113" s="22">
        <v>42</v>
      </c>
      <c r="AJ113" s="22">
        <v>40</v>
      </c>
      <c r="AK113" s="24" t="s">
        <v>1456</v>
      </c>
      <c r="AL113" s="24" t="s">
        <v>1457</v>
      </c>
      <c r="AM113" s="24" t="s">
        <v>1457</v>
      </c>
      <c r="AN113" s="22">
        <v>42</v>
      </c>
      <c r="AO113" s="22">
        <v>0</v>
      </c>
      <c r="AP113" s="22">
        <v>1101</v>
      </c>
      <c r="AQ113" s="22">
        <v>28775</v>
      </c>
      <c r="AR113" s="22">
        <v>0</v>
      </c>
      <c r="AS113" s="22">
        <v>0</v>
      </c>
      <c r="AT113" s="22">
        <v>0</v>
      </c>
      <c r="AU113" s="22">
        <v>0</v>
      </c>
      <c r="AV113" s="22">
        <v>0</v>
      </c>
      <c r="AW113" s="22">
        <v>0</v>
      </c>
      <c r="AX113" s="22">
        <v>0</v>
      </c>
      <c r="AY113" s="22">
        <v>0</v>
      </c>
      <c r="AZ113" s="24" t="s">
        <v>1567</v>
      </c>
      <c r="BA113" s="22">
        <v>41</v>
      </c>
      <c r="BB113" s="22">
        <v>35</v>
      </c>
      <c r="BC113" s="22">
        <v>1988897</v>
      </c>
      <c r="BD113" s="22">
        <v>1660400</v>
      </c>
      <c r="BE113" s="22">
        <v>2500</v>
      </c>
      <c r="BF113" s="22">
        <v>12000</v>
      </c>
      <c r="BG113" s="22">
        <v>3663797</v>
      </c>
      <c r="BH113" s="22">
        <v>39</v>
      </c>
      <c r="BI113" s="22">
        <v>6.5</v>
      </c>
      <c r="BJ113" s="22">
        <v>0</v>
      </c>
      <c r="BK113" s="22">
        <v>1</v>
      </c>
      <c r="BL113" s="22">
        <v>67</v>
      </c>
      <c r="BM113" s="22">
        <v>1</v>
      </c>
      <c r="BN113" s="22">
        <v>0</v>
      </c>
      <c r="BO113" s="22">
        <v>0</v>
      </c>
      <c r="BP113" s="22">
        <v>0</v>
      </c>
      <c r="BQ113" s="22">
        <v>0</v>
      </c>
    </row>
    <row r="114" spans="1:69" x14ac:dyDescent="0.35">
      <c r="A114" s="22" t="s">
        <v>114</v>
      </c>
      <c r="B114" s="22" t="s">
        <v>294</v>
      </c>
      <c r="C114" s="22" t="s">
        <v>339</v>
      </c>
      <c r="D114" s="22" t="s">
        <v>340</v>
      </c>
      <c r="E114" s="22">
        <v>171</v>
      </c>
      <c r="F114" s="22">
        <v>3173</v>
      </c>
      <c r="G114" s="22">
        <v>0</v>
      </c>
      <c r="H114" s="23">
        <v>151.65</v>
      </c>
      <c r="I114" s="24" t="s">
        <v>1456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4" t="s">
        <v>1456</v>
      </c>
      <c r="Q114" s="24" t="s">
        <v>1456</v>
      </c>
      <c r="R114" s="23">
        <v>0</v>
      </c>
      <c r="S114" s="22">
        <v>0</v>
      </c>
      <c r="T114" s="24"/>
      <c r="U114" s="23">
        <v>152.78</v>
      </c>
      <c r="V114" s="23">
        <v>0</v>
      </c>
      <c r="W114" s="23">
        <v>0</v>
      </c>
      <c r="X114" s="23">
        <v>0</v>
      </c>
      <c r="Y114" s="23">
        <v>2.0499999999999998</v>
      </c>
      <c r="Z114" s="23">
        <v>154.83000000000001</v>
      </c>
      <c r="AA114" s="23">
        <v>147.52000000000001</v>
      </c>
      <c r="AB114" s="23">
        <v>0</v>
      </c>
      <c r="AC114" s="23">
        <v>0</v>
      </c>
      <c r="AD114" s="23">
        <v>0</v>
      </c>
      <c r="AE114" s="23">
        <v>0</v>
      </c>
      <c r="AF114" s="23">
        <v>147.52000000000001</v>
      </c>
      <c r="AG114" s="23">
        <v>106.56</v>
      </c>
      <c r="AH114" s="24" t="s">
        <v>1457</v>
      </c>
      <c r="AI114" s="22">
        <v>7</v>
      </c>
      <c r="AJ114" s="22">
        <v>7</v>
      </c>
      <c r="AK114" s="24" t="s">
        <v>1457</v>
      </c>
      <c r="AL114" s="24" t="s">
        <v>1456</v>
      </c>
      <c r="AM114" s="24" t="s">
        <v>1456</v>
      </c>
      <c r="AN114" s="22">
        <v>0</v>
      </c>
      <c r="AO114" s="22">
        <v>0</v>
      </c>
      <c r="AP114" s="22">
        <v>12135</v>
      </c>
      <c r="AQ114" s="22">
        <v>625269</v>
      </c>
      <c r="AR114" s="22">
        <v>8</v>
      </c>
      <c r="AS114" s="22">
        <v>5</v>
      </c>
      <c r="AT114" s="22">
        <v>3</v>
      </c>
      <c r="AU114" s="22">
        <v>1</v>
      </c>
      <c r="AV114" s="22">
        <v>6</v>
      </c>
      <c r="AW114" s="22">
        <v>5</v>
      </c>
      <c r="AX114" s="22">
        <v>1</v>
      </c>
      <c r="AY114" s="22">
        <v>0</v>
      </c>
      <c r="AZ114" s="24" t="s">
        <v>1568</v>
      </c>
      <c r="BA114" s="22">
        <v>153</v>
      </c>
      <c r="BB114" s="22">
        <v>122</v>
      </c>
      <c r="BC114" s="22">
        <v>74920970</v>
      </c>
      <c r="BD114" s="22">
        <v>5518305</v>
      </c>
      <c r="BE114" s="22">
        <v>25000</v>
      </c>
      <c r="BF114" s="22">
        <v>0</v>
      </c>
      <c r="BG114" s="22">
        <v>80464275</v>
      </c>
      <c r="BH114" s="22">
        <v>1018</v>
      </c>
      <c r="BI114" s="22">
        <v>48.68</v>
      </c>
      <c r="BJ114" s="22">
        <v>9</v>
      </c>
      <c r="BK114" s="22">
        <v>1</v>
      </c>
      <c r="BL114" s="22">
        <v>1949</v>
      </c>
      <c r="BM114" s="22">
        <v>7</v>
      </c>
      <c r="BN114" s="22">
        <v>7</v>
      </c>
      <c r="BO114" s="22">
        <v>29.43</v>
      </c>
      <c r="BP114" s="22">
        <v>8</v>
      </c>
      <c r="BQ114" s="22">
        <v>7</v>
      </c>
    </row>
    <row r="115" spans="1:69" x14ac:dyDescent="0.35">
      <c r="A115" s="22" t="s">
        <v>114</v>
      </c>
      <c r="B115" s="22" t="s">
        <v>294</v>
      </c>
      <c r="C115" s="22" t="s">
        <v>341</v>
      </c>
      <c r="D115" s="22" t="s">
        <v>342</v>
      </c>
      <c r="E115" s="22">
        <v>9</v>
      </c>
      <c r="F115" s="22">
        <v>357</v>
      </c>
      <c r="G115" s="22">
        <v>0</v>
      </c>
      <c r="H115" s="23">
        <v>22</v>
      </c>
      <c r="I115" s="24" t="s">
        <v>1456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4" t="s">
        <v>1456</v>
      </c>
      <c r="Q115" s="24" t="s">
        <v>1456</v>
      </c>
      <c r="R115" s="23">
        <v>0</v>
      </c>
      <c r="S115" s="22">
        <v>0</v>
      </c>
      <c r="T115" s="24"/>
      <c r="U115" s="23">
        <v>35</v>
      </c>
      <c r="V115" s="23">
        <v>0</v>
      </c>
      <c r="W115" s="23">
        <v>0</v>
      </c>
      <c r="X115" s="23">
        <v>0</v>
      </c>
      <c r="Y115" s="23">
        <v>0</v>
      </c>
      <c r="Z115" s="23">
        <v>35</v>
      </c>
      <c r="AA115" s="23">
        <v>23.5</v>
      </c>
      <c r="AB115" s="23">
        <v>0</v>
      </c>
      <c r="AC115" s="23">
        <v>0</v>
      </c>
      <c r="AD115" s="23">
        <v>0</v>
      </c>
      <c r="AE115" s="23">
        <v>0</v>
      </c>
      <c r="AF115" s="23">
        <v>23.5</v>
      </c>
      <c r="AG115" s="23">
        <v>0</v>
      </c>
      <c r="AH115" s="24" t="s">
        <v>1457</v>
      </c>
      <c r="AI115" s="22">
        <v>5</v>
      </c>
      <c r="AJ115" s="22">
        <v>2</v>
      </c>
      <c r="AK115" s="24" t="s">
        <v>1457</v>
      </c>
      <c r="AL115" s="24" t="s">
        <v>1457</v>
      </c>
      <c r="AM115" s="24" t="s">
        <v>1456</v>
      </c>
      <c r="AN115" s="22">
        <v>0</v>
      </c>
      <c r="AO115" s="22">
        <v>0</v>
      </c>
      <c r="AP115" s="22">
        <v>462</v>
      </c>
      <c r="AQ115" s="22">
        <v>24938</v>
      </c>
      <c r="AR115" s="22">
        <v>0</v>
      </c>
      <c r="AS115" s="22">
        <v>0</v>
      </c>
      <c r="AT115" s="22">
        <v>0</v>
      </c>
      <c r="AU115" s="22">
        <v>0</v>
      </c>
      <c r="AV115" s="22">
        <v>0</v>
      </c>
      <c r="AW115" s="22">
        <v>0</v>
      </c>
      <c r="AX115" s="22">
        <v>0</v>
      </c>
      <c r="AY115" s="22">
        <v>0</v>
      </c>
      <c r="AZ115" s="24" t="s">
        <v>1569</v>
      </c>
      <c r="BA115" s="22">
        <v>7</v>
      </c>
      <c r="BB115" s="22">
        <v>7</v>
      </c>
      <c r="BC115" s="22">
        <v>42500</v>
      </c>
      <c r="BD115" s="22">
        <v>150000</v>
      </c>
      <c r="BE115" s="22">
        <v>0</v>
      </c>
      <c r="BF115" s="22">
        <v>203000</v>
      </c>
      <c r="BG115" s="22">
        <v>395500</v>
      </c>
      <c r="BH115" s="22">
        <v>7</v>
      </c>
      <c r="BI115" s="22">
        <v>2</v>
      </c>
      <c r="BJ115" s="22">
        <v>1</v>
      </c>
      <c r="BK115" s="22">
        <v>1</v>
      </c>
      <c r="BL115" s="22">
        <v>111</v>
      </c>
      <c r="BM115" s="22">
        <v>0</v>
      </c>
      <c r="BN115" s="22">
        <v>90</v>
      </c>
      <c r="BO115" s="22">
        <v>90</v>
      </c>
      <c r="BP115" s="22">
        <v>2</v>
      </c>
      <c r="BQ115" s="22">
        <v>0</v>
      </c>
    </row>
    <row r="116" spans="1:69" x14ac:dyDescent="0.35">
      <c r="A116" s="22" t="s">
        <v>114</v>
      </c>
      <c r="B116" s="22" t="s">
        <v>294</v>
      </c>
      <c r="C116" s="22" t="s">
        <v>343</v>
      </c>
      <c r="D116" s="22" t="s">
        <v>344</v>
      </c>
      <c r="E116" s="22">
        <v>22</v>
      </c>
      <c r="F116" s="22">
        <v>1184</v>
      </c>
      <c r="G116" s="22">
        <v>0</v>
      </c>
      <c r="H116" s="23">
        <v>36.840000000000003</v>
      </c>
      <c r="I116" s="24" t="s">
        <v>1456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4" t="s">
        <v>1456</v>
      </c>
      <c r="Q116" s="24" t="s">
        <v>1456</v>
      </c>
      <c r="R116" s="23">
        <v>0</v>
      </c>
      <c r="S116" s="22">
        <v>0</v>
      </c>
      <c r="T116" s="24"/>
      <c r="U116" s="23">
        <v>0</v>
      </c>
      <c r="V116" s="23">
        <v>0</v>
      </c>
      <c r="W116" s="23">
        <v>0</v>
      </c>
      <c r="X116" s="23">
        <v>19.29</v>
      </c>
      <c r="Y116" s="23">
        <v>0</v>
      </c>
      <c r="Z116" s="23">
        <v>19.29</v>
      </c>
      <c r="AA116" s="23">
        <v>13.28</v>
      </c>
      <c r="AB116" s="23">
        <v>0</v>
      </c>
      <c r="AC116" s="23">
        <v>0</v>
      </c>
      <c r="AD116" s="23">
        <v>0</v>
      </c>
      <c r="AE116" s="23">
        <v>0</v>
      </c>
      <c r="AF116" s="23">
        <v>13.28</v>
      </c>
      <c r="AG116" s="23">
        <v>2</v>
      </c>
      <c r="AH116" s="24" t="s">
        <v>1457</v>
      </c>
      <c r="AI116" s="22">
        <v>4</v>
      </c>
      <c r="AJ116" s="22">
        <v>0</v>
      </c>
      <c r="AK116" s="24" t="s">
        <v>1457</v>
      </c>
      <c r="AL116" s="24" t="s">
        <v>1456</v>
      </c>
      <c r="AM116" s="24" t="s">
        <v>1456</v>
      </c>
      <c r="AN116" s="22">
        <v>0</v>
      </c>
      <c r="AO116" s="22">
        <v>0</v>
      </c>
      <c r="AP116" s="22">
        <v>1288</v>
      </c>
      <c r="AQ116" s="22">
        <v>42359</v>
      </c>
      <c r="AR116" s="22">
        <v>3</v>
      </c>
      <c r="AS116" s="22">
        <v>0</v>
      </c>
      <c r="AT116" s="22">
        <v>0</v>
      </c>
      <c r="AU116" s="22">
        <v>0</v>
      </c>
      <c r="AV116" s="22">
        <v>0</v>
      </c>
      <c r="AW116" s="22">
        <v>0</v>
      </c>
      <c r="AX116" s="22">
        <v>0</v>
      </c>
      <c r="AY116" s="22">
        <v>0</v>
      </c>
      <c r="AZ116" s="24" t="s">
        <v>1570</v>
      </c>
      <c r="BA116" s="22">
        <v>86</v>
      </c>
      <c r="BB116" s="22">
        <v>84</v>
      </c>
      <c r="BC116" s="22">
        <v>8631559</v>
      </c>
      <c r="BD116" s="22">
        <v>275000</v>
      </c>
      <c r="BE116" s="22">
        <v>0</v>
      </c>
      <c r="BF116" s="22">
        <v>0</v>
      </c>
      <c r="BG116" s="22">
        <v>8906559</v>
      </c>
      <c r="BH116" s="22">
        <v>97</v>
      </c>
      <c r="BI116" s="22">
        <v>0</v>
      </c>
      <c r="BJ116" s="22">
        <v>0</v>
      </c>
      <c r="BK116" s="22">
        <v>1</v>
      </c>
      <c r="BL116" s="22">
        <v>229</v>
      </c>
      <c r="BM116" s="22">
        <v>5</v>
      </c>
      <c r="BN116" s="22">
        <v>0</v>
      </c>
      <c r="BO116" s="22">
        <v>0</v>
      </c>
      <c r="BP116" s="22">
        <v>0</v>
      </c>
      <c r="BQ116" s="22">
        <v>0</v>
      </c>
    </row>
    <row r="117" spans="1:69" x14ac:dyDescent="0.35">
      <c r="A117" s="22" t="s">
        <v>114</v>
      </c>
      <c r="B117" s="22" t="s">
        <v>294</v>
      </c>
      <c r="C117" s="22" t="s">
        <v>345</v>
      </c>
      <c r="D117" s="22" t="s">
        <v>346</v>
      </c>
      <c r="E117" s="22">
        <v>8</v>
      </c>
      <c r="F117" s="22">
        <v>183</v>
      </c>
      <c r="G117" s="22">
        <v>0</v>
      </c>
      <c r="H117" s="23">
        <v>14.6</v>
      </c>
      <c r="I117" s="24" t="s">
        <v>1456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4" t="s">
        <v>1456</v>
      </c>
      <c r="Q117" s="24" t="s">
        <v>1456</v>
      </c>
      <c r="R117" s="23">
        <v>0</v>
      </c>
      <c r="S117" s="22">
        <v>0</v>
      </c>
      <c r="T117" s="24"/>
      <c r="U117" s="23">
        <v>9.2100000000000009</v>
      </c>
      <c r="V117" s="23">
        <v>0</v>
      </c>
      <c r="W117" s="23">
        <v>0</v>
      </c>
      <c r="X117" s="23">
        <v>0</v>
      </c>
      <c r="Y117" s="23">
        <v>0</v>
      </c>
      <c r="Z117" s="23">
        <v>9.2100000000000009</v>
      </c>
      <c r="AA117" s="23">
        <v>10.95</v>
      </c>
      <c r="AB117" s="23">
        <v>0</v>
      </c>
      <c r="AC117" s="23">
        <v>0</v>
      </c>
      <c r="AD117" s="23">
        <v>0</v>
      </c>
      <c r="AE117" s="23">
        <v>0</v>
      </c>
      <c r="AF117" s="23">
        <v>10.95</v>
      </c>
      <c r="AG117" s="23">
        <v>0</v>
      </c>
      <c r="AH117" s="24" t="s">
        <v>1457</v>
      </c>
      <c r="AI117" s="22">
        <v>4</v>
      </c>
      <c r="AJ117" s="22">
        <v>4</v>
      </c>
      <c r="AK117" s="24" t="s">
        <v>1456</v>
      </c>
      <c r="AL117" s="24" t="s">
        <v>1457</v>
      </c>
      <c r="AM117" s="24" t="s">
        <v>1457</v>
      </c>
      <c r="AN117" s="22">
        <v>9</v>
      </c>
      <c r="AO117" s="22">
        <v>0</v>
      </c>
      <c r="AP117" s="22">
        <v>359</v>
      </c>
      <c r="AQ117" s="22">
        <v>10493.12</v>
      </c>
      <c r="AR117" s="22">
        <v>0</v>
      </c>
      <c r="AS117" s="22">
        <v>0</v>
      </c>
      <c r="AT117" s="22">
        <v>0</v>
      </c>
      <c r="AU117" s="22">
        <v>0</v>
      </c>
      <c r="AV117" s="22">
        <v>0</v>
      </c>
      <c r="AW117" s="22">
        <v>0</v>
      </c>
      <c r="AX117" s="22">
        <v>0</v>
      </c>
      <c r="AY117" s="22">
        <v>0</v>
      </c>
      <c r="AZ117" s="24" t="s">
        <v>1571</v>
      </c>
      <c r="BA117" s="22">
        <v>11</v>
      </c>
      <c r="BB117" s="22">
        <v>11</v>
      </c>
      <c r="BC117" s="22">
        <v>25000</v>
      </c>
      <c r="BD117" s="22">
        <v>5000</v>
      </c>
      <c r="BE117" s="22">
        <v>0</v>
      </c>
      <c r="BF117" s="22">
        <v>0</v>
      </c>
      <c r="BG117" s="22">
        <v>30000</v>
      </c>
      <c r="BH117" s="22">
        <v>2</v>
      </c>
      <c r="BI117" s="22">
        <v>21</v>
      </c>
      <c r="BJ117" s="22">
        <v>0</v>
      </c>
      <c r="BK117" s="22">
        <v>1</v>
      </c>
      <c r="BL117" s="22">
        <v>51</v>
      </c>
      <c r="BM117" s="22">
        <v>1</v>
      </c>
      <c r="BN117" s="22">
        <v>0</v>
      </c>
      <c r="BO117" s="22">
        <v>0</v>
      </c>
      <c r="BP117" s="22">
        <v>0</v>
      </c>
      <c r="BQ117" s="22">
        <v>0</v>
      </c>
    </row>
    <row r="118" spans="1:69" x14ac:dyDescent="0.35">
      <c r="A118" s="22" t="s">
        <v>114</v>
      </c>
      <c r="B118" s="22" t="s">
        <v>294</v>
      </c>
      <c r="C118" s="22" t="s">
        <v>347</v>
      </c>
      <c r="D118" s="22" t="s">
        <v>348</v>
      </c>
      <c r="E118" s="22">
        <v>60</v>
      </c>
      <c r="F118" s="22">
        <v>1431</v>
      </c>
      <c r="G118" s="22">
        <v>0</v>
      </c>
      <c r="H118" s="23">
        <v>39</v>
      </c>
      <c r="I118" s="24" t="s">
        <v>1456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4" t="s">
        <v>1456</v>
      </c>
      <c r="Q118" s="24" t="s">
        <v>1456</v>
      </c>
      <c r="R118" s="23">
        <v>0</v>
      </c>
      <c r="S118" s="22">
        <v>0</v>
      </c>
      <c r="T118" s="24"/>
      <c r="U118" s="23">
        <v>39</v>
      </c>
      <c r="V118" s="23">
        <v>0</v>
      </c>
      <c r="W118" s="23">
        <v>0</v>
      </c>
      <c r="X118" s="23">
        <v>0</v>
      </c>
      <c r="Y118" s="23">
        <v>0</v>
      </c>
      <c r="Z118" s="23">
        <v>39</v>
      </c>
      <c r="AA118" s="23">
        <v>37</v>
      </c>
      <c r="AB118" s="23">
        <v>0</v>
      </c>
      <c r="AC118" s="23">
        <v>0</v>
      </c>
      <c r="AD118" s="23">
        <v>0</v>
      </c>
      <c r="AE118" s="23">
        <v>0</v>
      </c>
      <c r="AF118" s="23">
        <v>37</v>
      </c>
      <c r="AG118" s="23">
        <v>24</v>
      </c>
      <c r="AH118" s="24" t="s">
        <v>1457</v>
      </c>
      <c r="AI118" s="22">
        <v>5</v>
      </c>
      <c r="AJ118" s="22">
        <v>4</v>
      </c>
      <c r="AK118" s="24" t="s">
        <v>1457</v>
      </c>
      <c r="AL118" s="24" t="s">
        <v>1457</v>
      </c>
      <c r="AM118" s="24" t="s">
        <v>1456</v>
      </c>
      <c r="AN118" s="22">
        <v>0</v>
      </c>
      <c r="AO118" s="22">
        <v>0</v>
      </c>
      <c r="AP118" s="22">
        <v>2630</v>
      </c>
      <c r="AQ118" s="22">
        <v>58061</v>
      </c>
      <c r="AR118" s="22">
        <v>0</v>
      </c>
      <c r="AS118" s="22">
        <v>0</v>
      </c>
      <c r="AT118" s="22">
        <v>0</v>
      </c>
      <c r="AU118" s="22">
        <v>0</v>
      </c>
      <c r="AV118" s="22">
        <v>0</v>
      </c>
      <c r="AW118" s="22">
        <v>0</v>
      </c>
      <c r="AX118" s="22">
        <v>0</v>
      </c>
      <c r="AY118" s="22">
        <v>0</v>
      </c>
      <c r="AZ118" s="24" t="s">
        <v>1572</v>
      </c>
      <c r="BA118" s="22">
        <v>33</v>
      </c>
      <c r="BB118" s="22">
        <v>33</v>
      </c>
      <c r="BC118" s="22">
        <v>1258911</v>
      </c>
      <c r="BD118" s="22">
        <v>110000</v>
      </c>
      <c r="BE118" s="22">
        <v>0</v>
      </c>
      <c r="BF118" s="22">
        <v>0</v>
      </c>
      <c r="BG118" s="22">
        <v>1368911</v>
      </c>
      <c r="BH118" s="22">
        <v>59</v>
      </c>
      <c r="BI118" s="22">
        <v>2</v>
      </c>
      <c r="BJ118" s="22">
        <v>2</v>
      </c>
      <c r="BK118" s="22">
        <v>1</v>
      </c>
      <c r="BL118" s="22">
        <v>0</v>
      </c>
      <c r="BM118" s="22">
        <v>0</v>
      </c>
      <c r="BN118" s="22">
        <v>2</v>
      </c>
      <c r="BO118" s="22">
        <v>48</v>
      </c>
      <c r="BP118" s="22">
        <v>0</v>
      </c>
      <c r="BQ118" s="22">
        <v>0</v>
      </c>
    </row>
    <row r="119" spans="1:69" x14ac:dyDescent="0.35">
      <c r="A119" s="22" t="s">
        <v>114</v>
      </c>
      <c r="B119" s="22" t="s">
        <v>294</v>
      </c>
      <c r="C119" s="22" t="s">
        <v>349</v>
      </c>
      <c r="D119" s="22" t="s">
        <v>350</v>
      </c>
      <c r="E119" s="22">
        <v>40</v>
      </c>
      <c r="F119" s="22">
        <v>1536</v>
      </c>
      <c r="G119" s="22">
        <v>0</v>
      </c>
      <c r="H119" s="23">
        <v>73.2</v>
      </c>
      <c r="I119" s="24" t="s">
        <v>1456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4" t="s">
        <v>1456</v>
      </c>
      <c r="Q119" s="24" t="s">
        <v>1456</v>
      </c>
      <c r="R119" s="23">
        <v>0</v>
      </c>
      <c r="S119" s="22">
        <v>0</v>
      </c>
      <c r="T119" s="24"/>
      <c r="U119" s="23">
        <v>40.1</v>
      </c>
      <c r="V119" s="23">
        <v>0</v>
      </c>
      <c r="W119" s="23">
        <v>0</v>
      </c>
      <c r="X119" s="23">
        <v>6.9</v>
      </c>
      <c r="Y119" s="23">
        <v>0</v>
      </c>
      <c r="Z119" s="23">
        <v>47</v>
      </c>
      <c r="AA119" s="23">
        <v>35.9</v>
      </c>
      <c r="AB119" s="23">
        <v>0</v>
      </c>
      <c r="AC119" s="23">
        <v>0</v>
      </c>
      <c r="AD119" s="23">
        <v>0</v>
      </c>
      <c r="AE119" s="23">
        <v>0</v>
      </c>
      <c r="AF119" s="23">
        <v>35.9</v>
      </c>
      <c r="AG119" s="23">
        <v>10.8</v>
      </c>
      <c r="AH119" s="24" t="s">
        <v>1457</v>
      </c>
      <c r="AI119" s="22">
        <v>6</v>
      </c>
      <c r="AJ119" s="22">
        <v>6</v>
      </c>
      <c r="AK119" s="24" t="s">
        <v>1457</v>
      </c>
      <c r="AL119" s="24" t="s">
        <v>1457</v>
      </c>
      <c r="AM119" s="24" t="s">
        <v>1457</v>
      </c>
      <c r="AN119" s="22">
        <v>0</v>
      </c>
      <c r="AO119" s="22">
        <v>0</v>
      </c>
      <c r="AP119" s="22">
        <v>2052</v>
      </c>
      <c r="AQ119" s="22">
        <v>51900</v>
      </c>
      <c r="AR119" s="22">
        <v>4</v>
      </c>
      <c r="AS119" s="22">
        <v>4</v>
      </c>
      <c r="AT119" s="22">
        <v>0</v>
      </c>
      <c r="AU119" s="22">
        <v>0</v>
      </c>
      <c r="AV119" s="22">
        <v>1</v>
      </c>
      <c r="AW119" s="22">
        <v>1</v>
      </c>
      <c r="AX119" s="22">
        <v>0</v>
      </c>
      <c r="AY119" s="22">
        <v>0</v>
      </c>
      <c r="AZ119" s="24" t="s">
        <v>1573</v>
      </c>
      <c r="BA119" s="22">
        <v>77</v>
      </c>
      <c r="BB119" s="22">
        <v>65</v>
      </c>
      <c r="BC119" s="22">
        <v>3480000</v>
      </c>
      <c r="BD119" s="22">
        <v>2400000</v>
      </c>
      <c r="BE119" s="22">
        <v>0</v>
      </c>
      <c r="BF119" s="22">
        <v>0</v>
      </c>
      <c r="BG119" s="22">
        <v>5880000</v>
      </c>
      <c r="BH119" s="22">
        <v>39</v>
      </c>
      <c r="BI119" s="22">
        <v>5</v>
      </c>
      <c r="BJ119" s="22">
        <v>1</v>
      </c>
      <c r="BK119" s="22">
        <v>1</v>
      </c>
      <c r="BL119" s="22">
        <v>337</v>
      </c>
      <c r="BM119" s="22">
        <v>7</v>
      </c>
      <c r="BN119" s="22">
        <v>1</v>
      </c>
      <c r="BO119" s="22">
        <v>84</v>
      </c>
      <c r="BP119" s="22">
        <v>1</v>
      </c>
      <c r="BQ119" s="22">
        <v>0</v>
      </c>
    </row>
    <row r="120" spans="1:69" x14ac:dyDescent="0.35">
      <c r="A120" s="22" t="s">
        <v>114</v>
      </c>
      <c r="B120" s="22" t="s">
        <v>294</v>
      </c>
      <c r="C120" s="22" t="s">
        <v>351</v>
      </c>
      <c r="D120" s="22" t="s">
        <v>352</v>
      </c>
      <c r="E120" s="22">
        <v>124</v>
      </c>
      <c r="F120" s="22">
        <v>3150</v>
      </c>
      <c r="G120" s="22">
        <v>0</v>
      </c>
      <c r="H120" s="23">
        <v>94.39</v>
      </c>
      <c r="I120" s="24" t="s">
        <v>1456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4" t="s">
        <v>1456</v>
      </c>
      <c r="Q120" s="24" t="s">
        <v>1456</v>
      </c>
      <c r="R120" s="23">
        <v>0</v>
      </c>
      <c r="S120" s="22">
        <v>0</v>
      </c>
      <c r="T120" s="24"/>
      <c r="U120" s="23">
        <v>83.21</v>
      </c>
      <c r="V120" s="23">
        <v>0</v>
      </c>
      <c r="W120" s="23">
        <v>0</v>
      </c>
      <c r="X120" s="23">
        <v>0</v>
      </c>
      <c r="Y120" s="23">
        <v>0</v>
      </c>
      <c r="Z120" s="23">
        <v>83.21</v>
      </c>
      <c r="AA120" s="23">
        <v>87.94</v>
      </c>
      <c r="AB120" s="23">
        <v>0</v>
      </c>
      <c r="AC120" s="23">
        <v>0</v>
      </c>
      <c r="AD120" s="23">
        <v>0</v>
      </c>
      <c r="AE120" s="23">
        <v>0</v>
      </c>
      <c r="AF120" s="23">
        <v>87.94</v>
      </c>
      <c r="AG120" s="23">
        <v>19.27</v>
      </c>
      <c r="AH120" s="24" t="s">
        <v>1457</v>
      </c>
      <c r="AI120" s="22">
        <v>5</v>
      </c>
      <c r="AJ120" s="22">
        <v>5</v>
      </c>
      <c r="AK120" s="24" t="s">
        <v>1457</v>
      </c>
      <c r="AL120" s="24" t="s">
        <v>1457</v>
      </c>
      <c r="AM120" s="24" t="s">
        <v>1456</v>
      </c>
      <c r="AN120" s="22">
        <v>0</v>
      </c>
      <c r="AO120" s="22">
        <v>0</v>
      </c>
      <c r="AP120" s="22">
        <v>2911</v>
      </c>
      <c r="AQ120" s="22">
        <v>79842</v>
      </c>
      <c r="AR120" s="22">
        <v>0</v>
      </c>
      <c r="AS120" s="22">
        <v>0</v>
      </c>
      <c r="AT120" s="22">
        <v>0</v>
      </c>
      <c r="AU120" s="22">
        <v>0</v>
      </c>
      <c r="AV120" s="22">
        <v>0</v>
      </c>
      <c r="AW120" s="22">
        <v>0</v>
      </c>
      <c r="AX120" s="22">
        <v>0</v>
      </c>
      <c r="AY120" s="22">
        <v>0</v>
      </c>
      <c r="AZ120" s="24" t="s">
        <v>1574</v>
      </c>
      <c r="BA120" s="22">
        <v>38</v>
      </c>
      <c r="BB120" s="22">
        <v>37</v>
      </c>
      <c r="BC120" s="22">
        <v>2371100</v>
      </c>
      <c r="BD120" s="22">
        <v>596941.37</v>
      </c>
      <c r="BE120" s="22">
        <v>0</v>
      </c>
      <c r="BF120" s="22">
        <v>35400</v>
      </c>
      <c r="BG120" s="22">
        <v>3003441.37</v>
      </c>
      <c r="BH120" s="22">
        <v>34</v>
      </c>
      <c r="BI120" s="22">
        <v>5</v>
      </c>
      <c r="BJ120" s="22">
        <v>2</v>
      </c>
      <c r="BK120" s="22">
        <v>1</v>
      </c>
      <c r="BL120" s="22">
        <v>610</v>
      </c>
      <c r="BM120" s="22">
        <v>5</v>
      </c>
      <c r="BN120" s="22">
        <v>2</v>
      </c>
      <c r="BO120" s="22">
        <v>90</v>
      </c>
      <c r="BP120" s="22">
        <v>0</v>
      </c>
      <c r="BQ120" s="22">
        <v>1</v>
      </c>
    </row>
    <row r="121" spans="1:69" x14ac:dyDescent="0.35">
      <c r="A121" s="22" t="s">
        <v>114</v>
      </c>
      <c r="B121" s="22" t="s">
        <v>294</v>
      </c>
      <c r="C121" s="22" t="s">
        <v>353</v>
      </c>
      <c r="D121" s="22" t="s">
        <v>354</v>
      </c>
      <c r="E121" s="22">
        <v>60</v>
      </c>
      <c r="F121" s="22">
        <v>11120</v>
      </c>
      <c r="G121" s="22">
        <v>0</v>
      </c>
      <c r="H121" s="23">
        <v>142.93</v>
      </c>
      <c r="I121" s="24" t="s">
        <v>1456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4" t="s">
        <v>1456</v>
      </c>
      <c r="Q121" s="24" t="s">
        <v>1456</v>
      </c>
      <c r="R121" s="23">
        <v>0</v>
      </c>
      <c r="S121" s="22">
        <v>0</v>
      </c>
      <c r="T121" s="24"/>
      <c r="U121" s="23">
        <v>121.95</v>
      </c>
      <c r="V121" s="23">
        <v>0</v>
      </c>
      <c r="W121" s="23">
        <v>0</v>
      </c>
      <c r="X121" s="23">
        <v>0</v>
      </c>
      <c r="Y121" s="23">
        <v>0</v>
      </c>
      <c r="Z121" s="23">
        <v>121.95</v>
      </c>
      <c r="AA121" s="23">
        <v>85.8</v>
      </c>
      <c r="AB121" s="23">
        <v>0</v>
      </c>
      <c r="AC121" s="23">
        <v>0</v>
      </c>
      <c r="AD121" s="23">
        <v>0</v>
      </c>
      <c r="AE121" s="23">
        <v>0</v>
      </c>
      <c r="AF121" s="23">
        <v>85.8</v>
      </c>
      <c r="AG121" s="23">
        <v>28.41</v>
      </c>
      <c r="AH121" s="24" t="s">
        <v>1457</v>
      </c>
      <c r="AI121" s="22">
        <v>5</v>
      </c>
      <c r="AJ121" s="22">
        <v>5</v>
      </c>
      <c r="AK121" s="24" t="s">
        <v>1457</v>
      </c>
      <c r="AL121" s="24" t="s">
        <v>1457</v>
      </c>
      <c r="AM121" s="24" t="s">
        <v>1456</v>
      </c>
      <c r="AN121" s="22">
        <v>0</v>
      </c>
      <c r="AO121" s="22">
        <v>0</v>
      </c>
      <c r="AP121" s="22">
        <v>3487</v>
      </c>
      <c r="AQ121" s="22">
        <v>97988.41</v>
      </c>
      <c r="AR121" s="22">
        <v>0</v>
      </c>
      <c r="AS121" s="22">
        <v>0</v>
      </c>
      <c r="AT121" s="22">
        <v>0</v>
      </c>
      <c r="AU121" s="22">
        <v>0</v>
      </c>
      <c r="AV121" s="22">
        <v>0</v>
      </c>
      <c r="AW121" s="22">
        <v>0</v>
      </c>
      <c r="AX121" s="22">
        <v>0</v>
      </c>
      <c r="AY121" s="22">
        <v>0</v>
      </c>
      <c r="AZ121" s="24" t="s">
        <v>1466</v>
      </c>
      <c r="BA121" s="22">
        <v>133</v>
      </c>
      <c r="BB121" s="22">
        <v>123</v>
      </c>
      <c r="BC121" s="22">
        <v>2181239</v>
      </c>
      <c r="BD121" s="22">
        <v>491400</v>
      </c>
      <c r="BE121" s="22">
        <v>0</v>
      </c>
      <c r="BF121" s="22">
        <v>177500</v>
      </c>
      <c r="BG121" s="22">
        <v>2850139</v>
      </c>
      <c r="BH121" s="22">
        <v>80</v>
      </c>
      <c r="BI121" s="22">
        <v>15</v>
      </c>
      <c r="BJ121" s="22">
        <v>3</v>
      </c>
      <c r="BK121" s="22">
        <v>1</v>
      </c>
      <c r="BL121" s="22">
        <v>672</v>
      </c>
      <c r="BM121" s="22">
        <v>3</v>
      </c>
      <c r="BN121" s="22">
        <v>3</v>
      </c>
      <c r="BO121" s="22">
        <v>42</v>
      </c>
      <c r="BP121" s="22">
        <v>3</v>
      </c>
      <c r="BQ121" s="22">
        <v>0</v>
      </c>
    </row>
    <row r="122" spans="1:69" x14ac:dyDescent="0.35">
      <c r="A122" s="22" t="s">
        <v>114</v>
      </c>
      <c r="B122" s="22" t="s">
        <v>294</v>
      </c>
      <c r="C122" s="22" t="s">
        <v>355</v>
      </c>
      <c r="D122" s="22" t="s">
        <v>356</v>
      </c>
      <c r="E122" s="22">
        <v>7</v>
      </c>
      <c r="F122" s="22">
        <v>161</v>
      </c>
      <c r="G122" s="22">
        <v>0</v>
      </c>
      <c r="H122" s="23">
        <v>16.898</v>
      </c>
      <c r="I122" s="24" t="s">
        <v>1456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4" t="s">
        <v>1456</v>
      </c>
      <c r="Q122" s="24" t="s">
        <v>1456</v>
      </c>
      <c r="R122" s="23">
        <v>0</v>
      </c>
      <c r="S122" s="22">
        <v>0</v>
      </c>
      <c r="T122" s="24"/>
      <c r="U122" s="23">
        <v>17.398</v>
      </c>
      <c r="V122" s="23">
        <v>0</v>
      </c>
      <c r="W122" s="23">
        <v>0</v>
      </c>
      <c r="X122" s="23">
        <v>0</v>
      </c>
      <c r="Y122" s="23">
        <v>0</v>
      </c>
      <c r="Z122" s="23">
        <v>17.398</v>
      </c>
      <c r="AA122" s="23">
        <v>21.167999999999999</v>
      </c>
      <c r="AB122" s="23">
        <v>0</v>
      </c>
      <c r="AC122" s="23">
        <v>0</v>
      </c>
      <c r="AD122" s="23">
        <v>0</v>
      </c>
      <c r="AE122" s="23">
        <v>0</v>
      </c>
      <c r="AF122" s="23">
        <v>21.167999999999999</v>
      </c>
      <c r="AG122" s="23">
        <v>6.3789999999999996</v>
      </c>
      <c r="AH122" s="24" t="s">
        <v>1457</v>
      </c>
      <c r="AI122" s="22">
        <v>6</v>
      </c>
      <c r="AJ122" s="22">
        <v>6</v>
      </c>
      <c r="AK122" s="24" t="s">
        <v>1457</v>
      </c>
      <c r="AL122" s="24" t="s">
        <v>1457</v>
      </c>
      <c r="AM122" s="24" t="s">
        <v>1456</v>
      </c>
      <c r="AN122" s="22">
        <v>0</v>
      </c>
      <c r="AO122" s="22">
        <v>0</v>
      </c>
      <c r="AP122" s="22">
        <v>499</v>
      </c>
      <c r="AQ122" s="22">
        <v>16276</v>
      </c>
      <c r="AR122" s="22">
        <v>0</v>
      </c>
      <c r="AS122" s="22">
        <v>0</v>
      </c>
      <c r="AT122" s="22">
        <v>0</v>
      </c>
      <c r="AU122" s="22">
        <v>0</v>
      </c>
      <c r="AV122" s="22">
        <v>0</v>
      </c>
      <c r="AW122" s="22">
        <v>0</v>
      </c>
      <c r="AX122" s="22">
        <v>0</v>
      </c>
      <c r="AY122" s="22">
        <v>0</v>
      </c>
      <c r="AZ122" s="24" t="s">
        <v>1575</v>
      </c>
      <c r="BA122" s="22">
        <v>1</v>
      </c>
      <c r="BB122" s="22">
        <v>1</v>
      </c>
      <c r="BC122" s="22">
        <v>258773</v>
      </c>
      <c r="BD122" s="22">
        <v>0</v>
      </c>
      <c r="BE122" s="22">
        <v>0</v>
      </c>
      <c r="BF122" s="22">
        <v>328457</v>
      </c>
      <c r="BG122" s="22">
        <v>587230</v>
      </c>
      <c r="BH122" s="22">
        <v>14</v>
      </c>
      <c r="BI122" s="22">
        <v>1</v>
      </c>
      <c r="BJ122" s="22">
        <v>0</v>
      </c>
      <c r="BK122" s="22">
        <v>1</v>
      </c>
      <c r="BL122" s="22">
        <v>38</v>
      </c>
      <c r="BM122" s="22">
        <v>1</v>
      </c>
      <c r="BN122" s="22">
        <v>0</v>
      </c>
      <c r="BO122" s="22">
        <v>0</v>
      </c>
      <c r="BP122" s="22">
        <v>2</v>
      </c>
      <c r="BQ122" s="22">
        <v>0</v>
      </c>
    </row>
    <row r="123" spans="1:69" x14ac:dyDescent="0.35">
      <c r="A123" s="22" t="s">
        <v>114</v>
      </c>
      <c r="B123" s="22" t="s">
        <v>294</v>
      </c>
      <c r="C123" s="22" t="s">
        <v>357</v>
      </c>
      <c r="D123" s="22" t="s">
        <v>358</v>
      </c>
      <c r="E123" s="22">
        <v>81</v>
      </c>
      <c r="F123" s="22">
        <v>2604</v>
      </c>
      <c r="G123" s="22">
        <v>0</v>
      </c>
      <c r="H123" s="23">
        <v>116.31</v>
      </c>
      <c r="I123" s="24" t="s">
        <v>1456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4" t="s">
        <v>1456</v>
      </c>
      <c r="Q123" s="24" t="s">
        <v>1456</v>
      </c>
      <c r="R123" s="23">
        <v>0</v>
      </c>
      <c r="S123" s="22">
        <v>0</v>
      </c>
      <c r="T123" s="24"/>
      <c r="U123" s="23">
        <v>87.1</v>
      </c>
      <c r="V123" s="23">
        <v>0</v>
      </c>
      <c r="W123" s="23">
        <v>0</v>
      </c>
      <c r="X123" s="23">
        <v>0</v>
      </c>
      <c r="Y123" s="23">
        <v>0</v>
      </c>
      <c r="Z123" s="23">
        <v>87.1</v>
      </c>
      <c r="AA123" s="23">
        <v>72</v>
      </c>
      <c r="AB123" s="23">
        <v>0</v>
      </c>
      <c r="AC123" s="23">
        <v>0</v>
      </c>
      <c r="AD123" s="23">
        <v>0</v>
      </c>
      <c r="AE123" s="23">
        <v>0</v>
      </c>
      <c r="AF123" s="23">
        <v>72</v>
      </c>
      <c r="AG123" s="23">
        <v>31.71</v>
      </c>
      <c r="AH123" s="24" t="s">
        <v>1457</v>
      </c>
      <c r="AI123" s="22">
        <v>6</v>
      </c>
      <c r="AJ123" s="22">
        <v>6</v>
      </c>
      <c r="AK123" s="24" t="s">
        <v>1457</v>
      </c>
      <c r="AL123" s="24" t="s">
        <v>1457</v>
      </c>
      <c r="AM123" s="24" t="s">
        <v>1456</v>
      </c>
      <c r="AN123" s="22">
        <v>0</v>
      </c>
      <c r="AO123" s="22">
        <v>0</v>
      </c>
      <c r="AP123" s="22">
        <v>3723</v>
      </c>
      <c r="AQ123" s="22">
        <v>83887</v>
      </c>
      <c r="AR123" s="22">
        <v>0</v>
      </c>
      <c r="AS123" s="22">
        <v>0</v>
      </c>
      <c r="AT123" s="22">
        <v>0</v>
      </c>
      <c r="AU123" s="22">
        <v>0</v>
      </c>
      <c r="AV123" s="22">
        <v>0</v>
      </c>
      <c r="AW123" s="22">
        <v>0</v>
      </c>
      <c r="AX123" s="22">
        <v>0</v>
      </c>
      <c r="AY123" s="22">
        <v>0</v>
      </c>
      <c r="AZ123" s="24" t="s">
        <v>1576</v>
      </c>
      <c r="BA123" s="22">
        <v>80</v>
      </c>
      <c r="BB123" s="22">
        <v>76</v>
      </c>
      <c r="BC123" s="22">
        <v>1607448</v>
      </c>
      <c r="BD123" s="22">
        <v>4009200</v>
      </c>
      <c r="BE123" s="22">
        <v>30000</v>
      </c>
      <c r="BF123" s="22">
        <v>630000</v>
      </c>
      <c r="BG123" s="22">
        <v>6276648</v>
      </c>
      <c r="BH123" s="22">
        <v>24</v>
      </c>
      <c r="BI123" s="22">
        <v>9</v>
      </c>
      <c r="BJ123" s="22">
        <v>4</v>
      </c>
      <c r="BK123" s="22">
        <v>1</v>
      </c>
      <c r="BL123" s="22">
        <v>63</v>
      </c>
      <c r="BM123" s="22">
        <v>7</v>
      </c>
      <c r="BN123" s="22">
        <v>2</v>
      </c>
      <c r="BO123" s="22">
        <v>77</v>
      </c>
      <c r="BP123" s="22">
        <v>4</v>
      </c>
      <c r="BQ123" s="22">
        <v>2</v>
      </c>
    </row>
    <row r="124" spans="1:69" x14ac:dyDescent="0.35">
      <c r="A124" s="22" t="s">
        <v>114</v>
      </c>
      <c r="B124" s="22" t="s">
        <v>294</v>
      </c>
      <c r="C124" s="22" t="s">
        <v>359</v>
      </c>
      <c r="D124" s="22" t="s">
        <v>360</v>
      </c>
      <c r="E124" s="22">
        <v>11</v>
      </c>
      <c r="F124" s="22">
        <v>476</v>
      </c>
      <c r="G124" s="22">
        <v>0</v>
      </c>
      <c r="H124" s="23">
        <v>28</v>
      </c>
      <c r="I124" s="24" t="s">
        <v>1456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4" t="s">
        <v>1456</v>
      </c>
      <c r="Q124" s="24" t="s">
        <v>1456</v>
      </c>
      <c r="R124" s="23">
        <v>0</v>
      </c>
      <c r="S124" s="22">
        <v>0</v>
      </c>
      <c r="T124" s="24"/>
      <c r="U124" s="23">
        <v>22.71</v>
      </c>
      <c r="V124" s="23">
        <v>0</v>
      </c>
      <c r="W124" s="23">
        <v>0</v>
      </c>
      <c r="X124" s="23">
        <v>0</v>
      </c>
      <c r="Y124" s="23">
        <v>0</v>
      </c>
      <c r="Z124" s="23">
        <v>22.71</v>
      </c>
      <c r="AA124" s="23">
        <v>21.66</v>
      </c>
      <c r="AB124" s="23">
        <v>0</v>
      </c>
      <c r="AC124" s="23">
        <v>0</v>
      </c>
      <c r="AD124" s="23">
        <v>0</v>
      </c>
      <c r="AE124" s="23">
        <v>0</v>
      </c>
      <c r="AF124" s="23">
        <v>21.66</v>
      </c>
      <c r="AG124" s="23">
        <v>2.57</v>
      </c>
      <c r="AH124" s="24" t="s">
        <v>1457</v>
      </c>
      <c r="AI124" s="22">
        <v>2</v>
      </c>
      <c r="AJ124" s="22">
        <v>3</v>
      </c>
      <c r="AK124" s="24" t="s">
        <v>1457</v>
      </c>
      <c r="AL124" s="24" t="s">
        <v>1457</v>
      </c>
      <c r="AM124" s="24" t="s">
        <v>1457</v>
      </c>
      <c r="AN124" s="22">
        <v>4</v>
      </c>
      <c r="AO124" s="22">
        <v>0</v>
      </c>
      <c r="AP124" s="22">
        <v>685</v>
      </c>
      <c r="AQ124" s="22">
        <v>21898.799999999999</v>
      </c>
      <c r="AR124" s="22">
        <v>0</v>
      </c>
      <c r="AS124" s="22">
        <v>0</v>
      </c>
      <c r="AT124" s="22">
        <v>0</v>
      </c>
      <c r="AU124" s="22">
        <v>0</v>
      </c>
      <c r="AV124" s="22">
        <v>0</v>
      </c>
      <c r="AW124" s="22">
        <v>0</v>
      </c>
      <c r="AX124" s="22">
        <v>0</v>
      </c>
      <c r="AY124" s="22">
        <v>0</v>
      </c>
      <c r="AZ124" s="24" t="s">
        <v>1577</v>
      </c>
      <c r="BA124" s="22">
        <v>14</v>
      </c>
      <c r="BB124" s="22">
        <v>14</v>
      </c>
      <c r="BC124" s="22">
        <v>46830</v>
      </c>
      <c r="BD124" s="22">
        <v>55000</v>
      </c>
      <c r="BE124" s="22">
        <v>188500</v>
      </c>
      <c r="BF124" s="22">
        <v>0</v>
      </c>
      <c r="BG124" s="22">
        <v>290330</v>
      </c>
      <c r="BH124" s="22">
        <v>12</v>
      </c>
      <c r="BI124" s="22">
        <v>2</v>
      </c>
      <c r="BJ124" s="22">
        <v>0</v>
      </c>
      <c r="BK124" s="22">
        <v>1</v>
      </c>
      <c r="BL124" s="22">
        <v>108</v>
      </c>
      <c r="BM124" s="22">
        <v>2</v>
      </c>
      <c r="BN124" s="22">
        <v>0</v>
      </c>
      <c r="BO124" s="22">
        <v>0</v>
      </c>
      <c r="BP124" s="22">
        <v>2</v>
      </c>
      <c r="BQ124" s="22">
        <v>0</v>
      </c>
    </row>
    <row r="125" spans="1:69" x14ac:dyDescent="0.35">
      <c r="A125" s="22" t="s">
        <v>114</v>
      </c>
      <c r="B125" s="22" t="s">
        <v>294</v>
      </c>
      <c r="C125" s="22" t="s">
        <v>361</v>
      </c>
      <c r="D125" s="22" t="s">
        <v>362</v>
      </c>
      <c r="E125" s="22">
        <v>23</v>
      </c>
      <c r="F125" s="22">
        <v>1141</v>
      </c>
      <c r="G125" s="22">
        <v>0</v>
      </c>
      <c r="H125" s="23">
        <v>50</v>
      </c>
      <c r="I125" s="24" t="s">
        <v>1456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4" t="s">
        <v>1456</v>
      </c>
      <c r="Q125" s="24" t="s">
        <v>1456</v>
      </c>
      <c r="R125" s="23">
        <v>0</v>
      </c>
      <c r="S125" s="22">
        <v>0</v>
      </c>
      <c r="T125" s="24"/>
      <c r="U125" s="23">
        <v>41</v>
      </c>
      <c r="V125" s="23">
        <v>3</v>
      </c>
      <c r="W125" s="23">
        <v>1</v>
      </c>
      <c r="X125" s="23">
        <v>0</v>
      </c>
      <c r="Y125" s="23">
        <v>0</v>
      </c>
      <c r="Z125" s="23">
        <v>45</v>
      </c>
      <c r="AA125" s="23">
        <v>37.64</v>
      </c>
      <c r="AB125" s="23">
        <v>2.96</v>
      </c>
      <c r="AC125" s="23">
        <v>0</v>
      </c>
      <c r="AD125" s="23">
        <v>0</v>
      </c>
      <c r="AE125" s="23">
        <v>0</v>
      </c>
      <c r="AF125" s="23">
        <v>40.6</v>
      </c>
      <c r="AG125" s="23">
        <v>13.2</v>
      </c>
      <c r="AH125" s="24" t="s">
        <v>1457</v>
      </c>
      <c r="AI125" s="22">
        <v>1</v>
      </c>
      <c r="AJ125" s="22">
        <v>1</v>
      </c>
      <c r="AK125" s="24" t="s">
        <v>1456</v>
      </c>
      <c r="AL125" s="24" t="s">
        <v>1457</v>
      </c>
      <c r="AM125" s="24" t="s">
        <v>1457</v>
      </c>
      <c r="AN125" s="22">
        <v>16</v>
      </c>
      <c r="AO125" s="22">
        <v>0</v>
      </c>
      <c r="AP125" s="22">
        <v>1470</v>
      </c>
      <c r="AQ125" s="22">
        <v>33820</v>
      </c>
      <c r="AR125" s="22">
        <v>0</v>
      </c>
      <c r="AS125" s="22">
        <v>0</v>
      </c>
      <c r="AT125" s="22">
        <v>0</v>
      </c>
      <c r="AU125" s="22">
        <v>0</v>
      </c>
      <c r="AV125" s="22">
        <v>0</v>
      </c>
      <c r="AW125" s="22">
        <v>0</v>
      </c>
      <c r="AX125" s="22">
        <v>0</v>
      </c>
      <c r="AY125" s="22">
        <v>0</v>
      </c>
      <c r="AZ125" s="24" t="s">
        <v>1526</v>
      </c>
      <c r="BA125" s="22">
        <v>25</v>
      </c>
      <c r="BB125" s="22">
        <v>25</v>
      </c>
      <c r="BC125" s="22">
        <v>426100</v>
      </c>
      <c r="BD125" s="22">
        <v>1353350</v>
      </c>
      <c r="BE125" s="22">
        <v>0</v>
      </c>
      <c r="BF125" s="22">
        <v>900000</v>
      </c>
      <c r="BG125" s="22">
        <v>2679450</v>
      </c>
      <c r="BH125" s="22">
        <v>8</v>
      </c>
      <c r="BI125" s="22">
        <v>2</v>
      </c>
      <c r="BJ125" s="22">
        <v>2</v>
      </c>
      <c r="BK125" s="22">
        <v>1</v>
      </c>
      <c r="BL125" s="22">
        <v>180</v>
      </c>
      <c r="BM125" s="22">
        <v>2</v>
      </c>
      <c r="BN125" s="22">
        <v>2</v>
      </c>
      <c r="BO125" s="22">
        <v>60</v>
      </c>
      <c r="BP125" s="22">
        <v>0</v>
      </c>
      <c r="BQ125" s="22">
        <v>0</v>
      </c>
    </row>
    <row r="126" spans="1:69" x14ac:dyDescent="0.35">
      <c r="A126" s="22" t="s">
        <v>114</v>
      </c>
      <c r="B126" s="22" t="s">
        <v>294</v>
      </c>
      <c r="C126" s="22" t="s">
        <v>363</v>
      </c>
      <c r="D126" s="22" t="s">
        <v>364</v>
      </c>
      <c r="E126" s="22">
        <v>8</v>
      </c>
      <c r="F126" s="22">
        <v>279</v>
      </c>
      <c r="G126" s="22">
        <v>0</v>
      </c>
      <c r="H126" s="23">
        <v>22.3</v>
      </c>
      <c r="I126" s="24" t="s">
        <v>1456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4" t="s">
        <v>1456</v>
      </c>
      <c r="Q126" s="24" t="s">
        <v>1456</v>
      </c>
      <c r="R126" s="23">
        <v>0</v>
      </c>
      <c r="S126" s="22">
        <v>0</v>
      </c>
      <c r="T126" s="24"/>
      <c r="U126" s="23">
        <v>15.4</v>
      </c>
      <c r="V126" s="23">
        <v>0</v>
      </c>
      <c r="W126" s="23">
        <v>0</v>
      </c>
      <c r="X126" s="23">
        <v>0</v>
      </c>
      <c r="Y126" s="23">
        <v>0</v>
      </c>
      <c r="Z126" s="23">
        <v>15.4</v>
      </c>
      <c r="AA126" s="23">
        <v>12.6</v>
      </c>
      <c r="AB126" s="23">
        <v>0</v>
      </c>
      <c r="AC126" s="23">
        <v>0</v>
      </c>
      <c r="AD126" s="23">
        <v>0</v>
      </c>
      <c r="AE126" s="23">
        <v>0</v>
      </c>
      <c r="AF126" s="23">
        <v>12.6</v>
      </c>
      <c r="AG126" s="23">
        <v>4.0999999999999996</v>
      </c>
      <c r="AH126" s="24" t="s">
        <v>1457</v>
      </c>
      <c r="AI126" s="22">
        <v>25</v>
      </c>
      <c r="AJ126" s="22">
        <v>25</v>
      </c>
      <c r="AK126" s="24" t="s">
        <v>1457</v>
      </c>
      <c r="AL126" s="24" t="s">
        <v>1457</v>
      </c>
      <c r="AM126" s="24" t="s">
        <v>1457</v>
      </c>
      <c r="AN126" s="22">
        <v>16</v>
      </c>
      <c r="AO126" s="22">
        <v>0</v>
      </c>
      <c r="AP126" s="22">
        <v>471</v>
      </c>
      <c r="AQ126" s="22">
        <v>15263</v>
      </c>
      <c r="AR126" s="22">
        <v>0</v>
      </c>
      <c r="AS126" s="22">
        <v>0</v>
      </c>
      <c r="AT126" s="22">
        <v>0</v>
      </c>
      <c r="AU126" s="22">
        <v>0</v>
      </c>
      <c r="AV126" s="22">
        <v>0</v>
      </c>
      <c r="AW126" s="22">
        <v>0</v>
      </c>
      <c r="AX126" s="22">
        <v>0</v>
      </c>
      <c r="AY126" s="22">
        <v>0</v>
      </c>
      <c r="AZ126" s="24" t="s">
        <v>1578</v>
      </c>
      <c r="BA126" s="22">
        <v>25</v>
      </c>
      <c r="BB126" s="22">
        <v>25</v>
      </c>
      <c r="BC126" s="22">
        <v>195800</v>
      </c>
      <c r="BD126" s="22">
        <v>16750</v>
      </c>
      <c r="BE126" s="22">
        <v>40000</v>
      </c>
      <c r="BF126" s="22">
        <v>0</v>
      </c>
      <c r="BG126" s="22">
        <v>252550</v>
      </c>
      <c r="BH126" s="22">
        <v>0</v>
      </c>
      <c r="BI126" s="22">
        <v>0</v>
      </c>
      <c r="BJ126" s="22">
        <v>0</v>
      </c>
      <c r="BK126" s="22">
        <v>1</v>
      </c>
      <c r="BL126" s="22">
        <v>87</v>
      </c>
      <c r="BM126" s="22">
        <v>0</v>
      </c>
      <c r="BN126" s="22">
        <v>0</v>
      </c>
      <c r="BO126" s="22">
        <v>0</v>
      </c>
      <c r="BP126" s="22">
        <v>3</v>
      </c>
      <c r="BQ126" s="22">
        <v>0</v>
      </c>
    </row>
    <row r="127" spans="1:69" x14ac:dyDescent="0.35">
      <c r="A127" s="22" t="s">
        <v>114</v>
      </c>
      <c r="B127" s="22" t="s">
        <v>294</v>
      </c>
      <c r="C127" s="22" t="s">
        <v>365</v>
      </c>
      <c r="D127" s="22" t="s">
        <v>366</v>
      </c>
      <c r="E127" s="22">
        <v>30</v>
      </c>
      <c r="F127" s="22">
        <v>2377</v>
      </c>
      <c r="G127" s="22">
        <v>0</v>
      </c>
      <c r="H127" s="23">
        <v>47.51</v>
      </c>
      <c r="I127" s="24" t="s">
        <v>1456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4" t="s">
        <v>1456</v>
      </c>
      <c r="Q127" s="24" t="s">
        <v>1456</v>
      </c>
      <c r="R127" s="23">
        <v>0</v>
      </c>
      <c r="S127" s="22">
        <v>0</v>
      </c>
      <c r="T127" s="24"/>
      <c r="U127" s="23">
        <v>51.57</v>
      </c>
      <c r="V127" s="23">
        <v>0</v>
      </c>
      <c r="W127" s="23">
        <v>0</v>
      </c>
      <c r="X127" s="23">
        <v>0</v>
      </c>
      <c r="Y127" s="23">
        <v>0</v>
      </c>
      <c r="Z127" s="23">
        <v>51.57</v>
      </c>
      <c r="AA127" s="23">
        <v>41.36</v>
      </c>
      <c r="AB127" s="23">
        <v>0</v>
      </c>
      <c r="AC127" s="23">
        <v>0</v>
      </c>
      <c r="AD127" s="23">
        <v>0</v>
      </c>
      <c r="AE127" s="23">
        <v>0</v>
      </c>
      <c r="AF127" s="23">
        <v>41.36</v>
      </c>
      <c r="AG127" s="23">
        <v>11.98</v>
      </c>
      <c r="AH127" s="24" t="s">
        <v>1457</v>
      </c>
      <c r="AI127" s="22">
        <v>44</v>
      </c>
      <c r="AJ127" s="22">
        <v>42</v>
      </c>
      <c r="AK127" s="24" t="s">
        <v>1456</v>
      </c>
      <c r="AL127" s="24" t="s">
        <v>1457</v>
      </c>
      <c r="AM127" s="24" t="s">
        <v>1457</v>
      </c>
      <c r="AN127" s="22">
        <v>33</v>
      </c>
      <c r="AO127" s="22">
        <v>0</v>
      </c>
      <c r="AP127" s="22">
        <v>1411</v>
      </c>
      <c r="AQ127" s="22">
        <v>51075.07</v>
      </c>
      <c r="AR127" s="22">
        <v>1</v>
      </c>
      <c r="AS127" s="22">
        <v>0</v>
      </c>
      <c r="AT127" s="22">
        <v>0</v>
      </c>
      <c r="AU127" s="22">
        <v>1</v>
      </c>
      <c r="AV127" s="22">
        <v>0</v>
      </c>
      <c r="AW127" s="22">
        <v>0</v>
      </c>
      <c r="AX127" s="22">
        <v>0</v>
      </c>
      <c r="AY127" s="22">
        <v>0</v>
      </c>
      <c r="AZ127" s="24" t="s">
        <v>1579</v>
      </c>
      <c r="BA127" s="22">
        <v>106</v>
      </c>
      <c r="BB127" s="22">
        <v>106</v>
      </c>
      <c r="BC127" s="22">
        <v>2489400</v>
      </c>
      <c r="BD127" s="22">
        <v>519000</v>
      </c>
      <c r="BE127" s="22">
        <v>1409300</v>
      </c>
      <c r="BF127" s="22">
        <v>2763000</v>
      </c>
      <c r="BG127" s="22">
        <v>7180700</v>
      </c>
      <c r="BH127" s="22">
        <v>53</v>
      </c>
      <c r="BI127" s="22">
        <v>10</v>
      </c>
      <c r="BJ127" s="22">
        <v>3</v>
      </c>
      <c r="BK127" s="22">
        <v>1</v>
      </c>
      <c r="BL127" s="22">
        <v>0</v>
      </c>
      <c r="BM127" s="22">
        <v>0.5</v>
      </c>
      <c r="BN127" s="22">
        <v>3</v>
      </c>
      <c r="BO127" s="22">
        <v>30</v>
      </c>
      <c r="BP127" s="22">
        <v>9</v>
      </c>
      <c r="BQ127" s="22">
        <v>0</v>
      </c>
    </row>
    <row r="128" spans="1:69" x14ac:dyDescent="0.35">
      <c r="A128" s="22" t="s">
        <v>114</v>
      </c>
      <c r="B128" s="22" t="s">
        <v>294</v>
      </c>
      <c r="C128" s="22" t="s">
        <v>367</v>
      </c>
      <c r="D128" s="22" t="s">
        <v>368</v>
      </c>
      <c r="E128" s="22">
        <v>47</v>
      </c>
      <c r="F128" s="22">
        <v>1288</v>
      </c>
      <c r="G128" s="22">
        <v>0</v>
      </c>
      <c r="H128" s="23">
        <v>37</v>
      </c>
      <c r="I128" s="24" t="s">
        <v>1456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4" t="s">
        <v>1456</v>
      </c>
      <c r="Q128" s="24" t="s">
        <v>1456</v>
      </c>
      <c r="R128" s="23">
        <v>0</v>
      </c>
      <c r="S128" s="22">
        <v>0</v>
      </c>
      <c r="T128" s="24"/>
      <c r="U128" s="23">
        <v>40</v>
      </c>
      <c r="V128" s="23">
        <v>0</v>
      </c>
      <c r="W128" s="23">
        <v>0</v>
      </c>
      <c r="X128" s="23">
        <v>0</v>
      </c>
      <c r="Y128" s="23">
        <v>0</v>
      </c>
      <c r="Z128" s="23">
        <v>40</v>
      </c>
      <c r="AA128" s="23">
        <v>33</v>
      </c>
      <c r="AB128" s="23">
        <v>0</v>
      </c>
      <c r="AC128" s="23">
        <v>0</v>
      </c>
      <c r="AD128" s="23">
        <v>0</v>
      </c>
      <c r="AE128" s="23">
        <v>0</v>
      </c>
      <c r="AF128" s="23">
        <v>33</v>
      </c>
      <c r="AG128" s="23">
        <v>9.9</v>
      </c>
      <c r="AH128" s="24" t="s">
        <v>1457</v>
      </c>
      <c r="AI128" s="22">
        <v>2</v>
      </c>
      <c r="AJ128" s="22">
        <v>2</v>
      </c>
      <c r="AK128" s="24" t="s">
        <v>1457</v>
      </c>
      <c r="AL128" s="24" t="s">
        <v>1457</v>
      </c>
      <c r="AM128" s="24" t="s">
        <v>1456</v>
      </c>
      <c r="AN128" s="22">
        <v>0</v>
      </c>
      <c r="AO128" s="22">
        <v>0</v>
      </c>
      <c r="AP128" s="22">
        <v>868</v>
      </c>
      <c r="AQ128" s="22">
        <v>27024</v>
      </c>
      <c r="AR128" s="22">
        <v>0</v>
      </c>
      <c r="AS128" s="22">
        <v>0</v>
      </c>
      <c r="AT128" s="22">
        <v>0</v>
      </c>
      <c r="AU128" s="22">
        <v>0</v>
      </c>
      <c r="AV128" s="22">
        <v>0</v>
      </c>
      <c r="AW128" s="22">
        <v>0</v>
      </c>
      <c r="AX128" s="22">
        <v>0</v>
      </c>
      <c r="AY128" s="22">
        <v>0</v>
      </c>
      <c r="AZ128" s="24" t="s">
        <v>1580</v>
      </c>
      <c r="BA128" s="22">
        <v>51</v>
      </c>
      <c r="BB128" s="22">
        <v>50</v>
      </c>
      <c r="BC128" s="22">
        <v>4134000</v>
      </c>
      <c r="BD128" s="22">
        <v>87000</v>
      </c>
      <c r="BE128" s="22">
        <v>7874595</v>
      </c>
      <c r="BF128" s="22">
        <v>0</v>
      </c>
      <c r="BG128" s="22">
        <v>12095595</v>
      </c>
      <c r="BH128" s="22">
        <v>6</v>
      </c>
      <c r="BI128" s="22">
        <v>9</v>
      </c>
      <c r="BJ128" s="22">
        <v>1</v>
      </c>
      <c r="BK128" s="22">
        <v>1</v>
      </c>
      <c r="BL128" s="22">
        <v>210</v>
      </c>
      <c r="BM128" s="22">
        <v>3</v>
      </c>
      <c r="BN128" s="22">
        <v>1</v>
      </c>
      <c r="BO128" s="22">
        <v>22</v>
      </c>
      <c r="BP128" s="22">
        <v>0</v>
      </c>
      <c r="BQ128" s="22">
        <v>0</v>
      </c>
    </row>
    <row r="129" spans="1:69" x14ac:dyDescent="0.35">
      <c r="A129" s="22" t="s">
        <v>114</v>
      </c>
      <c r="B129" s="22" t="s">
        <v>294</v>
      </c>
      <c r="C129" s="22" t="s">
        <v>369</v>
      </c>
      <c r="D129" s="22" t="s">
        <v>370</v>
      </c>
      <c r="E129" s="22">
        <v>25</v>
      </c>
      <c r="F129" s="22">
        <v>959</v>
      </c>
      <c r="G129" s="22">
        <v>0</v>
      </c>
      <c r="H129" s="23">
        <v>28.29</v>
      </c>
      <c r="I129" s="24" t="s">
        <v>1456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4" t="s">
        <v>1456</v>
      </c>
      <c r="Q129" s="24" t="s">
        <v>1456</v>
      </c>
      <c r="R129" s="23">
        <v>0</v>
      </c>
      <c r="S129" s="22">
        <v>0</v>
      </c>
      <c r="T129" s="24"/>
      <c r="U129" s="23">
        <v>28.23</v>
      </c>
      <c r="V129" s="23">
        <v>0</v>
      </c>
      <c r="W129" s="23">
        <v>0</v>
      </c>
      <c r="X129" s="23">
        <v>0</v>
      </c>
      <c r="Y129" s="23">
        <v>0</v>
      </c>
      <c r="Z129" s="23">
        <v>28.23</v>
      </c>
      <c r="AA129" s="23">
        <v>23.27</v>
      </c>
      <c r="AB129" s="23">
        <v>0</v>
      </c>
      <c r="AC129" s="23">
        <v>0</v>
      </c>
      <c r="AD129" s="23">
        <v>0</v>
      </c>
      <c r="AE129" s="23">
        <v>0</v>
      </c>
      <c r="AF129" s="23">
        <v>23.27</v>
      </c>
      <c r="AG129" s="23">
        <v>7.08</v>
      </c>
      <c r="AH129" s="24" t="s">
        <v>1457</v>
      </c>
      <c r="AI129" s="22">
        <v>12</v>
      </c>
      <c r="AJ129" s="22">
        <v>12</v>
      </c>
      <c r="AK129" s="24" t="s">
        <v>1457</v>
      </c>
      <c r="AL129" s="24" t="s">
        <v>1457</v>
      </c>
      <c r="AM129" s="24" t="s">
        <v>1457</v>
      </c>
      <c r="AN129" s="22">
        <v>4</v>
      </c>
      <c r="AO129" s="22">
        <v>0</v>
      </c>
      <c r="AP129" s="22">
        <v>1244</v>
      </c>
      <c r="AQ129" s="22">
        <v>27000</v>
      </c>
      <c r="AR129" s="22">
        <v>0</v>
      </c>
      <c r="AS129" s="22">
        <v>0</v>
      </c>
      <c r="AT129" s="22">
        <v>0</v>
      </c>
      <c r="AU129" s="22">
        <v>0</v>
      </c>
      <c r="AV129" s="22">
        <v>0</v>
      </c>
      <c r="AW129" s="22">
        <v>0</v>
      </c>
      <c r="AX129" s="22">
        <v>0</v>
      </c>
      <c r="AY129" s="22">
        <v>0</v>
      </c>
      <c r="AZ129" s="24" t="s">
        <v>1581</v>
      </c>
      <c r="BA129" s="22">
        <v>31</v>
      </c>
      <c r="BB129" s="22">
        <v>31</v>
      </c>
      <c r="BC129" s="22">
        <v>1410001</v>
      </c>
      <c r="BD129" s="22">
        <v>180000</v>
      </c>
      <c r="BE129" s="22">
        <v>0</v>
      </c>
      <c r="BF129" s="22">
        <v>0</v>
      </c>
      <c r="BG129" s="22">
        <v>1590001</v>
      </c>
      <c r="BH129" s="22">
        <v>28</v>
      </c>
      <c r="BI129" s="22">
        <v>5</v>
      </c>
      <c r="BJ129" s="22">
        <v>1</v>
      </c>
      <c r="BK129" s="22">
        <v>1</v>
      </c>
      <c r="BL129" s="22">
        <v>113</v>
      </c>
      <c r="BM129" s="22">
        <v>2</v>
      </c>
      <c r="BN129" s="22">
        <v>0</v>
      </c>
      <c r="BO129" s="22">
        <v>0</v>
      </c>
      <c r="BP129" s="22">
        <v>2</v>
      </c>
      <c r="BQ129" s="22">
        <v>0</v>
      </c>
    </row>
    <row r="130" spans="1:69" x14ac:dyDescent="0.35">
      <c r="A130" s="22" t="s">
        <v>114</v>
      </c>
      <c r="B130" s="22" t="s">
        <v>294</v>
      </c>
      <c r="C130" s="22" t="s">
        <v>371</v>
      </c>
      <c r="D130" s="22" t="s">
        <v>372</v>
      </c>
      <c r="E130" s="22">
        <v>19</v>
      </c>
      <c r="F130" s="22">
        <v>637</v>
      </c>
      <c r="G130" s="22">
        <v>0</v>
      </c>
      <c r="H130" s="23">
        <v>44.63</v>
      </c>
      <c r="I130" s="24" t="s">
        <v>1456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4" t="s">
        <v>1456</v>
      </c>
      <c r="Q130" s="24" t="s">
        <v>1456</v>
      </c>
      <c r="R130" s="23">
        <v>0</v>
      </c>
      <c r="S130" s="22">
        <v>0</v>
      </c>
      <c r="T130" s="24"/>
      <c r="U130" s="23">
        <v>37.78</v>
      </c>
      <c r="V130" s="23">
        <v>0</v>
      </c>
      <c r="W130" s="23">
        <v>0</v>
      </c>
      <c r="X130" s="23">
        <v>0</v>
      </c>
      <c r="Y130" s="23">
        <v>0</v>
      </c>
      <c r="Z130" s="23">
        <v>37.78</v>
      </c>
      <c r="AA130" s="23">
        <v>30.38</v>
      </c>
      <c r="AB130" s="23">
        <v>0</v>
      </c>
      <c r="AC130" s="23">
        <v>0</v>
      </c>
      <c r="AD130" s="23">
        <v>0</v>
      </c>
      <c r="AE130" s="23">
        <v>0</v>
      </c>
      <c r="AF130" s="23">
        <v>30.38</v>
      </c>
      <c r="AG130" s="23">
        <v>0</v>
      </c>
      <c r="AH130" s="24" t="s">
        <v>1457</v>
      </c>
      <c r="AI130" s="22">
        <v>1</v>
      </c>
      <c r="AJ130" s="22">
        <v>1</v>
      </c>
      <c r="AK130" s="24" t="s">
        <v>1457</v>
      </c>
      <c r="AL130" s="24" t="s">
        <v>1457</v>
      </c>
      <c r="AM130" s="24" t="s">
        <v>1457</v>
      </c>
      <c r="AN130" s="22">
        <v>15</v>
      </c>
      <c r="AO130" s="22">
        <v>0</v>
      </c>
      <c r="AP130" s="22">
        <v>1210</v>
      </c>
      <c r="AQ130" s="22">
        <v>34113</v>
      </c>
      <c r="AR130" s="22">
        <v>1</v>
      </c>
      <c r="AS130" s="22">
        <v>0</v>
      </c>
      <c r="AT130" s="22">
        <v>1</v>
      </c>
      <c r="AU130" s="22">
        <v>1</v>
      </c>
      <c r="AV130" s="22">
        <v>0</v>
      </c>
      <c r="AW130" s="22">
        <v>0</v>
      </c>
      <c r="AX130" s="22">
        <v>0</v>
      </c>
      <c r="AY130" s="22">
        <v>0</v>
      </c>
      <c r="AZ130" s="24" t="s">
        <v>1582</v>
      </c>
      <c r="BA130" s="22">
        <v>29</v>
      </c>
      <c r="BB130" s="22">
        <v>29</v>
      </c>
      <c r="BC130" s="22">
        <v>192500</v>
      </c>
      <c r="BD130" s="22">
        <v>3935000</v>
      </c>
      <c r="BE130" s="22">
        <v>0</v>
      </c>
      <c r="BF130" s="22">
        <v>0</v>
      </c>
      <c r="BG130" s="22">
        <v>4127500</v>
      </c>
      <c r="BH130" s="22">
        <v>0</v>
      </c>
      <c r="BI130" s="22">
        <v>4</v>
      </c>
      <c r="BJ130" s="22">
        <v>0</v>
      </c>
      <c r="BK130" s="22">
        <v>1</v>
      </c>
      <c r="BL130" s="22">
        <v>139</v>
      </c>
      <c r="BM130" s="22">
        <v>2</v>
      </c>
      <c r="BN130" s="22">
        <v>0</v>
      </c>
      <c r="BO130" s="22">
        <v>0</v>
      </c>
      <c r="BP130" s="22">
        <v>0</v>
      </c>
      <c r="BQ130" s="22">
        <v>0</v>
      </c>
    </row>
    <row r="131" spans="1:69" x14ac:dyDescent="0.35">
      <c r="A131" s="22" t="s">
        <v>114</v>
      </c>
      <c r="B131" s="22" t="s">
        <v>294</v>
      </c>
      <c r="C131" s="22" t="s">
        <v>373</v>
      </c>
      <c r="D131" s="22" t="s">
        <v>374</v>
      </c>
      <c r="E131" s="22">
        <v>24</v>
      </c>
      <c r="F131" s="22">
        <v>908</v>
      </c>
      <c r="G131" s="22">
        <v>0</v>
      </c>
      <c r="H131" s="23">
        <v>34.729999999999997</v>
      </c>
      <c r="I131" s="24" t="s">
        <v>1456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4" t="s">
        <v>1456</v>
      </c>
      <c r="Q131" s="24" t="s">
        <v>1456</v>
      </c>
      <c r="R131" s="23">
        <v>0</v>
      </c>
      <c r="S131" s="22">
        <v>0</v>
      </c>
      <c r="T131" s="24"/>
      <c r="U131" s="23">
        <v>40.01</v>
      </c>
      <c r="V131" s="23">
        <v>0</v>
      </c>
      <c r="W131" s="23">
        <v>0</v>
      </c>
      <c r="X131" s="23">
        <v>0</v>
      </c>
      <c r="Y131" s="23">
        <v>0</v>
      </c>
      <c r="Z131" s="23">
        <v>40.01</v>
      </c>
      <c r="AA131" s="23">
        <v>29.28</v>
      </c>
      <c r="AB131" s="23">
        <v>0</v>
      </c>
      <c r="AC131" s="23">
        <v>0</v>
      </c>
      <c r="AD131" s="23">
        <v>0</v>
      </c>
      <c r="AE131" s="23">
        <v>0</v>
      </c>
      <c r="AF131" s="23">
        <v>29.28</v>
      </c>
      <c r="AG131" s="23">
        <v>13.88</v>
      </c>
      <c r="AH131" s="24" t="s">
        <v>1457</v>
      </c>
      <c r="AI131" s="22">
        <v>1</v>
      </c>
      <c r="AJ131" s="22">
        <v>3</v>
      </c>
      <c r="AK131" s="24" t="s">
        <v>1456</v>
      </c>
      <c r="AL131" s="24" t="s">
        <v>1457</v>
      </c>
      <c r="AM131" s="24" t="s">
        <v>1457</v>
      </c>
      <c r="AN131" s="22">
        <v>15</v>
      </c>
      <c r="AO131" s="22">
        <v>0</v>
      </c>
      <c r="AP131" s="22">
        <v>1384</v>
      </c>
      <c r="AQ131" s="22">
        <v>44920.02</v>
      </c>
      <c r="AR131" s="22">
        <v>0</v>
      </c>
      <c r="AS131" s="22">
        <v>0</v>
      </c>
      <c r="AT131" s="22">
        <v>0</v>
      </c>
      <c r="AU131" s="22">
        <v>0</v>
      </c>
      <c r="AV131" s="22">
        <v>0</v>
      </c>
      <c r="AW131" s="22">
        <v>0</v>
      </c>
      <c r="AX131" s="22">
        <v>0</v>
      </c>
      <c r="AY131" s="22">
        <v>0</v>
      </c>
      <c r="AZ131" s="24" t="s">
        <v>1583</v>
      </c>
      <c r="BA131" s="22">
        <v>46</v>
      </c>
      <c r="BB131" s="22">
        <v>46</v>
      </c>
      <c r="BC131" s="22">
        <v>306440</v>
      </c>
      <c r="BD131" s="22">
        <v>198477</v>
      </c>
      <c r="BE131" s="22">
        <v>0</v>
      </c>
      <c r="BF131" s="22">
        <v>0</v>
      </c>
      <c r="BG131" s="22">
        <v>504917</v>
      </c>
      <c r="BH131" s="22">
        <v>22</v>
      </c>
      <c r="BI131" s="22">
        <v>5</v>
      </c>
      <c r="BJ131" s="22">
        <v>2</v>
      </c>
      <c r="BK131" s="22">
        <v>1</v>
      </c>
      <c r="BL131" s="22">
        <v>203</v>
      </c>
      <c r="BM131" s="22">
        <v>3</v>
      </c>
      <c r="BN131" s="22">
        <v>2</v>
      </c>
      <c r="BO131" s="22">
        <v>140</v>
      </c>
      <c r="BP131" s="22">
        <v>1</v>
      </c>
      <c r="BQ131" s="22">
        <v>0</v>
      </c>
    </row>
    <row r="132" spans="1:69" x14ac:dyDescent="0.35">
      <c r="A132" s="22" t="s">
        <v>114</v>
      </c>
      <c r="B132" s="22" t="s">
        <v>294</v>
      </c>
      <c r="C132" s="22" t="s">
        <v>375</v>
      </c>
      <c r="D132" s="22" t="s">
        <v>376</v>
      </c>
      <c r="E132" s="22">
        <v>4</v>
      </c>
      <c r="F132" s="22">
        <v>510</v>
      </c>
      <c r="G132" s="22">
        <v>0</v>
      </c>
      <c r="H132" s="23">
        <v>21</v>
      </c>
      <c r="I132" s="24" t="s">
        <v>1456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4" t="s">
        <v>1456</v>
      </c>
      <c r="Q132" s="24" t="s">
        <v>1456</v>
      </c>
      <c r="R132" s="23">
        <v>0</v>
      </c>
      <c r="S132" s="22">
        <v>0</v>
      </c>
      <c r="T132" s="24"/>
      <c r="U132" s="23">
        <v>10</v>
      </c>
      <c r="V132" s="23">
        <v>0</v>
      </c>
      <c r="W132" s="23">
        <v>0</v>
      </c>
      <c r="X132" s="23">
        <v>0</v>
      </c>
      <c r="Y132" s="23">
        <v>0</v>
      </c>
      <c r="Z132" s="23">
        <v>10</v>
      </c>
      <c r="AA132" s="23">
        <v>12</v>
      </c>
      <c r="AB132" s="23">
        <v>0</v>
      </c>
      <c r="AC132" s="23">
        <v>0</v>
      </c>
      <c r="AD132" s="23">
        <v>0</v>
      </c>
      <c r="AE132" s="23">
        <v>0</v>
      </c>
      <c r="AF132" s="23">
        <v>12</v>
      </c>
      <c r="AG132" s="23">
        <v>3</v>
      </c>
      <c r="AH132" s="24" t="s">
        <v>1457</v>
      </c>
      <c r="AI132" s="22">
        <v>4</v>
      </c>
      <c r="AJ132" s="22">
        <v>4</v>
      </c>
      <c r="AK132" s="24" t="s">
        <v>1457</v>
      </c>
      <c r="AL132" s="24" t="s">
        <v>1457</v>
      </c>
      <c r="AM132" s="24" t="s">
        <v>1457</v>
      </c>
      <c r="AN132" s="22">
        <v>10</v>
      </c>
      <c r="AO132" s="22">
        <v>0</v>
      </c>
      <c r="AP132" s="22">
        <v>393</v>
      </c>
      <c r="AQ132" s="22">
        <v>12672</v>
      </c>
      <c r="AR132" s="22">
        <v>0</v>
      </c>
      <c r="AS132" s="22">
        <v>0</v>
      </c>
      <c r="AT132" s="22">
        <v>0</v>
      </c>
      <c r="AU132" s="22">
        <v>0</v>
      </c>
      <c r="AV132" s="22">
        <v>0</v>
      </c>
      <c r="AW132" s="22">
        <v>0</v>
      </c>
      <c r="AX132" s="22">
        <v>0</v>
      </c>
      <c r="AY132" s="22">
        <v>0</v>
      </c>
      <c r="AZ132" s="24" t="s">
        <v>1584</v>
      </c>
      <c r="BA132" s="22">
        <v>15</v>
      </c>
      <c r="BB132" s="22">
        <v>12</v>
      </c>
      <c r="BC132" s="22">
        <v>183500</v>
      </c>
      <c r="BD132" s="22">
        <v>226000</v>
      </c>
      <c r="BE132" s="22">
        <v>0</v>
      </c>
      <c r="BF132" s="22">
        <v>15000</v>
      </c>
      <c r="BG132" s="22">
        <v>424500</v>
      </c>
      <c r="BH132" s="22">
        <v>6</v>
      </c>
      <c r="BI132" s="22">
        <v>14</v>
      </c>
      <c r="BJ132" s="22">
        <v>0</v>
      </c>
      <c r="BK132" s="22">
        <v>1</v>
      </c>
      <c r="BL132" s="22">
        <v>78</v>
      </c>
      <c r="BM132" s="22">
        <v>2</v>
      </c>
      <c r="BN132" s="22">
        <v>0</v>
      </c>
      <c r="BO132" s="22">
        <v>0</v>
      </c>
      <c r="BP132" s="22">
        <v>0</v>
      </c>
      <c r="BQ132" s="22">
        <v>1</v>
      </c>
    </row>
    <row r="133" spans="1:69" x14ac:dyDescent="0.35">
      <c r="A133" s="22" t="s">
        <v>114</v>
      </c>
      <c r="B133" s="22" t="s">
        <v>294</v>
      </c>
      <c r="C133" s="22" t="s">
        <v>377</v>
      </c>
      <c r="D133" s="22" t="s">
        <v>378</v>
      </c>
      <c r="E133" s="22">
        <v>44</v>
      </c>
      <c r="F133" s="22">
        <v>2106</v>
      </c>
      <c r="G133" s="22">
        <v>0</v>
      </c>
      <c r="H133" s="23">
        <v>69.41</v>
      </c>
      <c r="I133" s="24" t="s">
        <v>1456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4" t="s">
        <v>1456</v>
      </c>
      <c r="Q133" s="24" t="s">
        <v>1456</v>
      </c>
      <c r="R133" s="23">
        <v>0</v>
      </c>
      <c r="S133" s="22">
        <v>0</v>
      </c>
      <c r="T133" s="24"/>
      <c r="U133" s="23">
        <v>60.25</v>
      </c>
      <c r="V133" s="23">
        <v>0</v>
      </c>
      <c r="W133" s="23">
        <v>0</v>
      </c>
      <c r="X133" s="23">
        <v>0</v>
      </c>
      <c r="Y133" s="23">
        <v>0</v>
      </c>
      <c r="Z133" s="23">
        <v>60.25</v>
      </c>
      <c r="AA133" s="23">
        <v>45.04</v>
      </c>
      <c r="AB133" s="23">
        <v>0</v>
      </c>
      <c r="AC133" s="23">
        <v>0</v>
      </c>
      <c r="AD133" s="23">
        <v>0</v>
      </c>
      <c r="AE133" s="23">
        <v>0</v>
      </c>
      <c r="AF133" s="23">
        <v>45.04</v>
      </c>
      <c r="AG133" s="23">
        <v>2.1</v>
      </c>
      <c r="AH133" s="24" t="s">
        <v>1457</v>
      </c>
      <c r="AI133" s="22">
        <v>4</v>
      </c>
      <c r="AJ133" s="22">
        <v>4</v>
      </c>
      <c r="AK133" s="24" t="s">
        <v>1457</v>
      </c>
      <c r="AL133" s="24" t="s">
        <v>1457</v>
      </c>
      <c r="AM133" s="24" t="s">
        <v>1457</v>
      </c>
      <c r="AN133" s="22">
        <v>2</v>
      </c>
      <c r="AO133" s="22">
        <v>0</v>
      </c>
      <c r="AP133" s="22">
        <v>1324</v>
      </c>
      <c r="AQ133" s="22">
        <v>83068</v>
      </c>
      <c r="AR133" s="22">
        <v>0</v>
      </c>
      <c r="AS133" s="22">
        <v>0</v>
      </c>
      <c r="AT133" s="22">
        <v>0</v>
      </c>
      <c r="AU133" s="22">
        <v>0</v>
      </c>
      <c r="AV133" s="22">
        <v>1</v>
      </c>
      <c r="AW133" s="22">
        <v>1</v>
      </c>
      <c r="AX133" s="22">
        <v>0</v>
      </c>
      <c r="AY133" s="22">
        <v>0</v>
      </c>
      <c r="AZ133" s="24" t="s">
        <v>1585</v>
      </c>
      <c r="BA133" s="22">
        <v>49</v>
      </c>
      <c r="BB133" s="22">
        <v>49</v>
      </c>
      <c r="BC133" s="22">
        <v>704200</v>
      </c>
      <c r="BD133" s="22">
        <v>3311636</v>
      </c>
      <c r="BE133" s="22">
        <v>2480000</v>
      </c>
      <c r="BF133" s="22">
        <v>194000</v>
      </c>
      <c r="BG133" s="22">
        <v>6689836</v>
      </c>
      <c r="BH133" s="22">
        <v>26</v>
      </c>
      <c r="BI133" s="22">
        <v>2</v>
      </c>
      <c r="BJ133" s="22">
        <v>3</v>
      </c>
      <c r="BK133" s="22">
        <v>1</v>
      </c>
      <c r="BL133" s="22">
        <v>269</v>
      </c>
      <c r="BM133" s="22">
        <v>2</v>
      </c>
      <c r="BN133" s="22">
        <v>3</v>
      </c>
      <c r="BO133" s="22">
        <v>30</v>
      </c>
      <c r="BP133" s="22">
        <v>4</v>
      </c>
      <c r="BQ133" s="22">
        <v>0</v>
      </c>
    </row>
    <row r="134" spans="1:69" x14ac:dyDescent="0.35">
      <c r="A134" s="22" t="s">
        <v>114</v>
      </c>
      <c r="B134" s="22" t="s">
        <v>294</v>
      </c>
      <c r="C134" s="22" t="s">
        <v>379</v>
      </c>
      <c r="D134" s="22" t="s">
        <v>380</v>
      </c>
      <c r="E134" s="22">
        <v>37</v>
      </c>
      <c r="F134" s="22">
        <v>671</v>
      </c>
      <c r="G134" s="22">
        <v>0</v>
      </c>
      <c r="H134" s="23">
        <v>38</v>
      </c>
      <c r="I134" s="24" t="s">
        <v>1456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4" t="s">
        <v>1456</v>
      </c>
      <c r="Q134" s="24" t="s">
        <v>1456</v>
      </c>
      <c r="R134" s="23">
        <v>0</v>
      </c>
      <c r="S134" s="22">
        <v>0</v>
      </c>
      <c r="T134" s="24"/>
      <c r="U134" s="23">
        <v>27.5</v>
      </c>
      <c r="V134" s="23">
        <v>0</v>
      </c>
      <c r="W134" s="23">
        <v>0</v>
      </c>
      <c r="X134" s="23">
        <v>0</v>
      </c>
      <c r="Y134" s="23">
        <v>0</v>
      </c>
      <c r="Z134" s="23">
        <v>27.5</v>
      </c>
      <c r="AA134" s="23">
        <v>24.5</v>
      </c>
      <c r="AB134" s="23">
        <v>0</v>
      </c>
      <c r="AC134" s="23">
        <v>0</v>
      </c>
      <c r="AD134" s="23">
        <v>0</v>
      </c>
      <c r="AE134" s="23">
        <v>0</v>
      </c>
      <c r="AF134" s="23">
        <v>24.5</v>
      </c>
      <c r="AG134" s="23">
        <v>9</v>
      </c>
      <c r="AH134" s="24" t="s">
        <v>1457</v>
      </c>
      <c r="AI134" s="22">
        <v>3</v>
      </c>
      <c r="AJ134" s="22">
        <v>2</v>
      </c>
      <c r="AK134" s="24" t="s">
        <v>1456</v>
      </c>
      <c r="AL134" s="24" t="s">
        <v>1457</v>
      </c>
      <c r="AM134" s="24" t="s">
        <v>1457</v>
      </c>
      <c r="AN134" s="22">
        <v>4</v>
      </c>
      <c r="AO134" s="22">
        <v>0</v>
      </c>
      <c r="AP134" s="22">
        <v>1040</v>
      </c>
      <c r="AQ134" s="22">
        <v>27025</v>
      </c>
      <c r="AR134" s="22">
        <v>0</v>
      </c>
      <c r="AS134" s="22">
        <v>0</v>
      </c>
      <c r="AT134" s="22">
        <v>0</v>
      </c>
      <c r="AU134" s="22">
        <v>0</v>
      </c>
      <c r="AV134" s="22">
        <v>4</v>
      </c>
      <c r="AW134" s="22">
        <v>3</v>
      </c>
      <c r="AX134" s="22">
        <v>1</v>
      </c>
      <c r="AY134" s="22">
        <v>1</v>
      </c>
      <c r="AZ134" s="24" t="s">
        <v>1586</v>
      </c>
      <c r="BA134" s="22">
        <v>19</v>
      </c>
      <c r="BB134" s="22">
        <v>18</v>
      </c>
      <c r="BC134" s="22">
        <v>275100</v>
      </c>
      <c r="BD134" s="22">
        <v>178000</v>
      </c>
      <c r="BE134" s="22">
        <v>578000</v>
      </c>
      <c r="BF134" s="22">
        <v>58500</v>
      </c>
      <c r="BG134" s="22">
        <v>1089600</v>
      </c>
      <c r="BH134" s="22">
        <v>26</v>
      </c>
      <c r="BI134" s="22">
        <v>30</v>
      </c>
      <c r="BJ134" s="22">
        <v>0</v>
      </c>
      <c r="BK134" s="22">
        <v>1</v>
      </c>
      <c r="BL134" s="22">
        <v>192</v>
      </c>
      <c r="BM134" s="22">
        <v>1</v>
      </c>
      <c r="BN134" s="22">
        <v>0</v>
      </c>
      <c r="BO134" s="22">
        <v>0</v>
      </c>
      <c r="BP134" s="22">
        <v>1</v>
      </c>
      <c r="BQ134" s="22">
        <v>0</v>
      </c>
    </row>
    <row r="135" spans="1:69" x14ac:dyDescent="0.35">
      <c r="A135" s="22" t="s">
        <v>114</v>
      </c>
      <c r="B135" s="22" t="s">
        <v>294</v>
      </c>
      <c r="C135" s="22" t="s">
        <v>381</v>
      </c>
      <c r="D135" s="22" t="s">
        <v>382</v>
      </c>
      <c r="E135" s="22">
        <v>125</v>
      </c>
      <c r="F135" s="22">
        <v>2200</v>
      </c>
      <c r="G135" s="22">
        <v>0</v>
      </c>
      <c r="H135" s="23">
        <v>96.36</v>
      </c>
      <c r="I135" s="24" t="s">
        <v>1456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4" t="s">
        <v>1456</v>
      </c>
      <c r="Q135" s="24" t="s">
        <v>1456</v>
      </c>
      <c r="R135" s="23">
        <v>0</v>
      </c>
      <c r="S135" s="22">
        <v>0</v>
      </c>
      <c r="T135" s="24"/>
      <c r="U135" s="23">
        <v>101.43</v>
      </c>
      <c r="V135" s="23">
        <v>0</v>
      </c>
      <c r="W135" s="23">
        <v>0</v>
      </c>
      <c r="X135" s="23">
        <v>0</v>
      </c>
      <c r="Y135" s="23">
        <v>8.41</v>
      </c>
      <c r="Z135" s="23">
        <v>109.84</v>
      </c>
      <c r="AA135" s="23">
        <v>83.72</v>
      </c>
      <c r="AB135" s="23">
        <v>0</v>
      </c>
      <c r="AC135" s="23">
        <v>0</v>
      </c>
      <c r="AD135" s="23">
        <v>0</v>
      </c>
      <c r="AE135" s="23">
        <v>6.62</v>
      </c>
      <c r="AF135" s="23">
        <v>90.34</v>
      </c>
      <c r="AG135" s="23">
        <v>55.35</v>
      </c>
      <c r="AH135" s="24" t="s">
        <v>1457</v>
      </c>
      <c r="AI135" s="22">
        <v>6</v>
      </c>
      <c r="AJ135" s="22">
        <v>6</v>
      </c>
      <c r="AK135" s="24" t="s">
        <v>1457</v>
      </c>
      <c r="AL135" s="24" t="s">
        <v>1457</v>
      </c>
      <c r="AM135" s="24" t="s">
        <v>1456</v>
      </c>
      <c r="AN135" s="22">
        <v>0</v>
      </c>
      <c r="AO135" s="22">
        <v>0</v>
      </c>
      <c r="AP135" s="22">
        <v>6059</v>
      </c>
      <c r="AQ135" s="22">
        <v>233627.47</v>
      </c>
      <c r="AR135" s="22">
        <v>2</v>
      </c>
      <c r="AS135" s="22">
        <v>1</v>
      </c>
      <c r="AT135" s="22">
        <v>1</v>
      </c>
      <c r="AU135" s="22">
        <v>1</v>
      </c>
      <c r="AV135" s="22">
        <v>12</v>
      </c>
      <c r="AW135" s="22">
        <v>11</v>
      </c>
      <c r="AX135" s="22">
        <v>1</v>
      </c>
      <c r="AY135" s="22">
        <v>1</v>
      </c>
      <c r="AZ135" s="24" t="s">
        <v>1587</v>
      </c>
      <c r="BA135" s="22">
        <v>72</v>
      </c>
      <c r="BB135" s="22">
        <v>72</v>
      </c>
      <c r="BC135" s="22">
        <v>17911033</v>
      </c>
      <c r="BD135" s="22">
        <v>1403850</v>
      </c>
      <c r="BE135" s="22">
        <v>0</v>
      </c>
      <c r="BF135" s="22">
        <v>160000</v>
      </c>
      <c r="BG135" s="22">
        <v>19474883</v>
      </c>
      <c r="BH135" s="22">
        <v>257</v>
      </c>
      <c r="BI135" s="22">
        <v>22</v>
      </c>
      <c r="BJ135" s="22">
        <v>7</v>
      </c>
      <c r="BK135" s="22">
        <v>1</v>
      </c>
      <c r="BL135" s="22">
        <v>911</v>
      </c>
      <c r="BM135" s="22">
        <v>0</v>
      </c>
      <c r="BN135" s="22">
        <v>5</v>
      </c>
      <c r="BO135" s="22">
        <v>80</v>
      </c>
      <c r="BP135" s="22">
        <v>0</v>
      </c>
      <c r="BQ135" s="22">
        <v>0</v>
      </c>
    </row>
    <row r="136" spans="1:69" x14ac:dyDescent="0.35">
      <c r="A136" s="22" t="s">
        <v>114</v>
      </c>
      <c r="B136" s="22" t="s">
        <v>294</v>
      </c>
      <c r="C136" s="22" t="s">
        <v>383</v>
      </c>
      <c r="D136" s="22" t="s">
        <v>384</v>
      </c>
      <c r="E136" s="22">
        <v>103</v>
      </c>
      <c r="F136" s="22">
        <v>3312</v>
      </c>
      <c r="G136" s="22">
        <v>0</v>
      </c>
      <c r="H136" s="23">
        <v>105</v>
      </c>
      <c r="I136" s="24" t="s">
        <v>1456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4" t="s">
        <v>1456</v>
      </c>
      <c r="Q136" s="24" t="s">
        <v>1456</v>
      </c>
      <c r="R136" s="23">
        <v>0</v>
      </c>
      <c r="S136" s="22">
        <v>0</v>
      </c>
      <c r="T136" s="24"/>
      <c r="U136" s="23">
        <v>80.03</v>
      </c>
      <c r="V136" s="23">
        <v>0</v>
      </c>
      <c r="W136" s="23">
        <v>0</v>
      </c>
      <c r="X136" s="23">
        <v>0</v>
      </c>
      <c r="Y136" s="23">
        <v>0</v>
      </c>
      <c r="Z136" s="23">
        <v>80.03</v>
      </c>
      <c r="AA136" s="23">
        <v>65.430000000000007</v>
      </c>
      <c r="AB136" s="23">
        <v>0</v>
      </c>
      <c r="AC136" s="23">
        <v>0</v>
      </c>
      <c r="AD136" s="23">
        <v>0</v>
      </c>
      <c r="AE136" s="23">
        <v>0</v>
      </c>
      <c r="AF136" s="23">
        <v>65.430000000000007</v>
      </c>
      <c r="AG136" s="23">
        <v>28.5</v>
      </c>
      <c r="AH136" s="24" t="s">
        <v>1457</v>
      </c>
      <c r="AI136" s="22">
        <v>2</v>
      </c>
      <c r="AJ136" s="22">
        <v>2</v>
      </c>
      <c r="AK136" s="24" t="s">
        <v>1457</v>
      </c>
      <c r="AL136" s="24" t="s">
        <v>1457</v>
      </c>
      <c r="AM136" s="24" t="s">
        <v>1456</v>
      </c>
      <c r="AN136" s="22">
        <v>0</v>
      </c>
      <c r="AO136" s="22">
        <v>0</v>
      </c>
      <c r="AP136" s="22">
        <v>3937</v>
      </c>
      <c r="AQ136" s="22">
        <v>90106</v>
      </c>
      <c r="AR136" s="22">
        <v>0</v>
      </c>
      <c r="AS136" s="22">
        <v>0</v>
      </c>
      <c r="AT136" s="22">
        <v>0</v>
      </c>
      <c r="AU136" s="22">
        <v>0</v>
      </c>
      <c r="AV136" s="22">
        <v>4</v>
      </c>
      <c r="AW136" s="22">
        <v>3</v>
      </c>
      <c r="AX136" s="22">
        <v>1</v>
      </c>
      <c r="AY136" s="22">
        <v>0</v>
      </c>
      <c r="AZ136" s="24" t="s">
        <v>1588</v>
      </c>
      <c r="BA136" s="22">
        <v>79</v>
      </c>
      <c r="BB136" s="22">
        <v>79</v>
      </c>
      <c r="BC136" s="22">
        <v>3000700</v>
      </c>
      <c r="BD136" s="22">
        <v>253815</v>
      </c>
      <c r="BE136" s="22">
        <v>72000</v>
      </c>
      <c r="BF136" s="22">
        <v>30100000</v>
      </c>
      <c r="BG136" s="22">
        <v>33426515</v>
      </c>
      <c r="BH136" s="22">
        <v>17</v>
      </c>
      <c r="BI136" s="22">
        <v>3</v>
      </c>
      <c r="BJ136" s="22">
        <v>0</v>
      </c>
      <c r="BK136" s="22">
        <v>1</v>
      </c>
      <c r="BL136" s="22">
        <v>523</v>
      </c>
      <c r="BM136" s="22">
        <v>1</v>
      </c>
      <c r="BN136" s="22">
        <v>0</v>
      </c>
      <c r="BO136" s="22">
        <v>35</v>
      </c>
      <c r="BP136" s="22">
        <v>5</v>
      </c>
      <c r="BQ136" s="22">
        <v>0</v>
      </c>
    </row>
    <row r="137" spans="1:69" x14ac:dyDescent="0.35">
      <c r="A137" s="22" t="s">
        <v>114</v>
      </c>
      <c r="B137" s="22" t="s">
        <v>294</v>
      </c>
      <c r="C137" s="22" t="s">
        <v>385</v>
      </c>
      <c r="D137" s="22" t="s">
        <v>386</v>
      </c>
      <c r="E137" s="22">
        <v>55</v>
      </c>
      <c r="F137" s="22">
        <v>1937</v>
      </c>
      <c r="G137" s="22">
        <v>0</v>
      </c>
      <c r="H137" s="23">
        <v>205</v>
      </c>
      <c r="I137" s="24" t="s">
        <v>1456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4" t="s">
        <v>1456</v>
      </c>
      <c r="Q137" s="24" t="s">
        <v>1456</v>
      </c>
      <c r="R137" s="23">
        <v>0</v>
      </c>
      <c r="S137" s="22">
        <v>0</v>
      </c>
      <c r="T137" s="24"/>
      <c r="U137" s="23">
        <v>62.68</v>
      </c>
      <c r="V137" s="23">
        <v>0</v>
      </c>
      <c r="W137" s="23">
        <v>0</v>
      </c>
      <c r="X137" s="23">
        <v>0</v>
      </c>
      <c r="Y137" s="23">
        <v>0</v>
      </c>
      <c r="Z137" s="23">
        <v>62.68</v>
      </c>
      <c r="AA137" s="23">
        <v>59.66</v>
      </c>
      <c r="AB137" s="23">
        <v>0</v>
      </c>
      <c r="AC137" s="23">
        <v>0</v>
      </c>
      <c r="AD137" s="23">
        <v>0</v>
      </c>
      <c r="AE137" s="23">
        <v>0</v>
      </c>
      <c r="AF137" s="23">
        <v>59.66</v>
      </c>
      <c r="AG137" s="23">
        <v>36.39</v>
      </c>
      <c r="AH137" s="24" t="s">
        <v>1457</v>
      </c>
      <c r="AI137" s="22">
        <v>5</v>
      </c>
      <c r="AJ137" s="22">
        <v>5</v>
      </c>
      <c r="AK137" s="24" t="s">
        <v>1457</v>
      </c>
      <c r="AL137" s="24" t="s">
        <v>1457</v>
      </c>
      <c r="AM137" s="24" t="s">
        <v>1456</v>
      </c>
      <c r="AN137" s="22">
        <v>0</v>
      </c>
      <c r="AO137" s="22">
        <v>0</v>
      </c>
      <c r="AP137" s="22">
        <v>3840</v>
      </c>
      <c r="AQ137" s="22">
        <v>79416.75</v>
      </c>
      <c r="AR137" s="22">
        <v>1</v>
      </c>
      <c r="AS137" s="22">
        <v>1</v>
      </c>
      <c r="AT137" s="22">
        <v>0</v>
      </c>
      <c r="AU137" s="22">
        <v>0</v>
      </c>
      <c r="AV137" s="22">
        <v>2</v>
      </c>
      <c r="AW137" s="22">
        <v>2</v>
      </c>
      <c r="AX137" s="22">
        <v>0</v>
      </c>
      <c r="AY137" s="22">
        <v>0</v>
      </c>
      <c r="AZ137" s="24" t="s">
        <v>1589</v>
      </c>
      <c r="BA137" s="22">
        <v>93</v>
      </c>
      <c r="BB137" s="22">
        <v>91</v>
      </c>
      <c r="BC137" s="22">
        <v>2778387</v>
      </c>
      <c r="BD137" s="22">
        <v>1543702</v>
      </c>
      <c r="BE137" s="22">
        <v>1539200</v>
      </c>
      <c r="BF137" s="22">
        <v>285000</v>
      </c>
      <c r="BG137" s="22">
        <v>6146289</v>
      </c>
      <c r="BH137" s="22">
        <v>153</v>
      </c>
      <c r="BI137" s="22">
        <v>14</v>
      </c>
      <c r="BJ137" s="22">
        <v>1</v>
      </c>
      <c r="BK137" s="22">
        <v>1</v>
      </c>
      <c r="BL137" s="22">
        <v>649</v>
      </c>
      <c r="BM137" s="22">
        <v>2</v>
      </c>
      <c r="BN137" s="22">
        <v>1</v>
      </c>
      <c r="BO137" s="22">
        <v>177</v>
      </c>
      <c r="BP137" s="22">
        <v>5</v>
      </c>
      <c r="BQ137" s="22">
        <v>1</v>
      </c>
    </row>
    <row r="138" spans="1:69" x14ac:dyDescent="0.35">
      <c r="A138" s="22" t="s">
        <v>114</v>
      </c>
      <c r="B138" s="22" t="s">
        <v>294</v>
      </c>
      <c r="C138" s="22" t="s">
        <v>387</v>
      </c>
      <c r="D138" s="22" t="s">
        <v>388</v>
      </c>
      <c r="E138" s="22">
        <v>7</v>
      </c>
      <c r="F138" s="22">
        <v>322</v>
      </c>
      <c r="G138" s="22">
        <v>0</v>
      </c>
      <c r="H138" s="23">
        <v>21</v>
      </c>
      <c r="I138" s="24" t="s">
        <v>1456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4" t="s">
        <v>1456</v>
      </c>
      <c r="Q138" s="24" t="s">
        <v>1456</v>
      </c>
      <c r="R138" s="23">
        <v>0</v>
      </c>
      <c r="S138" s="22">
        <v>0</v>
      </c>
      <c r="T138" s="24"/>
      <c r="U138" s="23">
        <v>10</v>
      </c>
      <c r="V138" s="23">
        <v>1</v>
      </c>
      <c r="W138" s="23">
        <v>0</v>
      </c>
      <c r="X138" s="23">
        <v>1</v>
      </c>
      <c r="Y138" s="23">
        <v>0</v>
      </c>
      <c r="Z138" s="23">
        <v>12</v>
      </c>
      <c r="AA138" s="23">
        <v>10</v>
      </c>
      <c r="AB138" s="23">
        <v>1</v>
      </c>
      <c r="AC138" s="23">
        <v>0</v>
      </c>
      <c r="AD138" s="23">
        <v>0</v>
      </c>
      <c r="AE138" s="23">
        <v>0</v>
      </c>
      <c r="AF138" s="23">
        <v>11</v>
      </c>
      <c r="AG138" s="23">
        <v>2.5</v>
      </c>
      <c r="AH138" s="24" t="s">
        <v>1456</v>
      </c>
      <c r="AI138" s="22">
        <v>0</v>
      </c>
      <c r="AJ138" s="22">
        <v>0</v>
      </c>
      <c r="AK138" s="24" t="s">
        <v>1456</v>
      </c>
      <c r="AL138" s="24" t="s">
        <v>1456</v>
      </c>
      <c r="AM138" s="24" t="s">
        <v>1456</v>
      </c>
      <c r="AN138" s="22">
        <v>0</v>
      </c>
      <c r="AO138" s="22">
        <v>0</v>
      </c>
      <c r="AP138" s="22">
        <v>505</v>
      </c>
      <c r="AQ138" s="22">
        <v>250</v>
      </c>
      <c r="AR138" s="22">
        <v>0</v>
      </c>
      <c r="AS138" s="22">
        <v>0</v>
      </c>
      <c r="AT138" s="22">
        <v>0</v>
      </c>
      <c r="AU138" s="22">
        <v>0</v>
      </c>
      <c r="AV138" s="22">
        <v>0</v>
      </c>
      <c r="AW138" s="22">
        <v>0</v>
      </c>
      <c r="AX138" s="22">
        <v>0</v>
      </c>
      <c r="AY138" s="22">
        <v>0</v>
      </c>
      <c r="AZ138" s="24"/>
      <c r="BA138" s="22">
        <v>10</v>
      </c>
      <c r="BB138" s="22">
        <v>9</v>
      </c>
      <c r="BC138" s="22">
        <v>8</v>
      </c>
      <c r="BD138" s="22">
        <v>0</v>
      </c>
      <c r="BE138" s="22">
        <v>0</v>
      </c>
      <c r="BF138" s="22">
        <v>0</v>
      </c>
      <c r="BG138" s="22">
        <v>8</v>
      </c>
      <c r="BH138" s="22">
        <v>8</v>
      </c>
      <c r="BI138" s="22">
        <v>0</v>
      </c>
      <c r="BJ138" s="22">
        <v>0</v>
      </c>
      <c r="BK138" s="22">
        <v>1</v>
      </c>
      <c r="BL138" s="22">
        <v>0</v>
      </c>
      <c r="BM138" s="22">
        <v>2</v>
      </c>
      <c r="BN138" s="22">
        <v>0</v>
      </c>
      <c r="BO138" s="22">
        <v>0</v>
      </c>
      <c r="BP138" s="22">
        <v>0</v>
      </c>
      <c r="BQ138" s="22">
        <v>0</v>
      </c>
    </row>
    <row r="139" spans="1:69" x14ac:dyDescent="0.35">
      <c r="A139" s="22" t="s">
        <v>114</v>
      </c>
      <c r="B139" s="22" t="s">
        <v>294</v>
      </c>
      <c r="C139" s="22" t="s">
        <v>389</v>
      </c>
      <c r="D139" s="22" t="s">
        <v>390</v>
      </c>
      <c r="E139" s="22">
        <v>8</v>
      </c>
      <c r="F139" s="22">
        <v>601</v>
      </c>
      <c r="G139" s="22">
        <v>0</v>
      </c>
      <c r="H139" s="23">
        <v>25.6</v>
      </c>
      <c r="I139" s="24" t="s">
        <v>1456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4" t="s">
        <v>1456</v>
      </c>
      <c r="Q139" s="24" t="s">
        <v>1456</v>
      </c>
      <c r="R139" s="23">
        <v>0</v>
      </c>
      <c r="S139" s="22">
        <v>0</v>
      </c>
      <c r="T139" s="24"/>
      <c r="U139" s="23">
        <v>14.2</v>
      </c>
      <c r="V139" s="23">
        <v>0</v>
      </c>
      <c r="W139" s="23">
        <v>0</v>
      </c>
      <c r="X139" s="23">
        <v>0</v>
      </c>
      <c r="Y139" s="23">
        <v>0</v>
      </c>
      <c r="Z139" s="23">
        <v>14.2</v>
      </c>
      <c r="AA139" s="23">
        <v>9.8000000000000007</v>
      </c>
      <c r="AB139" s="23">
        <v>0</v>
      </c>
      <c r="AC139" s="23">
        <v>0</v>
      </c>
      <c r="AD139" s="23">
        <v>0</v>
      </c>
      <c r="AE139" s="23">
        <v>0</v>
      </c>
      <c r="AF139" s="23">
        <v>9.8000000000000007</v>
      </c>
      <c r="AG139" s="23">
        <v>3</v>
      </c>
      <c r="AH139" s="24" t="s">
        <v>1457</v>
      </c>
      <c r="AI139" s="22">
        <v>3</v>
      </c>
      <c r="AJ139" s="22">
        <v>3</v>
      </c>
      <c r="AK139" s="24" t="s">
        <v>1457</v>
      </c>
      <c r="AL139" s="24" t="s">
        <v>1457</v>
      </c>
      <c r="AM139" s="24" t="s">
        <v>1457</v>
      </c>
      <c r="AN139" s="22">
        <v>9</v>
      </c>
      <c r="AO139" s="22">
        <v>0</v>
      </c>
      <c r="AP139" s="22">
        <v>430</v>
      </c>
      <c r="AQ139" s="22">
        <v>12120</v>
      </c>
      <c r="AR139" s="22">
        <v>0</v>
      </c>
      <c r="AS139" s="22">
        <v>0</v>
      </c>
      <c r="AT139" s="22">
        <v>0</v>
      </c>
      <c r="AU139" s="22">
        <v>0</v>
      </c>
      <c r="AV139" s="22">
        <v>0</v>
      </c>
      <c r="AW139" s="22">
        <v>0</v>
      </c>
      <c r="AX139" s="22">
        <v>0</v>
      </c>
      <c r="AY139" s="22">
        <v>0</v>
      </c>
      <c r="AZ139" s="24" t="s">
        <v>1590</v>
      </c>
      <c r="BA139" s="22">
        <v>15</v>
      </c>
      <c r="BB139" s="22">
        <v>15</v>
      </c>
      <c r="BC139" s="22">
        <v>509209</v>
      </c>
      <c r="BD139" s="22">
        <v>421800</v>
      </c>
      <c r="BE139" s="22">
        <v>0</v>
      </c>
      <c r="BF139" s="22">
        <v>0</v>
      </c>
      <c r="BG139" s="22">
        <v>931009</v>
      </c>
      <c r="BH139" s="22">
        <v>10</v>
      </c>
      <c r="BI139" s="22">
        <v>14</v>
      </c>
      <c r="BJ139" s="22">
        <v>1</v>
      </c>
      <c r="BK139" s="22">
        <v>1</v>
      </c>
      <c r="BL139" s="22">
        <v>105</v>
      </c>
      <c r="BM139" s="22">
        <v>1</v>
      </c>
      <c r="BN139" s="22">
        <v>1</v>
      </c>
      <c r="BO139" s="22">
        <v>45</v>
      </c>
      <c r="BP139" s="22">
        <v>0</v>
      </c>
      <c r="BQ139" s="22">
        <v>0</v>
      </c>
    </row>
    <row r="140" spans="1:69" x14ac:dyDescent="0.35">
      <c r="A140" s="22" t="s">
        <v>114</v>
      </c>
      <c r="B140" s="22" t="s">
        <v>294</v>
      </c>
      <c r="C140" s="22" t="s">
        <v>391</v>
      </c>
      <c r="D140" s="22" t="s">
        <v>392</v>
      </c>
      <c r="E140" s="22">
        <v>14</v>
      </c>
      <c r="F140" s="22">
        <v>921</v>
      </c>
      <c r="G140" s="22">
        <v>0</v>
      </c>
      <c r="H140" s="23">
        <v>20</v>
      </c>
      <c r="I140" s="24" t="s">
        <v>1456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  <c r="P140" s="24" t="s">
        <v>1456</v>
      </c>
      <c r="Q140" s="24" t="s">
        <v>1456</v>
      </c>
      <c r="R140" s="23">
        <v>0</v>
      </c>
      <c r="S140" s="22">
        <v>0</v>
      </c>
      <c r="T140" s="24"/>
      <c r="U140" s="23">
        <v>15</v>
      </c>
      <c r="V140" s="23">
        <v>0</v>
      </c>
      <c r="W140" s="23">
        <v>0</v>
      </c>
      <c r="X140" s="23">
        <v>0</v>
      </c>
      <c r="Y140" s="23">
        <v>0</v>
      </c>
      <c r="Z140" s="23">
        <v>15</v>
      </c>
      <c r="AA140" s="23">
        <v>16</v>
      </c>
      <c r="AB140" s="23">
        <v>0</v>
      </c>
      <c r="AC140" s="23">
        <v>0</v>
      </c>
      <c r="AD140" s="23">
        <v>0</v>
      </c>
      <c r="AE140" s="23">
        <v>0</v>
      </c>
      <c r="AF140" s="23">
        <v>16</v>
      </c>
      <c r="AG140" s="23">
        <v>2</v>
      </c>
      <c r="AH140" s="24" t="s">
        <v>1456</v>
      </c>
      <c r="AI140" s="22">
        <v>0</v>
      </c>
      <c r="AJ140" s="22">
        <v>0</v>
      </c>
      <c r="AK140" s="24" t="s">
        <v>1456</v>
      </c>
      <c r="AL140" s="24" t="s">
        <v>1456</v>
      </c>
      <c r="AM140" s="24" t="s">
        <v>1456</v>
      </c>
      <c r="AN140" s="22">
        <v>0</v>
      </c>
      <c r="AO140" s="22">
        <v>0</v>
      </c>
      <c r="AP140" s="22">
        <v>718</v>
      </c>
      <c r="AQ140" s="22">
        <v>20181.060000000001</v>
      </c>
      <c r="AR140" s="22">
        <v>3</v>
      </c>
      <c r="AS140" s="22">
        <v>3</v>
      </c>
      <c r="AT140" s="22">
        <v>0</v>
      </c>
      <c r="AU140" s="22">
        <v>0</v>
      </c>
      <c r="AV140" s="22">
        <v>0</v>
      </c>
      <c r="AW140" s="22">
        <v>0</v>
      </c>
      <c r="AX140" s="22">
        <v>0</v>
      </c>
      <c r="AY140" s="22">
        <v>0</v>
      </c>
      <c r="AZ140" s="24" t="s">
        <v>1591</v>
      </c>
      <c r="BA140" s="22">
        <v>7</v>
      </c>
      <c r="BB140" s="22">
        <v>7</v>
      </c>
      <c r="BC140" s="22">
        <v>328894</v>
      </c>
      <c r="BD140" s="22">
        <v>0</v>
      </c>
      <c r="BE140" s="22">
        <v>0</v>
      </c>
      <c r="BF140" s="22">
        <v>0</v>
      </c>
      <c r="BG140" s="22">
        <v>328894</v>
      </c>
      <c r="BH140" s="22">
        <v>4</v>
      </c>
      <c r="BI140" s="22">
        <v>2</v>
      </c>
      <c r="BJ140" s="22">
        <v>0</v>
      </c>
      <c r="BK140" s="22">
        <v>0</v>
      </c>
      <c r="BL140" s="22">
        <v>0</v>
      </c>
      <c r="BM140" s="22">
        <v>0</v>
      </c>
      <c r="BN140" s="22">
        <v>0</v>
      </c>
      <c r="BO140" s="22">
        <v>0</v>
      </c>
      <c r="BP140" s="22">
        <v>0</v>
      </c>
      <c r="BQ140" s="22">
        <v>0</v>
      </c>
    </row>
    <row r="141" spans="1:69" x14ac:dyDescent="0.35">
      <c r="A141" s="22" t="s">
        <v>114</v>
      </c>
      <c r="B141" s="22" t="s">
        <v>294</v>
      </c>
      <c r="C141" s="22" t="s">
        <v>393</v>
      </c>
      <c r="D141" s="22" t="s">
        <v>394</v>
      </c>
      <c r="E141" s="22">
        <v>9.25</v>
      </c>
      <c r="F141" s="22">
        <v>327</v>
      </c>
      <c r="G141" s="22">
        <v>0</v>
      </c>
      <c r="H141" s="23">
        <v>19.170000000000002</v>
      </c>
      <c r="I141" s="24" t="s">
        <v>1456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4" t="s">
        <v>1456</v>
      </c>
      <c r="Q141" s="24" t="s">
        <v>1456</v>
      </c>
      <c r="R141" s="23">
        <v>0</v>
      </c>
      <c r="S141" s="22">
        <v>0</v>
      </c>
      <c r="T141" s="24"/>
      <c r="U141" s="23">
        <v>36.090000000000003</v>
      </c>
      <c r="V141" s="23">
        <v>0</v>
      </c>
      <c r="W141" s="23">
        <v>0</v>
      </c>
      <c r="X141" s="23">
        <v>0</v>
      </c>
      <c r="Y141" s="23">
        <v>0</v>
      </c>
      <c r="Z141" s="23">
        <v>36.090000000000003</v>
      </c>
      <c r="AA141" s="23">
        <v>8.8699999999999992</v>
      </c>
      <c r="AB141" s="23">
        <v>0</v>
      </c>
      <c r="AC141" s="23">
        <v>0</v>
      </c>
      <c r="AD141" s="23">
        <v>0</v>
      </c>
      <c r="AE141" s="23">
        <v>0</v>
      </c>
      <c r="AF141" s="23">
        <v>8.8699999999999992</v>
      </c>
      <c r="AG141" s="23">
        <v>0.57999999999999996</v>
      </c>
      <c r="AH141" s="24" t="s">
        <v>1457</v>
      </c>
      <c r="AI141" s="22">
        <v>12</v>
      </c>
      <c r="AJ141" s="22">
        <v>12</v>
      </c>
      <c r="AK141" s="24" t="s">
        <v>1456</v>
      </c>
      <c r="AL141" s="24" t="s">
        <v>1457</v>
      </c>
      <c r="AM141" s="24" t="s">
        <v>1457</v>
      </c>
      <c r="AN141" s="22">
        <v>4</v>
      </c>
      <c r="AO141" s="22">
        <v>0</v>
      </c>
      <c r="AP141" s="22">
        <v>491</v>
      </c>
      <c r="AQ141" s="22">
        <v>13500</v>
      </c>
      <c r="AR141" s="22">
        <v>0</v>
      </c>
      <c r="AS141" s="22">
        <v>0</v>
      </c>
      <c r="AT141" s="22">
        <v>0</v>
      </c>
      <c r="AU141" s="22">
        <v>0</v>
      </c>
      <c r="AV141" s="22">
        <v>0</v>
      </c>
      <c r="AW141" s="22">
        <v>0</v>
      </c>
      <c r="AX141" s="22">
        <v>0</v>
      </c>
      <c r="AY141" s="22">
        <v>0</v>
      </c>
      <c r="AZ141" s="24" t="s">
        <v>1592</v>
      </c>
      <c r="BA141" s="22">
        <v>10</v>
      </c>
      <c r="BB141" s="22">
        <v>10</v>
      </c>
      <c r="BC141" s="22">
        <v>472010</v>
      </c>
      <c r="BD141" s="22">
        <v>0</v>
      </c>
      <c r="BE141" s="22">
        <v>0</v>
      </c>
      <c r="BF141" s="22">
        <v>10000000</v>
      </c>
      <c r="BG141" s="22">
        <v>10472010</v>
      </c>
      <c r="BH141" s="22">
        <v>7</v>
      </c>
      <c r="BI141" s="22">
        <v>0.7</v>
      </c>
      <c r="BJ141" s="22">
        <v>0</v>
      </c>
      <c r="BK141" s="22">
        <v>1</v>
      </c>
      <c r="BL141" s="22">
        <v>4</v>
      </c>
      <c r="BM141" s="22">
        <v>1</v>
      </c>
      <c r="BN141" s="22">
        <v>0</v>
      </c>
      <c r="BO141" s="22">
        <v>0</v>
      </c>
      <c r="BP141" s="22">
        <v>0</v>
      </c>
      <c r="BQ141" s="22">
        <v>0</v>
      </c>
    </row>
    <row r="142" spans="1:69" x14ac:dyDescent="0.35">
      <c r="A142" s="22" t="s">
        <v>114</v>
      </c>
      <c r="B142" s="22" t="s">
        <v>294</v>
      </c>
      <c r="C142" s="22" t="s">
        <v>395</v>
      </c>
      <c r="D142" s="22" t="s">
        <v>396</v>
      </c>
      <c r="E142" s="22">
        <v>14</v>
      </c>
      <c r="F142" s="22">
        <v>582</v>
      </c>
      <c r="G142" s="22">
        <v>0</v>
      </c>
      <c r="H142" s="23">
        <v>22</v>
      </c>
      <c r="I142" s="24" t="s">
        <v>1456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2">
        <v>0</v>
      </c>
      <c r="P142" s="24" t="s">
        <v>1456</v>
      </c>
      <c r="Q142" s="24" t="s">
        <v>1456</v>
      </c>
      <c r="R142" s="23">
        <v>0</v>
      </c>
      <c r="S142" s="22">
        <v>0</v>
      </c>
      <c r="T142" s="24"/>
      <c r="U142" s="23">
        <v>20.54</v>
      </c>
      <c r="V142" s="23">
        <v>0</v>
      </c>
      <c r="W142" s="23">
        <v>0</v>
      </c>
      <c r="X142" s="23">
        <v>0</v>
      </c>
      <c r="Y142" s="23">
        <v>0</v>
      </c>
      <c r="Z142" s="23">
        <v>20.54</v>
      </c>
      <c r="AA142" s="23">
        <v>19.5</v>
      </c>
      <c r="AB142" s="23">
        <v>0</v>
      </c>
      <c r="AC142" s="23">
        <v>0</v>
      </c>
      <c r="AD142" s="23">
        <v>0</v>
      </c>
      <c r="AE142" s="23">
        <v>0</v>
      </c>
      <c r="AF142" s="23">
        <v>19.5</v>
      </c>
      <c r="AG142" s="23">
        <v>7.1</v>
      </c>
      <c r="AH142" s="24" t="s">
        <v>1457</v>
      </c>
      <c r="AI142" s="22">
        <v>42</v>
      </c>
      <c r="AJ142" s="22">
        <v>40</v>
      </c>
      <c r="AK142" s="24" t="s">
        <v>1456</v>
      </c>
      <c r="AL142" s="24" t="s">
        <v>1457</v>
      </c>
      <c r="AM142" s="24" t="s">
        <v>1457</v>
      </c>
      <c r="AN142" s="22">
        <v>31</v>
      </c>
      <c r="AO142" s="22">
        <v>0</v>
      </c>
      <c r="AP142" s="22">
        <v>819</v>
      </c>
      <c r="AQ142" s="22">
        <v>29550</v>
      </c>
      <c r="AR142" s="22">
        <v>2</v>
      </c>
      <c r="AS142" s="22">
        <v>0</v>
      </c>
      <c r="AT142" s="22">
        <v>0</v>
      </c>
      <c r="AU142" s="22">
        <v>0</v>
      </c>
      <c r="AV142" s="22">
        <v>0</v>
      </c>
      <c r="AW142" s="22">
        <v>0</v>
      </c>
      <c r="AX142" s="22">
        <v>0</v>
      </c>
      <c r="AY142" s="22">
        <v>0</v>
      </c>
      <c r="AZ142" s="24" t="s">
        <v>1593</v>
      </c>
      <c r="BA142" s="22">
        <v>37</v>
      </c>
      <c r="BB142" s="22">
        <v>31</v>
      </c>
      <c r="BC142" s="22">
        <v>1319400</v>
      </c>
      <c r="BD142" s="22">
        <v>542590</v>
      </c>
      <c r="BE142" s="22">
        <v>80000</v>
      </c>
      <c r="BF142" s="22">
        <v>0</v>
      </c>
      <c r="BG142" s="22">
        <v>1941990</v>
      </c>
      <c r="BH142" s="22">
        <v>17</v>
      </c>
      <c r="BI142" s="22">
        <v>17.670000000000002</v>
      </c>
      <c r="BJ142" s="22">
        <v>2</v>
      </c>
      <c r="BK142" s="22">
        <v>1</v>
      </c>
      <c r="BL142" s="22">
        <v>98</v>
      </c>
      <c r="BM142" s="22">
        <v>1</v>
      </c>
      <c r="BN142" s="22">
        <v>2</v>
      </c>
      <c r="BO142" s="22">
        <v>56</v>
      </c>
      <c r="BP142" s="22">
        <v>7</v>
      </c>
      <c r="BQ142" s="22">
        <v>0</v>
      </c>
    </row>
    <row r="143" spans="1:69" x14ac:dyDescent="0.35">
      <c r="A143" s="22" t="s">
        <v>114</v>
      </c>
      <c r="B143" s="22" t="s">
        <v>294</v>
      </c>
      <c r="C143" s="22" t="s">
        <v>397</v>
      </c>
      <c r="D143" s="22" t="s">
        <v>398</v>
      </c>
      <c r="E143" s="22">
        <v>9</v>
      </c>
      <c r="F143" s="22">
        <v>418</v>
      </c>
      <c r="G143" s="22">
        <v>0</v>
      </c>
      <c r="H143" s="23">
        <v>14</v>
      </c>
      <c r="I143" s="24" t="s">
        <v>1456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4" t="s">
        <v>1456</v>
      </c>
      <c r="Q143" s="24" t="s">
        <v>1456</v>
      </c>
      <c r="R143" s="23">
        <v>0</v>
      </c>
      <c r="S143" s="22">
        <v>0</v>
      </c>
      <c r="T143" s="24"/>
      <c r="U143" s="23">
        <v>15.5</v>
      </c>
      <c r="V143" s="23">
        <v>0</v>
      </c>
      <c r="W143" s="23">
        <v>0</v>
      </c>
      <c r="X143" s="23">
        <v>0</v>
      </c>
      <c r="Y143" s="23">
        <v>0</v>
      </c>
      <c r="Z143" s="23">
        <v>15.5</v>
      </c>
      <c r="AA143" s="23">
        <v>12</v>
      </c>
      <c r="AB143" s="23">
        <v>0</v>
      </c>
      <c r="AC143" s="23">
        <v>0</v>
      </c>
      <c r="AD143" s="23">
        <v>0</v>
      </c>
      <c r="AE143" s="23">
        <v>0</v>
      </c>
      <c r="AF143" s="23">
        <v>12</v>
      </c>
      <c r="AG143" s="23">
        <v>3</v>
      </c>
      <c r="AH143" s="24" t="s">
        <v>1457</v>
      </c>
      <c r="AI143" s="22">
        <v>1</v>
      </c>
      <c r="AJ143" s="22">
        <v>1</v>
      </c>
      <c r="AK143" s="24" t="s">
        <v>1457</v>
      </c>
      <c r="AL143" s="24" t="s">
        <v>1457</v>
      </c>
      <c r="AM143" s="24" t="s">
        <v>1457</v>
      </c>
      <c r="AN143" s="22">
        <v>16</v>
      </c>
      <c r="AO143" s="22">
        <v>0</v>
      </c>
      <c r="AP143" s="22">
        <v>654</v>
      </c>
      <c r="AQ143" s="22">
        <v>14671.6</v>
      </c>
      <c r="AR143" s="22">
        <v>0</v>
      </c>
      <c r="AS143" s="22">
        <v>0</v>
      </c>
      <c r="AT143" s="22">
        <v>0</v>
      </c>
      <c r="AU143" s="22">
        <v>0</v>
      </c>
      <c r="AV143" s="22">
        <v>0</v>
      </c>
      <c r="AW143" s="22">
        <v>0</v>
      </c>
      <c r="AX143" s="22">
        <v>0</v>
      </c>
      <c r="AY143" s="22">
        <v>0</v>
      </c>
      <c r="AZ143" s="24" t="s">
        <v>1594</v>
      </c>
      <c r="BA143" s="22">
        <v>17</v>
      </c>
      <c r="BB143" s="22">
        <v>16</v>
      </c>
      <c r="BC143" s="22">
        <v>61200</v>
      </c>
      <c r="BD143" s="22">
        <v>10000</v>
      </c>
      <c r="BE143" s="22">
        <v>0</v>
      </c>
      <c r="BF143" s="22">
        <v>0</v>
      </c>
      <c r="BG143" s="22">
        <v>71200</v>
      </c>
      <c r="BH143" s="22">
        <v>0</v>
      </c>
      <c r="BI143" s="22">
        <v>10</v>
      </c>
      <c r="BJ143" s="22">
        <v>0</v>
      </c>
      <c r="BK143" s="22">
        <v>0</v>
      </c>
      <c r="BL143" s="22">
        <v>0</v>
      </c>
      <c r="BM143" s="22">
        <v>0</v>
      </c>
      <c r="BN143" s="22">
        <v>0</v>
      </c>
      <c r="BO143" s="22">
        <v>60</v>
      </c>
      <c r="BP143" s="22">
        <v>1</v>
      </c>
      <c r="BQ143" s="22">
        <v>0</v>
      </c>
    </row>
    <row r="144" spans="1:69" x14ac:dyDescent="0.35">
      <c r="A144" s="22" t="s">
        <v>114</v>
      </c>
      <c r="B144" s="22" t="s">
        <v>294</v>
      </c>
      <c r="C144" s="22" t="s">
        <v>399</v>
      </c>
      <c r="D144" s="22" t="s">
        <v>400</v>
      </c>
      <c r="E144" s="22">
        <v>10</v>
      </c>
      <c r="F144" s="22">
        <v>350</v>
      </c>
      <c r="G144" s="22">
        <v>0</v>
      </c>
      <c r="H144" s="23">
        <v>19.12</v>
      </c>
      <c r="I144" s="24" t="s">
        <v>1456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4" t="s">
        <v>1456</v>
      </c>
      <c r="Q144" s="24" t="s">
        <v>1456</v>
      </c>
      <c r="R144" s="23">
        <v>0</v>
      </c>
      <c r="S144" s="22">
        <v>0</v>
      </c>
      <c r="T144" s="24"/>
      <c r="U144" s="23">
        <v>20.93</v>
      </c>
      <c r="V144" s="23">
        <v>0</v>
      </c>
      <c r="W144" s="23">
        <v>0</v>
      </c>
      <c r="X144" s="23">
        <v>0</v>
      </c>
      <c r="Y144" s="23">
        <v>0</v>
      </c>
      <c r="Z144" s="23">
        <v>20.93</v>
      </c>
      <c r="AA144" s="23">
        <v>18.47</v>
      </c>
      <c r="AB144" s="23">
        <v>0</v>
      </c>
      <c r="AC144" s="23">
        <v>0</v>
      </c>
      <c r="AD144" s="23">
        <v>0</v>
      </c>
      <c r="AE144" s="23">
        <v>0</v>
      </c>
      <c r="AF144" s="23">
        <v>18.47</v>
      </c>
      <c r="AG144" s="23">
        <v>4.1100000000000003</v>
      </c>
      <c r="AH144" s="24" t="s">
        <v>1457</v>
      </c>
      <c r="AI144" s="22">
        <v>4</v>
      </c>
      <c r="AJ144" s="22">
        <v>4</v>
      </c>
      <c r="AK144" s="24" t="s">
        <v>1457</v>
      </c>
      <c r="AL144" s="24" t="s">
        <v>1457</v>
      </c>
      <c r="AM144" s="24" t="s">
        <v>1457</v>
      </c>
      <c r="AN144" s="22">
        <v>2</v>
      </c>
      <c r="AO144" s="22">
        <v>0</v>
      </c>
      <c r="AP144" s="22">
        <v>607</v>
      </c>
      <c r="AQ144" s="22">
        <v>17662</v>
      </c>
      <c r="AR144" s="22">
        <v>0</v>
      </c>
      <c r="AS144" s="22">
        <v>0</v>
      </c>
      <c r="AT144" s="22">
        <v>0</v>
      </c>
      <c r="AU144" s="22">
        <v>0</v>
      </c>
      <c r="AV144" s="22">
        <v>0</v>
      </c>
      <c r="AW144" s="22">
        <v>0</v>
      </c>
      <c r="AX144" s="22">
        <v>0</v>
      </c>
      <c r="AY144" s="22">
        <v>0</v>
      </c>
      <c r="AZ144" s="24" t="s">
        <v>1595</v>
      </c>
      <c r="BA144" s="22">
        <v>15</v>
      </c>
      <c r="BB144" s="22">
        <v>0</v>
      </c>
      <c r="BC144" s="22">
        <v>0</v>
      </c>
      <c r="BD144" s="22">
        <v>0</v>
      </c>
      <c r="BE144" s="22">
        <v>0</v>
      </c>
      <c r="BF144" s="22">
        <v>0</v>
      </c>
      <c r="BG144" s="22">
        <v>0</v>
      </c>
      <c r="BH144" s="22">
        <v>0</v>
      </c>
      <c r="BI144" s="22">
        <v>5.86</v>
      </c>
      <c r="BJ144" s="22">
        <v>1</v>
      </c>
      <c r="BK144" s="22">
        <v>1</v>
      </c>
      <c r="BL144" s="22">
        <v>144</v>
      </c>
      <c r="BM144" s="22">
        <v>0.2</v>
      </c>
      <c r="BN144" s="22">
        <v>0</v>
      </c>
      <c r="BO144" s="22">
        <v>0</v>
      </c>
      <c r="BP144" s="22">
        <v>0</v>
      </c>
      <c r="BQ144" s="22">
        <v>0</v>
      </c>
    </row>
    <row r="145" spans="1:69" x14ac:dyDescent="0.35">
      <c r="A145" s="22" t="s">
        <v>114</v>
      </c>
      <c r="B145" s="22" t="s">
        <v>294</v>
      </c>
      <c r="C145" s="22" t="s">
        <v>401</v>
      </c>
      <c r="D145" s="22" t="s">
        <v>402</v>
      </c>
      <c r="E145" s="22">
        <v>4</v>
      </c>
      <c r="F145" s="22">
        <v>334</v>
      </c>
      <c r="G145" s="22">
        <v>0</v>
      </c>
      <c r="H145" s="23">
        <v>24</v>
      </c>
      <c r="I145" s="24" t="s">
        <v>1456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4" t="s">
        <v>1456</v>
      </c>
      <c r="Q145" s="24" t="s">
        <v>1456</v>
      </c>
      <c r="R145" s="23">
        <v>0</v>
      </c>
      <c r="S145" s="22">
        <v>0</v>
      </c>
      <c r="T145" s="24"/>
      <c r="U145" s="23">
        <v>9</v>
      </c>
      <c r="V145" s="23">
        <v>0</v>
      </c>
      <c r="W145" s="23">
        <v>0</v>
      </c>
      <c r="X145" s="23">
        <v>0</v>
      </c>
      <c r="Y145" s="23">
        <v>0</v>
      </c>
      <c r="Z145" s="23">
        <v>9</v>
      </c>
      <c r="AA145" s="23">
        <v>11</v>
      </c>
      <c r="AB145" s="23">
        <v>0</v>
      </c>
      <c r="AC145" s="23">
        <v>0</v>
      </c>
      <c r="AD145" s="23">
        <v>0</v>
      </c>
      <c r="AE145" s="23">
        <v>0</v>
      </c>
      <c r="AF145" s="23">
        <v>11</v>
      </c>
      <c r="AG145" s="23">
        <v>1</v>
      </c>
      <c r="AH145" s="24" t="s">
        <v>1457</v>
      </c>
      <c r="AI145" s="22">
        <v>24</v>
      </c>
      <c r="AJ145" s="22">
        <v>24</v>
      </c>
      <c r="AK145" s="24" t="s">
        <v>1456</v>
      </c>
      <c r="AL145" s="24" t="s">
        <v>1457</v>
      </c>
      <c r="AM145" s="24" t="s">
        <v>1457</v>
      </c>
      <c r="AN145" s="22">
        <v>16</v>
      </c>
      <c r="AO145" s="22">
        <v>0</v>
      </c>
      <c r="AP145" s="22">
        <v>308</v>
      </c>
      <c r="AQ145" s="22">
        <v>15145</v>
      </c>
      <c r="AR145" s="22">
        <v>0</v>
      </c>
      <c r="AS145" s="22">
        <v>0</v>
      </c>
      <c r="AT145" s="22">
        <v>0</v>
      </c>
      <c r="AU145" s="22">
        <v>0</v>
      </c>
      <c r="AV145" s="22">
        <v>0</v>
      </c>
      <c r="AW145" s="22">
        <v>0</v>
      </c>
      <c r="AX145" s="22">
        <v>0</v>
      </c>
      <c r="AY145" s="22">
        <v>0</v>
      </c>
      <c r="AZ145" s="24" t="s">
        <v>1596</v>
      </c>
      <c r="BA145" s="22">
        <v>17</v>
      </c>
      <c r="BB145" s="22">
        <v>0</v>
      </c>
      <c r="BC145" s="22">
        <v>0</v>
      </c>
      <c r="BD145" s="22">
        <v>0</v>
      </c>
      <c r="BE145" s="22">
        <v>0</v>
      </c>
      <c r="BF145" s="22">
        <v>0</v>
      </c>
      <c r="BG145" s="22">
        <v>0</v>
      </c>
      <c r="BH145" s="22">
        <v>0</v>
      </c>
      <c r="BI145" s="22">
        <v>4</v>
      </c>
      <c r="BJ145" s="22">
        <v>0</v>
      </c>
      <c r="BK145" s="22">
        <v>1</v>
      </c>
      <c r="BL145" s="22">
        <v>21</v>
      </c>
      <c r="BM145" s="22">
        <v>3</v>
      </c>
      <c r="BN145" s="22">
        <v>0</v>
      </c>
      <c r="BO145" s="22">
        <v>0</v>
      </c>
      <c r="BP145" s="22">
        <v>0</v>
      </c>
      <c r="BQ145" s="22">
        <v>0</v>
      </c>
    </row>
    <row r="146" spans="1:69" x14ac:dyDescent="0.35">
      <c r="A146" s="22" t="s">
        <v>114</v>
      </c>
      <c r="B146" s="22" t="s">
        <v>294</v>
      </c>
      <c r="C146" s="22" t="s">
        <v>403</v>
      </c>
      <c r="D146" s="22" t="s">
        <v>404</v>
      </c>
      <c r="E146" s="22">
        <v>7</v>
      </c>
      <c r="F146" s="22">
        <v>235</v>
      </c>
      <c r="G146" s="22">
        <v>0</v>
      </c>
      <c r="H146" s="23">
        <v>19</v>
      </c>
      <c r="I146" s="24" t="s">
        <v>1456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4" t="s">
        <v>1456</v>
      </c>
      <c r="Q146" s="24" t="s">
        <v>1456</v>
      </c>
      <c r="R146" s="23">
        <v>0</v>
      </c>
      <c r="S146" s="22">
        <v>0</v>
      </c>
      <c r="T146" s="24"/>
      <c r="U146" s="23">
        <v>14</v>
      </c>
      <c r="V146" s="23">
        <v>0</v>
      </c>
      <c r="W146" s="23">
        <v>0</v>
      </c>
      <c r="X146" s="23">
        <v>0</v>
      </c>
      <c r="Y146" s="23">
        <v>0</v>
      </c>
      <c r="Z146" s="23">
        <v>14</v>
      </c>
      <c r="AA146" s="23">
        <v>15</v>
      </c>
      <c r="AB146" s="23">
        <v>0</v>
      </c>
      <c r="AC146" s="23">
        <v>0</v>
      </c>
      <c r="AD146" s="23">
        <v>0</v>
      </c>
      <c r="AE146" s="23">
        <v>0</v>
      </c>
      <c r="AF146" s="23">
        <v>15</v>
      </c>
      <c r="AG146" s="23">
        <v>1</v>
      </c>
      <c r="AH146" s="24" t="s">
        <v>1457</v>
      </c>
      <c r="AI146" s="22">
        <v>44</v>
      </c>
      <c r="AJ146" s="22">
        <v>42</v>
      </c>
      <c r="AK146" s="24" t="s">
        <v>1456</v>
      </c>
      <c r="AL146" s="24" t="s">
        <v>1457</v>
      </c>
      <c r="AM146" s="24" t="s">
        <v>1457</v>
      </c>
      <c r="AN146" s="22">
        <v>33</v>
      </c>
      <c r="AO146" s="22">
        <v>0</v>
      </c>
      <c r="AP146" s="22">
        <v>422</v>
      </c>
      <c r="AQ146" s="22">
        <v>15500</v>
      </c>
      <c r="AR146" s="22">
        <v>0</v>
      </c>
      <c r="AS146" s="22">
        <v>0</v>
      </c>
      <c r="AT146" s="22">
        <v>0</v>
      </c>
      <c r="AU146" s="22">
        <v>0</v>
      </c>
      <c r="AV146" s="22">
        <v>0</v>
      </c>
      <c r="AW146" s="22">
        <v>0</v>
      </c>
      <c r="AX146" s="22">
        <v>0</v>
      </c>
      <c r="AY146" s="22">
        <v>0</v>
      </c>
      <c r="AZ146" s="24" t="s">
        <v>1597</v>
      </c>
      <c r="BA146" s="22">
        <v>5</v>
      </c>
      <c r="BB146" s="22">
        <v>5</v>
      </c>
      <c r="BC146" s="22">
        <v>65000</v>
      </c>
      <c r="BD146" s="22">
        <v>0</v>
      </c>
      <c r="BE146" s="22">
        <v>0</v>
      </c>
      <c r="BF146" s="22">
        <v>0</v>
      </c>
      <c r="BG146" s="22">
        <v>65000</v>
      </c>
      <c r="BH146" s="22">
        <v>2</v>
      </c>
      <c r="BI146" s="22">
        <v>12</v>
      </c>
      <c r="BJ146" s="22">
        <v>0</v>
      </c>
      <c r="BK146" s="22">
        <v>1</v>
      </c>
      <c r="BL146" s="22">
        <v>60</v>
      </c>
      <c r="BM146" s="22">
        <v>1</v>
      </c>
      <c r="BN146" s="22">
        <v>0</v>
      </c>
      <c r="BO146" s="22">
        <v>0</v>
      </c>
      <c r="BP146" s="22">
        <v>0</v>
      </c>
      <c r="BQ146" s="22">
        <v>0</v>
      </c>
    </row>
    <row r="147" spans="1:69" x14ac:dyDescent="0.35">
      <c r="A147" s="22" t="s">
        <v>114</v>
      </c>
      <c r="B147" s="22" t="s">
        <v>294</v>
      </c>
      <c r="C147" s="22" t="s">
        <v>405</v>
      </c>
      <c r="D147" s="22" t="s">
        <v>406</v>
      </c>
      <c r="E147" s="22">
        <v>12</v>
      </c>
      <c r="F147" s="22">
        <v>667</v>
      </c>
      <c r="G147" s="22">
        <v>0</v>
      </c>
      <c r="H147" s="23">
        <v>36</v>
      </c>
      <c r="I147" s="24" t="s">
        <v>1456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4" t="s">
        <v>1456</v>
      </c>
      <c r="Q147" s="24" t="s">
        <v>1456</v>
      </c>
      <c r="R147" s="23">
        <v>0</v>
      </c>
      <c r="S147" s="22">
        <v>0</v>
      </c>
      <c r="T147" s="24"/>
      <c r="U147" s="23">
        <v>13.5</v>
      </c>
      <c r="V147" s="23">
        <v>0</v>
      </c>
      <c r="W147" s="23">
        <v>0</v>
      </c>
      <c r="X147" s="23">
        <v>0</v>
      </c>
      <c r="Y147" s="23">
        <v>0</v>
      </c>
      <c r="Z147" s="23">
        <v>13.5</v>
      </c>
      <c r="AA147" s="23">
        <v>14.5</v>
      </c>
      <c r="AB147" s="23">
        <v>0</v>
      </c>
      <c r="AC147" s="23">
        <v>0</v>
      </c>
      <c r="AD147" s="23">
        <v>0</v>
      </c>
      <c r="AE147" s="23">
        <v>0</v>
      </c>
      <c r="AF147" s="23">
        <v>14.5</v>
      </c>
      <c r="AG147" s="23">
        <v>3</v>
      </c>
      <c r="AH147" s="24" t="s">
        <v>1456</v>
      </c>
      <c r="AI147" s="22">
        <v>0</v>
      </c>
      <c r="AJ147" s="22">
        <v>0</v>
      </c>
      <c r="AK147" s="24" t="s">
        <v>1456</v>
      </c>
      <c r="AL147" s="24" t="s">
        <v>1456</v>
      </c>
      <c r="AM147" s="24" t="s">
        <v>1456</v>
      </c>
      <c r="AN147" s="22">
        <v>0</v>
      </c>
      <c r="AO147" s="22">
        <v>0</v>
      </c>
      <c r="AP147" s="22">
        <v>894</v>
      </c>
      <c r="AQ147" s="22">
        <v>26966.41</v>
      </c>
      <c r="AR147" s="22">
        <v>0</v>
      </c>
      <c r="AS147" s="22">
        <v>0</v>
      </c>
      <c r="AT147" s="22">
        <v>0</v>
      </c>
      <c r="AU147" s="22">
        <v>0</v>
      </c>
      <c r="AV147" s="22">
        <v>0</v>
      </c>
      <c r="AW147" s="22">
        <v>0</v>
      </c>
      <c r="AX147" s="22">
        <v>0</v>
      </c>
      <c r="AY147" s="22">
        <v>0</v>
      </c>
      <c r="AZ147" s="24" t="s">
        <v>1598</v>
      </c>
      <c r="BA147" s="22">
        <v>23</v>
      </c>
      <c r="BB147" s="22">
        <v>23</v>
      </c>
      <c r="BC147" s="22">
        <v>211000</v>
      </c>
      <c r="BD147" s="22">
        <v>0</v>
      </c>
      <c r="BE147" s="22">
        <v>0</v>
      </c>
      <c r="BF147" s="22">
        <v>2300000</v>
      </c>
      <c r="BG147" s="22">
        <v>2511000</v>
      </c>
      <c r="BH147" s="22">
        <v>2511000</v>
      </c>
      <c r="BI147" s="22">
        <v>14</v>
      </c>
      <c r="BJ147" s="22">
        <v>1</v>
      </c>
      <c r="BK147" s="22">
        <v>1</v>
      </c>
      <c r="BL147" s="22">
        <v>137</v>
      </c>
      <c r="BM147" s="22">
        <v>14</v>
      </c>
      <c r="BN147" s="22">
        <v>1</v>
      </c>
      <c r="BO147" s="22">
        <v>45</v>
      </c>
      <c r="BP147" s="22">
        <v>0</v>
      </c>
      <c r="BQ147" s="22">
        <v>0</v>
      </c>
    </row>
    <row r="148" spans="1:69" x14ac:dyDescent="0.35">
      <c r="A148" s="22" t="s">
        <v>114</v>
      </c>
      <c r="B148" s="22" t="s">
        <v>294</v>
      </c>
      <c r="C148" s="22" t="s">
        <v>407</v>
      </c>
      <c r="D148" s="22" t="s">
        <v>408</v>
      </c>
      <c r="E148" s="22">
        <v>84</v>
      </c>
      <c r="F148" s="22">
        <v>1132</v>
      </c>
      <c r="G148" s="22">
        <v>0</v>
      </c>
      <c r="H148" s="23">
        <v>65.87</v>
      </c>
      <c r="I148" s="24" t="s">
        <v>1456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4" t="s">
        <v>1456</v>
      </c>
      <c r="Q148" s="24" t="s">
        <v>1456</v>
      </c>
      <c r="R148" s="23">
        <v>0</v>
      </c>
      <c r="S148" s="22">
        <v>0</v>
      </c>
      <c r="T148" s="24"/>
      <c r="U148" s="23">
        <v>58.2</v>
      </c>
      <c r="V148" s="23">
        <v>0</v>
      </c>
      <c r="W148" s="23">
        <v>0</v>
      </c>
      <c r="X148" s="23">
        <v>0</v>
      </c>
      <c r="Y148" s="23">
        <v>0</v>
      </c>
      <c r="Z148" s="23">
        <v>58.2</v>
      </c>
      <c r="AA148" s="23">
        <v>43.2</v>
      </c>
      <c r="AB148" s="23">
        <v>0</v>
      </c>
      <c r="AC148" s="23">
        <v>0</v>
      </c>
      <c r="AD148" s="23">
        <v>0</v>
      </c>
      <c r="AE148" s="23">
        <v>0</v>
      </c>
      <c r="AF148" s="23">
        <v>43.2</v>
      </c>
      <c r="AG148" s="23">
        <v>18.2</v>
      </c>
      <c r="AH148" s="24" t="s">
        <v>1457</v>
      </c>
      <c r="AI148" s="22">
        <v>5</v>
      </c>
      <c r="AJ148" s="22">
        <v>5</v>
      </c>
      <c r="AK148" s="24" t="s">
        <v>1456</v>
      </c>
      <c r="AL148" s="24" t="s">
        <v>1457</v>
      </c>
      <c r="AM148" s="24" t="s">
        <v>1456</v>
      </c>
      <c r="AN148" s="22">
        <v>0</v>
      </c>
      <c r="AO148" s="22">
        <v>0</v>
      </c>
      <c r="AP148" s="22">
        <v>3954</v>
      </c>
      <c r="AQ148" s="22">
        <v>73450.5</v>
      </c>
      <c r="AR148" s="22">
        <v>0</v>
      </c>
      <c r="AS148" s="22">
        <v>0</v>
      </c>
      <c r="AT148" s="22">
        <v>0</v>
      </c>
      <c r="AU148" s="22">
        <v>0</v>
      </c>
      <c r="AV148" s="22">
        <v>12</v>
      </c>
      <c r="AW148" s="22">
        <v>12</v>
      </c>
      <c r="AX148" s="22">
        <v>0</v>
      </c>
      <c r="AY148" s="22">
        <v>0</v>
      </c>
      <c r="AZ148" s="24" t="s">
        <v>1599</v>
      </c>
      <c r="BA148" s="22">
        <v>116</v>
      </c>
      <c r="BB148" s="22">
        <v>110</v>
      </c>
      <c r="BC148" s="22">
        <v>6598659</v>
      </c>
      <c r="BD148" s="22">
        <v>356135</v>
      </c>
      <c r="BE148" s="22">
        <v>0</v>
      </c>
      <c r="BF148" s="22">
        <v>0</v>
      </c>
      <c r="BG148" s="22">
        <v>6954794</v>
      </c>
      <c r="BH148" s="22">
        <v>109</v>
      </c>
      <c r="BI148" s="22">
        <v>2.2999999999999998</v>
      </c>
      <c r="BJ148" s="22">
        <v>2</v>
      </c>
      <c r="BK148" s="22">
        <v>1</v>
      </c>
      <c r="BL148" s="22">
        <v>354</v>
      </c>
      <c r="BM148" s="22">
        <v>5</v>
      </c>
      <c r="BN148" s="22">
        <v>2</v>
      </c>
      <c r="BO148" s="22">
        <v>25</v>
      </c>
      <c r="BP148" s="22">
        <v>5</v>
      </c>
      <c r="BQ148" s="22">
        <v>0</v>
      </c>
    </row>
    <row r="149" spans="1:69" x14ac:dyDescent="0.35">
      <c r="A149" s="22" t="s">
        <v>114</v>
      </c>
      <c r="B149" s="22" t="s">
        <v>294</v>
      </c>
      <c r="C149" s="22" t="s">
        <v>409</v>
      </c>
      <c r="D149" s="22" t="s">
        <v>410</v>
      </c>
      <c r="E149" s="22">
        <v>6</v>
      </c>
      <c r="F149" s="22">
        <v>424</v>
      </c>
      <c r="G149" s="22">
        <v>0</v>
      </c>
      <c r="H149" s="23">
        <v>18</v>
      </c>
      <c r="I149" s="24" t="s">
        <v>1456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4" t="s">
        <v>1456</v>
      </c>
      <c r="Q149" s="24" t="s">
        <v>1456</v>
      </c>
      <c r="R149" s="23">
        <v>0</v>
      </c>
      <c r="S149" s="22">
        <v>0</v>
      </c>
      <c r="T149" s="24"/>
      <c r="U149" s="23">
        <v>11.03</v>
      </c>
      <c r="V149" s="23">
        <v>0</v>
      </c>
      <c r="W149" s="23">
        <v>0</v>
      </c>
      <c r="X149" s="23">
        <v>0</v>
      </c>
      <c r="Y149" s="23">
        <v>0</v>
      </c>
      <c r="Z149" s="23">
        <v>11.03</v>
      </c>
      <c r="AA149" s="23">
        <v>10.029999999999999</v>
      </c>
      <c r="AB149" s="23">
        <v>0</v>
      </c>
      <c r="AC149" s="23">
        <v>0</v>
      </c>
      <c r="AD149" s="23">
        <v>0</v>
      </c>
      <c r="AE149" s="23">
        <v>0</v>
      </c>
      <c r="AF149" s="23">
        <v>10.029999999999999</v>
      </c>
      <c r="AG149" s="23">
        <v>0.6</v>
      </c>
      <c r="AH149" s="24" t="s">
        <v>1457</v>
      </c>
      <c r="AI149" s="22">
        <v>7</v>
      </c>
      <c r="AJ149" s="22">
        <v>5</v>
      </c>
      <c r="AK149" s="24" t="s">
        <v>1457</v>
      </c>
      <c r="AL149" s="24" t="s">
        <v>1457</v>
      </c>
      <c r="AM149" s="24" t="s">
        <v>1457</v>
      </c>
      <c r="AN149" s="22">
        <v>6</v>
      </c>
      <c r="AO149" s="22">
        <v>0</v>
      </c>
      <c r="AP149" s="22">
        <v>449</v>
      </c>
      <c r="AQ149" s="22">
        <v>9240</v>
      </c>
      <c r="AR149" s="22">
        <v>1</v>
      </c>
      <c r="AS149" s="22">
        <v>1</v>
      </c>
      <c r="AT149" s="22">
        <v>0</v>
      </c>
      <c r="AU149" s="22">
        <v>0</v>
      </c>
      <c r="AV149" s="22">
        <v>0</v>
      </c>
      <c r="AW149" s="22">
        <v>0</v>
      </c>
      <c r="AX149" s="22">
        <v>0</v>
      </c>
      <c r="AY149" s="22">
        <v>0</v>
      </c>
      <c r="AZ149" s="24" t="s">
        <v>1600</v>
      </c>
      <c r="BA149" s="22">
        <v>4</v>
      </c>
      <c r="BB149" s="22">
        <v>3</v>
      </c>
      <c r="BC149" s="22">
        <v>450000</v>
      </c>
      <c r="BD149" s="22">
        <v>120000</v>
      </c>
      <c r="BE149" s="22">
        <v>800000</v>
      </c>
      <c r="BF149" s="22">
        <v>0</v>
      </c>
      <c r="BG149" s="22">
        <v>1370000</v>
      </c>
      <c r="BH149" s="22">
        <v>5</v>
      </c>
      <c r="BI149" s="22">
        <v>0</v>
      </c>
      <c r="BJ149" s="22">
        <v>1</v>
      </c>
      <c r="BK149" s="22">
        <v>1</v>
      </c>
      <c r="BL149" s="22">
        <v>6</v>
      </c>
      <c r="BM149" s="22">
        <v>1</v>
      </c>
      <c r="BN149" s="22">
        <v>0</v>
      </c>
      <c r="BO149" s="22">
        <v>0</v>
      </c>
      <c r="BP149" s="22">
        <v>0</v>
      </c>
      <c r="BQ149" s="22">
        <v>0</v>
      </c>
    </row>
    <row r="150" spans="1:69" x14ac:dyDescent="0.35">
      <c r="A150" s="22" t="s">
        <v>114</v>
      </c>
      <c r="B150" s="22" t="s">
        <v>294</v>
      </c>
      <c r="C150" s="22" t="s">
        <v>411</v>
      </c>
      <c r="D150" s="22" t="s">
        <v>412</v>
      </c>
      <c r="E150" s="22">
        <v>16</v>
      </c>
      <c r="F150" s="22">
        <v>478</v>
      </c>
      <c r="G150" s="22">
        <v>0</v>
      </c>
      <c r="H150" s="23">
        <v>20</v>
      </c>
      <c r="I150" s="24" t="s">
        <v>1456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4" t="s">
        <v>1456</v>
      </c>
      <c r="Q150" s="24" t="s">
        <v>1456</v>
      </c>
      <c r="R150" s="23">
        <v>0</v>
      </c>
      <c r="S150" s="22">
        <v>0</v>
      </c>
      <c r="T150" s="24"/>
      <c r="U150" s="23">
        <v>23.68</v>
      </c>
      <c r="V150" s="23">
        <v>0</v>
      </c>
      <c r="W150" s="23">
        <v>0</v>
      </c>
      <c r="X150" s="23">
        <v>0</v>
      </c>
      <c r="Y150" s="23">
        <v>0</v>
      </c>
      <c r="Z150" s="23">
        <v>23.68</v>
      </c>
      <c r="AA150" s="23">
        <v>19.5</v>
      </c>
      <c r="AB150" s="23">
        <v>0</v>
      </c>
      <c r="AC150" s="23">
        <v>0</v>
      </c>
      <c r="AD150" s="23">
        <v>0</v>
      </c>
      <c r="AE150" s="23">
        <v>0</v>
      </c>
      <c r="AF150" s="23">
        <v>19.5</v>
      </c>
      <c r="AG150" s="23">
        <v>5.92</v>
      </c>
      <c r="AH150" s="24" t="s">
        <v>1457</v>
      </c>
      <c r="AI150" s="22">
        <v>44</v>
      </c>
      <c r="AJ150" s="22">
        <v>42</v>
      </c>
      <c r="AK150" s="24" t="s">
        <v>1456</v>
      </c>
      <c r="AL150" s="24" t="s">
        <v>1457</v>
      </c>
      <c r="AM150" s="24" t="s">
        <v>1457</v>
      </c>
      <c r="AN150" s="22">
        <v>33</v>
      </c>
      <c r="AO150" s="22">
        <v>0</v>
      </c>
      <c r="AP150" s="22">
        <v>1041</v>
      </c>
      <c r="AQ150" s="22">
        <v>32162.5</v>
      </c>
      <c r="AR150" s="22">
        <v>0</v>
      </c>
      <c r="AS150" s="22">
        <v>0</v>
      </c>
      <c r="AT150" s="22">
        <v>0</v>
      </c>
      <c r="AU150" s="22">
        <v>0</v>
      </c>
      <c r="AV150" s="22">
        <v>0</v>
      </c>
      <c r="AW150" s="22">
        <v>0</v>
      </c>
      <c r="AX150" s="22">
        <v>0</v>
      </c>
      <c r="AY150" s="22">
        <v>0</v>
      </c>
      <c r="AZ150" s="24" t="s">
        <v>1601</v>
      </c>
      <c r="BA150" s="22">
        <v>47</v>
      </c>
      <c r="BB150" s="22">
        <v>45</v>
      </c>
      <c r="BC150" s="22">
        <v>161700</v>
      </c>
      <c r="BD150" s="22">
        <v>484000</v>
      </c>
      <c r="BE150" s="22">
        <v>0</v>
      </c>
      <c r="BF150" s="22">
        <v>0</v>
      </c>
      <c r="BG150" s="22">
        <v>645700</v>
      </c>
      <c r="BH150" s="22">
        <v>21</v>
      </c>
      <c r="BI150" s="22">
        <v>16</v>
      </c>
      <c r="BJ150" s="22">
        <v>0</v>
      </c>
      <c r="BK150" s="22">
        <v>1</v>
      </c>
      <c r="BL150" s="22">
        <v>225</v>
      </c>
      <c r="BM150" s="22">
        <v>2</v>
      </c>
      <c r="BN150" s="22">
        <v>0</v>
      </c>
      <c r="BO150" s="22">
        <v>0</v>
      </c>
      <c r="BP150" s="22">
        <v>0</v>
      </c>
      <c r="BQ150" s="22">
        <v>0</v>
      </c>
    </row>
    <row r="151" spans="1:69" x14ac:dyDescent="0.35">
      <c r="A151" s="22" t="s">
        <v>114</v>
      </c>
      <c r="B151" s="22" t="s">
        <v>294</v>
      </c>
      <c r="C151" s="22" t="s">
        <v>413</v>
      </c>
      <c r="D151" s="22" t="s">
        <v>414</v>
      </c>
      <c r="E151" s="22">
        <v>4</v>
      </c>
      <c r="F151" s="22">
        <v>203</v>
      </c>
      <c r="G151" s="22">
        <v>0</v>
      </c>
      <c r="H151" s="23">
        <v>14.56</v>
      </c>
      <c r="I151" s="24" t="s">
        <v>1456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4" t="s">
        <v>1456</v>
      </c>
      <c r="Q151" s="24" t="s">
        <v>1456</v>
      </c>
      <c r="R151" s="23">
        <v>0</v>
      </c>
      <c r="S151" s="22">
        <v>0</v>
      </c>
      <c r="T151" s="24"/>
      <c r="U151" s="23">
        <v>11.05</v>
      </c>
      <c r="V151" s="23">
        <v>0</v>
      </c>
      <c r="W151" s="23">
        <v>0</v>
      </c>
      <c r="X151" s="23">
        <v>0</v>
      </c>
      <c r="Y151" s="23">
        <v>0</v>
      </c>
      <c r="Z151" s="23">
        <v>11.05</v>
      </c>
      <c r="AA151" s="23">
        <v>11.42</v>
      </c>
      <c r="AB151" s="23">
        <v>0</v>
      </c>
      <c r="AC151" s="23">
        <v>0</v>
      </c>
      <c r="AD151" s="23">
        <v>0</v>
      </c>
      <c r="AE151" s="23">
        <v>0</v>
      </c>
      <c r="AF151" s="23">
        <v>11.42</v>
      </c>
      <c r="AG151" s="23">
        <v>0.19</v>
      </c>
      <c r="AH151" s="24" t="s">
        <v>1457</v>
      </c>
      <c r="AI151" s="22">
        <v>44</v>
      </c>
      <c r="AJ151" s="22">
        <v>42</v>
      </c>
      <c r="AK151" s="24" t="s">
        <v>1457</v>
      </c>
      <c r="AL151" s="24" t="s">
        <v>1457</v>
      </c>
      <c r="AM151" s="24" t="s">
        <v>1457</v>
      </c>
      <c r="AN151" s="22">
        <v>33</v>
      </c>
      <c r="AO151" s="22">
        <v>0</v>
      </c>
      <c r="AP151" s="22">
        <v>480</v>
      </c>
      <c r="AQ151" s="22">
        <v>10963</v>
      </c>
      <c r="AR151" s="22">
        <v>0</v>
      </c>
      <c r="AS151" s="22">
        <v>0</v>
      </c>
      <c r="AT151" s="22">
        <v>0</v>
      </c>
      <c r="AU151" s="22">
        <v>0</v>
      </c>
      <c r="AV151" s="22">
        <v>0</v>
      </c>
      <c r="AW151" s="22">
        <v>0</v>
      </c>
      <c r="AX151" s="22">
        <v>0</v>
      </c>
      <c r="AY151" s="22">
        <v>0</v>
      </c>
      <c r="AZ151" s="24" t="s">
        <v>1602</v>
      </c>
      <c r="BA151" s="22">
        <v>29</v>
      </c>
      <c r="BB151" s="22">
        <v>29</v>
      </c>
      <c r="BC151" s="22">
        <v>6202550</v>
      </c>
      <c r="BD151" s="22">
        <v>40000</v>
      </c>
      <c r="BE151" s="22">
        <v>1100000</v>
      </c>
      <c r="BF151" s="22">
        <v>0</v>
      </c>
      <c r="BG151" s="22">
        <v>7342550</v>
      </c>
      <c r="BH151" s="22">
        <v>27</v>
      </c>
      <c r="BI151" s="22">
        <v>2</v>
      </c>
      <c r="BJ151" s="22">
        <v>0</v>
      </c>
      <c r="BK151" s="22">
        <v>1</v>
      </c>
      <c r="BL151" s="22">
        <v>111</v>
      </c>
      <c r="BM151" s="22">
        <v>1</v>
      </c>
      <c r="BN151" s="22">
        <v>0</v>
      </c>
      <c r="BO151" s="22">
        <v>0</v>
      </c>
      <c r="BP151" s="22">
        <v>1</v>
      </c>
      <c r="BQ151" s="22">
        <v>0</v>
      </c>
    </row>
    <row r="152" spans="1:69" x14ac:dyDescent="0.35">
      <c r="A152" s="22" t="s">
        <v>114</v>
      </c>
      <c r="B152" s="22" t="s">
        <v>294</v>
      </c>
      <c r="C152" s="22" t="s">
        <v>415</v>
      </c>
      <c r="D152" s="22" t="s">
        <v>416</v>
      </c>
      <c r="E152" s="22">
        <v>210</v>
      </c>
      <c r="F152" s="22">
        <v>3900</v>
      </c>
      <c r="G152" s="22">
        <v>0</v>
      </c>
      <c r="H152" s="23">
        <v>163</v>
      </c>
      <c r="I152" s="24" t="s">
        <v>1456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4" t="s">
        <v>1456</v>
      </c>
      <c r="Q152" s="24" t="s">
        <v>1456</v>
      </c>
      <c r="R152" s="23">
        <v>0</v>
      </c>
      <c r="S152" s="22">
        <v>0</v>
      </c>
      <c r="T152" s="24"/>
      <c r="U152" s="23">
        <v>150</v>
      </c>
      <c r="V152" s="23">
        <v>0</v>
      </c>
      <c r="W152" s="23">
        <v>0</v>
      </c>
      <c r="X152" s="23">
        <v>0</v>
      </c>
      <c r="Y152" s="23">
        <v>0</v>
      </c>
      <c r="Z152" s="23">
        <v>150</v>
      </c>
      <c r="AA152" s="23">
        <v>132</v>
      </c>
      <c r="AB152" s="23">
        <v>0</v>
      </c>
      <c r="AC152" s="23">
        <v>0</v>
      </c>
      <c r="AD152" s="23">
        <v>0</v>
      </c>
      <c r="AE152" s="23">
        <v>0</v>
      </c>
      <c r="AF152" s="23">
        <v>132</v>
      </c>
      <c r="AG152" s="23">
        <v>129</v>
      </c>
      <c r="AH152" s="24" t="s">
        <v>1457</v>
      </c>
      <c r="AI152" s="22">
        <v>7</v>
      </c>
      <c r="AJ152" s="22">
        <v>7</v>
      </c>
      <c r="AK152" s="24" t="s">
        <v>1457</v>
      </c>
      <c r="AL152" s="24" t="s">
        <v>1457</v>
      </c>
      <c r="AM152" s="24" t="s">
        <v>1456</v>
      </c>
      <c r="AN152" s="22">
        <v>0</v>
      </c>
      <c r="AO152" s="22">
        <v>0</v>
      </c>
      <c r="AP152" s="22">
        <v>10308</v>
      </c>
      <c r="AQ152" s="22">
        <v>409985.73</v>
      </c>
      <c r="AR152" s="22">
        <v>6</v>
      </c>
      <c r="AS152" s="22">
        <v>4</v>
      </c>
      <c r="AT152" s="22">
        <v>2</v>
      </c>
      <c r="AU152" s="22">
        <v>2</v>
      </c>
      <c r="AV152" s="22">
        <v>15</v>
      </c>
      <c r="AW152" s="22">
        <v>4</v>
      </c>
      <c r="AX152" s="22">
        <v>11</v>
      </c>
      <c r="AY152" s="22">
        <v>8</v>
      </c>
      <c r="AZ152" s="24" t="s">
        <v>1603</v>
      </c>
      <c r="BA152" s="22">
        <v>147</v>
      </c>
      <c r="BB152" s="22">
        <v>124</v>
      </c>
      <c r="BC152" s="22">
        <v>44010000</v>
      </c>
      <c r="BD152" s="22">
        <v>3323000</v>
      </c>
      <c r="BE152" s="22">
        <v>279000</v>
      </c>
      <c r="BF152" s="22">
        <v>16705000</v>
      </c>
      <c r="BG152" s="22">
        <v>64317000</v>
      </c>
      <c r="BH152" s="22">
        <v>522</v>
      </c>
      <c r="BI152" s="22">
        <v>46.86</v>
      </c>
      <c r="BJ152" s="22">
        <v>1</v>
      </c>
      <c r="BK152" s="22">
        <v>1</v>
      </c>
      <c r="BL152" s="22">
        <v>1937</v>
      </c>
      <c r="BM152" s="22">
        <v>6</v>
      </c>
      <c r="BN152" s="22">
        <v>1</v>
      </c>
      <c r="BO152" s="22">
        <v>57</v>
      </c>
      <c r="BP152" s="22">
        <v>5</v>
      </c>
      <c r="BQ152" s="22">
        <v>1</v>
      </c>
    </row>
    <row r="153" spans="1:69" x14ac:dyDescent="0.35">
      <c r="A153" s="22" t="s">
        <v>114</v>
      </c>
      <c r="B153" s="22" t="s">
        <v>294</v>
      </c>
      <c r="C153" s="22" t="s">
        <v>417</v>
      </c>
      <c r="D153" s="22" t="s">
        <v>418</v>
      </c>
      <c r="E153" s="22">
        <v>70</v>
      </c>
      <c r="F153" s="22">
        <v>1492</v>
      </c>
      <c r="G153" s="22">
        <v>0</v>
      </c>
      <c r="H153" s="23">
        <v>104.8</v>
      </c>
      <c r="I153" s="24" t="s">
        <v>1456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4" t="s">
        <v>1456</v>
      </c>
      <c r="Q153" s="24" t="s">
        <v>1456</v>
      </c>
      <c r="R153" s="23">
        <v>0</v>
      </c>
      <c r="S153" s="22">
        <v>0</v>
      </c>
      <c r="T153" s="24"/>
      <c r="U153" s="23">
        <v>84.3</v>
      </c>
      <c r="V153" s="23">
        <v>0</v>
      </c>
      <c r="W153" s="23">
        <v>0</v>
      </c>
      <c r="X153" s="23">
        <v>0</v>
      </c>
      <c r="Y153" s="23">
        <v>0</v>
      </c>
      <c r="Z153" s="23">
        <v>84.3</v>
      </c>
      <c r="AA153" s="23">
        <v>75.8</v>
      </c>
      <c r="AB153" s="23">
        <v>0</v>
      </c>
      <c r="AC153" s="23">
        <v>0</v>
      </c>
      <c r="AD153" s="23">
        <v>0</v>
      </c>
      <c r="AE153" s="23">
        <v>0</v>
      </c>
      <c r="AF153" s="23">
        <v>75.8</v>
      </c>
      <c r="AG153" s="23">
        <v>50.5</v>
      </c>
      <c r="AH153" s="24" t="s">
        <v>1457</v>
      </c>
      <c r="AI153" s="22">
        <v>0</v>
      </c>
      <c r="AJ153" s="22">
        <v>0</v>
      </c>
      <c r="AK153" s="24" t="s">
        <v>1456</v>
      </c>
      <c r="AL153" s="24" t="s">
        <v>1456</v>
      </c>
      <c r="AM153" s="24" t="s">
        <v>1457</v>
      </c>
      <c r="AN153" s="22">
        <v>18</v>
      </c>
      <c r="AO153" s="22">
        <v>0</v>
      </c>
      <c r="AP153" s="22">
        <v>4190</v>
      </c>
      <c r="AQ153" s="22">
        <v>82148</v>
      </c>
      <c r="AR153" s="22">
        <v>3</v>
      </c>
      <c r="AS153" s="22">
        <v>2</v>
      </c>
      <c r="AT153" s="22">
        <v>1</v>
      </c>
      <c r="AU153" s="22">
        <v>0</v>
      </c>
      <c r="AV153" s="22">
        <v>1</v>
      </c>
      <c r="AW153" s="22">
        <v>1</v>
      </c>
      <c r="AX153" s="22">
        <v>0</v>
      </c>
      <c r="AY153" s="22">
        <v>0</v>
      </c>
      <c r="AZ153" s="24"/>
      <c r="BA153" s="22">
        <v>117</v>
      </c>
      <c r="BB153" s="22">
        <v>116</v>
      </c>
      <c r="BC153" s="22">
        <v>4485735</v>
      </c>
      <c r="BD153" s="22">
        <v>1015230</v>
      </c>
      <c r="BE153" s="22">
        <v>214000</v>
      </c>
      <c r="BF153" s="22">
        <v>25125000</v>
      </c>
      <c r="BG153" s="22">
        <v>30839965</v>
      </c>
      <c r="BH153" s="22">
        <v>92</v>
      </c>
      <c r="BI153" s="22">
        <v>10.1</v>
      </c>
      <c r="BJ153" s="22">
        <v>2</v>
      </c>
      <c r="BK153" s="22">
        <v>1</v>
      </c>
      <c r="BL153" s="22">
        <v>723</v>
      </c>
      <c r="BM153" s="22">
        <v>3</v>
      </c>
      <c r="BN153" s="22">
        <v>2</v>
      </c>
      <c r="BO153" s="22">
        <v>85</v>
      </c>
      <c r="BP153" s="22">
        <v>3</v>
      </c>
      <c r="BQ153" s="22">
        <v>0</v>
      </c>
    </row>
    <row r="154" spans="1:69" x14ac:dyDescent="0.35">
      <c r="A154" s="22" t="s">
        <v>114</v>
      </c>
      <c r="B154" s="22" t="s">
        <v>294</v>
      </c>
      <c r="C154" s="22" t="s">
        <v>419</v>
      </c>
      <c r="D154" s="22" t="s">
        <v>420</v>
      </c>
      <c r="E154" s="22">
        <v>7</v>
      </c>
      <c r="F154" s="22">
        <v>346</v>
      </c>
      <c r="G154" s="22">
        <v>0</v>
      </c>
      <c r="H154" s="23">
        <v>17.149999999999999</v>
      </c>
      <c r="I154" s="24" t="s">
        <v>1456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4" t="s">
        <v>1456</v>
      </c>
      <c r="Q154" s="24" t="s">
        <v>1456</v>
      </c>
      <c r="R154" s="23">
        <v>0</v>
      </c>
      <c r="S154" s="22">
        <v>0</v>
      </c>
      <c r="T154" s="24"/>
      <c r="U154" s="23">
        <v>6.98</v>
      </c>
      <c r="V154" s="23">
        <v>0</v>
      </c>
      <c r="W154" s="23">
        <v>0</v>
      </c>
      <c r="X154" s="23">
        <v>1.4</v>
      </c>
      <c r="Y154" s="23">
        <v>0</v>
      </c>
      <c r="Z154" s="23">
        <v>8.3800000000000008</v>
      </c>
      <c r="AA154" s="23">
        <v>4.8499999999999996</v>
      </c>
      <c r="AB154" s="23">
        <v>0</v>
      </c>
      <c r="AC154" s="23">
        <v>0</v>
      </c>
      <c r="AD154" s="23">
        <v>0</v>
      </c>
      <c r="AE154" s="23">
        <v>0</v>
      </c>
      <c r="AF154" s="23">
        <v>4.8499999999999996</v>
      </c>
      <c r="AG154" s="23">
        <v>1.5549999999999999</v>
      </c>
      <c r="AH154" s="24" t="s">
        <v>1456</v>
      </c>
      <c r="AI154" s="22">
        <v>0</v>
      </c>
      <c r="AJ154" s="22">
        <v>0</v>
      </c>
      <c r="AK154" s="24" t="s">
        <v>1456</v>
      </c>
      <c r="AL154" s="24" t="s">
        <v>1456</v>
      </c>
      <c r="AM154" s="24" t="s">
        <v>1456</v>
      </c>
      <c r="AN154" s="22">
        <v>0</v>
      </c>
      <c r="AO154" s="22">
        <v>0</v>
      </c>
      <c r="AP154" s="22">
        <v>435</v>
      </c>
      <c r="AQ154" s="22">
        <v>11923.4</v>
      </c>
      <c r="AR154" s="22">
        <v>0</v>
      </c>
      <c r="AS154" s="22">
        <v>0</v>
      </c>
      <c r="AT154" s="22">
        <v>0</v>
      </c>
      <c r="AU154" s="22">
        <v>0</v>
      </c>
      <c r="AV154" s="22">
        <v>0</v>
      </c>
      <c r="AW154" s="22">
        <v>0</v>
      </c>
      <c r="AX154" s="22">
        <v>0</v>
      </c>
      <c r="AY154" s="22">
        <v>0</v>
      </c>
      <c r="AZ154" s="24" t="s">
        <v>1604</v>
      </c>
      <c r="BA154" s="22">
        <v>9</v>
      </c>
      <c r="BB154" s="22">
        <v>9</v>
      </c>
      <c r="BC154" s="22">
        <v>86500</v>
      </c>
      <c r="BD154" s="22">
        <v>702000</v>
      </c>
      <c r="BE154" s="22">
        <v>0</v>
      </c>
      <c r="BF154" s="22">
        <v>0</v>
      </c>
      <c r="BG154" s="22">
        <v>788500</v>
      </c>
      <c r="BH154" s="22">
        <v>9</v>
      </c>
      <c r="BI154" s="22">
        <v>2</v>
      </c>
      <c r="BJ154" s="22">
        <v>2</v>
      </c>
      <c r="BK154" s="22">
        <v>1</v>
      </c>
      <c r="BL154" s="22">
        <v>33</v>
      </c>
      <c r="BM154" s="22">
        <v>1</v>
      </c>
      <c r="BN154" s="22">
        <v>2</v>
      </c>
      <c r="BO154" s="22">
        <v>20</v>
      </c>
      <c r="BP154" s="22">
        <v>0</v>
      </c>
      <c r="BQ154" s="22">
        <v>0</v>
      </c>
    </row>
    <row r="155" spans="1:69" x14ac:dyDescent="0.35">
      <c r="A155" s="22" t="s">
        <v>114</v>
      </c>
      <c r="B155" s="22" t="s">
        <v>294</v>
      </c>
      <c r="C155" s="22" t="s">
        <v>421</v>
      </c>
      <c r="D155" s="22" t="s">
        <v>422</v>
      </c>
      <c r="E155" s="22">
        <v>10</v>
      </c>
      <c r="F155" s="22">
        <v>465</v>
      </c>
      <c r="G155" s="22">
        <v>0</v>
      </c>
      <c r="H155" s="23">
        <v>25.120999999999999</v>
      </c>
      <c r="I155" s="24" t="s">
        <v>1456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4" t="s">
        <v>1456</v>
      </c>
      <c r="Q155" s="24" t="s">
        <v>1456</v>
      </c>
      <c r="R155" s="23">
        <v>0</v>
      </c>
      <c r="S155" s="22">
        <v>0</v>
      </c>
      <c r="T155" s="24"/>
      <c r="U155" s="23">
        <v>22.4</v>
      </c>
      <c r="V155" s="23">
        <v>0</v>
      </c>
      <c r="W155" s="23">
        <v>0</v>
      </c>
      <c r="X155" s="23">
        <v>0</v>
      </c>
      <c r="Y155" s="23">
        <v>0</v>
      </c>
      <c r="Z155" s="23">
        <v>22.4</v>
      </c>
      <c r="AA155" s="23">
        <v>12.16</v>
      </c>
      <c r="AB155" s="23">
        <v>0</v>
      </c>
      <c r="AC155" s="23">
        <v>0</v>
      </c>
      <c r="AD155" s="23">
        <v>0</v>
      </c>
      <c r="AE155" s="23">
        <v>0</v>
      </c>
      <c r="AF155" s="23">
        <v>12.16</v>
      </c>
      <c r="AG155" s="23">
        <v>1.5569999999999999</v>
      </c>
      <c r="AH155" s="24" t="s">
        <v>1457</v>
      </c>
      <c r="AI155" s="22">
        <v>1</v>
      </c>
      <c r="AJ155" s="22">
        <v>1</v>
      </c>
      <c r="AK155" s="24" t="s">
        <v>1456</v>
      </c>
      <c r="AL155" s="24" t="s">
        <v>1456</v>
      </c>
      <c r="AM155" s="24" t="s">
        <v>1457</v>
      </c>
      <c r="AN155" s="22">
        <v>26</v>
      </c>
      <c r="AO155" s="22">
        <v>0</v>
      </c>
      <c r="AP155" s="22">
        <v>491</v>
      </c>
      <c r="AQ155" s="22">
        <v>20804.27</v>
      </c>
      <c r="AR155" s="22">
        <v>0</v>
      </c>
      <c r="AS155" s="22">
        <v>0</v>
      </c>
      <c r="AT155" s="22">
        <v>0</v>
      </c>
      <c r="AU155" s="22">
        <v>0</v>
      </c>
      <c r="AV155" s="22">
        <v>0</v>
      </c>
      <c r="AW155" s="22">
        <v>0</v>
      </c>
      <c r="AX155" s="22">
        <v>0</v>
      </c>
      <c r="AY155" s="22">
        <v>0</v>
      </c>
      <c r="AZ155" s="24" t="s">
        <v>1605</v>
      </c>
      <c r="BA155" s="22">
        <v>33</v>
      </c>
      <c r="BB155" s="22">
        <v>31</v>
      </c>
      <c r="BC155" s="22">
        <v>837100</v>
      </c>
      <c r="BD155" s="22">
        <v>10156000</v>
      </c>
      <c r="BE155" s="22">
        <v>0</v>
      </c>
      <c r="BF155" s="22">
        <v>0</v>
      </c>
      <c r="BG155" s="22">
        <v>10993100</v>
      </c>
      <c r="BH155" s="22">
        <v>7</v>
      </c>
      <c r="BI155" s="22">
        <v>22</v>
      </c>
      <c r="BJ155" s="22">
        <v>0</v>
      </c>
      <c r="BK155" s="22">
        <v>1</v>
      </c>
      <c r="BL155" s="22">
        <v>139</v>
      </c>
      <c r="BM155" s="22">
        <v>2</v>
      </c>
      <c r="BN155" s="22">
        <v>0</v>
      </c>
      <c r="BO155" s="22">
        <v>0</v>
      </c>
      <c r="BP155" s="22">
        <v>0</v>
      </c>
      <c r="BQ155" s="22">
        <v>0</v>
      </c>
    </row>
    <row r="156" spans="1:69" x14ac:dyDescent="0.35">
      <c r="A156" s="22" t="s">
        <v>114</v>
      </c>
      <c r="B156" s="22" t="s">
        <v>294</v>
      </c>
      <c r="C156" s="22" t="s">
        <v>423</v>
      </c>
      <c r="D156" s="22" t="s">
        <v>424</v>
      </c>
      <c r="E156" s="22">
        <v>67</v>
      </c>
      <c r="F156" s="22">
        <v>2875</v>
      </c>
      <c r="G156" s="22">
        <v>0</v>
      </c>
      <c r="H156" s="23">
        <v>75.58</v>
      </c>
      <c r="I156" s="24" t="s">
        <v>1456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4" t="s">
        <v>1456</v>
      </c>
      <c r="Q156" s="24" t="s">
        <v>1456</v>
      </c>
      <c r="R156" s="23">
        <v>0</v>
      </c>
      <c r="S156" s="22">
        <v>0</v>
      </c>
      <c r="T156" s="24"/>
      <c r="U156" s="23">
        <v>81.5</v>
      </c>
      <c r="V156" s="23">
        <v>3.95</v>
      </c>
      <c r="W156" s="23">
        <v>2.6</v>
      </c>
      <c r="X156" s="23">
        <v>1.5</v>
      </c>
      <c r="Y156" s="23">
        <v>0</v>
      </c>
      <c r="Z156" s="23">
        <v>89.55</v>
      </c>
      <c r="AA156" s="23">
        <v>64.48</v>
      </c>
      <c r="AB156" s="23">
        <v>0</v>
      </c>
      <c r="AC156" s="23">
        <v>0</v>
      </c>
      <c r="AD156" s="23">
        <v>0</v>
      </c>
      <c r="AE156" s="23">
        <v>0</v>
      </c>
      <c r="AF156" s="23">
        <v>64.48</v>
      </c>
      <c r="AG156" s="23">
        <v>21.5</v>
      </c>
      <c r="AH156" s="24" t="s">
        <v>1457</v>
      </c>
      <c r="AI156" s="22">
        <v>2</v>
      </c>
      <c r="AJ156" s="22">
        <v>2</v>
      </c>
      <c r="AK156" s="24" t="s">
        <v>1457</v>
      </c>
      <c r="AL156" s="24" t="s">
        <v>1457</v>
      </c>
      <c r="AM156" s="24" t="s">
        <v>1457</v>
      </c>
      <c r="AN156" s="22">
        <v>16</v>
      </c>
      <c r="AO156" s="22">
        <v>0</v>
      </c>
      <c r="AP156" s="22">
        <v>2902</v>
      </c>
      <c r="AQ156" s="22">
        <v>68692</v>
      </c>
      <c r="AR156" s="22">
        <v>0</v>
      </c>
      <c r="AS156" s="22">
        <v>0</v>
      </c>
      <c r="AT156" s="22">
        <v>2</v>
      </c>
      <c r="AU156" s="22">
        <v>2</v>
      </c>
      <c r="AV156" s="22">
        <v>0</v>
      </c>
      <c r="AW156" s="22">
        <v>0</v>
      </c>
      <c r="AX156" s="22">
        <v>0</v>
      </c>
      <c r="AY156" s="22">
        <v>0</v>
      </c>
      <c r="AZ156" s="24" t="s">
        <v>1606</v>
      </c>
      <c r="BA156" s="22">
        <v>35</v>
      </c>
      <c r="BB156" s="22">
        <v>33</v>
      </c>
      <c r="BC156" s="22">
        <v>1060500</v>
      </c>
      <c r="BD156" s="22">
        <v>1118400</v>
      </c>
      <c r="BE156" s="22">
        <v>0</v>
      </c>
      <c r="BF156" s="22">
        <v>362920</v>
      </c>
      <c r="BG156" s="22">
        <v>2541820</v>
      </c>
      <c r="BH156" s="22">
        <v>17</v>
      </c>
      <c r="BI156" s="22">
        <v>7</v>
      </c>
      <c r="BJ156" s="22">
        <v>0</v>
      </c>
      <c r="BK156" s="22">
        <v>1</v>
      </c>
      <c r="BL156" s="22">
        <v>488</v>
      </c>
      <c r="BM156" s="22">
        <v>2</v>
      </c>
      <c r="BN156" s="22">
        <v>0</v>
      </c>
      <c r="BO156" s="22">
        <v>0</v>
      </c>
      <c r="BP156" s="22">
        <v>2</v>
      </c>
      <c r="BQ156" s="22">
        <v>1</v>
      </c>
    </row>
    <row r="157" spans="1:69" x14ac:dyDescent="0.35">
      <c r="A157" s="22" t="s">
        <v>114</v>
      </c>
      <c r="B157" s="22" t="s">
        <v>294</v>
      </c>
      <c r="C157" s="22" t="s">
        <v>425</v>
      </c>
      <c r="D157" s="22" t="s">
        <v>426</v>
      </c>
      <c r="E157" s="22">
        <v>24</v>
      </c>
      <c r="F157" s="22">
        <v>1104</v>
      </c>
      <c r="G157" s="22">
        <v>0</v>
      </c>
      <c r="H157" s="23">
        <v>27.3</v>
      </c>
      <c r="I157" s="24" t="s">
        <v>1456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4" t="s">
        <v>1456</v>
      </c>
      <c r="Q157" s="24" t="s">
        <v>1456</v>
      </c>
      <c r="R157" s="23">
        <v>0</v>
      </c>
      <c r="S157" s="22">
        <v>0</v>
      </c>
      <c r="T157" s="24"/>
      <c r="U157" s="23">
        <v>23.81</v>
      </c>
      <c r="V157" s="23">
        <v>0</v>
      </c>
      <c r="W157" s="23">
        <v>0</v>
      </c>
      <c r="X157" s="23">
        <v>0</v>
      </c>
      <c r="Y157" s="23">
        <v>0</v>
      </c>
      <c r="Z157" s="23">
        <v>23.81</v>
      </c>
      <c r="AA157" s="23">
        <v>19.38</v>
      </c>
      <c r="AB157" s="23">
        <v>0</v>
      </c>
      <c r="AC157" s="23">
        <v>0</v>
      </c>
      <c r="AD157" s="23">
        <v>4.03</v>
      </c>
      <c r="AE157" s="23">
        <v>0</v>
      </c>
      <c r="AF157" s="23">
        <v>23.41</v>
      </c>
      <c r="AG157" s="23">
        <v>11.51</v>
      </c>
      <c r="AH157" s="24" t="s">
        <v>1457</v>
      </c>
      <c r="AI157" s="22">
        <v>24</v>
      </c>
      <c r="AJ157" s="22">
        <v>12</v>
      </c>
      <c r="AK157" s="24" t="s">
        <v>1456</v>
      </c>
      <c r="AL157" s="24" t="s">
        <v>1457</v>
      </c>
      <c r="AM157" s="24" t="s">
        <v>1457</v>
      </c>
      <c r="AN157" s="22">
        <v>24</v>
      </c>
      <c r="AO157" s="22">
        <v>0</v>
      </c>
      <c r="AP157" s="22">
        <v>1510</v>
      </c>
      <c r="AQ157" s="22">
        <v>26000</v>
      </c>
      <c r="AR157" s="22">
        <v>0</v>
      </c>
      <c r="AS157" s="22">
        <v>0</v>
      </c>
      <c r="AT157" s="22">
        <v>0</v>
      </c>
      <c r="AU157" s="22">
        <v>0</v>
      </c>
      <c r="AV157" s="22">
        <v>0</v>
      </c>
      <c r="AW157" s="22">
        <v>0</v>
      </c>
      <c r="AX157" s="22">
        <v>0</v>
      </c>
      <c r="AY157" s="22">
        <v>0</v>
      </c>
      <c r="AZ157" s="24" t="s">
        <v>1607</v>
      </c>
      <c r="BA157" s="22">
        <v>74</v>
      </c>
      <c r="BB157" s="22">
        <v>74</v>
      </c>
      <c r="BC157" s="22">
        <v>3976428</v>
      </c>
      <c r="BD157" s="22">
        <v>24000</v>
      </c>
      <c r="BE157" s="22">
        <v>250000</v>
      </c>
      <c r="BF157" s="22">
        <v>610000</v>
      </c>
      <c r="BG157" s="22">
        <v>4860428</v>
      </c>
      <c r="BH157" s="22">
        <v>54</v>
      </c>
      <c r="BI157" s="22">
        <v>2</v>
      </c>
      <c r="BJ157" s="22">
        <v>1</v>
      </c>
      <c r="BK157" s="22">
        <v>1</v>
      </c>
      <c r="BL157" s="22">
        <v>208</v>
      </c>
      <c r="BM157" s="22">
        <v>1</v>
      </c>
      <c r="BN157" s="22">
        <v>1</v>
      </c>
      <c r="BO157" s="22">
        <v>36</v>
      </c>
      <c r="BP157" s="22">
        <v>1</v>
      </c>
      <c r="BQ157" s="22">
        <v>0</v>
      </c>
    </row>
    <row r="158" spans="1:69" x14ac:dyDescent="0.35">
      <c r="A158" s="22" t="s">
        <v>114</v>
      </c>
      <c r="B158" s="22" t="s">
        <v>294</v>
      </c>
      <c r="C158" s="22" t="s">
        <v>427</v>
      </c>
      <c r="D158" s="22" t="s">
        <v>428</v>
      </c>
      <c r="E158" s="22">
        <v>14</v>
      </c>
      <c r="F158" s="22">
        <v>293</v>
      </c>
      <c r="G158" s="22">
        <v>0</v>
      </c>
      <c r="H158" s="23">
        <v>20.84</v>
      </c>
      <c r="I158" s="24" t="s">
        <v>1456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4" t="s">
        <v>1456</v>
      </c>
      <c r="Q158" s="24" t="s">
        <v>1456</v>
      </c>
      <c r="R158" s="23">
        <v>0</v>
      </c>
      <c r="S158" s="22">
        <v>0</v>
      </c>
      <c r="T158" s="24"/>
      <c r="U158" s="23">
        <v>22.42</v>
      </c>
      <c r="V158" s="23">
        <v>0</v>
      </c>
      <c r="W158" s="23">
        <v>0</v>
      </c>
      <c r="X158" s="23">
        <v>0</v>
      </c>
      <c r="Y158" s="23">
        <v>0</v>
      </c>
      <c r="Z158" s="23">
        <v>22.42</v>
      </c>
      <c r="AA158" s="23">
        <v>15.4</v>
      </c>
      <c r="AB158" s="23">
        <v>0</v>
      </c>
      <c r="AC158" s="23">
        <v>0</v>
      </c>
      <c r="AD158" s="23">
        <v>0</v>
      </c>
      <c r="AE158" s="23">
        <v>0</v>
      </c>
      <c r="AF158" s="23">
        <v>15.4</v>
      </c>
      <c r="AG158" s="23">
        <v>8.99</v>
      </c>
      <c r="AH158" s="24" t="s">
        <v>1457</v>
      </c>
      <c r="AI158" s="22">
        <v>44</v>
      </c>
      <c r="AJ158" s="22">
        <v>42</v>
      </c>
      <c r="AK158" s="24" t="s">
        <v>1456</v>
      </c>
      <c r="AL158" s="24" t="s">
        <v>1457</v>
      </c>
      <c r="AM158" s="24" t="s">
        <v>1457</v>
      </c>
      <c r="AN158" s="22">
        <v>33</v>
      </c>
      <c r="AO158" s="22">
        <v>0</v>
      </c>
      <c r="AP158" s="22">
        <v>710</v>
      </c>
      <c r="AQ158" s="22">
        <v>23775</v>
      </c>
      <c r="AR158" s="22">
        <v>0</v>
      </c>
      <c r="AS158" s="22">
        <v>0</v>
      </c>
      <c r="AT158" s="22">
        <v>0</v>
      </c>
      <c r="AU158" s="22">
        <v>0</v>
      </c>
      <c r="AV158" s="22">
        <v>0</v>
      </c>
      <c r="AW158" s="22">
        <v>0</v>
      </c>
      <c r="AX158" s="22">
        <v>0</v>
      </c>
      <c r="AY158" s="22">
        <v>0</v>
      </c>
      <c r="AZ158" s="24" t="s">
        <v>1608</v>
      </c>
      <c r="BA158" s="22">
        <v>40</v>
      </c>
      <c r="BB158" s="22">
        <v>40</v>
      </c>
      <c r="BC158" s="22">
        <v>755054</v>
      </c>
      <c r="BD158" s="22">
        <v>1066417</v>
      </c>
      <c r="BE158" s="22">
        <v>350000</v>
      </c>
      <c r="BF158" s="22">
        <v>0</v>
      </c>
      <c r="BG158" s="22">
        <v>2171471</v>
      </c>
      <c r="BH158" s="22">
        <v>20</v>
      </c>
      <c r="BI158" s="22">
        <v>6</v>
      </c>
      <c r="BJ158" s="22">
        <v>0</v>
      </c>
      <c r="BK158" s="22">
        <v>1</v>
      </c>
      <c r="BL158" s="22">
        <v>140</v>
      </c>
      <c r="BM158" s="22">
        <v>10</v>
      </c>
      <c r="BN158" s="22">
        <v>0</v>
      </c>
      <c r="BO158" s="22">
        <v>0</v>
      </c>
      <c r="BP158" s="22">
        <v>1</v>
      </c>
      <c r="BQ158" s="22">
        <v>0</v>
      </c>
    </row>
    <row r="159" spans="1:69" x14ac:dyDescent="0.35">
      <c r="A159" s="22" t="s">
        <v>114</v>
      </c>
      <c r="B159" s="22" t="s">
        <v>294</v>
      </c>
      <c r="C159" s="22" t="s">
        <v>429</v>
      </c>
      <c r="D159" s="22" t="s">
        <v>430</v>
      </c>
      <c r="E159" s="22">
        <v>38</v>
      </c>
      <c r="F159" s="22">
        <v>1006</v>
      </c>
      <c r="G159" s="22">
        <v>0</v>
      </c>
      <c r="H159" s="23">
        <v>48.41</v>
      </c>
      <c r="I159" s="24" t="s">
        <v>1456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4" t="s">
        <v>1456</v>
      </c>
      <c r="Q159" s="24" t="s">
        <v>1456</v>
      </c>
      <c r="R159" s="23">
        <v>0</v>
      </c>
      <c r="S159" s="22">
        <v>0</v>
      </c>
      <c r="T159" s="24"/>
      <c r="U159" s="23">
        <v>42.16</v>
      </c>
      <c r="V159" s="23">
        <v>0</v>
      </c>
      <c r="W159" s="23">
        <v>0</v>
      </c>
      <c r="X159" s="23">
        <v>0</v>
      </c>
      <c r="Y159" s="23">
        <v>0</v>
      </c>
      <c r="Z159" s="23">
        <v>42.16</v>
      </c>
      <c r="AA159" s="23">
        <v>37.799999999999997</v>
      </c>
      <c r="AB159" s="23">
        <v>0</v>
      </c>
      <c r="AC159" s="23">
        <v>0</v>
      </c>
      <c r="AD159" s="23">
        <v>0</v>
      </c>
      <c r="AE159" s="23">
        <v>0</v>
      </c>
      <c r="AF159" s="23">
        <v>37.799999999999997</v>
      </c>
      <c r="AG159" s="23">
        <v>14.15</v>
      </c>
      <c r="AH159" s="24" t="s">
        <v>1457</v>
      </c>
      <c r="AI159" s="22">
        <v>42</v>
      </c>
      <c r="AJ159" s="22">
        <v>40</v>
      </c>
      <c r="AK159" s="24" t="s">
        <v>1457</v>
      </c>
      <c r="AL159" s="24" t="s">
        <v>1457</v>
      </c>
      <c r="AM159" s="24" t="s">
        <v>1457</v>
      </c>
      <c r="AN159" s="22">
        <v>31</v>
      </c>
      <c r="AO159" s="22">
        <v>0</v>
      </c>
      <c r="AP159" s="22">
        <v>1801</v>
      </c>
      <c r="AQ159" s="22">
        <v>45048</v>
      </c>
      <c r="AR159" s="22">
        <v>0</v>
      </c>
      <c r="AS159" s="22">
        <v>0</v>
      </c>
      <c r="AT159" s="22">
        <v>0</v>
      </c>
      <c r="AU159" s="22">
        <v>0</v>
      </c>
      <c r="AV159" s="22">
        <v>0</v>
      </c>
      <c r="AW159" s="22">
        <v>0</v>
      </c>
      <c r="AX159" s="22">
        <v>0</v>
      </c>
      <c r="AY159" s="22">
        <v>0</v>
      </c>
      <c r="AZ159" s="24" t="s">
        <v>1544</v>
      </c>
      <c r="BA159" s="22">
        <v>44</v>
      </c>
      <c r="BB159" s="22">
        <v>41</v>
      </c>
      <c r="BC159" s="22">
        <v>923545</v>
      </c>
      <c r="BD159" s="22">
        <v>2858250</v>
      </c>
      <c r="BE159" s="22">
        <v>242000</v>
      </c>
      <c r="BF159" s="22">
        <v>29150</v>
      </c>
      <c r="BG159" s="22">
        <v>4052945</v>
      </c>
      <c r="BH159" s="22">
        <v>33</v>
      </c>
      <c r="BI159" s="22">
        <v>30</v>
      </c>
      <c r="BJ159" s="22">
        <v>1</v>
      </c>
      <c r="BK159" s="22">
        <v>1</v>
      </c>
      <c r="BL159" s="22">
        <v>406</v>
      </c>
      <c r="BM159" s="22">
        <v>30</v>
      </c>
      <c r="BN159" s="22">
        <v>1</v>
      </c>
      <c r="BO159" s="22">
        <v>70</v>
      </c>
      <c r="BP159" s="22">
        <v>1</v>
      </c>
      <c r="BQ159" s="22">
        <v>0</v>
      </c>
    </row>
    <row r="160" spans="1:69" x14ac:dyDescent="0.35">
      <c r="A160" s="22" t="s">
        <v>114</v>
      </c>
      <c r="B160" s="22" t="s">
        <v>294</v>
      </c>
      <c r="C160" s="22" t="s">
        <v>431</v>
      </c>
      <c r="D160" s="22" t="s">
        <v>432</v>
      </c>
      <c r="E160" s="22">
        <v>59</v>
      </c>
      <c r="F160" s="22">
        <v>1756</v>
      </c>
      <c r="G160" s="22">
        <v>0</v>
      </c>
      <c r="H160" s="23">
        <v>62.3</v>
      </c>
      <c r="I160" s="24" t="s">
        <v>1456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4" t="s">
        <v>1456</v>
      </c>
      <c r="Q160" s="24" t="s">
        <v>1456</v>
      </c>
      <c r="R160" s="23">
        <v>0</v>
      </c>
      <c r="S160" s="22">
        <v>0</v>
      </c>
      <c r="T160" s="24"/>
      <c r="U160" s="23">
        <v>70</v>
      </c>
      <c r="V160" s="23">
        <v>0</v>
      </c>
      <c r="W160" s="23">
        <v>0</v>
      </c>
      <c r="X160" s="23">
        <v>4.0999999999999996</v>
      </c>
      <c r="Y160" s="23">
        <v>0</v>
      </c>
      <c r="Z160" s="23">
        <v>74.099999999999994</v>
      </c>
      <c r="AA160" s="23">
        <v>65</v>
      </c>
      <c r="AB160" s="23">
        <v>0</v>
      </c>
      <c r="AC160" s="23">
        <v>0</v>
      </c>
      <c r="AD160" s="23">
        <v>0</v>
      </c>
      <c r="AE160" s="23">
        <v>0</v>
      </c>
      <c r="AF160" s="23">
        <v>65</v>
      </c>
      <c r="AG160" s="23">
        <v>31.6</v>
      </c>
      <c r="AH160" s="24" t="s">
        <v>1457</v>
      </c>
      <c r="AI160" s="22">
        <v>12</v>
      </c>
      <c r="AJ160" s="22">
        <v>12</v>
      </c>
      <c r="AK160" s="24" t="s">
        <v>1457</v>
      </c>
      <c r="AL160" s="24" t="s">
        <v>1457</v>
      </c>
      <c r="AM160" s="24" t="s">
        <v>1457</v>
      </c>
      <c r="AN160" s="22">
        <v>26</v>
      </c>
      <c r="AO160" s="22">
        <v>0</v>
      </c>
      <c r="AP160" s="22">
        <v>3497</v>
      </c>
      <c r="AQ160" s="22">
        <v>79333.36</v>
      </c>
      <c r="AR160" s="22">
        <v>0</v>
      </c>
      <c r="AS160" s="22">
        <v>0</v>
      </c>
      <c r="AT160" s="22">
        <v>0</v>
      </c>
      <c r="AU160" s="22">
        <v>0</v>
      </c>
      <c r="AV160" s="22">
        <v>2</v>
      </c>
      <c r="AW160" s="22">
        <v>2</v>
      </c>
      <c r="AX160" s="22">
        <v>0</v>
      </c>
      <c r="AY160" s="22">
        <v>0</v>
      </c>
      <c r="AZ160" s="24" t="s">
        <v>1609</v>
      </c>
      <c r="BA160" s="22">
        <v>80</v>
      </c>
      <c r="BB160" s="22">
        <v>80</v>
      </c>
      <c r="BC160" s="22">
        <v>2312054.83</v>
      </c>
      <c r="BD160" s="22">
        <v>1303400</v>
      </c>
      <c r="BE160" s="22">
        <v>836000</v>
      </c>
      <c r="BF160" s="22">
        <v>593200</v>
      </c>
      <c r="BG160" s="22">
        <v>5044654.83</v>
      </c>
      <c r="BH160" s="22">
        <v>83</v>
      </c>
      <c r="BI160" s="22">
        <v>2</v>
      </c>
      <c r="BJ160" s="22">
        <v>3</v>
      </c>
      <c r="BK160" s="22">
        <v>1</v>
      </c>
      <c r="BL160" s="22">
        <v>511</v>
      </c>
      <c r="BM160" s="22">
        <v>1.5</v>
      </c>
      <c r="BN160" s="22">
        <v>1</v>
      </c>
      <c r="BO160" s="22">
        <v>56</v>
      </c>
      <c r="BP160" s="22">
        <v>0</v>
      </c>
      <c r="BQ160" s="22">
        <v>1</v>
      </c>
    </row>
    <row r="161" spans="1:69" x14ac:dyDescent="0.35">
      <c r="A161" s="22" t="s">
        <v>114</v>
      </c>
      <c r="B161" s="22" t="s">
        <v>294</v>
      </c>
      <c r="C161" s="22" t="s">
        <v>433</v>
      </c>
      <c r="D161" s="22" t="s">
        <v>434</v>
      </c>
      <c r="E161" s="22">
        <v>18</v>
      </c>
      <c r="F161" s="22">
        <v>504</v>
      </c>
      <c r="G161" s="22">
        <v>0</v>
      </c>
      <c r="H161" s="23">
        <v>38.799999999999997</v>
      </c>
      <c r="I161" s="24" t="s">
        <v>1456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4" t="s">
        <v>1456</v>
      </c>
      <c r="Q161" s="24" t="s">
        <v>1456</v>
      </c>
      <c r="R161" s="23">
        <v>0</v>
      </c>
      <c r="S161" s="22">
        <v>0</v>
      </c>
      <c r="T161" s="24"/>
      <c r="U161" s="23">
        <v>25.16</v>
      </c>
      <c r="V161" s="23">
        <v>0</v>
      </c>
      <c r="W161" s="23">
        <v>0</v>
      </c>
      <c r="X161" s="23">
        <v>0</v>
      </c>
      <c r="Y161" s="23">
        <v>0</v>
      </c>
      <c r="Z161" s="23">
        <v>25.16</v>
      </c>
      <c r="AA161" s="23">
        <v>23.18</v>
      </c>
      <c r="AB161" s="23">
        <v>0</v>
      </c>
      <c r="AC161" s="23">
        <v>0</v>
      </c>
      <c r="AD161" s="23">
        <v>0</v>
      </c>
      <c r="AE161" s="23">
        <v>0</v>
      </c>
      <c r="AF161" s="23">
        <v>23.18</v>
      </c>
      <c r="AG161" s="23">
        <v>8.73</v>
      </c>
      <c r="AH161" s="24" t="s">
        <v>1457</v>
      </c>
      <c r="AI161" s="22">
        <v>0</v>
      </c>
      <c r="AJ161" s="22">
        <v>0</v>
      </c>
      <c r="AK161" s="24" t="s">
        <v>1457</v>
      </c>
      <c r="AL161" s="24" t="s">
        <v>1456</v>
      </c>
      <c r="AM161" s="24" t="s">
        <v>1456</v>
      </c>
      <c r="AN161" s="22">
        <v>0</v>
      </c>
      <c r="AO161" s="22">
        <v>0</v>
      </c>
      <c r="AP161" s="22">
        <v>962</v>
      </c>
      <c r="AQ161" s="22">
        <v>29941.8</v>
      </c>
      <c r="AR161" s="22">
        <v>0</v>
      </c>
      <c r="AS161" s="22">
        <v>0</v>
      </c>
      <c r="AT161" s="22">
        <v>0</v>
      </c>
      <c r="AU161" s="22">
        <v>0</v>
      </c>
      <c r="AV161" s="22">
        <v>3</v>
      </c>
      <c r="AW161" s="22">
        <v>3</v>
      </c>
      <c r="AX161" s="22">
        <v>0</v>
      </c>
      <c r="AY161" s="22">
        <v>0</v>
      </c>
      <c r="AZ161" s="24" t="s">
        <v>1610</v>
      </c>
      <c r="BA161" s="22">
        <v>11</v>
      </c>
      <c r="BB161" s="22">
        <v>11</v>
      </c>
      <c r="BC161" s="22">
        <v>12387</v>
      </c>
      <c r="BD161" s="22">
        <v>40000</v>
      </c>
      <c r="BE161" s="22">
        <v>0</v>
      </c>
      <c r="BF161" s="22">
        <v>7250200</v>
      </c>
      <c r="BG161" s="22">
        <v>7302587</v>
      </c>
      <c r="BH161" s="22">
        <v>10</v>
      </c>
      <c r="BI161" s="22">
        <v>2</v>
      </c>
      <c r="BJ161" s="22">
        <v>2</v>
      </c>
      <c r="BK161" s="22">
        <v>1</v>
      </c>
      <c r="BL161" s="22">
        <v>181</v>
      </c>
      <c r="BM161" s="22">
        <v>2</v>
      </c>
      <c r="BN161" s="22">
        <v>1</v>
      </c>
      <c r="BO161" s="22">
        <v>150</v>
      </c>
      <c r="BP161" s="22">
        <v>2</v>
      </c>
      <c r="BQ161" s="22">
        <v>0</v>
      </c>
    </row>
    <row r="162" spans="1:69" x14ac:dyDescent="0.35">
      <c r="A162" s="22" t="s">
        <v>114</v>
      </c>
      <c r="B162" s="22" t="s">
        <v>294</v>
      </c>
      <c r="C162" s="22" t="s">
        <v>435</v>
      </c>
      <c r="D162" s="22" t="s">
        <v>436</v>
      </c>
      <c r="E162" s="22">
        <v>10</v>
      </c>
      <c r="F162" s="22">
        <v>1116</v>
      </c>
      <c r="G162" s="22">
        <v>0</v>
      </c>
      <c r="H162" s="23">
        <v>19.899999999999999</v>
      </c>
      <c r="I162" s="24" t="s">
        <v>1456</v>
      </c>
      <c r="J162" s="22">
        <v>0</v>
      </c>
      <c r="K162" s="22">
        <v>0</v>
      </c>
      <c r="L162" s="22">
        <v>0</v>
      </c>
      <c r="M162" s="22">
        <v>0</v>
      </c>
      <c r="N162" s="22">
        <v>0</v>
      </c>
      <c r="O162" s="22">
        <v>0</v>
      </c>
      <c r="P162" s="24" t="s">
        <v>1456</v>
      </c>
      <c r="Q162" s="24" t="s">
        <v>1456</v>
      </c>
      <c r="R162" s="23">
        <v>0</v>
      </c>
      <c r="S162" s="22">
        <v>0</v>
      </c>
      <c r="T162" s="24"/>
      <c r="U162" s="23">
        <v>15.71</v>
      </c>
      <c r="V162" s="23">
        <v>0</v>
      </c>
      <c r="W162" s="23">
        <v>0</v>
      </c>
      <c r="X162" s="23">
        <v>0</v>
      </c>
      <c r="Y162" s="23">
        <v>0</v>
      </c>
      <c r="Z162" s="23">
        <v>15.71</v>
      </c>
      <c r="AA162" s="23">
        <v>17.63</v>
      </c>
      <c r="AB162" s="23">
        <v>0</v>
      </c>
      <c r="AC162" s="23">
        <v>0</v>
      </c>
      <c r="AD162" s="23">
        <v>0</v>
      </c>
      <c r="AE162" s="23">
        <v>0</v>
      </c>
      <c r="AF162" s="23">
        <v>17.63</v>
      </c>
      <c r="AG162" s="23">
        <v>0</v>
      </c>
      <c r="AH162" s="24" t="s">
        <v>1457</v>
      </c>
      <c r="AI162" s="22">
        <v>1</v>
      </c>
      <c r="AJ162" s="22">
        <v>1</v>
      </c>
      <c r="AK162" s="24" t="s">
        <v>1457</v>
      </c>
      <c r="AL162" s="24" t="s">
        <v>1457</v>
      </c>
      <c r="AM162" s="24" t="s">
        <v>1456</v>
      </c>
      <c r="AN162" s="22">
        <v>0</v>
      </c>
      <c r="AO162" s="22">
        <v>0</v>
      </c>
      <c r="AP162" s="22">
        <v>405</v>
      </c>
      <c r="AQ162" s="22">
        <v>16999</v>
      </c>
      <c r="AR162" s="22">
        <v>0</v>
      </c>
      <c r="AS162" s="22">
        <v>0</v>
      </c>
      <c r="AT162" s="22">
        <v>0</v>
      </c>
      <c r="AU162" s="22">
        <v>0</v>
      </c>
      <c r="AV162" s="22">
        <v>0</v>
      </c>
      <c r="AW162" s="22">
        <v>0</v>
      </c>
      <c r="AX162" s="22">
        <v>0</v>
      </c>
      <c r="AY162" s="22">
        <v>0</v>
      </c>
      <c r="AZ162" s="24" t="s">
        <v>1611</v>
      </c>
      <c r="BA162" s="22">
        <v>24</v>
      </c>
      <c r="BB162" s="22">
        <v>24</v>
      </c>
      <c r="BC162" s="22">
        <v>185400</v>
      </c>
      <c r="BD162" s="22">
        <v>0</v>
      </c>
      <c r="BE162" s="22">
        <v>269337</v>
      </c>
      <c r="BF162" s="22">
        <v>0</v>
      </c>
      <c r="BG162" s="22">
        <v>454737</v>
      </c>
      <c r="BH162" s="22">
        <v>0</v>
      </c>
      <c r="BI162" s="22">
        <v>2</v>
      </c>
      <c r="BJ162" s="22">
        <v>0</v>
      </c>
      <c r="BK162" s="22">
        <v>0</v>
      </c>
      <c r="BL162" s="22">
        <v>0</v>
      </c>
      <c r="BM162" s="22">
        <v>0</v>
      </c>
      <c r="BN162" s="22">
        <v>0</v>
      </c>
      <c r="BO162" s="22">
        <v>0</v>
      </c>
      <c r="BP162" s="22">
        <v>0</v>
      </c>
      <c r="BQ162" s="22">
        <v>0</v>
      </c>
    </row>
    <row r="163" spans="1:69" x14ac:dyDescent="0.35">
      <c r="A163" s="22" t="s">
        <v>114</v>
      </c>
      <c r="B163" s="22" t="s">
        <v>294</v>
      </c>
      <c r="C163" s="22" t="s">
        <v>437</v>
      </c>
      <c r="D163" s="22" t="s">
        <v>438</v>
      </c>
      <c r="E163" s="22">
        <v>27</v>
      </c>
      <c r="F163" s="22">
        <v>751</v>
      </c>
      <c r="G163" s="22">
        <v>0</v>
      </c>
      <c r="H163" s="23">
        <v>54.7</v>
      </c>
      <c r="I163" s="24" t="s">
        <v>1456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4" t="s">
        <v>1456</v>
      </c>
      <c r="Q163" s="24" t="s">
        <v>1456</v>
      </c>
      <c r="R163" s="23">
        <v>0</v>
      </c>
      <c r="S163" s="22">
        <v>0</v>
      </c>
      <c r="T163" s="24"/>
      <c r="U163" s="23">
        <v>40.5</v>
      </c>
      <c r="V163" s="23">
        <v>0</v>
      </c>
      <c r="W163" s="23">
        <v>0</v>
      </c>
      <c r="X163" s="23">
        <v>102</v>
      </c>
      <c r="Y163" s="23">
        <v>0</v>
      </c>
      <c r="Z163" s="23">
        <v>142.5</v>
      </c>
      <c r="AA163" s="23">
        <v>35.5</v>
      </c>
      <c r="AB163" s="23">
        <v>0</v>
      </c>
      <c r="AC163" s="23">
        <v>0</v>
      </c>
      <c r="AD163" s="23">
        <v>0</v>
      </c>
      <c r="AE163" s="23">
        <v>0</v>
      </c>
      <c r="AF163" s="23">
        <v>35.5</v>
      </c>
      <c r="AG163" s="23">
        <v>13.6</v>
      </c>
      <c r="AH163" s="24" t="s">
        <v>1457</v>
      </c>
      <c r="AI163" s="22">
        <v>44</v>
      </c>
      <c r="AJ163" s="22">
        <v>44</v>
      </c>
      <c r="AK163" s="24" t="s">
        <v>1456</v>
      </c>
      <c r="AL163" s="24" t="s">
        <v>1457</v>
      </c>
      <c r="AM163" s="24" t="s">
        <v>1457</v>
      </c>
      <c r="AN163" s="22">
        <v>31</v>
      </c>
      <c r="AO163" s="22">
        <v>0</v>
      </c>
      <c r="AP163" s="22">
        <v>1425</v>
      </c>
      <c r="AQ163" s="22">
        <v>45069.14</v>
      </c>
      <c r="AR163" s="22">
        <v>0</v>
      </c>
      <c r="AS163" s="22">
        <v>0</v>
      </c>
      <c r="AT163" s="22">
        <v>0</v>
      </c>
      <c r="AU163" s="22">
        <v>0</v>
      </c>
      <c r="AV163" s="22">
        <v>0</v>
      </c>
      <c r="AW163" s="22">
        <v>0</v>
      </c>
      <c r="AX163" s="22">
        <v>0</v>
      </c>
      <c r="AY163" s="22">
        <v>0</v>
      </c>
      <c r="AZ163" s="24" t="s">
        <v>1612</v>
      </c>
      <c r="BA163" s="22">
        <v>63</v>
      </c>
      <c r="BB163" s="22">
        <v>59</v>
      </c>
      <c r="BC163" s="22">
        <v>6129925</v>
      </c>
      <c r="BD163" s="22">
        <v>481700</v>
      </c>
      <c r="BE163" s="22">
        <v>353350</v>
      </c>
      <c r="BF163" s="22">
        <v>0</v>
      </c>
      <c r="BG163" s="22">
        <v>6964975</v>
      </c>
      <c r="BH163" s="22">
        <v>48</v>
      </c>
      <c r="BI163" s="22">
        <v>10.6</v>
      </c>
      <c r="BJ163" s="22">
        <v>3</v>
      </c>
      <c r="BK163" s="22">
        <v>1</v>
      </c>
      <c r="BL163" s="22">
        <v>184</v>
      </c>
      <c r="BM163" s="22">
        <v>7</v>
      </c>
      <c r="BN163" s="22">
        <v>3</v>
      </c>
      <c r="BO163" s="22">
        <v>53</v>
      </c>
      <c r="BP163" s="22">
        <v>1</v>
      </c>
      <c r="BQ163" s="22">
        <v>1</v>
      </c>
    </row>
    <row r="164" spans="1:69" x14ac:dyDescent="0.35">
      <c r="A164" s="22" t="s">
        <v>114</v>
      </c>
      <c r="B164" s="22" t="s">
        <v>294</v>
      </c>
      <c r="C164" s="22" t="s">
        <v>439</v>
      </c>
      <c r="D164" s="22" t="s">
        <v>440</v>
      </c>
      <c r="E164" s="22">
        <v>43</v>
      </c>
      <c r="F164" s="22">
        <v>1668</v>
      </c>
      <c r="G164" s="22">
        <v>0</v>
      </c>
      <c r="H164" s="23">
        <v>63.55</v>
      </c>
      <c r="I164" s="24" t="s">
        <v>1456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4" t="s">
        <v>1456</v>
      </c>
      <c r="Q164" s="24" t="s">
        <v>1456</v>
      </c>
      <c r="R164" s="23">
        <v>0</v>
      </c>
      <c r="S164" s="22">
        <v>0</v>
      </c>
      <c r="T164" s="24"/>
      <c r="U164" s="23">
        <v>66.33</v>
      </c>
      <c r="V164" s="23">
        <v>0</v>
      </c>
      <c r="W164" s="23">
        <v>0</v>
      </c>
      <c r="X164" s="23">
        <v>0</v>
      </c>
      <c r="Y164" s="23">
        <v>0</v>
      </c>
      <c r="Z164" s="23">
        <v>66.33</v>
      </c>
      <c r="AA164" s="23">
        <v>50.94</v>
      </c>
      <c r="AB164" s="23">
        <v>0</v>
      </c>
      <c r="AC164" s="23">
        <v>0</v>
      </c>
      <c r="AD164" s="23">
        <v>0</v>
      </c>
      <c r="AE164" s="23">
        <v>0</v>
      </c>
      <c r="AF164" s="23">
        <v>50.94</v>
      </c>
      <c r="AG164" s="23">
        <v>25.35</v>
      </c>
      <c r="AH164" s="24" t="s">
        <v>1457</v>
      </c>
      <c r="AI164" s="22">
        <v>5</v>
      </c>
      <c r="AJ164" s="22">
        <v>5</v>
      </c>
      <c r="AK164" s="24" t="s">
        <v>1457</v>
      </c>
      <c r="AL164" s="24" t="s">
        <v>1457</v>
      </c>
      <c r="AM164" s="24" t="s">
        <v>1456</v>
      </c>
      <c r="AN164" s="22">
        <v>0</v>
      </c>
      <c r="AO164" s="22">
        <v>0</v>
      </c>
      <c r="AP164" s="22">
        <v>2097</v>
      </c>
      <c r="AQ164" s="22">
        <v>68062.5</v>
      </c>
      <c r="AR164" s="22">
        <v>0</v>
      </c>
      <c r="AS164" s="22">
        <v>0</v>
      </c>
      <c r="AT164" s="22">
        <v>0</v>
      </c>
      <c r="AU164" s="22">
        <v>0</v>
      </c>
      <c r="AV164" s="22">
        <v>1</v>
      </c>
      <c r="AW164" s="22">
        <v>1</v>
      </c>
      <c r="AX164" s="22">
        <v>0</v>
      </c>
      <c r="AY164" s="22">
        <v>0</v>
      </c>
      <c r="AZ164" s="24" t="s">
        <v>1613</v>
      </c>
      <c r="BA164" s="22">
        <v>116</v>
      </c>
      <c r="BB164" s="22">
        <v>116</v>
      </c>
      <c r="BC164" s="22">
        <v>2587979</v>
      </c>
      <c r="BD164" s="22">
        <v>1259647</v>
      </c>
      <c r="BE164" s="22">
        <v>0</v>
      </c>
      <c r="BF164" s="22">
        <v>0</v>
      </c>
      <c r="BG164" s="22">
        <v>3847626</v>
      </c>
      <c r="BH164" s="22">
        <v>89</v>
      </c>
      <c r="BI164" s="22">
        <v>14</v>
      </c>
      <c r="BJ164" s="22">
        <v>0</v>
      </c>
      <c r="BK164" s="22">
        <v>1</v>
      </c>
      <c r="BL164" s="22">
        <v>657</v>
      </c>
      <c r="BM164" s="22">
        <v>2.5</v>
      </c>
      <c r="BN164" s="22">
        <v>0</v>
      </c>
      <c r="BO164" s="22">
        <v>0</v>
      </c>
      <c r="BP164" s="22">
        <v>0</v>
      </c>
      <c r="BQ164" s="22">
        <v>3</v>
      </c>
    </row>
    <row r="165" spans="1:69" x14ac:dyDescent="0.35">
      <c r="A165" s="22" t="s">
        <v>114</v>
      </c>
      <c r="B165" s="22" t="s">
        <v>294</v>
      </c>
      <c r="C165" s="22" t="s">
        <v>441</v>
      </c>
      <c r="D165" s="22" t="s">
        <v>442</v>
      </c>
      <c r="E165" s="22">
        <v>23</v>
      </c>
      <c r="F165" s="22">
        <v>2053</v>
      </c>
      <c r="G165" s="22">
        <v>0</v>
      </c>
      <c r="H165" s="23">
        <v>61</v>
      </c>
      <c r="I165" s="24" t="s">
        <v>1457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4" t="s">
        <v>1456</v>
      </c>
      <c r="Q165" s="24" t="s">
        <v>1457</v>
      </c>
      <c r="R165" s="23">
        <v>0.4</v>
      </c>
      <c r="S165" s="22">
        <v>0</v>
      </c>
      <c r="T165" s="24"/>
      <c r="U165" s="23">
        <v>35</v>
      </c>
      <c r="V165" s="23">
        <v>0</v>
      </c>
      <c r="W165" s="23">
        <v>0</v>
      </c>
      <c r="X165" s="23">
        <v>0</v>
      </c>
      <c r="Y165" s="23">
        <v>0</v>
      </c>
      <c r="Z165" s="23">
        <v>35</v>
      </c>
      <c r="AA165" s="23">
        <v>25</v>
      </c>
      <c r="AB165" s="23">
        <v>0</v>
      </c>
      <c r="AC165" s="23">
        <v>0</v>
      </c>
      <c r="AD165" s="23">
        <v>0</v>
      </c>
      <c r="AE165" s="23">
        <v>0</v>
      </c>
      <c r="AF165" s="23">
        <v>25</v>
      </c>
      <c r="AG165" s="23">
        <v>1</v>
      </c>
      <c r="AH165" s="24" t="s">
        <v>1457</v>
      </c>
      <c r="AI165" s="22">
        <v>2</v>
      </c>
      <c r="AJ165" s="22">
        <v>2</v>
      </c>
      <c r="AK165" s="24" t="s">
        <v>1456</v>
      </c>
      <c r="AL165" s="24" t="s">
        <v>1457</v>
      </c>
      <c r="AM165" s="24" t="s">
        <v>1457</v>
      </c>
      <c r="AN165" s="22">
        <v>4</v>
      </c>
      <c r="AO165" s="22">
        <v>0</v>
      </c>
      <c r="AP165" s="22">
        <v>926</v>
      </c>
      <c r="AQ165" s="22">
        <v>29488</v>
      </c>
      <c r="AR165" s="22">
        <v>0</v>
      </c>
      <c r="AS165" s="22">
        <v>0</v>
      </c>
      <c r="AT165" s="22">
        <v>0</v>
      </c>
      <c r="AU165" s="22">
        <v>0</v>
      </c>
      <c r="AV165" s="22">
        <v>0</v>
      </c>
      <c r="AW165" s="22">
        <v>0</v>
      </c>
      <c r="AX165" s="22">
        <v>0</v>
      </c>
      <c r="AY165" s="22">
        <v>0</v>
      </c>
      <c r="AZ165" s="24" t="s">
        <v>1614</v>
      </c>
      <c r="BA165" s="22">
        <v>42</v>
      </c>
      <c r="BB165" s="22">
        <v>41</v>
      </c>
      <c r="BC165" s="22">
        <v>940563</v>
      </c>
      <c r="BD165" s="22">
        <v>141300</v>
      </c>
      <c r="BE165" s="22">
        <v>400000</v>
      </c>
      <c r="BF165" s="22">
        <v>10000</v>
      </c>
      <c r="BG165" s="22">
        <v>1491863</v>
      </c>
      <c r="BH165" s="22">
        <v>15</v>
      </c>
      <c r="BI165" s="22">
        <v>5</v>
      </c>
      <c r="BJ165" s="22">
        <v>0</v>
      </c>
      <c r="BK165" s="22">
        <v>1</v>
      </c>
      <c r="BL165" s="22">
        <v>129</v>
      </c>
      <c r="BM165" s="22">
        <v>4</v>
      </c>
      <c r="BN165" s="22">
        <v>0</v>
      </c>
      <c r="BO165" s="22">
        <v>0</v>
      </c>
      <c r="BP165" s="22">
        <v>0</v>
      </c>
      <c r="BQ165" s="22">
        <v>0</v>
      </c>
    </row>
    <row r="166" spans="1:69" x14ac:dyDescent="0.35">
      <c r="A166" s="22" t="s">
        <v>114</v>
      </c>
      <c r="B166" s="22" t="s">
        <v>294</v>
      </c>
      <c r="C166" s="22" t="s">
        <v>443</v>
      </c>
      <c r="D166" s="22" t="s">
        <v>444</v>
      </c>
      <c r="E166" s="22">
        <v>20</v>
      </c>
      <c r="F166" s="22">
        <v>1123</v>
      </c>
      <c r="G166" s="22">
        <v>0</v>
      </c>
      <c r="H166" s="23">
        <v>40</v>
      </c>
      <c r="I166" s="24" t="s">
        <v>1456</v>
      </c>
      <c r="J166" s="22">
        <v>0</v>
      </c>
      <c r="K166" s="22">
        <v>0</v>
      </c>
      <c r="L166" s="22">
        <v>0</v>
      </c>
      <c r="M166" s="22">
        <v>0</v>
      </c>
      <c r="N166" s="22">
        <v>0</v>
      </c>
      <c r="O166" s="22">
        <v>0</v>
      </c>
      <c r="P166" s="24" t="s">
        <v>1456</v>
      </c>
      <c r="Q166" s="24" t="s">
        <v>1456</v>
      </c>
      <c r="R166" s="23">
        <v>0</v>
      </c>
      <c r="S166" s="22">
        <v>0</v>
      </c>
      <c r="T166" s="24"/>
      <c r="U166" s="23">
        <v>35</v>
      </c>
      <c r="V166" s="23">
        <v>0</v>
      </c>
      <c r="W166" s="23">
        <v>0</v>
      </c>
      <c r="X166" s="23">
        <v>0</v>
      </c>
      <c r="Y166" s="23">
        <v>0</v>
      </c>
      <c r="Z166" s="23">
        <v>35</v>
      </c>
      <c r="AA166" s="23">
        <v>31.5</v>
      </c>
      <c r="AB166" s="23">
        <v>0</v>
      </c>
      <c r="AC166" s="23">
        <v>0</v>
      </c>
      <c r="AD166" s="23">
        <v>0</v>
      </c>
      <c r="AE166" s="23">
        <v>0</v>
      </c>
      <c r="AF166" s="23">
        <v>31.5</v>
      </c>
      <c r="AG166" s="23">
        <v>6</v>
      </c>
      <c r="AH166" s="24" t="s">
        <v>1456</v>
      </c>
      <c r="AI166" s="22">
        <v>0</v>
      </c>
      <c r="AJ166" s="22">
        <v>0</v>
      </c>
      <c r="AK166" s="24" t="s">
        <v>1456</v>
      </c>
      <c r="AL166" s="24" t="s">
        <v>1456</v>
      </c>
      <c r="AM166" s="24" t="s">
        <v>1456</v>
      </c>
      <c r="AN166" s="22">
        <v>0</v>
      </c>
      <c r="AO166" s="22">
        <v>0</v>
      </c>
      <c r="AP166" s="22">
        <v>1222</v>
      </c>
      <c r="AQ166" s="22">
        <v>42795</v>
      </c>
      <c r="AR166" s="22">
        <v>0</v>
      </c>
      <c r="AS166" s="22">
        <v>0</v>
      </c>
      <c r="AT166" s="22">
        <v>0</v>
      </c>
      <c r="AU166" s="22">
        <v>0</v>
      </c>
      <c r="AV166" s="22">
        <v>0</v>
      </c>
      <c r="AW166" s="22">
        <v>0</v>
      </c>
      <c r="AX166" s="22">
        <v>0</v>
      </c>
      <c r="AY166" s="22">
        <v>0</v>
      </c>
      <c r="AZ166" s="24" t="s">
        <v>1615</v>
      </c>
      <c r="BA166" s="22">
        <v>27</v>
      </c>
      <c r="BB166" s="22">
        <v>26</v>
      </c>
      <c r="BC166" s="22">
        <v>31900</v>
      </c>
      <c r="BD166" s="22">
        <v>2757570</v>
      </c>
      <c r="BE166" s="22">
        <v>0</v>
      </c>
      <c r="BF166" s="22">
        <v>600000</v>
      </c>
      <c r="BG166" s="22">
        <v>3389470</v>
      </c>
      <c r="BH166" s="22">
        <v>14</v>
      </c>
      <c r="BI166" s="22">
        <v>21</v>
      </c>
      <c r="BJ166" s="22">
        <v>2</v>
      </c>
      <c r="BK166" s="22">
        <v>1</v>
      </c>
      <c r="BL166" s="22">
        <v>250</v>
      </c>
      <c r="BM166" s="22">
        <v>7</v>
      </c>
      <c r="BN166" s="22">
        <v>2</v>
      </c>
      <c r="BO166" s="22">
        <v>115</v>
      </c>
      <c r="BP166" s="22">
        <v>4</v>
      </c>
      <c r="BQ166" s="22">
        <v>0</v>
      </c>
    </row>
    <row r="167" spans="1:69" x14ac:dyDescent="0.35">
      <c r="A167" s="22" t="s">
        <v>114</v>
      </c>
      <c r="B167" s="22" t="s">
        <v>294</v>
      </c>
      <c r="C167" s="22" t="s">
        <v>445</v>
      </c>
      <c r="D167" s="22" t="s">
        <v>446</v>
      </c>
      <c r="E167" s="22">
        <v>62</v>
      </c>
      <c r="F167" s="22">
        <v>1294</v>
      </c>
      <c r="G167" s="22">
        <v>0</v>
      </c>
      <c r="H167" s="23">
        <v>54.54</v>
      </c>
      <c r="I167" s="24" t="s">
        <v>1456</v>
      </c>
      <c r="J167" s="22">
        <v>0</v>
      </c>
      <c r="K167" s="22">
        <v>0</v>
      </c>
      <c r="L167" s="22">
        <v>0</v>
      </c>
      <c r="M167" s="22">
        <v>0</v>
      </c>
      <c r="N167" s="22">
        <v>0</v>
      </c>
      <c r="O167" s="22">
        <v>0</v>
      </c>
      <c r="P167" s="24" t="s">
        <v>1456</v>
      </c>
      <c r="Q167" s="24" t="s">
        <v>1456</v>
      </c>
      <c r="R167" s="23">
        <v>0</v>
      </c>
      <c r="S167" s="22">
        <v>0</v>
      </c>
      <c r="T167" s="24"/>
      <c r="U167" s="23">
        <v>55.14</v>
      </c>
      <c r="V167" s="23">
        <v>0</v>
      </c>
      <c r="W167" s="23">
        <v>0</v>
      </c>
      <c r="X167" s="23">
        <v>0</v>
      </c>
      <c r="Y167" s="23">
        <v>0</v>
      </c>
      <c r="Z167" s="23">
        <v>55.14</v>
      </c>
      <c r="AA167" s="23">
        <v>56.33</v>
      </c>
      <c r="AB167" s="23">
        <v>0</v>
      </c>
      <c r="AC167" s="23">
        <v>0</v>
      </c>
      <c r="AD167" s="23">
        <v>0</v>
      </c>
      <c r="AE167" s="23">
        <v>0</v>
      </c>
      <c r="AF167" s="23">
        <v>56.33</v>
      </c>
      <c r="AG167" s="23">
        <v>20.38</v>
      </c>
      <c r="AH167" s="24" t="s">
        <v>1457</v>
      </c>
      <c r="AI167" s="22">
        <v>12</v>
      </c>
      <c r="AJ167" s="22">
        <v>12</v>
      </c>
      <c r="AK167" s="24" t="s">
        <v>1457</v>
      </c>
      <c r="AL167" s="24" t="s">
        <v>1457</v>
      </c>
      <c r="AM167" s="24" t="s">
        <v>1457</v>
      </c>
      <c r="AN167" s="22">
        <v>18</v>
      </c>
      <c r="AO167" s="22">
        <v>0</v>
      </c>
      <c r="AP167" s="22">
        <v>3002</v>
      </c>
      <c r="AQ167" s="22">
        <v>67796</v>
      </c>
      <c r="AR167" s="22">
        <v>0</v>
      </c>
      <c r="AS167" s="22">
        <v>0</v>
      </c>
      <c r="AT167" s="22">
        <v>0</v>
      </c>
      <c r="AU167" s="22">
        <v>0</v>
      </c>
      <c r="AV167" s="22">
        <v>0</v>
      </c>
      <c r="AW167" s="22">
        <v>0</v>
      </c>
      <c r="AX167" s="22">
        <v>0</v>
      </c>
      <c r="AY167" s="22">
        <v>0</v>
      </c>
      <c r="AZ167" s="24" t="s">
        <v>1616</v>
      </c>
      <c r="BA167" s="22">
        <v>80</v>
      </c>
      <c r="BB167" s="22">
        <v>80</v>
      </c>
      <c r="BC167" s="22">
        <v>3029000</v>
      </c>
      <c r="BD167" s="22">
        <v>248000</v>
      </c>
      <c r="BE167" s="22">
        <v>589000</v>
      </c>
      <c r="BF167" s="22">
        <v>928000</v>
      </c>
      <c r="BG167" s="22">
        <v>4794000</v>
      </c>
      <c r="BH167" s="22">
        <v>65</v>
      </c>
      <c r="BI167" s="22">
        <v>14</v>
      </c>
      <c r="BJ167" s="22">
        <v>2</v>
      </c>
      <c r="BK167" s="22">
        <v>1</v>
      </c>
      <c r="BL167" s="22">
        <v>579</v>
      </c>
      <c r="BM167" s="22">
        <v>10</v>
      </c>
      <c r="BN167" s="22">
        <v>2</v>
      </c>
      <c r="BO167" s="22">
        <v>45</v>
      </c>
      <c r="BP167" s="22">
        <v>1</v>
      </c>
      <c r="BQ167" s="22">
        <v>2</v>
      </c>
    </row>
    <row r="168" spans="1:69" x14ac:dyDescent="0.35">
      <c r="A168" s="22" t="s">
        <v>114</v>
      </c>
      <c r="B168" s="22" t="s">
        <v>294</v>
      </c>
      <c r="C168" s="22" t="s">
        <v>447</v>
      </c>
      <c r="D168" s="22" t="s">
        <v>448</v>
      </c>
      <c r="E168" s="22">
        <v>4</v>
      </c>
      <c r="F168" s="22">
        <v>268</v>
      </c>
      <c r="G168" s="22">
        <v>0</v>
      </c>
      <c r="H168" s="23">
        <v>14</v>
      </c>
      <c r="I168" s="24" t="s">
        <v>1456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0</v>
      </c>
      <c r="P168" s="24" t="s">
        <v>1456</v>
      </c>
      <c r="Q168" s="24" t="s">
        <v>1456</v>
      </c>
      <c r="R168" s="23">
        <v>0</v>
      </c>
      <c r="S168" s="22">
        <v>0</v>
      </c>
      <c r="T168" s="24"/>
      <c r="U168" s="23">
        <v>13</v>
      </c>
      <c r="V168" s="23">
        <v>0</v>
      </c>
      <c r="W168" s="23">
        <v>0</v>
      </c>
      <c r="X168" s="23">
        <v>0</v>
      </c>
      <c r="Y168" s="23">
        <v>0</v>
      </c>
      <c r="Z168" s="23">
        <v>13</v>
      </c>
      <c r="AA168" s="23">
        <v>15</v>
      </c>
      <c r="AB168" s="23">
        <v>0</v>
      </c>
      <c r="AC168" s="23">
        <v>0</v>
      </c>
      <c r="AD168" s="23">
        <v>0</v>
      </c>
      <c r="AE168" s="23">
        <v>0</v>
      </c>
      <c r="AF168" s="23">
        <v>15</v>
      </c>
      <c r="AG168" s="23">
        <v>4</v>
      </c>
      <c r="AH168" s="24" t="s">
        <v>1457</v>
      </c>
      <c r="AI168" s="22">
        <v>3</v>
      </c>
      <c r="AJ168" s="22">
        <v>3</v>
      </c>
      <c r="AK168" s="24" t="s">
        <v>1456</v>
      </c>
      <c r="AL168" s="24" t="s">
        <v>1457</v>
      </c>
      <c r="AM168" s="24" t="s">
        <v>1457</v>
      </c>
      <c r="AN168" s="22">
        <v>10</v>
      </c>
      <c r="AO168" s="22">
        <v>0</v>
      </c>
      <c r="AP168" s="22">
        <v>397</v>
      </c>
      <c r="AQ168" s="22">
        <v>13652</v>
      </c>
      <c r="AR168" s="22">
        <v>1</v>
      </c>
      <c r="AS168" s="22">
        <v>0</v>
      </c>
      <c r="AT168" s="22">
        <v>1</v>
      </c>
      <c r="AU168" s="22">
        <v>0</v>
      </c>
      <c r="AV168" s="22">
        <v>0</v>
      </c>
      <c r="AW168" s="22">
        <v>0</v>
      </c>
      <c r="AX168" s="22">
        <v>0</v>
      </c>
      <c r="AY168" s="22">
        <v>0</v>
      </c>
      <c r="AZ168" s="24" t="s">
        <v>1617</v>
      </c>
      <c r="BA168" s="22">
        <v>15</v>
      </c>
      <c r="BB168" s="22">
        <v>14</v>
      </c>
      <c r="BC168" s="22">
        <v>77500</v>
      </c>
      <c r="BD168" s="22">
        <v>816000</v>
      </c>
      <c r="BE168" s="22">
        <v>0</v>
      </c>
      <c r="BF168" s="22">
        <v>0</v>
      </c>
      <c r="BG168" s="22">
        <v>893500</v>
      </c>
      <c r="BH168" s="22">
        <v>3</v>
      </c>
      <c r="BI168" s="22">
        <v>3</v>
      </c>
      <c r="BJ168" s="22">
        <v>0</v>
      </c>
      <c r="BK168" s="22">
        <v>0</v>
      </c>
      <c r="BL168" s="22">
        <v>0</v>
      </c>
      <c r="BM168" s="22">
        <v>0</v>
      </c>
      <c r="BN168" s="22">
        <v>0</v>
      </c>
      <c r="BO168" s="22">
        <v>0</v>
      </c>
      <c r="BP168" s="22">
        <v>0</v>
      </c>
      <c r="BQ168" s="22">
        <v>0</v>
      </c>
    </row>
    <row r="169" spans="1:69" x14ac:dyDescent="0.35">
      <c r="A169" s="22" t="s">
        <v>114</v>
      </c>
      <c r="B169" s="22" t="s">
        <v>294</v>
      </c>
      <c r="C169" s="22" t="s">
        <v>449</v>
      </c>
      <c r="D169" s="22" t="s">
        <v>450</v>
      </c>
      <c r="E169" s="22">
        <v>11</v>
      </c>
      <c r="F169" s="22">
        <v>1315</v>
      </c>
      <c r="G169" s="22">
        <v>0</v>
      </c>
      <c r="H169" s="23">
        <v>29.38</v>
      </c>
      <c r="I169" s="24" t="s">
        <v>1456</v>
      </c>
      <c r="J169" s="22">
        <v>0</v>
      </c>
      <c r="K169" s="22">
        <v>0</v>
      </c>
      <c r="L169" s="22">
        <v>0</v>
      </c>
      <c r="M169" s="22">
        <v>0</v>
      </c>
      <c r="N169" s="22">
        <v>0</v>
      </c>
      <c r="O169" s="22">
        <v>0</v>
      </c>
      <c r="P169" s="24" t="s">
        <v>1456</v>
      </c>
      <c r="Q169" s="24" t="s">
        <v>1456</v>
      </c>
      <c r="R169" s="23">
        <v>0</v>
      </c>
      <c r="S169" s="22">
        <v>0</v>
      </c>
      <c r="T169" s="24"/>
      <c r="U169" s="23">
        <v>0</v>
      </c>
      <c r="V169" s="23">
        <v>0</v>
      </c>
      <c r="W169" s="23">
        <v>0</v>
      </c>
      <c r="X169" s="23">
        <v>25.036999999999999</v>
      </c>
      <c r="Y169" s="23">
        <v>0</v>
      </c>
      <c r="Z169" s="23">
        <v>25.036999999999999</v>
      </c>
      <c r="AA169" s="23">
        <v>0</v>
      </c>
      <c r="AB169" s="23">
        <v>0</v>
      </c>
      <c r="AC169" s="23">
        <v>0</v>
      </c>
      <c r="AD169" s="23">
        <v>19.762</v>
      </c>
      <c r="AE169" s="23">
        <v>0</v>
      </c>
      <c r="AF169" s="23">
        <v>19.762</v>
      </c>
      <c r="AG169" s="23">
        <v>1.41</v>
      </c>
      <c r="AH169" s="24" t="s">
        <v>1456</v>
      </c>
      <c r="AI169" s="22">
        <v>0</v>
      </c>
      <c r="AJ169" s="22">
        <v>0</v>
      </c>
      <c r="AK169" s="24" t="s">
        <v>1456</v>
      </c>
      <c r="AL169" s="24" t="s">
        <v>1456</v>
      </c>
      <c r="AM169" s="24" t="s">
        <v>1456</v>
      </c>
      <c r="AN169" s="22">
        <v>0</v>
      </c>
      <c r="AO169" s="22">
        <v>0</v>
      </c>
      <c r="AP169" s="22">
        <v>992</v>
      </c>
      <c r="AQ169" s="22">
        <v>24209.13</v>
      </c>
      <c r="AR169" s="22">
        <v>0</v>
      </c>
      <c r="AS169" s="22">
        <v>0</v>
      </c>
      <c r="AT169" s="22">
        <v>0</v>
      </c>
      <c r="AU169" s="22">
        <v>0</v>
      </c>
      <c r="AV169" s="22">
        <v>0</v>
      </c>
      <c r="AW169" s="22">
        <v>0</v>
      </c>
      <c r="AX169" s="22">
        <v>0</v>
      </c>
      <c r="AY169" s="22">
        <v>0</v>
      </c>
      <c r="AZ169" s="24" t="s">
        <v>1618</v>
      </c>
      <c r="BA169" s="22">
        <v>15</v>
      </c>
      <c r="BB169" s="22">
        <v>14</v>
      </c>
      <c r="BC169" s="22">
        <v>387910</v>
      </c>
      <c r="BD169" s="22">
        <v>0</v>
      </c>
      <c r="BE169" s="22">
        <v>0</v>
      </c>
      <c r="BF169" s="22">
        <v>0</v>
      </c>
      <c r="BG169" s="22">
        <v>387910</v>
      </c>
      <c r="BH169" s="22">
        <v>10</v>
      </c>
      <c r="BI169" s="22">
        <v>20</v>
      </c>
      <c r="BJ169" s="22">
        <v>1</v>
      </c>
      <c r="BK169" s="22">
        <v>1</v>
      </c>
      <c r="BL169" s="22">
        <v>111</v>
      </c>
      <c r="BM169" s="22">
        <v>1</v>
      </c>
      <c r="BN169" s="22">
        <v>1</v>
      </c>
      <c r="BO169" s="22">
        <v>60</v>
      </c>
      <c r="BP169" s="22">
        <v>3</v>
      </c>
      <c r="BQ169" s="22">
        <v>0</v>
      </c>
    </row>
    <row r="170" spans="1:69" x14ac:dyDescent="0.35">
      <c r="A170" s="22" t="s">
        <v>114</v>
      </c>
      <c r="B170" s="22" t="s">
        <v>294</v>
      </c>
      <c r="C170" s="22" t="s">
        <v>451</v>
      </c>
      <c r="D170" s="22" t="s">
        <v>452</v>
      </c>
      <c r="E170" s="22">
        <v>67</v>
      </c>
      <c r="F170" s="22">
        <v>1511</v>
      </c>
      <c r="G170" s="22">
        <v>0</v>
      </c>
      <c r="H170" s="23">
        <v>50.6</v>
      </c>
      <c r="I170" s="24" t="s">
        <v>1456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0</v>
      </c>
      <c r="P170" s="24" t="s">
        <v>1456</v>
      </c>
      <c r="Q170" s="24" t="s">
        <v>1456</v>
      </c>
      <c r="R170" s="23">
        <v>0</v>
      </c>
      <c r="S170" s="22">
        <v>0</v>
      </c>
      <c r="T170" s="24"/>
      <c r="U170" s="23">
        <v>51.2</v>
      </c>
      <c r="V170" s="23">
        <v>0</v>
      </c>
      <c r="W170" s="23">
        <v>0</v>
      </c>
      <c r="X170" s="23">
        <v>0</v>
      </c>
      <c r="Y170" s="23">
        <v>0</v>
      </c>
      <c r="Z170" s="23">
        <v>51.2</v>
      </c>
      <c r="AA170" s="23">
        <v>45.7</v>
      </c>
      <c r="AB170" s="23">
        <v>0</v>
      </c>
      <c r="AC170" s="23">
        <v>0</v>
      </c>
      <c r="AD170" s="23">
        <v>0</v>
      </c>
      <c r="AE170" s="23">
        <v>0</v>
      </c>
      <c r="AF170" s="23">
        <v>45.7</v>
      </c>
      <c r="AG170" s="23">
        <v>9.8000000000000007</v>
      </c>
      <c r="AH170" s="24" t="s">
        <v>1457</v>
      </c>
      <c r="AI170" s="22">
        <v>2</v>
      </c>
      <c r="AJ170" s="22">
        <v>2</v>
      </c>
      <c r="AK170" s="24" t="s">
        <v>1457</v>
      </c>
      <c r="AL170" s="24" t="s">
        <v>1457</v>
      </c>
      <c r="AM170" s="24" t="s">
        <v>1457</v>
      </c>
      <c r="AN170" s="22">
        <v>4</v>
      </c>
      <c r="AO170" s="22">
        <v>0</v>
      </c>
      <c r="AP170" s="22">
        <v>2274</v>
      </c>
      <c r="AQ170" s="22">
        <v>60296</v>
      </c>
      <c r="AR170" s="22">
        <v>1</v>
      </c>
      <c r="AS170" s="22">
        <v>1</v>
      </c>
      <c r="AT170" s="22">
        <v>0</v>
      </c>
      <c r="AU170" s="22">
        <v>0</v>
      </c>
      <c r="AV170" s="22">
        <v>0</v>
      </c>
      <c r="AW170" s="22">
        <v>0</v>
      </c>
      <c r="AX170" s="22">
        <v>0</v>
      </c>
      <c r="AY170" s="22">
        <v>0</v>
      </c>
      <c r="AZ170" s="24" t="s">
        <v>1619</v>
      </c>
      <c r="BA170" s="22">
        <v>98</v>
      </c>
      <c r="BB170" s="22">
        <v>93</v>
      </c>
      <c r="BC170" s="22">
        <v>1080000</v>
      </c>
      <c r="BD170" s="22">
        <v>0</v>
      </c>
      <c r="BE170" s="22">
        <v>0</v>
      </c>
      <c r="BF170" s="22">
        <v>0</v>
      </c>
      <c r="BG170" s="22">
        <v>1080000</v>
      </c>
      <c r="BH170" s="22">
        <v>0</v>
      </c>
      <c r="BI170" s="22">
        <v>4</v>
      </c>
      <c r="BJ170" s="22">
        <v>0</v>
      </c>
      <c r="BK170" s="22">
        <v>1</v>
      </c>
      <c r="BL170" s="22">
        <v>507</v>
      </c>
      <c r="BM170" s="22">
        <v>14</v>
      </c>
      <c r="BN170" s="22">
        <v>0</v>
      </c>
      <c r="BO170" s="22">
        <v>0</v>
      </c>
      <c r="BP170" s="22">
        <v>12</v>
      </c>
      <c r="BQ170" s="22">
        <v>0</v>
      </c>
    </row>
    <row r="171" spans="1:69" x14ac:dyDescent="0.35">
      <c r="A171" s="22" t="s">
        <v>114</v>
      </c>
      <c r="B171" s="22" t="s">
        <v>294</v>
      </c>
      <c r="C171" s="22" t="s">
        <v>453</v>
      </c>
      <c r="D171" s="22" t="s">
        <v>454</v>
      </c>
      <c r="E171" s="22">
        <v>9</v>
      </c>
      <c r="F171" s="22">
        <v>412</v>
      </c>
      <c r="G171" s="22">
        <v>0</v>
      </c>
      <c r="H171" s="23">
        <v>24</v>
      </c>
      <c r="I171" s="24" t="s">
        <v>1456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24" t="s">
        <v>1456</v>
      </c>
      <c r="Q171" s="24" t="s">
        <v>1456</v>
      </c>
      <c r="R171" s="23">
        <v>0</v>
      </c>
      <c r="S171" s="22">
        <v>0</v>
      </c>
      <c r="T171" s="24"/>
      <c r="U171" s="23">
        <v>20</v>
      </c>
      <c r="V171" s="23">
        <v>0</v>
      </c>
      <c r="W171" s="23">
        <v>0</v>
      </c>
      <c r="X171" s="23">
        <v>0</v>
      </c>
      <c r="Y171" s="23">
        <v>0</v>
      </c>
      <c r="Z171" s="23">
        <v>20</v>
      </c>
      <c r="AA171" s="23">
        <v>13</v>
      </c>
      <c r="AB171" s="23">
        <v>0</v>
      </c>
      <c r="AC171" s="23">
        <v>0</v>
      </c>
      <c r="AD171" s="23">
        <v>0</v>
      </c>
      <c r="AE171" s="23">
        <v>0</v>
      </c>
      <c r="AF171" s="23">
        <v>13</v>
      </c>
      <c r="AG171" s="23">
        <v>5</v>
      </c>
      <c r="AH171" s="24" t="s">
        <v>1456</v>
      </c>
      <c r="AI171" s="22">
        <v>0</v>
      </c>
      <c r="AJ171" s="22">
        <v>0</v>
      </c>
      <c r="AK171" s="24" t="s">
        <v>1456</v>
      </c>
      <c r="AL171" s="24" t="s">
        <v>1456</v>
      </c>
      <c r="AM171" s="24" t="s">
        <v>1456</v>
      </c>
      <c r="AN171" s="22">
        <v>0</v>
      </c>
      <c r="AO171" s="22">
        <v>0</v>
      </c>
      <c r="AP171" s="22">
        <v>464</v>
      </c>
      <c r="AQ171" s="22">
        <v>50</v>
      </c>
      <c r="AR171" s="22">
        <v>0</v>
      </c>
      <c r="AS171" s="22">
        <v>0</v>
      </c>
      <c r="AT171" s="22">
        <v>0</v>
      </c>
      <c r="AU171" s="22">
        <v>0</v>
      </c>
      <c r="AV171" s="22">
        <v>1</v>
      </c>
      <c r="AW171" s="22">
        <v>0</v>
      </c>
      <c r="AX171" s="22">
        <v>1</v>
      </c>
      <c r="AY171" s="22">
        <v>0</v>
      </c>
      <c r="AZ171" s="24" t="s">
        <v>1620</v>
      </c>
      <c r="BA171" s="22">
        <v>25</v>
      </c>
      <c r="BB171" s="22">
        <v>25</v>
      </c>
      <c r="BC171" s="22">
        <v>0</v>
      </c>
      <c r="BD171" s="22">
        <v>2</v>
      </c>
      <c r="BE171" s="22">
        <v>0</v>
      </c>
      <c r="BF171" s="22">
        <v>0</v>
      </c>
      <c r="BG171" s="22">
        <v>2</v>
      </c>
      <c r="BH171" s="22">
        <v>10</v>
      </c>
      <c r="BI171" s="22">
        <v>0</v>
      </c>
      <c r="BJ171" s="22">
        <v>1</v>
      </c>
      <c r="BK171" s="22">
        <v>1</v>
      </c>
      <c r="BL171" s="22">
        <v>14</v>
      </c>
      <c r="BM171" s="22">
        <v>2</v>
      </c>
      <c r="BN171" s="22">
        <v>1</v>
      </c>
      <c r="BO171" s="22">
        <v>90</v>
      </c>
      <c r="BP171" s="22">
        <v>1</v>
      </c>
      <c r="BQ171" s="22">
        <v>0</v>
      </c>
    </row>
    <row r="172" spans="1:69" x14ac:dyDescent="0.35">
      <c r="A172" s="22" t="s">
        <v>114</v>
      </c>
      <c r="B172" s="22" t="s">
        <v>294</v>
      </c>
      <c r="C172" s="22" t="s">
        <v>455</v>
      </c>
      <c r="D172" s="22" t="s">
        <v>456</v>
      </c>
      <c r="E172" s="22">
        <v>8</v>
      </c>
      <c r="F172" s="22">
        <v>327</v>
      </c>
      <c r="G172" s="22">
        <v>0</v>
      </c>
      <c r="H172" s="23">
        <v>18</v>
      </c>
      <c r="I172" s="24" t="s">
        <v>1456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24" t="s">
        <v>1456</v>
      </c>
      <c r="Q172" s="24" t="s">
        <v>1456</v>
      </c>
      <c r="R172" s="23">
        <v>0</v>
      </c>
      <c r="S172" s="22">
        <v>0</v>
      </c>
      <c r="T172" s="24"/>
      <c r="U172" s="23">
        <v>12</v>
      </c>
      <c r="V172" s="23">
        <v>0</v>
      </c>
      <c r="W172" s="23">
        <v>0</v>
      </c>
      <c r="X172" s="23">
        <v>0</v>
      </c>
      <c r="Y172" s="23">
        <v>0</v>
      </c>
      <c r="Z172" s="23">
        <v>12</v>
      </c>
      <c r="AA172" s="23">
        <v>12</v>
      </c>
      <c r="AB172" s="23">
        <v>0</v>
      </c>
      <c r="AC172" s="23">
        <v>0</v>
      </c>
      <c r="AD172" s="23">
        <v>0</v>
      </c>
      <c r="AE172" s="23">
        <v>0</v>
      </c>
      <c r="AF172" s="23">
        <v>12</v>
      </c>
      <c r="AG172" s="23">
        <v>1</v>
      </c>
      <c r="AH172" s="24" t="s">
        <v>1457</v>
      </c>
      <c r="AI172" s="22">
        <v>2</v>
      </c>
      <c r="AJ172" s="22">
        <v>2</v>
      </c>
      <c r="AK172" s="24" t="s">
        <v>1457</v>
      </c>
      <c r="AL172" s="24" t="s">
        <v>1457</v>
      </c>
      <c r="AM172" s="24" t="s">
        <v>1457</v>
      </c>
      <c r="AN172" s="22">
        <v>5</v>
      </c>
      <c r="AO172" s="22">
        <v>0</v>
      </c>
      <c r="AP172" s="22">
        <v>456</v>
      </c>
      <c r="AQ172" s="22">
        <v>19433.599999999999</v>
      </c>
      <c r="AR172" s="22">
        <v>0</v>
      </c>
      <c r="AS172" s="22">
        <v>0</v>
      </c>
      <c r="AT172" s="22">
        <v>0</v>
      </c>
      <c r="AU172" s="22">
        <v>0</v>
      </c>
      <c r="AV172" s="22">
        <v>0</v>
      </c>
      <c r="AW172" s="22">
        <v>0</v>
      </c>
      <c r="AX172" s="22">
        <v>0</v>
      </c>
      <c r="AY172" s="22">
        <v>0</v>
      </c>
      <c r="AZ172" s="24" t="s">
        <v>1621</v>
      </c>
      <c r="BA172" s="22">
        <v>17</v>
      </c>
      <c r="BB172" s="22">
        <v>16</v>
      </c>
      <c r="BC172" s="22">
        <v>76845</v>
      </c>
      <c r="BD172" s="22">
        <v>1232167</v>
      </c>
      <c r="BE172" s="22">
        <v>0</v>
      </c>
      <c r="BF172" s="22">
        <v>0</v>
      </c>
      <c r="BG172" s="22">
        <v>1309012</v>
      </c>
      <c r="BH172" s="22">
        <v>5</v>
      </c>
      <c r="BI172" s="22">
        <v>14</v>
      </c>
      <c r="BJ172" s="22">
        <v>0</v>
      </c>
      <c r="BK172" s="22">
        <v>0</v>
      </c>
      <c r="BL172" s="22">
        <v>0</v>
      </c>
      <c r="BM172" s="22">
        <v>0</v>
      </c>
      <c r="BN172" s="22">
        <v>0</v>
      </c>
      <c r="BO172" s="22">
        <v>0</v>
      </c>
      <c r="BP172" s="22">
        <v>0</v>
      </c>
      <c r="BQ172" s="22">
        <v>0</v>
      </c>
    </row>
    <row r="173" spans="1:69" x14ac:dyDescent="0.35">
      <c r="A173" s="22" t="s">
        <v>114</v>
      </c>
      <c r="B173" s="22" t="s">
        <v>294</v>
      </c>
      <c r="C173" s="22" t="s">
        <v>457</v>
      </c>
      <c r="D173" s="22" t="s">
        <v>458</v>
      </c>
      <c r="E173" s="22">
        <v>67</v>
      </c>
      <c r="F173" s="22">
        <v>1026</v>
      </c>
      <c r="G173" s="22">
        <v>0</v>
      </c>
      <c r="H173" s="23">
        <v>74.06</v>
      </c>
      <c r="I173" s="24" t="s">
        <v>1456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0</v>
      </c>
      <c r="P173" s="24" t="s">
        <v>1456</v>
      </c>
      <c r="Q173" s="24" t="s">
        <v>1456</v>
      </c>
      <c r="R173" s="23">
        <v>0</v>
      </c>
      <c r="S173" s="22">
        <v>0</v>
      </c>
      <c r="T173" s="24"/>
      <c r="U173" s="23">
        <v>71.849999999999994</v>
      </c>
      <c r="V173" s="23">
        <v>0</v>
      </c>
      <c r="W173" s="23">
        <v>0</v>
      </c>
      <c r="X173" s="23">
        <v>0</v>
      </c>
      <c r="Y173" s="23">
        <v>0</v>
      </c>
      <c r="Z173" s="23">
        <v>71.849999999999994</v>
      </c>
      <c r="AA173" s="23">
        <v>51.75</v>
      </c>
      <c r="AB173" s="23">
        <v>0</v>
      </c>
      <c r="AC173" s="23">
        <v>0</v>
      </c>
      <c r="AD173" s="23">
        <v>0</v>
      </c>
      <c r="AE173" s="23">
        <v>0</v>
      </c>
      <c r="AF173" s="23">
        <v>51.75</v>
      </c>
      <c r="AG173" s="23">
        <v>30</v>
      </c>
      <c r="AH173" s="24" t="s">
        <v>1457</v>
      </c>
      <c r="AI173" s="22">
        <v>7</v>
      </c>
      <c r="AJ173" s="22">
        <v>6</v>
      </c>
      <c r="AK173" s="24" t="s">
        <v>1457</v>
      </c>
      <c r="AL173" s="24" t="s">
        <v>1457</v>
      </c>
      <c r="AM173" s="24" t="s">
        <v>1457</v>
      </c>
      <c r="AN173" s="22">
        <v>3</v>
      </c>
      <c r="AO173" s="22">
        <v>0</v>
      </c>
      <c r="AP173" s="22">
        <v>0</v>
      </c>
      <c r="AQ173" s="22">
        <v>55598</v>
      </c>
      <c r="AR173" s="22">
        <v>1</v>
      </c>
      <c r="AS173" s="22">
        <v>1</v>
      </c>
      <c r="AT173" s="22">
        <v>0</v>
      </c>
      <c r="AU173" s="22">
        <v>0</v>
      </c>
      <c r="AV173" s="22">
        <v>4</v>
      </c>
      <c r="AW173" s="22">
        <v>4</v>
      </c>
      <c r="AX173" s="22">
        <v>0</v>
      </c>
      <c r="AY173" s="22">
        <v>2354</v>
      </c>
      <c r="AZ173" s="24" t="s">
        <v>1622</v>
      </c>
      <c r="BA173" s="22">
        <v>65</v>
      </c>
      <c r="BB173" s="22">
        <v>63</v>
      </c>
      <c r="BC173" s="22">
        <v>481678</v>
      </c>
      <c r="BD173" s="22">
        <v>772000</v>
      </c>
      <c r="BE173" s="22">
        <v>32000</v>
      </c>
      <c r="BF173" s="22">
        <v>0</v>
      </c>
      <c r="BG173" s="22">
        <v>1285678</v>
      </c>
      <c r="BH173" s="22">
        <v>63</v>
      </c>
      <c r="BI173" s="22">
        <v>14</v>
      </c>
      <c r="BJ173" s="22">
        <v>2</v>
      </c>
      <c r="BK173" s="22">
        <v>1</v>
      </c>
      <c r="BL173" s="22">
        <v>389</v>
      </c>
      <c r="BM173" s="22">
        <v>1</v>
      </c>
      <c r="BN173" s="22">
        <v>0</v>
      </c>
      <c r="BO173" s="22">
        <v>0</v>
      </c>
      <c r="BP173" s="22">
        <v>3</v>
      </c>
      <c r="BQ173" s="22">
        <v>8.2669999999999995</v>
      </c>
    </row>
    <row r="174" spans="1:69" x14ac:dyDescent="0.35">
      <c r="A174" s="22" t="s">
        <v>114</v>
      </c>
      <c r="B174" s="22" t="s">
        <v>294</v>
      </c>
      <c r="C174" s="22" t="s">
        <v>459</v>
      </c>
      <c r="D174" s="22" t="s">
        <v>460</v>
      </c>
      <c r="E174" s="22">
        <v>4</v>
      </c>
      <c r="F174" s="22">
        <v>177</v>
      </c>
      <c r="G174" s="22">
        <v>0</v>
      </c>
      <c r="H174" s="23">
        <v>41.62</v>
      </c>
      <c r="I174" s="24" t="s">
        <v>1456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24" t="s">
        <v>1456</v>
      </c>
      <c r="Q174" s="24" t="s">
        <v>1456</v>
      </c>
      <c r="R174" s="23">
        <v>0</v>
      </c>
      <c r="S174" s="22">
        <v>0</v>
      </c>
      <c r="T174" s="24"/>
      <c r="U174" s="23">
        <v>10.14</v>
      </c>
      <c r="V174" s="23">
        <v>0</v>
      </c>
      <c r="W174" s="23">
        <v>0</v>
      </c>
      <c r="X174" s="23">
        <v>0</v>
      </c>
      <c r="Y174" s="23">
        <v>0</v>
      </c>
      <c r="Z174" s="23">
        <v>10.14</v>
      </c>
      <c r="AA174" s="23">
        <v>10.35</v>
      </c>
      <c r="AB174" s="23">
        <v>0</v>
      </c>
      <c r="AC174" s="23">
        <v>0</v>
      </c>
      <c r="AD174" s="23">
        <v>0</v>
      </c>
      <c r="AE174" s="23">
        <v>0</v>
      </c>
      <c r="AF174" s="23">
        <v>10.35</v>
      </c>
      <c r="AG174" s="23">
        <v>0</v>
      </c>
      <c r="AH174" s="24" t="s">
        <v>1457</v>
      </c>
      <c r="AI174" s="22">
        <v>44</v>
      </c>
      <c r="AJ174" s="22">
        <v>42</v>
      </c>
      <c r="AK174" s="24" t="s">
        <v>1457</v>
      </c>
      <c r="AL174" s="24" t="s">
        <v>1457</v>
      </c>
      <c r="AM174" s="24" t="s">
        <v>1457</v>
      </c>
      <c r="AN174" s="22">
        <v>33</v>
      </c>
      <c r="AO174" s="22">
        <v>0</v>
      </c>
      <c r="AP174" s="22">
        <v>289</v>
      </c>
      <c r="AQ174" s="22">
        <v>10384.52</v>
      </c>
      <c r="AR174" s="22">
        <v>0</v>
      </c>
      <c r="AS174" s="22">
        <v>0</v>
      </c>
      <c r="AT174" s="22">
        <v>0</v>
      </c>
      <c r="AU174" s="22">
        <v>0</v>
      </c>
      <c r="AV174" s="22">
        <v>0</v>
      </c>
      <c r="AW174" s="22">
        <v>0</v>
      </c>
      <c r="AX174" s="22">
        <v>0</v>
      </c>
      <c r="AY174" s="22">
        <v>0</v>
      </c>
      <c r="AZ174" s="24"/>
      <c r="BA174" s="22">
        <v>17</v>
      </c>
      <c r="BB174" s="22">
        <v>9</v>
      </c>
      <c r="BC174" s="22">
        <v>103940</v>
      </c>
      <c r="BD174" s="22">
        <v>0</v>
      </c>
      <c r="BE174" s="22">
        <v>0</v>
      </c>
      <c r="BF174" s="22">
        <v>0</v>
      </c>
      <c r="BG174" s="22">
        <v>103940</v>
      </c>
      <c r="BH174" s="22">
        <v>9</v>
      </c>
      <c r="BI174" s="22">
        <v>5</v>
      </c>
      <c r="BJ174" s="22">
        <v>0</v>
      </c>
      <c r="BK174" s="22">
        <v>1</v>
      </c>
      <c r="BL174" s="22">
        <v>56</v>
      </c>
      <c r="BM174" s="22">
        <v>2</v>
      </c>
      <c r="BN174" s="22">
        <v>0</v>
      </c>
      <c r="BO174" s="22">
        <v>0</v>
      </c>
      <c r="BP174" s="22">
        <v>1</v>
      </c>
      <c r="BQ174" s="22">
        <v>1</v>
      </c>
    </row>
    <row r="175" spans="1:69" x14ac:dyDescent="0.35">
      <c r="A175" s="22" t="s">
        <v>114</v>
      </c>
      <c r="B175" s="22" t="s">
        <v>294</v>
      </c>
      <c r="C175" s="22" t="s">
        <v>461</v>
      </c>
      <c r="D175" s="22" t="s">
        <v>462</v>
      </c>
      <c r="E175" s="22">
        <v>53</v>
      </c>
      <c r="F175" s="22">
        <v>1379</v>
      </c>
      <c r="G175" s="22">
        <v>0</v>
      </c>
      <c r="H175" s="23">
        <v>90.68</v>
      </c>
      <c r="I175" s="24" t="s">
        <v>1456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24" t="s">
        <v>1456</v>
      </c>
      <c r="Q175" s="24" t="s">
        <v>1456</v>
      </c>
      <c r="R175" s="23">
        <v>0</v>
      </c>
      <c r="S175" s="22">
        <v>0</v>
      </c>
      <c r="T175" s="24"/>
      <c r="U175" s="23">
        <v>67.87</v>
      </c>
      <c r="V175" s="23">
        <v>0</v>
      </c>
      <c r="W175" s="23">
        <v>0</v>
      </c>
      <c r="X175" s="23">
        <v>0</v>
      </c>
      <c r="Y175" s="23">
        <v>0</v>
      </c>
      <c r="Z175" s="23">
        <v>67.87</v>
      </c>
      <c r="AA175" s="23">
        <v>58.9</v>
      </c>
      <c r="AB175" s="23">
        <v>0</v>
      </c>
      <c r="AC175" s="23">
        <v>0</v>
      </c>
      <c r="AD175" s="23">
        <v>0</v>
      </c>
      <c r="AE175" s="23">
        <v>0</v>
      </c>
      <c r="AF175" s="23">
        <v>58.9</v>
      </c>
      <c r="AG175" s="23">
        <v>25.9</v>
      </c>
      <c r="AH175" s="24" t="s">
        <v>1457</v>
      </c>
      <c r="AI175" s="22">
        <v>6</v>
      </c>
      <c r="AJ175" s="22">
        <v>5</v>
      </c>
      <c r="AK175" s="24" t="s">
        <v>1457</v>
      </c>
      <c r="AL175" s="24" t="s">
        <v>1457</v>
      </c>
      <c r="AM175" s="24" t="s">
        <v>1456</v>
      </c>
      <c r="AN175" s="22">
        <v>0</v>
      </c>
      <c r="AO175" s="22">
        <v>0</v>
      </c>
      <c r="AP175" s="22">
        <v>2440</v>
      </c>
      <c r="AQ175" s="22">
        <v>81558.19</v>
      </c>
      <c r="AR175" s="22">
        <v>1</v>
      </c>
      <c r="AS175" s="22">
        <v>1</v>
      </c>
      <c r="AT175" s="22">
        <v>0</v>
      </c>
      <c r="AU175" s="22">
        <v>1</v>
      </c>
      <c r="AV175" s="22">
        <v>3</v>
      </c>
      <c r="AW175" s="22">
        <v>3</v>
      </c>
      <c r="AX175" s="22">
        <v>0</v>
      </c>
      <c r="AY175" s="22">
        <v>3</v>
      </c>
      <c r="AZ175" s="24" t="s">
        <v>1623</v>
      </c>
      <c r="BA175" s="22">
        <v>63</v>
      </c>
      <c r="BB175" s="22">
        <v>63</v>
      </c>
      <c r="BC175" s="22">
        <v>2661224</v>
      </c>
      <c r="BD175" s="22">
        <v>170220</v>
      </c>
      <c r="BE175" s="22">
        <v>1483170</v>
      </c>
      <c r="BF175" s="22">
        <v>559551</v>
      </c>
      <c r="BG175" s="22">
        <v>4874165</v>
      </c>
      <c r="BH175" s="22">
        <v>55</v>
      </c>
      <c r="BI175" s="22">
        <v>30</v>
      </c>
      <c r="BJ175" s="22">
        <v>1</v>
      </c>
      <c r="BK175" s="22">
        <v>1</v>
      </c>
      <c r="BL175" s="22">
        <v>554</v>
      </c>
      <c r="BM175" s="22">
        <v>2</v>
      </c>
      <c r="BN175" s="22">
        <v>1</v>
      </c>
      <c r="BO175" s="22">
        <v>30</v>
      </c>
      <c r="BP175" s="22">
        <v>2</v>
      </c>
      <c r="BQ175" s="22">
        <v>0</v>
      </c>
    </row>
    <row r="176" spans="1:69" x14ac:dyDescent="0.35">
      <c r="A176" s="22" t="s">
        <v>114</v>
      </c>
      <c r="B176" s="22" t="s">
        <v>294</v>
      </c>
      <c r="C176" s="22" t="s">
        <v>463</v>
      </c>
      <c r="D176" s="22" t="s">
        <v>464</v>
      </c>
      <c r="E176" s="22">
        <v>128.69999999999999</v>
      </c>
      <c r="F176" s="22">
        <v>3686</v>
      </c>
      <c r="G176" s="22">
        <v>0</v>
      </c>
      <c r="H176" s="23">
        <v>170.7</v>
      </c>
      <c r="I176" s="24" t="s">
        <v>1456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24" t="s">
        <v>1456</v>
      </c>
      <c r="Q176" s="24" t="s">
        <v>1456</v>
      </c>
      <c r="R176" s="23">
        <v>0</v>
      </c>
      <c r="S176" s="22">
        <v>0</v>
      </c>
      <c r="T176" s="24"/>
      <c r="U176" s="23">
        <v>103.2</v>
      </c>
      <c r="V176" s="23">
        <v>0</v>
      </c>
      <c r="W176" s="23">
        <v>0</v>
      </c>
      <c r="X176" s="23">
        <v>2.4</v>
      </c>
      <c r="Y176" s="23">
        <v>0</v>
      </c>
      <c r="Z176" s="23">
        <v>105.6</v>
      </c>
      <c r="AA176" s="23">
        <v>103.5</v>
      </c>
      <c r="AB176" s="23">
        <v>0</v>
      </c>
      <c r="AC176" s="23">
        <v>0</v>
      </c>
      <c r="AD176" s="23">
        <v>2.4</v>
      </c>
      <c r="AE176" s="23">
        <v>0</v>
      </c>
      <c r="AF176" s="23">
        <v>105.9</v>
      </c>
      <c r="AG176" s="23">
        <v>68.7</v>
      </c>
      <c r="AH176" s="24" t="s">
        <v>1457</v>
      </c>
      <c r="AI176" s="22">
        <v>5</v>
      </c>
      <c r="AJ176" s="22">
        <v>5</v>
      </c>
      <c r="AK176" s="24" t="s">
        <v>1456</v>
      </c>
      <c r="AL176" s="24" t="s">
        <v>1457</v>
      </c>
      <c r="AM176" s="24" t="s">
        <v>1456</v>
      </c>
      <c r="AN176" s="22">
        <v>0</v>
      </c>
      <c r="AO176" s="22">
        <v>0</v>
      </c>
      <c r="AP176" s="22">
        <v>7697</v>
      </c>
      <c r="AQ176" s="22">
        <v>174983.97</v>
      </c>
      <c r="AR176" s="22">
        <v>0</v>
      </c>
      <c r="AS176" s="22">
        <v>0</v>
      </c>
      <c r="AT176" s="22">
        <v>0</v>
      </c>
      <c r="AU176" s="22">
        <v>0</v>
      </c>
      <c r="AV176" s="22">
        <v>20</v>
      </c>
      <c r="AW176" s="22">
        <v>20</v>
      </c>
      <c r="AX176" s="22">
        <v>0</v>
      </c>
      <c r="AY176" s="22">
        <v>0</v>
      </c>
      <c r="AZ176" s="24" t="s">
        <v>1624</v>
      </c>
      <c r="BA176" s="22">
        <v>224</v>
      </c>
      <c r="BB176" s="22">
        <v>211</v>
      </c>
      <c r="BC176" s="22">
        <v>22994101</v>
      </c>
      <c r="BD176" s="22">
        <v>1270000</v>
      </c>
      <c r="BE176" s="22">
        <v>2970000</v>
      </c>
      <c r="BF176" s="22">
        <v>7075000</v>
      </c>
      <c r="BG176" s="22">
        <v>34309101</v>
      </c>
      <c r="BH176" s="22">
        <v>169</v>
      </c>
      <c r="BI176" s="22">
        <v>19.239999999999998</v>
      </c>
      <c r="BJ176" s="22">
        <v>6</v>
      </c>
      <c r="BK176" s="22">
        <v>1</v>
      </c>
      <c r="BL176" s="22">
        <v>902</v>
      </c>
      <c r="BM176" s="22">
        <v>35</v>
      </c>
      <c r="BN176" s="22">
        <v>5</v>
      </c>
      <c r="BO176" s="22">
        <v>80</v>
      </c>
      <c r="BP176" s="22">
        <v>0</v>
      </c>
      <c r="BQ176" s="22">
        <v>2</v>
      </c>
    </row>
    <row r="177" spans="1:69" x14ac:dyDescent="0.35">
      <c r="A177" s="22" t="s">
        <v>114</v>
      </c>
      <c r="B177" s="22" t="s">
        <v>294</v>
      </c>
      <c r="C177" s="22" t="s">
        <v>465</v>
      </c>
      <c r="D177" s="22" t="s">
        <v>466</v>
      </c>
      <c r="E177" s="22">
        <v>94</v>
      </c>
      <c r="F177" s="22">
        <v>2800</v>
      </c>
      <c r="G177" s="22">
        <v>0</v>
      </c>
      <c r="H177" s="23">
        <v>115.6</v>
      </c>
      <c r="I177" s="24" t="s">
        <v>1456</v>
      </c>
      <c r="J177" s="22">
        <v>0</v>
      </c>
      <c r="K177" s="22">
        <v>0</v>
      </c>
      <c r="L177" s="22">
        <v>0</v>
      </c>
      <c r="M177" s="22">
        <v>0</v>
      </c>
      <c r="N177" s="22">
        <v>0</v>
      </c>
      <c r="O177" s="22">
        <v>0</v>
      </c>
      <c r="P177" s="24" t="s">
        <v>1456</v>
      </c>
      <c r="Q177" s="24" t="s">
        <v>1456</v>
      </c>
      <c r="R177" s="23">
        <v>0</v>
      </c>
      <c r="S177" s="22">
        <v>0</v>
      </c>
      <c r="T177" s="24"/>
      <c r="U177" s="23">
        <v>135.4</v>
      </c>
      <c r="V177" s="23">
        <v>0</v>
      </c>
      <c r="W177" s="23">
        <v>0</v>
      </c>
      <c r="X177" s="23">
        <v>0</v>
      </c>
      <c r="Y177" s="23">
        <v>0</v>
      </c>
      <c r="Z177" s="23">
        <v>135.4</v>
      </c>
      <c r="AA177" s="23">
        <v>108.6</v>
      </c>
      <c r="AB177" s="23">
        <v>0</v>
      </c>
      <c r="AC177" s="23">
        <v>0</v>
      </c>
      <c r="AD177" s="23">
        <v>0</v>
      </c>
      <c r="AE177" s="23">
        <v>0</v>
      </c>
      <c r="AF177" s="23">
        <v>108.6</v>
      </c>
      <c r="AG177" s="23">
        <v>56.4</v>
      </c>
      <c r="AH177" s="24" t="s">
        <v>1457</v>
      </c>
      <c r="AI177" s="22">
        <v>4</v>
      </c>
      <c r="AJ177" s="22">
        <v>4</v>
      </c>
      <c r="AK177" s="24" t="s">
        <v>1457</v>
      </c>
      <c r="AL177" s="24" t="s">
        <v>1457</v>
      </c>
      <c r="AM177" s="24" t="s">
        <v>1456</v>
      </c>
      <c r="AN177" s="22">
        <v>0</v>
      </c>
      <c r="AO177" s="22">
        <v>0</v>
      </c>
      <c r="AP177" s="22">
        <v>5989</v>
      </c>
      <c r="AQ177" s="22">
        <v>314846</v>
      </c>
      <c r="AR177" s="22">
        <v>0</v>
      </c>
      <c r="AS177" s="22">
        <v>0</v>
      </c>
      <c r="AT177" s="22">
        <v>0</v>
      </c>
      <c r="AU177" s="22">
        <v>0</v>
      </c>
      <c r="AV177" s="22">
        <v>0</v>
      </c>
      <c r="AW177" s="22">
        <v>0</v>
      </c>
      <c r="AX177" s="22">
        <v>0</v>
      </c>
      <c r="AY177" s="22">
        <v>0</v>
      </c>
      <c r="AZ177" s="24" t="s">
        <v>1625</v>
      </c>
      <c r="BA177" s="22">
        <v>137</v>
      </c>
      <c r="BB177" s="22">
        <v>135</v>
      </c>
      <c r="BC177" s="22">
        <v>6802222</v>
      </c>
      <c r="BD177" s="22">
        <v>11787900</v>
      </c>
      <c r="BE177" s="22">
        <v>3820758</v>
      </c>
      <c r="BF177" s="22">
        <v>328200</v>
      </c>
      <c r="BG177" s="22">
        <v>22739080</v>
      </c>
      <c r="BH177" s="22">
        <v>130</v>
      </c>
      <c r="BI177" s="22">
        <v>4</v>
      </c>
      <c r="BJ177" s="22">
        <v>5</v>
      </c>
      <c r="BK177" s="22">
        <v>1</v>
      </c>
      <c r="BL177" s="22">
        <v>953</v>
      </c>
      <c r="BM177" s="22">
        <v>1</v>
      </c>
      <c r="BN177" s="22">
        <v>5</v>
      </c>
      <c r="BO177" s="22">
        <v>70</v>
      </c>
      <c r="BP177" s="22">
        <v>4</v>
      </c>
      <c r="BQ177" s="22">
        <v>2</v>
      </c>
    </row>
    <row r="178" spans="1:69" x14ac:dyDescent="0.35">
      <c r="A178" s="22" t="s">
        <v>114</v>
      </c>
      <c r="B178" s="22" t="s">
        <v>294</v>
      </c>
      <c r="C178" s="22" t="s">
        <v>467</v>
      </c>
      <c r="D178" s="22" t="s">
        <v>468</v>
      </c>
      <c r="E178" s="22">
        <v>31</v>
      </c>
      <c r="F178" s="22">
        <v>1273</v>
      </c>
      <c r="G178" s="22">
        <v>0</v>
      </c>
      <c r="H178" s="23">
        <v>24.43</v>
      </c>
      <c r="I178" s="24" t="s">
        <v>1456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24" t="s">
        <v>1456</v>
      </c>
      <c r="Q178" s="24" t="s">
        <v>1456</v>
      </c>
      <c r="R178" s="23">
        <v>0</v>
      </c>
      <c r="S178" s="22">
        <v>0</v>
      </c>
      <c r="T178" s="24"/>
      <c r="U178" s="23">
        <v>23.73</v>
      </c>
      <c r="V178" s="23">
        <v>0</v>
      </c>
      <c r="W178" s="23">
        <v>0</v>
      </c>
      <c r="X178" s="23">
        <v>0</v>
      </c>
      <c r="Y178" s="23">
        <v>0</v>
      </c>
      <c r="Z178" s="23">
        <v>23.73</v>
      </c>
      <c r="AA178" s="23">
        <v>23.73</v>
      </c>
      <c r="AB178" s="23">
        <v>0</v>
      </c>
      <c r="AC178" s="23">
        <v>0</v>
      </c>
      <c r="AD178" s="23">
        <v>0</v>
      </c>
      <c r="AE178" s="23">
        <v>0</v>
      </c>
      <c r="AF178" s="23">
        <v>23.73</v>
      </c>
      <c r="AG178" s="23">
        <v>4.7</v>
      </c>
      <c r="AH178" s="24" t="s">
        <v>1457</v>
      </c>
      <c r="AI178" s="22">
        <v>3</v>
      </c>
      <c r="AJ178" s="22">
        <v>3</v>
      </c>
      <c r="AK178" s="24" t="s">
        <v>1457</v>
      </c>
      <c r="AL178" s="24" t="s">
        <v>1457</v>
      </c>
      <c r="AM178" s="24" t="s">
        <v>1457</v>
      </c>
      <c r="AN178" s="22">
        <v>4</v>
      </c>
      <c r="AO178" s="22">
        <v>0</v>
      </c>
      <c r="AP178" s="22">
        <v>1397</v>
      </c>
      <c r="AQ178" s="22">
        <v>39134</v>
      </c>
      <c r="AR178" s="22">
        <v>0</v>
      </c>
      <c r="AS178" s="22">
        <v>0</v>
      </c>
      <c r="AT178" s="22">
        <v>0</v>
      </c>
      <c r="AU178" s="22">
        <v>0</v>
      </c>
      <c r="AV178" s="22">
        <v>0</v>
      </c>
      <c r="AW178" s="22">
        <v>0</v>
      </c>
      <c r="AX178" s="22">
        <v>0</v>
      </c>
      <c r="AY178" s="22">
        <v>0</v>
      </c>
      <c r="AZ178" s="24" t="s">
        <v>1626</v>
      </c>
      <c r="BA178" s="22">
        <v>42</v>
      </c>
      <c r="BB178" s="22">
        <v>42</v>
      </c>
      <c r="BC178" s="22">
        <v>1246800</v>
      </c>
      <c r="BD178" s="22">
        <v>1926570</v>
      </c>
      <c r="BE178" s="22">
        <v>0</v>
      </c>
      <c r="BF178" s="22">
        <v>495000</v>
      </c>
      <c r="BG178" s="22">
        <v>3668370</v>
      </c>
      <c r="BH178" s="22">
        <v>41</v>
      </c>
      <c r="BI178" s="22">
        <v>3</v>
      </c>
      <c r="BJ178" s="22">
        <v>0</v>
      </c>
      <c r="BK178" s="22">
        <v>1</v>
      </c>
      <c r="BL178" s="22">
        <v>251</v>
      </c>
      <c r="BM178" s="22">
        <v>1</v>
      </c>
      <c r="BN178" s="22">
        <v>0</v>
      </c>
      <c r="BO178" s="22">
        <v>0</v>
      </c>
      <c r="BP178" s="22">
        <v>2</v>
      </c>
      <c r="BQ178" s="22">
        <v>1</v>
      </c>
    </row>
    <row r="179" spans="1:69" x14ac:dyDescent="0.35">
      <c r="A179" s="22" t="s">
        <v>114</v>
      </c>
      <c r="B179" s="22" t="s">
        <v>294</v>
      </c>
      <c r="C179" s="22" t="s">
        <v>469</v>
      </c>
      <c r="D179" s="22" t="s">
        <v>470</v>
      </c>
      <c r="E179" s="22">
        <v>40</v>
      </c>
      <c r="F179" s="22">
        <v>2601</v>
      </c>
      <c r="G179" s="22">
        <v>0</v>
      </c>
      <c r="H179" s="23">
        <v>27</v>
      </c>
      <c r="I179" s="24" t="s">
        <v>1456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24" t="s">
        <v>1456</v>
      </c>
      <c r="Q179" s="24" t="s">
        <v>1456</v>
      </c>
      <c r="R179" s="23">
        <v>0</v>
      </c>
      <c r="S179" s="22">
        <v>0</v>
      </c>
      <c r="T179" s="24"/>
      <c r="U179" s="23">
        <v>29</v>
      </c>
      <c r="V179" s="23">
        <v>0</v>
      </c>
      <c r="W179" s="23">
        <v>0</v>
      </c>
      <c r="X179" s="23">
        <v>0</v>
      </c>
      <c r="Y179" s="23">
        <v>0</v>
      </c>
      <c r="Z179" s="23">
        <v>29</v>
      </c>
      <c r="AA179" s="23">
        <v>21.5</v>
      </c>
      <c r="AB179" s="23">
        <v>0</v>
      </c>
      <c r="AC179" s="23">
        <v>0</v>
      </c>
      <c r="AD179" s="23">
        <v>0</v>
      </c>
      <c r="AE179" s="23">
        <v>0</v>
      </c>
      <c r="AF179" s="23">
        <v>21.5</v>
      </c>
      <c r="AG179" s="23">
        <v>3</v>
      </c>
      <c r="AH179" s="24" t="s">
        <v>1457</v>
      </c>
      <c r="AI179" s="22">
        <v>3</v>
      </c>
      <c r="AJ179" s="22">
        <v>3</v>
      </c>
      <c r="AK179" s="24" t="s">
        <v>1457</v>
      </c>
      <c r="AL179" s="24" t="s">
        <v>1457</v>
      </c>
      <c r="AM179" s="24" t="s">
        <v>1457</v>
      </c>
      <c r="AN179" s="22">
        <v>4</v>
      </c>
      <c r="AO179" s="22">
        <v>0</v>
      </c>
      <c r="AP179" s="22">
        <v>773</v>
      </c>
      <c r="AQ179" s="22">
        <v>19336</v>
      </c>
      <c r="AR179" s="22">
        <v>0</v>
      </c>
      <c r="AS179" s="22">
        <v>0</v>
      </c>
      <c r="AT179" s="22">
        <v>0</v>
      </c>
      <c r="AU179" s="22">
        <v>0</v>
      </c>
      <c r="AV179" s="22">
        <v>0</v>
      </c>
      <c r="AW179" s="22">
        <v>0</v>
      </c>
      <c r="AX179" s="22">
        <v>0</v>
      </c>
      <c r="AY179" s="22">
        <v>0</v>
      </c>
      <c r="AZ179" s="24" t="s">
        <v>1627</v>
      </c>
      <c r="BA179" s="22">
        <v>7</v>
      </c>
      <c r="BB179" s="22">
        <v>7</v>
      </c>
      <c r="BC179" s="22">
        <v>50</v>
      </c>
      <c r="BD179" s="22">
        <v>0</v>
      </c>
      <c r="BE179" s="22">
        <v>0</v>
      </c>
      <c r="BF179" s="22">
        <v>0</v>
      </c>
      <c r="BG179" s="22">
        <v>50</v>
      </c>
      <c r="BH179" s="22">
        <v>0</v>
      </c>
      <c r="BI179" s="22">
        <v>14</v>
      </c>
      <c r="BJ179" s="22">
        <v>0</v>
      </c>
      <c r="BK179" s="22">
        <v>1</v>
      </c>
      <c r="BL179" s="22">
        <v>105</v>
      </c>
      <c r="BM179" s="22">
        <v>1</v>
      </c>
      <c r="BN179" s="22">
        <v>0</v>
      </c>
      <c r="BO179" s="22">
        <v>14</v>
      </c>
      <c r="BP179" s="22">
        <v>0</v>
      </c>
      <c r="BQ179" s="22">
        <v>0</v>
      </c>
    </row>
    <row r="180" spans="1:69" x14ac:dyDescent="0.35">
      <c r="A180" s="22" t="s">
        <v>114</v>
      </c>
      <c r="B180" s="22" t="s">
        <v>294</v>
      </c>
      <c r="C180" s="22" t="s">
        <v>471</v>
      </c>
      <c r="D180" s="22" t="s">
        <v>472</v>
      </c>
      <c r="E180" s="22">
        <v>124</v>
      </c>
      <c r="F180" s="22">
        <v>2257</v>
      </c>
      <c r="G180" s="22">
        <v>0</v>
      </c>
      <c r="H180" s="23">
        <v>98.45</v>
      </c>
      <c r="I180" s="24" t="s">
        <v>1456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24" t="s">
        <v>1456</v>
      </c>
      <c r="Q180" s="24" t="s">
        <v>1456</v>
      </c>
      <c r="R180" s="23">
        <v>0</v>
      </c>
      <c r="S180" s="22">
        <v>0</v>
      </c>
      <c r="T180" s="24"/>
      <c r="U180" s="23">
        <v>99.77</v>
      </c>
      <c r="V180" s="23">
        <v>0</v>
      </c>
      <c r="W180" s="23">
        <v>0</v>
      </c>
      <c r="X180" s="23">
        <v>0</v>
      </c>
      <c r="Y180" s="23">
        <v>0</v>
      </c>
      <c r="Z180" s="23">
        <v>99.77</v>
      </c>
      <c r="AA180" s="23">
        <v>90.33</v>
      </c>
      <c r="AB180" s="23">
        <v>0</v>
      </c>
      <c r="AC180" s="23">
        <v>0</v>
      </c>
      <c r="AD180" s="23">
        <v>3.15</v>
      </c>
      <c r="AE180" s="23">
        <v>0</v>
      </c>
      <c r="AF180" s="23">
        <v>93.48</v>
      </c>
      <c r="AG180" s="23">
        <v>53.14</v>
      </c>
      <c r="AH180" s="24" t="s">
        <v>1457</v>
      </c>
      <c r="AI180" s="22">
        <v>6</v>
      </c>
      <c r="AJ180" s="22">
        <v>5</v>
      </c>
      <c r="AK180" s="24" t="s">
        <v>1456</v>
      </c>
      <c r="AL180" s="24" t="s">
        <v>1457</v>
      </c>
      <c r="AM180" s="24" t="s">
        <v>1456</v>
      </c>
      <c r="AN180" s="22">
        <v>0</v>
      </c>
      <c r="AO180" s="22">
        <v>0</v>
      </c>
      <c r="AP180" s="22">
        <v>6979</v>
      </c>
      <c r="AQ180" s="22">
        <v>134690</v>
      </c>
      <c r="AR180" s="22">
        <v>9</v>
      </c>
      <c r="AS180" s="22">
        <v>9</v>
      </c>
      <c r="AT180" s="22">
        <v>0</v>
      </c>
      <c r="AU180" s="22">
        <v>0</v>
      </c>
      <c r="AV180" s="22">
        <v>0</v>
      </c>
      <c r="AW180" s="22">
        <v>0</v>
      </c>
      <c r="AX180" s="22">
        <v>0</v>
      </c>
      <c r="AY180" s="22">
        <v>0</v>
      </c>
      <c r="AZ180" s="24" t="s">
        <v>1628</v>
      </c>
      <c r="BA180" s="22">
        <v>226</v>
      </c>
      <c r="BB180" s="22">
        <v>201</v>
      </c>
      <c r="BC180" s="22">
        <v>12035893.4</v>
      </c>
      <c r="BD180" s="22">
        <v>4616040.18</v>
      </c>
      <c r="BE180" s="22">
        <v>177120</v>
      </c>
      <c r="BF180" s="22">
        <v>5275093.5999999996</v>
      </c>
      <c r="BG180" s="22">
        <v>22104147.18</v>
      </c>
      <c r="BH180" s="22">
        <v>221</v>
      </c>
      <c r="BI180" s="22">
        <v>0</v>
      </c>
      <c r="BJ180" s="22">
        <v>4</v>
      </c>
      <c r="BK180" s="22">
        <v>1</v>
      </c>
      <c r="BL180" s="22">
        <v>900</v>
      </c>
      <c r="BM180" s="22">
        <v>0</v>
      </c>
      <c r="BN180" s="22">
        <v>3</v>
      </c>
      <c r="BO180" s="22">
        <v>0</v>
      </c>
      <c r="BP180" s="22">
        <v>1</v>
      </c>
      <c r="BQ180" s="22">
        <v>4</v>
      </c>
    </row>
    <row r="181" spans="1:69" x14ac:dyDescent="0.35">
      <c r="A181" s="22" t="s">
        <v>114</v>
      </c>
      <c r="B181" s="22" t="s">
        <v>294</v>
      </c>
      <c r="C181" s="22" t="s">
        <v>473</v>
      </c>
      <c r="D181" s="22" t="s">
        <v>474</v>
      </c>
      <c r="E181" s="22">
        <v>99</v>
      </c>
      <c r="F181" s="22">
        <v>1949</v>
      </c>
      <c r="G181" s="22">
        <v>0</v>
      </c>
      <c r="H181" s="23">
        <v>88.78</v>
      </c>
      <c r="I181" s="24" t="s">
        <v>1456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0</v>
      </c>
      <c r="P181" s="24" t="s">
        <v>1456</v>
      </c>
      <c r="Q181" s="24" t="s">
        <v>1456</v>
      </c>
      <c r="R181" s="23">
        <v>0</v>
      </c>
      <c r="S181" s="22">
        <v>0</v>
      </c>
      <c r="T181" s="24"/>
      <c r="U181" s="23">
        <v>81.55</v>
      </c>
      <c r="V181" s="23">
        <v>0</v>
      </c>
      <c r="W181" s="23">
        <v>0</v>
      </c>
      <c r="X181" s="23">
        <v>0</v>
      </c>
      <c r="Y181" s="23">
        <v>0</v>
      </c>
      <c r="Z181" s="23">
        <v>81.55</v>
      </c>
      <c r="AA181" s="23">
        <v>84.45</v>
      </c>
      <c r="AB181" s="23">
        <v>0</v>
      </c>
      <c r="AC181" s="23">
        <v>0</v>
      </c>
      <c r="AD181" s="23">
        <v>0</v>
      </c>
      <c r="AE181" s="23">
        <v>0</v>
      </c>
      <c r="AF181" s="23">
        <v>84.45</v>
      </c>
      <c r="AG181" s="23">
        <v>28.5</v>
      </c>
      <c r="AH181" s="24" t="s">
        <v>1457</v>
      </c>
      <c r="AI181" s="22">
        <v>5</v>
      </c>
      <c r="AJ181" s="22">
        <v>4</v>
      </c>
      <c r="AK181" s="24" t="s">
        <v>1457</v>
      </c>
      <c r="AL181" s="24" t="s">
        <v>1457</v>
      </c>
      <c r="AM181" s="24" t="s">
        <v>1456</v>
      </c>
      <c r="AN181" s="22">
        <v>0</v>
      </c>
      <c r="AO181" s="22">
        <v>0</v>
      </c>
      <c r="AP181" s="22">
        <v>3390</v>
      </c>
      <c r="AQ181" s="22">
        <v>97798.42</v>
      </c>
      <c r="AR181" s="22">
        <v>0</v>
      </c>
      <c r="AS181" s="22">
        <v>0</v>
      </c>
      <c r="AT181" s="22">
        <v>0</v>
      </c>
      <c r="AU181" s="22">
        <v>0</v>
      </c>
      <c r="AV181" s="22">
        <v>3</v>
      </c>
      <c r="AW181" s="22">
        <v>2</v>
      </c>
      <c r="AX181" s="22">
        <v>1</v>
      </c>
      <c r="AY181" s="22">
        <v>0</v>
      </c>
      <c r="AZ181" s="24" t="s">
        <v>1629</v>
      </c>
      <c r="BA181" s="22">
        <v>110</v>
      </c>
      <c r="BB181" s="22">
        <v>108</v>
      </c>
      <c r="BC181" s="22">
        <v>6295844.4800000004</v>
      </c>
      <c r="BD181" s="22">
        <v>2833500</v>
      </c>
      <c r="BE181" s="22">
        <v>2138000</v>
      </c>
      <c r="BF181" s="22">
        <v>525600</v>
      </c>
      <c r="BG181" s="22">
        <v>11792944.48</v>
      </c>
      <c r="BH181" s="22">
        <v>96</v>
      </c>
      <c r="BI181" s="22">
        <v>13</v>
      </c>
      <c r="BJ181" s="22">
        <v>10</v>
      </c>
      <c r="BK181" s="22">
        <v>1</v>
      </c>
      <c r="BL181" s="22">
        <v>579</v>
      </c>
      <c r="BM181" s="22">
        <v>4</v>
      </c>
      <c r="BN181" s="22">
        <v>10</v>
      </c>
      <c r="BO181" s="22">
        <v>46</v>
      </c>
      <c r="BP181" s="22">
        <v>2</v>
      </c>
      <c r="BQ181" s="22">
        <v>0</v>
      </c>
    </row>
    <row r="182" spans="1:69" x14ac:dyDescent="0.35">
      <c r="A182" s="22" t="s">
        <v>114</v>
      </c>
      <c r="B182" s="22" t="s">
        <v>294</v>
      </c>
      <c r="C182" s="22" t="s">
        <v>475</v>
      </c>
      <c r="D182" s="22" t="s">
        <v>476</v>
      </c>
      <c r="E182" s="22">
        <v>12</v>
      </c>
      <c r="F182" s="22">
        <v>369</v>
      </c>
      <c r="G182" s="22">
        <v>0</v>
      </c>
      <c r="H182" s="23">
        <v>32</v>
      </c>
      <c r="I182" s="24" t="s">
        <v>1456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24" t="s">
        <v>1456</v>
      </c>
      <c r="Q182" s="24" t="s">
        <v>1456</v>
      </c>
      <c r="R182" s="23">
        <v>0</v>
      </c>
      <c r="S182" s="22">
        <v>0</v>
      </c>
      <c r="T182" s="24"/>
      <c r="U182" s="23">
        <v>30</v>
      </c>
      <c r="V182" s="23">
        <v>0</v>
      </c>
      <c r="W182" s="23">
        <v>0</v>
      </c>
      <c r="X182" s="23">
        <v>0</v>
      </c>
      <c r="Y182" s="23">
        <v>0</v>
      </c>
      <c r="Z182" s="23">
        <v>30</v>
      </c>
      <c r="AA182" s="23">
        <v>28.1</v>
      </c>
      <c r="AB182" s="23">
        <v>0</v>
      </c>
      <c r="AC182" s="23">
        <v>0</v>
      </c>
      <c r="AD182" s="23">
        <v>0</v>
      </c>
      <c r="AE182" s="23">
        <v>0</v>
      </c>
      <c r="AF182" s="23">
        <v>28.1</v>
      </c>
      <c r="AG182" s="23">
        <v>6.2</v>
      </c>
      <c r="AH182" s="24" t="s">
        <v>1456</v>
      </c>
      <c r="AI182" s="22">
        <v>0</v>
      </c>
      <c r="AJ182" s="22">
        <v>0</v>
      </c>
      <c r="AK182" s="24" t="s">
        <v>1456</v>
      </c>
      <c r="AL182" s="24" t="s">
        <v>1456</v>
      </c>
      <c r="AM182" s="24" t="s">
        <v>1456</v>
      </c>
      <c r="AN182" s="22">
        <v>0</v>
      </c>
      <c r="AO182" s="22">
        <v>0</v>
      </c>
      <c r="AP182" s="22">
        <v>470</v>
      </c>
      <c r="AQ182" s="22">
        <v>11924</v>
      </c>
      <c r="AR182" s="22">
        <v>0</v>
      </c>
      <c r="AS182" s="22">
        <v>0</v>
      </c>
      <c r="AT182" s="22">
        <v>0</v>
      </c>
      <c r="AU182" s="22">
        <v>0</v>
      </c>
      <c r="AV182" s="22">
        <v>0</v>
      </c>
      <c r="AW182" s="22">
        <v>0</v>
      </c>
      <c r="AX182" s="22">
        <v>0</v>
      </c>
      <c r="AY182" s="22">
        <v>0</v>
      </c>
      <c r="AZ182" s="24" t="s">
        <v>1630</v>
      </c>
      <c r="BA182" s="22">
        <v>9</v>
      </c>
      <c r="BB182" s="22">
        <v>9</v>
      </c>
      <c r="BC182" s="22">
        <v>39000</v>
      </c>
      <c r="BD182" s="22">
        <v>65000</v>
      </c>
      <c r="BE182" s="22">
        <v>250000</v>
      </c>
      <c r="BF182" s="22">
        <v>0</v>
      </c>
      <c r="BG182" s="22">
        <v>354000</v>
      </c>
      <c r="BH182" s="22">
        <v>4</v>
      </c>
      <c r="BI182" s="22">
        <v>45</v>
      </c>
      <c r="BJ182" s="22">
        <v>0</v>
      </c>
      <c r="BK182" s="22">
        <v>1</v>
      </c>
      <c r="BL182" s="22">
        <v>81</v>
      </c>
      <c r="BM182" s="22">
        <v>5</v>
      </c>
      <c r="BN182" s="22">
        <v>0</v>
      </c>
      <c r="BO182" s="22">
        <v>0</v>
      </c>
      <c r="BP182" s="22">
        <v>0</v>
      </c>
      <c r="BQ182" s="22">
        <v>0</v>
      </c>
    </row>
    <row r="183" spans="1:69" x14ac:dyDescent="0.35">
      <c r="A183" s="22" t="s">
        <v>114</v>
      </c>
      <c r="B183" s="22" t="s">
        <v>294</v>
      </c>
      <c r="C183" s="22" t="s">
        <v>477</v>
      </c>
      <c r="D183" s="22" t="s">
        <v>478</v>
      </c>
      <c r="E183" s="22">
        <v>26</v>
      </c>
      <c r="F183" s="22">
        <v>673</v>
      </c>
      <c r="G183" s="22">
        <v>0</v>
      </c>
      <c r="H183" s="23">
        <v>42.62</v>
      </c>
      <c r="I183" s="24" t="s">
        <v>1456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0</v>
      </c>
      <c r="P183" s="24" t="s">
        <v>1456</v>
      </c>
      <c r="Q183" s="24" t="s">
        <v>1456</v>
      </c>
      <c r="R183" s="23">
        <v>0</v>
      </c>
      <c r="S183" s="22">
        <v>0</v>
      </c>
      <c r="T183" s="24"/>
      <c r="U183" s="23">
        <v>64.38</v>
      </c>
      <c r="V183" s="23">
        <v>0</v>
      </c>
      <c r="W183" s="23">
        <v>0</v>
      </c>
      <c r="X183" s="23">
        <v>0</v>
      </c>
      <c r="Y183" s="23">
        <v>0</v>
      </c>
      <c r="Z183" s="23">
        <v>64.38</v>
      </c>
      <c r="AA183" s="23">
        <v>26.43</v>
      </c>
      <c r="AB183" s="23">
        <v>0</v>
      </c>
      <c r="AC183" s="23">
        <v>0</v>
      </c>
      <c r="AD183" s="23">
        <v>0</v>
      </c>
      <c r="AE183" s="23">
        <v>0</v>
      </c>
      <c r="AF183" s="23">
        <v>26.43</v>
      </c>
      <c r="AG183" s="23">
        <v>5.26</v>
      </c>
      <c r="AH183" s="24" t="s">
        <v>1457</v>
      </c>
      <c r="AI183" s="22">
        <v>12</v>
      </c>
      <c r="AJ183" s="22">
        <v>12</v>
      </c>
      <c r="AK183" s="24" t="s">
        <v>1457</v>
      </c>
      <c r="AL183" s="24" t="s">
        <v>1457</v>
      </c>
      <c r="AM183" s="24" t="s">
        <v>1457</v>
      </c>
      <c r="AN183" s="22">
        <v>24</v>
      </c>
      <c r="AO183" s="22">
        <v>0</v>
      </c>
      <c r="AP183" s="22">
        <v>1377</v>
      </c>
      <c r="AQ183" s="22">
        <v>31700.04</v>
      </c>
      <c r="AR183" s="22">
        <v>0</v>
      </c>
      <c r="AS183" s="22">
        <v>0</v>
      </c>
      <c r="AT183" s="22">
        <v>0</v>
      </c>
      <c r="AU183" s="22">
        <v>0</v>
      </c>
      <c r="AV183" s="22">
        <v>0</v>
      </c>
      <c r="AW183" s="22">
        <v>0</v>
      </c>
      <c r="AX183" s="22">
        <v>0</v>
      </c>
      <c r="AY183" s="22">
        <v>0</v>
      </c>
      <c r="AZ183" s="24" t="s">
        <v>1631</v>
      </c>
      <c r="BA183" s="22">
        <v>26</v>
      </c>
      <c r="BB183" s="22">
        <v>26</v>
      </c>
      <c r="BC183" s="22">
        <v>923435</v>
      </c>
      <c r="BD183" s="22">
        <v>2343620</v>
      </c>
      <c r="BE183" s="22">
        <v>0</v>
      </c>
      <c r="BF183" s="22">
        <v>106446.6</v>
      </c>
      <c r="BG183" s="22">
        <v>3373501.6</v>
      </c>
      <c r="BH183" s="22">
        <v>33</v>
      </c>
      <c r="BI183" s="22">
        <v>5</v>
      </c>
      <c r="BJ183" s="22">
        <v>0</v>
      </c>
      <c r="BK183" s="22">
        <v>1</v>
      </c>
      <c r="BL183" s="22">
        <v>302</v>
      </c>
      <c r="BM183" s="22">
        <v>2</v>
      </c>
      <c r="BN183" s="22">
        <v>0</v>
      </c>
      <c r="BO183" s="22">
        <v>0</v>
      </c>
      <c r="BP183" s="22">
        <v>1</v>
      </c>
      <c r="BQ183" s="22">
        <v>0</v>
      </c>
    </row>
    <row r="184" spans="1:69" x14ac:dyDescent="0.35">
      <c r="A184" s="22" t="s">
        <v>114</v>
      </c>
      <c r="B184" s="22" t="s">
        <v>294</v>
      </c>
      <c r="C184" s="22" t="s">
        <v>479</v>
      </c>
      <c r="D184" s="22" t="s">
        <v>480</v>
      </c>
      <c r="E184" s="22">
        <v>15</v>
      </c>
      <c r="F184" s="22">
        <v>861</v>
      </c>
      <c r="G184" s="22">
        <v>0</v>
      </c>
      <c r="H184" s="23">
        <v>25.2</v>
      </c>
      <c r="I184" s="24" t="s">
        <v>1456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4" t="s">
        <v>1456</v>
      </c>
      <c r="Q184" s="24" t="s">
        <v>1456</v>
      </c>
      <c r="R184" s="23">
        <v>0</v>
      </c>
      <c r="S184" s="22">
        <v>0</v>
      </c>
      <c r="T184" s="24"/>
      <c r="U184" s="23">
        <v>16</v>
      </c>
      <c r="V184" s="23">
        <v>0</v>
      </c>
      <c r="W184" s="23">
        <v>0</v>
      </c>
      <c r="X184" s="23">
        <v>0</v>
      </c>
      <c r="Y184" s="23">
        <v>0</v>
      </c>
      <c r="Z184" s="23">
        <v>16</v>
      </c>
      <c r="AA184" s="23">
        <v>15</v>
      </c>
      <c r="AB184" s="23">
        <v>0</v>
      </c>
      <c r="AC184" s="23">
        <v>0</v>
      </c>
      <c r="AD184" s="23">
        <v>0</v>
      </c>
      <c r="AE184" s="23">
        <v>0</v>
      </c>
      <c r="AF184" s="23">
        <v>15</v>
      </c>
      <c r="AG184" s="23">
        <v>1</v>
      </c>
      <c r="AH184" s="24" t="s">
        <v>1457</v>
      </c>
      <c r="AI184" s="22">
        <v>5</v>
      </c>
      <c r="AJ184" s="22">
        <v>5</v>
      </c>
      <c r="AK184" s="24" t="s">
        <v>1456</v>
      </c>
      <c r="AL184" s="24" t="s">
        <v>1457</v>
      </c>
      <c r="AM184" s="24" t="s">
        <v>1457</v>
      </c>
      <c r="AN184" s="22">
        <v>5</v>
      </c>
      <c r="AO184" s="22">
        <v>0</v>
      </c>
      <c r="AP184" s="22">
        <v>1062</v>
      </c>
      <c r="AQ184" s="22">
        <v>25190</v>
      </c>
      <c r="AR184" s="22">
        <v>0</v>
      </c>
      <c r="AS184" s="22">
        <v>0</v>
      </c>
      <c r="AT184" s="22">
        <v>0</v>
      </c>
      <c r="AU184" s="22">
        <v>0</v>
      </c>
      <c r="AV184" s="22">
        <v>0</v>
      </c>
      <c r="AW184" s="22">
        <v>0</v>
      </c>
      <c r="AX184" s="22">
        <v>0</v>
      </c>
      <c r="AY184" s="22">
        <v>0</v>
      </c>
      <c r="AZ184" s="24" t="s">
        <v>1557</v>
      </c>
      <c r="BA184" s="22">
        <v>18</v>
      </c>
      <c r="BB184" s="22">
        <v>18</v>
      </c>
      <c r="BC184" s="22">
        <v>454700</v>
      </c>
      <c r="BD184" s="22">
        <v>435600</v>
      </c>
      <c r="BE184" s="22">
        <v>0</v>
      </c>
      <c r="BF184" s="22">
        <v>0</v>
      </c>
      <c r="BG184" s="22">
        <v>890300</v>
      </c>
      <c r="BH184" s="22">
        <v>12</v>
      </c>
      <c r="BI184" s="22">
        <v>5</v>
      </c>
      <c r="BJ184" s="22">
        <v>0</v>
      </c>
      <c r="BK184" s="22">
        <v>0</v>
      </c>
      <c r="BL184" s="22">
        <v>0</v>
      </c>
      <c r="BM184" s="22">
        <v>0</v>
      </c>
      <c r="BN184" s="22">
        <v>0</v>
      </c>
      <c r="BO184" s="22">
        <v>0</v>
      </c>
      <c r="BP184" s="22">
        <v>1</v>
      </c>
      <c r="BQ184" s="22">
        <v>0</v>
      </c>
    </row>
    <row r="185" spans="1:69" x14ac:dyDescent="0.35">
      <c r="A185" s="22" t="s">
        <v>114</v>
      </c>
      <c r="B185" s="22" t="s">
        <v>294</v>
      </c>
      <c r="C185" s="22" t="s">
        <v>481</v>
      </c>
      <c r="D185" s="22" t="s">
        <v>482</v>
      </c>
      <c r="E185" s="22">
        <v>12</v>
      </c>
      <c r="F185" s="22">
        <v>276</v>
      </c>
      <c r="G185" s="22">
        <v>0</v>
      </c>
      <c r="H185" s="23">
        <v>14.5</v>
      </c>
      <c r="I185" s="24" t="s">
        <v>1456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4" t="s">
        <v>1456</v>
      </c>
      <c r="Q185" s="24" t="s">
        <v>1456</v>
      </c>
      <c r="R185" s="23">
        <v>0</v>
      </c>
      <c r="S185" s="22">
        <v>0</v>
      </c>
      <c r="T185" s="24"/>
      <c r="U185" s="23">
        <v>14</v>
      </c>
      <c r="V185" s="23">
        <v>0</v>
      </c>
      <c r="W185" s="23">
        <v>0</v>
      </c>
      <c r="X185" s="23">
        <v>0</v>
      </c>
      <c r="Y185" s="23">
        <v>0</v>
      </c>
      <c r="Z185" s="23">
        <v>14</v>
      </c>
      <c r="AA185" s="23">
        <v>7.01</v>
      </c>
      <c r="AB185" s="23">
        <v>0</v>
      </c>
      <c r="AC185" s="23">
        <v>0</v>
      </c>
      <c r="AD185" s="23">
        <v>0</v>
      </c>
      <c r="AE185" s="23">
        <v>0</v>
      </c>
      <c r="AF185" s="23">
        <v>7.01</v>
      </c>
      <c r="AG185" s="23">
        <v>5.27</v>
      </c>
      <c r="AH185" s="24" t="s">
        <v>1457</v>
      </c>
      <c r="AI185" s="22">
        <v>12</v>
      </c>
      <c r="AJ185" s="22">
        <v>12</v>
      </c>
      <c r="AK185" s="24" t="s">
        <v>1456</v>
      </c>
      <c r="AL185" s="24" t="s">
        <v>1457</v>
      </c>
      <c r="AM185" s="24" t="s">
        <v>1457</v>
      </c>
      <c r="AN185" s="22">
        <v>24</v>
      </c>
      <c r="AO185" s="22">
        <v>0</v>
      </c>
      <c r="AP185" s="22">
        <v>460</v>
      </c>
      <c r="AQ185" s="22">
        <v>18500</v>
      </c>
      <c r="AR185" s="22">
        <v>0</v>
      </c>
      <c r="AS185" s="22">
        <v>0</v>
      </c>
      <c r="AT185" s="22">
        <v>0</v>
      </c>
      <c r="AU185" s="22">
        <v>0</v>
      </c>
      <c r="AV185" s="22">
        <v>0</v>
      </c>
      <c r="AW185" s="22">
        <v>0</v>
      </c>
      <c r="AX185" s="22">
        <v>0</v>
      </c>
      <c r="AY185" s="22">
        <v>0</v>
      </c>
      <c r="AZ185" s="24" t="s">
        <v>1632</v>
      </c>
      <c r="BA185" s="22">
        <v>22</v>
      </c>
      <c r="BB185" s="22">
        <v>22</v>
      </c>
      <c r="BC185" s="22">
        <v>211500</v>
      </c>
      <c r="BD185" s="22">
        <v>367200</v>
      </c>
      <c r="BE185" s="22">
        <v>0</v>
      </c>
      <c r="BF185" s="22">
        <v>0</v>
      </c>
      <c r="BG185" s="22">
        <v>578700</v>
      </c>
      <c r="BH185" s="22">
        <v>10</v>
      </c>
      <c r="BI185" s="22">
        <v>12</v>
      </c>
      <c r="BJ185" s="22">
        <v>0</v>
      </c>
      <c r="BK185" s="22">
        <v>0</v>
      </c>
      <c r="BL185" s="22">
        <v>0</v>
      </c>
      <c r="BM185" s="22">
        <v>0</v>
      </c>
      <c r="BN185" s="22">
        <v>0</v>
      </c>
      <c r="BO185" s="22">
        <v>0</v>
      </c>
      <c r="BP185" s="22">
        <v>0</v>
      </c>
      <c r="BQ185" s="22">
        <v>0</v>
      </c>
    </row>
    <row r="186" spans="1:69" x14ac:dyDescent="0.35">
      <c r="A186" s="22" t="s">
        <v>114</v>
      </c>
      <c r="B186" s="22" t="s">
        <v>294</v>
      </c>
      <c r="C186" s="22" t="s">
        <v>483</v>
      </c>
      <c r="D186" s="22" t="s">
        <v>484</v>
      </c>
      <c r="E186" s="22">
        <v>23</v>
      </c>
      <c r="F186" s="22">
        <v>566</v>
      </c>
      <c r="G186" s="22">
        <v>0</v>
      </c>
      <c r="H186" s="23">
        <v>28.4</v>
      </c>
      <c r="I186" s="24" t="s">
        <v>1456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24" t="s">
        <v>1456</v>
      </c>
      <c r="Q186" s="24" t="s">
        <v>1456</v>
      </c>
      <c r="R186" s="23">
        <v>0</v>
      </c>
      <c r="S186" s="22">
        <v>0</v>
      </c>
      <c r="T186" s="24"/>
      <c r="U186" s="23">
        <v>29.38</v>
      </c>
      <c r="V186" s="23">
        <v>0</v>
      </c>
      <c r="W186" s="23">
        <v>0</v>
      </c>
      <c r="X186" s="23">
        <v>6.3</v>
      </c>
      <c r="Y186" s="23">
        <v>0</v>
      </c>
      <c r="Z186" s="23">
        <v>35.68</v>
      </c>
      <c r="AA186" s="23">
        <v>21.13</v>
      </c>
      <c r="AB186" s="23">
        <v>0</v>
      </c>
      <c r="AC186" s="23">
        <v>0</v>
      </c>
      <c r="AD186" s="23">
        <v>0</v>
      </c>
      <c r="AE186" s="23">
        <v>0</v>
      </c>
      <c r="AF186" s="23">
        <v>21.13</v>
      </c>
      <c r="AG186" s="23">
        <v>10.210000000000001</v>
      </c>
      <c r="AH186" s="24" t="s">
        <v>1457</v>
      </c>
      <c r="AI186" s="22">
        <v>1</v>
      </c>
      <c r="AJ186" s="22">
        <v>1</v>
      </c>
      <c r="AK186" s="24" t="s">
        <v>1457</v>
      </c>
      <c r="AL186" s="24" t="s">
        <v>1457</v>
      </c>
      <c r="AM186" s="24" t="s">
        <v>1457</v>
      </c>
      <c r="AN186" s="22">
        <v>3</v>
      </c>
      <c r="AO186" s="22">
        <v>0</v>
      </c>
      <c r="AP186" s="22">
        <v>1209</v>
      </c>
      <c r="AQ186" s="22">
        <v>26985</v>
      </c>
      <c r="AR186" s="22">
        <v>0</v>
      </c>
      <c r="AS186" s="22">
        <v>0</v>
      </c>
      <c r="AT186" s="22">
        <v>0</v>
      </c>
      <c r="AU186" s="22">
        <v>0</v>
      </c>
      <c r="AV186" s="22">
        <v>0</v>
      </c>
      <c r="AW186" s="22">
        <v>0</v>
      </c>
      <c r="AX186" s="22">
        <v>0</v>
      </c>
      <c r="AY186" s="22">
        <v>0</v>
      </c>
      <c r="AZ186" s="24" t="s">
        <v>1633</v>
      </c>
      <c r="BA186" s="22">
        <v>18</v>
      </c>
      <c r="BB186" s="22">
        <v>17</v>
      </c>
      <c r="BC186" s="22">
        <v>706540</v>
      </c>
      <c r="BD186" s="22">
        <v>310000</v>
      </c>
      <c r="BE186" s="22">
        <v>0</v>
      </c>
      <c r="BF186" s="22">
        <v>0</v>
      </c>
      <c r="BG186" s="22">
        <v>1016540</v>
      </c>
      <c r="BH186" s="22">
        <v>33</v>
      </c>
      <c r="BI186" s="22">
        <v>45</v>
      </c>
      <c r="BJ186" s="22">
        <v>1</v>
      </c>
      <c r="BK186" s="22">
        <v>1</v>
      </c>
      <c r="BL186" s="22">
        <v>121</v>
      </c>
      <c r="BM186" s="22">
        <v>0</v>
      </c>
      <c r="BN186" s="22">
        <v>1</v>
      </c>
      <c r="BO186" s="22">
        <v>34</v>
      </c>
      <c r="BP186" s="22">
        <v>1</v>
      </c>
      <c r="BQ186" s="22">
        <v>1</v>
      </c>
    </row>
    <row r="187" spans="1:69" x14ac:dyDescent="0.35">
      <c r="A187" s="22" t="s">
        <v>114</v>
      </c>
      <c r="B187" s="22" t="s">
        <v>294</v>
      </c>
      <c r="C187" s="22" t="s">
        <v>485</v>
      </c>
      <c r="D187" s="22" t="s">
        <v>486</v>
      </c>
      <c r="E187" s="22">
        <v>9</v>
      </c>
      <c r="F187" s="22">
        <v>312</v>
      </c>
      <c r="G187" s="22">
        <v>0</v>
      </c>
      <c r="H187" s="23">
        <v>17.23</v>
      </c>
      <c r="I187" s="24" t="s">
        <v>1456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24" t="s">
        <v>1456</v>
      </c>
      <c r="Q187" s="24" t="s">
        <v>1456</v>
      </c>
      <c r="R187" s="23">
        <v>0</v>
      </c>
      <c r="S187" s="22">
        <v>0</v>
      </c>
      <c r="T187" s="24"/>
      <c r="U187" s="23">
        <v>17.07</v>
      </c>
      <c r="V187" s="23">
        <v>0</v>
      </c>
      <c r="W187" s="23">
        <v>0</v>
      </c>
      <c r="X187" s="23">
        <v>0</v>
      </c>
      <c r="Y187" s="23">
        <v>0</v>
      </c>
      <c r="Z187" s="23">
        <v>17.07</v>
      </c>
      <c r="AA187" s="23">
        <v>16.96</v>
      </c>
      <c r="AB187" s="23">
        <v>0</v>
      </c>
      <c r="AC187" s="23">
        <v>0</v>
      </c>
      <c r="AD187" s="23">
        <v>0</v>
      </c>
      <c r="AE187" s="23">
        <v>0</v>
      </c>
      <c r="AF187" s="23">
        <v>16.96</v>
      </c>
      <c r="AG187" s="23">
        <v>3.32</v>
      </c>
      <c r="AH187" s="24" t="s">
        <v>1457</v>
      </c>
      <c r="AI187" s="22">
        <v>5</v>
      </c>
      <c r="AJ187" s="22">
        <v>0</v>
      </c>
      <c r="AK187" s="24" t="s">
        <v>1457</v>
      </c>
      <c r="AL187" s="24" t="s">
        <v>1457</v>
      </c>
      <c r="AM187" s="24" t="s">
        <v>1456</v>
      </c>
      <c r="AN187" s="22">
        <v>0</v>
      </c>
      <c r="AO187" s="22">
        <v>0</v>
      </c>
      <c r="AP187" s="22">
        <v>548</v>
      </c>
      <c r="AQ187" s="22">
        <v>17904.599999999999</v>
      </c>
      <c r="AR187" s="22">
        <v>0</v>
      </c>
      <c r="AS187" s="22">
        <v>0</v>
      </c>
      <c r="AT187" s="22">
        <v>0</v>
      </c>
      <c r="AU187" s="22">
        <v>0</v>
      </c>
      <c r="AV187" s="22">
        <v>0</v>
      </c>
      <c r="AW187" s="22">
        <v>0</v>
      </c>
      <c r="AX187" s="22">
        <v>0</v>
      </c>
      <c r="AY187" s="22">
        <v>0</v>
      </c>
      <c r="AZ187" s="24" t="s">
        <v>1634</v>
      </c>
      <c r="BA187" s="22">
        <v>4</v>
      </c>
      <c r="BB187" s="22">
        <v>4</v>
      </c>
      <c r="BC187" s="22">
        <v>26500</v>
      </c>
      <c r="BD187" s="22">
        <v>500000</v>
      </c>
      <c r="BE187" s="22">
        <v>0</v>
      </c>
      <c r="BF187" s="22">
        <v>0</v>
      </c>
      <c r="BG187" s="22">
        <v>526500</v>
      </c>
      <c r="BH187" s="22">
        <v>2</v>
      </c>
      <c r="BI187" s="22">
        <v>21</v>
      </c>
      <c r="BJ187" s="22">
        <v>0</v>
      </c>
      <c r="BK187" s="22">
        <v>1</v>
      </c>
      <c r="BL187" s="22">
        <v>134</v>
      </c>
      <c r="BM187" s="22">
        <v>1</v>
      </c>
      <c r="BN187" s="22">
        <v>0</v>
      </c>
      <c r="BO187" s="22">
        <v>0</v>
      </c>
      <c r="BP187" s="22">
        <v>0</v>
      </c>
      <c r="BQ187" s="22">
        <v>0</v>
      </c>
    </row>
    <row r="188" spans="1:69" x14ac:dyDescent="0.35">
      <c r="A188" s="22" t="s">
        <v>114</v>
      </c>
      <c r="B188" s="22" t="s">
        <v>294</v>
      </c>
      <c r="C188" s="22" t="s">
        <v>487</v>
      </c>
      <c r="D188" s="22" t="s">
        <v>488</v>
      </c>
      <c r="E188" s="22">
        <v>35</v>
      </c>
      <c r="F188" s="22">
        <v>878</v>
      </c>
      <c r="G188" s="22">
        <v>0</v>
      </c>
      <c r="H188" s="23">
        <v>33.799999999999997</v>
      </c>
      <c r="I188" s="24" t="s">
        <v>1456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4" t="s">
        <v>1456</v>
      </c>
      <c r="Q188" s="24" t="s">
        <v>1456</v>
      </c>
      <c r="R188" s="23">
        <v>0</v>
      </c>
      <c r="S188" s="22">
        <v>0</v>
      </c>
      <c r="T188" s="24"/>
      <c r="U188" s="23">
        <v>28.39</v>
      </c>
      <c r="V188" s="23">
        <v>0</v>
      </c>
      <c r="W188" s="23">
        <v>0</v>
      </c>
      <c r="X188" s="23">
        <v>0</v>
      </c>
      <c r="Y188" s="23">
        <v>0</v>
      </c>
      <c r="Z188" s="23">
        <v>28.39</v>
      </c>
      <c r="AA188" s="23">
        <v>23.71</v>
      </c>
      <c r="AB188" s="23">
        <v>0</v>
      </c>
      <c r="AC188" s="23">
        <v>0</v>
      </c>
      <c r="AD188" s="23">
        <v>0</v>
      </c>
      <c r="AE188" s="23">
        <v>0</v>
      </c>
      <c r="AF188" s="23">
        <v>23.71</v>
      </c>
      <c r="AG188" s="23">
        <v>2.91</v>
      </c>
      <c r="AH188" s="24" t="s">
        <v>1457</v>
      </c>
      <c r="AI188" s="22">
        <v>6</v>
      </c>
      <c r="AJ188" s="22">
        <v>6</v>
      </c>
      <c r="AK188" s="24" t="s">
        <v>1456</v>
      </c>
      <c r="AL188" s="24" t="s">
        <v>1457</v>
      </c>
      <c r="AM188" s="24" t="s">
        <v>1456</v>
      </c>
      <c r="AN188" s="22">
        <v>0</v>
      </c>
      <c r="AO188" s="22">
        <v>0</v>
      </c>
      <c r="AP188" s="22">
        <v>741</v>
      </c>
      <c r="AQ188" s="22">
        <v>25800</v>
      </c>
      <c r="AR188" s="22">
        <v>0</v>
      </c>
      <c r="AS188" s="22">
        <v>0</v>
      </c>
      <c r="AT188" s="22">
        <v>0</v>
      </c>
      <c r="AU188" s="22">
        <v>0</v>
      </c>
      <c r="AV188" s="22">
        <v>0</v>
      </c>
      <c r="AW188" s="22">
        <v>0</v>
      </c>
      <c r="AX188" s="22">
        <v>0</v>
      </c>
      <c r="AY188" s="22">
        <v>0</v>
      </c>
      <c r="AZ188" s="24" t="s">
        <v>1635</v>
      </c>
      <c r="BA188" s="22">
        <v>40</v>
      </c>
      <c r="BB188" s="22">
        <v>32</v>
      </c>
      <c r="BC188" s="22">
        <v>500000</v>
      </c>
      <c r="BD188" s="22">
        <v>35000</v>
      </c>
      <c r="BE188" s="22">
        <v>50000</v>
      </c>
      <c r="BF188" s="22">
        <v>0</v>
      </c>
      <c r="BG188" s="22">
        <v>585000</v>
      </c>
      <c r="BH188" s="22">
        <v>23</v>
      </c>
      <c r="BI188" s="22">
        <v>14</v>
      </c>
      <c r="BJ188" s="22">
        <v>0</v>
      </c>
      <c r="BK188" s="22">
        <v>1</v>
      </c>
      <c r="BL188" s="22">
        <v>210</v>
      </c>
      <c r="BM188" s="22">
        <v>5</v>
      </c>
      <c r="BN188" s="22">
        <v>0</v>
      </c>
      <c r="BO188" s="22">
        <v>0</v>
      </c>
      <c r="BP188" s="22">
        <v>0</v>
      </c>
      <c r="BQ188" s="22">
        <v>0</v>
      </c>
    </row>
    <row r="189" spans="1:69" x14ac:dyDescent="0.35">
      <c r="A189" s="22" t="s">
        <v>114</v>
      </c>
      <c r="B189" s="22" t="s">
        <v>294</v>
      </c>
      <c r="C189" s="22" t="s">
        <v>489</v>
      </c>
      <c r="D189" s="22" t="s">
        <v>490</v>
      </c>
      <c r="E189" s="22">
        <v>8</v>
      </c>
      <c r="F189" s="22">
        <v>259</v>
      </c>
      <c r="G189" s="22">
        <v>0</v>
      </c>
      <c r="H189" s="23">
        <v>14.32</v>
      </c>
      <c r="I189" s="24" t="s">
        <v>1456</v>
      </c>
      <c r="J189" s="22">
        <v>0</v>
      </c>
      <c r="K189" s="22">
        <v>0</v>
      </c>
      <c r="L189" s="22">
        <v>0</v>
      </c>
      <c r="M189" s="22">
        <v>0</v>
      </c>
      <c r="N189" s="22">
        <v>0</v>
      </c>
      <c r="O189" s="22">
        <v>0</v>
      </c>
      <c r="P189" s="24" t="s">
        <v>1456</v>
      </c>
      <c r="Q189" s="24" t="s">
        <v>1456</v>
      </c>
      <c r="R189" s="23">
        <v>0</v>
      </c>
      <c r="S189" s="22">
        <v>0</v>
      </c>
      <c r="T189" s="24"/>
      <c r="U189" s="23">
        <v>10.82</v>
      </c>
      <c r="V189" s="23">
        <v>0</v>
      </c>
      <c r="W189" s="23">
        <v>0</v>
      </c>
      <c r="X189" s="23">
        <v>0</v>
      </c>
      <c r="Y189" s="23">
        <v>0</v>
      </c>
      <c r="Z189" s="23">
        <v>10.82</v>
      </c>
      <c r="AA189" s="23">
        <v>10.220000000000001</v>
      </c>
      <c r="AB189" s="23">
        <v>0</v>
      </c>
      <c r="AC189" s="23">
        <v>0</v>
      </c>
      <c r="AD189" s="23">
        <v>0</v>
      </c>
      <c r="AE189" s="23">
        <v>0</v>
      </c>
      <c r="AF189" s="23">
        <v>10.220000000000001</v>
      </c>
      <c r="AG189" s="23">
        <v>2.41</v>
      </c>
      <c r="AH189" s="24" t="s">
        <v>1457</v>
      </c>
      <c r="AI189" s="22">
        <v>2</v>
      </c>
      <c r="AJ189" s="22">
        <v>2</v>
      </c>
      <c r="AK189" s="24" t="s">
        <v>1457</v>
      </c>
      <c r="AL189" s="24" t="s">
        <v>1457</v>
      </c>
      <c r="AM189" s="24" t="s">
        <v>1457</v>
      </c>
      <c r="AN189" s="22">
        <v>33</v>
      </c>
      <c r="AO189" s="22">
        <v>0</v>
      </c>
      <c r="AP189" s="22">
        <v>438</v>
      </c>
      <c r="AQ189" s="22">
        <v>13645.26</v>
      </c>
      <c r="AR189" s="22">
        <v>0</v>
      </c>
      <c r="AS189" s="22">
        <v>0</v>
      </c>
      <c r="AT189" s="22">
        <v>0</v>
      </c>
      <c r="AU189" s="22">
        <v>0</v>
      </c>
      <c r="AV189" s="22">
        <v>0</v>
      </c>
      <c r="AW189" s="22">
        <v>0</v>
      </c>
      <c r="AX189" s="22">
        <v>0</v>
      </c>
      <c r="AY189" s="22">
        <v>0</v>
      </c>
      <c r="AZ189" s="24" t="s">
        <v>1636</v>
      </c>
      <c r="BA189" s="22">
        <v>29</v>
      </c>
      <c r="BB189" s="22">
        <v>29</v>
      </c>
      <c r="BC189" s="22">
        <v>194000</v>
      </c>
      <c r="BD189" s="22">
        <v>0</v>
      </c>
      <c r="BE189" s="22">
        <v>2000</v>
      </c>
      <c r="BF189" s="22">
        <v>30000</v>
      </c>
      <c r="BG189" s="22">
        <v>226000</v>
      </c>
      <c r="BH189" s="22">
        <v>12</v>
      </c>
      <c r="BI189" s="22">
        <v>3</v>
      </c>
      <c r="BJ189" s="22">
        <v>2</v>
      </c>
      <c r="BK189" s="22">
        <v>1</v>
      </c>
      <c r="BL189" s="22">
        <v>89</v>
      </c>
      <c r="BM189" s="22">
        <v>1</v>
      </c>
      <c r="BN189" s="22">
        <v>2</v>
      </c>
      <c r="BO189" s="22">
        <v>47</v>
      </c>
      <c r="BP189" s="22">
        <v>0</v>
      </c>
      <c r="BQ189" s="22">
        <v>0</v>
      </c>
    </row>
    <row r="190" spans="1:69" x14ac:dyDescent="0.35">
      <c r="A190" s="22" t="s">
        <v>114</v>
      </c>
      <c r="B190" s="22" t="s">
        <v>294</v>
      </c>
      <c r="C190" s="22" t="s">
        <v>491</v>
      </c>
      <c r="D190" s="22" t="s">
        <v>492</v>
      </c>
      <c r="E190" s="22">
        <v>86</v>
      </c>
      <c r="F190" s="22">
        <v>1423</v>
      </c>
      <c r="G190" s="22">
        <v>0</v>
      </c>
      <c r="H190" s="23">
        <v>107.9</v>
      </c>
      <c r="I190" s="24" t="s">
        <v>1456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0</v>
      </c>
      <c r="P190" s="24" t="s">
        <v>1456</v>
      </c>
      <c r="Q190" s="24" t="s">
        <v>1456</v>
      </c>
      <c r="R190" s="23">
        <v>0</v>
      </c>
      <c r="S190" s="22">
        <v>0</v>
      </c>
      <c r="T190" s="24"/>
      <c r="U190" s="23">
        <v>54.5</v>
      </c>
      <c r="V190" s="23">
        <v>0</v>
      </c>
      <c r="W190" s="23">
        <v>0</v>
      </c>
      <c r="X190" s="23">
        <v>0</v>
      </c>
      <c r="Y190" s="23">
        <v>0</v>
      </c>
      <c r="Z190" s="23">
        <v>54.5</v>
      </c>
      <c r="AA190" s="23">
        <v>46.5</v>
      </c>
      <c r="AB190" s="23">
        <v>0</v>
      </c>
      <c r="AC190" s="23">
        <v>0</v>
      </c>
      <c r="AD190" s="23">
        <v>0</v>
      </c>
      <c r="AE190" s="23">
        <v>0</v>
      </c>
      <c r="AF190" s="23">
        <v>46.5</v>
      </c>
      <c r="AG190" s="23">
        <v>25.5</v>
      </c>
      <c r="AH190" s="24" t="s">
        <v>1457</v>
      </c>
      <c r="AI190" s="22">
        <v>6</v>
      </c>
      <c r="AJ190" s="22">
        <v>6</v>
      </c>
      <c r="AK190" s="24" t="s">
        <v>1457</v>
      </c>
      <c r="AL190" s="24" t="s">
        <v>1457</v>
      </c>
      <c r="AM190" s="24" t="s">
        <v>1456</v>
      </c>
      <c r="AN190" s="22">
        <v>0</v>
      </c>
      <c r="AO190" s="22">
        <v>0</v>
      </c>
      <c r="AP190" s="22">
        <v>2595</v>
      </c>
      <c r="AQ190" s="22">
        <v>62447.5</v>
      </c>
      <c r="AR190" s="22">
        <v>0</v>
      </c>
      <c r="AS190" s="22">
        <v>0</v>
      </c>
      <c r="AT190" s="22">
        <v>0</v>
      </c>
      <c r="AU190" s="22">
        <v>0</v>
      </c>
      <c r="AV190" s="22">
        <v>2</v>
      </c>
      <c r="AW190" s="22">
        <v>2</v>
      </c>
      <c r="AX190" s="22">
        <v>0</v>
      </c>
      <c r="AY190" s="22">
        <v>0</v>
      </c>
      <c r="AZ190" s="24" t="s">
        <v>1637</v>
      </c>
      <c r="BA190" s="22">
        <v>96</v>
      </c>
      <c r="BB190" s="22">
        <v>96</v>
      </c>
      <c r="BC190" s="22">
        <v>1327661.1299999999</v>
      </c>
      <c r="BD190" s="22">
        <v>1180457</v>
      </c>
      <c r="BE190" s="22">
        <v>15000</v>
      </c>
      <c r="BF190" s="22">
        <v>55000</v>
      </c>
      <c r="BG190" s="22">
        <v>2578118.13</v>
      </c>
      <c r="BH190" s="22">
        <v>49</v>
      </c>
      <c r="BI190" s="22">
        <v>1</v>
      </c>
      <c r="BJ190" s="22">
        <v>2</v>
      </c>
      <c r="BK190" s="22">
        <v>1</v>
      </c>
      <c r="BL190" s="22">
        <v>424</v>
      </c>
      <c r="BM190" s="22">
        <v>10</v>
      </c>
      <c r="BN190" s="22">
        <v>2</v>
      </c>
      <c r="BO190" s="22">
        <v>45</v>
      </c>
      <c r="BP190" s="22">
        <v>0</v>
      </c>
      <c r="BQ190" s="22">
        <v>0</v>
      </c>
    </row>
    <row r="191" spans="1:69" x14ac:dyDescent="0.35">
      <c r="A191" s="22" t="s">
        <v>114</v>
      </c>
      <c r="B191" s="22" t="s">
        <v>294</v>
      </c>
      <c r="C191" s="22" t="s">
        <v>493</v>
      </c>
      <c r="D191" s="22" t="s">
        <v>494</v>
      </c>
      <c r="E191" s="22">
        <v>31</v>
      </c>
      <c r="F191" s="22">
        <v>1329</v>
      </c>
      <c r="G191" s="22">
        <v>0</v>
      </c>
      <c r="H191" s="23">
        <v>67.58</v>
      </c>
      <c r="I191" s="24" t="s">
        <v>1456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4" t="s">
        <v>1456</v>
      </c>
      <c r="Q191" s="24" t="s">
        <v>1456</v>
      </c>
      <c r="R191" s="23">
        <v>0</v>
      </c>
      <c r="S191" s="22">
        <v>0</v>
      </c>
      <c r="T191" s="24"/>
      <c r="U191" s="23">
        <v>45.59</v>
      </c>
      <c r="V191" s="23">
        <v>0</v>
      </c>
      <c r="W191" s="23">
        <v>0</v>
      </c>
      <c r="X191" s="23">
        <v>1.97</v>
      </c>
      <c r="Y191" s="23">
        <v>0</v>
      </c>
      <c r="Z191" s="23">
        <v>47.56</v>
      </c>
      <c r="AA191" s="23">
        <v>39.5</v>
      </c>
      <c r="AB191" s="23">
        <v>0</v>
      </c>
      <c r="AC191" s="23">
        <v>0</v>
      </c>
      <c r="AD191" s="23">
        <v>0</v>
      </c>
      <c r="AE191" s="23">
        <v>0</v>
      </c>
      <c r="AF191" s="23">
        <v>39.5</v>
      </c>
      <c r="AG191" s="23">
        <v>17.09</v>
      </c>
      <c r="AH191" s="24" t="s">
        <v>1457</v>
      </c>
      <c r="AI191" s="22">
        <v>5</v>
      </c>
      <c r="AJ191" s="22">
        <v>2</v>
      </c>
      <c r="AK191" s="24" t="s">
        <v>1457</v>
      </c>
      <c r="AL191" s="24" t="s">
        <v>1457</v>
      </c>
      <c r="AM191" s="24" t="s">
        <v>1456</v>
      </c>
      <c r="AN191" s="22">
        <v>0</v>
      </c>
      <c r="AO191" s="22">
        <v>0</v>
      </c>
      <c r="AP191" s="22">
        <v>2038</v>
      </c>
      <c r="AQ191" s="22">
        <v>45241</v>
      </c>
      <c r="AR191" s="22">
        <v>0</v>
      </c>
      <c r="AS191" s="22">
        <v>0</v>
      </c>
      <c r="AT191" s="22">
        <v>0</v>
      </c>
      <c r="AU191" s="22">
        <v>0</v>
      </c>
      <c r="AV191" s="22">
        <v>0</v>
      </c>
      <c r="AW191" s="22">
        <v>0</v>
      </c>
      <c r="AX191" s="22">
        <v>0</v>
      </c>
      <c r="AY191" s="22">
        <v>0</v>
      </c>
      <c r="AZ191" s="24" t="s">
        <v>1638</v>
      </c>
      <c r="BA191" s="22">
        <v>18</v>
      </c>
      <c r="BB191" s="22">
        <v>18</v>
      </c>
      <c r="BC191" s="22">
        <v>10000</v>
      </c>
      <c r="BD191" s="22">
        <v>449500</v>
      </c>
      <c r="BE191" s="22">
        <v>50000</v>
      </c>
      <c r="BF191" s="22">
        <v>0</v>
      </c>
      <c r="BG191" s="22">
        <v>509500</v>
      </c>
      <c r="BH191" s="22">
        <v>26</v>
      </c>
      <c r="BI191" s="22">
        <v>5</v>
      </c>
      <c r="BJ191" s="22">
        <v>0</v>
      </c>
      <c r="BK191" s="22">
        <v>1</v>
      </c>
      <c r="BL191" s="22">
        <v>309</v>
      </c>
      <c r="BM191" s="22">
        <v>2</v>
      </c>
      <c r="BN191" s="22">
        <v>0</v>
      </c>
      <c r="BO191" s="22">
        <v>0</v>
      </c>
      <c r="BP191" s="22">
        <v>0</v>
      </c>
      <c r="BQ191" s="22">
        <v>0</v>
      </c>
    </row>
    <row r="192" spans="1:69" x14ac:dyDescent="0.35">
      <c r="A192" s="22" t="s">
        <v>114</v>
      </c>
      <c r="B192" s="22" t="s">
        <v>294</v>
      </c>
      <c r="C192" s="22" t="s">
        <v>495</v>
      </c>
      <c r="D192" s="22" t="s">
        <v>496</v>
      </c>
      <c r="E192" s="22">
        <v>7</v>
      </c>
      <c r="F192" s="22">
        <v>362</v>
      </c>
      <c r="G192" s="22">
        <v>0</v>
      </c>
      <c r="H192" s="23">
        <v>14.81</v>
      </c>
      <c r="I192" s="24" t="s">
        <v>1456</v>
      </c>
      <c r="J192" s="22">
        <v>0</v>
      </c>
      <c r="K192" s="22">
        <v>0</v>
      </c>
      <c r="L192" s="22">
        <v>0</v>
      </c>
      <c r="M192" s="22">
        <v>0</v>
      </c>
      <c r="N192" s="22">
        <v>0</v>
      </c>
      <c r="O192" s="22">
        <v>0</v>
      </c>
      <c r="P192" s="24" t="s">
        <v>1456</v>
      </c>
      <c r="Q192" s="24" t="s">
        <v>1456</v>
      </c>
      <c r="R192" s="23">
        <v>0</v>
      </c>
      <c r="S192" s="22">
        <v>0</v>
      </c>
      <c r="T192" s="24"/>
      <c r="U192" s="23">
        <v>13.72</v>
      </c>
      <c r="V192" s="23">
        <v>0</v>
      </c>
      <c r="W192" s="23">
        <v>0</v>
      </c>
      <c r="X192" s="23">
        <v>0</v>
      </c>
      <c r="Y192" s="23">
        <v>0</v>
      </c>
      <c r="Z192" s="23">
        <v>13.72</v>
      </c>
      <c r="AA192" s="23">
        <v>17.93</v>
      </c>
      <c r="AB192" s="23">
        <v>0</v>
      </c>
      <c r="AC192" s="23">
        <v>0</v>
      </c>
      <c r="AD192" s="23">
        <v>0</v>
      </c>
      <c r="AE192" s="23">
        <v>0</v>
      </c>
      <c r="AF192" s="23">
        <v>17.93</v>
      </c>
      <c r="AG192" s="23">
        <v>4.3899999999999997</v>
      </c>
      <c r="AH192" s="24" t="s">
        <v>1457</v>
      </c>
      <c r="AI192" s="22">
        <v>3</v>
      </c>
      <c r="AJ192" s="22">
        <v>3</v>
      </c>
      <c r="AK192" s="24" t="s">
        <v>1456</v>
      </c>
      <c r="AL192" s="24" t="s">
        <v>1457</v>
      </c>
      <c r="AM192" s="24" t="s">
        <v>1457</v>
      </c>
      <c r="AN192" s="22">
        <v>5</v>
      </c>
      <c r="AO192" s="22">
        <v>0</v>
      </c>
      <c r="AP192" s="22">
        <v>491</v>
      </c>
      <c r="AQ192" s="22">
        <v>15060</v>
      </c>
      <c r="AR192" s="22">
        <v>0</v>
      </c>
      <c r="AS192" s="22">
        <v>0</v>
      </c>
      <c r="AT192" s="22">
        <v>0</v>
      </c>
      <c r="AU192" s="22">
        <v>0</v>
      </c>
      <c r="AV192" s="22">
        <v>0</v>
      </c>
      <c r="AW192" s="22">
        <v>0</v>
      </c>
      <c r="AX192" s="22">
        <v>0</v>
      </c>
      <c r="AY192" s="22">
        <v>0</v>
      </c>
      <c r="AZ192" s="24" t="s">
        <v>1639</v>
      </c>
      <c r="BA192" s="22">
        <v>9</v>
      </c>
      <c r="BB192" s="22">
        <v>9</v>
      </c>
      <c r="BC192" s="22">
        <v>5</v>
      </c>
      <c r="BD192" s="22">
        <v>4</v>
      </c>
      <c r="BE192" s="22">
        <v>0</v>
      </c>
      <c r="BF192" s="22">
        <v>0</v>
      </c>
      <c r="BG192" s="22">
        <v>9</v>
      </c>
      <c r="BH192" s="22">
        <v>0</v>
      </c>
      <c r="BI192" s="22">
        <v>2</v>
      </c>
      <c r="BJ192" s="22">
        <v>0</v>
      </c>
      <c r="BK192" s="22">
        <v>1</v>
      </c>
      <c r="BL192" s="22">
        <v>111</v>
      </c>
      <c r="BM192" s="22">
        <v>2</v>
      </c>
      <c r="BN192" s="22">
        <v>0</v>
      </c>
      <c r="BO192" s="22">
        <v>0</v>
      </c>
      <c r="BP192" s="22">
        <v>0</v>
      </c>
      <c r="BQ192" s="22">
        <v>0</v>
      </c>
    </row>
    <row r="193" spans="1:69" x14ac:dyDescent="0.35">
      <c r="A193" s="22" t="s">
        <v>114</v>
      </c>
      <c r="B193" s="22" t="s">
        <v>294</v>
      </c>
      <c r="C193" s="22" t="s">
        <v>497</v>
      </c>
      <c r="D193" s="22" t="s">
        <v>498</v>
      </c>
      <c r="E193" s="22">
        <v>18</v>
      </c>
      <c r="F193" s="22">
        <v>610</v>
      </c>
      <c r="G193" s="22">
        <v>0</v>
      </c>
      <c r="H193" s="23">
        <v>34.26</v>
      </c>
      <c r="I193" s="24" t="s">
        <v>1456</v>
      </c>
      <c r="J193" s="22">
        <v>0</v>
      </c>
      <c r="K193" s="22">
        <v>0</v>
      </c>
      <c r="L193" s="22">
        <v>0</v>
      </c>
      <c r="M193" s="22">
        <v>0</v>
      </c>
      <c r="N193" s="22">
        <v>0</v>
      </c>
      <c r="O193" s="22">
        <v>0</v>
      </c>
      <c r="P193" s="24" t="s">
        <v>1456</v>
      </c>
      <c r="Q193" s="24" t="s">
        <v>1456</v>
      </c>
      <c r="R193" s="23">
        <v>0</v>
      </c>
      <c r="S193" s="22">
        <v>0</v>
      </c>
      <c r="T193" s="24"/>
      <c r="U193" s="23">
        <v>24.69</v>
      </c>
      <c r="V193" s="23">
        <v>0</v>
      </c>
      <c r="W193" s="23">
        <v>0</v>
      </c>
      <c r="X193" s="23">
        <v>0</v>
      </c>
      <c r="Y193" s="23">
        <v>0</v>
      </c>
      <c r="Z193" s="23">
        <v>24.69</v>
      </c>
      <c r="AA193" s="23">
        <v>26.83</v>
      </c>
      <c r="AB193" s="23">
        <v>0</v>
      </c>
      <c r="AC193" s="23">
        <v>0</v>
      </c>
      <c r="AD193" s="23">
        <v>0</v>
      </c>
      <c r="AE193" s="23">
        <v>0</v>
      </c>
      <c r="AF193" s="23">
        <v>26.83</v>
      </c>
      <c r="AG193" s="23">
        <v>8</v>
      </c>
      <c r="AH193" s="24" t="s">
        <v>1456</v>
      </c>
      <c r="AI193" s="22">
        <v>0</v>
      </c>
      <c r="AJ193" s="22">
        <v>0</v>
      </c>
      <c r="AK193" s="24" t="s">
        <v>1456</v>
      </c>
      <c r="AL193" s="24" t="s">
        <v>1456</v>
      </c>
      <c r="AM193" s="24" t="s">
        <v>1456</v>
      </c>
      <c r="AN193" s="22">
        <v>0</v>
      </c>
      <c r="AO193" s="22">
        <v>0</v>
      </c>
      <c r="AP193" s="22">
        <v>860</v>
      </c>
      <c r="AQ193" s="22">
        <v>33740</v>
      </c>
      <c r="AR193" s="22">
        <v>0</v>
      </c>
      <c r="AS193" s="22">
        <v>0</v>
      </c>
      <c r="AT193" s="22">
        <v>0</v>
      </c>
      <c r="AU193" s="22">
        <v>0</v>
      </c>
      <c r="AV193" s="22">
        <v>0</v>
      </c>
      <c r="AW193" s="22">
        <v>0</v>
      </c>
      <c r="AX193" s="22">
        <v>0</v>
      </c>
      <c r="AY193" s="22">
        <v>0</v>
      </c>
      <c r="AZ193" s="24" t="s">
        <v>1504</v>
      </c>
      <c r="BA193" s="22">
        <v>43</v>
      </c>
      <c r="BB193" s="22">
        <v>40</v>
      </c>
      <c r="BC193" s="22">
        <v>191500</v>
      </c>
      <c r="BD193" s="22">
        <v>52243</v>
      </c>
      <c r="BE193" s="22">
        <v>75000</v>
      </c>
      <c r="BF193" s="22">
        <v>4195000</v>
      </c>
      <c r="BG193" s="22">
        <v>4513743</v>
      </c>
      <c r="BH193" s="22">
        <v>28</v>
      </c>
      <c r="BI193" s="22">
        <v>9</v>
      </c>
      <c r="BJ193" s="22">
        <v>0</v>
      </c>
      <c r="BK193" s="22">
        <v>1</v>
      </c>
      <c r="BL193" s="22">
        <v>257</v>
      </c>
      <c r="BM193" s="22">
        <v>6</v>
      </c>
      <c r="BN193" s="22">
        <v>0</v>
      </c>
      <c r="BO193" s="22">
        <v>0</v>
      </c>
      <c r="BP193" s="22">
        <v>0</v>
      </c>
      <c r="BQ193" s="22">
        <v>0</v>
      </c>
    </row>
    <row r="194" spans="1:69" x14ac:dyDescent="0.35">
      <c r="A194" s="22" t="s">
        <v>114</v>
      </c>
      <c r="B194" s="22" t="s">
        <v>294</v>
      </c>
      <c r="C194" s="22" t="s">
        <v>499</v>
      </c>
      <c r="D194" s="22" t="s">
        <v>500</v>
      </c>
      <c r="E194" s="22">
        <v>44</v>
      </c>
      <c r="F194" s="22">
        <v>1238</v>
      </c>
      <c r="G194" s="22">
        <v>0</v>
      </c>
      <c r="H194" s="23">
        <v>96.7</v>
      </c>
      <c r="I194" s="24" t="s">
        <v>1456</v>
      </c>
      <c r="J194" s="22">
        <v>0</v>
      </c>
      <c r="K194" s="22">
        <v>0</v>
      </c>
      <c r="L194" s="22">
        <v>0</v>
      </c>
      <c r="M194" s="22">
        <v>0</v>
      </c>
      <c r="N194" s="22">
        <v>0</v>
      </c>
      <c r="O194" s="22">
        <v>0</v>
      </c>
      <c r="P194" s="24" t="s">
        <v>1456</v>
      </c>
      <c r="Q194" s="24" t="s">
        <v>1456</v>
      </c>
      <c r="R194" s="23">
        <v>0</v>
      </c>
      <c r="S194" s="22">
        <v>0</v>
      </c>
      <c r="T194" s="24"/>
      <c r="U194" s="23">
        <v>60.1</v>
      </c>
      <c r="V194" s="23">
        <v>0</v>
      </c>
      <c r="W194" s="23">
        <v>0</v>
      </c>
      <c r="X194" s="23">
        <v>0</v>
      </c>
      <c r="Y194" s="23">
        <v>0</v>
      </c>
      <c r="Z194" s="23">
        <v>60.1</v>
      </c>
      <c r="AA194" s="23">
        <v>46.25</v>
      </c>
      <c r="AB194" s="23">
        <v>0</v>
      </c>
      <c r="AC194" s="23">
        <v>0</v>
      </c>
      <c r="AD194" s="23">
        <v>0</v>
      </c>
      <c r="AE194" s="23">
        <v>0</v>
      </c>
      <c r="AF194" s="23">
        <v>46.25</v>
      </c>
      <c r="AG194" s="23">
        <v>15.7</v>
      </c>
      <c r="AH194" s="24" t="s">
        <v>1457</v>
      </c>
      <c r="AI194" s="22">
        <v>6</v>
      </c>
      <c r="AJ194" s="22">
        <v>6</v>
      </c>
      <c r="AK194" s="24" t="s">
        <v>1456</v>
      </c>
      <c r="AL194" s="24" t="s">
        <v>1457</v>
      </c>
      <c r="AM194" s="24" t="s">
        <v>1457</v>
      </c>
      <c r="AN194" s="22">
        <v>5</v>
      </c>
      <c r="AO194" s="22">
        <v>0</v>
      </c>
      <c r="AP194" s="22">
        <v>3025</v>
      </c>
      <c r="AQ194" s="22">
        <v>63084</v>
      </c>
      <c r="AR194" s="22">
        <v>0</v>
      </c>
      <c r="AS194" s="22">
        <v>0</v>
      </c>
      <c r="AT194" s="22">
        <v>0</v>
      </c>
      <c r="AU194" s="22">
        <v>0</v>
      </c>
      <c r="AV194" s="22">
        <v>1</v>
      </c>
      <c r="AW194" s="22">
        <v>1</v>
      </c>
      <c r="AX194" s="22">
        <v>0</v>
      </c>
      <c r="AY194" s="22">
        <v>0</v>
      </c>
      <c r="AZ194" s="24" t="s">
        <v>1640</v>
      </c>
      <c r="BA194" s="22">
        <v>46</v>
      </c>
      <c r="BB194" s="22">
        <v>46</v>
      </c>
      <c r="BC194" s="22">
        <v>2813000</v>
      </c>
      <c r="BD194" s="22">
        <v>2718000</v>
      </c>
      <c r="BE194" s="22">
        <v>943000</v>
      </c>
      <c r="BF194" s="22">
        <v>63000</v>
      </c>
      <c r="BG194" s="22">
        <v>6537000</v>
      </c>
      <c r="BH194" s="22">
        <v>37</v>
      </c>
      <c r="BI194" s="22">
        <v>2</v>
      </c>
      <c r="BJ194" s="22">
        <v>1</v>
      </c>
      <c r="BK194" s="22">
        <v>1</v>
      </c>
      <c r="BL194" s="22">
        <v>507</v>
      </c>
      <c r="BM194" s="22">
        <v>1</v>
      </c>
      <c r="BN194" s="22">
        <v>1</v>
      </c>
      <c r="BO194" s="22">
        <v>53</v>
      </c>
      <c r="BP194" s="22">
        <v>1</v>
      </c>
      <c r="BQ194" s="22">
        <v>0</v>
      </c>
    </row>
    <row r="195" spans="1:69" x14ac:dyDescent="0.35">
      <c r="A195" s="22" t="s">
        <v>114</v>
      </c>
      <c r="B195" s="22" t="s">
        <v>294</v>
      </c>
      <c r="C195" s="22" t="s">
        <v>501</v>
      </c>
      <c r="D195" s="22" t="s">
        <v>502</v>
      </c>
      <c r="E195" s="22">
        <v>11</v>
      </c>
      <c r="F195" s="22">
        <v>482</v>
      </c>
      <c r="G195" s="22">
        <v>0</v>
      </c>
      <c r="H195" s="23">
        <v>11.92</v>
      </c>
      <c r="I195" s="24" t="s">
        <v>1456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4" t="s">
        <v>1456</v>
      </c>
      <c r="Q195" s="24" t="s">
        <v>1456</v>
      </c>
      <c r="R195" s="23">
        <v>0</v>
      </c>
      <c r="S195" s="22">
        <v>0</v>
      </c>
      <c r="T195" s="24"/>
      <c r="U195" s="23">
        <v>0</v>
      </c>
      <c r="V195" s="23">
        <v>8.5500000000000007</v>
      </c>
      <c r="W195" s="23">
        <v>0</v>
      </c>
      <c r="X195" s="23">
        <v>0</v>
      </c>
      <c r="Y195" s="23">
        <v>0</v>
      </c>
      <c r="Z195" s="23">
        <v>8.5500000000000007</v>
      </c>
      <c r="AA195" s="23">
        <v>0</v>
      </c>
      <c r="AB195" s="23">
        <v>9.67</v>
      </c>
      <c r="AC195" s="23">
        <v>0</v>
      </c>
      <c r="AD195" s="23">
        <v>0</v>
      </c>
      <c r="AE195" s="23">
        <v>0</v>
      </c>
      <c r="AF195" s="23">
        <v>9.67</v>
      </c>
      <c r="AG195" s="23">
        <v>0</v>
      </c>
      <c r="AH195" s="24" t="s">
        <v>1457</v>
      </c>
      <c r="AI195" s="22">
        <v>4</v>
      </c>
      <c r="AJ195" s="22">
        <v>4</v>
      </c>
      <c r="AK195" s="24" t="s">
        <v>1456</v>
      </c>
      <c r="AL195" s="24" t="s">
        <v>1456</v>
      </c>
      <c r="AM195" s="24" t="s">
        <v>1457</v>
      </c>
      <c r="AN195" s="22">
        <v>5</v>
      </c>
      <c r="AO195" s="22">
        <v>0</v>
      </c>
      <c r="AP195" s="22">
        <v>609</v>
      </c>
      <c r="AQ195" s="22">
        <v>20271.88</v>
      </c>
      <c r="AR195" s="22">
        <v>0</v>
      </c>
      <c r="AS195" s="22">
        <v>0</v>
      </c>
      <c r="AT195" s="22">
        <v>0</v>
      </c>
      <c r="AU195" s="22">
        <v>0</v>
      </c>
      <c r="AV195" s="22">
        <v>0</v>
      </c>
      <c r="AW195" s="22">
        <v>0</v>
      </c>
      <c r="AX195" s="22">
        <v>0</v>
      </c>
      <c r="AY195" s="22">
        <v>0</v>
      </c>
      <c r="AZ195" s="24" t="s">
        <v>1624</v>
      </c>
      <c r="BA195" s="22">
        <v>9</v>
      </c>
      <c r="BB195" s="22">
        <v>7</v>
      </c>
      <c r="BC195" s="22">
        <v>68000</v>
      </c>
      <c r="BD195" s="22">
        <v>111000</v>
      </c>
      <c r="BE195" s="22">
        <v>0</v>
      </c>
      <c r="BF195" s="22">
        <v>0</v>
      </c>
      <c r="BG195" s="22">
        <v>179000</v>
      </c>
      <c r="BH195" s="22">
        <v>7</v>
      </c>
      <c r="BI195" s="22">
        <v>40</v>
      </c>
      <c r="BJ195" s="22">
        <v>0</v>
      </c>
      <c r="BK195" s="22">
        <v>1</v>
      </c>
      <c r="BL195" s="22">
        <v>3</v>
      </c>
      <c r="BM195" s="22">
        <v>5</v>
      </c>
      <c r="BN195" s="22">
        <v>0</v>
      </c>
      <c r="BO195" s="22">
        <v>0</v>
      </c>
      <c r="BP195" s="22">
        <v>0</v>
      </c>
      <c r="BQ195" s="22">
        <v>0</v>
      </c>
    </row>
    <row r="196" spans="1:69" x14ac:dyDescent="0.35">
      <c r="A196" s="22" t="s">
        <v>114</v>
      </c>
      <c r="B196" s="22" t="s">
        <v>294</v>
      </c>
      <c r="C196" s="22" t="s">
        <v>503</v>
      </c>
      <c r="D196" s="22" t="s">
        <v>504</v>
      </c>
      <c r="E196" s="22">
        <v>61</v>
      </c>
      <c r="F196" s="22">
        <v>1393</v>
      </c>
      <c r="G196" s="22">
        <v>0</v>
      </c>
      <c r="H196" s="23">
        <v>71</v>
      </c>
      <c r="I196" s="24" t="s">
        <v>1456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4" t="s">
        <v>1456</v>
      </c>
      <c r="Q196" s="24" t="s">
        <v>1456</v>
      </c>
      <c r="R196" s="23">
        <v>0</v>
      </c>
      <c r="S196" s="22">
        <v>0</v>
      </c>
      <c r="T196" s="24"/>
      <c r="U196" s="23">
        <v>45.37</v>
      </c>
      <c r="V196" s="23">
        <v>0</v>
      </c>
      <c r="W196" s="23">
        <v>0</v>
      </c>
      <c r="X196" s="23">
        <v>7.94</v>
      </c>
      <c r="Y196" s="23">
        <v>1.46</v>
      </c>
      <c r="Z196" s="23">
        <v>54.77</v>
      </c>
      <c r="AA196" s="23">
        <v>54.4</v>
      </c>
      <c r="AB196" s="23">
        <v>0</v>
      </c>
      <c r="AC196" s="23">
        <v>0</v>
      </c>
      <c r="AD196" s="23">
        <v>0</v>
      </c>
      <c r="AE196" s="23">
        <v>2.13</v>
      </c>
      <c r="AF196" s="23">
        <v>56.53</v>
      </c>
      <c r="AG196" s="23">
        <v>24.2</v>
      </c>
      <c r="AH196" s="24" t="s">
        <v>1457</v>
      </c>
      <c r="AI196" s="22">
        <v>5</v>
      </c>
      <c r="AJ196" s="22">
        <v>5</v>
      </c>
      <c r="AK196" s="24" t="s">
        <v>1457</v>
      </c>
      <c r="AL196" s="24" t="s">
        <v>1457</v>
      </c>
      <c r="AM196" s="24" t="s">
        <v>1456</v>
      </c>
      <c r="AN196" s="22">
        <v>0</v>
      </c>
      <c r="AO196" s="22">
        <v>0</v>
      </c>
      <c r="AP196" s="22">
        <v>2290</v>
      </c>
      <c r="AQ196" s="22">
        <v>59825</v>
      </c>
      <c r="AR196" s="22">
        <v>0</v>
      </c>
      <c r="AS196" s="22">
        <v>0</v>
      </c>
      <c r="AT196" s="22">
        <v>0</v>
      </c>
      <c r="AU196" s="22">
        <v>0</v>
      </c>
      <c r="AV196" s="22">
        <v>3</v>
      </c>
      <c r="AW196" s="22">
        <v>3</v>
      </c>
      <c r="AX196" s="22">
        <v>0</v>
      </c>
      <c r="AY196" s="22">
        <v>0</v>
      </c>
      <c r="AZ196" s="24" t="s">
        <v>1641</v>
      </c>
      <c r="BA196" s="22">
        <v>67</v>
      </c>
      <c r="BB196" s="22">
        <v>64</v>
      </c>
      <c r="BC196" s="22">
        <v>1372284</v>
      </c>
      <c r="BD196" s="22">
        <v>47250</v>
      </c>
      <c r="BE196" s="22">
        <v>60000</v>
      </c>
      <c r="BF196" s="22">
        <v>155250</v>
      </c>
      <c r="BG196" s="22">
        <v>1634784</v>
      </c>
      <c r="BH196" s="22">
        <v>47</v>
      </c>
      <c r="BI196" s="22">
        <v>7.5</v>
      </c>
      <c r="BJ196" s="22">
        <v>2</v>
      </c>
      <c r="BK196" s="22">
        <v>1</v>
      </c>
      <c r="BL196" s="22">
        <v>407</v>
      </c>
      <c r="BM196" s="22">
        <v>2</v>
      </c>
      <c r="BN196" s="22">
        <v>1</v>
      </c>
      <c r="BO196" s="22">
        <v>42</v>
      </c>
      <c r="BP196" s="22">
        <v>5</v>
      </c>
      <c r="BQ196" s="22">
        <v>0</v>
      </c>
    </row>
    <row r="197" spans="1:69" x14ac:dyDescent="0.35">
      <c r="A197" s="22" t="s">
        <v>114</v>
      </c>
      <c r="B197" s="22" t="s">
        <v>294</v>
      </c>
      <c r="C197" s="22" t="s">
        <v>505</v>
      </c>
      <c r="D197" s="22" t="s">
        <v>506</v>
      </c>
      <c r="E197" s="22">
        <v>100</v>
      </c>
      <c r="F197" s="22">
        <v>3138</v>
      </c>
      <c r="G197" s="22">
        <v>0</v>
      </c>
      <c r="H197" s="23">
        <v>101.48</v>
      </c>
      <c r="I197" s="24" t="s">
        <v>1456</v>
      </c>
      <c r="J197" s="22">
        <v>0</v>
      </c>
      <c r="K197" s="22">
        <v>0</v>
      </c>
      <c r="L197" s="22">
        <v>0</v>
      </c>
      <c r="M197" s="22">
        <v>0</v>
      </c>
      <c r="N197" s="22">
        <v>0</v>
      </c>
      <c r="O197" s="22">
        <v>0</v>
      </c>
      <c r="P197" s="24" t="s">
        <v>1456</v>
      </c>
      <c r="Q197" s="24" t="s">
        <v>1456</v>
      </c>
      <c r="R197" s="23">
        <v>0</v>
      </c>
      <c r="S197" s="22">
        <v>0</v>
      </c>
      <c r="T197" s="24"/>
      <c r="U197" s="23">
        <v>74.62</v>
      </c>
      <c r="V197" s="23">
        <v>0</v>
      </c>
      <c r="W197" s="23">
        <v>0</v>
      </c>
      <c r="X197" s="23">
        <v>0</v>
      </c>
      <c r="Y197" s="23">
        <v>0</v>
      </c>
      <c r="Z197" s="23">
        <v>74.62</v>
      </c>
      <c r="AA197" s="23">
        <v>68.989999999999995</v>
      </c>
      <c r="AB197" s="23">
        <v>0</v>
      </c>
      <c r="AC197" s="23">
        <v>0</v>
      </c>
      <c r="AD197" s="23">
        <v>0</v>
      </c>
      <c r="AE197" s="23">
        <v>0</v>
      </c>
      <c r="AF197" s="23">
        <v>68.989999999999995</v>
      </c>
      <c r="AG197" s="23">
        <v>23.1</v>
      </c>
      <c r="AH197" s="24" t="s">
        <v>1457</v>
      </c>
      <c r="AI197" s="22">
        <v>7</v>
      </c>
      <c r="AJ197" s="22">
        <v>5</v>
      </c>
      <c r="AK197" s="24" t="s">
        <v>1457</v>
      </c>
      <c r="AL197" s="24" t="s">
        <v>1457</v>
      </c>
      <c r="AM197" s="24" t="s">
        <v>1456</v>
      </c>
      <c r="AN197" s="22">
        <v>0</v>
      </c>
      <c r="AO197" s="22">
        <v>0</v>
      </c>
      <c r="AP197" s="22">
        <v>4219</v>
      </c>
      <c r="AQ197" s="22">
        <v>120109.88</v>
      </c>
      <c r="AR197" s="22">
        <v>2</v>
      </c>
      <c r="AS197" s="22">
        <v>2</v>
      </c>
      <c r="AT197" s="22">
        <v>0</v>
      </c>
      <c r="AU197" s="22">
        <v>0</v>
      </c>
      <c r="AV197" s="22">
        <v>15</v>
      </c>
      <c r="AW197" s="22">
        <v>14</v>
      </c>
      <c r="AX197" s="22">
        <v>1</v>
      </c>
      <c r="AY197" s="22">
        <v>0</v>
      </c>
      <c r="AZ197" s="24" t="s">
        <v>1642</v>
      </c>
      <c r="BA197" s="22">
        <v>124</v>
      </c>
      <c r="BB197" s="22">
        <v>120</v>
      </c>
      <c r="BC197" s="22">
        <v>1657725.75</v>
      </c>
      <c r="BD197" s="22">
        <v>1109325</v>
      </c>
      <c r="BE197" s="22">
        <v>720000</v>
      </c>
      <c r="BF197" s="22">
        <v>800944</v>
      </c>
      <c r="BG197" s="22">
        <v>4287994.75</v>
      </c>
      <c r="BH197" s="22">
        <v>67</v>
      </c>
      <c r="BI197" s="22">
        <v>5</v>
      </c>
      <c r="BJ197" s="22">
        <v>1</v>
      </c>
      <c r="BK197" s="22">
        <v>0</v>
      </c>
      <c r="BL197" s="22">
        <v>0</v>
      </c>
      <c r="BM197" s="22">
        <v>0</v>
      </c>
      <c r="BN197" s="22">
        <v>1</v>
      </c>
      <c r="BO197" s="22">
        <v>44</v>
      </c>
      <c r="BP197" s="22">
        <v>1</v>
      </c>
      <c r="BQ197" s="22">
        <v>0</v>
      </c>
    </row>
    <row r="198" spans="1:69" x14ac:dyDescent="0.35">
      <c r="A198" s="22" t="s">
        <v>114</v>
      </c>
      <c r="B198" s="22" t="s">
        <v>507</v>
      </c>
      <c r="C198" s="22" t="s">
        <v>508</v>
      </c>
      <c r="D198" s="22" t="s">
        <v>509</v>
      </c>
      <c r="E198" s="22">
        <v>5</v>
      </c>
      <c r="F198" s="22">
        <v>256</v>
      </c>
      <c r="G198" s="22">
        <v>0</v>
      </c>
      <c r="H198" s="23">
        <v>10</v>
      </c>
      <c r="I198" s="24" t="s">
        <v>1456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4" t="s">
        <v>1456</v>
      </c>
      <c r="Q198" s="24" t="s">
        <v>1456</v>
      </c>
      <c r="R198" s="23">
        <v>0</v>
      </c>
      <c r="S198" s="22">
        <v>0</v>
      </c>
      <c r="T198" s="24"/>
      <c r="U198" s="23">
        <v>13</v>
      </c>
      <c r="V198" s="23">
        <v>0</v>
      </c>
      <c r="W198" s="23">
        <v>0</v>
      </c>
      <c r="X198" s="23">
        <v>0</v>
      </c>
      <c r="Y198" s="23">
        <v>0</v>
      </c>
      <c r="Z198" s="23">
        <v>13</v>
      </c>
      <c r="AA198" s="23">
        <v>7</v>
      </c>
      <c r="AB198" s="23">
        <v>0</v>
      </c>
      <c r="AC198" s="23">
        <v>0</v>
      </c>
      <c r="AD198" s="23">
        <v>0</v>
      </c>
      <c r="AE198" s="23">
        <v>0</v>
      </c>
      <c r="AF198" s="23">
        <v>7</v>
      </c>
      <c r="AG198" s="23">
        <v>2</v>
      </c>
      <c r="AH198" s="24" t="s">
        <v>1457</v>
      </c>
      <c r="AI198" s="22">
        <v>2</v>
      </c>
      <c r="AJ198" s="22">
        <v>2</v>
      </c>
      <c r="AK198" s="24" t="s">
        <v>1457</v>
      </c>
      <c r="AL198" s="24" t="s">
        <v>1457</v>
      </c>
      <c r="AM198" s="24" t="s">
        <v>1457</v>
      </c>
      <c r="AN198" s="22">
        <v>23</v>
      </c>
      <c r="AO198" s="22">
        <v>0</v>
      </c>
      <c r="AP198" s="22">
        <v>285</v>
      </c>
      <c r="AQ198" s="22">
        <v>11384.16</v>
      </c>
      <c r="AR198" s="22">
        <v>0</v>
      </c>
      <c r="AS198" s="22">
        <v>0</v>
      </c>
      <c r="AT198" s="22">
        <v>0</v>
      </c>
      <c r="AU198" s="22">
        <v>0</v>
      </c>
      <c r="AV198" s="22">
        <v>0</v>
      </c>
      <c r="AW198" s="22">
        <v>0</v>
      </c>
      <c r="AX198" s="22">
        <v>0</v>
      </c>
      <c r="AY198" s="22">
        <v>0</v>
      </c>
      <c r="AZ198" s="24" t="s">
        <v>1565</v>
      </c>
      <c r="BA198" s="22">
        <v>16</v>
      </c>
      <c r="BB198" s="22">
        <v>16</v>
      </c>
      <c r="BC198" s="22">
        <v>280000</v>
      </c>
      <c r="BD198" s="22">
        <v>300000</v>
      </c>
      <c r="BE198" s="22">
        <v>0</v>
      </c>
      <c r="BF198" s="22">
        <v>0</v>
      </c>
      <c r="BG198" s="22">
        <v>580000</v>
      </c>
      <c r="BH198" s="22">
        <v>0</v>
      </c>
      <c r="BI198" s="22">
        <v>2</v>
      </c>
      <c r="BJ198" s="22">
        <v>0</v>
      </c>
      <c r="BK198" s="22">
        <v>1</v>
      </c>
      <c r="BL198" s="22">
        <v>8</v>
      </c>
      <c r="BM198" s="22">
        <v>1</v>
      </c>
      <c r="BN198" s="22">
        <v>0</v>
      </c>
      <c r="BO198" s="22">
        <v>0</v>
      </c>
      <c r="BP198" s="22">
        <v>0</v>
      </c>
      <c r="BQ198" s="22">
        <v>0</v>
      </c>
    </row>
    <row r="199" spans="1:69" x14ac:dyDescent="0.35">
      <c r="A199" s="22" t="s">
        <v>114</v>
      </c>
      <c r="B199" s="22" t="s">
        <v>507</v>
      </c>
      <c r="C199" s="22" t="s">
        <v>510</v>
      </c>
      <c r="D199" s="22" t="s">
        <v>511</v>
      </c>
      <c r="E199" s="22">
        <v>8</v>
      </c>
      <c r="F199" s="22">
        <v>272</v>
      </c>
      <c r="G199" s="22">
        <v>0</v>
      </c>
      <c r="H199" s="23">
        <v>47.87</v>
      </c>
      <c r="I199" s="24" t="s">
        <v>1456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4" t="s">
        <v>1456</v>
      </c>
      <c r="Q199" s="24" t="s">
        <v>1456</v>
      </c>
      <c r="R199" s="23">
        <v>0</v>
      </c>
      <c r="S199" s="22">
        <v>0</v>
      </c>
      <c r="T199" s="24"/>
      <c r="U199" s="23">
        <v>0</v>
      </c>
      <c r="V199" s="23">
        <v>0</v>
      </c>
      <c r="W199" s="23">
        <v>0</v>
      </c>
      <c r="X199" s="23">
        <v>0</v>
      </c>
      <c r="Y199" s="23">
        <v>0</v>
      </c>
      <c r="Z199" s="23">
        <v>0</v>
      </c>
      <c r="AA199" s="23">
        <v>0</v>
      </c>
      <c r="AB199" s="23">
        <v>0</v>
      </c>
      <c r="AC199" s="23">
        <v>0</v>
      </c>
      <c r="AD199" s="23">
        <v>13.19</v>
      </c>
      <c r="AE199" s="23">
        <v>0</v>
      </c>
      <c r="AF199" s="23">
        <v>13.19</v>
      </c>
      <c r="AG199" s="23">
        <v>0.2</v>
      </c>
      <c r="AH199" s="24" t="s">
        <v>1457</v>
      </c>
      <c r="AI199" s="22">
        <v>3</v>
      </c>
      <c r="AJ199" s="22">
        <v>3</v>
      </c>
      <c r="AK199" s="24" t="s">
        <v>1457</v>
      </c>
      <c r="AL199" s="24" t="s">
        <v>1457</v>
      </c>
      <c r="AM199" s="24" t="s">
        <v>1457</v>
      </c>
      <c r="AN199" s="22">
        <v>4</v>
      </c>
      <c r="AO199" s="22">
        <v>0</v>
      </c>
      <c r="AP199" s="22">
        <v>452</v>
      </c>
      <c r="AQ199" s="22">
        <v>22120</v>
      </c>
      <c r="AR199" s="22">
        <v>0</v>
      </c>
      <c r="AS199" s="22">
        <v>0</v>
      </c>
      <c r="AT199" s="22">
        <v>0</v>
      </c>
      <c r="AU199" s="22">
        <v>0</v>
      </c>
      <c r="AV199" s="22">
        <v>0</v>
      </c>
      <c r="AW199" s="22">
        <v>0</v>
      </c>
      <c r="AX199" s="22">
        <v>0</v>
      </c>
      <c r="AY199" s="22">
        <v>0</v>
      </c>
      <c r="AZ199" s="24" t="s">
        <v>1643</v>
      </c>
      <c r="BA199" s="22">
        <v>49</v>
      </c>
      <c r="BB199" s="22">
        <v>49</v>
      </c>
      <c r="BC199" s="22">
        <v>2100972.5</v>
      </c>
      <c r="BD199" s="22">
        <v>191000</v>
      </c>
      <c r="BE199" s="22">
        <v>0</v>
      </c>
      <c r="BF199" s="22">
        <v>0</v>
      </c>
      <c r="BG199" s="22">
        <v>2291972.5</v>
      </c>
      <c r="BH199" s="22">
        <v>0</v>
      </c>
      <c r="BI199" s="22">
        <v>14</v>
      </c>
      <c r="BJ199" s="22">
        <v>0</v>
      </c>
      <c r="BK199" s="22">
        <v>0</v>
      </c>
      <c r="BL199" s="22">
        <v>0</v>
      </c>
      <c r="BM199" s="22">
        <v>0</v>
      </c>
      <c r="BN199" s="22">
        <v>0</v>
      </c>
      <c r="BO199" s="22">
        <v>0</v>
      </c>
      <c r="BP199" s="22">
        <v>0</v>
      </c>
      <c r="BQ199" s="22">
        <v>0</v>
      </c>
    </row>
    <row r="200" spans="1:69" x14ac:dyDescent="0.35">
      <c r="A200" s="22" t="s">
        <v>114</v>
      </c>
      <c r="B200" s="22" t="s">
        <v>507</v>
      </c>
      <c r="C200" s="22" t="s">
        <v>512</v>
      </c>
      <c r="D200" s="22" t="s">
        <v>513</v>
      </c>
      <c r="E200" s="22">
        <v>3</v>
      </c>
      <c r="F200" s="22">
        <v>330</v>
      </c>
      <c r="G200" s="22">
        <v>0</v>
      </c>
      <c r="H200" s="23">
        <v>17.2</v>
      </c>
      <c r="I200" s="24" t="s">
        <v>1456</v>
      </c>
      <c r="J200" s="22">
        <v>0</v>
      </c>
      <c r="K200" s="22">
        <v>0</v>
      </c>
      <c r="L200" s="22">
        <v>0</v>
      </c>
      <c r="M200" s="22">
        <v>0</v>
      </c>
      <c r="N200" s="22">
        <v>0</v>
      </c>
      <c r="O200" s="22">
        <v>0</v>
      </c>
      <c r="P200" s="24" t="s">
        <v>1456</v>
      </c>
      <c r="Q200" s="24" t="s">
        <v>1456</v>
      </c>
      <c r="R200" s="23">
        <v>0</v>
      </c>
      <c r="S200" s="22">
        <v>0</v>
      </c>
      <c r="T200" s="24"/>
      <c r="U200" s="23">
        <v>14.6</v>
      </c>
      <c r="V200" s="23">
        <v>0</v>
      </c>
      <c r="W200" s="23">
        <v>0</v>
      </c>
      <c r="X200" s="23">
        <v>0</v>
      </c>
      <c r="Y200" s="23">
        <v>0</v>
      </c>
      <c r="Z200" s="23">
        <v>14.6</v>
      </c>
      <c r="AA200" s="23">
        <v>16.8</v>
      </c>
      <c r="AB200" s="23">
        <v>0</v>
      </c>
      <c r="AC200" s="23">
        <v>0</v>
      </c>
      <c r="AD200" s="23">
        <v>0</v>
      </c>
      <c r="AE200" s="23">
        <v>0</v>
      </c>
      <c r="AF200" s="23">
        <v>16.8</v>
      </c>
      <c r="AG200" s="23">
        <v>1.5</v>
      </c>
      <c r="AH200" s="24" t="s">
        <v>1457</v>
      </c>
      <c r="AI200" s="22">
        <v>12</v>
      </c>
      <c r="AJ200" s="22">
        <v>12</v>
      </c>
      <c r="AK200" s="24" t="s">
        <v>1457</v>
      </c>
      <c r="AL200" s="24" t="s">
        <v>1457</v>
      </c>
      <c r="AM200" s="24" t="s">
        <v>1457</v>
      </c>
      <c r="AN200" s="22">
        <v>2</v>
      </c>
      <c r="AO200" s="22">
        <v>0</v>
      </c>
      <c r="AP200" s="22">
        <v>404</v>
      </c>
      <c r="AQ200" s="22">
        <v>15760.5</v>
      </c>
      <c r="AR200" s="22">
        <v>0</v>
      </c>
      <c r="AS200" s="22">
        <v>0</v>
      </c>
      <c r="AT200" s="22">
        <v>0</v>
      </c>
      <c r="AU200" s="22">
        <v>0</v>
      </c>
      <c r="AV200" s="22">
        <v>0</v>
      </c>
      <c r="AW200" s="22">
        <v>0</v>
      </c>
      <c r="AX200" s="22">
        <v>0</v>
      </c>
      <c r="AY200" s="22">
        <v>0</v>
      </c>
      <c r="AZ200" s="24" t="s">
        <v>1644</v>
      </c>
      <c r="BA200" s="22">
        <v>13</v>
      </c>
      <c r="BB200" s="22">
        <v>13</v>
      </c>
      <c r="BC200" s="22">
        <v>322500</v>
      </c>
      <c r="BD200" s="22">
        <v>100000</v>
      </c>
      <c r="BE200" s="22">
        <v>0</v>
      </c>
      <c r="BF200" s="22">
        <v>0</v>
      </c>
      <c r="BG200" s="22">
        <v>422500</v>
      </c>
      <c r="BH200" s="22">
        <v>0</v>
      </c>
      <c r="BI200" s="22">
        <v>10</v>
      </c>
      <c r="BJ200" s="22">
        <v>0</v>
      </c>
      <c r="BK200" s="22">
        <v>1</v>
      </c>
      <c r="BL200" s="22">
        <v>50</v>
      </c>
      <c r="BM200" s="22">
        <v>1</v>
      </c>
      <c r="BN200" s="22">
        <v>0</v>
      </c>
      <c r="BO200" s="22">
        <v>0</v>
      </c>
      <c r="BP200" s="22">
        <v>0</v>
      </c>
      <c r="BQ200" s="22">
        <v>0</v>
      </c>
    </row>
    <row r="201" spans="1:69" x14ac:dyDescent="0.35">
      <c r="A201" s="22" t="s">
        <v>114</v>
      </c>
      <c r="B201" s="22" t="s">
        <v>507</v>
      </c>
      <c r="C201" s="22" t="s">
        <v>514</v>
      </c>
      <c r="D201" s="22" t="s">
        <v>515</v>
      </c>
      <c r="E201" s="22">
        <v>2</v>
      </c>
      <c r="F201" s="22">
        <v>55</v>
      </c>
      <c r="G201" s="22">
        <v>0</v>
      </c>
      <c r="H201" s="23">
        <v>7.5</v>
      </c>
      <c r="I201" s="24" t="s">
        <v>1456</v>
      </c>
      <c r="J201" s="22">
        <v>0</v>
      </c>
      <c r="K201" s="22">
        <v>0</v>
      </c>
      <c r="L201" s="22">
        <v>0</v>
      </c>
      <c r="M201" s="22">
        <v>0</v>
      </c>
      <c r="N201" s="22">
        <v>0</v>
      </c>
      <c r="O201" s="22">
        <v>0</v>
      </c>
      <c r="P201" s="24" t="s">
        <v>1456</v>
      </c>
      <c r="Q201" s="24" t="s">
        <v>1456</v>
      </c>
      <c r="R201" s="23">
        <v>0</v>
      </c>
      <c r="S201" s="22">
        <v>0</v>
      </c>
      <c r="T201" s="24"/>
      <c r="U201" s="23">
        <v>14.58</v>
      </c>
      <c r="V201" s="23">
        <v>0</v>
      </c>
      <c r="W201" s="23">
        <v>0</v>
      </c>
      <c r="X201" s="23">
        <v>0</v>
      </c>
      <c r="Y201" s="23">
        <v>0</v>
      </c>
      <c r="Z201" s="23">
        <v>14.58</v>
      </c>
      <c r="AA201" s="23">
        <v>4.76</v>
      </c>
      <c r="AB201" s="23">
        <v>0</v>
      </c>
      <c r="AC201" s="23">
        <v>0</v>
      </c>
      <c r="AD201" s="23">
        <v>0</v>
      </c>
      <c r="AE201" s="23">
        <v>0</v>
      </c>
      <c r="AF201" s="23">
        <v>4.76</v>
      </c>
      <c r="AG201" s="23">
        <v>1.5</v>
      </c>
      <c r="AH201" s="24" t="s">
        <v>1456</v>
      </c>
      <c r="AI201" s="22">
        <v>0</v>
      </c>
      <c r="AJ201" s="22">
        <v>0</v>
      </c>
      <c r="AK201" s="24" t="s">
        <v>1456</v>
      </c>
      <c r="AL201" s="24" t="s">
        <v>1456</v>
      </c>
      <c r="AM201" s="24" t="s">
        <v>1456</v>
      </c>
      <c r="AN201" s="22">
        <v>0</v>
      </c>
      <c r="AO201" s="22">
        <v>0</v>
      </c>
      <c r="AP201" s="22">
        <v>108</v>
      </c>
      <c r="AQ201" s="22">
        <v>5076</v>
      </c>
      <c r="AR201" s="22">
        <v>0</v>
      </c>
      <c r="AS201" s="22">
        <v>0</v>
      </c>
      <c r="AT201" s="22">
        <v>0</v>
      </c>
      <c r="AU201" s="22">
        <v>0</v>
      </c>
      <c r="AV201" s="22">
        <v>0</v>
      </c>
      <c r="AW201" s="22">
        <v>0</v>
      </c>
      <c r="AX201" s="22">
        <v>0</v>
      </c>
      <c r="AY201" s="22">
        <v>0</v>
      </c>
      <c r="AZ201" s="24" t="s">
        <v>1645</v>
      </c>
      <c r="BA201" s="22">
        <v>0</v>
      </c>
      <c r="BB201" s="22">
        <v>0</v>
      </c>
      <c r="BC201" s="22">
        <v>0</v>
      </c>
      <c r="BD201" s="22">
        <v>0</v>
      </c>
      <c r="BE201" s="22">
        <v>0</v>
      </c>
      <c r="BF201" s="22">
        <v>0</v>
      </c>
      <c r="BG201" s="22">
        <v>0</v>
      </c>
      <c r="BH201" s="22">
        <v>0</v>
      </c>
      <c r="BI201" s="22">
        <v>0</v>
      </c>
      <c r="BJ201" s="22">
        <v>0</v>
      </c>
      <c r="BK201" s="22">
        <v>0</v>
      </c>
      <c r="BL201" s="22">
        <v>0</v>
      </c>
      <c r="BM201" s="22">
        <v>0</v>
      </c>
      <c r="BN201" s="22">
        <v>0</v>
      </c>
      <c r="BO201" s="22">
        <v>0</v>
      </c>
      <c r="BP201" s="22">
        <v>0</v>
      </c>
      <c r="BQ201" s="22">
        <v>0</v>
      </c>
    </row>
    <row r="202" spans="1:69" x14ac:dyDescent="0.35">
      <c r="A202" s="22" t="s">
        <v>114</v>
      </c>
      <c r="B202" s="22" t="s">
        <v>507</v>
      </c>
      <c r="C202" s="22" t="s">
        <v>516</v>
      </c>
      <c r="D202" s="22" t="s">
        <v>517</v>
      </c>
      <c r="E202" s="22">
        <v>2</v>
      </c>
      <c r="F202" s="22">
        <v>60</v>
      </c>
      <c r="G202" s="22">
        <v>0</v>
      </c>
      <c r="H202" s="23">
        <v>5.6</v>
      </c>
      <c r="I202" s="24" t="s">
        <v>1456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4" t="s">
        <v>1456</v>
      </c>
      <c r="Q202" s="24" t="s">
        <v>1456</v>
      </c>
      <c r="R202" s="23">
        <v>0</v>
      </c>
      <c r="S202" s="22">
        <v>0</v>
      </c>
      <c r="T202" s="24"/>
      <c r="U202" s="23">
        <v>4.5</v>
      </c>
      <c r="V202" s="23">
        <v>0</v>
      </c>
      <c r="W202" s="23">
        <v>0</v>
      </c>
      <c r="X202" s="23">
        <v>0</v>
      </c>
      <c r="Y202" s="23">
        <v>0</v>
      </c>
      <c r="Z202" s="23">
        <v>4.5</v>
      </c>
      <c r="AA202" s="23">
        <v>4</v>
      </c>
      <c r="AB202" s="23">
        <v>0</v>
      </c>
      <c r="AC202" s="23">
        <v>0</v>
      </c>
      <c r="AD202" s="23">
        <v>0</v>
      </c>
      <c r="AE202" s="23">
        <v>0</v>
      </c>
      <c r="AF202" s="23">
        <v>4</v>
      </c>
      <c r="AG202" s="23">
        <v>0</v>
      </c>
      <c r="AH202" s="24" t="s">
        <v>1457</v>
      </c>
      <c r="AI202" s="22">
        <v>3</v>
      </c>
      <c r="AJ202" s="22">
        <v>3</v>
      </c>
      <c r="AK202" s="24" t="s">
        <v>1456</v>
      </c>
      <c r="AL202" s="24" t="s">
        <v>1457</v>
      </c>
      <c r="AM202" s="24" t="s">
        <v>1457</v>
      </c>
      <c r="AN202" s="22">
        <v>10</v>
      </c>
      <c r="AO202" s="22">
        <v>0</v>
      </c>
      <c r="AP202" s="22">
        <v>98</v>
      </c>
      <c r="AQ202" s="22">
        <v>4512</v>
      </c>
      <c r="AR202" s="22">
        <v>0</v>
      </c>
      <c r="AS202" s="22">
        <v>0</v>
      </c>
      <c r="AT202" s="22">
        <v>0</v>
      </c>
      <c r="AU202" s="22">
        <v>0</v>
      </c>
      <c r="AV202" s="22">
        <v>0</v>
      </c>
      <c r="AW202" s="22">
        <v>0</v>
      </c>
      <c r="AX202" s="22">
        <v>0</v>
      </c>
      <c r="AY202" s="22">
        <v>0</v>
      </c>
      <c r="AZ202" s="24"/>
      <c r="BA202" s="22">
        <v>5</v>
      </c>
      <c r="BB202" s="22">
        <v>5</v>
      </c>
      <c r="BC202" s="22">
        <v>137000</v>
      </c>
      <c r="BD202" s="22">
        <v>4300</v>
      </c>
      <c r="BE202" s="22">
        <v>0</v>
      </c>
      <c r="BF202" s="22">
        <v>0</v>
      </c>
      <c r="BG202" s="22">
        <v>141300</v>
      </c>
      <c r="BH202" s="22">
        <v>0</v>
      </c>
      <c r="BI202" s="22">
        <v>14</v>
      </c>
      <c r="BJ202" s="22">
        <v>0</v>
      </c>
      <c r="BK202" s="22">
        <v>0</v>
      </c>
      <c r="BL202" s="22">
        <v>0</v>
      </c>
      <c r="BM202" s="22">
        <v>0</v>
      </c>
      <c r="BN202" s="22">
        <v>0</v>
      </c>
      <c r="BO202" s="22">
        <v>0</v>
      </c>
      <c r="BP202" s="22">
        <v>0</v>
      </c>
      <c r="BQ202" s="22">
        <v>0</v>
      </c>
    </row>
    <row r="203" spans="1:69" x14ac:dyDescent="0.35">
      <c r="A203" s="22" t="s">
        <v>114</v>
      </c>
      <c r="B203" s="22" t="s">
        <v>507</v>
      </c>
      <c r="C203" s="22" t="s">
        <v>518</v>
      </c>
      <c r="D203" s="22" t="s">
        <v>519</v>
      </c>
      <c r="E203" s="22">
        <v>5</v>
      </c>
      <c r="F203" s="22">
        <v>118</v>
      </c>
      <c r="G203" s="22">
        <v>0</v>
      </c>
      <c r="H203" s="23">
        <v>16.25</v>
      </c>
      <c r="I203" s="24" t="s">
        <v>1456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4" t="s">
        <v>1456</v>
      </c>
      <c r="Q203" s="24" t="s">
        <v>1456</v>
      </c>
      <c r="R203" s="23">
        <v>0</v>
      </c>
      <c r="S203" s="22">
        <v>0</v>
      </c>
      <c r="T203" s="24"/>
      <c r="U203" s="23">
        <v>8</v>
      </c>
      <c r="V203" s="23">
        <v>0</v>
      </c>
      <c r="W203" s="23">
        <v>0</v>
      </c>
      <c r="X203" s="23">
        <v>0</v>
      </c>
      <c r="Y203" s="23">
        <v>0</v>
      </c>
      <c r="Z203" s="23">
        <v>8</v>
      </c>
      <c r="AA203" s="23">
        <v>9</v>
      </c>
      <c r="AB203" s="23">
        <v>0</v>
      </c>
      <c r="AC203" s="23">
        <v>0</v>
      </c>
      <c r="AD203" s="23">
        <v>0</v>
      </c>
      <c r="AE203" s="23">
        <v>0</v>
      </c>
      <c r="AF203" s="23">
        <v>9</v>
      </c>
      <c r="AG203" s="23">
        <v>1</v>
      </c>
      <c r="AH203" s="24" t="s">
        <v>1457</v>
      </c>
      <c r="AI203" s="22">
        <v>12</v>
      </c>
      <c r="AJ203" s="22">
        <v>12</v>
      </c>
      <c r="AK203" s="24" t="s">
        <v>1456</v>
      </c>
      <c r="AL203" s="24" t="s">
        <v>1456</v>
      </c>
      <c r="AM203" s="24" t="s">
        <v>1457</v>
      </c>
      <c r="AN203" s="22">
        <v>6</v>
      </c>
      <c r="AO203" s="22">
        <v>0</v>
      </c>
      <c r="AP203" s="22">
        <v>313</v>
      </c>
      <c r="AQ203" s="22">
        <v>7670</v>
      </c>
      <c r="AR203" s="22">
        <v>0</v>
      </c>
      <c r="AS203" s="22">
        <v>0</v>
      </c>
      <c r="AT203" s="22">
        <v>0</v>
      </c>
      <c r="AU203" s="22">
        <v>0</v>
      </c>
      <c r="AV203" s="22">
        <v>0</v>
      </c>
      <c r="AW203" s="22">
        <v>0</v>
      </c>
      <c r="AX203" s="22">
        <v>0</v>
      </c>
      <c r="AY203" s="22">
        <v>0</v>
      </c>
      <c r="AZ203" s="24" t="s">
        <v>1646</v>
      </c>
      <c r="BA203" s="22">
        <v>4</v>
      </c>
      <c r="BB203" s="22">
        <v>4</v>
      </c>
      <c r="BC203" s="22">
        <v>29000</v>
      </c>
      <c r="BD203" s="22">
        <v>7000</v>
      </c>
      <c r="BE203" s="22">
        <v>0</v>
      </c>
      <c r="BF203" s="22">
        <v>0</v>
      </c>
      <c r="BG203" s="22">
        <v>36000</v>
      </c>
      <c r="BH203" s="22">
        <v>0</v>
      </c>
      <c r="BI203" s="22">
        <v>1</v>
      </c>
      <c r="BJ203" s="22">
        <v>0</v>
      </c>
      <c r="BK203" s="22">
        <v>1</v>
      </c>
      <c r="BL203" s="22">
        <v>25</v>
      </c>
      <c r="BM203" s="22">
        <v>0</v>
      </c>
      <c r="BN203" s="22">
        <v>0</v>
      </c>
      <c r="BO203" s="22">
        <v>0</v>
      </c>
      <c r="BP203" s="22">
        <v>0</v>
      </c>
      <c r="BQ203" s="22">
        <v>0</v>
      </c>
    </row>
    <row r="204" spans="1:69" x14ac:dyDescent="0.35">
      <c r="A204" s="22" t="s">
        <v>114</v>
      </c>
      <c r="B204" s="22" t="s">
        <v>507</v>
      </c>
      <c r="C204" s="22" t="s">
        <v>1647</v>
      </c>
      <c r="D204" s="22" t="s">
        <v>1648</v>
      </c>
      <c r="E204" s="22">
        <v>2</v>
      </c>
      <c r="F204" s="22">
        <v>40</v>
      </c>
      <c r="G204" s="22">
        <v>0</v>
      </c>
      <c r="H204" s="23">
        <v>5.26</v>
      </c>
      <c r="I204" s="24" t="s">
        <v>1456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4" t="s">
        <v>1456</v>
      </c>
      <c r="Q204" s="24" t="s">
        <v>1456</v>
      </c>
      <c r="R204" s="23">
        <v>0</v>
      </c>
      <c r="S204" s="22">
        <v>0</v>
      </c>
      <c r="T204" s="24"/>
      <c r="U204" s="23">
        <v>3.15</v>
      </c>
      <c r="V204" s="23">
        <v>0</v>
      </c>
      <c r="W204" s="23">
        <v>0</v>
      </c>
      <c r="X204" s="23">
        <v>0</v>
      </c>
      <c r="Y204" s="23">
        <v>0</v>
      </c>
      <c r="Z204" s="23">
        <v>3.15</v>
      </c>
      <c r="AA204" s="23">
        <v>3.28</v>
      </c>
      <c r="AB204" s="23">
        <v>0</v>
      </c>
      <c r="AC204" s="23">
        <v>0</v>
      </c>
      <c r="AD204" s="23">
        <v>0</v>
      </c>
      <c r="AE204" s="23">
        <v>0</v>
      </c>
      <c r="AF204" s="23">
        <v>3.28</v>
      </c>
      <c r="AG204" s="23">
        <v>0.26</v>
      </c>
      <c r="AH204" s="24" t="s">
        <v>1457</v>
      </c>
      <c r="AI204" s="22">
        <v>44</v>
      </c>
      <c r="AJ204" s="22">
        <v>42</v>
      </c>
      <c r="AK204" s="24" t="s">
        <v>1456</v>
      </c>
      <c r="AL204" s="24" t="s">
        <v>1457</v>
      </c>
      <c r="AM204" s="24" t="s">
        <v>1457</v>
      </c>
      <c r="AN204" s="22">
        <v>33</v>
      </c>
      <c r="AO204" s="22">
        <v>0</v>
      </c>
      <c r="AP204" s="22">
        <v>81</v>
      </c>
      <c r="AQ204" s="22">
        <v>4320</v>
      </c>
      <c r="AR204" s="22">
        <v>0</v>
      </c>
      <c r="AS204" s="22">
        <v>0</v>
      </c>
      <c r="AT204" s="22">
        <v>0</v>
      </c>
      <c r="AU204" s="22">
        <v>0</v>
      </c>
      <c r="AV204" s="22">
        <v>0</v>
      </c>
      <c r="AW204" s="22">
        <v>0</v>
      </c>
      <c r="AX204" s="22">
        <v>0</v>
      </c>
      <c r="AY204" s="22">
        <v>0</v>
      </c>
      <c r="AZ204" s="24" t="s">
        <v>1649</v>
      </c>
      <c r="BA204" s="22">
        <v>5</v>
      </c>
      <c r="BB204" s="22">
        <v>4</v>
      </c>
      <c r="BC204" s="22">
        <v>200000</v>
      </c>
      <c r="BD204" s="22">
        <v>0</v>
      </c>
      <c r="BE204" s="22">
        <v>0</v>
      </c>
      <c r="BF204" s="22">
        <v>0</v>
      </c>
      <c r="BG204" s="22">
        <v>200000</v>
      </c>
      <c r="BH204" s="22">
        <v>1</v>
      </c>
      <c r="BI204" s="22">
        <v>14</v>
      </c>
      <c r="BJ204" s="22">
        <v>2</v>
      </c>
      <c r="BK204" s="22">
        <v>1</v>
      </c>
      <c r="BL204" s="22">
        <v>1</v>
      </c>
      <c r="BM204" s="22">
        <v>1</v>
      </c>
      <c r="BN204" s="22">
        <v>2</v>
      </c>
      <c r="BO204" s="22">
        <v>21</v>
      </c>
      <c r="BP204" s="22">
        <v>0</v>
      </c>
      <c r="BQ204" s="22">
        <v>0</v>
      </c>
    </row>
    <row r="205" spans="1:69" x14ac:dyDescent="0.35">
      <c r="A205" s="22" t="s">
        <v>114</v>
      </c>
      <c r="B205" s="22" t="s">
        <v>507</v>
      </c>
      <c r="C205" s="22" t="s">
        <v>520</v>
      </c>
      <c r="D205" s="22" t="s">
        <v>521</v>
      </c>
      <c r="E205" s="22">
        <v>3</v>
      </c>
      <c r="F205" s="22">
        <v>148</v>
      </c>
      <c r="G205" s="22">
        <v>0</v>
      </c>
      <c r="H205" s="23">
        <v>11.9</v>
      </c>
      <c r="I205" s="24" t="s">
        <v>1456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24" t="s">
        <v>1456</v>
      </c>
      <c r="Q205" s="24" t="s">
        <v>1456</v>
      </c>
      <c r="R205" s="23">
        <v>0</v>
      </c>
      <c r="S205" s="22">
        <v>0</v>
      </c>
      <c r="T205" s="24"/>
      <c r="U205" s="23">
        <v>10.039999999999999</v>
      </c>
      <c r="V205" s="23">
        <v>0</v>
      </c>
      <c r="W205" s="23">
        <v>0</v>
      </c>
      <c r="X205" s="23">
        <v>0</v>
      </c>
      <c r="Y205" s="23">
        <v>0</v>
      </c>
      <c r="Z205" s="23">
        <v>10.039999999999999</v>
      </c>
      <c r="AA205" s="23">
        <v>8.15</v>
      </c>
      <c r="AB205" s="23">
        <v>0</v>
      </c>
      <c r="AC205" s="23">
        <v>0</v>
      </c>
      <c r="AD205" s="23">
        <v>0</v>
      </c>
      <c r="AE205" s="23">
        <v>0</v>
      </c>
      <c r="AF205" s="23">
        <v>8.15</v>
      </c>
      <c r="AG205" s="23">
        <v>0.5</v>
      </c>
      <c r="AH205" s="24" t="s">
        <v>1457</v>
      </c>
      <c r="AI205" s="22">
        <v>0</v>
      </c>
      <c r="AJ205" s="22">
        <v>0</v>
      </c>
      <c r="AK205" s="24" t="s">
        <v>1456</v>
      </c>
      <c r="AL205" s="24" t="s">
        <v>1457</v>
      </c>
      <c r="AM205" s="24" t="s">
        <v>1457</v>
      </c>
      <c r="AN205" s="22">
        <v>0</v>
      </c>
      <c r="AO205" s="22">
        <v>0</v>
      </c>
      <c r="AP205" s="22">
        <v>282</v>
      </c>
      <c r="AQ205" s="22">
        <v>7517</v>
      </c>
      <c r="AR205" s="22">
        <v>0</v>
      </c>
      <c r="AS205" s="22">
        <v>0</v>
      </c>
      <c r="AT205" s="22">
        <v>0</v>
      </c>
      <c r="AU205" s="22">
        <v>0</v>
      </c>
      <c r="AV205" s="22">
        <v>0</v>
      </c>
      <c r="AW205" s="22">
        <v>0</v>
      </c>
      <c r="AX205" s="22">
        <v>0</v>
      </c>
      <c r="AY205" s="22">
        <v>0</v>
      </c>
      <c r="AZ205" s="24" t="s">
        <v>1650</v>
      </c>
      <c r="BA205" s="22">
        <v>17</v>
      </c>
      <c r="BB205" s="22">
        <v>17</v>
      </c>
      <c r="BC205" s="22">
        <v>0</v>
      </c>
      <c r="BD205" s="22">
        <v>0</v>
      </c>
      <c r="BE205" s="22">
        <v>0</v>
      </c>
      <c r="BF205" s="22">
        <v>0</v>
      </c>
      <c r="BG205" s="22">
        <v>0</v>
      </c>
      <c r="BH205" s="22">
        <v>0</v>
      </c>
      <c r="BI205" s="22">
        <v>20</v>
      </c>
      <c r="BJ205" s="22">
        <v>1</v>
      </c>
      <c r="BK205" s="22">
        <v>1</v>
      </c>
      <c r="BL205" s="22">
        <v>18</v>
      </c>
      <c r="BM205" s="22">
        <v>5</v>
      </c>
      <c r="BN205" s="22">
        <v>1</v>
      </c>
      <c r="BO205" s="22">
        <v>0</v>
      </c>
      <c r="BP205" s="22">
        <v>0</v>
      </c>
      <c r="BQ205" s="22">
        <v>0</v>
      </c>
    </row>
    <row r="206" spans="1:69" x14ac:dyDescent="0.35">
      <c r="A206" s="22" t="s">
        <v>114</v>
      </c>
      <c r="B206" s="22" t="s">
        <v>507</v>
      </c>
      <c r="C206" s="22" t="s">
        <v>522</v>
      </c>
      <c r="D206" s="22" t="s">
        <v>523</v>
      </c>
      <c r="E206" s="22">
        <v>3</v>
      </c>
      <c r="F206" s="22">
        <v>65</v>
      </c>
      <c r="G206" s="22">
        <v>0</v>
      </c>
      <c r="H206" s="23">
        <v>5</v>
      </c>
      <c r="I206" s="24" t="s">
        <v>1456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4" t="s">
        <v>1456</v>
      </c>
      <c r="Q206" s="24" t="s">
        <v>1456</v>
      </c>
      <c r="R206" s="23">
        <v>0</v>
      </c>
      <c r="S206" s="22">
        <v>0</v>
      </c>
      <c r="T206" s="24"/>
      <c r="U206" s="23">
        <v>10</v>
      </c>
      <c r="V206" s="23">
        <v>0</v>
      </c>
      <c r="W206" s="23">
        <v>0</v>
      </c>
      <c r="X206" s="23">
        <v>0</v>
      </c>
      <c r="Y206" s="23">
        <v>0</v>
      </c>
      <c r="Z206" s="23">
        <v>10</v>
      </c>
      <c r="AA206" s="23">
        <v>4</v>
      </c>
      <c r="AB206" s="23">
        <v>0</v>
      </c>
      <c r="AC206" s="23">
        <v>0</v>
      </c>
      <c r="AD206" s="23">
        <v>0</v>
      </c>
      <c r="AE206" s="23">
        <v>0</v>
      </c>
      <c r="AF206" s="23">
        <v>4</v>
      </c>
      <c r="AG206" s="23">
        <v>0</v>
      </c>
      <c r="AH206" s="24" t="s">
        <v>1457</v>
      </c>
      <c r="AI206" s="22">
        <v>44</v>
      </c>
      <c r="AJ206" s="22">
        <v>42</v>
      </c>
      <c r="AK206" s="24" t="s">
        <v>1456</v>
      </c>
      <c r="AL206" s="24" t="s">
        <v>1457</v>
      </c>
      <c r="AM206" s="24" t="s">
        <v>1457</v>
      </c>
      <c r="AN206" s="22">
        <v>33</v>
      </c>
      <c r="AO206" s="22">
        <v>0</v>
      </c>
      <c r="AP206" s="22">
        <v>155</v>
      </c>
      <c r="AQ206" s="22">
        <v>5144.32</v>
      </c>
      <c r="AR206" s="22">
        <v>0</v>
      </c>
      <c r="AS206" s="22">
        <v>0</v>
      </c>
      <c r="AT206" s="22">
        <v>0</v>
      </c>
      <c r="AU206" s="22">
        <v>0</v>
      </c>
      <c r="AV206" s="22">
        <v>0</v>
      </c>
      <c r="AW206" s="22">
        <v>0</v>
      </c>
      <c r="AX206" s="22">
        <v>0</v>
      </c>
      <c r="AY206" s="22">
        <v>0</v>
      </c>
      <c r="AZ206" s="24" t="s">
        <v>1651</v>
      </c>
      <c r="BA206" s="22">
        <v>3</v>
      </c>
      <c r="BB206" s="22">
        <v>2</v>
      </c>
      <c r="BC206" s="22">
        <v>15000</v>
      </c>
      <c r="BD206" s="22">
        <v>20000</v>
      </c>
      <c r="BE206" s="22">
        <v>0</v>
      </c>
      <c r="BF206" s="22">
        <v>0</v>
      </c>
      <c r="BG206" s="22">
        <v>35000</v>
      </c>
      <c r="BH206" s="22">
        <v>0</v>
      </c>
      <c r="BI206" s="22">
        <v>7</v>
      </c>
      <c r="BJ206" s="22">
        <v>0</v>
      </c>
      <c r="BK206" s="22">
        <v>1</v>
      </c>
      <c r="BL206" s="22">
        <v>11</v>
      </c>
      <c r="BM206" s="22">
        <v>44198</v>
      </c>
      <c r="BN206" s="22">
        <v>0</v>
      </c>
      <c r="BO206" s="22">
        <v>0</v>
      </c>
      <c r="BP206" s="22">
        <v>0</v>
      </c>
      <c r="BQ206" s="22">
        <v>0</v>
      </c>
    </row>
    <row r="207" spans="1:69" x14ac:dyDescent="0.35">
      <c r="A207" s="22" t="s">
        <v>114</v>
      </c>
      <c r="B207" s="22" t="s">
        <v>507</v>
      </c>
      <c r="C207" s="22" t="s">
        <v>524</v>
      </c>
      <c r="D207" s="22" t="s">
        <v>525</v>
      </c>
      <c r="E207" s="22">
        <v>3</v>
      </c>
      <c r="F207" s="22">
        <v>73</v>
      </c>
      <c r="G207" s="22">
        <v>0</v>
      </c>
      <c r="H207" s="23">
        <v>7.33</v>
      </c>
      <c r="I207" s="24" t="s">
        <v>1456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2">
        <v>0</v>
      </c>
      <c r="P207" s="24" t="s">
        <v>1456</v>
      </c>
      <c r="Q207" s="24" t="s">
        <v>1456</v>
      </c>
      <c r="R207" s="23">
        <v>0</v>
      </c>
      <c r="S207" s="22">
        <v>0</v>
      </c>
      <c r="T207" s="24"/>
      <c r="U207" s="23">
        <v>14.58</v>
      </c>
      <c r="V207" s="23">
        <v>0</v>
      </c>
      <c r="W207" s="23">
        <v>0</v>
      </c>
      <c r="X207" s="23">
        <v>0</v>
      </c>
      <c r="Y207" s="23">
        <v>0</v>
      </c>
      <c r="Z207" s="23">
        <v>14.58</v>
      </c>
      <c r="AA207" s="23">
        <v>11.21</v>
      </c>
      <c r="AB207" s="23">
        <v>0</v>
      </c>
      <c r="AC207" s="23">
        <v>0</v>
      </c>
      <c r="AD207" s="23">
        <v>0</v>
      </c>
      <c r="AE207" s="23">
        <v>0</v>
      </c>
      <c r="AF207" s="23">
        <v>11.21</v>
      </c>
      <c r="AG207" s="23">
        <v>0</v>
      </c>
      <c r="AH207" s="24" t="s">
        <v>1457</v>
      </c>
      <c r="AI207" s="22">
        <v>1</v>
      </c>
      <c r="AJ207" s="22">
        <v>1</v>
      </c>
      <c r="AK207" s="24" t="s">
        <v>1456</v>
      </c>
      <c r="AL207" s="24" t="s">
        <v>1457</v>
      </c>
      <c r="AM207" s="24" t="s">
        <v>1457</v>
      </c>
      <c r="AN207" s="22">
        <v>7</v>
      </c>
      <c r="AO207" s="22">
        <v>0</v>
      </c>
      <c r="AP207" s="22">
        <v>174</v>
      </c>
      <c r="AQ207" s="22">
        <v>4651</v>
      </c>
      <c r="AR207" s="22">
        <v>0</v>
      </c>
      <c r="AS207" s="22">
        <v>0</v>
      </c>
      <c r="AT207" s="22">
        <v>0</v>
      </c>
      <c r="AU207" s="22">
        <v>0</v>
      </c>
      <c r="AV207" s="22">
        <v>0</v>
      </c>
      <c r="AW207" s="22">
        <v>0</v>
      </c>
      <c r="AX207" s="22">
        <v>0</v>
      </c>
      <c r="AY207" s="22">
        <v>0</v>
      </c>
      <c r="AZ207" s="24" t="s">
        <v>1652</v>
      </c>
      <c r="BA207" s="22">
        <v>10</v>
      </c>
      <c r="BB207" s="22">
        <v>10</v>
      </c>
      <c r="BC207" s="22">
        <v>379000</v>
      </c>
      <c r="BD207" s="22">
        <v>0</v>
      </c>
      <c r="BE207" s="22">
        <v>0</v>
      </c>
      <c r="BF207" s="22">
        <v>530000</v>
      </c>
      <c r="BG207" s="22">
        <v>909000</v>
      </c>
      <c r="BH207" s="22">
        <v>6</v>
      </c>
      <c r="BI207" s="22">
        <v>10</v>
      </c>
      <c r="BJ207" s="22">
        <v>0</v>
      </c>
      <c r="BK207" s="22">
        <v>1</v>
      </c>
      <c r="BL207" s="22">
        <v>14</v>
      </c>
      <c r="BM207" s="22">
        <v>6</v>
      </c>
      <c r="BN207" s="22">
        <v>0</v>
      </c>
      <c r="BO207" s="22">
        <v>0</v>
      </c>
      <c r="BP207" s="22">
        <v>0</v>
      </c>
      <c r="BQ207" s="22">
        <v>0</v>
      </c>
    </row>
    <row r="208" spans="1:69" x14ac:dyDescent="0.35">
      <c r="A208" s="22" t="s">
        <v>114</v>
      </c>
      <c r="B208" s="22" t="s">
        <v>507</v>
      </c>
      <c r="C208" s="22" t="s">
        <v>526</v>
      </c>
      <c r="D208" s="22" t="s">
        <v>527</v>
      </c>
      <c r="E208" s="22">
        <v>5</v>
      </c>
      <c r="F208" s="22">
        <v>285</v>
      </c>
      <c r="G208" s="22">
        <v>0</v>
      </c>
      <c r="H208" s="23">
        <v>12</v>
      </c>
      <c r="I208" s="24" t="s">
        <v>1456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4" t="s">
        <v>1456</v>
      </c>
      <c r="Q208" s="24" t="s">
        <v>1456</v>
      </c>
      <c r="R208" s="23">
        <v>0</v>
      </c>
      <c r="S208" s="22">
        <v>0</v>
      </c>
      <c r="T208" s="24"/>
      <c r="U208" s="23">
        <v>8</v>
      </c>
      <c r="V208" s="23">
        <v>0</v>
      </c>
      <c r="W208" s="23">
        <v>0</v>
      </c>
      <c r="X208" s="23">
        <v>0</v>
      </c>
      <c r="Y208" s="23">
        <v>0</v>
      </c>
      <c r="Z208" s="23">
        <v>8</v>
      </c>
      <c r="AA208" s="23">
        <v>8</v>
      </c>
      <c r="AB208" s="23">
        <v>0</v>
      </c>
      <c r="AC208" s="23">
        <v>0</v>
      </c>
      <c r="AD208" s="23">
        <v>0</v>
      </c>
      <c r="AE208" s="23">
        <v>0</v>
      </c>
      <c r="AF208" s="23">
        <v>8</v>
      </c>
      <c r="AG208" s="23">
        <v>2</v>
      </c>
      <c r="AH208" s="24" t="s">
        <v>1457</v>
      </c>
      <c r="AI208" s="22">
        <v>12</v>
      </c>
      <c r="AJ208" s="22">
        <v>12</v>
      </c>
      <c r="AK208" s="24" t="s">
        <v>1457</v>
      </c>
      <c r="AL208" s="24" t="s">
        <v>1457</v>
      </c>
      <c r="AM208" s="24" t="s">
        <v>1457</v>
      </c>
      <c r="AN208" s="22">
        <v>24</v>
      </c>
      <c r="AO208" s="22">
        <v>0</v>
      </c>
      <c r="AP208" s="22">
        <v>337</v>
      </c>
      <c r="AQ208" s="22">
        <v>12540</v>
      </c>
      <c r="AR208" s="22">
        <v>0</v>
      </c>
      <c r="AS208" s="22">
        <v>0</v>
      </c>
      <c r="AT208" s="22">
        <v>0</v>
      </c>
      <c r="AU208" s="22">
        <v>0</v>
      </c>
      <c r="AV208" s="22">
        <v>0</v>
      </c>
      <c r="AW208" s="22">
        <v>0</v>
      </c>
      <c r="AX208" s="22">
        <v>0</v>
      </c>
      <c r="AY208" s="22">
        <v>0</v>
      </c>
      <c r="AZ208" s="24" t="s">
        <v>1653</v>
      </c>
      <c r="BA208" s="22">
        <v>18</v>
      </c>
      <c r="BB208" s="22">
        <v>18</v>
      </c>
      <c r="BC208" s="22">
        <v>76400</v>
      </c>
      <c r="BD208" s="22">
        <v>75000</v>
      </c>
      <c r="BE208" s="22">
        <v>65000</v>
      </c>
      <c r="BF208" s="22">
        <v>0</v>
      </c>
      <c r="BG208" s="22">
        <v>216400</v>
      </c>
      <c r="BH208" s="22">
        <v>10</v>
      </c>
      <c r="BI208" s="22">
        <v>1</v>
      </c>
      <c r="BJ208" s="22">
        <v>0</v>
      </c>
      <c r="BK208" s="22">
        <v>0</v>
      </c>
      <c r="BL208" s="22">
        <v>0</v>
      </c>
      <c r="BM208" s="22">
        <v>0</v>
      </c>
      <c r="BN208" s="22">
        <v>0</v>
      </c>
      <c r="BO208" s="22">
        <v>0</v>
      </c>
      <c r="BP208" s="22">
        <v>0</v>
      </c>
      <c r="BQ208" s="22">
        <v>0</v>
      </c>
    </row>
    <row r="209" spans="1:69" x14ac:dyDescent="0.35">
      <c r="A209" s="22" t="s">
        <v>114</v>
      </c>
      <c r="B209" s="22" t="s">
        <v>507</v>
      </c>
      <c r="C209" s="22" t="s">
        <v>528</v>
      </c>
      <c r="D209" s="22" t="s">
        <v>529</v>
      </c>
      <c r="E209" s="22">
        <v>3</v>
      </c>
      <c r="F209" s="22">
        <v>149</v>
      </c>
      <c r="G209" s="22">
        <v>0</v>
      </c>
      <c r="H209" s="23">
        <v>10.8</v>
      </c>
      <c r="I209" s="24" t="s">
        <v>1456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4" t="s">
        <v>1456</v>
      </c>
      <c r="Q209" s="24" t="s">
        <v>1456</v>
      </c>
      <c r="R209" s="23">
        <v>0</v>
      </c>
      <c r="S209" s="22">
        <v>0</v>
      </c>
      <c r="T209" s="24"/>
      <c r="U209" s="23">
        <v>7.8</v>
      </c>
      <c r="V209" s="23">
        <v>0</v>
      </c>
      <c r="W209" s="23">
        <v>0</v>
      </c>
      <c r="X209" s="23">
        <v>0</v>
      </c>
      <c r="Y209" s="23">
        <v>0</v>
      </c>
      <c r="Z209" s="23">
        <v>7.8</v>
      </c>
      <c r="AA209" s="23">
        <v>8.39</v>
      </c>
      <c r="AB209" s="23">
        <v>0</v>
      </c>
      <c r="AC209" s="23">
        <v>0</v>
      </c>
      <c r="AD209" s="23">
        <v>0</v>
      </c>
      <c r="AE209" s="23">
        <v>0</v>
      </c>
      <c r="AF209" s="23">
        <v>8.39</v>
      </c>
      <c r="AG209" s="23">
        <v>0</v>
      </c>
      <c r="AH209" s="24" t="s">
        <v>1457</v>
      </c>
      <c r="AI209" s="22">
        <v>1</v>
      </c>
      <c r="AJ209" s="22">
        <v>1</v>
      </c>
      <c r="AK209" s="24" t="s">
        <v>1456</v>
      </c>
      <c r="AL209" s="24" t="s">
        <v>1457</v>
      </c>
      <c r="AM209" s="24" t="s">
        <v>1457</v>
      </c>
      <c r="AN209" s="22">
        <v>16</v>
      </c>
      <c r="AO209" s="22">
        <v>0</v>
      </c>
      <c r="AP209" s="22">
        <v>270</v>
      </c>
      <c r="AQ209" s="22">
        <v>8347.4699999999993</v>
      </c>
      <c r="AR209" s="22">
        <v>0</v>
      </c>
      <c r="AS209" s="22">
        <v>0</v>
      </c>
      <c r="AT209" s="22">
        <v>0</v>
      </c>
      <c r="AU209" s="22">
        <v>0</v>
      </c>
      <c r="AV209" s="22">
        <v>0</v>
      </c>
      <c r="AW209" s="22">
        <v>0</v>
      </c>
      <c r="AX209" s="22">
        <v>0</v>
      </c>
      <c r="AY209" s="22">
        <v>0</v>
      </c>
      <c r="AZ209" s="24" t="s">
        <v>1654</v>
      </c>
      <c r="BA209" s="22">
        <v>4</v>
      </c>
      <c r="BB209" s="22">
        <v>4</v>
      </c>
      <c r="BC209" s="22">
        <v>171800</v>
      </c>
      <c r="BD209" s="22">
        <v>0</v>
      </c>
      <c r="BE209" s="22">
        <v>0</v>
      </c>
      <c r="BF209" s="22">
        <v>0</v>
      </c>
      <c r="BG209" s="22">
        <v>171800</v>
      </c>
      <c r="BH209" s="22">
        <v>0</v>
      </c>
      <c r="BI209" s="22">
        <v>5</v>
      </c>
      <c r="BJ209" s="22">
        <v>0</v>
      </c>
      <c r="BK209" s="22">
        <v>0</v>
      </c>
      <c r="BL209" s="22">
        <v>0</v>
      </c>
      <c r="BM209" s="22">
        <v>0</v>
      </c>
      <c r="BN209" s="22">
        <v>0</v>
      </c>
      <c r="BO209" s="22">
        <v>0</v>
      </c>
      <c r="BP209" s="22">
        <v>0</v>
      </c>
      <c r="BQ209" s="22">
        <v>0</v>
      </c>
    </row>
    <row r="210" spans="1:69" x14ac:dyDescent="0.35">
      <c r="A210" s="22" t="s">
        <v>114</v>
      </c>
      <c r="B210" s="22" t="s">
        <v>507</v>
      </c>
      <c r="C210" s="22" t="s">
        <v>530</v>
      </c>
      <c r="D210" s="22" t="s">
        <v>531</v>
      </c>
      <c r="E210" s="22">
        <v>2</v>
      </c>
      <c r="F210" s="22">
        <v>180</v>
      </c>
      <c r="G210" s="22">
        <v>0</v>
      </c>
      <c r="H210" s="23">
        <v>14</v>
      </c>
      <c r="I210" s="24" t="s">
        <v>1456</v>
      </c>
      <c r="J210" s="22">
        <v>0</v>
      </c>
      <c r="K210" s="22">
        <v>0</v>
      </c>
      <c r="L210" s="22">
        <v>0</v>
      </c>
      <c r="M210" s="22">
        <v>0</v>
      </c>
      <c r="N210" s="22">
        <v>0</v>
      </c>
      <c r="O210" s="22">
        <v>0</v>
      </c>
      <c r="P210" s="24" t="s">
        <v>1456</v>
      </c>
      <c r="Q210" s="24" t="s">
        <v>1456</v>
      </c>
      <c r="R210" s="23">
        <v>0</v>
      </c>
      <c r="S210" s="22">
        <v>0</v>
      </c>
      <c r="T210" s="24"/>
      <c r="U210" s="23">
        <v>4.9000000000000004</v>
      </c>
      <c r="V210" s="23">
        <v>0</v>
      </c>
      <c r="W210" s="23">
        <v>0</v>
      </c>
      <c r="X210" s="23">
        <v>0</v>
      </c>
      <c r="Y210" s="23">
        <v>0</v>
      </c>
      <c r="Z210" s="23">
        <v>4.9000000000000004</v>
      </c>
      <c r="AA210" s="23">
        <v>5.6</v>
      </c>
      <c r="AB210" s="23">
        <v>0</v>
      </c>
      <c r="AC210" s="23">
        <v>0</v>
      </c>
      <c r="AD210" s="23">
        <v>0</v>
      </c>
      <c r="AE210" s="23">
        <v>0</v>
      </c>
      <c r="AF210" s="23">
        <v>5.6</v>
      </c>
      <c r="AG210" s="23">
        <v>0</v>
      </c>
      <c r="AH210" s="24" t="s">
        <v>1456</v>
      </c>
      <c r="AI210" s="22">
        <v>0</v>
      </c>
      <c r="AJ210" s="22">
        <v>0</v>
      </c>
      <c r="AK210" s="24" t="s">
        <v>1456</v>
      </c>
      <c r="AL210" s="24" t="s">
        <v>1456</v>
      </c>
      <c r="AM210" s="24" t="s">
        <v>1456</v>
      </c>
      <c r="AN210" s="22">
        <v>0</v>
      </c>
      <c r="AO210" s="22">
        <v>0</v>
      </c>
      <c r="AP210" s="22">
        <v>190</v>
      </c>
      <c r="AQ210" s="22">
        <v>7436</v>
      </c>
      <c r="AR210" s="22">
        <v>0</v>
      </c>
      <c r="AS210" s="22">
        <v>0</v>
      </c>
      <c r="AT210" s="22">
        <v>0</v>
      </c>
      <c r="AU210" s="22">
        <v>0</v>
      </c>
      <c r="AV210" s="22">
        <v>0</v>
      </c>
      <c r="AW210" s="22">
        <v>0</v>
      </c>
      <c r="AX210" s="22">
        <v>0</v>
      </c>
      <c r="AY210" s="22">
        <v>0</v>
      </c>
      <c r="AZ210" s="24" t="s">
        <v>1655</v>
      </c>
      <c r="BA210" s="22">
        <v>5</v>
      </c>
      <c r="BB210" s="22">
        <v>4</v>
      </c>
      <c r="BC210" s="22">
        <v>34000</v>
      </c>
      <c r="BD210" s="22">
        <v>0</v>
      </c>
      <c r="BE210" s="22">
        <v>0</v>
      </c>
      <c r="BF210" s="22">
        <v>0</v>
      </c>
      <c r="BG210" s="22">
        <v>34000</v>
      </c>
      <c r="BH210" s="22">
        <v>0</v>
      </c>
      <c r="BI210" s="22">
        <v>0</v>
      </c>
      <c r="BJ210" s="22">
        <v>0</v>
      </c>
      <c r="BK210" s="22">
        <v>0</v>
      </c>
      <c r="BL210" s="22">
        <v>0</v>
      </c>
      <c r="BM210" s="22">
        <v>0</v>
      </c>
      <c r="BN210" s="22">
        <v>0</v>
      </c>
      <c r="BO210" s="22">
        <v>0</v>
      </c>
      <c r="BP210" s="22">
        <v>0</v>
      </c>
      <c r="BQ210" s="22">
        <v>0</v>
      </c>
    </row>
    <row r="211" spans="1:69" x14ac:dyDescent="0.35">
      <c r="A211" s="22" t="s">
        <v>114</v>
      </c>
      <c r="B211" s="22" t="s">
        <v>507</v>
      </c>
      <c r="C211" s="22" t="s">
        <v>532</v>
      </c>
      <c r="D211" s="22" t="s">
        <v>533</v>
      </c>
      <c r="E211" s="22">
        <v>1</v>
      </c>
      <c r="F211" s="22">
        <v>662</v>
      </c>
      <c r="G211" s="22">
        <v>0</v>
      </c>
      <c r="H211" s="23">
        <v>12</v>
      </c>
      <c r="I211" s="24" t="s">
        <v>1456</v>
      </c>
      <c r="J211" s="22">
        <v>0</v>
      </c>
      <c r="K211" s="22">
        <v>0</v>
      </c>
      <c r="L211" s="22">
        <v>0</v>
      </c>
      <c r="M211" s="22">
        <v>0</v>
      </c>
      <c r="N211" s="22">
        <v>0</v>
      </c>
      <c r="O211" s="22">
        <v>0</v>
      </c>
      <c r="P211" s="24" t="s">
        <v>1456</v>
      </c>
      <c r="Q211" s="24" t="s">
        <v>1456</v>
      </c>
      <c r="R211" s="23">
        <v>0</v>
      </c>
      <c r="S211" s="22">
        <v>0</v>
      </c>
      <c r="T211" s="24"/>
      <c r="U211" s="23">
        <v>17</v>
      </c>
      <c r="V211" s="23">
        <v>0</v>
      </c>
      <c r="W211" s="23">
        <v>0</v>
      </c>
      <c r="X211" s="23">
        <v>0</v>
      </c>
      <c r="Y211" s="23">
        <v>0</v>
      </c>
      <c r="Z211" s="23">
        <v>17</v>
      </c>
      <c r="AA211" s="23">
        <v>2</v>
      </c>
      <c r="AB211" s="23">
        <v>0</v>
      </c>
      <c r="AC211" s="23">
        <v>0</v>
      </c>
      <c r="AD211" s="23">
        <v>0</v>
      </c>
      <c r="AE211" s="23">
        <v>0</v>
      </c>
      <c r="AF211" s="23">
        <v>2</v>
      </c>
      <c r="AG211" s="23">
        <v>0</v>
      </c>
      <c r="AH211" s="24" t="s">
        <v>1456</v>
      </c>
      <c r="AI211" s="22">
        <v>0</v>
      </c>
      <c r="AJ211" s="22">
        <v>0</v>
      </c>
      <c r="AK211" s="24" t="s">
        <v>1456</v>
      </c>
      <c r="AL211" s="24" t="s">
        <v>1456</v>
      </c>
      <c r="AM211" s="24" t="s">
        <v>1456</v>
      </c>
      <c r="AN211" s="22">
        <v>0</v>
      </c>
      <c r="AO211" s="22">
        <v>0</v>
      </c>
      <c r="AP211" s="22">
        <v>96</v>
      </c>
      <c r="AQ211" s="22">
        <v>2733.5</v>
      </c>
      <c r="AR211" s="22">
        <v>0</v>
      </c>
      <c r="AS211" s="22">
        <v>0</v>
      </c>
      <c r="AT211" s="22">
        <v>0</v>
      </c>
      <c r="AU211" s="22">
        <v>0</v>
      </c>
      <c r="AV211" s="22">
        <v>0</v>
      </c>
      <c r="AW211" s="22">
        <v>0</v>
      </c>
      <c r="AX211" s="22">
        <v>0</v>
      </c>
      <c r="AY211" s="22">
        <v>0</v>
      </c>
      <c r="AZ211" s="24" t="s">
        <v>1656</v>
      </c>
      <c r="BA211" s="22">
        <v>2</v>
      </c>
      <c r="BB211" s="22">
        <v>2</v>
      </c>
      <c r="BC211" s="22">
        <v>3000</v>
      </c>
      <c r="BD211" s="22">
        <v>18000</v>
      </c>
      <c r="BE211" s="22">
        <v>0</v>
      </c>
      <c r="BF211" s="22">
        <v>0</v>
      </c>
      <c r="BG211" s="22">
        <v>21000</v>
      </c>
      <c r="BH211" s="22">
        <v>0</v>
      </c>
      <c r="BI211" s="22">
        <v>9</v>
      </c>
      <c r="BJ211" s="22">
        <v>0</v>
      </c>
      <c r="BK211" s="22">
        <v>0</v>
      </c>
      <c r="BL211" s="22">
        <v>0</v>
      </c>
      <c r="BM211" s="22">
        <v>0</v>
      </c>
      <c r="BN211" s="22">
        <v>0</v>
      </c>
      <c r="BO211" s="22">
        <v>0</v>
      </c>
      <c r="BP211" s="22">
        <v>0</v>
      </c>
      <c r="BQ211" s="22">
        <v>0</v>
      </c>
    </row>
    <row r="212" spans="1:69" x14ac:dyDescent="0.35">
      <c r="A212" s="22" t="s">
        <v>114</v>
      </c>
      <c r="B212" s="22" t="s">
        <v>507</v>
      </c>
      <c r="C212" s="22" t="s">
        <v>534</v>
      </c>
      <c r="D212" s="22" t="s">
        <v>535</v>
      </c>
      <c r="E212" s="22">
        <v>8</v>
      </c>
      <c r="F212" s="22">
        <v>658</v>
      </c>
      <c r="G212" s="22">
        <v>0</v>
      </c>
      <c r="H212" s="23">
        <v>20.190000000000001</v>
      </c>
      <c r="I212" s="24" t="s">
        <v>1456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4" t="s">
        <v>1456</v>
      </c>
      <c r="Q212" s="24" t="s">
        <v>1456</v>
      </c>
      <c r="R212" s="23">
        <v>0</v>
      </c>
      <c r="S212" s="22">
        <v>0</v>
      </c>
      <c r="T212" s="24"/>
      <c r="U212" s="23">
        <v>19.39</v>
      </c>
      <c r="V212" s="23">
        <v>0</v>
      </c>
      <c r="W212" s="23">
        <v>0</v>
      </c>
      <c r="X212" s="23">
        <v>0</v>
      </c>
      <c r="Y212" s="23">
        <v>0</v>
      </c>
      <c r="Z212" s="23">
        <v>19.39</v>
      </c>
      <c r="AA212" s="23">
        <v>11.83</v>
      </c>
      <c r="AB212" s="23">
        <v>0</v>
      </c>
      <c r="AC212" s="23">
        <v>0</v>
      </c>
      <c r="AD212" s="23">
        <v>0</v>
      </c>
      <c r="AE212" s="23">
        <v>0</v>
      </c>
      <c r="AF212" s="23">
        <v>11.83</v>
      </c>
      <c r="AG212" s="23">
        <v>3</v>
      </c>
      <c r="AH212" s="24" t="s">
        <v>1457</v>
      </c>
      <c r="AI212" s="22">
        <v>5</v>
      </c>
      <c r="AJ212" s="22">
        <v>5</v>
      </c>
      <c r="AK212" s="24" t="s">
        <v>1457</v>
      </c>
      <c r="AL212" s="24" t="s">
        <v>1457</v>
      </c>
      <c r="AM212" s="24" t="s">
        <v>1456</v>
      </c>
      <c r="AN212" s="22">
        <v>0</v>
      </c>
      <c r="AO212" s="22">
        <v>0</v>
      </c>
      <c r="AP212" s="22">
        <v>432</v>
      </c>
      <c r="AQ212" s="22">
        <v>10978.8</v>
      </c>
      <c r="AR212" s="22">
        <v>0</v>
      </c>
      <c r="AS212" s="22">
        <v>0</v>
      </c>
      <c r="AT212" s="22">
        <v>0</v>
      </c>
      <c r="AU212" s="22">
        <v>0</v>
      </c>
      <c r="AV212" s="22">
        <v>0</v>
      </c>
      <c r="AW212" s="22">
        <v>0</v>
      </c>
      <c r="AX212" s="22">
        <v>0</v>
      </c>
      <c r="AY212" s="22">
        <v>0</v>
      </c>
      <c r="AZ212" s="24" t="s">
        <v>1657</v>
      </c>
      <c r="BA212" s="22">
        <v>10</v>
      </c>
      <c r="BB212" s="22">
        <v>10</v>
      </c>
      <c r="BC212" s="22">
        <v>36000</v>
      </c>
      <c r="BD212" s="22">
        <v>0</v>
      </c>
      <c r="BE212" s="22">
        <v>0</v>
      </c>
      <c r="BF212" s="22">
        <v>0</v>
      </c>
      <c r="BG212" s="22">
        <v>36000</v>
      </c>
      <c r="BH212" s="22">
        <v>5</v>
      </c>
      <c r="BI212" s="22">
        <v>14</v>
      </c>
      <c r="BJ212" s="22">
        <v>0</v>
      </c>
      <c r="BK212" s="22">
        <v>1</v>
      </c>
      <c r="BL212" s="22">
        <v>98</v>
      </c>
      <c r="BM212" s="22">
        <v>1</v>
      </c>
      <c r="BN212" s="22">
        <v>0</v>
      </c>
      <c r="BO212" s="22">
        <v>0</v>
      </c>
      <c r="BP212" s="22">
        <v>0</v>
      </c>
      <c r="BQ212" s="22">
        <v>0</v>
      </c>
    </row>
    <row r="213" spans="1:69" x14ac:dyDescent="0.35">
      <c r="A213" s="22" t="s">
        <v>114</v>
      </c>
      <c r="B213" s="22" t="s">
        <v>507</v>
      </c>
      <c r="C213" s="22" t="s">
        <v>536</v>
      </c>
      <c r="D213" s="22" t="s">
        <v>537</v>
      </c>
      <c r="E213" s="22">
        <v>6</v>
      </c>
      <c r="F213" s="22">
        <v>160</v>
      </c>
      <c r="G213" s="22">
        <v>0</v>
      </c>
      <c r="H213" s="23">
        <v>10.9</v>
      </c>
      <c r="I213" s="24" t="s">
        <v>1456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4" t="s">
        <v>1456</v>
      </c>
      <c r="Q213" s="24" t="s">
        <v>1456</v>
      </c>
      <c r="R213" s="23">
        <v>0</v>
      </c>
      <c r="S213" s="22">
        <v>0</v>
      </c>
      <c r="T213" s="24"/>
      <c r="U213" s="23">
        <v>10.49</v>
      </c>
      <c r="V213" s="23">
        <v>0</v>
      </c>
      <c r="W213" s="23">
        <v>0</v>
      </c>
      <c r="X213" s="23">
        <v>0</v>
      </c>
      <c r="Y213" s="23">
        <v>0</v>
      </c>
      <c r="Z213" s="23">
        <v>10.49</v>
      </c>
      <c r="AA213" s="23">
        <v>11.75</v>
      </c>
      <c r="AB213" s="23">
        <v>0</v>
      </c>
      <c r="AC213" s="23">
        <v>0</v>
      </c>
      <c r="AD213" s="23">
        <v>0</v>
      </c>
      <c r="AE213" s="23">
        <v>0</v>
      </c>
      <c r="AF213" s="23">
        <v>11.75</v>
      </c>
      <c r="AG213" s="23">
        <v>1.62</v>
      </c>
      <c r="AH213" s="24" t="s">
        <v>1456</v>
      </c>
      <c r="AI213" s="22">
        <v>0</v>
      </c>
      <c r="AJ213" s="22">
        <v>0</v>
      </c>
      <c r="AK213" s="24" t="s">
        <v>1456</v>
      </c>
      <c r="AL213" s="24" t="s">
        <v>1456</v>
      </c>
      <c r="AM213" s="24" t="s">
        <v>1456</v>
      </c>
      <c r="AN213" s="22">
        <v>0</v>
      </c>
      <c r="AO213" s="22">
        <v>0</v>
      </c>
      <c r="AP213" s="22">
        <v>287</v>
      </c>
      <c r="AQ213" s="22">
        <v>7627.7</v>
      </c>
      <c r="AR213" s="22">
        <v>0</v>
      </c>
      <c r="AS213" s="22">
        <v>0</v>
      </c>
      <c r="AT213" s="22">
        <v>0</v>
      </c>
      <c r="AU213" s="22">
        <v>0</v>
      </c>
      <c r="AV213" s="22">
        <v>0</v>
      </c>
      <c r="AW213" s="22">
        <v>0</v>
      </c>
      <c r="AX213" s="22">
        <v>0</v>
      </c>
      <c r="AY213" s="22">
        <v>0</v>
      </c>
      <c r="AZ213" s="24" t="s">
        <v>1658</v>
      </c>
      <c r="BA213" s="22">
        <v>5</v>
      </c>
      <c r="BB213" s="22">
        <v>5</v>
      </c>
      <c r="BC213" s="22">
        <v>7390</v>
      </c>
      <c r="BD213" s="22">
        <v>0</v>
      </c>
      <c r="BE213" s="22">
        <v>0</v>
      </c>
      <c r="BF213" s="22">
        <v>50000</v>
      </c>
      <c r="BG213" s="22">
        <v>57390</v>
      </c>
      <c r="BH213" s="22">
        <v>0</v>
      </c>
      <c r="BI213" s="22">
        <v>1</v>
      </c>
      <c r="BJ213" s="22">
        <v>0</v>
      </c>
      <c r="BK213" s="22">
        <v>1</v>
      </c>
      <c r="BL213" s="22">
        <v>2</v>
      </c>
      <c r="BM213" s="22">
        <v>1</v>
      </c>
      <c r="BN213" s="22">
        <v>0</v>
      </c>
      <c r="BO213" s="22">
        <v>0</v>
      </c>
      <c r="BP213" s="22">
        <v>0</v>
      </c>
      <c r="BQ213" s="22">
        <v>0</v>
      </c>
    </row>
    <row r="214" spans="1:69" x14ac:dyDescent="0.35">
      <c r="A214" s="22" t="s">
        <v>114</v>
      </c>
      <c r="B214" s="22" t="s">
        <v>507</v>
      </c>
      <c r="C214" s="22" t="s">
        <v>538</v>
      </c>
      <c r="D214" s="22" t="s">
        <v>539</v>
      </c>
      <c r="E214" s="22">
        <v>6</v>
      </c>
      <c r="F214" s="22">
        <v>196</v>
      </c>
      <c r="G214" s="22">
        <v>0</v>
      </c>
      <c r="H214" s="23">
        <v>9.07</v>
      </c>
      <c r="I214" s="24" t="s">
        <v>1456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24" t="s">
        <v>1456</v>
      </c>
      <c r="Q214" s="24" t="s">
        <v>1456</v>
      </c>
      <c r="R214" s="23">
        <v>0</v>
      </c>
      <c r="S214" s="22">
        <v>0</v>
      </c>
      <c r="T214" s="24"/>
      <c r="U214" s="23">
        <v>6.05</v>
      </c>
      <c r="V214" s="23">
        <v>0</v>
      </c>
      <c r="W214" s="23">
        <v>0</v>
      </c>
      <c r="X214" s="23">
        <v>0</v>
      </c>
      <c r="Y214" s="23">
        <v>0</v>
      </c>
      <c r="Z214" s="23">
        <v>6.05</v>
      </c>
      <c r="AA214" s="23">
        <v>3.45</v>
      </c>
      <c r="AB214" s="23">
        <v>0</v>
      </c>
      <c r="AC214" s="23">
        <v>0</v>
      </c>
      <c r="AD214" s="23">
        <v>0</v>
      </c>
      <c r="AE214" s="23">
        <v>0</v>
      </c>
      <c r="AF214" s="23">
        <v>3.45</v>
      </c>
      <c r="AG214" s="23">
        <v>1.21</v>
      </c>
      <c r="AH214" s="24" t="s">
        <v>1457</v>
      </c>
      <c r="AI214" s="22">
        <v>12</v>
      </c>
      <c r="AJ214" s="22">
        <v>12</v>
      </c>
      <c r="AK214" s="24" t="s">
        <v>1457</v>
      </c>
      <c r="AL214" s="24" t="s">
        <v>1456</v>
      </c>
      <c r="AM214" s="24" t="s">
        <v>1456</v>
      </c>
      <c r="AN214" s="22">
        <v>0</v>
      </c>
      <c r="AO214" s="22">
        <v>0</v>
      </c>
      <c r="AP214" s="22">
        <v>237</v>
      </c>
      <c r="AQ214" s="22">
        <v>9900</v>
      </c>
      <c r="AR214" s="22">
        <v>0</v>
      </c>
      <c r="AS214" s="22">
        <v>0</v>
      </c>
      <c r="AT214" s="22">
        <v>0</v>
      </c>
      <c r="AU214" s="22">
        <v>0</v>
      </c>
      <c r="AV214" s="22">
        <v>0</v>
      </c>
      <c r="AW214" s="22">
        <v>0</v>
      </c>
      <c r="AX214" s="22">
        <v>0</v>
      </c>
      <c r="AY214" s="22">
        <v>0</v>
      </c>
      <c r="AZ214" s="24" t="s">
        <v>1659</v>
      </c>
      <c r="BA214" s="22">
        <v>17</v>
      </c>
      <c r="BB214" s="22">
        <v>17</v>
      </c>
      <c r="BC214" s="22">
        <v>65834</v>
      </c>
      <c r="BD214" s="22">
        <v>0</v>
      </c>
      <c r="BE214" s="22">
        <v>14615.5</v>
      </c>
      <c r="BF214" s="22">
        <v>0</v>
      </c>
      <c r="BG214" s="22">
        <v>80449.5</v>
      </c>
      <c r="BH214" s="22">
        <v>6</v>
      </c>
      <c r="BI214" s="22">
        <v>7</v>
      </c>
      <c r="BJ214" s="22">
        <v>0</v>
      </c>
      <c r="BK214" s="22">
        <v>1</v>
      </c>
      <c r="BL214" s="22">
        <v>31</v>
      </c>
      <c r="BM214" s="22">
        <v>1</v>
      </c>
      <c r="BN214" s="22">
        <v>0</v>
      </c>
      <c r="BO214" s="22">
        <v>0</v>
      </c>
      <c r="BP214" s="22">
        <v>0</v>
      </c>
      <c r="BQ214" s="22">
        <v>0</v>
      </c>
    </row>
    <row r="215" spans="1:69" x14ac:dyDescent="0.35">
      <c r="A215" s="22" t="s">
        <v>114</v>
      </c>
      <c r="B215" s="22" t="s">
        <v>507</v>
      </c>
      <c r="C215" s="22" t="s">
        <v>540</v>
      </c>
      <c r="D215" s="22" t="s">
        <v>541</v>
      </c>
      <c r="E215" s="22">
        <v>2</v>
      </c>
      <c r="F215" s="22">
        <v>186</v>
      </c>
      <c r="G215" s="22">
        <v>0</v>
      </c>
      <c r="H215" s="23">
        <v>9</v>
      </c>
      <c r="I215" s="24" t="s">
        <v>1456</v>
      </c>
      <c r="J215" s="22">
        <v>0</v>
      </c>
      <c r="K215" s="22">
        <v>0</v>
      </c>
      <c r="L215" s="22">
        <v>0</v>
      </c>
      <c r="M215" s="22">
        <v>0</v>
      </c>
      <c r="N215" s="22">
        <v>0</v>
      </c>
      <c r="O215" s="22">
        <v>0</v>
      </c>
      <c r="P215" s="24" t="s">
        <v>1456</v>
      </c>
      <c r="Q215" s="24" t="s">
        <v>1456</v>
      </c>
      <c r="R215" s="23">
        <v>0</v>
      </c>
      <c r="S215" s="22">
        <v>0</v>
      </c>
      <c r="T215" s="24"/>
      <c r="U215" s="23">
        <v>7.4</v>
      </c>
      <c r="V215" s="23">
        <v>0</v>
      </c>
      <c r="W215" s="23">
        <v>0</v>
      </c>
      <c r="X215" s="23">
        <v>0</v>
      </c>
      <c r="Y215" s="23">
        <v>0</v>
      </c>
      <c r="Z215" s="23">
        <v>7.4</v>
      </c>
      <c r="AA215" s="23">
        <v>11</v>
      </c>
      <c r="AB215" s="23">
        <v>0</v>
      </c>
      <c r="AC215" s="23">
        <v>0</v>
      </c>
      <c r="AD215" s="23">
        <v>0</v>
      </c>
      <c r="AE215" s="23">
        <v>0</v>
      </c>
      <c r="AF215" s="23">
        <v>11</v>
      </c>
      <c r="AG215" s="23">
        <v>0</v>
      </c>
      <c r="AH215" s="24" t="s">
        <v>1457</v>
      </c>
      <c r="AI215" s="22">
        <v>0</v>
      </c>
      <c r="AJ215" s="22">
        <v>0</v>
      </c>
      <c r="AK215" s="24" t="s">
        <v>1456</v>
      </c>
      <c r="AL215" s="24" t="s">
        <v>1456</v>
      </c>
      <c r="AM215" s="24" t="s">
        <v>1456</v>
      </c>
      <c r="AN215" s="22">
        <v>0</v>
      </c>
      <c r="AO215" s="22">
        <v>0</v>
      </c>
      <c r="AP215" s="22">
        <v>137</v>
      </c>
      <c r="AQ215" s="22">
        <v>8408</v>
      </c>
      <c r="AR215" s="22">
        <v>0</v>
      </c>
      <c r="AS215" s="22">
        <v>0</v>
      </c>
      <c r="AT215" s="22">
        <v>0</v>
      </c>
      <c r="AU215" s="22">
        <v>0</v>
      </c>
      <c r="AV215" s="22">
        <v>0</v>
      </c>
      <c r="AW215" s="22">
        <v>0</v>
      </c>
      <c r="AX215" s="22">
        <v>0</v>
      </c>
      <c r="AY215" s="22">
        <v>0</v>
      </c>
      <c r="AZ215" s="24" t="s">
        <v>1660</v>
      </c>
      <c r="BA215" s="22">
        <v>5</v>
      </c>
      <c r="BB215" s="22">
        <v>5</v>
      </c>
      <c r="BC215" s="22">
        <v>300000</v>
      </c>
      <c r="BD215" s="22">
        <v>200000</v>
      </c>
      <c r="BE215" s="22">
        <v>0</v>
      </c>
      <c r="BF215" s="22">
        <v>100000</v>
      </c>
      <c r="BG215" s="22">
        <v>600000</v>
      </c>
      <c r="BH215" s="22">
        <v>0</v>
      </c>
      <c r="BI215" s="22">
        <v>20</v>
      </c>
      <c r="BJ215" s="22">
        <v>1</v>
      </c>
      <c r="BK215" s="22">
        <v>0</v>
      </c>
      <c r="BL215" s="22">
        <v>0</v>
      </c>
      <c r="BM215" s="22">
        <v>0</v>
      </c>
      <c r="BN215" s="22">
        <v>1</v>
      </c>
      <c r="BO215" s="22">
        <v>45</v>
      </c>
      <c r="BP215" s="22">
        <v>0</v>
      </c>
      <c r="BQ215" s="22">
        <v>0</v>
      </c>
    </row>
    <row r="216" spans="1:69" x14ac:dyDescent="0.35">
      <c r="A216" s="22" t="s">
        <v>114</v>
      </c>
      <c r="B216" s="22" t="s">
        <v>507</v>
      </c>
      <c r="C216" s="22" t="s">
        <v>542</v>
      </c>
      <c r="D216" s="22" t="s">
        <v>543</v>
      </c>
      <c r="E216" s="22">
        <v>5</v>
      </c>
      <c r="F216" s="22">
        <v>158</v>
      </c>
      <c r="G216" s="22">
        <v>0</v>
      </c>
      <c r="H216" s="23">
        <v>6</v>
      </c>
      <c r="I216" s="24" t="s">
        <v>1456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4" t="s">
        <v>1456</v>
      </c>
      <c r="Q216" s="24" t="s">
        <v>1456</v>
      </c>
      <c r="R216" s="23">
        <v>0</v>
      </c>
      <c r="S216" s="22">
        <v>0</v>
      </c>
      <c r="T216" s="24"/>
      <c r="U216" s="23">
        <v>6</v>
      </c>
      <c r="V216" s="23">
        <v>0</v>
      </c>
      <c r="W216" s="23">
        <v>0</v>
      </c>
      <c r="X216" s="23">
        <v>0</v>
      </c>
      <c r="Y216" s="23">
        <v>0</v>
      </c>
      <c r="Z216" s="23">
        <v>6</v>
      </c>
      <c r="AA216" s="23">
        <v>6</v>
      </c>
      <c r="AB216" s="23">
        <v>0</v>
      </c>
      <c r="AC216" s="23">
        <v>0</v>
      </c>
      <c r="AD216" s="23">
        <v>0</v>
      </c>
      <c r="AE216" s="23">
        <v>0</v>
      </c>
      <c r="AF216" s="23">
        <v>6</v>
      </c>
      <c r="AG216" s="23">
        <v>0</v>
      </c>
      <c r="AH216" s="24" t="s">
        <v>1457</v>
      </c>
      <c r="AI216" s="22">
        <v>12</v>
      </c>
      <c r="AJ216" s="22">
        <v>12</v>
      </c>
      <c r="AK216" s="24" t="s">
        <v>1456</v>
      </c>
      <c r="AL216" s="24" t="s">
        <v>1457</v>
      </c>
      <c r="AM216" s="24" t="s">
        <v>1457</v>
      </c>
      <c r="AN216" s="22">
        <v>21</v>
      </c>
      <c r="AO216" s="22">
        <v>0</v>
      </c>
      <c r="AP216" s="22">
        <v>240</v>
      </c>
      <c r="AQ216" s="22">
        <v>9733</v>
      </c>
      <c r="AR216" s="22">
        <v>0</v>
      </c>
      <c r="AS216" s="22">
        <v>0</v>
      </c>
      <c r="AT216" s="22">
        <v>0</v>
      </c>
      <c r="AU216" s="22">
        <v>0</v>
      </c>
      <c r="AV216" s="22">
        <v>0</v>
      </c>
      <c r="AW216" s="22">
        <v>0</v>
      </c>
      <c r="AX216" s="22">
        <v>0</v>
      </c>
      <c r="AY216" s="22">
        <v>0</v>
      </c>
      <c r="AZ216" s="24" t="s">
        <v>1661</v>
      </c>
      <c r="BA216" s="22">
        <v>6</v>
      </c>
      <c r="BB216" s="22">
        <v>6</v>
      </c>
      <c r="BC216" s="22">
        <v>86000</v>
      </c>
      <c r="BD216" s="22">
        <v>250000</v>
      </c>
      <c r="BE216" s="22">
        <v>0</v>
      </c>
      <c r="BF216" s="22">
        <v>6000</v>
      </c>
      <c r="BG216" s="22">
        <v>342000</v>
      </c>
      <c r="BH216" s="22">
        <v>6</v>
      </c>
      <c r="BI216" s="22">
        <v>14</v>
      </c>
      <c r="BJ216" s="22">
        <v>0</v>
      </c>
      <c r="BK216" s="22">
        <v>1</v>
      </c>
      <c r="BL216" s="22">
        <v>7</v>
      </c>
      <c r="BM216" s="22">
        <v>1</v>
      </c>
      <c r="BN216" s="22">
        <v>0</v>
      </c>
      <c r="BO216" s="22">
        <v>0</v>
      </c>
      <c r="BP216" s="22">
        <v>0</v>
      </c>
      <c r="BQ216" s="22">
        <v>0</v>
      </c>
    </row>
    <row r="217" spans="1:69" x14ac:dyDescent="0.35">
      <c r="A217" s="22" t="s">
        <v>114</v>
      </c>
      <c r="B217" s="22" t="s">
        <v>507</v>
      </c>
      <c r="C217" s="22" t="s">
        <v>544</v>
      </c>
      <c r="D217" s="22" t="s">
        <v>545</v>
      </c>
      <c r="E217" s="22">
        <v>2</v>
      </c>
      <c r="F217" s="22">
        <v>86</v>
      </c>
      <c r="G217" s="22">
        <v>0</v>
      </c>
      <c r="H217" s="23">
        <v>16</v>
      </c>
      <c r="I217" s="24" t="s">
        <v>1456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0</v>
      </c>
      <c r="P217" s="24" t="s">
        <v>1456</v>
      </c>
      <c r="Q217" s="24" t="s">
        <v>1456</v>
      </c>
      <c r="R217" s="23">
        <v>0</v>
      </c>
      <c r="S217" s="22">
        <v>0</v>
      </c>
      <c r="T217" s="24"/>
      <c r="U217" s="23">
        <v>7</v>
      </c>
      <c r="V217" s="23">
        <v>0</v>
      </c>
      <c r="W217" s="23">
        <v>0</v>
      </c>
      <c r="X217" s="23">
        <v>0</v>
      </c>
      <c r="Y217" s="23">
        <v>0</v>
      </c>
      <c r="Z217" s="23">
        <v>7</v>
      </c>
      <c r="AA217" s="23">
        <v>5</v>
      </c>
      <c r="AB217" s="23">
        <v>0</v>
      </c>
      <c r="AC217" s="23">
        <v>0</v>
      </c>
      <c r="AD217" s="23">
        <v>0</v>
      </c>
      <c r="AE217" s="23">
        <v>0</v>
      </c>
      <c r="AF217" s="23">
        <v>5</v>
      </c>
      <c r="AG217" s="23">
        <v>0</v>
      </c>
      <c r="AH217" s="24" t="s">
        <v>1456</v>
      </c>
      <c r="AI217" s="22">
        <v>0</v>
      </c>
      <c r="AJ217" s="22">
        <v>0</v>
      </c>
      <c r="AK217" s="24" t="s">
        <v>1456</v>
      </c>
      <c r="AL217" s="24" t="s">
        <v>1456</v>
      </c>
      <c r="AM217" s="24" t="s">
        <v>1456</v>
      </c>
      <c r="AN217" s="22">
        <v>0</v>
      </c>
      <c r="AO217" s="22">
        <v>0</v>
      </c>
      <c r="AP217" s="22">
        <v>204</v>
      </c>
      <c r="AQ217" s="22">
        <v>8800</v>
      </c>
      <c r="AR217" s="22">
        <v>0</v>
      </c>
      <c r="AS217" s="22">
        <v>0</v>
      </c>
      <c r="AT217" s="22">
        <v>0</v>
      </c>
      <c r="AU217" s="22">
        <v>0</v>
      </c>
      <c r="AV217" s="22">
        <v>0</v>
      </c>
      <c r="AW217" s="22">
        <v>0</v>
      </c>
      <c r="AX217" s="22">
        <v>0</v>
      </c>
      <c r="AY217" s="22">
        <v>0</v>
      </c>
      <c r="AZ217" s="24" t="s">
        <v>1662</v>
      </c>
      <c r="BA217" s="22">
        <v>5</v>
      </c>
      <c r="BB217" s="22">
        <v>4</v>
      </c>
      <c r="BC217" s="22">
        <v>190000</v>
      </c>
      <c r="BD217" s="22">
        <v>10000</v>
      </c>
      <c r="BE217" s="22">
        <v>0</v>
      </c>
      <c r="BF217" s="22">
        <v>0</v>
      </c>
      <c r="BG217" s="22">
        <v>200000</v>
      </c>
      <c r="BH217" s="22">
        <v>0</v>
      </c>
      <c r="BI217" s="22">
        <v>21</v>
      </c>
      <c r="BJ217" s="22">
        <v>0</v>
      </c>
      <c r="BK217" s="22">
        <v>0</v>
      </c>
      <c r="BL217" s="22">
        <v>0</v>
      </c>
      <c r="BM217" s="22">
        <v>0</v>
      </c>
      <c r="BN217" s="22">
        <v>0</v>
      </c>
      <c r="BO217" s="22">
        <v>0</v>
      </c>
      <c r="BP217" s="22">
        <v>0</v>
      </c>
      <c r="BQ217" s="22">
        <v>0</v>
      </c>
    </row>
    <row r="218" spans="1:69" x14ac:dyDescent="0.35">
      <c r="A218" s="22" t="s">
        <v>114</v>
      </c>
      <c r="B218" s="22" t="s">
        <v>507</v>
      </c>
      <c r="C218" s="22" t="s">
        <v>546</v>
      </c>
      <c r="D218" s="22" t="s">
        <v>547</v>
      </c>
      <c r="E218" s="22">
        <v>3</v>
      </c>
      <c r="F218" s="22">
        <v>230</v>
      </c>
      <c r="G218" s="22">
        <v>0</v>
      </c>
      <c r="H218" s="23">
        <v>9.6</v>
      </c>
      <c r="I218" s="24" t="s">
        <v>1456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4" t="s">
        <v>1456</v>
      </c>
      <c r="Q218" s="24" t="s">
        <v>1456</v>
      </c>
      <c r="R218" s="23">
        <v>0</v>
      </c>
      <c r="S218" s="22">
        <v>0</v>
      </c>
      <c r="T218" s="24"/>
      <c r="U218" s="23">
        <v>5</v>
      </c>
      <c r="V218" s="23">
        <v>0</v>
      </c>
      <c r="W218" s="23">
        <v>0</v>
      </c>
      <c r="X218" s="23">
        <v>0</v>
      </c>
      <c r="Y218" s="23">
        <v>0</v>
      </c>
      <c r="Z218" s="23">
        <v>5</v>
      </c>
      <c r="AA218" s="23">
        <v>4.5</v>
      </c>
      <c r="AB218" s="23">
        <v>0</v>
      </c>
      <c r="AC218" s="23">
        <v>0</v>
      </c>
      <c r="AD218" s="23">
        <v>0</v>
      </c>
      <c r="AE218" s="23">
        <v>0</v>
      </c>
      <c r="AF218" s="23">
        <v>4.5</v>
      </c>
      <c r="AG218" s="23">
        <v>0.8</v>
      </c>
      <c r="AH218" s="24" t="s">
        <v>1457</v>
      </c>
      <c r="AI218" s="22">
        <v>6</v>
      </c>
      <c r="AJ218" s="22">
        <v>2</v>
      </c>
      <c r="AK218" s="24" t="s">
        <v>1456</v>
      </c>
      <c r="AL218" s="24" t="s">
        <v>1456</v>
      </c>
      <c r="AM218" s="24" t="s">
        <v>1456</v>
      </c>
      <c r="AN218" s="22">
        <v>0</v>
      </c>
      <c r="AO218" s="22">
        <v>0</v>
      </c>
      <c r="AP218" s="22">
        <v>162</v>
      </c>
      <c r="AQ218" s="22">
        <v>8347.5</v>
      </c>
      <c r="AR218" s="22">
        <v>0</v>
      </c>
      <c r="AS218" s="22">
        <v>0</v>
      </c>
      <c r="AT218" s="22">
        <v>0</v>
      </c>
      <c r="AU218" s="22">
        <v>0</v>
      </c>
      <c r="AV218" s="22">
        <v>0</v>
      </c>
      <c r="AW218" s="22">
        <v>0</v>
      </c>
      <c r="AX218" s="22">
        <v>0</v>
      </c>
      <c r="AY218" s="22">
        <v>0</v>
      </c>
      <c r="AZ218" s="24" t="s">
        <v>1663</v>
      </c>
      <c r="BA218" s="22">
        <v>0</v>
      </c>
      <c r="BB218" s="22">
        <v>0</v>
      </c>
      <c r="BC218" s="22">
        <v>0</v>
      </c>
      <c r="BD218" s="22">
        <v>0</v>
      </c>
      <c r="BE218" s="22">
        <v>0</v>
      </c>
      <c r="BF218" s="22">
        <v>0</v>
      </c>
      <c r="BG218" s="22">
        <v>0</v>
      </c>
      <c r="BH218" s="22">
        <v>0</v>
      </c>
      <c r="BI218" s="22">
        <v>0</v>
      </c>
      <c r="BJ218" s="22">
        <v>0</v>
      </c>
      <c r="BK218" s="22">
        <v>0</v>
      </c>
      <c r="BL218" s="22">
        <v>0</v>
      </c>
      <c r="BM218" s="22">
        <v>0</v>
      </c>
      <c r="BN218" s="22">
        <v>0</v>
      </c>
      <c r="BO218" s="22">
        <v>0</v>
      </c>
      <c r="BP218" s="22">
        <v>0</v>
      </c>
      <c r="BQ218" s="22">
        <v>0</v>
      </c>
    </row>
    <row r="219" spans="1:69" x14ac:dyDescent="0.35">
      <c r="A219" s="22" t="s">
        <v>114</v>
      </c>
      <c r="B219" s="22" t="s">
        <v>507</v>
      </c>
      <c r="C219" s="22" t="s">
        <v>548</v>
      </c>
      <c r="D219" s="22" t="s">
        <v>549</v>
      </c>
      <c r="E219" s="22">
        <v>4</v>
      </c>
      <c r="F219" s="22">
        <v>1005</v>
      </c>
      <c r="G219" s="22">
        <v>0</v>
      </c>
      <c r="H219" s="23">
        <v>33</v>
      </c>
      <c r="I219" s="24" t="s">
        <v>1456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24" t="s">
        <v>1456</v>
      </c>
      <c r="Q219" s="24" t="s">
        <v>1456</v>
      </c>
      <c r="R219" s="23">
        <v>0</v>
      </c>
      <c r="S219" s="22">
        <v>0</v>
      </c>
      <c r="T219" s="24"/>
      <c r="U219" s="23">
        <v>2.14</v>
      </c>
      <c r="V219" s="23">
        <v>0</v>
      </c>
      <c r="W219" s="23">
        <v>0</v>
      </c>
      <c r="X219" s="23">
        <v>0.5</v>
      </c>
      <c r="Y219" s="23">
        <v>0</v>
      </c>
      <c r="Z219" s="23">
        <v>2.64</v>
      </c>
      <c r="AA219" s="23">
        <v>2.09</v>
      </c>
      <c r="AB219" s="23">
        <v>0</v>
      </c>
      <c r="AC219" s="23">
        <v>0</v>
      </c>
      <c r="AD219" s="23">
        <v>0</v>
      </c>
      <c r="AE219" s="23">
        <v>0</v>
      </c>
      <c r="AF219" s="23">
        <v>2.09</v>
      </c>
      <c r="AG219" s="23">
        <v>0</v>
      </c>
      <c r="AH219" s="24" t="s">
        <v>1457</v>
      </c>
      <c r="AI219" s="22">
        <v>7</v>
      </c>
      <c r="AJ219" s="22">
        <v>5</v>
      </c>
      <c r="AK219" s="24" t="s">
        <v>1456</v>
      </c>
      <c r="AL219" s="24" t="s">
        <v>1456</v>
      </c>
      <c r="AM219" s="24" t="s">
        <v>1457</v>
      </c>
      <c r="AN219" s="22">
        <v>6</v>
      </c>
      <c r="AO219" s="22">
        <v>0</v>
      </c>
      <c r="AP219" s="22">
        <v>148</v>
      </c>
      <c r="AQ219" s="22">
        <v>7087.5</v>
      </c>
      <c r="AR219" s="22">
        <v>0</v>
      </c>
      <c r="AS219" s="22">
        <v>0</v>
      </c>
      <c r="AT219" s="22">
        <v>0</v>
      </c>
      <c r="AU219" s="22">
        <v>0</v>
      </c>
      <c r="AV219" s="22">
        <v>0</v>
      </c>
      <c r="AW219" s="22">
        <v>0</v>
      </c>
      <c r="AX219" s="22">
        <v>0</v>
      </c>
      <c r="AY219" s="22">
        <v>0</v>
      </c>
      <c r="AZ219" s="24" t="s">
        <v>1664</v>
      </c>
      <c r="BA219" s="22">
        <v>5</v>
      </c>
      <c r="BB219" s="22">
        <v>4</v>
      </c>
      <c r="BC219" s="22">
        <v>41300</v>
      </c>
      <c r="BD219" s="22">
        <v>0</v>
      </c>
      <c r="BE219" s="22">
        <v>0</v>
      </c>
      <c r="BF219" s="22">
        <v>0</v>
      </c>
      <c r="BG219" s="22">
        <v>41300</v>
      </c>
      <c r="BH219" s="22">
        <v>2</v>
      </c>
      <c r="BI219" s="22">
        <v>1</v>
      </c>
      <c r="BJ219" s="22">
        <v>0</v>
      </c>
      <c r="BK219" s="22">
        <v>0</v>
      </c>
      <c r="BL219" s="22">
        <v>0</v>
      </c>
      <c r="BM219" s="22">
        <v>0</v>
      </c>
      <c r="BN219" s="22">
        <v>0</v>
      </c>
      <c r="BO219" s="22">
        <v>0</v>
      </c>
      <c r="BP219" s="22">
        <v>0</v>
      </c>
      <c r="BQ219" s="22">
        <v>0</v>
      </c>
    </row>
    <row r="220" spans="1:69" x14ac:dyDescent="0.35">
      <c r="A220" s="22" t="s">
        <v>114</v>
      </c>
      <c r="B220" s="22" t="s">
        <v>507</v>
      </c>
      <c r="C220" s="22" t="s">
        <v>550</v>
      </c>
      <c r="D220" s="22" t="s">
        <v>551</v>
      </c>
      <c r="E220" s="22">
        <v>5</v>
      </c>
      <c r="F220" s="22">
        <v>209</v>
      </c>
      <c r="G220" s="22">
        <v>0</v>
      </c>
      <c r="H220" s="23">
        <v>10.4</v>
      </c>
      <c r="I220" s="24" t="s">
        <v>1456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24" t="s">
        <v>1456</v>
      </c>
      <c r="Q220" s="24" t="s">
        <v>1456</v>
      </c>
      <c r="R220" s="23">
        <v>0</v>
      </c>
      <c r="S220" s="22">
        <v>0</v>
      </c>
      <c r="T220" s="24"/>
      <c r="U220" s="23">
        <v>6.91</v>
      </c>
      <c r="V220" s="23">
        <v>0</v>
      </c>
      <c r="W220" s="23">
        <v>0</v>
      </c>
      <c r="X220" s="23">
        <v>0</v>
      </c>
      <c r="Y220" s="23">
        <v>0</v>
      </c>
      <c r="Z220" s="23">
        <v>6.91</v>
      </c>
      <c r="AA220" s="23">
        <v>6.52</v>
      </c>
      <c r="AB220" s="23">
        <v>0</v>
      </c>
      <c r="AC220" s="23">
        <v>0</v>
      </c>
      <c r="AD220" s="23">
        <v>0</v>
      </c>
      <c r="AE220" s="23">
        <v>0</v>
      </c>
      <c r="AF220" s="23">
        <v>6.52</v>
      </c>
      <c r="AG220" s="23">
        <v>0</v>
      </c>
      <c r="AH220" s="24" t="s">
        <v>1457</v>
      </c>
      <c r="AI220" s="22">
        <v>12</v>
      </c>
      <c r="AJ220" s="22">
        <v>12</v>
      </c>
      <c r="AK220" s="24" t="s">
        <v>1456</v>
      </c>
      <c r="AL220" s="24" t="s">
        <v>1457</v>
      </c>
      <c r="AM220" s="24" t="s">
        <v>1457</v>
      </c>
      <c r="AN220" s="22">
        <v>24</v>
      </c>
      <c r="AO220" s="22">
        <v>0</v>
      </c>
      <c r="AP220" s="22">
        <v>330</v>
      </c>
      <c r="AQ220" s="22">
        <v>11286.2</v>
      </c>
      <c r="AR220" s="22">
        <v>0</v>
      </c>
      <c r="AS220" s="22">
        <v>0</v>
      </c>
      <c r="AT220" s="22">
        <v>0</v>
      </c>
      <c r="AU220" s="22">
        <v>0</v>
      </c>
      <c r="AV220" s="22">
        <v>0</v>
      </c>
      <c r="AW220" s="22">
        <v>0</v>
      </c>
      <c r="AX220" s="22">
        <v>0</v>
      </c>
      <c r="AY220" s="22">
        <v>0</v>
      </c>
      <c r="AZ220" s="24" t="s">
        <v>1665</v>
      </c>
      <c r="BA220" s="22">
        <v>21</v>
      </c>
      <c r="BB220" s="22">
        <v>20</v>
      </c>
      <c r="BC220" s="22">
        <v>587180</v>
      </c>
      <c r="BD220" s="22">
        <v>61000</v>
      </c>
      <c r="BE220" s="22">
        <v>0</v>
      </c>
      <c r="BF220" s="22">
        <v>0</v>
      </c>
      <c r="BG220" s="22">
        <v>648180</v>
      </c>
      <c r="BH220" s="22">
        <v>20</v>
      </c>
      <c r="BI220" s="22">
        <v>9.6</v>
      </c>
      <c r="BJ220" s="22">
        <v>0</v>
      </c>
      <c r="BK220" s="22">
        <v>1</v>
      </c>
      <c r="BL220" s="22">
        <v>47</v>
      </c>
      <c r="BM220" s="22">
        <v>9.0640000000000001</v>
      </c>
      <c r="BN220" s="22">
        <v>0</v>
      </c>
      <c r="BO220" s="22">
        <v>0</v>
      </c>
      <c r="BP220" s="22">
        <v>0</v>
      </c>
      <c r="BQ220" s="22">
        <v>0</v>
      </c>
    </row>
    <row r="221" spans="1:69" x14ac:dyDescent="0.35">
      <c r="A221" s="22" t="s">
        <v>114</v>
      </c>
      <c r="B221" s="22" t="s">
        <v>507</v>
      </c>
      <c r="C221" s="22" t="s">
        <v>552</v>
      </c>
      <c r="D221" s="22" t="s">
        <v>553</v>
      </c>
      <c r="E221" s="22">
        <v>3</v>
      </c>
      <c r="F221" s="22">
        <v>128</v>
      </c>
      <c r="G221" s="22">
        <v>0</v>
      </c>
      <c r="H221" s="23">
        <v>9</v>
      </c>
      <c r="I221" s="24" t="s">
        <v>1456</v>
      </c>
      <c r="J221" s="22">
        <v>0</v>
      </c>
      <c r="K221" s="22">
        <v>0</v>
      </c>
      <c r="L221" s="22">
        <v>0</v>
      </c>
      <c r="M221" s="22">
        <v>0</v>
      </c>
      <c r="N221" s="22">
        <v>0</v>
      </c>
      <c r="O221" s="22">
        <v>0</v>
      </c>
      <c r="P221" s="24" t="s">
        <v>1456</v>
      </c>
      <c r="Q221" s="24" t="s">
        <v>1456</v>
      </c>
      <c r="R221" s="23">
        <v>0</v>
      </c>
      <c r="S221" s="22">
        <v>0</v>
      </c>
      <c r="T221" s="24"/>
      <c r="U221" s="23">
        <v>16</v>
      </c>
      <c r="V221" s="23">
        <v>0</v>
      </c>
      <c r="W221" s="23">
        <v>0</v>
      </c>
      <c r="X221" s="23">
        <v>0</v>
      </c>
      <c r="Y221" s="23">
        <v>0</v>
      </c>
      <c r="Z221" s="23">
        <v>16</v>
      </c>
      <c r="AA221" s="23">
        <v>12</v>
      </c>
      <c r="AB221" s="23">
        <v>0</v>
      </c>
      <c r="AC221" s="23">
        <v>0</v>
      </c>
      <c r="AD221" s="23">
        <v>0</v>
      </c>
      <c r="AE221" s="23">
        <v>0</v>
      </c>
      <c r="AF221" s="23">
        <v>12</v>
      </c>
      <c r="AG221" s="23">
        <v>0</v>
      </c>
      <c r="AH221" s="24" t="s">
        <v>1457</v>
      </c>
      <c r="AI221" s="22">
        <v>0</v>
      </c>
      <c r="AJ221" s="22">
        <v>0</v>
      </c>
      <c r="AK221" s="24" t="s">
        <v>1456</v>
      </c>
      <c r="AL221" s="24" t="s">
        <v>1457</v>
      </c>
      <c r="AM221" s="24" t="s">
        <v>1456</v>
      </c>
      <c r="AN221" s="22">
        <v>0</v>
      </c>
      <c r="AO221" s="22">
        <v>0</v>
      </c>
      <c r="AP221" s="22">
        <v>224</v>
      </c>
      <c r="AQ221" s="22">
        <v>7380</v>
      </c>
      <c r="AR221" s="22">
        <v>0</v>
      </c>
      <c r="AS221" s="22">
        <v>0</v>
      </c>
      <c r="AT221" s="22">
        <v>0</v>
      </c>
      <c r="AU221" s="22">
        <v>0</v>
      </c>
      <c r="AV221" s="22">
        <v>0</v>
      </c>
      <c r="AW221" s="22">
        <v>0</v>
      </c>
      <c r="AX221" s="22">
        <v>0</v>
      </c>
      <c r="AY221" s="22">
        <v>0</v>
      </c>
      <c r="AZ221" s="24"/>
      <c r="BA221" s="22">
        <v>2</v>
      </c>
      <c r="BB221" s="22">
        <v>2</v>
      </c>
      <c r="BC221" s="22">
        <v>300000</v>
      </c>
      <c r="BD221" s="22">
        <v>100000</v>
      </c>
      <c r="BE221" s="22">
        <v>0</v>
      </c>
      <c r="BF221" s="22">
        <v>0</v>
      </c>
      <c r="BG221" s="22">
        <v>400000</v>
      </c>
      <c r="BH221" s="22">
        <v>4</v>
      </c>
      <c r="BI221" s="22">
        <v>5</v>
      </c>
      <c r="BJ221" s="22">
        <v>0</v>
      </c>
      <c r="BK221" s="22">
        <v>1</v>
      </c>
      <c r="BL221" s="22">
        <v>22</v>
      </c>
      <c r="BM221" s="22">
        <v>1</v>
      </c>
      <c r="BN221" s="22">
        <v>0</v>
      </c>
      <c r="BO221" s="22">
        <v>0</v>
      </c>
      <c r="BP221" s="22">
        <v>0</v>
      </c>
      <c r="BQ221" s="22">
        <v>0</v>
      </c>
    </row>
    <row r="222" spans="1:69" x14ac:dyDescent="0.35">
      <c r="A222" s="22" t="s">
        <v>114</v>
      </c>
      <c r="B222" s="22" t="s">
        <v>507</v>
      </c>
      <c r="C222" s="22" t="s">
        <v>554</v>
      </c>
      <c r="D222" s="22" t="s">
        <v>555</v>
      </c>
      <c r="E222" s="22">
        <v>8</v>
      </c>
      <c r="F222" s="22">
        <v>296</v>
      </c>
      <c r="G222" s="22">
        <v>0</v>
      </c>
      <c r="H222" s="23">
        <v>18.5</v>
      </c>
      <c r="I222" s="24" t="s">
        <v>1456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0</v>
      </c>
      <c r="P222" s="24" t="s">
        <v>1456</v>
      </c>
      <c r="Q222" s="24" t="s">
        <v>1456</v>
      </c>
      <c r="R222" s="23">
        <v>0</v>
      </c>
      <c r="S222" s="22">
        <v>0</v>
      </c>
      <c r="T222" s="24"/>
      <c r="U222" s="23">
        <v>18.95</v>
      </c>
      <c r="V222" s="23">
        <v>0</v>
      </c>
      <c r="W222" s="23">
        <v>0</v>
      </c>
      <c r="X222" s="23">
        <v>0</v>
      </c>
      <c r="Y222" s="23">
        <v>0</v>
      </c>
      <c r="Z222" s="23">
        <v>18.95</v>
      </c>
      <c r="AA222" s="23">
        <v>13.23</v>
      </c>
      <c r="AB222" s="23">
        <v>0</v>
      </c>
      <c r="AC222" s="23">
        <v>0</v>
      </c>
      <c r="AD222" s="23">
        <v>0</v>
      </c>
      <c r="AE222" s="23">
        <v>0</v>
      </c>
      <c r="AF222" s="23">
        <v>13.23</v>
      </c>
      <c r="AG222" s="23">
        <v>0.09</v>
      </c>
      <c r="AH222" s="24" t="s">
        <v>1457</v>
      </c>
      <c r="AI222" s="22">
        <v>3</v>
      </c>
      <c r="AJ222" s="22">
        <v>3</v>
      </c>
      <c r="AK222" s="24" t="s">
        <v>1457</v>
      </c>
      <c r="AL222" s="24" t="s">
        <v>1457</v>
      </c>
      <c r="AM222" s="24" t="s">
        <v>1457</v>
      </c>
      <c r="AN222" s="22">
        <v>0</v>
      </c>
      <c r="AO222" s="22">
        <v>0</v>
      </c>
      <c r="AP222" s="22">
        <v>320</v>
      </c>
      <c r="AQ222" s="22">
        <v>13566.1</v>
      </c>
      <c r="AR222" s="22">
        <v>0</v>
      </c>
      <c r="AS222" s="22">
        <v>0</v>
      </c>
      <c r="AT222" s="22">
        <v>0</v>
      </c>
      <c r="AU222" s="22">
        <v>0</v>
      </c>
      <c r="AV222" s="22">
        <v>0</v>
      </c>
      <c r="AW222" s="22">
        <v>0</v>
      </c>
      <c r="AX222" s="22">
        <v>0</v>
      </c>
      <c r="AY222" s="22">
        <v>0</v>
      </c>
      <c r="AZ222" s="24" t="s">
        <v>1666</v>
      </c>
      <c r="BA222" s="22">
        <v>7</v>
      </c>
      <c r="BB222" s="22">
        <v>6</v>
      </c>
      <c r="BC222" s="22">
        <v>0</v>
      </c>
      <c r="BD222" s="22">
        <v>250000</v>
      </c>
      <c r="BE222" s="22">
        <v>0</v>
      </c>
      <c r="BF222" s="22">
        <v>0</v>
      </c>
      <c r="BG222" s="22">
        <v>250000</v>
      </c>
      <c r="BH222" s="22">
        <v>2</v>
      </c>
      <c r="BI222" s="22">
        <v>5</v>
      </c>
      <c r="BJ222" s="22">
        <v>0</v>
      </c>
      <c r="BK222" s="22">
        <v>0</v>
      </c>
      <c r="BL222" s="22">
        <v>0</v>
      </c>
      <c r="BM222" s="22">
        <v>0</v>
      </c>
      <c r="BN222" s="22">
        <v>0</v>
      </c>
      <c r="BO222" s="22">
        <v>0</v>
      </c>
      <c r="BP222" s="22">
        <v>0</v>
      </c>
      <c r="BQ222" s="22">
        <v>0</v>
      </c>
    </row>
    <row r="223" spans="1:69" x14ac:dyDescent="0.35">
      <c r="A223" s="22" t="s">
        <v>114</v>
      </c>
      <c r="B223" s="22" t="s">
        <v>507</v>
      </c>
      <c r="C223" s="22" t="s">
        <v>556</v>
      </c>
      <c r="D223" s="22" t="s">
        <v>557</v>
      </c>
      <c r="E223" s="22">
        <v>2</v>
      </c>
      <c r="F223" s="22">
        <v>126</v>
      </c>
      <c r="G223" s="22">
        <v>0</v>
      </c>
      <c r="H223" s="23">
        <v>10</v>
      </c>
      <c r="I223" s="24" t="s">
        <v>1456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4" t="s">
        <v>1456</v>
      </c>
      <c r="Q223" s="24" t="s">
        <v>1456</v>
      </c>
      <c r="R223" s="23">
        <v>0</v>
      </c>
      <c r="S223" s="22">
        <v>0</v>
      </c>
      <c r="T223" s="24"/>
      <c r="U223" s="23">
        <v>5</v>
      </c>
      <c r="V223" s="23">
        <v>0</v>
      </c>
      <c r="W223" s="23">
        <v>0</v>
      </c>
      <c r="X223" s="23">
        <v>20</v>
      </c>
      <c r="Y223" s="23">
        <v>0</v>
      </c>
      <c r="Z223" s="23">
        <v>25</v>
      </c>
      <c r="AA223" s="23">
        <v>5</v>
      </c>
      <c r="AB223" s="23">
        <v>0</v>
      </c>
      <c r="AC223" s="23">
        <v>0</v>
      </c>
      <c r="AD223" s="23">
        <v>0</v>
      </c>
      <c r="AE223" s="23">
        <v>0</v>
      </c>
      <c r="AF223" s="23">
        <v>5</v>
      </c>
      <c r="AG223" s="23">
        <v>3</v>
      </c>
      <c r="AH223" s="24" t="s">
        <v>1457</v>
      </c>
      <c r="AI223" s="22">
        <v>44</v>
      </c>
      <c r="AJ223" s="22">
        <v>42</v>
      </c>
      <c r="AK223" s="24" t="s">
        <v>1456</v>
      </c>
      <c r="AL223" s="24" t="s">
        <v>1456</v>
      </c>
      <c r="AM223" s="24" t="s">
        <v>1457</v>
      </c>
      <c r="AN223" s="22">
        <v>33</v>
      </c>
      <c r="AO223" s="22">
        <v>0</v>
      </c>
      <c r="AP223" s="22">
        <v>140</v>
      </c>
      <c r="AQ223" s="22">
        <v>7075</v>
      </c>
      <c r="AR223" s="22">
        <v>0</v>
      </c>
      <c r="AS223" s="22">
        <v>0</v>
      </c>
      <c r="AT223" s="22">
        <v>0</v>
      </c>
      <c r="AU223" s="22">
        <v>0</v>
      </c>
      <c r="AV223" s="22">
        <v>0</v>
      </c>
      <c r="AW223" s="22">
        <v>0</v>
      </c>
      <c r="AX223" s="22">
        <v>0</v>
      </c>
      <c r="AY223" s="22">
        <v>0</v>
      </c>
      <c r="AZ223" s="24" t="s">
        <v>1667</v>
      </c>
      <c r="BA223" s="22">
        <v>5</v>
      </c>
      <c r="BB223" s="22">
        <v>5</v>
      </c>
      <c r="BC223" s="22">
        <v>35500</v>
      </c>
      <c r="BD223" s="22">
        <v>90000</v>
      </c>
      <c r="BE223" s="22">
        <v>0</v>
      </c>
      <c r="BF223" s="22">
        <v>0</v>
      </c>
      <c r="BG223" s="22">
        <v>125500</v>
      </c>
      <c r="BH223" s="22">
        <v>0</v>
      </c>
      <c r="BI223" s="22">
        <v>2</v>
      </c>
      <c r="BJ223" s="22">
        <v>0</v>
      </c>
      <c r="BK223" s="22">
        <v>0</v>
      </c>
      <c r="BL223" s="22">
        <v>0</v>
      </c>
      <c r="BM223" s="22">
        <v>0</v>
      </c>
      <c r="BN223" s="22">
        <v>0</v>
      </c>
      <c r="BO223" s="22">
        <v>0</v>
      </c>
      <c r="BP223" s="22">
        <v>0</v>
      </c>
      <c r="BQ223" s="22">
        <v>0</v>
      </c>
    </row>
    <row r="224" spans="1:69" x14ac:dyDescent="0.35">
      <c r="A224" s="22" t="s">
        <v>114</v>
      </c>
      <c r="B224" s="22" t="s">
        <v>507</v>
      </c>
      <c r="C224" s="22" t="s">
        <v>558</v>
      </c>
      <c r="D224" s="22" t="s">
        <v>559</v>
      </c>
      <c r="E224" s="22">
        <v>2</v>
      </c>
      <c r="F224" s="22">
        <v>165</v>
      </c>
      <c r="G224" s="22">
        <v>0</v>
      </c>
      <c r="H224" s="23">
        <v>5.98</v>
      </c>
      <c r="I224" s="24" t="s">
        <v>1456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0</v>
      </c>
      <c r="P224" s="24" t="s">
        <v>1456</v>
      </c>
      <c r="Q224" s="24" t="s">
        <v>1456</v>
      </c>
      <c r="R224" s="23">
        <v>0</v>
      </c>
      <c r="S224" s="22">
        <v>0</v>
      </c>
      <c r="T224" s="24"/>
      <c r="U224" s="23">
        <v>3.9</v>
      </c>
      <c r="V224" s="23">
        <v>0</v>
      </c>
      <c r="W224" s="23">
        <v>0</v>
      </c>
      <c r="X224" s="23">
        <v>0</v>
      </c>
      <c r="Y224" s="23">
        <v>0</v>
      </c>
      <c r="Z224" s="23">
        <v>3.9</v>
      </c>
      <c r="AA224" s="23">
        <v>3.3</v>
      </c>
      <c r="AB224" s="23">
        <v>0</v>
      </c>
      <c r="AC224" s="23">
        <v>0</v>
      </c>
      <c r="AD224" s="23">
        <v>0</v>
      </c>
      <c r="AE224" s="23">
        <v>0</v>
      </c>
      <c r="AF224" s="23">
        <v>3.3</v>
      </c>
      <c r="AG224" s="23">
        <v>0.32</v>
      </c>
      <c r="AH224" s="24" t="s">
        <v>1456</v>
      </c>
      <c r="AI224" s="22">
        <v>0</v>
      </c>
      <c r="AJ224" s="22">
        <v>0</v>
      </c>
      <c r="AK224" s="24" t="s">
        <v>1456</v>
      </c>
      <c r="AL224" s="24" t="s">
        <v>1456</v>
      </c>
      <c r="AM224" s="24" t="s">
        <v>1456</v>
      </c>
      <c r="AN224" s="22">
        <v>0</v>
      </c>
      <c r="AO224" s="22">
        <v>0</v>
      </c>
      <c r="AP224" s="22">
        <v>115</v>
      </c>
      <c r="AQ224" s="22">
        <v>4200</v>
      </c>
      <c r="AR224" s="22">
        <v>0</v>
      </c>
      <c r="AS224" s="22">
        <v>0</v>
      </c>
      <c r="AT224" s="22">
        <v>0</v>
      </c>
      <c r="AU224" s="22">
        <v>0</v>
      </c>
      <c r="AV224" s="22">
        <v>0</v>
      </c>
      <c r="AW224" s="22">
        <v>0</v>
      </c>
      <c r="AX224" s="22">
        <v>0</v>
      </c>
      <c r="AY224" s="22">
        <v>0</v>
      </c>
      <c r="AZ224" s="24"/>
      <c r="BA224" s="22">
        <v>6</v>
      </c>
      <c r="BB224" s="22">
        <v>6</v>
      </c>
      <c r="BC224" s="22">
        <v>235000</v>
      </c>
      <c r="BD224" s="22">
        <v>100000</v>
      </c>
      <c r="BE224" s="22">
        <v>0</v>
      </c>
      <c r="BF224" s="22">
        <v>0</v>
      </c>
      <c r="BG224" s="22">
        <v>335000</v>
      </c>
      <c r="BH224" s="22">
        <v>0</v>
      </c>
      <c r="BI224" s="22">
        <v>5</v>
      </c>
      <c r="BJ224" s="22">
        <v>0</v>
      </c>
      <c r="BK224" s="22">
        <v>1</v>
      </c>
      <c r="BL224" s="22">
        <v>5</v>
      </c>
      <c r="BM224" s="22">
        <v>0</v>
      </c>
      <c r="BN224" s="22">
        <v>0</v>
      </c>
      <c r="BO224" s="22">
        <v>0</v>
      </c>
      <c r="BP224" s="22">
        <v>0</v>
      </c>
      <c r="BQ224" s="22">
        <v>0</v>
      </c>
    </row>
    <row r="225" spans="1:69" x14ac:dyDescent="0.35">
      <c r="A225" s="22" t="s">
        <v>114</v>
      </c>
      <c r="B225" s="22" t="s">
        <v>507</v>
      </c>
      <c r="C225" s="22" t="s">
        <v>560</v>
      </c>
      <c r="D225" s="22" t="s">
        <v>561</v>
      </c>
      <c r="E225" s="22">
        <v>3</v>
      </c>
      <c r="F225" s="22">
        <v>155</v>
      </c>
      <c r="G225" s="22">
        <v>0</v>
      </c>
      <c r="H225" s="23">
        <v>4</v>
      </c>
      <c r="I225" s="24" t="s">
        <v>1456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4" t="s">
        <v>1456</v>
      </c>
      <c r="Q225" s="24" t="s">
        <v>1456</v>
      </c>
      <c r="R225" s="23">
        <v>0</v>
      </c>
      <c r="S225" s="22">
        <v>0</v>
      </c>
      <c r="T225" s="24"/>
      <c r="U225" s="23">
        <v>5</v>
      </c>
      <c r="V225" s="23">
        <v>0</v>
      </c>
      <c r="W225" s="23">
        <v>0</v>
      </c>
      <c r="X225" s="23">
        <v>0</v>
      </c>
      <c r="Y225" s="23">
        <v>0</v>
      </c>
      <c r="Z225" s="23">
        <v>5</v>
      </c>
      <c r="AA225" s="23">
        <v>5</v>
      </c>
      <c r="AB225" s="23">
        <v>0</v>
      </c>
      <c r="AC225" s="23">
        <v>0</v>
      </c>
      <c r="AD225" s="23">
        <v>0</v>
      </c>
      <c r="AE225" s="23">
        <v>0</v>
      </c>
      <c r="AF225" s="23">
        <v>5</v>
      </c>
      <c r="AG225" s="23">
        <v>1</v>
      </c>
      <c r="AH225" s="24" t="s">
        <v>1457</v>
      </c>
      <c r="AI225" s="22">
        <v>1</v>
      </c>
      <c r="AJ225" s="22">
        <v>1</v>
      </c>
      <c r="AK225" s="24" t="s">
        <v>1457</v>
      </c>
      <c r="AL225" s="24" t="s">
        <v>1457</v>
      </c>
      <c r="AM225" s="24" t="s">
        <v>1457</v>
      </c>
      <c r="AN225" s="22">
        <v>4</v>
      </c>
      <c r="AO225" s="22">
        <v>0</v>
      </c>
      <c r="AP225" s="22">
        <v>210</v>
      </c>
      <c r="AQ225" s="22">
        <v>8584.94</v>
      </c>
      <c r="AR225" s="22">
        <v>0</v>
      </c>
      <c r="AS225" s="22">
        <v>0</v>
      </c>
      <c r="AT225" s="22">
        <v>0</v>
      </c>
      <c r="AU225" s="22">
        <v>0</v>
      </c>
      <c r="AV225" s="22">
        <v>0</v>
      </c>
      <c r="AW225" s="22">
        <v>0</v>
      </c>
      <c r="AX225" s="22">
        <v>0</v>
      </c>
      <c r="AY225" s="22">
        <v>0</v>
      </c>
      <c r="AZ225" s="24" t="s">
        <v>1668</v>
      </c>
      <c r="BA225" s="22">
        <v>7</v>
      </c>
      <c r="BB225" s="22">
        <v>7</v>
      </c>
      <c r="BC225" s="22">
        <v>449510</v>
      </c>
      <c r="BD225" s="22">
        <v>0</v>
      </c>
      <c r="BE225" s="22">
        <v>0</v>
      </c>
      <c r="BF225" s="22">
        <v>0</v>
      </c>
      <c r="BG225" s="22">
        <v>449510</v>
      </c>
      <c r="BH225" s="22">
        <v>7</v>
      </c>
      <c r="BI225" s="22">
        <v>14</v>
      </c>
      <c r="BJ225" s="22">
        <v>0</v>
      </c>
      <c r="BK225" s="22">
        <v>1</v>
      </c>
      <c r="BL225" s="22">
        <v>29</v>
      </c>
      <c r="BM225" s="22">
        <v>2</v>
      </c>
      <c r="BN225" s="22">
        <v>0</v>
      </c>
      <c r="BO225" s="22">
        <v>0</v>
      </c>
      <c r="BP225" s="22">
        <v>0</v>
      </c>
      <c r="BQ225" s="22">
        <v>0</v>
      </c>
    </row>
    <row r="226" spans="1:69" x14ac:dyDescent="0.35">
      <c r="A226" s="22" t="s">
        <v>114</v>
      </c>
      <c r="B226" s="22" t="s">
        <v>507</v>
      </c>
      <c r="C226" s="22" t="s">
        <v>562</v>
      </c>
      <c r="D226" s="22" t="s">
        <v>563</v>
      </c>
      <c r="E226" s="22">
        <v>2</v>
      </c>
      <c r="F226" s="22">
        <v>104</v>
      </c>
      <c r="G226" s="22">
        <v>0</v>
      </c>
      <c r="H226" s="23">
        <v>4</v>
      </c>
      <c r="I226" s="24" t="s">
        <v>1456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4" t="s">
        <v>1456</v>
      </c>
      <c r="Q226" s="24" t="s">
        <v>1456</v>
      </c>
      <c r="R226" s="23">
        <v>0</v>
      </c>
      <c r="S226" s="22">
        <v>0</v>
      </c>
      <c r="T226" s="24"/>
      <c r="U226" s="23">
        <v>0</v>
      </c>
      <c r="V226" s="23">
        <v>0</v>
      </c>
      <c r="W226" s="23">
        <v>0</v>
      </c>
      <c r="X226" s="23">
        <v>0</v>
      </c>
      <c r="Y226" s="23">
        <v>0</v>
      </c>
      <c r="Z226" s="23">
        <v>0</v>
      </c>
      <c r="AA226" s="23">
        <v>3.2</v>
      </c>
      <c r="AB226" s="23">
        <v>0</v>
      </c>
      <c r="AC226" s="23">
        <v>0</v>
      </c>
      <c r="AD226" s="23">
        <v>0</v>
      </c>
      <c r="AE226" s="23">
        <v>0</v>
      </c>
      <c r="AF226" s="23">
        <v>3.2</v>
      </c>
      <c r="AG226" s="23">
        <v>0</v>
      </c>
      <c r="AH226" s="24" t="s">
        <v>1457</v>
      </c>
      <c r="AI226" s="22">
        <v>0</v>
      </c>
      <c r="AJ226" s="22">
        <v>0</v>
      </c>
      <c r="AK226" s="24" t="s">
        <v>1457</v>
      </c>
      <c r="AL226" s="24" t="s">
        <v>1457</v>
      </c>
      <c r="AM226" s="24" t="s">
        <v>1456</v>
      </c>
      <c r="AN226" s="22">
        <v>0</v>
      </c>
      <c r="AO226" s="22">
        <v>0</v>
      </c>
      <c r="AP226" s="22">
        <v>99</v>
      </c>
      <c r="AQ226" s="22">
        <v>4512</v>
      </c>
      <c r="AR226" s="22">
        <v>0</v>
      </c>
      <c r="AS226" s="22">
        <v>0</v>
      </c>
      <c r="AT226" s="22">
        <v>0</v>
      </c>
      <c r="AU226" s="22">
        <v>0</v>
      </c>
      <c r="AV226" s="22">
        <v>0</v>
      </c>
      <c r="AW226" s="22">
        <v>0</v>
      </c>
      <c r="AX226" s="22">
        <v>0</v>
      </c>
      <c r="AY226" s="22">
        <v>0</v>
      </c>
      <c r="AZ226" s="24" t="s">
        <v>1669</v>
      </c>
      <c r="BA226" s="22">
        <v>6</v>
      </c>
      <c r="BB226" s="22">
        <v>5</v>
      </c>
      <c r="BC226" s="22">
        <v>900000</v>
      </c>
      <c r="BD226" s="22">
        <v>0</v>
      </c>
      <c r="BE226" s="22">
        <v>0</v>
      </c>
      <c r="BF226" s="22">
        <v>0</v>
      </c>
      <c r="BG226" s="22">
        <v>900000</v>
      </c>
      <c r="BH226" s="22">
        <v>0</v>
      </c>
      <c r="BI226" s="22">
        <v>1</v>
      </c>
      <c r="BJ226" s="22">
        <v>0</v>
      </c>
      <c r="BK226" s="22">
        <v>1</v>
      </c>
      <c r="BL226" s="22">
        <v>2</v>
      </c>
      <c r="BM226" s="22">
        <v>1</v>
      </c>
      <c r="BN226" s="22">
        <v>0</v>
      </c>
      <c r="BO226" s="22">
        <v>0</v>
      </c>
      <c r="BP226" s="22">
        <v>0</v>
      </c>
      <c r="BQ226" s="22">
        <v>0</v>
      </c>
    </row>
    <row r="227" spans="1:69" x14ac:dyDescent="0.35">
      <c r="A227" s="22" t="s">
        <v>114</v>
      </c>
      <c r="B227" s="22" t="s">
        <v>507</v>
      </c>
      <c r="C227" s="22" t="s">
        <v>1670</v>
      </c>
      <c r="D227" s="22" t="s">
        <v>1671</v>
      </c>
      <c r="E227" s="22">
        <v>0</v>
      </c>
      <c r="F227" s="22">
        <v>69</v>
      </c>
      <c r="G227" s="22">
        <v>0</v>
      </c>
      <c r="H227" s="23">
        <v>0</v>
      </c>
      <c r="I227" s="24" t="s">
        <v>1672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0</v>
      </c>
      <c r="P227" s="24" t="s">
        <v>1672</v>
      </c>
      <c r="Q227" s="24" t="s">
        <v>1672</v>
      </c>
      <c r="R227" s="23">
        <v>0</v>
      </c>
      <c r="S227" s="22">
        <v>0</v>
      </c>
      <c r="T227" s="24" t="s">
        <v>1672</v>
      </c>
      <c r="U227" s="23">
        <v>0</v>
      </c>
      <c r="V227" s="23">
        <v>0</v>
      </c>
      <c r="W227" s="23">
        <v>0</v>
      </c>
      <c r="X227" s="23">
        <v>0</v>
      </c>
      <c r="Y227" s="23">
        <v>0</v>
      </c>
      <c r="Z227" s="23">
        <v>0</v>
      </c>
      <c r="AA227" s="23">
        <v>0</v>
      </c>
      <c r="AB227" s="23">
        <v>0</v>
      </c>
      <c r="AC227" s="23">
        <v>0</v>
      </c>
      <c r="AD227" s="23">
        <v>0</v>
      </c>
      <c r="AE227" s="23">
        <v>0</v>
      </c>
      <c r="AF227" s="23">
        <v>0</v>
      </c>
      <c r="AG227" s="23">
        <v>0</v>
      </c>
      <c r="AH227" s="24" t="s">
        <v>1672</v>
      </c>
      <c r="AI227" s="22">
        <v>0</v>
      </c>
      <c r="AJ227" s="22">
        <v>0</v>
      </c>
      <c r="AK227" s="24" t="s">
        <v>1672</v>
      </c>
      <c r="AL227" s="24" t="s">
        <v>1672</v>
      </c>
      <c r="AM227" s="24" t="s">
        <v>1672</v>
      </c>
      <c r="AN227" s="22">
        <v>0</v>
      </c>
      <c r="AO227" s="22">
        <v>0</v>
      </c>
      <c r="AP227" s="22">
        <v>0</v>
      </c>
      <c r="AQ227" s="22">
        <v>0</v>
      </c>
      <c r="AR227" s="22">
        <v>0</v>
      </c>
      <c r="AS227" s="22">
        <v>0</v>
      </c>
      <c r="AT227" s="22">
        <v>0</v>
      </c>
      <c r="AU227" s="22">
        <v>0</v>
      </c>
      <c r="AV227" s="22">
        <v>0</v>
      </c>
      <c r="AW227" s="22">
        <v>0</v>
      </c>
      <c r="AX227" s="22">
        <v>0</v>
      </c>
      <c r="AY227" s="22">
        <v>0</v>
      </c>
      <c r="AZ227" s="24" t="s">
        <v>1672</v>
      </c>
      <c r="BA227" s="22">
        <v>0</v>
      </c>
      <c r="BB227" s="22">
        <v>0</v>
      </c>
      <c r="BC227" s="22">
        <v>0</v>
      </c>
      <c r="BD227" s="22">
        <v>0</v>
      </c>
      <c r="BE227" s="22">
        <v>0</v>
      </c>
      <c r="BF227" s="22">
        <v>0</v>
      </c>
      <c r="BG227" s="22">
        <v>0</v>
      </c>
      <c r="BH227" s="22">
        <v>0</v>
      </c>
      <c r="BI227" s="22">
        <v>0</v>
      </c>
      <c r="BJ227" s="22">
        <v>0</v>
      </c>
      <c r="BK227" s="22">
        <v>0</v>
      </c>
      <c r="BL227" s="22">
        <v>0</v>
      </c>
      <c r="BM227" s="22">
        <v>0</v>
      </c>
      <c r="BN227" s="22">
        <v>0</v>
      </c>
      <c r="BO227" s="22">
        <v>0</v>
      </c>
      <c r="BP227" s="22">
        <v>0</v>
      </c>
      <c r="BQ227" s="22">
        <v>0</v>
      </c>
    </row>
    <row r="228" spans="1:69" x14ac:dyDescent="0.35">
      <c r="A228" s="22" t="s">
        <v>114</v>
      </c>
      <c r="B228" s="22" t="s">
        <v>507</v>
      </c>
      <c r="C228" s="22" t="s">
        <v>564</v>
      </c>
      <c r="D228" s="22" t="s">
        <v>565</v>
      </c>
      <c r="E228" s="22">
        <v>8</v>
      </c>
      <c r="F228" s="22">
        <v>366</v>
      </c>
      <c r="G228" s="22">
        <v>0</v>
      </c>
      <c r="H228" s="23">
        <v>18</v>
      </c>
      <c r="I228" s="24" t="s">
        <v>1456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4" t="s">
        <v>1456</v>
      </c>
      <c r="Q228" s="24" t="s">
        <v>1456</v>
      </c>
      <c r="R228" s="23">
        <v>0</v>
      </c>
      <c r="S228" s="22">
        <v>0</v>
      </c>
      <c r="T228" s="24"/>
      <c r="U228" s="23">
        <v>26.5</v>
      </c>
      <c r="V228" s="23">
        <v>0</v>
      </c>
      <c r="W228" s="23">
        <v>0</v>
      </c>
      <c r="X228" s="23">
        <v>0</v>
      </c>
      <c r="Y228" s="23">
        <v>0</v>
      </c>
      <c r="Z228" s="23">
        <v>26.5</v>
      </c>
      <c r="AA228" s="23">
        <v>28</v>
      </c>
      <c r="AB228" s="23">
        <v>0</v>
      </c>
      <c r="AC228" s="23">
        <v>0</v>
      </c>
      <c r="AD228" s="23">
        <v>0</v>
      </c>
      <c r="AE228" s="23">
        <v>0</v>
      </c>
      <c r="AF228" s="23">
        <v>28</v>
      </c>
      <c r="AG228" s="23">
        <v>1.6</v>
      </c>
      <c r="AH228" s="24" t="s">
        <v>1457</v>
      </c>
      <c r="AI228" s="22">
        <v>3</v>
      </c>
      <c r="AJ228" s="22">
        <v>3</v>
      </c>
      <c r="AK228" s="24" t="s">
        <v>1456</v>
      </c>
      <c r="AL228" s="24" t="s">
        <v>1457</v>
      </c>
      <c r="AM228" s="24" t="s">
        <v>1456</v>
      </c>
      <c r="AN228" s="22">
        <v>0</v>
      </c>
      <c r="AO228" s="22">
        <v>0</v>
      </c>
      <c r="AP228" s="22">
        <v>389</v>
      </c>
      <c r="AQ228" s="22">
        <v>12936</v>
      </c>
      <c r="AR228" s="22">
        <v>0</v>
      </c>
      <c r="AS228" s="22">
        <v>0</v>
      </c>
      <c r="AT228" s="22">
        <v>0</v>
      </c>
      <c r="AU228" s="22">
        <v>0</v>
      </c>
      <c r="AV228" s="22">
        <v>0</v>
      </c>
      <c r="AW228" s="22">
        <v>0</v>
      </c>
      <c r="AX228" s="22">
        <v>0</v>
      </c>
      <c r="AY228" s="22">
        <v>0</v>
      </c>
      <c r="AZ228" s="24" t="s">
        <v>1673</v>
      </c>
      <c r="BA228" s="22">
        <v>6</v>
      </c>
      <c r="BB228" s="22">
        <v>6</v>
      </c>
      <c r="BC228" s="22">
        <v>490486</v>
      </c>
      <c r="BD228" s="22">
        <v>160000</v>
      </c>
      <c r="BE228" s="22">
        <v>0</v>
      </c>
      <c r="BF228" s="22">
        <v>0</v>
      </c>
      <c r="BG228" s="22">
        <v>650486</v>
      </c>
      <c r="BH228" s="22">
        <v>6</v>
      </c>
      <c r="BI228" s="22">
        <v>2</v>
      </c>
      <c r="BJ228" s="22">
        <v>0</v>
      </c>
      <c r="BK228" s="22">
        <v>1</v>
      </c>
      <c r="BL228" s="22">
        <v>103</v>
      </c>
      <c r="BM228" s="22">
        <v>1</v>
      </c>
      <c r="BN228" s="22">
        <v>0</v>
      </c>
      <c r="BO228" s="22">
        <v>0</v>
      </c>
      <c r="BP228" s="22">
        <v>0</v>
      </c>
      <c r="BQ228" s="22">
        <v>0</v>
      </c>
    </row>
    <row r="229" spans="1:69" x14ac:dyDescent="0.35">
      <c r="A229" s="22" t="s">
        <v>114</v>
      </c>
      <c r="B229" s="22" t="s">
        <v>507</v>
      </c>
      <c r="C229" s="22" t="s">
        <v>1674</v>
      </c>
      <c r="D229" s="22" t="s">
        <v>1675</v>
      </c>
      <c r="E229" s="22">
        <v>2</v>
      </c>
      <c r="F229" s="22">
        <v>99</v>
      </c>
      <c r="G229" s="22">
        <v>0</v>
      </c>
      <c r="H229" s="23">
        <v>10</v>
      </c>
      <c r="I229" s="24" t="s">
        <v>1456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4" t="s">
        <v>1456</v>
      </c>
      <c r="Q229" s="24" t="s">
        <v>1456</v>
      </c>
      <c r="R229" s="23">
        <v>0</v>
      </c>
      <c r="S229" s="22">
        <v>0</v>
      </c>
      <c r="T229" s="24"/>
      <c r="U229" s="23">
        <v>5</v>
      </c>
      <c r="V229" s="23">
        <v>0</v>
      </c>
      <c r="W229" s="23">
        <v>0</v>
      </c>
      <c r="X229" s="23">
        <v>0</v>
      </c>
      <c r="Y229" s="23">
        <v>0</v>
      </c>
      <c r="Z229" s="23">
        <v>5</v>
      </c>
      <c r="AA229" s="23">
        <v>3.5</v>
      </c>
      <c r="AB229" s="23">
        <v>0</v>
      </c>
      <c r="AC229" s="23">
        <v>0</v>
      </c>
      <c r="AD229" s="23">
        <v>0</v>
      </c>
      <c r="AE229" s="23">
        <v>0</v>
      </c>
      <c r="AF229" s="23">
        <v>3.5</v>
      </c>
      <c r="AG229" s="23">
        <v>0</v>
      </c>
      <c r="AH229" s="24" t="s">
        <v>1456</v>
      </c>
      <c r="AI229" s="22">
        <v>0</v>
      </c>
      <c r="AJ229" s="22">
        <v>0</v>
      </c>
      <c r="AK229" s="24" t="s">
        <v>1456</v>
      </c>
      <c r="AL229" s="24" t="s">
        <v>1456</v>
      </c>
      <c r="AM229" s="24" t="s">
        <v>1456</v>
      </c>
      <c r="AN229" s="22">
        <v>0</v>
      </c>
      <c r="AO229" s="22">
        <v>0</v>
      </c>
      <c r="AP229" s="22">
        <v>113</v>
      </c>
      <c r="AQ229" s="22">
        <v>6692</v>
      </c>
      <c r="AR229" s="22">
        <v>1</v>
      </c>
      <c r="AS229" s="22">
        <v>0</v>
      </c>
      <c r="AT229" s="22">
        <v>0</v>
      </c>
      <c r="AU229" s="22">
        <v>0</v>
      </c>
      <c r="AV229" s="22">
        <v>0</v>
      </c>
      <c r="AW229" s="22">
        <v>0</v>
      </c>
      <c r="AX229" s="22">
        <v>0</v>
      </c>
      <c r="AY229" s="22">
        <v>0</v>
      </c>
      <c r="AZ229" s="24" t="s">
        <v>1676</v>
      </c>
      <c r="BA229" s="22">
        <v>0</v>
      </c>
      <c r="BB229" s="22">
        <v>0</v>
      </c>
      <c r="BC229" s="22">
        <v>0</v>
      </c>
      <c r="BD229" s="22">
        <v>0</v>
      </c>
      <c r="BE229" s="22">
        <v>0</v>
      </c>
      <c r="BF229" s="22">
        <v>0</v>
      </c>
      <c r="BG229" s="22">
        <v>0</v>
      </c>
      <c r="BH229" s="22">
        <v>0</v>
      </c>
      <c r="BI229" s="22">
        <v>0</v>
      </c>
      <c r="BJ229" s="22">
        <v>0</v>
      </c>
      <c r="BK229" s="22">
        <v>1</v>
      </c>
      <c r="BL229" s="22">
        <v>20</v>
      </c>
      <c r="BM229" s="22">
        <v>1</v>
      </c>
      <c r="BN229" s="22">
        <v>0</v>
      </c>
      <c r="BO229" s="22">
        <v>0</v>
      </c>
      <c r="BP229" s="22">
        <v>0</v>
      </c>
      <c r="BQ229" s="22">
        <v>0</v>
      </c>
    </row>
    <row r="230" spans="1:69" x14ac:dyDescent="0.35">
      <c r="A230" s="22" t="s">
        <v>114</v>
      </c>
      <c r="B230" s="22" t="s">
        <v>507</v>
      </c>
      <c r="C230" s="22" t="s">
        <v>566</v>
      </c>
      <c r="D230" s="22" t="s">
        <v>567</v>
      </c>
      <c r="E230" s="22">
        <v>1</v>
      </c>
      <c r="F230" s="22">
        <v>89</v>
      </c>
      <c r="G230" s="22">
        <v>0</v>
      </c>
      <c r="H230" s="23">
        <v>5</v>
      </c>
      <c r="I230" s="24" t="s">
        <v>1456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4" t="s">
        <v>1456</v>
      </c>
      <c r="Q230" s="24" t="s">
        <v>1456</v>
      </c>
      <c r="R230" s="23">
        <v>0</v>
      </c>
      <c r="S230" s="22">
        <v>0</v>
      </c>
      <c r="T230" s="24"/>
      <c r="U230" s="23">
        <v>4.5</v>
      </c>
      <c r="V230" s="23">
        <v>0</v>
      </c>
      <c r="W230" s="23">
        <v>0</v>
      </c>
      <c r="X230" s="23">
        <v>0</v>
      </c>
      <c r="Y230" s="23">
        <v>0</v>
      </c>
      <c r="Z230" s="23">
        <v>4.5</v>
      </c>
      <c r="AA230" s="23">
        <v>5</v>
      </c>
      <c r="AB230" s="23">
        <v>0</v>
      </c>
      <c r="AC230" s="23">
        <v>0</v>
      </c>
      <c r="AD230" s="23">
        <v>0</v>
      </c>
      <c r="AE230" s="23">
        <v>0</v>
      </c>
      <c r="AF230" s="23">
        <v>5</v>
      </c>
      <c r="AG230" s="23">
        <v>0</v>
      </c>
      <c r="AH230" s="24" t="s">
        <v>1457</v>
      </c>
      <c r="AI230" s="22">
        <v>12</v>
      </c>
      <c r="AJ230" s="22">
        <v>12</v>
      </c>
      <c r="AK230" s="24" t="s">
        <v>1456</v>
      </c>
      <c r="AL230" s="24" t="s">
        <v>1457</v>
      </c>
      <c r="AM230" s="24" t="s">
        <v>1457</v>
      </c>
      <c r="AN230" s="22">
        <v>23</v>
      </c>
      <c r="AO230" s="22">
        <v>0</v>
      </c>
      <c r="AP230" s="22">
        <v>136</v>
      </c>
      <c r="AQ230" s="22">
        <v>5372.16</v>
      </c>
      <c r="AR230" s="22">
        <v>0</v>
      </c>
      <c r="AS230" s="22">
        <v>0</v>
      </c>
      <c r="AT230" s="22">
        <v>0</v>
      </c>
      <c r="AU230" s="22">
        <v>0</v>
      </c>
      <c r="AV230" s="22">
        <v>0</v>
      </c>
      <c r="AW230" s="22">
        <v>0</v>
      </c>
      <c r="AX230" s="22">
        <v>0</v>
      </c>
      <c r="AY230" s="22">
        <v>0</v>
      </c>
      <c r="AZ230" s="24" t="s">
        <v>1677</v>
      </c>
      <c r="BA230" s="22">
        <v>7</v>
      </c>
      <c r="BB230" s="22">
        <v>7</v>
      </c>
      <c r="BC230" s="22">
        <v>57200</v>
      </c>
      <c r="BD230" s="22">
        <v>0</v>
      </c>
      <c r="BE230" s="22">
        <v>0</v>
      </c>
      <c r="BF230" s="22">
        <v>0</v>
      </c>
      <c r="BG230" s="22">
        <v>57200</v>
      </c>
      <c r="BH230" s="22">
        <v>0</v>
      </c>
      <c r="BI230" s="22">
        <v>1</v>
      </c>
      <c r="BJ230" s="22">
        <v>0</v>
      </c>
      <c r="BK230" s="22">
        <v>1</v>
      </c>
      <c r="BL230" s="22">
        <v>7</v>
      </c>
      <c r="BM230" s="22">
        <v>2</v>
      </c>
      <c r="BN230" s="22">
        <v>0</v>
      </c>
      <c r="BO230" s="22">
        <v>14</v>
      </c>
      <c r="BP230" s="22">
        <v>0</v>
      </c>
      <c r="BQ230" s="22">
        <v>0</v>
      </c>
    </row>
    <row r="231" spans="1:69" x14ac:dyDescent="0.35">
      <c r="A231" s="22" t="s">
        <v>114</v>
      </c>
      <c r="B231" s="22" t="s">
        <v>507</v>
      </c>
      <c r="C231" s="22" t="s">
        <v>568</v>
      </c>
      <c r="D231" s="22" t="s">
        <v>569</v>
      </c>
      <c r="E231" s="22">
        <v>2</v>
      </c>
      <c r="F231" s="22">
        <v>131</v>
      </c>
      <c r="G231" s="22">
        <v>0</v>
      </c>
      <c r="H231" s="23">
        <v>5</v>
      </c>
      <c r="I231" s="24" t="s">
        <v>1456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4" t="s">
        <v>1456</v>
      </c>
      <c r="Q231" s="24" t="s">
        <v>1456</v>
      </c>
      <c r="R231" s="23">
        <v>0</v>
      </c>
      <c r="S231" s="22">
        <v>0</v>
      </c>
      <c r="T231" s="24"/>
      <c r="U231" s="23">
        <v>4</v>
      </c>
      <c r="V231" s="23">
        <v>0</v>
      </c>
      <c r="W231" s="23">
        <v>0</v>
      </c>
      <c r="X231" s="23">
        <v>0</v>
      </c>
      <c r="Y231" s="23">
        <v>0</v>
      </c>
      <c r="Z231" s="23">
        <v>4</v>
      </c>
      <c r="AA231" s="23">
        <v>4</v>
      </c>
      <c r="AB231" s="23">
        <v>0</v>
      </c>
      <c r="AC231" s="23">
        <v>0</v>
      </c>
      <c r="AD231" s="23">
        <v>0</v>
      </c>
      <c r="AE231" s="23">
        <v>0</v>
      </c>
      <c r="AF231" s="23">
        <v>4</v>
      </c>
      <c r="AG231" s="23">
        <v>0</v>
      </c>
      <c r="AH231" s="24" t="s">
        <v>1457</v>
      </c>
      <c r="AI231" s="22">
        <v>10</v>
      </c>
      <c r="AJ231" s="22">
        <v>10</v>
      </c>
      <c r="AK231" s="24" t="s">
        <v>1456</v>
      </c>
      <c r="AL231" s="24" t="s">
        <v>1457</v>
      </c>
      <c r="AM231" s="24" t="s">
        <v>1457</v>
      </c>
      <c r="AN231" s="22">
        <v>8</v>
      </c>
      <c r="AO231" s="22">
        <v>0</v>
      </c>
      <c r="AP231" s="22">
        <v>170</v>
      </c>
      <c r="AQ231" s="22">
        <v>5100</v>
      </c>
      <c r="AR231" s="22">
        <v>0</v>
      </c>
      <c r="AS231" s="22">
        <v>0</v>
      </c>
      <c r="AT231" s="22">
        <v>0</v>
      </c>
      <c r="AU231" s="22">
        <v>0</v>
      </c>
      <c r="AV231" s="22">
        <v>0</v>
      </c>
      <c r="AW231" s="22">
        <v>0</v>
      </c>
      <c r="AX231" s="22">
        <v>0</v>
      </c>
      <c r="AY231" s="22">
        <v>0</v>
      </c>
      <c r="AZ231" s="24" t="s">
        <v>1678</v>
      </c>
      <c r="BA231" s="22">
        <v>3</v>
      </c>
      <c r="BB231" s="22">
        <v>3</v>
      </c>
      <c r="BC231" s="22">
        <v>25000</v>
      </c>
      <c r="BD231" s="22">
        <v>0</v>
      </c>
      <c r="BE231" s="22">
        <v>0</v>
      </c>
      <c r="BF231" s="22">
        <v>0</v>
      </c>
      <c r="BG231" s="22">
        <v>25000</v>
      </c>
      <c r="BH231" s="22">
        <v>0</v>
      </c>
      <c r="BI231" s="22">
        <v>0</v>
      </c>
      <c r="BJ231" s="22">
        <v>0</v>
      </c>
      <c r="BK231" s="22">
        <v>0</v>
      </c>
      <c r="BL231" s="22">
        <v>0</v>
      </c>
      <c r="BM231" s="22">
        <v>0</v>
      </c>
      <c r="BN231" s="22">
        <v>0</v>
      </c>
      <c r="BO231" s="22">
        <v>0</v>
      </c>
      <c r="BP231" s="22">
        <v>0</v>
      </c>
      <c r="BQ231" s="22">
        <v>0</v>
      </c>
    </row>
    <row r="232" spans="1:69" x14ac:dyDescent="0.35">
      <c r="A232" s="22" t="s">
        <v>114</v>
      </c>
      <c r="B232" s="22" t="s">
        <v>507</v>
      </c>
      <c r="C232" s="22" t="s">
        <v>570</v>
      </c>
      <c r="D232" s="22" t="s">
        <v>571</v>
      </c>
      <c r="E232" s="22">
        <v>5</v>
      </c>
      <c r="F232" s="22">
        <v>186</v>
      </c>
      <c r="G232" s="22">
        <v>0</v>
      </c>
      <c r="H232" s="23">
        <v>8.66</v>
      </c>
      <c r="I232" s="24" t="s">
        <v>1456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4" t="s">
        <v>1456</v>
      </c>
      <c r="Q232" s="24" t="s">
        <v>1456</v>
      </c>
      <c r="R232" s="23">
        <v>0</v>
      </c>
      <c r="S232" s="22">
        <v>0</v>
      </c>
      <c r="T232" s="24"/>
      <c r="U232" s="23">
        <v>9.1999999999999993</v>
      </c>
      <c r="V232" s="23">
        <v>0</v>
      </c>
      <c r="W232" s="23">
        <v>0</v>
      </c>
      <c r="X232" s="23">
        <v>0.42</v>
      </c>
      <c r="Y232" s="23">
        <v>0</v>
      </c>
      <c r="Z232" s="23">
        <v>9.6199999999999992</v>
      </c>
      <c r="AA232" s="23">
        <v>11.68</v>
      </c>
      <c r="AB232" s="23">
        <v>0</v>
      </c>
      <c r="AC232" s="23">
        <v>0</v>
      </c>
      <c r="AD232" s="23">
        <v>0</v>
      </c>
      <c r="AE232" s="23">
        <v>0</v>
      </c>
      <c r="AF232" s="23">
        <v>11.68</v>
      </c>
      <c r="AG232" s="23">
        <v>2.25</v>
      </c>
      <c r="AH232" s="24" t="s">
        <v>1457</v>
      </c>
      <c r="AI232" s="22">
        <v>1</v>
      </c>
      <c r="AJ232" s="22">
        <v>1</v>
      </c>
      <c r="AK232" s="24" t="s">
        <v>1456</v>
      </c>
      <c r="AL232" s="24" t="s">
        <v>1457</v>
      </c>
      <c r="AM232" s="24" t="s">
        <v>1457</v>
      </c>
      <c r="AN232" s="22">
        <v>5</v>
      </c>
      <c r="AO232" s="22">
        <v>0</v>
      </c>
      <c r="AP232" s="22">
        <v>409</v>
      </c>
      <c r="AQ232" s="22">
        <v>13475</v>
      </c>
      <c r="AR232" s="22">
        <v>0</v>
      </c>
      <c r="AS232" s="22">
        <v>0</v>
      </c>
      <c r="AT232" s="22">
        <v>0</v>
      </c>
      <c r="AU232" s="22">
        <v>0</v>
      </c>
      <c r="AV232" s="22">
        <v>0</v>
      </c>
      <c r="AW232" s="22">
        <v>0</v>
      </c>
      <c r="AX232" s="22">
        <v>0</v>
      </c>
      <c r="AY232" s="22">
        <v>0</v>
      </c>
      <c r="AZ232" s="24"/>
      <c r="BA232" s="22">
        <v>13</v>
      </c>
      <c r="BB232" s="22">
        <v>13</v>
      </c>
      <c r="BC232" s="22">
        <v>255600</v>
      </c>
      <c r="BD232" s="22">
        <v>0</v>
      </c>
      <c r="BE232" s="22">
        <v>0</v>
      </c>
      <c r="BF232" s="22">
        <v>0</v>
      </c>
      <c r="BG232" s="22">
        <v>255600</v>
      </c>
      <c r="BH232" s="22">
        <v>11</v>
      </c>
      <c r="BI232" s="22">
        <v>7</v>
      </c>
      <c r="BJ232" s="22">
        <v>0</v>
      </c>
      <c r="BK232" s="22">
        <v>1</v>
      </c>
      <c r="BL232" s="22">
        <v>51</v>
      </c>
      <c r="BM232" s="22">
        <v>5</v>
      </c>
      <c r="BN232" s="22">
        <v>0</v>
      </c>
      <c r="BO232" s="22">
        <v>0</v>
      </c>
      <c r="BP232" s="22">
        <v>0</v>
      </c>
      <c r="BQ232" s="22">
        <v>0</v>
      </c>
    </row>
    <row r="233" spans="1:69" x14ac:dyDescent="0.35">
      <c r="A233" s="22" t="s">
        <v>114</v>
      </c>
      <c r="B233" s="22" t="s">
        <v>507</v>
      </c>
      <c r="C233" s="22" t="s">
        <v>572</v>
      </c>
      <c r="D233" s="22" t="s">
        <v>573</v>
      </c>
      <c r="E233" s="22">
        <v>2</v>
      </c>
      <c r="F233" s="22">
        <v>69</v>
      </c>
      <c r="G233" s="22">
        <v>0</v>
      </c>
      <c r="H233" s="23">
        <v>4.76</v>
      </c>
      <c r="I233" s="24" t="s">
        <v>1456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4" t="s">
        <v>1456</v>
      </c>
      <c r="Q233" s="24" t="s">
        <v>1456</v>
      </c>
      <c r="R233" s="23">
        <v>0</v>
      </c>
      <c r="S233" s="22">
        <v>0</v>
      </c>
      <c r="T233" s="24"/>
      <c r="U233" s="23">
        <v>2.83</v>
      </c>
      <c r="V233" s="23">
        <v>0</v>
      </c>
      <c r="W233" s="23">
        <v>0</v>
      </c>
      <c r="X233" s="23">
        <v>0</v>
      </c>
      <c r="Y233" s="23">
        <v>0</v>
      </c>
      <c r="Z233" s="23">
        <v>2.83</v>
      </c>
      <c r="AA233" s="23">
        <v>3.01</v>
      </c>
      <c r="AB233" s="23">
        <v>0</v>
      </c>
      <c r="AC233" s="23">
        <v>0</v>
      </c>
      <c r="AD233" s="23">
        <v>0</v>
      </c>
      <c r="AE233" s="23">
        <v>0</v>
      </c>
      <c r="AF233" s="23">
        <v>3.01</v>
      </c>
      <c r="AG233" s="23">
        <v>0</v>
      </c>
      <c r="AH233" s="24" t="s">
        <v>1456</v>
      </c>
      <c r="AI233" s="22">
        <v>0</v>
      </c>
      <c r="AJ233" s="22">
        <v>0</v>
      </c>
      <c r="AK233" s="24" t="s">
        <v>1456</v>
      </c>
      <c r="AL233" s="24" t="s">
        <v>1456</v>
      </c>
      <c r="AM233" s="24" t="s">
        <v>1456</v>
      </c>
      <c r="AN233" s="22">
        <v>0</v>
      </c>
      <c r="AO233" s="22">
        <v>0</v>
      </c>
      <c r="AP233" s="22">
        <v>119</v>
      </c>
      <c r="AQ233" s="22">
        <v>5452.99</v>
      </c>
      <c r="AR233" s="22">
        <v>0</v>
      </c>
      <c r="AS233" s="22">
        <v>0</v>
      </c>
      <c r="AT233" s="22">
        <v>0</v>
      </c>
      <c r="AU233" s="22">
        <v>0</v>
      </c>
      <c r="AV233" s="22">
        <v>0</v>
      </c>
      <c r="AW233" s="22">
        <v>0</v>
      </c>
      <c r="AX233" s="22">
        <v>0</v>
      </c>
      <c r="AY233" s="22">
        <v>0</v>
      </c>
      <c r="AZ233" s="24" t="s">
        <v>1679</v>
      </c>
      <c r="BA233" s="22">
        <v>3</v>
      </c>
      <c r="BB233" s="22">
        <v>3</v>
      </c>
      <c r="BC233" s="22">
        <v>139000</v>
      </c>
      <c r="BD233" s="22">
        <v>0</v>
      </c>
      <c r="BE233" s="22">
        <v>0</v>
      </c>
      <c r="BF233" s="22">
        <v>0</v>
      </c>
      <c r="BG233" s="22">
        <v>139000</v>
      </c>
      <c r="BH233" s="22">
        <v>0</v>
      </c>
      <c r="BI233" s="22">
        <v>5.3330000000000002</v>
      </c>
      <c r="BJ233" s="22">
        <v>0</v>
      </c>
      <c r="BK233" s="22">
        <v>0</v>
      </c>
      <c r="BL233" s="22">
        <v>0</v>
      </c>
      <c r="BM233" s="22">
        <v>0</v>
      </c>
      <c r="BN233" s="22">
        <v>0</v>
      </c>
      <c r="BO233" s="22">
        <v>0</v>
      </c>
      <c r="BP233" s="22">
        <v>0</v>
      </c>
      <c r="BQ233" s="22">
        <v>0</v>
      </c>
    </row>
    <row r="234" spans="1:69" x14ac:dyDescent="0.35">
      <c r="A234" s="22" t="s">
        <v>114</v>
      </c>
      <c r="B234" s="22" t="s">
        <v>507</v>
      </c>
      <c r="C234" s="22" t="s">
        <v>574</v>
      </c>
      <c r="D234" s="22" t="s">
        <v>575</v>
      </c>
      <c r="E234" s="22">
        <v>1</v>
      </c>
      <c r="F234" s="22">
        <v>34</v>
      </c>
      <c r="G234" s="22">
        <v>0</v>
      </c>
      <c r="H234" s="23">
        <v>5.5</v>
      </c>
      <c r="I234" s="24" t="s">
        <v>1456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0</v>
      </c>
      <c r="P234" s="24" t="s">
        <v>1456</v>
      </c>
      <c r="Q234" s="24" t="s">
        <v>1456</v>
      </c>
      <c r="R234" s="23">
        <v>0</v>
      </c>
      <c r="S234" s="22">
        <v>0</v>
      </c>
      <c r="T234" s="24"/>
      <c r="U234" s="23">
        <v>2</v>
      </c>
      <c r="V234" s="23">
        <v>0</v>
      </c>
      <c r="W234" s="23">
        <v>0</v>
      </c>
      <c r="X234" s="23">
        <v>0</v>
      </c>
      <c r="Y234" s="23">
        <v>0</v>
      </c>
      <c r="Z234" s="23">
        <v>2</v>
      </c>
      <c r="AA234" s="23">
        <v>2.5</v>
      </c>
      <c r="AB234" s="23">
        <v>0</v>
      </c>
      <c r="AC234" s="23">
        <v>0</v>
      </c>
      <c r="AD234" s="23">
        <v>0</v>
      </c>
      <c r="AE234" s="23">
        <v>0</v>
      </c>
      <c r="AF234" s="23">
        <v>2.5</v>
      </c>
      <c r="AG234" s="23">
        <v>0</v>
      </c>
      <c r="AH234" s="24" t="s">
        <v>1456</v>
      </c>
      <c r="AI234" s="22">
        <v>0</v>
      </c>
      <c r="AJ234" s="22">
        <v>0</v>
      </c>
      <c r="AK234" s="24" t="s">
        <v>1456</v>
      </c>
      <c r="AL234" s="24" t="s">
        <v>1456</v>
      </c>
      <c r="AM234" s="24" t="s">
        <v>1456</v>
      </c>
      <c r="AN234" s="22">
        <v>0</v>
      </c>
      <c r="AO234" s="22">
        <v>0</v>
      </c>
      <c r="AP234" s="22">
        <v>74</v>
      </c>
      <c r="AQ234" s="22">
        <v>2808</v>
      </c>
      <c r="AR234" s="22">
        <v>0</v>
      </c>
      <c r="AS234" s="22">
        <v>0</v>
      </c>
      <c r="AT234" s="22">
        <v>0</v>
      </c>
      <c r="AU234" s="22">
        <v>0</v>
      </c>
      <c r="AV234" s="22">
        <v>0</v>
      </c>
      <c r="AW234" s="22">
        <v>0</v>
      </c>
      <c r="AX234" s="22">
        <v>0</v>
      </c>
      <c r="AY234" s="22">
        <v>0</v>
      </c>
      <c r="AZ234" s="24" t="s">
        <v>1680</v>
      </c>
      <c r="BA234" s="22">
        <v>1</v>
      </c>
      <c r="BB234" s="22">
        <v>1</v>
      </c>
      <c r="BC234" s="22">
        <v>180000</v>
      </c>
      <c r="BD234" s="22">
        <v>0</v>
      </c>
      <c r="BE234" s="22">
        <v>0</v>
      </c>
      <c r="BF234" s="22">
        <v>0</v>
      </c>
      <c r="BG234" s="22">
        <v>180000</v>
      </c>
      <c r="BH234" s="22">
        <v>0</v>
      </c>
      <c r="BI234" s="22">
        <v>7</v>
      </c>
      <c r="BJ234" s="22">
        <v>0</v>
      </c>
      <c r="BK234" s="22">
        <v>1</v>
      </c>
      <c r="BL234" s="22">
        <v>5</v>
      </c>
      <c r="BM234" s="22">
        <v>7</v>
      </c>
      <c r="BN234" s="22">
        <v>0</v>
      </c>
      <c r="BO234" s="22">
        <v>0</v>
      </c>
      <c r="BP234" s="22">
        <v>0</v>
      </c>
      <c r="BQ234" s="22">
        <v>0</v>
      </c>
    </row>
    <row r="235" spans="1:69" x14ac:dyDescent="0.35">
      <c r="A235" s="22" t="s">
        <v>114</v>
      </c>
      <c r="B235" s="22" t="s">
        <v>507</v>
      </c>
      <c r="C235" s="22" t="s">
        <v>576</v>
      </c>
      <c r="D235" s="22" t="s">
        <v>577</v>
      </c>
      <c r="E235" s="22">
        <v>4</v>
      </c>
      <c r="F235" s="22">
        <v>201</v>
      </c>
      <c r="G235" s="22">
        <v>0</v>
      </c>
      <c r="H235" s="23">
        <v>8.06</v>
      </c>
      <c r="I235" s="24" t="s">
        <v>1456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0</v>
      </c>
      <c r="P235" s="24" t="s">
        <v>1456</v>
      </c>
      <c r="Q235" s="24" t="s">
        <v>1456</v>
      </c>
      <c r="R235" s="23">
        <v>0</v>
      </c>
      <c r="S235" s="22">
        <v>0</v>
      </c>
      <c r="T235" s="24"/>
      <c r="U235" s="23">
        <v>4</v>
      </c>
      <c r="V235" s="23">
        <v>0</v>
      </c>
      <c r="W235" s="23">
        <v>0</v>
      </c>
      <c r="X235" s="23">
        <v>0</v>
      </c>
      <c r="Y235" s="23">
        <v>0</v>
      </c>
      <c r="Z235" s="23">
        <v>4</v>
      </c>
      <c r="AA235" s="23">
        <v>5</v>
      </c>
      <c r="AB235" s="23">
        <v>0</v>
      </c>
      <c r="AC235" s="23">
        <v>0</v>
      </c>
      <c r="AD235" s="23">
        <v>0</v>
      </c>
      <c r="AE235" s="23">
        <v>0</v>
      </c>
      <c r="AF235" s="23">
        <v>5</v>
      </c>
      <c r="AG235" s="23">
        <v>1.06</v>
      </c>
      <c r="AH235" s="24" t="s">
        <v>1457</v>
      </c>
      <c r="AI235" s="22">
        <v>2</v>
      </c>
      <c r="AJ235" s="22">
        <v>0</v>
      </c>
      <c r="AK235" s="24" t="s">
        <v>1457</v>
      </c>
      <c r="AL235" s="24" t="s">
        <v>1456</v>
      </c>
      <c r="AM235" s="24" t="s">
        <v>1456</v>
      </c>
      <c r="AN235" s="22">
        <v>0</v>
      </c>
      <c r="AO235" s="22">
        <v>0</v>
      </c>
      <c r="AP235" s="22">
        <v>182</v>
      </c>
      <c r="AQ235" s="22">
        <v>9518</v>
      </c>
      <c r="AR235" s="22">
        <v>0</v>
      </c>
      <c r="AS235" s="22">
        <v>0</v>
      </c>
      <c r="AT235" s="22">
        <v>0</v>
      </c>
      <c r="AU235" s="22">
        <v>0</v>
      </c>
      <c r="AV235" s="22">
        <v>0</v>
      </c>
      <c r="AW235" s="22">
        <v>0</v>
      </c>
      <c r="AX235" s="22">
        <v>0</v>
      </c>
      <c r="AY235" s="22">
        <v>0</v>
      </c>
      <c r="AZ235" s="24" t="s">
        <v>1530</v>
      </c>
      <c r="BA235" s="22">
        <v>5</v>
      </c>
      <c r="BB235" s="22">
        <v>5</v>
      </c>
      <c r="BC235" s="22">
        <v>395000</v>
      </c>
      <c r="BD235" s="22">
        <v>200000</v>
      </c>
      <c r="BE235" s="22">
        <v>0</v>
      </c>
      <c r="BF235" s="22">
        <v>0</v>
      </c>
      <c r="BG235" s="22">
        <v>595000</v>
      </c>
      <c r="BH235" s="22">
        <v>0</v>
      </c>
      <c r="BI235" s="22">
        <v>3</v>
      </c>
      <c r="BJ235" s="22">
        <v>0</v>
      </c>
      <c r="BK235" s="22">
        <v>0</v>
      </c>
      <c r="BL235" s="22">
        <v>0</v>
      </c>
      <c r="BM235" s="22">
        <v>0</v>
      </c>
      <c r="BN235" s="22">
        <v>0</v>
      </c>
      <c r="BO235" s="22">
        <v>0</v>
      </c>
      <c r="BP235" s="22">
        <v>0</v>
      </c>
      <c r="BQ235" s="22">
        <v>0</v>
      </c>
    </row>
    <row r="236" spans="1:69" x14ac:dyDescent="0.35">
      <c r="A236" s="22" t="s">
        <v>114</v>
      </c>
      <c r="B236" s="22" t="s">
        <v>507</v>
      </c>
      <c r="C236" s="22" t="s">
        <v>578</v>
      </c>
      <c r="D236" s="22" t="s">
        <v>579</v>
      </c>
      <c r="E236" s="22">
        <v>2</v>
      </c>
      <c r="F236" s="22">
        <v>139</v>
      </c>
      <c r="G236" s="22">
        <v>0</v>
      </c>
      <c r="H236" s="23">
        <v>12</v>
      </c>
      <c r="I236" s="24" t="s">
        <v>1456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4" t="s">
        <v>1456</v>
      </c>
      <c r="Q236" s="24" t="s">
        <v>1456</v>
      </c>
      <c r="R236" s="23">
        <v>0</v>
      </c>
      <c r="S236" s="22">
        <v>0</v>
      </c>
      <c r="T236" s="24"/>
      <c r="U236" s="23">
        <v>5</v>
      </c>
      <c r="V236" s="23">
        <v>0</v>
      </c>
      <c r="W236" s="23">
        <v>0</v>
      </c>
      <c r="X236" s="23">
        <v>0</v>
      </c>
      <c r="Y236" s="23">
        <v>0</v>
      </c>
      <c r="Z236" s="23">
        <v>5</v>
      </c>
      <c r="AA236" s="23">
        <v>5</v>
      </c>
      <c r="AB236" s="23">
        <v>0</v>
      </c>
      <c r="AC236" s="23">
        <v>0</v>
      </c>
      <c r="AD236" s="23">
        <v>0</v>
      </c>
      <c r="AE236" s="23">
        <v>0</v>
      </c>
      <c r="AF236" s="23">
        <v>5</v>
      </c>
      <c r="AG236" s="23">
        <v>0</v>
      </c>
      <c r="AH236" s="24" t="s">
        <v>1457</v>
      </c>
      <c r="AI236" s="22">
        <v>0</v>
      </c>
      <c r="AJ236" s="22">
        <v>0</v>
      </c>
      <c r="AK236" s="24" t="s">
        <v>1456</v>
      </c>
      <c r="AL236" s="24" t="s">
        <v>1456</v>
      </c>
      <c r="AM236" s="24" t="s">
        <v>1457</v>
      </c>
      <c r="AN236" s="22">
        <v>19</v>
      </c>
      <c r="AO236" s="22">
        <v>0</v>
      </c>
      <c r="AP236" s="22">
        <v>158</v>
      </c>
      <c r="AQ236" s="22">
        <v>6100</v>
      </c>
      <c r="AR236" s="22">
        <v>0</v>
      </c>
      <c r="AS236" s="22">
        <v>0</v>
      </c>
      <c r="AT236" s="22">
        <v>0</v>
      </c>
      <c r="AU236" s="22">
        <v>0</v>
      </c>
      <c r="AV236" s="22">
        <v>0</v>
      </c>
      <c r="AW236" s="22">
        <v>0</v>
      </c>
      <c r="AX236" s="22">
        <v>0</v>
      </c>
      <c r="AY236" s="22">
        <v>0</v>
      </c>
      <c r="AZ236" s="24"/>
      <c r="BA236" s="22">
        <v>1</v>
      </c>
      <c r="BB236" s="22">
        <v>0</v>
      </c>
      <c r="BC236" s="22">
        <v>0</v>
      </c>
      <c r="BD236" s="22">
        <v>0</v>
      </c>
      <c r="BE236" s="22">
        <v>0</v>
      </c>
      <c r="BF236" s="22">
        <v>0</v>
      </c>
      <c r="BG236" s="22">
        <v>0</v>
      </c>
      <c r="BH236" s="22">
        <v>8</v>
      </c>
      <c r="BI236" s="22">
        <v>0</v>
      </c>
      <c r="BJ236" s="22">
        <v>0</v>
      </c>
      <c r="BK236" s="22">
        <v>1</v>
      </c>
      <c r="BL236" s="22">
        <v>23</v>
      </c>
      <c r="BM236" s="22">
        <v>1</v>
      </c>
      <c r="BN236" s="22">
        <v>0</v>
      </c>
      <c r="BO236" s="22">
        <v>0</v>
      </c>
      <c r="BP236" s="22">
        <v>0</v>
      </c>
      <c r="BQ236" s="22">
        <v>0</v>
      </c>
    </row>
    <row r="237" spans="1:69" x14ac:dyDescent="0.35">
      <c r="A237" s="22" t="s">
        <v>114</v>
      </c>
      <c r="B237" s="22" t="s">
        <v>507</v>
      </c>
      <c r="C237" s="22" t="s">
        <v>580</v>
      </c>
      <c r="D237" s="22" t="s">
        <v>581</v>
      </c>
      <c r="E237" s="22">
        <v>3</v>
      </c>
      <c r="F237" s="22">
        <v>160</v>
      </c>
      <c r="G237" s="22">
        <v>0</v>
      </c>
      <c r="H237" s="23">
        <v>26</v>
      </c>
      <c r="I237" s="24" t="s">
        <v>1456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2">
        <v>0</v>
      </c>
      <c r="P237" s="24" t="s">
        <v>1456</v>
      </c>
      <c r="Q237" s="24" t="s">
        <v>1456</v>
      </c>
      <c r="R237" s="23">
        <v>0</v>
      </c>
      <c r="S237" s="22">
        <v>0</v>
      </c>
      <c r="T237" s="24"/>
      <c r="U237" s="23">
        <v>11.68</v>
      </c>
      <c r="V237" s="23">
        <v>0</v>
      </c>
      <c r="W237" s="23">
        <v>0</v>
      </c>
      <c r="X237" s="23">
        <v>0</v>
      </c>
      <c r="Y237" s="23">
        <v>0</v>
      </c>
      <c r="Z237" s="23">
        <v>11.68</v>
      </c>
      <c r="AA237" s="23">
        <v>12.75</v>
      </c>
      <c r="AB237" s="23">
        <v>0</v>
      </c>
      <c r="AC237" s="23">
        <v>0</v>
      </c>
      <c r="AD237" s="23">
        <v>0</v>
      </c>
      <c r="AE237" s="23">
        <v>0</v>
      </c>
      <c r="AF237" s="23">
        <v>12.75</v>
      </c>
      <c r="AG237" s="23">
        <v>0</v>
      </c>
      <c r="AH237" s="24" t="s">
        <v>1457</v>
      </c>
      <c r="AI237" s="22">
        <v>1</v>
      </c>
      <c r="AJ237" s="22">
        <v>1</v>
      </c>
      <c r="AK237" s="24" t="s">
        <v>1457</v>
      </c>
      <c r="AL237" s="24" t="s">
        <v>1457</v>
      </c>
      <c r="AM237" s="24" t="s">
        <v>1457</v>
      </c>
      <c r="AN237" s="22">
        <v>15</v>
      </c>
      <c r="AO237" s="22">
        <v>0</v>
      </c>
      <c r="AP237" s="22">
        <v>107</v>
      </c>
      <c r="AQ237" s="22">
        <v>9600</v>
      </c>
      <c r="AR237" s="22">
        <v>0</v>
      </c>
      <c r="AS237" s="22">
        <v>0</v>
      </c>
      <c r="AT237" s="22">
        <v>0</v>
      </c>
      <c r="AU237" s="22">
        <v>0</v>
      </c>
      <c r="AV237" s="22">
        <v>0</v>
      </c>
      <c r="AW237" s="22">
        <v>0</v>
      </c>
      <c r="AX237" s="22">
        <v>0</v>
      </c>
      <c r="AY237" s="22">
        <v>0</v>
      </c>
      <c r="AZ237" s="24" t="s">
        <v>1681</v>
      </c>
      <c r="BA237" s="22">
        <v>12</v>
      </c>
      <c r="BB237" s="22">
        <v>11</v>
      </c>
      <c r="BC237" s="22">
        <v>148723</v>
      </c>
      <c r="BD237" s="22">
        <v>138000</v>
      </c>
      <c r="BE237" s="22">
        <v>0</v>
      </c>
      <c r="BF237" s="22">
        <v>0</v>
      </c>
      <c r="BG237" s="22">
        <v>286723</v>
      </c>
      <c r="BH237" s="22">
        <v>0</v>
      </c>
      <c r="BI237" s="22">
        <v>3</v>
      </c>
      <c r="BJ237" s="22">
        <v>0</v>
      </c>
      <c r="BK237" s="22">
        <v>0</v>
      </c>
      <c r="BL237" s="22">
        <v>0</v>
      </c>
      <c r="BM237" s="22">
        <v>0</v>
      </c>
      <c r="BN237" s="22">
        <v>0</v>
      </c>
      <c r="BO237" s="22">
        <v>0</v>
      </c>
      <c r="BP237" s="22">
        <v>2</v>
      </c>
      <c r="BQ237" s="22">
        <v>0</v>
      </c>
    </row>
    <row r="238" spans="1:69" x14ac:dyDescent="0.35">
      <c r="A238" s="22" t="s">
        <v>114</v>
      </c>
      <c r="B238" s="22" t="s">
        <v>507</v>
      </c>
      <c r="C238" s="22" t="s">
        <v>582</v>
      </c>
      <c r="D238" s="22" t="s">
        <v>583</v>
      </c>
      <c r="E238" s="22">
        <v>5</v>
      </c>
      <c r="F238" s="22">
        <v>195</v>
      </c>
      <c r="G238" s="22">
        <v>0</v>
      </c>
      <c r="H238" s="23">
        <v>18.5</v>
      </c>
      <c r="I238" s="24" t="s">
        <v>1456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4" t="s">
        <v>1456</v>
      </c>
      <c r="Q238" s="24" t="s">
        <v>1456</v>
      </c>
      <c r="R238" s="23">
        <v>0</v>
      </c>
      <c r="S238" s="22">
        <v>0</v>
      </c>
      <c r="T238" s="24"/>
      <c r="U238" s="23">
        <v>9.36</v>
      </c>
      <c r="V238" s="23">
        <v>0</v>
      </c>
      <c r="W238" s="23">
        <v>0</v>
      </c>
      <c r="X238" s="23">
        <v>0</v>
      </c>
      <c r="Y238" s="23">
        <v>0</v>
      </c>
      <c r="Z238" s="23">
        <v>9.36</v>
      </c>
      <c r="AA238" s="23">
        <v>7.72</v>
      </c>
      <c r="AB238" s="23">
        <v>0</v>
      </c>
      <c r="AC238" s="23">
        <v>0</v>
      </c>
      <c r="AD238" s="23">
        <v>0</v>
      </c>
      <c r="AE238" s="23">
        <v>0</v>
      </c>
      <c r="AF238" s="23">
        <v>7.72</v>
      </c>
      <c r="AG238" s="23">
        <v>0.67</v>
      </c>
      <c r="AH238" s="24" t="s">
        <v>1457</v>
      </c>
      <c r="AI238" s="22">
        <v>3</v>
      </c>
      <c r="AJ238" s="22">
        <v>3</v>
      </c>
      <c r="AK238" s="24" t="s">
        <v>1457</v>
      </c>
      <c r="AL238" s="24" t="s">
        <v>1457</v>
      </c>
      <c r="AM238" s="24" t="s">
        <v>1457</v>
      </c>
      <c r="AN238" s="22">
        <v>3</v>
      </c>
      <c r="AO238" s="22">
        <v>0</v>
      </c>
      <c r="AP238" s="22">
        <v>260</v>
      </c>
      <c r="AQ238" s="22">
        <v>11509</v>
      </c>
      <c r="AR238" s="22">
        <v>0</v>
      </c>
      <c r="AS238" s="22">
        <v>0</v>
      </c>
      <c r="AT238" s="22">
        <v>0</v>
      </c>
      <c r="AU238" s="22">
        <v>0</v>
      </c>
      <c r="AV238" s="22">
        <v>0</v>
      </c>
      <c r="AW238" s="22">
        <v>0</v>
      </c>
      <c r="AX238" s="22">
        <v>0</v>
      </c>
      <c r="AY238" s="22">
        <v>0</v>
      </c>
      <c r="AZ238" s="24" t="s">
        <v>1569</v>
      </c>
      <c r="BA238" s="22">
        <v>5</v>
      </c>
      <c r="BB238" s="22">
        <v>5</v>
      </c>
      <c r="BC238" s="22">
        <v>26100</v>
      </c>
      <c r="BD238" s="22">
        <v>140000</v>
      </c>
      <c r="BE238" s="22">
        <v>0</v>
      </c>
      <c r="BF238" s="22">
        <v>6082100</v>
      </c>
      <c r="BG238" s="22">
        <v>6248200</v>
      </c>
      <c r="BH238" s="22">
        <v>0</v>
      </c>
      <c r="BI238" s="22">
        <v>3</v>
      </c>
      <c r="BJ238" s="22">
        <v>0</v>
      </c>
      <c r="BK238" s="22">
        <v>0</v>
      </c>
      <c r="BL238" s="22">
        <v>0</v>
      </c>
      <c r="BM238" s="22">
        <v>0</v>
      </c>
      <c r="BN238" s="22">
        <v>0</v>
      </c>
      <c r="BO238" s="22">
        <v>0</v>
      </c>
      <c r="BP238" s="22">
        <v>0</v>
      </c>
      <c r="BQ238" s="22">
        <v>0</v>
      </c>
    </row>
    <row r="239" spans="1:69" x14ac:dyDescent="0.35">
      <c r="A239" s="22" t="s">
        <v>114</v>
      </c>
      <c r="B239" s="22" t="s">
        <v>507</v>
      </c>
      <c r="C239" s="22" t="s">
        <v>584</v>
      </c>
      <c r="D239" s="22" t="s">
        <v>585</v>
      </c>
      <c r="E239" s="22">
        <v>6.75</v>
      </c>
      <c r="F239" s="22">
        <v>402</v>
      </c>
      <c r="G239" s="22">
        <v>0</v>
      </c>
      <c r="H239" s="23">
        <v>15.27</v>
      </c>
      <c r="I239" s="24" t="s">
        <v>1456</v>
      </c>
      <c r="J239" s="22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0</v>
      </c>
      <c r="P239" s="24" t="s">
        <v>1456</v>
      </c>
      <c r="Q239" s="24" t="s">
        <v>1456</v>
      </c>
      <c r="R239" s="23">
        <v>0</v>
      </c>
      <c r="S239" s="22">
        <v>0</v>
      </c>
      <c r="T239" s="24"/>
      <c r="U239" s="23">
        <v>12.73</v>
      </c>
      <c r="V239" s="23">
        <v>0</v>
      </c>
      <c r="W239" s="23">
        <v>0</v>
      </c>
      <c r="X239" s="23">
        <v>0</v>
      </c>
      <c r="Y239" s="23">
        <v>0</v>
      </c>
      <c r="Z239" s="23">
        <v>12.73</v>
      </c>
      <c r="AA239" s="23">
        <v>12.73</v>
      </c>
      <c r="AB239" s="23">
        <v>0</v>
      </c>
      <c r="AC239" s="23">
        <v>0</v>
      </c>
      <c r="AD239" s="23">
        <v>0</v>
      </c>
      <c r="AE239" s="23">
        <v>0</v>
      </c>
      <c r="AF239" s="23">
        <v>12.73</v>
      </c>
      <c r="AG239" s="23">
        <v>0</v>
      </c>
      <c r="AH239" s="24" t="s">
        <v>1457</v>
      </c>
      <c r="AI239" s="22">
        <v>3</v>
      </c>
      <c r="AJ239" s="22">
        <v>3</v>
      </c>
      <c r="AK239" s="24" t="s">
        <v>1456</v>
      </c>
      <c r="AL239" s="24" t="s">
        <v>1457</v>
      </c>
      <c r="AM239" s="24" t="s">
        <v>1457</v>
      </c>
      <c r="AN239" s="22">
        <v>0</v>
      </c>
      <c r="AO239" s="22">
        <v>0</v>
      </c>
      <c r="AP239" s="22">
        <v>457</v>
      </c>
      <c r="AQ239" s="22">
        <v>1396.16</v>
      </c>
      <c r="AR239" s="22">
        <v>0</v>
      </c>
      <c r="AS239" s="22">
        <v>0</v>
      </c>
      <c r="AT239" s="22">
        <v>0</v>
      </c>
      <c r="AU239" s="22">
        <v>0</v>
      </c>
      <c r="AV239" s="22">
        <v>0</v>
      </c>
      <c r="AW239" s="22">
        <v>0</v>
      </c>
      <c r="AX239" s="22">
        <v>0</v>
      </c>
      <c r="AY239" s="22">
        <v>0</v>
      </c>
      <c r="AZ239" s="24" t="s">
        <v>1682</v>
      </c>
      <c r="BA239" s="22">
        <v>17</v>
      </c>
      <c r="BB239" s="22">
        <v>15</v>
      </c>
      <c r="BC239" s="22">
        <v>29800</v>
      </c>
      <c r="BD239" s="22">
        <v>8666000</v>
      </c>
      <c r="BE239" s="22">
        <v>0</v>
      </c>
      <c r="BF239" s="22">
        <v>0</v>
      </c>
      <c r="BG239" s="22">
        <v>8695800</v>
      </c>
      <c r="BH239" s="22">
        <v>0</v>
      </c>
      <c r="BI239" s="22">
        <v>1</v>
      </c>
      <c r="BJ239" s="22">
        <v>0</v>
      </c>
      <c r="BK239" s="22">
        <v>1</v>
      </c>
      <c r="BL239" s="22">
        <v>48</v>
      </c>
      <c r="BM239" s="22">
        <v>1</v>
      </c>
      <c r="BN239" s="22">
        <v>0</v>
      </c>
      <c r="BO239" s="22">
        <v>0</v>
      </c>
      <c r="BP239" s="22">
        <v>0</v>
      </c>
      <c r="BQ239" s="22">
        <v>0</v>
      </c>
    </row>
    <row r="240" spans="1:69" x14ac:dyDescent="0.35">
      <c r="A240" s="22" t="s">
        <v>114</v>
      </c>
      <c r="B240" s="22" t="s">
        <v>507</v>
      </c>
      <c r="C240" s="22" t="s">
        <v>586</v>
      </c>
      <c r="D240" s="22" t="s">
        <v>587</v>
      </c>
      <c r="E240" s="22">
        <v>2</v>
      </c>
      <c r="F240" s="22">
        <v>85</v>
      </c>
      <c r="G240" s="22">
        <v>0</v>
      </c>
      <c r="H240" s="23">
        <v>3.4</v>
      </c>
      <c r="I240" s="24" t="s">
        <v>1456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24" t="s">
        <v>1456</v>
      </c>
      <c r="Q240" s="24" t="s">
        <v>1456</v>
      </c>
      <c r="R240" s="23">
        <v>0</v>
      </c>
      <c r="S240" s="22">
        <v>0</v>
      </c>
      <c r="T240" s="24"/>
      <c r="U240" s="23">
        <v>3.47</v>
      </c>
      <c r="V240" s="23">
        <v>0</v>
      </c>
      <c r="W240" s="23">
        <v>0</v>
      </c>
      <c r="X240" s="23">
        <v>0</v>
      </c>
      <c r="Y240" s="23">
        <v>0</v>
      </c>
      <c r="Z240" s="23">
        <v>3.47</v>
      </c>
      <c r="AA240" s="23">
        <v>3.12</v>
      </c>
      <c r="AB240" s="23">
        <v>0</v>
      </c>
      <c r="AC240" s="23">
        <v>0</v>
      </c>
      <c r="AD240" s="23">
        <v>0</v>
      </c>
      <c r="AE240" s="23">
        <v>0</v>
      </c>
      <c r="AF240" s="23">
        <v>3.12</v>
      </c>
      <c r="AG240" s="23">
        <v>1.44</v>
      </c>
      <c r="AH240" s="24" t="s">
        <v>1457</v>
      </c>
      <c r="AI240" s="22">
        <v>25</v>
      </c>
      <c r="AJ240" s="22">
        <v>25</v>
      </c>
      <c r="AK240" s="24" t="s">
        <v>1457</v>
      </c>
      <c r="AL240" s="24" t="s">
        <v>1457</v>
      </c>
      <c r="AM240" s="24" t="s">
        <v>1457</v>
      </c>
      <c r="AN240" s="22">
        <v>0</v>
      </c>
      <c r="AO240" s="22">
        <v>0</v>
      </c>
      <c r="AP240" s="22">
        <v>146</v>
      </c>
      <c r="AQ240" s="22">
        <v>5100</v>
      </c>
      <c r="AR240" s="22">
        <v>0</v>
      </c>
      <c r="AS240" s="22">
        <v>0</v>
      </c>
      <c r="AT240" s="22">
        <v>0</v>
      </c>
      <c r="AU240" s="22">
        <v>0</v>
      </c>
      <c r="AV240" s="22">
        <v>0</v>
      </c>
      <c r="AW240" s="22">
        <v>0</v>
      </c>
      <c r="AX240" s="22">
        <v>0</v>
      </c>
      <c r="AY240" s="22">
        <v>0</v>
      </c>
      <c r="AZ240" s="24" t="s">
        <v>1683</v>
      </c>
      <c r="BA240" s="22">
        <v>2</v>
      </c>
      <c r="BB240" s="22">
        <v>2</v>
      </c>
      <c r="BC240" s="22">
        <v>6000</v>
      </c>
      <c r="BD240" s="22">
        <v>0</v>
      </c>
      <c r="BE240" s="22">
        <v>0</v>
      </c>
      <c r="BF240" s="22">
        <v>0</v>
      </c>
      <c r="BG240" s="22">
        <v>6000</v>
      </c>
      <c r="BH240" s="22">
        <v>0</v>
      </c>
      <c r="BI240" s="22">
        <v>1</v>
      </c>
      <c r="BJ240" s="22">
        <v>0</v>
      </c>
      <c r="BK240" s="22">
        <v>0</v>
      </c>
      <c r="BL240" s="22">
        <v>0</v>
      </c>
      <c r="BM240" s="22">
        <v>0</v>
      </c>
      <c r="BN240" s="22">
        <v>0</v>
      </c>
      <c r="BO240" s="22">
        <v>0</v>
      </c>
      <c r="BP240" s="22">
        <v>0</v>
      </c>
      <c r="BQ240" s="22">
        <v>0</v>
      </c>
    </row>
    <row r="241" spans="1:69" x14ac:dyDescent="0.35">
      <c r="A241" s="22" t="s">
        <v>114</v>
      </c>
      <c r="B241" s="22" t="s">
        <v>507</v>
      </c>
      <c r="C241" s="22" t="s">
        <v>588</v>
      </c>
      <c r="D241" s="22" t="s">
        <v>589</v>
      </c>
      <c r="E241" s="22">
        <v>4</v>
      </c>
      <c r="F241" s="22">
        <v>198</v>
      </c>
      <c r="G241" s="22">
        <v>0</v>
      </c>
      <c r="H241" s="23">
        <v>20</v>
      </c>
      <c r="I241" s="24" t="s">
        <v>1456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4" t="s">
        <v>1456</v>
      </c>
      <c r="Q241" s="24" t="s">
        <v>1456</v>
      </c>
      <c r="R241" s="23">
        <v>0</v>
      </c>
      <c r="S241" s="22">
        <v>0</v>
      </c>
      <c r="T241" s="24"/>
      <c r="U241" s="23">
        <v>5</v>
      </c>
      <c r="V241" s="23">
        <v>0</v>
      </c>
      <c r="W241" s="23">
        <v>0</v>
      </c>
      <c r="X241" s="23">
        <v>0</v>
      </c>
      <c r="Y241" s="23">
        <v>0</v>
      </c>
      <c r="Z241" s="23">
        <v>5</v>
      </c>
      <c r="AA241" s="23">
        <v>6</v>
      </c>
      <c r="AB241" s="23">
        <v>0</v>
      </c>
      <c r="AC241" s="23">
        <v>0</v>
      </c>
      <c r="AD241" s="23">
        <v>0</v>
      </c>
      <c r="AE241" s="23">
        <v>0</v>
      </c>
      <c r="AF241" s="23">
        <v>6</v>
      </c>
      <c r="AG241" s="23">
        <v>0</v>
      </c>
      <c r="AH241" s="24" t="s">
        <v>1457</v>
      </c>
      <c r="AI241" s="22">
        <v>3</v>
      </c>
      <c r="AJ241" s="22">
        <v>1</v>
      </c>
      <c r="AK241" s="24" t="s">
        <v>1457</v>
      </c>
      <c r="AL241" s="24" t="s">
        <v>1457</v>
      </c>
      <c r="AM241" s="24" t="s">
        <v>1456</v>
      </c>
      <c r="AN241" s="22">
        <v>0</v>
      </c>
      <c r="AO241" s="22">
        <v>0</v>
      </c>
      <c r="AP241" s="22">
        <v>223</v>
      </c>
      <c r="AQ241" s="22">
        <v>77718</v>
      </c>
      <c r="AR241" s="22">
        <v>0</v>
      </c>
      <c r="AS241" s="22">
        <v>0</v>
      </c>
      <c r="AT241" s="22">
        <v>0</v>
      </c>
      <c r="AU241" s="22">
        <v>0</v>
      </c>
      <c r="AV241" s="22">
        <v>0</v>
      </c>
      <c r="AW241" s="22">
        <v>0</v>
      </c>
      <c r="AX241" s="22">
        <v>0</v>
      </c>
      <c r="AY241" s="22">
        <v>0</v>
      </c>
      <c r="AZ241" s="24"/>
      <c r="BA241" s="22">
        <v>4</v>
      </c>
      <c r="BB241" s="22">
        <v>4</v>
      </c>
      <c r="BC241" s="22">
        <v>15260</v>
      </c>
      <c r="BD241" s="22">
        <v>14000</v>
      </c>
      <c r="BE241" s="22">
        <v>0</v>
      </c>
      <c r="BF241" s="22">
        <v>0</v>
      </c>
      <c r="BG241" s="22">
        <v>29260</v>
      </c>
      <c r="BH241" s="22">
        <v>4</v>
      </c>
      <c r="BI241" s="22">
        <v>2</v>
      </c>
      <c r="BJ241" s="22">
        <v>0</v>
      </c>
      <c r="BK241" s="22">
        <v>1</v>
      </c>
      <c r="BL241" s="22">
        <v>19</v>
      </c>
      <c r="BM241" s="22">
        <v>1</v>
      </c>
      <c r="BN241" s="22">
        <v>0</v>
      </c>
      <c r="BO241" s="22">
        <v>0</v>
      </c>
      <c r="BP241" s="22">
        <v>0</v>
      </c>
      <c r="BQ241" s="22">
        <v>0</v>
      </c>
    </row>
    <row r="242" spans="1:69" x14ac:dyDescent="0.35">
      <c r="A242" s="22" t="s">
        <v>114</v>
      </c>
      <c r="B242" s="22" t="s">
        <v>507</v>
      </c>
      <c r="C242" s="22" t="s">
        <v>590</v>
      </c>
      <c r="D242" s="22" t="s">
        <v>591</v>
      </c>
      <c r="E242" s="22">
        <v>3</v>
      </c>
      <c r="F242" s="22">
        <v>136</v>
      </c>
      <c r="G242" s="22">
        <v>0</v>
      </c>
      <c r="H242" s="23">
        <v>11</v>
      </c>
      <c r="I242" s="24" t="s">
        <v>1456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4" t="s">
        <v>1456</v>
      </c>
      <c r="Q242" s="24" t="s">
        <v>1456</v>
      </c>
      <c r="R242" s="23">
        <v>0</v>
      </c>
      <c r="S242" s="22">
        <v>0</v>
      </c>
      <c r="T242" s="24"/>
      <c r="U242" s="23">
        <v>16.100000000000001</v>
      </c>
      <c r="V242" s="23">
        <v>0</v>
      </c>
      <c r="W242" s="23">
        <v>0</v>
      </c>
      <c r="X242" s="23">
        <v>0</v>
      </c>
      <c r="Y242" s="23">
        <v>0</v>
      </c>
      <c r="Z242" s="23">
        <v>16.100000000000001</v>
      </c>
      <c r="AA242" s="23">
        <v>9.2449999999999992</v>
      </c>
      <c r="AB242" s="23">
        <v>0</v>
      </c>
      <c r="AC242" s="23">
        <v>0</v>
      </c>
      <c r="AD242" s="23">
        <v>0</v>
      </c>
      <c r="AE242" s="23">
        <v>0</v>
      </c>
      <c r="AF242" s="23">
        <v>9.2449999999999992</v>
      </c>
      <c r="AG242" s="23">
        <v>0</v>
      </c>
      <c r="AH242" s="24" t="s">
        <v>1457</v>
      </c>
      <c r="AI242" s="22">
        <v>44</v>
      </c>
      <c r="AJ242" s="22">
        <v>42</v>
      </c>
      <c r="AK242" s="24" t="s">
        <v>1456</v>
      </c>
      <c r="AL242" s="24" t="s">
        <v>1457</v>
      </c>
      <c r="AM242" s="24" t="s">
        <v>1457</v>
      </c>
      <c r="AN242" s="22">
        <v>33</v>
      </c>
      <c r="AO242" s="22">
        <v>0</v>
      </c>
      <c r="AP242" s="22">
        <v>132</v>
      </c>
      <c r="AQ242" s="22">
        <v>7910</v>
      </c>
      <c r="AR242" s="22">
        <v>0</v>
      </c>
      <c r="AS242" s="22">
        <v>0</v>
      </c>
      <c r="AT242" s="22">
        <v>0</v>
      </c>
      <c r="AU242" s="22">
        <v>0</v>
      </c>
      <c r="AV242" s="22">
        <v>0</v>
      </c>
      <c r="AW242" s="22">
        <v>0</v>
      </c>
      <c r="AX242" s="22">
        <v>0</v>
      </c>
      <c r="AY242" s="22">
        <v>0</v>
      </c>
      <c r="AZ242" s="24"/>
      <c r="BA242" s="22">
        <v>14</v>
      </c>
      <c r="BB242" s="22">
        <v>14</v>
      </c>
      <c r="BC242" s="22">
        <v>391600</v>
      </c>
      <c r="BD242" s="22">
        <v>0</v>
      </c>
      <c r="BE242" s="22">
        <v>0</v>
      </c>
      <c r="BF242" s="22">
        <v>0</v>
      </c>
      <c r="BG242" s="22">
        <v>391600</v>
      </c>
      <c r="BH242" s="22">
        <v>4</v>
      </c>
      <c r="BI242" s="22">
        <v>21</v>
      </c>
      <c r="BJ242" s="22">
        <v>0</v>
      </c>
      <c r="BK242" s="22">
        <v>1</v>
      </c>
      <c r="BL242" s="22">
        <v>5</v>
      </c>
      <c r="BM242" s="22">
        <v>1</v>
      </c>
      <c r="BN242" s="22">
        <v>0</v>
      </c>
      <c r="BO242" s="22">
        <v>0</v>
      </c>
      <c r="BP242" s="22">
        <v>0</v>
      </c>
      <c r="BQ242" s="22">
        <v>0</v>
      </c>
    </row>
    <row r="243" spans="1:69" x14ac:dyDescent="0.35">
      <c r="A243" s="22" t="s">
        <v>114</v>
      </c>
      <c r="B243" s="22" t="s">
        <v>507</v>
      </c>
      <c r="C243" s="22" t="s">
        <v>592</v>
      </c>
      <c r="D243" s="22" t="s">
        <v>593</v>
      </c>
      <c r="E243" s="22">
        <v>1</v>
      </c>
      <c r="F243" s="22">
        <v>70</v>
      </c>
      <c r="G243" s="22">
        <v>0</v>
      </c>
      <c r="H243" s="23">
        <v>2.91</v>
      </c>
      <c r="I243" s="24" t="s">
        <v>1456</v>
      </c>
      <c r="J243" s="22">
        <v>0</v>
      </c>
      <c r="K243" s="22">
        <v>0</v>
      </c>
      <c r="L243" s="22">
        <v>0</v>
      </c>
      <c r="M243" s="22">
        <v>0</v>
      </c>
      <c r="N243" s="22">
        <v>0</v>
      </c>
      <c r="O243" s="22">
        <v>0</v>
      </c>
      <c r="P243" s="24" t="s">
        <v>1456</v>
      </c>
      <c r="Q243" s="24" t="s">
        <v>1456</v>
      </c>
      <c r="R243" s="23">
        <v>0</v>
      </c>
      <c r="S243" s="22">
        <v>0</v>
      </c>
      <c r="T243" s="24"/>
      <c r="U243" s="23">
        <v>2.8</v>
      </c>
      <c r="V243" s="23">
        <v>0</v>
      </c>
      <c r="W243" s="23">
        <v>0</v>
      </c>
      <c r="X243" s="23">
        <v>0</v>
      </c>
      <c r="Y243" s="23">
        <v>0</v>
      </c>
      <c r="Z243" s="23">
        <v>2.8</v>
      </c>
      <c r="AA243" s="23">
        <v>2.0699999999999998</v>
      </c>
      <c r="AB243" s="23">
        <v>0</v>
      </c>
      <c r="AC243" s="23">
        <v>0</v>
      </c>
      <c r="AD243" s="23">
        <v>0</v>
      </c>
      <c r="AE243" s="23">
        <v>0</v>
      </c>
      <c r="AF243" s="23">
        <v>2.0699999999999998</v>
      </c>
      <c r="AG243" s="23">
        <v>0</v>
      </c>
      <c r="AH243" s="24" t="s">
        <v>1457</v>
      </c>
      <c r="AI243" s="22">
        <v>3</v>
      </c>
      <c r="AJ243" s="22">
        <v>3</v>
      </c>
      <c r="AK243" s="24" t="s">
        <v>1456</v>
      </c>
      <c r="AL243" s="24" t="s">
        <v>1457</v>
      </c>
      <c r="AM243" s="24" t="s">
        <v>1457</v>
      </c>
      <c r="AN243" s="22">
        <v>5</v>
      </c>
      <c r="AO243" s="22">
        <v>0</v>
      </c>
      <c r="AP243" s="22">
        <v>62</v>
      </c>
      <c r="AQ243" s="22">
        <v>5455.79</v>
      </c>
      <c r="AR243" s="22">
        <v>0</v>
      </c>
      <c r="AS243" s="22">
        <v>0</v>
      </c>
      <c r="AT243" s="22">
        <v>0</v>
      </c>
      <c r="AU243" s="22">
        <v>0</v>
      </c>
      <c r="AV243" s="22">
        <v>0</v>
      </c>
      <c r="AW243" s="22">
        <v>0</v>
      </c>
      <c r="AX243" s="22">
        <v>0</v>
      </c>
      <c r="AY243" s="22">
        <v>0</v>
      </c>
      <c r="AZ243" s="24"/>
      <c r="BA243" s="22">
        <v>3</v>
      </c>
      <c r="BB243" s="22">
        <v>3</v>
      </c>
      <c r="BC243" s="22">
        <v>25000</v>
      </c>
      <c r="BD243" s="22">
        <v>0</v>
      </c>
      <c r="BE243" s="22">
        <v>0</v>
      </c>
      <c r="BF243" s="22">
        <v>0</v>
      </c>
      <c r="BG243" s="22">
        <v>25000</v>
      </c>
      <c r="BH243" s="22">
        <v>0</v>
      </c>
      <c r="BI243" s="22">
        <v>30</v>
      </c>
      <c r="BJ243" s="22">
        <v>0</v>
      </c>
      <c r="BK243" s="22">
        <v>0</v>
      </c>
      <c r="BL243" s="22">
        <v>0</v>
      </c>
      <c r="BM243" s="22">
        <v>0</v>
      </c>
      <c r="BN243" s="22">
        <v>0</v>
      </c>
      <c r="BO243" s="22">
        <v>0</v>
      </c>
      <c r="BP243" s="22">
        <v>0</v>
      </c>
      <c r="BQ243" s="22">
        <v>0</v>
      </c>
    </row>
    <row r="244" spans="1:69" x14ac:dyDescent="0.35">
      <c r="A244" s="22" t="s">
        <v>114</v>
      </c>
      <c r="B244" s="22" t="s">
        <v>507</v>
      </c>
      <c r="C244" s="22" t="s">
        <v>594</v>
      </c>
      <c r="D244" s="22" t="s">
        <v>595</v>
      </c>
      <c r="E244" s="22">
        <v>4</v>
      </c>
      <c r="F244" s="22">
        <v>63</v>
      </c>
      <c r="G244" s="22">
        <v>0</v>
      </c>
      <c r="H244" s="23">
        <v>7.29</v>
      </c>
      <c r="I244" s="24" t="s">
        <v>1456</v>
      </c>
      <c r="J244" s="22">
        <v>0</v>
      </c>
      <c r="K244" s="22">
        <v>0</v>
      </c>
      <c r="L244" s="22">
        <v>0</v>
      </c>
      <c r="M244" s="22">
        <v>0</v>
      </c>
      <c r="N244" s="22">
        <v>0</v>
      </c>
      <c r="O244" s="22">
        <v>0</v>
      </c>
      <c r="P244" s="24" t="s">
        <v>1456</v>
      </c>
      <c r="Q244" s="24" t="s">
        <v>1456</v>
      </c>
      <c r="R244" s="23">
        <v>0</v>
      </c>
      <c r="S244" s="22">
        <v>0</v>
      </c>
      <c r="T244" s="24"/>
      <c r="U244" s="23">
        <v>6.1</v>
      </c>
      <c r="V244" s="23">
        <v>0</v>
      </c>
      <c r="W244" s="23">
        <v>0</v>
      </c>
      <c r="X244" s="23">
        <v>0</v>
      </c>
      <c r="Y244" s="23">
        <v>0</v>
      </c>
      <c r="Z244" s="23">
        <v>6.1</v>
      </c>
      <c r="AA244" s="23">
        <v>4.72</v>
      </c>
      <c r="AB244" s="23">
        <v>0</v>
      </c>
      <c r="AC244" s="23">
        <v>0</v>
      </c>
      <c r="AD244" s="23">
        <v>0</v>
      </c>
      <c r="AE244" s="23">
        <v>0</v>
      </c>
      <c r="AF244" s="23">
        <v>4.72</v>
      </c>
      <c r="AG244" s="23">
        <v>0.16</v>
      </c>
      <c r="AH244" s="24" t="s">
        <v>1457</v>
      </c>
      <c r="AI244" s="22">
        <v>2</v>
      </c>
      <c r="AJ244" s="22">
        <v>2</v>
      </c>
      <c r="AK244" s="24" t="s">
        <v>1456</v>
      </c>
      <c r="AL244" s="24" t="s">
        <v>1457</v>
      </c>
      <c r="AM244" s="24" t="s">
        <v>1457</v>
      </c>
      <c r="AN244" s="22">
        <v>7</v>
      </c>
      <c r="AO244" s="22">
        <v>0</v>
      </c>
      <c r="AP244" s="22">
        <v>210</v>
      </c>
      <c r="AQ244" s="22">
        <v>27000</v>
      </c>
      <c r="AR244" s="22">
        <v>0</v>
      </c>
      <c r="AS244" s="22">
        <v>0</v>
      </c>
      <c r="AT244" s="22">
        <v>0</v>
      </c>
      <c r="AU244" s="22">
        <v>0</v>
      </c>
      <c r="AV244" s="22">
        <v>0</v>
      </c>
      <c r="AW244" s="22">
        <v>0</v>
      </c>
      <c r="AX244" s="22">
        <v>0</v>
      </c>
      <c r="AY244" s="22">
        <v>0</v>
      </c>
      <c r="AZ244" s="24" t="s">
        <v>1684</v>
      </c>
      <c r="BA244" s="22">
        <v>16</v>
      </c>
      <c r="BB244" s="22">
        <v>0</v>
      </c>
      <c r="BC244" s="22">
        <v>0</v>
      </c>
      <c r="BD244" s="22">
        <v>0</v>
      </c>
      <c r="BE244" s="22">
        <v>0</v>
      </c>
      <c r="BF244" s="22">
        <v>0</v>
      </c>
      <c r="BG244" s="22">
        <v>0</v>
      </c>
      <c r="BH244" s="22">
        <v>0</v>
      </c>
      <c r="BI244" s="22">
        <v>0</v>
      </c>
      <c r="BJ244" s="22">
        <v>0</v>
      </c>
      <c r="BK244" s="22">
        <v>1</v>
      </c>
      <c r="BL244" s="22">
        <v>34</v>
      </c>
      <c r="BM244" s="22">
        <v>2</v>
      </c>
      <c r="BN244" s="22">
        <v>0</v>
      </c>
      <c r="BO244" s="22">
        <v>0</v>
      </c>
      <c r="BP244" s="22">
        <v>0</v>
      </c>
      <c r="BQ244" s="22">
        <v>0</v>
      </c>
    </row>
    <row r="245" spans="1:69" x14ac:dyDescent="0.35">
      <c r="A245" s="22" t="s">
        <v>114</v>
      </c>
      <c r="B245" s="22" t="s">
        <v>507</v>
      </c>
      <c r="C245" s="22" t="s">
        <v>596</v>
      </c>
      <c r="D245" s="22" t="s">
        <v>597</v>
      </c>
      <c r="E245" s="22">
        <v>2</v>
      </c>
      <c r="F245" s="22">
        <v>54</v>
      </c>
      <c r="G245" s="22">
        <v>0</v>
      </c>
      <c r="H245" s="23">
        <v>5</v>
      </c>
      <c r="I245" s="24" t="s">
        <v>1456</v>
      </c>
      <c r="J245" s="22">
        <v>0</v>
      </c>
      <c r="K245" s="22">
        <v>0</v>
      </c>
      <c r="L245" s="22">
        <v>0</v>
      </c>
      <c r="M245" s="22">
        <v>0</v>
      </c>
      <c r="N245" s="22">
        <v>0</v>
      </c>
      <c r="O245" s="22">
        <v>0</v>
      </c>
      <c r="P245" s="24" t="s">
        <v>1456</v>
      </c>
      <c r="Q245" s="24" t="s">
        <v>1456</v>
      </c>
      <c r="R245" s="23">
        <v>0</v>
      </c>
      <c r="S245" s="22">
        <v>0</v>
      </c>
      <c r="T245" s="24"/>
      <c r="U245" s="23">
        <v>3.49</v>
      </c>
      <c r="V245" s="23">
        <v>0</v>
      </c>
      <c r="W245" s="23">
        <v>0</v>
      </c>
      <c r="X245" s="23">
        <v>0</v>
      </c>
      <c r="Y245" s="23">
        <v>0</v>
      </c>
      <c r="Z245" s="23">
        <v>3.49</v>
      </c>
      <c r="AA245" s="23">
        <v>3.49</v>
      </c>
      <c r="AB245" s="23">
        <v>0</v>
      </c>
      <c r="AC245" s="23">
        <v>0</v>
      </c>
      <c r="AD245" s="23">
        <v>0</v>
      </c>
      <c r="AE245" s="23">
        <v>0</v>
      </c>
      <c r="AF245" s="23">
        <v>3.49</v>
      </c>
      <c r="AG245" s="23">
        <v>0</v>
      </c>
      <c r="AH245" s="24" t="s">
        <v>1457</v>
      </c>
      <c r="AI245" s="22">
        <v>4</v>
      </c>
      <c r="AJ245" s="22">
        <v>3</v>
      </c>
      <c r="AK245" s="24" t="s">
        <v>1456</v>
      </c>
      <c r="AL245" s="24" t="s">
        <v>1457</v>
      </c>
      <c r="AM245" s="24" t="s">
        <v>1457</v>
      </c>
      <c r="AN245" s="22">
        <v>9</v>
      </c>
      <c r="AO245" s="22">
        <v>0</v>
      </c>
      <c r="AP245" s="22">
        <v>86</v>
      </c>
      <c r="AQ245" s="22">
        <v>3840</v>
      </c>
      <c r="AR245" s="22">
        <v>0</v>
      </c>
      <c r="AS245" s="22">
        <v>0</v>
      </c>
      <c r="AT245" s="22">
        <v>0</v>
      </c>
      <c r="AU245" s="22">
        <v>0</v>
      </c>
      <c r="AV245" s="22">
        <v>0</v>
      </c>
      <c r="AW245" s="22">
        <v>0</v>
      </c>
      <c r="AX245" s="22">
        <v>0</v>
      </c>
      <c r="AY245" s="22">
        <v>0</v>
      </c>
      <c r="AZ245" s="24" t="s">
        <v>1685</v>
      </c>
      <c r="BA245" s="22">
        <v>2</v>
      </c>
      <c r="BB245" s="22">
        <v>1</v>
      </c>
      <c r="BC245" s="22">
        <v>800</v>
      </c>
      <c r="BD245" s="22">
        <v>0</v>
      </c>
      <c r="BE245" s="22">
        <v>0</v>
      </c>
      <c r="BF245" s="22">
        <v>0</v>
      </c>
      <c r="BG245" s="22">
        <v>800</v>
      </c>
      <c r="BH245" s="22">
        <v>0</v>
      </c>
      <c r="BI245" s="22">
        <v>8</v>
      </c>
      <c r="BJ245" s="22">
        <v>0</v>
      </c>
      <c r="BK245" s="22">
        <v>0</v>
      </c>
      <c r="BL245" s="22">
        <v>0</v>
      </c>
      <c r="BM245" s="22">
        <v>0</v>
      </c>
      <c r="BN245" s="22">
        <v>0</v>
      </c>
      <c r="BO245" s="22">
        <v>0</v>
      </c>
      <c r="BP245" s="22">
        <v>0</v>
      </c>
      <c r="BQ245" s="22">
        <v>0</v>
      </c>
    </row>
    <row r="246" spans="1:69" x14ac:dyDescent="0.35">
      <c r="A246" s="22" t="s">
        <v>114</v>
      </c>
      <c r="B246" s="22" t="s">
        <v>507</v>
      </c>
      <c r="C246" s="22" t="s">
        <v>598</v>
      </c>
      <c r="D246" s="22" t="s">
        <v>599</v>
      </c>
      <c r="E246" s="22">
        <v>1</v>
      </c>
      <c r="F246" s="22">
        <v>84</v>
      </c>
      <c r="G246" s="22">
        <v>0</v>
      </c>
      <c r="H246" s="23">
        <v>5</v>
      </c>
      <c r="I246" s="24" t="s">
        <v>1456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4" t="s">
        <v>1456</v>
      </c>
      <c r="Q246" s="24" t="s">
        <v>1456</v>
      </c>
      <c r="R246" s="23">
        <v>0</v>
      </c>
      <c r="S246" s="22">
        <v>0</v>
      </c>
      <c r="T246" s="24"/>
      <c r="U246" s="23">
        <v>6.5</v>
      </c>
      <c r="V246" s="23">
        <v>0</v>
      </c>
      <c r="W246" s="23">
        <v>0</v>
      </c>
      <c r="X246" s="23">
        <v>0</v>
      </c>
      <c r="Y246" s="23">
        <v>0</v>
      </c>
      <c r="Z246" s="23">
        <v>6.5</v>
      </c>
      <c r="AA246" s="23">
        <v>7.7</v>
      </c>
      <c r="AB246" s="23">
        <v>0</v>
      </c>
      <c r="AC246" s="23">
        <v>0</v>
      </c>
      <c r="AD246" s="23">
        <v>0</v>
      </c>
      <c r="AE246" s="23">
        <v>0</v>
      </c>
      <c r="AF246" s="23">
        <v>7.7</v>
      </c>
      <c r="AG246" s="23">
        <v>1</v>
      </c>
      <c r="AH246" s="24" t="s">
        <v>1457</v>
      </c>
      <c r="AI246" s="22">
        <v>24</v>
      </c>
      <c r="AJ246" s="22">
        <v>21</v>
      </c>
      <c r="AK246" s="24" t="s">
        <v>1456</v>
      </c>
      <c r="AL246" s="24" t="s">
        <v>1457</v>
      </c>
      <c r="AM246" s="24" t="s">
        <v>1457</v>
      </c>
      <c r="AN246" s="22">
        <v>29</v>
      </c>
      <c r="AO246" s="22">
        <v>0</v>
      </c>
      <c r="AP246" s="22">
        <v>86</v>
      </c>
      <c r="AQ246" s="22">
        <v>4095</v>
      </c>
      <c r="AR246" s="22">
        <v>1</v>
      </c>
      <c r="AS246" s="22">
        <v>1</v>
      </c>
      <c r="AT246" s="22">
        <v>0</v>
      </c>
      <c r="AU246" s="22">
        <v>0</v>
      </c>
      <c r="AV246" s="22">
        <v>0</v>
      </c>
      <c r="AW246" s="22">
        <v>0</v>
      </c>
      <c r="AX246" s="22">
        <v>0</v>
      </c>
      <c r="AY246" s="22">
        <v>0</v>
      </c>
      <c r="AZ246" s="24"/>
      <c r="BA246" s="22">
        <v>8</v>
      </c>
      <c r="BB246" s="22">
        <v>8</v>
      </c>
      <c r="BC246" s="22">
        <v>300000</v>
      </c>
      <c r="BD246" s="22">
        <v>0</v>
      </c>
      <c r="BE246" s="22">
        <v>0</v>
      </c>
      <c r="BF246" s="22">
        <v>0</v>
      </c>
      <c r="BG246" s="22">
        <v>300000</v>
      </c>
      <c r="BH246" s="22">
        <v>3</v>
      </c>
      <c r="BI246" s="22">
        <v>15</v>
      </c>
      <c r="BJ246" s="22">
        <v>0</v>
      </c>
      <c r="BK246" s="22">
        <v>1</v>
      </c>
      <c r="BL246" s="22">
        <v>2</v>
      </c>
      <c r="BM246" s="22">
        <v>1</v>
      </c>
      <c r="BN246" s="22">
        <v>0</v>
      </c>
      <c r="BO246" s="22">
        <v>0</v>
      </c>
      <c r="BP246" s="22">
        <v>0</v>
      </c>
      <c r="BQ246" s="22">
        <v>0</v>
      </c>
    </row>
    <row r="247" spans="1:69" x14ac:dyDescent="0.35">
      <c r="A247" s="22" t="s">
        <v>114</v>
      </c>
      <c r="B247" s="22" t="s">
        <v>507</v>
      </c>
      <c r="C247" s="22" t="s">
        <v>600</v>
      </c>
      <c r="D247" s="22" t="s">
        <v>601</v>
      </c>
      <c r="E247" s="22">
        <v>5</v>
      </c>
      <c r="F247" s="22">
        <v>300</v>
      </c>
      <c r="G247" s="22">
        <v>0</v>
      </c>
      <c r="H247" s="23">
        <v>12.5</v>
      </c>
      <c r="I247" s="24" t="s">
        <v>1456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4" t="s">
        <v>1456</v>
      </c>
      <c r="Q247" s="24" t="s">
        <v>1456</v>
      </c>
      <c r="R247" s="23">
        <v>0</v>
      </c>
      <c r="S247" s="22">
        <v>0</v>
      </c>
      <c r="T247" s="24"/>
      <c r="U247" s="23">
        <v>5</v>
      </c>
      <c r="V247" s="23">
        <v>0</v>
      </c>
      <c r="W247" s="23">
        <v>0</v>
      </c>
      <c r="X247" s="23">
        <v>0</v>
      </c>
      <c r="Y247" s="23">
        <v>0</v>
      </c>
      <c r="Z247" s="23">
        <v>5</v>
      </c>
      <c r="AA247" s="23">
        <v>5</v>
      </c>
      <c r="AB247" s="23">
        <v>0</v>
      </c>
      <c r="AC247" s="23">
        <v>0</v>
      </c>
      <c r="AD247" s="23">
        <v>0</v>
      </c>
      <c r="AE247" s="23">
        <v>0</v>
      </c>
      <c r="AF247" s="23">
        <v>5</v>
      </c>
      <c r="AG247" s="23">
        <v>0.49</v>
      </c>
      <c r="AH247" s="24" t="s">
        <v>1457</v>
      </c>
      <c r="AI247" s="22">
        <v>2</v>
      </c>
      <c r="AJ247" s="22">
        <v>2</v>
      </c>
      <c r="AK247" s="24" t="s">
        <v>1457</v>
      </c>
      <c r="AL247" s="24" t="s">
        <v>1457</v>
      </c>
      <c r="AM247" s="24" t="s">
        <v>1457</v>
      </c>
      <c r="AN247" s="22">
        <v>16</v>
      </c>
      <c r="AO247" s="22">
        <v>0</v>
      </c>
      <c r="AP247" s="22">
        <v>181</v>
      </c>
      <c r="AQ247" s="22">
        <v>9254.18</v>
      </c>
      <c r="AR247" s="22">
        <v>0</v>
      </c>
      <c r="AS247" s="22">
        <v>0</v>
      </c>
      <c r="AT247" s="22">
        <v>0</v>
      </c>
      <c r="AU247" s="22">
        <v>0</v>
      </c>
      <c r="AV247" s="22">
        <v>0</v>
      </c>
      <c r="AW247" s="22">
        <v>0</v>
      </c>
      <c r="AX247" s="22">
        <v>0</v>
      </c>
      <c r="AY247" s="22">
        <v>0</v>
      </c>
      <c r="AZ247" s="24" t="s">
        <v>1686</v>
      </c>
      <c r="BA247" s="22">
        <v>5</v>
      </c>
      <c r="BB247" s="22">
        <v>5</v>
      </c>
      <c r="BC247" s="22">
        <v>3000</v>
      </c>
      <c r="BD247" s="22">
        <v>10000</v>
      </c>
      <c r="BE247" s="22">
        <v>0</v>
      </c>
      <c r="BF247" s="22">
        <v>0</v>
      </c>
      <c r="BG247" s="22">
        <v>13000</v>
      </c>
      <c r="BH247" s="22">
        <v>0</v>
      </c>
      <c r="BI247" s="22">
        <v>17</v>
      </c>
      <c r="BJ247" s="22">
        <v>0</v>
      </c>
      <c r="BK247" s="22">
        <v>0</v>
      </c>
      <c r="BL247" s="22">
        <v>0</v>
      </c>
      <c r="BM247" s="22">
        <v>0</v>
      </c>
      <c r="BN247" s="22">
        <v>0</v>
      </c>
      <c r="BO247" s="22">
        <v>0</v>
      </c>
      <c r="BP247" s="22">
        <v>0</v>
      </c>
      <c r="BQ247" s="22">
        <v>0</v>
      </c>
    </row>
    <row r="248" spans="1:69" x14ac:dyDescent="0.35">
      <c r="A248" s="22" t="s">
        <v>114</v>
      </c>
      <c r="B248" s="22" t="s">
        <v>507</v>
      </c>
      <c r="C248" s="22" t="s">
        <v>602</v>
      </c>
      <c r="D248" s="22" t="s">
        <v>603</v>
      </c>
      <c r="E248" s="22">
        <v>3</v>
      </c>
      <c r="F248" s="22">
        <v>167</v>
      </c>
      <c r="G248" s="22">
        <v>0</v>
      </c>
      <c r="H248" s="23">
        <v>12.01</v>
      </c>
      <c r="I248" s="24" t="s">
        <v>1456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4" t="s">
        <v>1456</v>
      </c>
      <c r="Q248" s="24" t="s">
        <v>1456</v>
      </c>
      <c r="R248" s="23">
        <v>0</v>
      </c>
      <c r="S248" s="22">
        <v>0</v>
      </c>
      <c r="T248" s="24"/>
      <c r="U248" s="23">
        <v>0</v>
      </c>
      <c r="V248" s="23">
        <v>0</v>
      </c>
      <c r="W248" s="23">
        <v>0</v>
      </c>
      <c r="X248" s="23">
        <v>6.51</v>
      </c>
      <c r="Y248" s="23">
        <v>0</v>
      </c>
      <c r="Z248" s="23">
        <v>6.51</v>
      </c>
      <c r="AA248" s="23">
        <v>5.15</v>
      </c>
      <c r="AB248" s="23">
        <v>0</v>
      </c>
      <c r="AC248" s="23">
        <v>0</v>
      </c>
      <c r="AD248" s="23">
        <v>0</v>
      </c>
      <c r="AE248" s="23">
        <v>0</v>
      </c>
      <c r="AF248" s="23">
        <v>5.15</v>
      </c>
      <c r="AG248" s="23">
        <v>0</v>
      </c>
      <c r="AH248" s="24" t="s">
        <v>1457</v>
      </c>
      <c r="AI248" s="22">
        <v>7</v>
      </c>
      <c r="AJ248" s="22">
        <v>7</v>
      </c>
      <c r="AK248" s="24" t="s">
        <v>1456</v>
      </c>
      <c r="AL248" s="24" t="s">
        <v>1457</v>
      </c>
      <c r="AM248" s="24" t="s">
        <v>1457</v>
      </c>
      <c r="AN248" s="22">
        <v>7</v>
      </c>
      <c r="AO248" s="22">
        <v>0</v>
      </c>
      <c r="AP248" s="22">
        <v>215</v>
      </c>
      <c r="AQ248" s="22">
        <v>4800</v>
      </c>
      <c r="AR248" s="22">
        <v>2</v>
      </c>
      <c r="AS248" s="22">
        <v>0</v>
      </c>
      <c r="AT248" s="22">
        <v>2</v>
      </c>
      <c r="AU248" s="22">
        <v>0</v>
      </c>
      <c r="AV248" s="22">
        <v>0</v>
      </c>
      <c r="AW248" s="22">
        <v>0</v>
      </c>
      <c r="AX248" s="22">
        <v>0</v>
      </c>
      <c r="AY248" s="22">
        <v>0</v>
      </c>
      <c r="AZ248" s="24" t="s">
        <v>1687</v>
      </c>
      <c r="BA248" s="22">
        <v>0</v>
      </c>
      <c r="BB248" s="22">
        <v>0</v>
      </c>
      <c r="BC248" s="22">
        <v>0</v>
      </c>
      <c r="BD248" s="22">
        <v>0</v>
      </c>
      <c r="BE248" s="22">
        <v>0</v>
      </c>
      <c r="BF248" s="22">
        <v>0</v>
      </c>
      <c r="BG248" s="22">
        <v>0</v>
      </c>
      <c r="BH248" s="22">
        <v>0</v>
      </c>
      <c r="BI248" s="22">
        <v>0</v>
      </c>
      <c r="BJ248" s="22">
        <v>0</v>
      </c>
      <c r="BK248" s="22">
        <v>0</v>
      </c>
      <c r="BL248" s="22">
        <v>0</v>
      </c>
      <c r="BM248" s="22">
        <v>0</v>
      </c>
      <c r="BN248" s="22">
        <v>0</v>
      </c>
      <c r="BO248" s="22">
        <v>0</v>
      </c>
      <c r="BP248" s="22">
        <v>0</v>
      </c>
      <c r="BQ248" s="22">
        <v>0</v>
      </c>
    </row>
    <row r="249" spans="1:69" x14ac:dyDescent="0.35">
      <c r="A249" s="22" t="s">
        <v>114</v>
      </c>
      <c r="B249" s="22" t="s">
        <v>507</v>
      </c>
      <c r="C249" s="22" t="s">
        <v>604</v>
      </c>
      <c r="D249" s="22" t="s">
        <v>605</v>
      </c>
      <c r="E249" s="22">
        <v>2</v>
      </c>
      <c r="F249" s="22">
        <v>78</v>
      </c>
      <c r="G249" s="22">
        <v>0</v>
      </c>
      <c r="H249" s="23">
        <v>6.8</v>
      </c>
      <c r="I249" s="24" t="s">
        <v>1456</v>
      </c>
      <c r="J249" s="22">
        <v>0</v>
      </c>
      <c r="K249" s="22">
        <v>0</v>
      </c>
      <c r="L249" s="22">
        <v>0</v>
      </c>
      <c r="M249" s="22">
        <v>0</v>
      </c>
      <c r="N249" s="22">
        <v>0</v>
      </c>
      <c r="O249" s="22">
        <v>0</v>
      </c>
      <c r="P249" s="24" t="s">
        <v>1456</v>
      </c>
      <c r="Q249" s="24" t="s">
        <v>1456</v>
      </c>
      <c r="R249" s="23">
        <v>0</v>
      </c>
      <c r="S249" s="22">
        <v>0</v>
      </c>
      <c r="T249" s="24"/>
      <c r="U249" s="23">
        <v>5.2</v>
      </c>
      <c r="V249" s="23">
        <v>0</v>
      </c>
      <c r="W249" s="23">
        <v>0</v>
      </c>
      <c r="X249" s="23">
        <v>0</v>
      </c>
      <c r="Y249" s="23">
        <v>0</v>
      </c>
      <c r="Z249" s="23">
        <v>5.2</v>
      </c>
      <c r="AA249" s="23">
        <v>0</v>
      </c>
      <c r="AB249" s="23">
        <v>6.4</v>
      </c>
      <c r="AC249" s="23">
        <v>0</v>
      </c>
      <c r="AD249" s="23">
        <v>0</v>
      </c>
      <c r="AE249" s="23">
        <v>0</v>
      </c>
      <c r="AF249" s="23">
        <v>6.4</v>
      </c>
      <c r="AG249" s="23">
        <v>0</v>
      </c>
      <c r="AH249" s="24" t="s">
        <v>1457</v>
      </c>
      <c r="AI249" s="22">
        <v>7</v>
      </c>
      <c r="AJ249" s="22">
        <v>3</v>
      </c>
      <c r="AK249" s="24" t="s">
        <v>1456</v>
      </c>
      <c r="AL249" s="24" t="s">
        <v>1456</v>
      </c>
      <c r="AM249" s="24" t="s">
        <v>1456</v>
      </c>
      <c r="AN249" s="22">
        <v>0</v>
      </c>
      <c r="AO249" s="22">
        <v>0</v>
      </c>
      <c r="AP249" s="22">
        <v>125</v>
      </c>
      <c r="AQ249" s="22">
        <v>4376.38</v>
      </c>
      <c r="AR249" s="22">
        <v>0</v>
      </c>
      <c r="AS249" s="22">
        <v>0</v>
      </c>
      <c r="AT249" s="22">
        <v>0</v>
      </c>
      <c r="AU249" s="22">
        <v>0</v>
      </c>
      <c r="AV249" s="22">
        <v>0</v>
      </c>
      <c r="AW249" s="22">
        <v>0</v>
      </c>
      <c r="AX249" s="22">
        <v>0</v>
      </c>
      <c r="AY249" s="22">
        <v>0</v>
      </c>
      <c r="AZ249" s="24" t="s">
        <v>1688</v>
      </c>
      <c r="BA249" s="22">
        <v>4</v>
      </c>
      <c r="BB249" s="22">
        <v>4</v>
      </c>
      <c r="BC249" s="22">
        <v>25000</v>
      </c>
      <c r="BD249" s="22">
        <v>55000</v>
      </c>
      <c r="BE249" s="22">
        <v>0</v>
      </c>
      <c r="BF249" s="22">
        <v>0</v>
      </c>
      <c r="BG249" s="22">
        <v>80000</v>
      </c>
      <c r="BH249" s="22">
        <v>3</v>
      </c>
      <c r="BI249" s="22">
        <v>0</v>
      </c>
      <c r="BJ249" s="22">
        <v>0</v>
      </c>
      <c r="BK249" s="22">
        <v>0</v>
      </c>
      <c r="BL249" s="22">
        <v>0</v>
      </c>
      <c r="BM249" s="22">
        <v>0</v>
      </c>
      <c r="BN249" s="22">
        <v>0</v>
      </c>
      <c r="BO249" s="22">
        <v>0</v>
      </c>
      <c r="BP249" s="22">
        <v>0</v>
      </c>
      <c r="BQ249" s="22">
        <v>0</v>
      </c>
    </row>
    <row r="250" spans="1:69" x14ac:dyDescent="0.35">
      <c r="A250" s="22" t="s">
        <v>114</v>
      </c>
      <c r="B250" s="22" t="s">
        <v>507</v>
      </c>
      <c r="C250" s="22" t="s">
        <v>606</v>
      </c>
      <c r="D250" s="22" t="s">
        <v>607</v>
      </c>
      <c r="E250" s="22">
        <v>1</v>
      </c>
      <c r="F250" s="22">
        <v>54</v>
      </c>
      <c r="G250" s="22">
        <v>0</v>
      </c>
      <c r="H250" s="23">
        <v>4.4000000000000004</v>
      </c>
      <c r="I250" s="24" t="s">
        <v>1456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0</v>
      </c>
      <c r="P250" s="24" t="s">
        <v>1456</v>
      </c>
      <c r="Q250" s="24" t="s">
        <v>1456</v>
      </c>
      <c r="R250" s="23">
        <v>0</v>
      </c>
      <c r="S250" s="22">
        <v>0</v>
      </c>
      <c r="T250" s="24"/>
      <c r="U250" s="23">
        <v>3</v>
      </c>
      <c r="V250" s="23">
        <v>0</v>
      </c>
      <c r="W250" s="23">
        <v>0</v>
      </c>
      <c r="X250" s="23">
        <v>0</v>
      </c>
      <c r="Y250" s="23">
        <v>0</v>
      </c>
      <c r="Z250" s="23">
        <v>3</v>
      </c>
      <c r="AA250" s="23">
        <v>3</v>
      </c>
      <c r="AB250" s="23">
        <v>0</v>
      </c>
      <c r="AC250" s="23">
        <v>0</v>
      </c>
      <c r="AD250" s="23">
        <v>0</v>
      </c>
      <c r="AE250" s="23">
        <v>0</v>
      </c>
      <c r="AF250" s="23">
        <v>3</v>
      </c>
      <c r="AG250" s="23">
        <v>0</v>
      </c>
      <c r="AH250" s="24" t="s">
        <v>1457</v>
      </c>
      <c r="AI250" s="22">
        <v>11</v>
      </c>
      <c r="AJ250" s="22">
        <v>11</v>
      </c>
      <c r="AK250" s="24" t="s">
        <v>1456</v>
      </c>
      <c r="AL250" s="24" t="s">
        <v>1457</v>
      </c>
      <c r="AM250" s="24" t="s">
        <v>1457</v>
      </c>
      <c r="AN250" s="22">
        <v>15</v>
      </c>
      <c r="AO250" s="22">
        <v>0</v>
      </c>
      <c r="AP250" s="22">
        <v>86</v>
      </c>
      <c r="AQ250" s="22">
        <v>5475</v>
      </c>
      <c r="AR250" s="22">
        <v>0</v>
      </c>
      <c r="AS250" s="22">
        <v>0</v>
      </c>
      <c r="AT250" s="22">
        <v>0</v>
      </c>
      <c r="AU250" s="22">
        <v>0</v>
      </c>
      <c r="AV250" s="22">
        <v>0</v>
      </c>
      <c r="AW250" s="22">
        <v>0</v>
      </c>
      <c r="AX250" s="22">
        <v>0</v>
      </c>
      <c r="AY250" s="22">
        <v>0</v>
      </c>
      <c r="AZ250" s="24"/>
      <c r="BA250" s="22">
        <v>6</v>
      </c>
      <c r="BB250" s="22">
        <v>0</v>
      </c>
      <c r="BC250" s="22">
        <v>0</v>
      </c>
      <c r="BD250" s="22">
        <v>0</v>
      </c>
      <c r="BE250" s="22">
        <v>0</v>
      </c>
      <c r="BF250" s="22">
        <v>0</v>
      </c>
      <c r="BG250" s="22">
        <v>0</v>
      </c>
      <c r="BH250" s="22">
        <v>0</v>
      </c>
      <c r="BI250" s="22">
        <v>10</v>
      </c>
      <c r="BJ250" s="22">
        <v>1</v>
      </c>
      <c r="BK250" s="22">
        <v>0</v>
      </c>
      <c r="BL250" s="22">
        <v>0</v>
      </c>
      <c r="BM250" s="22">
        <v>0</v>
      </c>
      <c r="BN250" s="22">
        <v>1</v>
      </c>
      <c r="BO250" s="22">
        <v>0</v>
      </c>
      <c r="BP250" s="22">
        <v>0</v>
      </c>
      <c r="BQ250" s="22">
        <v>0</v>
      </c>
    </row>
    <row r="251" spans="1:69" x14ac:dyDescent="0.35">
      <c r="A251" s="22" t="s">
        <v>114</v>
      </c>
      <c r="B251" s="22" t="s">
        <v>507</v>
      </c>
      <c r="C251" s="22" t="s">
        <v>608</v>
      </c>
      <c r="D251" s="22" t="s">
        <v>609</v>
      </c>
      <c r="E251" s="22">
        <v>5</v>
      </c>
      <c r="F251" s="22">
        <v>392</v>
      </c>
      <c r="G251" s="22">
        <v>0</v>
      </c>
      <c r="H251" s="23">
        <v>13</v>
      </c>
      <c r="I251" s="24" t="s">
        <v>1456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22">
        <v>0</v>
      </c>
      <c r="P251" s="24" t="s">
        <v>1456</v>
      </c>
      <c r="Q251" s="24" t="s">
        <v>1456</v>
      </c>
      <c r="R251" s="23">
        <v>0</v>
      </c>
      <c r="S251" s="22">
        <v>0</v>
      </c>
      <c r="T251" s="24"/>
      <c r="U251" s="23">
        <v>1</v>
      </c>
      <c r="V251" s="23">
        <v>0</v>
      </c>
      <c r="W251" s="23">
        <v>0</v>
      </c>
      <c r="X251" s="23">
        <v>0</v>
      </c>
      <c r="Y251" s="23">
        <v>0</v>
      </c>
      <c r="Z251" s="23">
        <v>1</v>
      </c>
      <c r="AA251" s="23">
        <v>10</v>
      </c>
      <c r="AB251" s="23">
        <v>0</v>
      </c>
      <c r="AC251" s="23">
        <v>0</v>
      </c>
      <c r="AD251" s="23">
        <v>0</v>
      </c>
      <c r="AE251" s="23">
        <v>0</v>
      </c>
      <c r="AF251" s="23">
        <v>10</v>
      </c>
      <c r="AG251" s="23">
        <v>0</v>
      </c>
      <c r="AH251" s="24" t="s">
        <v>1457</v>
      </c>
      <c r="AI251" s="22">
        <v>5</v>
      </c>
      <c r="AJ251" s="22">
        <v>5</v>
      </c>
      <c r="AK251" s="24" t="s">
        <v>1456</v>
      </c>
      <c r="AL251" s="24" t="s">
        <v>1457</v>
      </c>
      <c r="AM251" s="24" t="s">
        <v>1457</v>
      </c>
      <c r="AN251" s="22">
        <v>5</v>
      </c>
      <c r="AO251" s="22">
        <v>0</v>
      </c>
      <c r="AP251" s="22">
        <v>326</v>
      </c>
      <c r="AQ251" s="22">
        <v>12243</v>
      </c>
      <c r="AR251" s="22">
        <v>0</v>
      </c>
      <c r="AS251" s="22">
        <v>0</v>
      </c>
      <c r="AT251" s="22">
        <v>0</v>
      </c>
      <c r="AU251" s="22">
        <v>0</v>
      </c>
      <c r="AV251" s="22">
        <v>0</v>
      </c>
      <c r="AW251" s="22">
        <v>0</v>
      </c>
      <c r="AX251" s="22">
        <v>0</v>
      </c>
      <c r="AY251" s="22">
        <v>0</v>
      </c>
      <c r="AZ251" s="24"/>
      <c r="BA251" s="22">
        <v>13</v>
      </c>
      <c r="BB251" s="22">
        <v>13</v>
      </c>
      <c r="BC251" s="22">
        <v>128785</v>
      </c>
      <c r="BD251" s="22">
        <v>16000</v>
      </c>
      <c r="BE251" s="22">
        <v>0</v>
      </c>
      <c r="BF251" s="22">
        <v>10452580</v>
      </c>
      <c r="BG251" s="22">
        <v>10597365</v>
      </c>
      <c r="BH251" s="22">
        <v>13</v>
      </c>
      <c r="BI251" s="22">
        <v>21</v>
      </c>
      <c r="BJ251" s="22">
        <v>1</v>
      </c>
      <c r="BK251" s="22">
        <v>0</v>
      </c>
      <c r="BL251" s="22">
        <v>0</v>
      </c>
      <c r="BM251" s="22">
        <v>0</v>
      </c>
      <c r="BN251" s="22">
        <v>1</v>
      </c>
      <c r="BO251" s="22">
        <v>60</v>
      </c>
      <c r="BP251" s="22">
        <v>0</v>
      </c>
      <c r="BQ251" s="22">
        <v>0</v>
      </c>
    </row>
    <row r="252" spans="1:69" x14ac:dyDescent="0.35">
      <c r="A252" s="22" t="s">
        <v>114</v>
      </c>
      <c r="B252" s="22" t="s">
        <v>507</v>
      </c>
      <c r="C252" s="22" t="s">
        <v>610</v>
      </c>
      <c r="D252" s="22" t="s">
        <v>611</v>
      </c>
      <c r="E252" s="22">
        <v>3</v>
      </c>
      <c r="F252" s="22">
        <v>94</v>
      </c>
      <c r="G252" s="22">
        <v>0</v>
      </c>
      <c r="H252" s="23">
        <v>5.8</v>
      </c>
      <c r="I252" s="24" t="s">
        <v>1456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4" t="s">
        <v>1456</v>
      </c>
      <c r="Q252" s="24" t="s">
        <v>1456</v>
      </c>
      <c r="R252" s="23">
        <v>0</v>
      </c>
      <c r="S252" s="22">
        <v>0</v>
      </c>
      <c r="T252" s="24"/>
      <c r="U252" s="23">
        <v>4</v>
      </c>
      <c r="V252" s="23">
        <v>0</v>
      </c>
      <c r="W252" s="23">
        <v>0</v>
      </c>
      <c r="X252" s="23">
        <v>0</v>
      </c>
      <c r="Y252" s="23">
        <v>0</v>
      </c>
      <c r="Z252" s="23">
        <v>4</v>
      </c>
      <c r="AA252" s="23">
        <v>4</v>
      </c>
      <c r="AB252" s="23">
        <v>0</v>
      </c>
      <c r="AC252" s="23">
        <v>0</v>
      </c>
      <c r="AD252" s="23">
        <v>0</v>
      </c>
      <c r="AE252" s="23">
        <v>0</v>
      </c>
      <c r="AF252" s="23">
        <v>4</v>
      </c>
      <c r="AG252" s="23">
        <v>1</v>
      </c>
      <c r="AH252" s="24" t="s">
        <v>1457</v>
      </c>
      <c r="AI252" s="22">
        <v>1</v>
      </c>
      <c r="AJ252" s="22">
        <v>1</v>
      </c>
      <c r="AK252" s="24" t="s">
        <v>1457</v>
      </c>
      <c r="AL252" s="24" t="s">
        <v>1457</v>
      </c>
      <c r="AM252" s="24" t="s">
        <v>1456</v>
      </c>
      <c r="AN252" s="22">
        <v>0</v>
      </c>
      <c r="AO252" s="22">
        <v>0</v>
      </c>
      <c r="AP252" s="22">
        <v>124</v>
      </c>
      <c r="AQ252" s="22">
        <v>4580</v>
      </c>
      <c r="AR252" s="22">
        <v>0</v>
      </c>
      <c r="AS252" s="22">
        <v>0</v>
      </c>
      <c r="AT252" s="22">
        <v>0</v>
      </c>
      <c r="AU252" s="22">
        <v>0</v>
      </c>
      <c r="AV252" s="22">
        <v>0</v>
      </c>
      <c r="AW252" s="22">
        <v>0</v>
      </c>
      <c r="AX252" s="22">
        <v>0</v>
      </c>
      <c r="AY252" s="22">
        <v>0</v>
      </c>
      <c r="AZ252" s="24" t="s">
        <v>1689</v>
      </c>
      <c r="BA252" s="22">
        <v>1</v>
      </c>
      <c r="BB252" s="22">
        <v>1</v>
      </c>
      <c r="BC252" s="22">
        <v>0</v>
      </c>
      <c r="BD252" s="22">
        <v>23300</v>
      </c>
      <c r="BE252" s="22">
        <v>0</v>
      </c>
      <c r="BF252" s="22">
        <v>0</v>
      </c>
      <c r="BG252" s="22">
        <v>23300</v>
      </c>
      <c r="BH252" s="22">
        <v>0</v>
      </c>
      <c r="BI252" s="22">
        <v>10</v>
      </c>
      <c r="BJ252" s="22">
        <v>0</v>
      </c>
      <c r="BK252" s="22">
        <v>1</v>
      </c>
      <c r="BL252" s="22">
        <v>12</v>
      </c>
      <c r="BM252" s="22">
        <v>5</v>
      </c>
      <c r="BN252" s="22">
        <v>0</v>
      </c>
      <c r="BO252" s="22">
        <v>0</v>
      </c>
      <c r="BP252" s="22">
        <v>0</v>
      </c>
      <c r="BQ252" s="22">
        <v>0</v>
      </c>
    </row>
    <row r="253" spans="1:69" x14ac:dyDescent="0.35">
      <c r="A253" s="22" t="s">
        <v>114</v>
      </c>
      <c r="B253" s="22" t="s">
        <v>507</v>
      </c>
      <c r="C253" s="22" t="s">
        <v>612</v>
      </c>
      <c r="D253" s="22" t="s">
        <v>613</v>
      </c>
      <c r="E253" s="22">
        <v>3</v>
      </c>
      <c r="F253" s="22">
        <v>125</v>
      </c>
      <c r="G253" s="22">
        <v>0</v>
      </c>
      <c r="H253" s="23">
        <v>7.32</v>
      </c>
      <c r="I253" s="24" t="s">
        <v>1456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4" t="s">
        <v>1456</v>
      </c>
      <c r="Q253" s="24" t="s">
        <v>1456</v>
      </c>
      <c r="R253" s="23">
        <v>0</v>
      </c>
      <c r="S253" s="22">
        <v>0</v>
      </c>
      <c r="T253" s="24"/>
      <c r="U253" s="23">
        <v>7.25</v>
      </c>
      <c r="V253" s="23">
        <v>0</v>
      </c>
      <c r="W253" s="23">
        <v>0</v>
      </c>
      <c r="X253" s="23">
        <v>0</v>
      </c>
      <c r="Y253" s="23">
        <v>0</v>
      </c>
      <c r="Z253" s="23">
        <v>7.25</v>
      </c>
      <c r="AA253" s="23">
        <v>7.03</v>
      </c>
      <c r="AB253" s="23">
        <v>0</v>
      </c>
      <c r="AC253" s="23">
        <v>0</v>
      </c>
      <c r="AD253" s="23">
        <v>0</v>
      </c>
      <c r="AE253" s="23">
        <v>0</v>
      </c>
      <c r="AF253" s="23">
        <v>7.03</v>
      </c>
      <c r="AG253" s="23">
        <v>1.5</v>
      </c>
      <c r="AH253" s="24" t="s">
        <v>1457</v>
      </c>
      <c r="AI253" s="22">
        <v>1</v>
      </c>
      <c r="AJ253" s="22">
        <v>1</v>
      </c>
      <c r="AK253" s="24" t="s">
        <v>1457</v>
      </c>
      <c r="AL253" s="24" t="s">
        <v>1457</v>
      </c>
      <c r="AM253" s="24" t="s">
        <v>1457</v>
      </c>
      <c r="AN253" s="22">
        <v>4</v>
      </c>
      <c r="AO253" s="22">
        <v>0</v>
      </c>
      <c r="AP253" s="22">
        <v>244</v>
      </c>
      <c r="AQ253" s="22">
        <v>10000</v>
      </c>
      <c r="AR253" s="22">
        <v>0</v>
      </c>
      <c r="AS253" s="22">
        <v>0</v>
      </c>
      <c r="AT253" s="22">
        <v>0</v>
      </c>
      <c r="AU253" s="22">
        <v>0</v>
      </c>
      <c r="AV253" s="22">
        <v>0</v>
      </c>
      <c r="AW253" s="22">
        <v>0</v>
      </c>
      <c r="AX253" s="22">
        <v>0</v>
      </c>
      <c r="AY253" s="22">
        <v>0</v>
      </c>
      <c r="AZ253" s="24" t="s">
        <v>1690</v>
      </c>
      <c r="BA253" s="22">
        <v>5</v>
      </c>
      <c r="BB253" s="22">
        <v>5</v>
      </c>
      <c r="BC253" s="22">
        <v>5000</v>
      </c>
      <c r="BD253" s="22">
        <v>1000</v>
      </c>
      <c r="BE253" s="22">
        <v>0</v>
      </c>
      <c r="BF253" s="22">
        <v>0</v>
      </c>
      <c r="BG253" s="22">
        <v>6000</v>
      </c>
      <c r="BH253" s="22">
        <v>8</v>
      </c>
      <c r="BI253" s="22">
        <v>30</v>
      </c>
      <c r="BJ253" s="22">
        <v>0</v>
      </c>
      <c r="BK253" s="22">
        <v>0</v>
      </c>
      <c r="BL253" s="22">
        <v>0</v>
      </c>
      <c r="BM253" s="22">
        <v>0</v>
      </c>
      <c r="BN253" s="22">
        <v>0</v>
      </c>
      <c r="BO253" s="22">
        <v>0</v>
      </c>
      <c r="BP253" s="22">
        <v>0</v>
      </c>
      <c r="BQ253" s="22">
        <v>0</v>
      </c>
    </row>
    <row r="254" spans="1:69" x14ac:dyDescent="0.35">
      <c r="A254" s="22" t="s">
        <v>114</v>
      </c>
      <c r="B254" s="22" t="s">
        <v>507</v>
      </c>
      <c r="C254" s="22" t="s">
        <v>614</v>
      </c>
      <c r="D254" s="22" t="s">
        <v>615</v>
      </c>
      <c r="E254" s="22">
        <v>4</v>
      </c>
      <c r="F254" s="22">
        <v>156</v>
      </c>
      <c r="G254" s="22">
        <v>0</v>
      </c>
      <c r="H254" s="23">
        <v>13.14</v>
      </c>
      <c r="I254" s="24" t="s">
        <v>1456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24" t="s">
        <v>1456</v>
      </c>
      <c r="Q254" s="24" t="s">
        <v>1456</v>
      </c>
      <c r="R254" s="23">
        <v>0</v>
      </c>
      <c r="S254" s="22">
        <v>0</v>
      </c>
      <c r="T254" s="24"/>
      <c r="U254" s="23">
        <v>9.17</v>
      </c>
      <c r="V254" s="23">
        <v>0</v>
      </c>
      <c r="W254" s="23">
        <v>0</v>
      </c>
      <c r="X254" s="23">
        <v>0.42499999999999999</v>
      </c>
      <c r="Y254" s="23">
        <v>0</v>
      </c>
      <c r="Z254" s="23">
        <v>9.5950000000000006</v>
      </c>
      <c r="AA254" s="23">
        <v>8.4</v>
      </c>
      <c r="AB254" s="23">
        <v>0</v>
      </c>
      <c r="AC254" s="23">
        <v>0</v>
      </c>
      <c r="AD254" s="23">
        <v>0</v>
      </c>
      <c r="AE254" s="23">
        <v>0</v>
      </c>
      <c r="AF254" s="23">
        <v>8.4</v>
      </c>
      <c r="AG254" s="23">
        <v>3.32</v>
      </c>
      <c r="AH254" s="24" t="s">
        <v>1457</v>
      </c>
      <c r="AI254" s="22">
        <v>4</v>
      </c>
      <c r="AJ254" s="22">
        <v>1</v>
      </c>
      <c r="AK254" s="24" t="s">
        <v>1456</v>
      </c>
      <c r="AL254" s="24" t="s">
        <v>1457</v>
      </c>
      <c r="AM254" s="24" t="s">
        <v>1456</v>
      </c>
      <c r="AN254" s="22">
        <v>0</v>
      </c>
      <c r="AO254" s="22">
        <v>0</v>
      </c>
      <c r="AP254" s="22">
        <v>356</v>
      </c>
      <c r="AQ254" s="22">
        <v>9728</v>
      </c>
      <c r="AR254" s="22">
        <v>0</v>
      </c>
      <c r="AS254" s="22">
        <v>0</v>
      </c>
      <c r="AT254" s="22">
        <v>0</v>
      </c>
      <c r="AU254" s="22">
        <v>0</v>
      </c>
      <c r="AV254" s="22">
        <v>0</v>
      </c>
      <c r="AW254" s="22">
        <v>0</v>
      </c>
      <c r="AX254" s="22">
        <v>0</v>
      </c>
      <c r="AY254" s="22">
        <v>0</v>
      </c>
      <c r="AZ254" s="24" t="s">
        <v>1691</v>
      </c>
      <c r="BA254" s="22">
        <v>10</v>
      </c>
      <c r="BB254" s="22">
        <v>8</v>
      </c>
      <c r="BC254" s="22">
        <v>36700</v>
      </c>
      <c r="BD254" s="22">
        <v>65400</v>
      </c>
      <c r="BE254" s="22">
        <v>0</v>
      </c>
      <c r="BF254" s="22">
        <v>0</v>
      </c>
      <c r="BG254" s="22">
        <v>102100</v>
      </c>
      <c r="BH254" s="22">
        <v>4</v>
      </c>
      <c r="BI254" s="22">
        <v>24.5</v>
      </c>
      <c r="BJ254" s="22">
        <v>0</v>
      </c>
      <c r="BK254" s="22">
        <v>0</v>
      </c>
      <c r="BL254" s="22">
        <v>0</v>
      </c>
      <c r="BM254" s="22">
        <v>0</v>
      </c>
      <c r="BN254" s="22">
        <v>0</v>
      </c>
      <c r="BO254" s="22">
        <v>0</v>
      </c>
      <c r="BP254" s="22">
        <v>0</v>
      </c>
      <c r="BQ254" s="22">
        <v>0</v>
      </c>
    </row>
    <row r="255" spans="1:69" x14ac:dyDescent="0.35">
      <c r="A255" s="22" t="s">
        <v>114</v>
      </c>
      <c r="B255" s="22" t="s">
        <v>507</v>
      </c>
      <c r="C255" s="22" t="s">
        <v>616</v>
      </c>
      <c r="D255" s="22" t="s">
        <v>617</v>
      </c>
      <c r="E255" s="22">
        <v>5</v>
      </c>
      <c r="F255" s="22">
        <v>254</v>
      </c>
      <c r="G255" s="22">
        <v>0</v>
      </c>
      <c r="H255" s="23">
        <v>7.5</v>
      </c>
      <c r="I255" s="24" t="s">
        <v>1456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2">
        <v>0</v>
      </c>
      <c r="P255" s="24" t="s">
        <v>1456</v>
      </c>
      <c r="Q255" s="24" t="s">
        <v>1456</v>
      </c>
      <c r="R255" s="23">
        <v>0</v>
      </c>
      <c r="S255" s="22">
        <v>0</v>
      </c>
      <c r="T255" s="24"/>
      <c r="U255" s="23">
        <v>8.7200000000000006</v>
      </c>
      <c r="V255" s="23">
        <v>0</v>
      </c>
      <c r="W255" s="23">
        <v>0</v>
      </c>
      <c r="X255" s="23">
        <v>0</v>
      </c>
      <c r="Y255" s="23">
        <v>0</v>
      </c>
      <c r="Z255" s="23">
        <v>8.7200000000000006</v>
      </c>
      <c r="AA255" s="23">
        <v>8.48</v>
      </c>
      <c r="AB255" s="23">
        <v>0</v>
      </c>
      <c r="AC255" s="23">
        <v>0</v>
      </c>
      <c r="AD255" s="23">
        <v>0</v>
      </c>
      <c r="AE255" s="23">
        <v>0</v>
      </c>
      <c r="AF255" s="23">
        <v>8.48</v>
      </c>
      <c r="AG255" s="23">
        <v>2.2400000000000002</v>
      </c>
      <c r="AH255" s="24" t="s">
        <v>1457</v>
      </c>
      <c r="AI255" s="22">
        <v>12</v>
      </c>
      <c r="AJ255" s="22">
        <v>12</v>
      </c>
      <c r="AK255" s="24" t="s">
        <v>1457</v>
      </c>
      <c r="AL255" s="24" t="s">
        <v>1457</v>
      </c>
      <c r="AM255" s="24" t="s">
        <v>1457</v>
      </c>
      <c r="AN255" s="22">
        <v>26</v>
      </c>
      <c r="AO255" s="22">
        <v>0</v>
      </c>
      <c r="AP255" s="22">
        <v>360</v>
      </c>
      <c r="AQ255" s="22">
        <v>10790</v>
      </c>
      <c r="AR255" s="22">
        <v>0</v>
      </c>
      <c r="AS255" s="22">
        <v>0</v>
      </c>
      <c r="AT255" s="22">
        <v>0</v>
      </c>
      <c r="AU255" s="22">
        <v>0</v>
      </c>
      <c r="AV255" s="22">
        <v>0</v>
      </c>
      <c r="AW255" s="22">
        <v>0</v>
      </c>
      <c r="AX255" s="22">
        <v>0</v>
      </c>
      <c r="AY255" s="22">
        <v>0</v>
      </c>
      <c r="AZ255" s="24" t="s">
        <v>1692</v>
      </c>
      <c r="BA255" s="22">
        <v>19</v>
      </c>
      <c r="BB255" s="22">
        <v>16</v>
      </c>
      <c r="BC255" s="22">
        <v>126300</v>
      </c>
      <c r="BD255" s="22">
        <v>85700</v>
      </c>
      <c r="BE255" s="22">
        <v>0</v>
      </c>
      <c r="BF255" s="22">
        <v>14532</v>
      </c>
      <c r="BG255" s="22">
        <v>226532</v>
      </c>
      <c r="BH255" s="22">
        <v>6</v>
      </c>
      <c r="BI255" s="22">
        <v>14</v>
      </c>
      <c r="BJ255" s="22">
        <v>0</v>
      </c>
      <c r="BK255" s="22">
        <v>1</v>
      </c>
      <c r="BL255" s="22">
        <v>1</v>
      </c>
      <c r="BM255" s="22">
        <v>5</v>
      </c>
      <c r="BN255" s="22">
        <v>0</v>
      </c>
      <c r="BO255" s="22">
        <v>0</v>
      </c>
      <c r="BP255" s="22">
        <v>1</v>
      </c>
      <c r="BQ255" s="22">
        <v>0</v>
      </c>
    </row>
    <row r="256" spans="1:69" x14ac:dyDescent="0.35">
      <c r="A256" s="22" t="s">
        <v>114</v>
      </c>
      <c r="B256" s="22" t="s">
        <v>507</v>
      </c>
      <c r="C256" s="22" t="s">
        <v>618</v>
      </c>
      <c r="D256" s="22" t="s">
        <v>619</v>
      </c>
      <c r="E256" s="22">
        <v>1</v>
      </c>
      <c r="F256" s="22">
        <v>90</v>
      </c>
      <c r="G256" s="22">
        <v>0</v>
      </c>
      <c r="H256" s="23">
        <v>2.9</v>
      </c>
      <c r="I256" s="24" t="s">
        <v>1456</v>
      </c>
      <c r="J256" s="22">
        <v>0</v>
      </c>
      <c r="K256" s="22">
        <v>0</v>
      </c>
      <c r="L256" s="22">
        <v>0</v>
      </c>
      <c r="M256" s="22">
        <v>0</v>
      </c>
      <c r="N256" s="22">
        <v>0</v>
      </c>
      <c r="O256" s="22">
        <v>0</v>
      </c>
      <c r="P256" s="24" t="s">
        <v>1456</v>
      </c>
      <c r="Q256" s="24" t="s">
        <v>1456</v>
      </c>
      <c r="R256" s="23">
        <v>0</v>
      </c>
      <c r="S256" s="22">
        <v>0</v>
      </c>
      <c r="T256" s="24"/>
      <c r="U256" s="23">
        <v>2.8</v>
      </c>
      <c r="V256" s="23">
        <v>0</v>
      </c>
      <c r="W256" s="23">
        <v>0</v>
      </c>
      <c r="X256" s="23">
        <v>0</v>
      </c>
      <c r="Y256" s="23">
        <v>0</v>
      </c>
      <c r="Z256" s="23">
        <v>2.8</v>
      </c>
      <c r="AA256" s="23">
        <v>2.6</v>
      </c>
      <c r="AB256" s="23">
        <v>0</v>
      </c>
      <c r="AC256" s="23">
        <v>0</v>
      </c>
      <c r="AD256" s="23">
        <v>0</v>
      </c>
      <c r="AE256" s="23">
        <v>0</v>
      </c>
      <c r="AF256" s="23">
        <v>2.6</v>
      </c>
      <c r="AG256" s="23">
        <v>0</v>
      </c>
      <c r="AH256" s="24" t="s">
        <v>1457</v>
      </c>
      <c r="AI256" s="22">
        <v>44</v>
      </c>
      <c r="AJ256" s="22">
        <v>42</v>
      </c>
      <c r="AK256" s="24" t="s">
        <v>1456</v>
      </c>
      <c r="AL256" s="24" t="s">
        <v>1456</v>
      </c>
      <c r="AM256" s="24" t="s">
        <v>1457</v>
      </c>
      <c r="AN256" s="22">
        <v>33</v>
      </c>
      <c r="AO256" s="22">
        <v>0</v>
      </c>
      <c r="AP256" s="22">
        <v>91</v>
      </c>
      <c r="AQ256" s="22">
        <v>4866</v>
      </c>
      <c r="AR256" s="22">
        <v>0</v>
      </c>
      <c r="AS256" s="22">
        <v>0</v>
      </c>
      <c r="AT256" s="22">
        <v>0</v>
      </c>
      <c r="AU256" s="22">
        <v>0</v>
      </c>
      <c r="AV256" s="22">
        <v>0</v>
      </c>
      <c r="AW256" s="22">
        <v>0</v>
      </c>
      <c r="AX256" s="22">
        <v>0</v>
      </c>
      <c r="AY256" s="22">
        <v>0</v>
      </c>
      <c r="AZ256" s="24" t="s">
        <v>1693</v>
      </c>
      <c r="BA256" s="22">
        <v>3</v>
      </c>
      <c r="BB256" s="22">
        <v>3</v>
      </c>
      <c r="BC256" s="22">
        <v>50000</v>
      </c>
      <c r="BD256" s="22">
        <v>1000000</v>
      </c>
      <c r="BE256" s="22">
        <v>0</v>
      </c>
      <c r="BF256" s="22">
        <v>0</v>
      </c>
      <c r="BG256" s="22">
        <v>1050000</v>
      </c>
      <c r="BH256" s="22">
        <v>0</v>
      </c>
      <c r="BI256" s="22">
        <v>12</v>
      </c>
      <c r="BJ256" s="22">
        <v>0</v>
      </c>
      <c r="BK256" s="22">
        <v>0</v>
      </c>
      <c r="BL256" s="22">
        <v>0</v>
      </c>
      <c r="BM256" s="22">
        <v>0</v>
      </c>
      <c r="BN256" s="22">
        <v>0</v>
      </c>
      <c r="BO256" s="22">
        <v>0</v>
      </c>
      <c r="BP256" s="22">
        <v>0</v>
      </c>
      <c r="BQ256" s="22">
        <v>0</v>
      </c>
    </row>
    <row r="257" spans="1:69" x14ac:dyDescent="0.35">
      <c r="A257" s="22" t="s">
        <v>114</v>
      </c>
      <c r="B257" s="22" t="s">
        <v>507</v>
      </c>
      <c r="C257" s="22" t="s">
        <v>620</v>
      </c>
      <c r="D257" s="22" t="s">
        <v>621</v>
      </c>
      <c r="E257" s="22">
        <v>3</v>
      </c>
      <c r="F257" s="22">
        <v>101</v>
      </c>
      <c r="G257" s="22">
        <v>0</v>
      </c>
      <c r="H257" s="23">
        <v>2</v>
      </c>
      <c r="I257" s="24" t="s">
        <v>1456</v>
      </c>
      <c r="J257" s="22">
        <v>0</v>
      </c>
      <c r="K257" s="22">
        <v>0</v>
      </c>
      <c r="L257" s="22">
        <v>0</v>
      </c>
      <c r="M257" s="22">
        <v>0</v>
      </c>
      <c r="N257" s="22">
        <v>0</v>
      </c>
      <c r="O257" s="22">
        <v>0</v>
      </c>
      <c r="P257" s="24" t="s">
        <v>1456</v>
      </c>
      <c r="Q257" s="24" t="s">
        <v>1456</v>
      </c>
      <c r="R257" s="23">
        <v>0</v>
      </c>
      <c r="S257" s="22">
        <v>0</v>
      </c>
      <c r="T257" s="24"/>
      <c r="U257" s="23">
        <v>6.2</v>
      </c>
      <c r="V257" s="23">
        <v>0</v>
      </c>
      <c r="W257" s="23">
        <v>0</v>
      </c>
      <c r="X257" s="23">
        <v>0</v>
      </c>
      <c r="Y257" s="23">
        <v>0</v>
      </c>
      <c r="Z257" s="23">
        <v>6.2</v>
      </c>
      <c r="AA257" s="23">
        <v>6.9</v>
      </c>
      <c r="AB257" s="23">
        <v>0</v>
      </c>
      <c r="AC257" s="23">
        <v>0</v>
      </c>
      <c r="AD257" s="23">
        <v>0</v>
      </c>
      <c r="AE257" s="23">
        <v>0</v>
      </c>
      <c r="AF257" s="23">
        <v>6.9</v>
      </c>
      <c r="AG257" s="23">
        <v>2.5</v>
      </c>
      <c r="AH257" s="24" t="s">
        <v>1456</v>
      </c>
      <c r="AI257" s="22">
        <v>0</v>
      </c>
      <c r="AJ257" s="22">
        <v>0</v>
      </c>
      <c r="AK257" s="24" t="s">
        <v>1456</v>
      </c>
      <c r="AL257" s="24" t="s">
        <v>1456</v>
      </c>
      <c r="AM257" s="24" t="s">
        <v>1456</v>
      </c>
      <c r="AN257" s="22">
        <v>0</v>
      </c>
      <c r="AO257" s="22">
        <v>0</v>
      </c>
      <c r="AP257" s="22">
        <v>153</v>
      </c>
      <c r="AQ257" s="22">
        <v>4845</v>
      </c>
      <c r="AR257" s="22">
        <v>0</v>
      </c>
      <c r="AS257" s="22">
        <v>0</v>
      </c>
      <c r="AT257" s="22">
        <v>0</v>
      </c>
      <c r="AU257" s="22">
        <v>0</v>
      </c>
      <c r="AV257" s="22">
        <v>0</v>
      </c>
      <c r="AW257" s="22">
        <v>0</v>
      </c>
      <c r="AX257" s="22">
        <v>0</v>
      </c>
      <c r="AY257" s="22">
        <v>0</v>
      </c>
      <c r="AZ257" s="24" t="s">
        <v>1694</v>
      </c>
      <c r="BA257" s="22">
        <v>8</v>
      </c>
      <c r="BB257" s="22">
        <v>8</v>
      </c>
      <c r="BC257" s="22">
        <v>280000</v>
      </c>
      <c r="BD257" s="22">
        <v>40000</v>
      </c>
      <c r="BE257" s="22">
        <v>0</v>
      </c>
      <c r="BF257" s="22">
        <v>0</v>
      </c>
      <c r="BG257" s="22">
        <v>320000</v>
      </c>
      <c r="BH257" s="22">
        <v>11</v>
      </c>
      <c r="BI257" s="22">
        <v>4</v>
      </c>
      <c r="BJ257" s="22">
        <v>0</v>
      </c>
      <c r="BK257" s="22">
        <v>1</v>
      </c>
      <c r="BL257" s="22">
        <v>22</v>
      </c>
      <c r="BM257" s="22">
        <v>1</v>
      </c>
      <c r="BN257" s="22">
        <v>0</v>
      </c>
      <c r="BO257" s="22">
        <v>0</v>
      </c>
      <c r="BP257" s="22">
        <v>0</v>
      </c>
      <c r="BQ257" s="22">
        <v>0</v>
      </c>
    </row>
    <row r="258" spans="1:69" x14ac:dyDescent="0.35">
      <c r="A258" s="22" t="s">
        <v>114</v>
      </c>
      <c r="B258" s="22" t="s">
        <v>507</v>
      </c>
      <c r="C258" s="22" t="s">
        <v>622</v>
      </c>
      <c r="D258" s="22" t="s">
        <v>623</v>
      </c>
      <c r="E258" s="22">
        <v>2</v>
      </c>
      <c r="F258" s="22">
        <v>211</v>
      </c>
      <c r="G258" s="22">
        <v>0</v>
      </c>
      <c r="H258" s="23">
        <v>9</v>
      </c>
      <c r="I258" s="24" t="s">
        <v>1456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24" t="s">
        <v>1456</v>
      </c>
      <c r="Q258" s="24" t="s">
        <v>1456</v>
      </c>
      <c r="R258" s="23">
        <v>0</v>
      </c>
      <c r="S258" s="22">
        <v>0</v>
      </c>
      <c r="T258" s="24"/>
      <c r="U258" s="23">
        <v>6</v>
      </c>
      <c r="V258" s="23">
        <v>0</v>
      </c>
      <c r="W258" s="23">
        <v>0</v>
      </c>
      <c r="X258" s="23">
        <v>0</v>
      </c>
      <c r="Y258" s="23">
        <v>0</v>
      </c>
      <c r="Z258" s="23">
        <v>6</v>
      </c>
      <c r="AA258" s="23">
        <v>6</v>
      </c>
      <c r="AB258" s="23">
        <v>0</v>
      </c>
      <c r="AC258" s="23">
        <v>0</v>
      </c>
      <c r="AD258" s="23">
        <v>0</v>
      </c>
      <c r="AE258" s="23">
        <v>0</v>
      </c>
      <c r="AF258" s="23">
        <v>6</v>
      </c>
      <c r="AG258" s="23">
        <v>0</v>
      </c>
      <c r="AH258" s="24" t="s">
        <v>1457</v>
      </c>
      <c r="AI258" s="22">
        <v>4</v>
      </c>
      <c r="AJ258" s="22">
        <v>4</v>
      </c>
      <c r="AK258" s="24" t="s">
        <v>1457</v>
      </c>
      <c r="AL258" s="24" t="s">
        <v>1457</v>
      </c>
      <c r="AM258" s="24" t="s">
        <v>1457</v>
      </c>
      <c r="AN258" s="22">
        <v>9</v>
      </c>
      <c r="AO258" s="22">
        <v>0</v>
      </c>
      <c r="AP258" s="22">
        <v>129</v>
      </c>
      <c r="AQ258" s="22">
        <v>8032.5</v>
      </c>
      <c r="AR258" s="22">
        <v>0</v>
      </c>
      <c r="AS258" s="22">
        <v>0</v>
      </c>
      <c r="AT258" s="22">
        <v>0</v>
      </c>
      <c r="AU258" s="22">
        <v>0</v>
      </c>
      <c r="AV258" s="22">
        <v>0</v>
      </c>
      <c r="AW258" s="22">
        <v>0</v>
      </c>
      <c r="AX258" s="22">
        <v>0</v>
      </c>
      <c r="AY258" s="22">
        <v>0</v>
      </c>
      <c r="AZ258" s="24" t="s">
        <v>1695</v>
      </c>
      <c r="BA258" s="22">
        <v>1</v>
      </c>
      <c r="BB258" s="22">
        <v>1</v>
      </c>
      <c r="BC258" s="22">
        <v>487500</v>
      </c>
      <c r="BD258" s="22">
        <v>0</v>
      </c>
      <c r="BE258" s="22">
        <v>0</v>
      </c>
      <c r="BF258" s="22">
        <v>0</v>
      </c>
      <c r="BG258" s="22">
        <v>487500</v>
      </c>
      <c r="BH258" s="22">
        <v>1</v>
      </c>
      <c r="BI258" s="22">
        <v>7</v>
      </c>
      <c r="BJ258" s="22">
        <v>0</v>
      </c>
      <c r="BK258" s="22">
        <v>0</v>
      </c>
      <c r="BL258" s="22">
        <v>0</v>
      </c>
      <c r="BM258" s="22">
        <v>0</v>
      </c>
      <c r="BN258" s="22">
        <v>0</v>
      </c>
      <c r="BO258" s="22">
        <v>0</v>
      </c>
      <c r="BP258" s="22">
        <v>0</v>
      </c>
      <c r="BQ258" s="22">
        <v>0</v>
      </c>
    </row>
    <row r="259" spans="1:69" x14ac:dyDescent="0.35">
      <c r="A259" s="22" t="s">
        <v>114</v>
      </c>
      <c r="B259" s="22" t="s">
        <v>507</v>
      </c>
      <c r="C259" s="22" t="s">
        <v>624</v>
      </c>
      <c r="D259" s="22" t="s">
        <v>625</v>
      </c>
      <c r="E259" s="22">
        <v>5</v>
      </c>
      <c r="F259" s="22">
        <v>157</v>
      </c>
      <c r="G259" s="22">
        <v>0</v>
      </c>
      <c r="H259" s="23">
        <v>18</v>
      </c>
      <c r="I259" s="24" t="s">
        <v>1456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24" t="s">
        <v>1456</v>
      </c>
      <c r="Q259" s="24" t="s">
        <v>1456</v>
      </c>
      <c r="R259" s="23">
        <v>0</v>
      </c>
      <c r="S259" s="22">
        <v>0</v>
      </c>
      <c r="T259" s="24"/>
      <c r="U259" s="23">
        <v>10</v>
      </c>
      <c r="V259" s="23">
        <v>0</v>
      </c>
      <c r="W259" s="23">
        <v>0</v>
      </c>
      <c r="X259" s="23">
        <v>0.93</v>
      </c>
      <c r="Y259" s="23">
        <v>0</v>
      </c>
      <c r="Z259" s="23">
        <v>10.93</v>
      </c>
      <c r="AA259" s="23">
        <v>12</v>
      </c>
      <c r="AB259" s="23">
        <v>0</v>
      </c>
      <c r="AC259" s="23">
        <v>0</v>
      </c>
      <c r="AD259" s="23">
        <v>0</v>
      </c>
      <c r="AE259" s="23">
        <v>0</v>
      </c>
      <c r="AF259" s="23">
        <v>12</v>
      </c>
      <c r="AG259" s="23">
        <v>0</v>
      </c>
      <c r="AH259" s="24" t="s">
        <v>1457</v>
      </c>
      <c r="AI259" s="22">
        <v>2</v>
      </c>
      <c r="AJ259" s="22">
        <v>2</v>
      </c>
      <c r="AK259" s="24" t="s">
        <v>1457</v>
      </c>
      <c r="AL259" s="24" t="s">
        <v>1457</v>
      </c>
      <c r="AM259" s="24" t="s">
        <v>1456</v>
      </c>
      <c r="AN259" s="22">
        <v>0</v>
      </c>
      <c r="AO259" s="22">
        <v>0</v>
      </c>
      <c r="AP259" s="22">
        <v>482</v>
      </c>
      <c r="AQ259" s="22">
        <v>11492</v>
      </c>
      <c r="AR259" s="22">
        <v>0</v>
      </c>
      <c r="AS259" s="22">
        <v>0</v>
      </c>
      <c r="AT259" s="22">
        <v>0</v>
      </c>
      <c r="AU259" s="22">
        <v>0</v>
      </c>
      <c r="AV259" s="22">
        <v>0</v>
      </c>
      <c r="AW259" s="22">
        <v>0</v>
      </c>
      <c r="AX259" s="22">
        <v>0</v>
      </c>
      <c r="AY259" s="22">
        <v>0</v>
      </c>
      <c r="AZ259" s="24" t="s">
        <v>1696</v>
      </c>
      <c r="BA259" s="22">
        <v>5</v>
      </c>
      <c r="BB259" s="22">
        <v>5</v>
      </c>
      <c r="BC259" s="22">
        <v>22600</v>
      </c>
      <c r="BD259" s="22">
        <v>200000</v>
      </c>
      <c r="BE259" s="22">
        <v>0</v>
      </c>
      <c r="BF259" s="22">
        <v>0</v>
      </c>
      <c r="BG259" s="22">
        <v>222600</v>
      </c>
      <c r="BH259" s="22">
        <v>0</v>
      </c>
      <c r="BI259" s="22">
        <v>5</v>
      </c>
      <c r="BJ259" s="22">
        <v>0</v>
      </c>
      <c r="BK259" s="22">
        <v>1</v>
      </c>
      <c r="BL259" s="22">
        <v>5</v>
      </c>
      <c r="BM259" s="22">
        <v>5</v>
      </c>
      <c r="BN259" s="22">
        <v>0</v>
      </c>
      <c r="BO259" s="22">
        <v>0</v>
      </c>
      <c r="BP259" s="22">
        <v>0</v>
      </c>
      <c r="BQ259" s="22">
        <v>0</v>
      </c>
    </row>
    <row r="260" spans="1:69" x14ac:dyDescent="0.35">
      <c r="A260" s="22" t="s">
        <v>114</v>
      </c>
      <c r="B260" s="22" t="s">
        <v>507</v>
      </c>
      <c r="C260" s="22" t="s">
        <v>626</v>
      </c>
      <c r="D260" s="22" t="s">
        <v>627</v>
      </c>
      <c r="E260" s="22">
        <v>5</v>
      </c>
      <c r="F260" s="22">
        <v>176</v>
      </c>
      <c r="G260" s="22">
        <v>0</v>
      </c>
      <c r="H260" s="23">
        <v>17.12</v>
      </c>
      <c r="I260" s="24" t="s">
        <v>1456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24" t="s">
        <v>1456</v>
      </c>
      <c r="Q260" s="24" t="s">
        <v>1456</v>
      </c>
      <c r="R260" s="23">
        <v>0</v>
      </c>
      <c r="S260" s="22">
        <v>0</v>
      </c>
      <c r="T260" s="24"/>
      <c r="U260" s="23">
        <v>11.21</v>
      </c>
      <c r="V260" s="23">
        <v>0</v>
      </c>
      <c r="W260" s="23">
        <v>0</v>
      </c>
      <c r="X260" s="23">
        <v>0</v>
      </c>
      <c r="Y260" s="23">
        <v>0</v>
      </c>
      <c r="Z260" s="23">
        <v>11.21</v>
      </c>
      <c r="AA260" s="23">
        <v>7.4</v>
      </c>
      <c r="AB260" s="23">
        <v>0</v>
      </c>
      <c r="AC260" s="23">
        <v>0</v>
      </c>
      <c r="AD260" s="23">
        <v>0</v>
      </c>
      <c r="AE260" s="23">
        <v>0</v>
      </c>
      <c r="AF260" s="23">
        <v>7.4</v>
      </c>
      <c r="AG260" s="23">
        <v>1.419</v>
      </c>
      <c r="AH260" s="24" t="s">
        <v>1456</v>
      </c>
      <c r="AI260" s="22">
        <v>0</v>
      </c>
      <c r="AJ260" s="22">
        <v>0</v>
      </c>
      <c r="AK260" s="24" t="s">
        <v>1456</v>
      </c>
      <c r="AL260" s="24" t="s">
        <v>1456</v>
      </c>
      <c r="AM260" s="24" t="s">
        <v>1456</v>
      </c>
      <c r="AN260" s="22">
        <v>0</v>
      </c>
      <c r="AO260" s="22">
        <v>0</v>
      </c>
      <c r="AP260" s="22">
        <v>256</v>
      </c>
      <c r="AQ260" s="22">
        <v>7398</v>
      </c>
      <c r="AR260" s="22">
        <v>0</v>
      </c>
      <c r="AS260" s="22">
        <v>0</v>
      </c>
      <c r="AT260" s="22">
        <v>0</v>
      </c>
      <c r="AU260" s="22">
        <v>0</v>
      </c>
      <c r="AV260" s="22">
        <v>0</v>
      </c>
      <c r="AW260" s="22">
        <v>0</v>
      </c>
      <c r="AX260" s="22">
        <v>0</v>
      </c>
      <c r="AY260" s="22">
        <v>0</v>
      </c>
      <c r="AZ260" s="24" t="s">
        <v>1624</v>
      </c>
      <c r="BA260" s="22">
        <v>1</v>
      </c>
      <c r="BB260" s="22">
        <v>1</v>
      </c>
      <c r="BC260" s="22">
        <v>0</v>
      </c>
      <c r="BD260" s="22">
        <v>300000</v>
      </c>
      <c r="BE260" s="22">
        <v>0</v>
      </c>
      <c r="BF260" s="22">
        <v>0</v>
      </c>
      <c r="BG260" s="22">
        <v>300000</v>
      </c>
      <c r="BH260" s="22">
        <v>1</v>
      </c>
      <c r="BI260" s="22">
        <v>30</v>
      </c>
      <c r="BJ260" s="22">
        <v>0</v>
      </c>
      <c r="BK260" s="22">
        <v>1</v>
      </c>
      <c r="BL260" s="22">
        <v>28</v>
      </c>
      <c r="BM260" s="22">
        <v>1</v>
      </c>
      <c r="BN260" s="22">
        <v>0</v>
      </c>
      <c r="BO260" s="22">
        <v>0</v>
      </c>
      <c r="BP260" s="22">
        <v>0</v>
      </c>
      <c r="BQ260" s="22">
        <v>0</v>
      </c>
    </row>
    <row r="261" spans="1:69" x14ac:dyDescent="0.35">
      <c r="A261" s="22" t="s">
        <v>114</v>
      </c>
      <c r="B261" s="22" t="s">
        <v>507</v>
      </c>
      <c r="C261" s="22" t="s">
        <v>628</v>
      </c>
      <c r="D261" s="22" t="s">
        <v>629</v>
      </c>
      <c r="E261" s="22">
        <v>2</v>
      </c>
      <c r="F261" s="22">
        <v>85</v>
      </c>
      <c r="G261" s="22">
        <v>0</v>
      </c>
      <c r="H261" s="23">
        <v>4.2</v>
      </c>
      <c r="I261" s="24" t="s">
        <v>1456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4" t="s">
        <v>1456</v>
      </c>
      <c r="Q261" s="24" t="s">
        <v>1456</v>
      </c>
      <c r="R261" s="23">
        <v>0</v>
      </c>
      <c r="S261" s="22">
        <v>0</v>
      </c>
      <c r="T261" s="24"/>
      <c r="U261" s="23">
        <v>3.2</v>
      </c>
      <c r="V261" s="23">
        <v>0</v>
      </c>
      <c r="W261" s="23">
        <v>0</v>
      </c>
      <c r="X261" s="23">
        <v>0</v>
      </c>
      <c r="Y261" s="23">
        <v>0</v>
      </c>
      <c r="Z261" s="23">
        <v>3.2</v>
      </c>
      <c r="AA261" s="23">
        <v>3.2</v>
      </c>
      <c r="AB261" s="23">
        <v>0</v>
      </c>
      <c r="AC261" s="23">
        <v>0</v>
      </c>
      <c r="AD261" s="23">
        <v>0</v>
      </c>
      <c r="AE261" s="23">
        <v>0</v>
      </c>
      <c r="AF261" s="23">
        <v>3.2</v>
      </c>
      <c r="AG261" s="23">
        <v>0</v>
      </c>
      <c r="AH261" s="24" t="s">
        <v>1457</v>
      </c>
      <c r="AI261" s="22">
        <v>44</v>
      </c>
      <c r="AJ261" s="22">
        <v>44</v>
      </c>
      <c r="AK261" s="24" t="s">
        <v>1457</v>
      </c>
      <c r="AL261" s="24" t="s">
        <v>1457</v>
      </c>
      <c r="AM261" s="24" t="s">
        <v>1457</v>
      </c>
      <c r="AN261" s="22">
        <v>31</v>
      </c>
      <c r="AO261" s="22">
        <v>0</v>
      </c>
      <c r="AP261" s="22">
        <v>86</v>
      </c>
      <c r="AQ261" s="22">
        <v>5250</v>
      </c>
      <c r="AR261" s="22">
        <v>0</v>
      </c>
      <c r="AS261" s="22">
        <v>0</v>
      </c>
      <c r="AT261" s="22">
        <v>0</v>
      </c>
      <c r="AU261" s="22">
        <v>0</v>
      </c>
      <c r="AV261" s="22">
        <v>0</v>
      </c>
      <c r="AW261" s="22">
        <v>0</v>
      </c>
      <c r="AX261" s="22">
        <v>0</v>
      </c>
      <c r="AY261" s="22">
        <v>0</v>
      </c>
      <c r="AZ261" s="24"/>
      <c r="BA261" s="22">
        <v>3</v>
      </c>
      <c r="BB261" s="22">
        <v>3</v>
      </c>
      <c r="BC261" s="22">
        <v>6000</v>
      </c>
      <c r="BD261" s="22">
        <v>0</v>
      </c>
      <c r="BE261" s="22">
        <v>300000</v>
      </c>
      <c r="BF261" s="22">
        <v>0</v>
      </c>
      <c r="BG261" s="22">
        <v>306000</v>
      </c>
      <c r="BH261" s="22">
        <v>1</v>
      </c>
      <c r="BI261" s="22">
        <v>4</v>
      </c>
      <c r="BJ261" s="22">
        <v>0</v>
      </c>
      <c r="BK261" s="22">
        <v>0</v>
      </c>
      <c r="BL261" s="22">
        <v>0</v>
      </c>
      <c r="BM261" s="22">
        <v>0</v>
      </c>
      <c r="BN261" s="22">
        <v>0</v>
      </c>
      <c r="BO261" s="22">
        <v>0</v>
      </c>
      <c r="BP261" s="22">
        <v>0</v>
      </c>
      <c r="BQ261" s="22">
        <v>0</v>
      </c>
    </row>
    <row r="262" spans="1:69" x14ac:dyDescent="0.35">
      <c r="A262" s="22" t="s">
        <v>114</v>
      </c>
      <c r="B262" s="22" t="s">
        <v>507</v>
      </c>
      <c r="C262" s="22" t="s">
        <v>630</v>
      </c>
      <c r="D262" s="22" t="s">
        <v>631</v>
      </c>
      <c r="E262" s="22">
        <v>2</v>
      </c>
      <c r="F262" s="22">
        <v>66</v>
      </c>
      <c r="G262" s="22">
        <v>0</v>
      </c>
      <c r="H262" s="23">
        <v>5.31</v>
      </c>
      <c r="I262" s="24" t="s">
        <v>1456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4" t="s">
        <v>1456</v>
      </c>
      <c r="Q262" s="24" t="s">
        <v>1456</v>
      </c>
      <c r="R262" s="23">
        <v>0</v>
      </c>
      <c r="S262" s="22">
        <v>0</v>
      </c>
      <c r="T262" s="24"/>
      <c r="U262" s="23">
        <v>16.010000000000002</v>
      </c>
      <c r="V262" s="23">
        <v>0</v>
      </c>
      <c r="W262" s="23">
        <v>0</v>
      </c>
      <c r="X262" s="23">
        <v>0</v>
      </c>
      <c r="Y262" s="23">
        <v>0</v>
      </c>
      <c r="Z262" s="23">
        <v>16.010000000000002</v>
      </c>
      <c r="AA262" s="23">
        <v>3.27</v>
      </c>
      <c r="AB262" s="23">
        <v>0</v>
      </c>
      <c r="AC262" s="23">
        <v>0</v>
      </c>
      <c r="AD262" s="23">
        <v>0</v>
      </c>
      <c r="AE262" s="23">
        <v>0</v>
      </c>
      <c r="AF262" s="23">
        <v>3.27</v>
      </c>
      <c r="AG262" s="23">
        <v>0</v>
      </c>
      <c r="AH262" s="24" t="s">
        <v>1457</v>
      </c>
      <c r="AI262" s="22">
        <v>0</v>
      </c>
      <c r="AJ262" s="22">
        <v>0</v>
      </c>
      <c r="AK262" s="24" t="s">
        <v>1456</v>
      </c>
      <c r="AL262" s="24" t="s">
        <v>1457</v>
      </c>
      <c r="AM262" s="24" t="s">
        <v>1457</v>
      </c>
      <c r="AN262" s="22">
        <v>5</v>
      </c>
      <c r="AO262" s="22">
        <v>0</v>
      </c>
      <c r="AP262" s="22">
        <v>137</v>
      </c>
      <c r="AQ262" s="22">
        <v>5507</v>
      </c>
      <c r="AR262" s="22">
        <v>0</v>
      </c>
      <c r="AS262" s="22">
        <v>0</v>
      </c>
      <c r="AT262" s="22">
        <v>0</v>
      </c>
      <c r="AU262" s="22">
        <v>0</v>
      </c>
      <c r="AV262" s="22">
        <v>0</v>
      </c>
      <c r="AW262" s="22">
        <v>0</v>
      </c>
      <c r="AX262" s="22">
        <v>0</v>
      </c>
      <c r="AY262" s="22">
        <v>0</v>
      </c>
      <c r="AZ262" s="24" t="s">
        <v>1697</v>
      </c>
      <c r="BA262" s="22">
        <v>4</v>
      </c>
      <c r="BB262" s="22">
        <v>4</v>
      </c>
      <c r="BC262" s="22">
        <v>21000</v>
      </c>
      <c r="BD262" s="22">
        <v>27000</v>
      </c>
      <c r="BE262" s="22">
        <v>0</v>
      </c>
      <c r="BF262" s="22">
        <v>0</v>
      </c>
      <c r="BG262" s="22">
        <v>48000</v>
      </c>
      <c r="BH262" s="22">
        <v>4</v>
      </c>
      <c r="BI262" s="22">
        <v>3</v>
      </c>
      <c r="BJ262" s="22">
        <v>0</v>
      </c>
      <c r="BK262" s="22">
        <v>0</v>
      </c>
      <c r="BL262" s="22">
        <v>0</v>
      </c>
      <c r="BM262" s="22">
        <v>0</v>
      </c>
      <c r="BN262" s="22">
        <v>0</v>
      </c>
      <c r="BO262" s="22">
        <v>0</v>
      </c>
      <c r="BP262" s="22">
        <v>0</v>
      </c>
      <c r="BQ262" s="22">
        <v>0</v>
      </c>
    </row>
    <row r="263" spans="1:69" x14ac:dyDescent="0.35">
      <c r="A263" s="22" t="s">
        <v>114</v>
      </c>
      <c r="B263" s="22" t="s">
        <v>507</v>
      </c>
      <c r="C263" s="22" t="s">
        <v>632</v>
      </c>
      <c r="D263" s="22" t="s">
        <v>633</v>
      </c>
      <c r="E263" s="22">
        <v>1</v>
      </c>
      <c r="F263" s="22">
        <v>265</v>
      </c>
      <c r="G263" s="22">
        <v>0</v>
      </c>
      <c r="H263" s="23">
        <v>10.46</v>
      </c>
      <c r="I263" s="24" t="s">
        <v>1456</v>
      </c>
      <c r="J263" s="22">
        <v>0</v>
      </c>
      <c r="K263" s="22">
        <v>0</v>
      </c>
      <c r="L263" s="22">
        <v>0</v>
      </c>
      <c r="M263" s="22">
        <v>0</v>
      </c>
      <c r="N263" s="22">
        <v>0</v>
      </c>
      <c r="O263" s="22">
        <v>0</v>
      </c>
      <c r="P263" s="24" t="s">
        <v>1456</v>
      </c>
      <c r="Q263" s="24" t="s">
        <v>1456</v>
      </c>
      <c r="R263" s="23">
        <v>0</v>
      </c>
      <c r="S263" s="22">
        <v>0</v>
      </c>
      <c r="T263" s="24"/>
      <c r="U263" s="23">
        <v>15</v>
      </c>
      <c r="V263" s="23">
        <v>0</v>
      </c>
      <c r="W263" s="23">
        <v>16</v>
      </c>
      <c r="X263" s="23">
        <v>54</v>
      </c>
      <c r="Y263" s="23">
        <v>0</v>
      </c>
      <c r="Z263" s="23">
        <v>85</v>
      </c>
      <c r="AA263" s="23">
        <v>3.5</v>
      </c>
      <c r="AB263" s="23">
        <v>0</v>
      </c>
      <c r="AC263" s="23">
        <v>0</v>
      </c>
      <c r="AD263" s="23">
        <v>0</v>
      </c>
      <c r="AE263" s="23">
        <v>0</v>
      </c>
      <c r="AF263" s="23">
        <v>3.5</v>
      </c>
      <c r="AG263" s="23">
        <v>0</v>
      </c>
      <c r="AH263" s="24" t="s">
        <v>1457</v>
      </c>
      <c r="AI263" s="22">
        <v>3</v>
      </c>
      <c r="AJ263" s="22">
        <v>0</v>
      </c>
      <c r="AK263" s="24" t="s">
        <v>1457</v>
      </c>
      <c r="AL263" s="24" t="s">
        <v>1456</v>
      </c>
      <c r="AM263" s="24" t="s">
        <v>1456</v>
      </c>
      <c r="AN263" s="22">
        <v>0</v>
      </c>
      <c r="AO263" s="22">
        <v>0</v>
      </c>
      <c r="AP263" s="22">
        <v>89</v>
      </c>
      <c r="AQ263" s="22">
        <v>4521</v>
      </c>
      <c r="AR263" s="22">
        <v>0</v>
      </c>
      <c r="AS263" s="22">
        <v>0</v>
      </c>
      <c r="AT263" s="22">
        <v>0</v>
      </c>
      <c r="AU263" s="22">
        <v>0</v>
      </c>
      <c r="AV263" s="22">
        <v>0</v>
      </c>
      <c r="AW263" s="22">
        <v>0</v>
      </c>
      <c r="AX263" s="22">
        <v>0</v>
      </c>
      <c r="AY263" s="22">
        <v>0</v>
      </c>
      <c r="AZ263" s="24" t="s">
        <v>1698</v>
      </c>
      <c r="BA263" s="22">
        <v>2</v>
      </c>
      <c r="BB263" s="22">
        <v>2</v>
      </c>
      <c r="BC263" s="22">
        <v>225000</v>
      </c>
      <c r="BD263" s="22">
        <v>0</v>
      </c>
      <c r="BE263" s="22">
        <v>0</v>
      </c>
      <c r="BF263" s="22">
        <v>0</v>
      </c>
      <c r="BG263" s="22">
        <v>225000</v>
      </c>
      <c r="BH263" s="22">
        <v>2</v>
      </c>
      <c r="BI263" s="22">
        <v>4</v>
      </c>
      <c r="BJ263" s="22">
        <v>0</v>
      </c>
      <c r="BK263" s="22">
        <v>1</v>
      </c>
      <c r="BL263" s="22">
        <v>5</v>
      </c>
      <c r="BM263" s="22">
        <v>1</v>
      </c>
      <c r="BN263" s="22">
        <v>0</v>
      </c>
      <c r="BO263" s="22">
        <v>0</v>
      </c>
      <c r="BP263" s="22">
        <v>0</v>
      </c>
      <c r="BQ263" s="22">
        <v>0</v>
      </c>
    </row>
    <row r="264" spans="1:69" x14ac:dyDescent="0.35">
      <c r="A264" s="22" t="s">
        <v>114</v>
      </c>
      <c r="B264" s="22" t="s">
        <v>507</v>
      </c>
      <c r="C264" s="22" t="s">
        <v>634</v>
      </c>
      <c r="D264" s="22" t="s">
        <v>635</v>
      </c>
      <c r="E264" s="22">
        <v>3</v>
      </c>
      <c r="F264" s="22">
        <v>239</v>
      </c>
      <c r="G264" s="22">
        <v>0</v>
      </c>
      <c r="H264" s="23">
        <v>8</v>
      </c>
      <c r="I264" s="24" t="s">
        <v>1456</v>
      </c>
      <c r="J264" s="22">
        <v>0</v>
      </c>
      <c r="K264" s="22">
        <v>0</v>
      </c>
      <c r="L264" s="22">
        <v>0</v>
      </c>
      <c r="M264" s="22">
        <v>0</v>
      </c>
      <c r="N264" s="22">
        <v>0</v>
      </c>
      <c r="O264" s="22">
        <v>0</v>
      </c>
      <c r="P264" s="24" t="s">
        <v>1456</v>
      </c>
      <c r="Q264" s="24" t="s">
        <v>1456</v>
      </c>
      <c r="R264" s="23">
        <v>0</v>
      </c>
      <c r="S264" s="22">
        <v>0</v>
      </c>
      <c r="T264" s="24"/>
      <c r="U264" s="23">
        <v>6.5</v>
      </c>
      <c r="V264" s="23">
        <v>0</v>
      </c>
      <c r="W264" s="23">
        <v>0</v>
      </c>
      <c r="X264" s="23">
        <v>0</v>
      </c>
      <c r="Y264" s="23">
        <v>0</v>
      </c>
      <c r="Z264" s="23">
        <v>6.5</v>
      </c>
      <c r="AA264" s="23">
        <v>5.5</v>
      </c>
      <c r="AB264" s="23">
        <v>0</v>
      </c>
      <c r="AC264" s="23">
        <v>0</v>
      </c>
      <c r="AD264" s="23">
        <v>0</v>
      </c>
      <c r="AE264" s="23">
        <v>0</v>
      </c>
      <c r="AF264" s="23">
        <v>5.5</v>
      </c>
      <c r="AG264" s="23">
        <v>0</v>
      </c>
      <c r="AH264" s="24" t="s">
        <v>1457</v>
      </c>
      <c r="AI264" s="22">
        <v>3</v>
      </c>
      <c r="AJ264" s="22">
        <v>3</v>
      </c>
      <c r="AK264" s="24" t="s">
        <v>1457</v>
      </c>
      <c r="AL264" s="24" t="s">
        <v>1457</v>
      </c>
      <c r="AM264" s="24" t="s">
        <v>1456</v>
      </c>
      <c r="AN264" s="22">
        <v>0</v>
      </c>
      <c r="AO264" s="22">
        <v>0</v>
      </c>
      <c r="AP264" s="22">
        <v>176</v>
      </c>
      <c r="AQ264" s="22">
        <v>6426</v>
      </c>
      <c r="AR264" s="22">
        <v>0</v>
      </c>
      <c r="AS264" s="22">
        <v>0</v>
      </c>
      <c r="AT264" s="22">
        <v>0</v>
      </c>
      <c r="AU264" s="22">
        <v>0</v>
      </c>
      <c r="AV264" s="22">
        <v>0</v>
      </c>
      <c r="AW264" s="22">
        <v>0</v>
      </c>
      <c r="AX264" s="22">
        <v>0</v>
      </c>
      <c r="AY264" s="22">
        <v>0</v>
      </c>
      <c r="AZ264" s="24" t="s">
        <v>1699</v>
      </c>
      <c r="BA264" s="22">
        <v>0</v>
      </c>
      <c r="BB264" s="22">
        <v>0</v>
      </c>
      <c r="BC264" s="22">
        <v>0</v>
      </c>
      <c r="BD264" s="22">
        <v>0</v>
      </c>
      <c r="BE264" s="22">
        <v>0</v>
      </c>
      <c r="BF264" s="22">
        <v>0</v>
      </c>
      <c r="BG264" s="22">
        <v>0</v>
      </c>
      <c r="BH264" s="22">
        <v>0</v>
      </c>
      <c r="BI264" s="22">
        <v>0</v>
      </c>
      <c r="BJ264" s="22">
        <v>0</v>
      </c>
      <c r="BK264" s="22">
        <v>0</v>
      </c>
      <c r="BL264" s="22">
        <v>0</v>
      </c>
      <c r="BM264" s="22">
        <v>0</v>
      </c>
      <c r="BN264" s="22">
        <v>0</v>
      </c>
      <c r="BO264" s="22">
        <v>0</v>
      </c>
      <c r="BP264" s="22">
        <v>0</v>
      </c>
      <c r="BQ264" s="22">
        <v>0</v>
      </c>
    </row>
    <row r="265" spans="1:69" x14ac:dyDescent="0.35">
      <c r="A265" s="22" t="s">
        <v>114</v>
      </c>
      <c r="B265" s="22" t="s">
        <v>507</v>
      </c>
      <c r="C265" s="22" t="s">
        <v>636</v>
      </c>
      <c r="D265" s="22" t="s">
        <v>637</v>
      </c>
      <c r="E265" s="22">
        <v>5</v>
      </c>
      <c r="F265" s="22">
        <v>177</v>
      </c>
      <c r="G265" s="22">
        <v>0</v>
      </c>
      <c r="H265" s="23">
        <v>8</v>
      </c>
      <c r="I265" s="24" t="s">
        <v>1456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0</v>
      </c>
      <c r="P265" s="24" t="s">
        <v>1456</v>
      </c>
      <c r="Q265" s="24" t="s">
        <v>1456</v>
      </c>
      <c r="R265" s="23">
        <v>0</v>
      </c>
      <c r="S265" s="22">
        <v>0</v>
      </c>
      <c r="T265" s="24"/>
      <c r="U265" s="23">
        <v>6</v>
      </c>
      <c r="V265" s="23">
        <v>0</v>
      </c>
      <c r="W265" s="23">
        <v>0</v>
      </c>
      <c r="X265" s="23">
        <v>0</v>
      </c>
      <c r="Y265" s="23">
        <v>0</v>
      </c>
      <c r="Z265" s="23">
        <v>6</v>
      </c>
      <c r="AA265" s="23">
        <v>8</v>
      </c>
      <c r="AB265" s="23">
        <v>0</v>
      </c>
      <c r="AC265" s="23">
        <v>0</v>
      </c>
      <c r="AD265" s="23">
        <v>0</v>
      </c>
      <c r="AE265" s="23">
        <v>0</v>
      </c>
      <c r="AF265" s="23">
        <v>8</v>
      </c>
      <c r="AG265" s="23">
        <v>0</v>
      </c>
      <c r="AH265" s="24" t="s">
        <v>1457</v>
      </c>
      <c r="AI265" s="22">
        <v>2</v>
      </c>
      <c r="AJ265" s="22">
        <v>2</v>
      </c>
      <c r="AK265" s="24" t="s">
        <v>1457</v>
      </c>
      <c r="AL265" s="24" t="s">
        <v>1457</v>
      </c>
      <c r="AM265" s="24" t="s">
        <v>1457</v>
      </c>
      <c r="AN265" s="22">
        <v>15</v>
      </c>
      <c r="AO265" s="22">
        <v>0</v>
      </c>
      <c r="AP265" s="22">
        <v>180</v>
      </c>
      <c r="AQ265" s="22">
        <v>8061.38</v>
      </c>
      <c r="AR265" s="22">
        <v>0</v>
      </c>
      <c r="AS265" s="22">
        <v>0</v>
      </c>
      <c r="AT265" s="22">
        <v>0</v>
      </c>
      <c r="AU265" s="22">
        <v>0</v>
      </c>
      <c r="AV265" s="22">
        <v>0</v>
      </c>
      <c r="AW265" s="22">
        <v>0</v>
      </c>
      <c r="AX265" s="22">
        <v>0</v>
      </c>
      <c r="AY265" s="22">
        <v>0</v>
      </c>
      <c r="AZ265" s="24" t="s">
        <v>1611</v>
      </c>
      <c r="BA265" s="22">
        <v>1</v>
      </c>
      <c r="BB265" s="22">
        <v>1</v>
      </c>
      <c r="BC265" s="22">
        <v>262259</v>
      </c>
      <c r="BD265" s="22">
        <v>0</v>
      </c>
      <c r="BE265" s="22">
        <v>0</v>
      </c>
      <c r="BF265" s="22">
        <v>0</v>
      </c>
      <c r="BG265" s="22">
        <v>262259</v>
      </c>
      <c r="BH265" s="22">
        <v>0</v>
      </c>
      <c r="BI265" s="22">
        <v>0</v>
      </c>
      <c r="BJ265" s="22">
        <v>0</v>
      </c>
      <c r="BK265" s="22">
        <v>1</v>
      </c>
      <c r="BL265" s="22">
        <v>0</v>
      </c>
      <c r="BM265" s="22">
        <v>1</v>
      </c>
      <c r="BN265" s="22">
        <v>0</v>
      </c>
      <c r="BO265" s="22">
        <v>0</v>
      </c>
      <c r="BP265" s="22">
        <v>0</v>
      </c>
      <c r="BQ265" s="22">
        <v>0</v>
      </c>
    </row>
    <row r="266" spans="1:69" x14ac:dyDescent="0.35">
      <c r="A266" s="22" t="s">
        <v>114</v>
      </c>
      <c r="B266" s="22" t="s">
        <v>507</v>
      </c>
      <c r="C266" s="22" t="s">
        <v>638</v>
      </c>
      <c r="D266" s="22" t="s">
        <v>639</v>
      </c>
      <c r="E266" s="22">
        <v>2</v>
      </c>
      <c r="F266" s="22">
        <v>51</v>
      </c>
      <c r="G266" s="22">
        <v>0</v>
      </c>
      <c r="H266" s="23">
        <v>5.55</v>
      </c>
      <c r="I266" s="24" t="s">
        <v>1456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4" t="s">
        <v>1456</v>
      </c>
      <c r="Q266" s="24" t="s">
        <v>1456</v>
      </c>
      <c r="R266" s="23">
        <v>0</v>
      </c>
      <c r="S266" s="22">
        <v>0</v>
      </c>
      <c r="T266" s="24"/>
      <c r="U266" s="23">
        <v>3.42</v>
      </c>
      <c r="V266" s="23">
        <v>0</v>
      </c>
      <c r="W266" s="23">
        <v>0</v>
      </c>
      <c r="X266" s="23">
        <v>0</v>
      </c>
      <c r="Y266" s="23">
        <v>0</v>
      </c>
      <c r="Z266" s="23">
        <v>3.42</v>
      </c>
      <c r="AA266" s="23">
        <v>4.34</v>
      </c>
      <c r="AB266" s="23">
        <v>0</v>
      </c>
      <c r="AC266" s="23">
        <v>0</v>
      </c>
      <c r="AD266" s="23">
        <v>0</v>
      </c>
      <c r="AE266" s="23">
        <v>0</v>
      </c>
      <c r="AF266" s="23">
        <v>4.34</v>
      </c>
      <c r="AG266" s="23">
        <v>0</v>
      </c>
      <c r="AH266" s="24" t="s">
        <v>1456</v>
      </c>
      <c r="AI266" s="22">
        <v>0</v>
      </c>
      <c r="AJ266" s="22">
        <v>0</v>
      </c>
      <c r="AK266" s="24" t="s">
        <v>1456</v>
      </c>
      <c r="AL266" s="24" t="s">
        <v>1456</v>
      </c>
      <c r="AM266" s="24" t="s">
        <v>1456</v>
      </c>
      <c r="AN266" s="22">
        <v>0</v>
      </c>
      <c r="AO266" s="22">
        <v>0</v>
      </c>
      <c r="AP266" s="22">
        <v>76</v>
      </c>
      <c r="AQ266" s="22">
        <v>3256</v>
      </c>
      <c r="AR266" s="22">
        <v>0</v>
      </c>
      <c r="AS266" s="22">
        <v>0</v>
      </c>
      <c r="AT266" s="22">
        <v>0</v>
      </c>
      <c r="AU266" s="22">
        <v>0</v>
      </c>
      <c r="AV266" s="22">
        <v>0</v>
      </c>
      <c r="AW266" s="22">
        <v>0</v>
      </c>
      <c r="AX266" s="22">
        <v>0</v>
      </c>
      <c r="AY266" s="22">
        <v>0</v>
      </c>
      <c r="AZ266" s="24"/>
      <c r="BA266" s="22">
        <v>7</v>
      </c>
      <c r="BB266" s="22">
        <v>7</v>
      </c>
      <c r="BC266" s="22">
        <v>150000</v>
      </c>
      <c r="BD266" s="22">
        <v>0</v>
      </c>
      <c r="BE266" s="22">
        <v>0</v>
      </c>
      <c r="BF266" s="22">
        <v>0</v>
      </c>
      <c r="BG266" s="22">
        <v>150000</v>
      </c>
      <c r="BH266" s="22">
        <v>1</v>
      </c>
      <c r="BI266" s="22">
        <v>2</v>
      </c>
      <c r="BJ266" s="22">
        <v>0</v>
      </c>
      <c r="BK266" s="22">
        <v>0</v>
      </c>
      <c r="BL266" s="22">
        <v>0</v>
      </c>
      <c r="BM266" s="22">
        <v>0</v>
      </c>
      <c r="BN266" s="22">
        <v>0</v>
      </c>
      <c r="BO266" s="22">
        <v>0</v>
      </c>
      <c r="BP266" s="22">
        <v>0</v>
      </c>
      <c r="BQ266" s="22">
        <v>0</v>
      </c>
    </row>
    <row r="267" spans="1:69" x14ac:dyDescent="0.35">
      <c r="A267" s="22" t="s">
        <v>114</v>
      </c>
      <c r="B267" s="22" t="s">
        <v>507</v>
      </c>
      <c r="C267" s="22" t="s">
        <v>640</v>
      </c>
      <c r="D267" s="22" t="s">
        <v>641</v>
      </c>
      <c r="E267" s="22">
        <v>2</v>
      </c>
      <c r="F267" s="22">
        <v>117</v>
      </c>
      <c r="G267" s="22">
        <v>0</v>
      </c>
      <c r="H267" s="23">
        <v>8</v>
      </c>
      <c r="I267" s="24" t="s">
        <v>1456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4" t="s">
        <v>1456</v>
      </c>
      <c r="Q267" s="24" t="s">
        <v>1456</v>
      </c>
      <c r="R267" s="23">
        <v>0</v>
      </c>
      <c r="S267" s="22">
        <v>0</v>
      </c>
      <c r="T267" s="24"/>
      <c r="U267" s="23">
        <v>5</v>
      </c>
      <c r="V267" s="23">
        <v>0</v>
      </c>
      <c r="W267" s="23">
        <v>0</v>
      </c>
      <c r="X267" s="23">
        <v>0</v>
      </c>
      <c r="Y267" s="23">
        <v>0</v>
      </c>
      <c r="Z267" s="23">
        <v>5</v>
      </c>
      <c r="AA267" s="23">
        <v>4</v>
      </c>
      <c r="AB267" s="23">
        <v>0</v>
      </c>
      <c r="AC267" s="23">
        <v>0</v>
      </c>
      <c r="AD267" s="23">
        <v>0</v>
      </c>
      <c r="AE267" s="23">
        <v>0</v>
      </c>
      <c r="AF267" s="23">
        <v>4</v>
      </c>
      <c r="AG267" s="23">
        <v>0</v>
      </c>
      <c r="AH267" s="24" t="s">
        <v>1457</v>
      </c>
      <c r="AI267" s="22">
        <v>1</v>
      </c>
      <c r="AJ267" s="22">
        <v>1</v>
      </c>
      <c r="AK267" s="24" t="s">
        <v>1457</v>
      </c>
      <c r="AL267" s="24" t="s">
        <v>1457</v>
      </c>
      <c r="AM267" s="24" t="s">
        <v>1457</v>
      </c>
      <c r="AN267" s="22">
        <v>12</v>
      </c>
      <c r="AO267" s="22">
        <v>0</v>
      </c>
      <c r="AP267" s="22">
        <v>191</v>
      </c>
      <c r="AQ267" s="22">
        <v>5600</v>
      </c>
      <c r="AR267" s="22">
        <v>0</v>
      </c>
      <c r="AS267" s="22">
        <v>0</v>
      </c>
      <c r="AT267" s="22">
        <v>0</v>
      </c>
      <c r="AU267" s="22">
        <v>0</v>
      </c>
      <c r="AV267" s="22">
        <v>0</v>
      </c>
      <c r="AW267" s="22">
        <v>0</v>
      </c>
      <c r="AX267" s="22">
        <v>0</v>
      </c>
      <c r="AY267" s="22">
        <v>0</v>
      </c>
      <c r="AZ267" s="24"/>
      <c r="BA267" s="22">
        <v>7</v>
      </c>
      <c r="BB267" s="22">
        <v>7</v>
      </c>
      <c r="BC267" s="22">
        <v>0</v>
      </c>
      <c r="BD267" s="22">
        <v>75000</v>
      </c>
      <c r="BE267" s="22">
        <v>0</v>
      </c>
      <c r="BF267" s="22">
        <v>0</v>
      </c>
      <c r="BG267" s="22">
        <v>75000</v>
      </c>
      <c r="BH267" s="22">
        <v>1</v>
      </c>
      <c r="BI267" s="22">
        <v>3</v>
      </c>
      <c r="BJ267" s="22">
        <v>0</v>
      </c>
      <c r="BK267" s="22">
        <v>0</v>
      </c>
      <c r="BL267" s="22">
        <v>0</v>
      </c>
      <c r="BM267" s="22">
        <v>0</v>
      </c>
      <c r="BN267" s="22">
        <v>0</v>
      </c>
      <c r="BO267" s="22">
        <v>0</v>
      </c>
      <c r="BP267" s="22">
        <v>0</v>
      </c>
      <c r="BQ267" s="22">
        <v>0</v>
      </c>
    </row>
    <row r="268" spans="1:69" x14ac:dyDescent="0.35">
      <c r="A268" s="22" t="s">
        <v>114</v>
      </c>
      <c r="B268" s="22" t="s">
        <v>507</v>
      </c>
      <c r="C268" s="22" t="s">
        <v>642</v>
      </c>
      <c r="D268" s="22" t="s">
        <v>643</v>
      </c>
      <c r="E268" s="22">
        <v>1</v>
      </c>
      <c r="F268" s="22">
        <v>64</v>
      </c>
      <c r="G268" s="22">
        <v>0</v>
      </c>
      <c r="H268" s="23">
        <v>7.7</v>
      </c>
      <c r="I268" s="24" t="s">
        <v>1456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0</v>
      </c>
      <c r="P268" s="24" t="s">
        <v>1456</v>
      </c>
      <c r="Q268" s="24" t="s">
        <v>1456</v>
      </c>
      <c r="R268" s="23">
        <v>0</v>
      </c>
      <c r="S268" s="22">
        <v>0</v>
      </c>
      <c r="T268" s="24"/>
      <c r="U268" s="23">
        <v>6.05</v>
      </c>
      <c r="V268" s="23">
        <v>0</v>
      </c>
      <c r="W268" s="23">
        <v>0</v>
      </c>
      <c r="X268" s="23">
        <v>0</v>
      </c>
      <c r="Y268" s="23">
        <v>0</v>
      </c>
      <c r="Z268" s="23">
        <v>6.05</v>
      </c>
      <c r="AA268" s="23">
        <v>6.54</v>
      </c>
      <c r="AB268" s="23">
        <v>0</v>
      </c>
      <c r="AC268" s="23">
        <v>0</v>
      </c>
      <c r="AD268" s="23">
        <v>0</v>
      </c>
      <c r="AE268" s="23">
        <v>0</v>
      </c>
      <c r="AF268" s="23">
        <v>6.54</v>
      </c>
      <c r="AG268" s="23">
        <v>0</v>
      </c>
      <c r="AH268" s="24" t="s">
        <v>1457</v>
      </c>
      <c r="AI268" s="22">
        <v>1</v>
      </c>
      <c r="AJ268" s="22">
        <v>1</v>
      </c>
      <c r="AK268" s="24" t="s">
        <v>1456</v>
      </c>
      <c r="AL268" s="24" t="s">
        <v>1457</v>
      </c>
      <c r="AM268" s="24" t="s">
        <v>1457</v>
      </c>
      <c r="AN268" s="22">
        <v>7</v>
      </c>
      <c r="AO268" s="22">
        <v>0</v>
      </c>
      <c r="AP268" s="22">
        <v>91</v>
      </c>
      <c r="AQ268" s="22">
        <v>3124</v>
      </c>
      <c r="AR268" s="22">
        <v>0</v>
      </c>
      <c r="AS268" s="22">
        <v>0</v>
      </c>
      <c r="AT268" s="22">
        <v>0</v>
      </c>
      <c r="AU268" s="22">
        <v>0</v>
      </c>
      <c r="AV268" s="22">
        <v>0</v>
      </c>
      <c r="AW268" s="22">
        <v>0</v>
      </c>
      <c r="AX268" s="22">
        <v>0</v>
      </c>
      <c r="AY268" s="22">
        <v>0</v>
      </c>
      <c r="AZ268" s="24" t="s">
        <v>1700</v>
      </c>
      <c r="BA268" s="22">
        <v>1</v>
      </c>
      <c r="BB268" s="22">
        <v>1</v>
      </c>
      <c r="BC268" s="22">
        <v>1150000</v>
      </c>
      <c r="BD268" s="22">
        <v>0</v>
      </c>
      <c r="BE268" s="22">
        <v>0</v>
      </c>
      <c r="BF268" s="22">
        <v>0</v>
      </c>
      <c r="BG268" s="22">
        <v>1150000</v>
      </c>
      <c r="BH268" s="22">
        <v>0</v>
      </c>
      <c r="BI268" s="22">
        <v>13</v>
      </c>
      <c r="BJ268" s="22">
        <v>0</v>
      </c>
      <c r="BK268" s="22">
        <v>0</v>
      </c>
      <c r="BL268" s="22">
        <v>0</v>
      </c>
      <c r="BM268" s="22">
        <v>0</v>
      </c>
      <c r="BN268" s="22">
        <v>0</v>
      </c>
      <c r="BO268" s="22">
        <v>0</v>
      </c>
      <c r="BP268" s="22">
        <v>0</v>
      </c>
      <c r="BQ268" s="22">
        <v>0</v>
      </c>
    </row>
    <row r="269" spans="1:69" x14ac:dyDescent="0.35">
      <c r="A269" s="22" t="s">
        <v>114</v>
      </c>
      <c r="B269" s="22" t="s">
        <v>507</v>
      </c>
      <c r="C269" s="22" t="s">
        <v>644</v>
      </c>
      <c r="D269" s="22" t="s">
        <v>645</v>
      </c>
      <c r="E269" s="22">
        <v>2</v>
      </c>
      <c r="F269" s="22">
        <v>52</v>
      </c>
      <c r="G269" s="22">
        <v>0</v>
      </c>
      <c r="H269" s="23">
        <v>4.2</v>
      </c>
      <c r="I269" s="24" t="s">
        <v>1456</v>
      </c>
      <c r="J269" s="22">
        <v>0</v>
      </c>
      <c r="K269" s="22">
        <v>0</v>
      </c>
      <c r="L269" s="22">
        <v>0</v>
      </c>
      <c r="M269" s="22">
        <v>0</v>
      </c>
      <c r="N269" s="22">
        <v>0</v>
      </c>
      <c r="O269" s="22">
        <v>0</v>
      </c>
      <c r="P269" s="24" t="s">
        <v>1456</v>
      </c>
      <c r="Q269" s="24" t="s">
        <v>1456</v>
      </c>
      <c r="R269" s="23">
        <v>0</v>
      </c>
      <c r="S269" s="22">
        <v>0</v>
      </c>
      <c r="T269" s="24"/>
      <c r="U269" s="23">
        <v>4.5199999999999996</v>
      </c>
      <c r="V269" s="23">
        <v>0</v>
      </c>
      <c r="W269" s="23">
        <v>0</v>
      </c>
      <c r="X269" s="23">
        <v>0.22</v>
      </c>
      <c r="Y269" s="23">
        <v>0</v>
      </c>
      <c r="Z269" s="23">
        <v>4.74</v>
      </c>
      <c r="AA269" s="23">
        <v>4.3600000000000003</v>
      </c>
      <c r="AB269" s="23">
        <v>0</v>
      </c>
      <c r="AC269" s="23">
        <v>0</v>
      </c>
      <c r="AD269" s="23">
        <v>0</v>
      </c>
      <c r="AE269" s="23">
        <v>0</v>
      </c>
      <c r="AF269" s="23">
        <v>4.3600000000000003</v>
      </c>
      <c r="AG269" s="23">
        <v>0.82</v>
      </c>
      <c r="AH269" s="24" t="s">
        <v>1457</v>
      </c>
      <c r="AI269" s="22">
        <v>1</v>
      </c>
      <c r="AJ269" s="22">
        <v>1</v>
      </c>
      <c r="AK269" s="24" t="s">
        <v>1456</v>
      </c>
      <c r="AL269" s="24" t="s">
        <v>1457</v>
      </c>
      <c r="AM269" s="24" t="s">
        <v>1457</v>
      </c>
      <c r="AN269" s="22">
        <v>5</v>
      </c>
      <c r="AO269" s="22">
        <v>0</v>
      </c>
      <c r="AP269" s="22">
        <v>176</v>
      </c>
      <c r="AQ269" s="22">
        <v>6840</v>
      </c>
      <c r="AR269" s="22">
        <v>0</v>
      </c>
      <c r="AS269" s="22">
        <v>0</v>
      </c>
      <c r="AT269" s="22">
        <v>0</v>
      </c>
      <c r="AU269" s="22">
        <v>0</v>
      </c>
      <c r="AV269" s="22">
        <v>0</v>
      </c>
      <c r="AW269" s="22">
        <v>0</v>
      </c>
      <c r="AX269" s="22">
        <v>0</v>
      </c>
      <c r="AY269" s="22">
        <v>0</v>
      </c>
      <c r="AZ269" s="24" t="s">
        <v>1701</v>
      </c>
      <c r="BA269" s="22">
        <v>6</v>
      </c>
      <c r="BB269" s="22">
        <v>5</v>
      </c>
      <c r="BC269" s="22">
        <v>65000</v>
      </c>
      <c r="BD269" s="22">
        <v>0</v>
      </c>
      <c r="BE269" s="22">
        <v>0</v>
      </c>
      <c r="BF269" s="22">
        <v>0</v>
      </c>
      <c r="BG269" s="22">
        <v>65000</v>
      </c>
      <c r="BH269" s="22">
        <v>5</v>
      </c>
      <c r="BI269" s="22">
        <v>3</v>
      </c>
      <c r="BJ269" s="22">
        <v>0</v>
      </c>
      <c r="BK269" s="22">
        <v>0</v>
      </c>
      <c r="BL269" s="22">
        <v>0</v>
      </c>
      <c r="BM269" s="22">
        <v>0</v>
      </c>
      <c r="BN269" s="22">
        <v>0</v>
      </c>
      <c r="BO269" s="22">
        <v>0</v>
      </c>
      <c r="BP269" s="22">
        <v>0</v>
      </c>
      <c r="BQ269" s="22">
        <v>0</v>
      </c>
    </row>
    <row r="270" spans="1:69" x14ac:dyDescent="0.35">
      <c r="A270" s="22" t="s">
        <v>114</v>
      </c>
      <c r="B270" s="22" t="s">
        <v>507</v>
      </c>
      <c r="C270" s="22" t="s">
        <v>646</v>
      </c>
      <c r="D270" s="22" t="s">
        <v>647</v>
      </c>
      <c r="E270" s="22">
        <v>6</v>
      </c>
      <c r="F270" s="22">
        <v>186</v>
      </c>
      <c r="G270" s="22">
        <v>0</v>
      </c>
      <c r="H270" s="23">
        <v>17.399999999999999</v>
      </c>
      <c r="I270" s="24" t="s">
        <v>1456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24" t="s">
        <v>1456</v>
      </c>
      <c r="Q270" s="24" t="s">
        <v>1456</v>
      </c>
      <c r="R270" s="23">
        <v>0</v>
      </c>
      <c r="S270" s="22">
        <v>0</v>
      </c>
      <c r="T270" s="24"/>
      <c r="U270" s="23">
        <v>17.399999999999999</v>
      </c>
      <c r="V270" s="23">
        <v>0</v>
      </c>
      <c r="W270" s="23">
        <v>0</v>
      </c>
      <c r="X270" s="23">
        <v>0</v>
      </c>
      <c r="Y270" s="23">
        <v>0</v>
      </c>
      <c r="Z270" s="23">
        <v>17.399999999999999</v>
      </c>
      <c r="AA270" s="23">
        <v>11.4</v>
      </c>
      <c r="AB270" s="23">
        <v>0</v>
      </c>
      <c r="AC270" s="23">
        <v>0</v>
      </c>
      <c r="AD270" s="23">
        <v>0</v>
      </c>
      <c r="AE270" s="23">
        <v>0</v>
      </c>
      <c r="AF270" s="23">
        <v>11.4</v>
      </c>
      <c r="AG270" s="23">
        <v>0.2</v>
      </c>
      <c r="AH270" s="24" t="s">
        <v>1457</v>
      </c>
      <c r="AI270" s="22">
        <v>9</v>
      </c>
      <c r="AJ270" s="22">
        <v>9</v>
      </c>
      <c r="AK270" s="24" t="s">
        <v>1457</v>
      </c>
      <c r="AL270" s="24" t="s">
        <v>1457</v>
      </c>
      <c r="AM270" s="24" t="s">
        <v>1457</v>
      </c>
      <c r="AN270" s="22">
        <v>4</v>
      </c>
      <c r="AO270" s="22">
        <v>0</v>
      </c>
      <c r="AP270" s="22">
        <v>291</v>
      </c>
      <c r="AQ270" s="22">
        <v>13843</v>
      </c>
      <c r="AR270" s="22">
        <v>0</v>
      </c>
      <c r="AS270" s="22">
        <v>0</v>
      </c>
      <c r="AT270" s="22">
        <v>0</v>
      </c>
      <c r="AU270" s="22">
        <v>0</v>
      </c>
      <c r="AV270" s="22">
        <v>0</v>
      </c>
      <c r="AW270" s="22">
        <v>0</v>
      </c>
      <c r="AX270" s="22">
        <v>0</v>
      </c>
      <c r="AY270" s="22">
        <v>0</v>
      </c>
      <c r="AZ270" s="24" t="s">
        <v>1702</v>
      </c>
      <c r="BA270" s="22">
        <v>9</v>
      </c>
      <c r="BB270" s="22">
        <v>9</v>
      </c>
      <c r="BC270" s="22">
        <v>381500</v>
      </c>
      <c r="BD270" s="22">
        <v>265000</v>
      </c>
      <c r="BE270" s="22">
        <v>0</v>
      </c>
      <c r="BF270" s="22">
        <v>0</v>
      </c>
      <c r="BG270" s="22">
        <v>646500</v>
      </c>
      <c r="BH270" s="22">
        <v>9</v>
      </c>
      <c r="BI270" s="22">
        <v>5</v>
      </c>
      <c r="BJ270" s="22">
        <v>0</v>
      </c>
      <c r="BK270" s="22">
        <v>1</v>
      </c>
      <c r="BL270" s="22">
        <v>44</v>
      </c>
      <c r="BM270" s="22">
        <v>1</v>
      </c>
      <c r="BN270" s="22">
        <v>0</v>
      </c>
      <c r="BO270" s="22">
        <v>0</v>
      </c>
      <c r="BP270" s="22">
        <v>0</v>
      </c>
      <c r="BQ270" s="22">
        <v>0</v>
      </c>
    </row>
    <row r="271" spans="1:69" x14ac:dyDescent="0.35">
      <c r="A271" s="22" t="s">
        <v>114</v>
      </c>
      <c r="B271" s="22" t="s">
        <v>507</v>
      </c>
      <c r="C271" s="22" t="s">
        <v>648</v>
      </c>
      <c r="D271" s="22" t="s">
        <v>649</v>
      </c>
      <c r="E271" s="22">
        <v>5</v>
      </c>
      <c r="F271" s="22">
        <v>273</v>
      </c>
      <c r="G271" s="22">
        <v>0</v>
      </c>
      <c r="H271" s="23">
        <v>16</v>
      </c>
      <c r="I271" s="24" t="s">
        <v>1456</v>
      </c>
      <c r="J271" s="22">
        <v>0</v>
      </c>
      <c r="K271" s="22">
        <v>0</v>
      </c>
      <c r="L271" s="22">
        <v>0</v>
      </c>
      <c r="M271" s="22">
        <v>0</v>
      </c>
      <c r="N271" s="22">
        <v>0</v>
      </c>
      <c r="O271" s="22">
        <v>0</v>
      </c>
      <c r="P271" s="24" t="s">
        <v>1456</v>
      </c>
      <c r="Q271" s="24" t="s">
        <v>1456</v>
      </c>
      <c r="R271" s="23">
        <v>0</v>
      </c>
      <c r="S271" s="22">
        <v>0</v>
      </c>
      <c r="T271" s="24"/>
      <c r="U271" s="23">
        <v>5</v>
      </c>
      <c r="V271" s="23">
        <v>0</v>
      </c>
      <c r="W271" s="23">
        <v>0</v>
      </c>
      <c r="X271" s="23">
        <v>0</v>
      </c>
      <c r="Y271" s="23">
        <v>0</v>
      </c>
      <c r="Z271" s="23">
        <v>5</v>
      </c>
      <c r="AA271" s="23">
        <v>5</v>
      </c>
      <c r="AB271" s="23">
        <v>0</v>
      </c>
      <c r="AC271" s="23">
        <v>0</v>
      </c>
      <c r="AD271" s="23">
        <v>0</v>
      </c>
      <c r="AE271" s="23">
        <v>0</v>
      </c>
      <c r="AF271" s="23">
        <v>5</v>
      </c>
      <c r="AG271" s="23">
        <v>1</v>
      </c>
      <c r="AH271" s="24" t="s">
        <v>1457</v>
      </c>
      <c r="AI271" s="22">
        <v>6</v>
      </c>
      <c r="AJ271" s="22">
        <v>6</v>
      </c>
      <c r="AK271" s="24" t="s">
        <v>1457</v>
      </c>
      <c r="AL271" s="24" t="s">
        <v>1457</v>
      </c>
      <c r="AM271" s="24" t="s">
        <v>1457</v>
      </c>
      <c r="AN271" s="22">
        <v>0</v>
      </c>
      <c r="AO271" s="22">
        <v>0</v>
      </c>
      <c r="AP271" s="22">
        <v>223</v>
      </c>
      <c r="AQ271" s="22">
        <v>10500</v>
      </c>
      <c r="AR271" s="22">
        <v>0</v>
      </c>
      <c r="AS271" s="22">
        <v>0</v>
      </c>
      <c r="AT271" s="22">
        <v>0</v>
      </c>
      <c r="AU271" s="22">
        <v>0</v>
      </c>
      <c r="AV271" s="22">
        <v>0</v>
      </c>
      <c r="AW271" s="22">
        <v>0</v>
      </c>
      <c r="AX271" s="22">
        <v>0</v>
      </c>
      <c r="AY271" s="22">
        <v>0</v>
      </c>
      <c r="AZ271" s="24"/>
      <c r="BA271" s="22">
        <v>1</v>
      </c>
      <c r="BB271" s="22">
        <v>1</v>
      </c>
      <c r="BC271" s="22">
        <v>272000</v>
      </c>
      <c r="BD271" s="22">
        <v>0</v>
      </c>
      <c r="BE271" s="22">
        <v>0</v>
      </c>
      <c r="BF271" s="22">
        <v>0</v>
      </c>
      <c r="BG271" s="22">
        <v>272000</v>
      </c>
      <c r="BH271" s="22">
        <v>2</v>
      </c>
      <c r="BI271" s="22">
        <v>20</v>
      </c>
      <c r="BJ271" s="22">
        <v>0</v>
      </c>
      <c r="BK271" s="22">
        <v>0</v>
      </c>
      <c r="BL271" s="22">
        <v>0</v>
      </c>
      <c r="BM271" s="22">
        <v>0</v>
      </c>
      <c r="BN271" s="22">
        <v>0</v>
      </c>
      <c r="BO271" s="22">
        <v>0</v>
      </c>
      <c r="BP271" s="22">
        <v>1</v>
      </c>
      <c r="BQ271" s="22">
        <v>0</v>
      </c>
    </row>
    <row r="272" spans="1:69" x14ac:dyDescent="0.35">
      <c r="A272" s="22" t="s">
        <v>114</v>
      </c>
      <c r="B272" s="22" t="s">
        <v>507</v>
      </c>
      <c r="C272" s="22" t="s">
        <v>650</v>
      </c>
      <c r="D272" s="22" t="s">
        <v>651</v>
      </c>
      <c r="E272" s="22">
        <v>4</v>
      </c>
      <c r="F272" s="22">
        <v>283</v>
      </c>
      <c r="G272" s="22">
        <v>0</v>
      </c>
      <c r="H272" s="23">
        <v>10.55</v>
      </c>
      <c r="I272" s="24" t="s">
        <v>1456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24" t="s">
        <v>1456</v>
      </c>
      <c r="Q272" s="24" t="s">
        <v>1456</v>
      </c>
      <c r="R272" s="23">
        <v>0</v>
      </c>
      <c r="S272" s="22">
        <v>0</v>
      </c>
      <c r="T272" s="24"/>
      <c r="U272" s="23">
        <v>0</v>
      </c>
      <c r="V272" s="23">
        <v>0</v>
      </c>
      <c r="W272" s="23">
        <v>0</v>
      </c>
      <c r="X272" s="23">
        <v>0</v>
      </c>
      <c r="Y272" s="23">
        <v>0</v>
      </c>
      <c r="Z272" s="23">
        <v>0</v>
      </c>
      <c r="AA272" s="23">
        <v>0</v>
      </c>
      <c r="AB272" s="23">
        <v>0</v>
      </c>
      <c r="AC272" s="23">
        <v>0</v>
      </c>
      <c r="AD272" s="23">
        <v>0</v>
      </c>
      <c r="AE272" s="23">
        <v>0</v>
      </c>
      <c r="AF272" s="23">
        <v>0</v>
      </c>
      <c r="AG272" s="23">
        <v>1</v>
      </c>
      <c r="AH272" s="24" t="s">
        <v>1457</v>
      </c>
      <c r="AI272" s="22">
        <v>10</v>
      </c>
      <c r="AJ272" s="22">
        <v>10</v>
      </c>
      <c r="AK272" s="24" t="s">
        <v>1457</v>
      </c>
      <c r="AL272" s="24" t="s">
        <v>1457</v>
      </c>
      <c r="AM272" s="24" t="s">
        <v>1456</v>
      </c>
      <c r="AN272" s="22">
        <v>0</v>
      </c>
      <c r="AO272" s="22">
        <v>0</v>
      </c>
      <c r="AP272" s="22">
        <v>367</v>
      </c>
      <c r="AQ272" s="22">
        <v>8589.15</v>
      </c>
      <c r="AR272" s="22">
        <v>0</v>
      </c>
      <c r="AS272" s="22">
        <v>0</v>
      </c>
      <c r="AT272" s="22">
        <v>0</v>
      </c>
      <c r="AU272" s="22">
        <v>0</v>
      </c>
      <c r="AV272" s="22">
        <v>0</v>
      </c>
      <c r="AW272" s="22">
        <v>0</v>
      </c>
      <c r="AX272" s="22">
        <v>0</v>
      </c>
      <c r="AY272" s="22">
        <v>0</v>
      </c>
      <c r="AZ272" s="24" t="s">
        <v>1475</v>
      </c>
      <c r="BA272" s="22">
        <v>17</v>
      </c>
      <c r="BB272" s="22">
        <v>14</v>
      </c>
      <c r="BC272" s="22">
        <v>2072216.71</v>
      </c>
      <c r="BD272" s="22">
        <v>0</v>
      </c>
      <c r="BE272" s="22">
        <v>0</v>
      </c>
      <c r="BF272" s="22">
        <v>0</v>
      </c>
      <c r="BG272" s="22">
        <v>2072216.71</v>
      </c>
      <c r="BH272" s="22">
        <v>13</v>
      </c>
      <c r="BI272" s="22">
        <v>2</v>
      </c>
      <c r="BJ272" s="22">
        <v>0</v>
      </c>
      <c r="BK272" s="22">
        <v>0</v>
      </c>
      <c r="BL272" s="22">
        <v>0</v>
      </c>
      <c r="BM272" s="22">
        <v>0</v>
      </c>
      <c r="BN272" s="22">
        <v>0</v>
      </c>
      <c r="BO272" s="22">
        <v>0</v>
      </c>
      <c r="BP272" s="22">
        <v>0</v>
      </c>
      <c r="BQ272" s="22">
        <v>0</v>
      </c>
    </row>
    <row r="273" spans="1:69" x14ac:dyDescent="0.35">
      <c r="A273" s="22" t="s">
        <v>114</v>
      </c>
      <c r="B273" s="22" t="s">
        <v>507</v>
      </c>
      <c r="C273" s="22" t="s">
        <v>652</v>
      </c>
      <c r="D273" s="22" t="s">
        <v>653</v>
      </c>
      <c r="E273" s="22">
        <v>2</v>
      </c>
      <c r="F273" s="22">
        <v>183</v>
      </c>
      <c r="G273" s="22">
        <v>0</v>
      </c>
      <c r="H273" s="23">
        <v>6.62</v>
      </c>
      <c r="I273" s="24" t="s">
        <v>1456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0</v>
      </c>
      <c r="P273" s="24" t="s">
        <v>1456</v>
      </c>
      <c r="Q273" s="24" t="s">
        <v>1456</v>
      </c>
      <c r="R273" s="23">
        <v>0</v>
      </c>
      <c r="S273" s="22">
        <v>0</v>
      </c>
      <c r="T273" s="24"/>
      <c r="U273" s="23">
        <v>5.6</v>
      </c>
      <c r="V273" s="23">
        <v>0</v>
      </c>
      <c r="W273" s="23">
        <v>0</v>
      </c>
      <c r="X273" s="23">
        <v>0</v>
      </c>
      <c r="Y273" s="23">
        <v>0</v>
      </c>
      <c r="Z273" s="23">
        <v>5.6</v>
      </c>
      <c r="AA273" s="23">
        <v>5.91</v>
      </c>
      <c r="AB273" s="23">
        <v>0</v>
      </c>
      <c r="AC273" s="23">
        <v>0</v>
      </c>
      <c r="AD273" s="23">
        <v>0</v>
      </c>
      <c r="AE273" s="23">
        <v>0</v>
      </c>
      <c r="AF273" s="23">
        <v>5.91</v>
      </c>
      <c r="AG273" s="23">
        <v>0</v>
      </c>
      <c r="AH273" s="24" t="s">
        <v>1457</v>
      </c>
      <c r="AI273" s="22">
        <v>2</v>
      </c>
      <c r="AJ273" s="22">
        <v>1</v>
      </c>
      <c r="AK273" s="24" t="s">
        <v>1457</v>
      </c>
      <c r="AL273" s="24" t="s">
        <v>1457</v>
      </c>
      <c r="AM273" s="24" t="s">
        <v>1457</v>
      </c>
      <c r="AN273" s="22">
        <v>11</v>
      </c>
      <c r="AO273" s="22">
        <v>0</v>
      </c>
      <c r="AP273" s="22">
        <v>159</v>
      </c>
      <c r="AQ273" s="22">
        <v>6538.47</v>
      </c>
      <c r="AR273" s="22">
        <v>0</v>
      </c>
      <c r="AS273" s="22">
        <v>0</v>
      </c>
      <c r="AT273" s="22">
        <v>0</v>
      </c>
      <c r="AU273" s="22">
        <v>0</v>
      </c>
      <c r="AV273" s="22">
        <v>0</v>
      </c>
      <c r="AW273" s="22">
        <v>0</v>
      </c>
      <c r="AX273" s="22">
        <v>0</v>
      </c>
      <c r="AY273" s="22">
        <v>0</v>
      </c>
      <c r="AZ273" s="24" t="s">
        <v>1703</v>
      </c>
      <c r="BA273" s="22">
        <v>0</v>
      </c>
      <c r="BB273" s="22">
        <v>0</v>
      </c>
      <c r="BC273" s="22">
        <v>0</v>
      </c>
      <c r="BD273" s="22">
        <v>0</v>
      </c>
      <c r="BE273" s="22">
        <v>0</v>
      </c>
      <c r="BF273" s="22">
        <v>0</v>
      </c>
      <c r="BG273" s="22">
        <v>0</v>
      </c>
      <c r="BH273" s="22">
        <v>0</v>
      </c>
      <c r="BI273" s="22">
        <v>0</v>
      </c>
      <c r="BJ273" s="22">
        <v>0</v>
      </c>
      <c r="BK273" s="22">
        <v>0</v>
      </c>
      <c r="BL273" s="22">
        <v>0</v>
      </c>
      <c r="BM273" s="22">
        <v>0</v>
      </c>
      <c r="BN273" s="22">
        <v>0</v>
      </c>
      <c r="BO273" s="22">
        <v>0</v>
      </c>
      <c r="BP273" s="22">
        <v>0</v>
      </c>
      <c r="BQ273" s="22">
        <v>0</v>
      </c>
    </row>
    <row r="274" spans="1:69" x14ac:dyDescent="0.35">
      <c r="A274" s="22" t="s">
        <v>114</v>
      </c>
      <c r="B274" s="22" t="s">
        <v>507</v>
      </c>
      <c r="C274" s="22" t="s">
        <v>654</v>
      </c>
      <c r="D274" s="22" t="s">
        <v>655</v>
      </c>
      <c r="E274" s="22">
        <v>7</v>
      </c>
      <c r="F274" s="22">
        <v>277</v>
      </c>
      <c r="G274" s="22">
        <v>0</v>
      </c>
      <c r="H274" s="23">
        <v>21</v>
      </c>
      <c r="I274" s="24" t="s">
        <v>1456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24" t="s">
        <v>1456</v>
      </c>
      <c r="Q274" s="24" t="s">
        <v>1456</v>
      </c>
      <c r="R274" s="23">
        <v>0</v>
      </c>
      <c r="S274" s="22">
        <v>0</v>
      </c>
      <c r="T274" s="24"/>
      <c r="U274" s="23">
        <v>13.95</v>
      </c>
      <c r="V274" s="23">
        <v>0</v>
      </c>
      <c r="W274" s="23">
        <v>0</v>
      </c>
      <c r="X274" s="23">
        <v>0</v>
      </c>
      <c r="Y274" s="23">
        <v>0</v>
      </c>
      <c r="Z274" s="23">
        <v>13.95</v>
      </c>
      <c r="AA274" s="23">
        <v>10.15</v>
      </c>
      <c r="AB274" s="23">
        <v>0</v>
      </c>
      <c r="AC274" s="23">
        <v>0</v>
      </c>
      <c r="AD274" s="23">
        <v>0</v>
      </c>
      <c r="AE274" s="23">
        <v>0</v>
      </c>
      <c r="AF274" s="23">
        <v>10.15</v>
      </c>
      <c r="AG274" s="23">
        <v>1.2</v>
      </c>
      <c r="AH274" s="24" t="s">
        <v>1457</v>
      </c>
      <c r="AI274" s="22">
        <v>44</v>
      </c>
      <c r="AJ274" s="22">
        <v>42</v>
      </c>
      <c r="AK274" s="24" t="s">
        <v>1456</v>
      </c>
      <c r="AL274" s="24" t="s">
        <v>1456</v>
      </c>
      <c r="AM274" s="24" t="s">
        <v>1457</v>
      </c>
      <c r="AN274" s="22">
        <v>33</v>
      </c>
      <c r="AO274" s="22">
        <v>0</v>
      </c>
      <c r="AP274" s="22">
        <v>378</v>
      </c>
      <c r="AQ274" s="22">
        <v>17000</v>
      </c>
      <c r="AR274" s="22">
        <v>0</v>
      </c>
      <c r="AS274" s="22">
        <v>0</v>
      </c>
      <c r="AT274" s="22">
        <v>0</v>
      </c>
      <c r="AU274" s="22">
        <v>0</v>
      </c>
      <c r="AV274" s="22">
        <v>0</v>
      </c>
      <c r="AW274" s="22">
        <v>0</v>
      </c>
      <c r="AX274" s="22">
        <v>0</v>
      </c>
      <c r="AY274" s="22">
        <v>0</v>
      </c>
      <c r="AZ274" s="24" t="s">
        <v>1704</v>
      </c>
      <c r="BA274" s="22">
        <v>7</v>
      </c>
      <c r="BB274" s="22">
        <v>7</v>
      </c>
      <c r="BC274" s="22">
        <v>41704</v>
      </c>
      <c r="BD274" s="22">
        <v>0</v>
      </c>
      <c r="BE274" s="22">
        <v>0</v>
      </c>
      <c r="BF274" s="22">
        <v>0</v>
      </c>
      <c r="BG274" s="22">
        <v>41704</v>
      </c>
      <c r="BH274" s="22">
        <v>3</v>
      </c>
      <c r="BI274" s="22">
        <v>14</v>
      </c>
      <c r="BJ274" s="22">
        <v>0</v>
      </c>
      <c r="BK274" s="22">
        <v>1</v>
      </c>
      <c r="BL274" s="22">
        <v>34</v>
      </c>
      <c r="BM274" s="22">
        <v>1</v>
      </c>
      <c r="BN274" s="22">
        <v>0</v>
      </c>
      <c r="BO274" s="22">
        <v>0</v>
      </c>
      <c r="BP274" s="22">
        <v>0</v>
      </c>
      <c r="BQ274" s="22">
        <v>0</v>
      </c>
    </row>
    <row r="275" spans="1:69" x14ac:dyDescent="0.35">
      <c r="A275" s="22" t="s">
        <v>114</v>
      </c>
      <c r="B275" s="22" t="s">
        <v>507</v>
      </c>
      <c r="C275" s="22" t="s">
        <v>656</v>
      </c>
      <c r="D275" s="22" t="s">
        <v>657</v>
      </c>
      <c r="E275" s="22">
        <v>1</v>
      </c>
      <c r="F275" s="22">
        <v>80</v>
      </c>
      <c r="G275" s="22">
        <v>0</v>
      </c>
      <c r="H275" s="23">
        <v>5.72</v>
      </c>
      <c r="I275" s="24" t="s">
        <v>1456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22">
        <v>0</v>
      </c>
      <c r="P275" s="24" t="s">
        <v>1456</v>
      </c>
      <c r="Q275" s="24" t="s">
        <v>1456</v>
      </c>
      <c r="R275" s="23">
        <v>0</v>
      </c>
      <c r="S275" s="22">
        <v>0</v>
      </c>
      <c r="T275" s="24"/>
      <c r="U275" s="23">
        <v>4.32</v>
      </c>
      <c r="V275" s="23">
        <v>0</v>
      </c>
      <c r="W275" s="23">
        <v>0</v>
      </c>
      <c r="X275" s="23">
        <v>0</v>
      </c>
      <c r="Y275" s="23">
        <v>0</v>
      </c>
      <c r="Z275" s="23">
        <v>4.32</v>
      </c>
      <c r="AA275" s="23">
        <v>4.1900000000000004</v>
      </c>
      <c r="AB275" s="23">
        <v>0</v>
      </c>
      <c r="AC275" s="23">
        <v>0</v>
      </c>
      <c r="AD275" s="23">
        <v>0</v>
      </c>
      <c r="AE275" s="23">
        <v>0</v>
      </c>
      <c r="AF275" s="23">
        <v>4.1900000000000004</v>
      </c>
      <c r="AG275" s="23">
        <v>0</v>
      </c>
      <c r="AH275" s="24" t="s">
        <v>1457</v>
      </c>
      <c r="AI275" s="22">
        <v>0</v>
      </c>
      <c r="AJ275" s="22">
        <v>0</v>
      </c>
      <c r="AK275" s="24" t="s">
        <v>1456</v>
      </c>
      <c r="AL275" s="24" t="s">
        <v>1456</v>
      </c>
      <c r="AM275" s="24" t="s">
        <v>1457</v>
      </c>
      <c r="AN275" s="22">
        <v>10</v>
      </c>
      <c r="AO275" s="22">
        <v>0</v>
      </c>
      <c r="AP275" s="22">
        <v>133</v>
      </c>
      <c r="AQ275" s="22">
        <v>7098</v>
      </c>
      <c r="AR275" s="22">
        <v>0</v>
      </c>
      <c r="AS275" s="22">
        <v>0</v>
      </c>
      <c r="AT275" s="22">
        <v>0</v>
      </c>
      <c r="AU275" s="22">
        <v>0</v>
      </c>
      <c r="AV275" s="22">
        <v>0</v>
      </c>
      <c r="AW275" s="22">
        <v>0</v>
      </c>
      <c r="AX275" s="22">
        <v>0</v>
      </c>
      <c r="AY275" s="22">
        <v>0</v>
      </c>
      <c r="AZ275" s="24" t="s">
        <v>1705</v>
      </c>
      <c r="BA275" s="22">
        <v>4</v>
      </c>
      <c r="BB275" s="22">
        <v>4</v>
      </c>
      <c r="BC275" s="22">
        <v>38000</v>
      </c>
      <c r="BD275" s="22">
        <v>0</v>
      </c>
      <c r="BE275" s="22">
        <v>0</v>
      </c>
      <c r="BF275" s="22">
        <v>0</v>
      </c>
      <c r="BG275" s="22">
        <v>38000</v>
      </c>
      <c r="BH275" s="22">
        <v>0</v>
      </c>
      <c r="BI275" s="22">
        <v>10</v>
      </c>
      <c r="BJ275" s="22">
        <v>0</v>
      </c>
      <c r="BK275" s="22">
        <v>0</v>
      </c>
      <c r="BL275" s="22">
        <v>0</v>
      </c>
      <c r="BM275" s="22">
        <v>0</v>
      </c>
      <c r="BN275" s="22">
        <v>0</v>
      </c>
      <c r="BO275" s="22">
        <v>0</v>
      </c>
      <c r="BP275" s="22">
        <v>0</v>
      </c>
      <c r="BQ275" s="22">
        <v>0</v>
      </c>
    </row>
    <row r="276" spans="1:69" x14ac:dyDescent="0.35">
      <c r="A276" s="22" t="s">
        <v>114</v>
      </c>
      <c r="B276" s="22" t="s">
        <v>507</v>
      </c>
      <c r="C276" s="22" t="s">
        <v>658</v>
      </c>
      <c r="D276" s="22" t="s">
        <v>659</v>
      </c>
      <c r="E276" s="22">
        <v>1</v>
      </c>
      <c r="F276" s="22">
        <v>86</v>
      </c>
      <c r="G276" s="22">
        <v>0</v>
      </c>
      <c r="H276" s="23">
        <v>9</v>
      </c>
      <c r="I276" s="24" t="s">
        <v>1456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24" t="s">
        <v>1456</v>
      </c>
      <c r="Q276" s="24" t="s">
        <v>1456</v>
      </c>
      <c r="R276" s="23">
        <v>0</v>
      </c>
      <c r="S276" s="22">
        <v>0</v>
      </c>
      <c r="T276" s="24"/>
      <c r="U276" s="23">
        <v>4</v>
      </c>
      <c r="V276" s="23">
        <v>0</v>
      </c>
      <c r="W276" s="23">
        <v>0</v>
      </c>
      <c r="X276" s="23">
        <v>0.5</v>
      </c>
      <c r="Y276" s="23">
        <v>0</v>
      </c>
      <c r="Z276" s="23">
        <v>4.5</v>
      </c>
      <c r="AA276" s="23">
        <v>4</v>
      </c>
      <c r="AB276" s="23">
        <v>0</v>
      </c>
      <c r="AC276" s="23">
        <v>0</v>
      </c>
      <c r="AD276" s="23">
        <v>0</v>
      </c>
      <c r="AE276" s="23">
        <v>0</v>
      </c>
      <c r="AF276" s="23">
        <v>4</v>
      </c>
      <c r="AG276" s="23">
        <v>0</v>
      </c>
      <c r="AH276" s="24" t="s">
        <v>1457</v>
      </c>
      <c r="AI276" s="22">
        <v>5</v>
      </c>
      <c r="AJ276" s="22">
        <v>5</v>
      </c>
      <c r="AK276" s="24" t="s">
        <v>1457</v>
      </c>
      <c r="AL276" s="24" t="s">
        <v>1457</v>
      </c>
      <c r="AM276" s="24" t="s">
        <v>1457</v>
      </c>
      <c r="AN276" s="22">
        <v>4</v>
      </c>
      <c r="AO276" s="22">
        <v>0</v>
      </c>
      <c r="AP276" s="22">
        <v>193</v>
      </c>
      <c r="AQ276" s="22">
        <v>5787</v>
      </c>
      <c r="AR276" s="22">
        <v>0</v>
      </c>
      <c r="AS276" s="22">
        <v>0</v>
      </c>
      <c r="AT276" s="22">
        <v>0</v>
      </c>
      <c r="AU276" s="22">
        <v>0</v>
      </c>
      <c r="AV276" s="22">
        <v>0</v>
      </c>
      <c r="AW276" s="22">
        <v>0</v>
      </c>
      <c r="AX276" s="22">
        <v>0</v>
      </c>
      <c r="AY276" s="22">
        <v>0</v>
      </c>
      <c r="AZ276" s="24"/>
      <c r="BA276" s="22">
        <v>8</v>
      </c>
      <c r="BB276" s="22">
        <v>8</v>
      </c>
      <c r="BC276" s="22">
        <v>36250</v>
      </c>
      <c r="BD276" s="22">
        <v>0</v>
      </c>
      <c r="BE276" s="22">
        <v>0</v>
      </c>
      <c r="BF276" s="22">
        <v>0</v>
      </c>
      <c r="BG276" s="22">
        <v>36250</v>
      </c>
      <c r="BH276" s="22">
        <v>2</v>
      </c>
      <c r="BI276" s="22">
        <v>15</v>
      </c>
      <c r="BJ276" s="22">
        <v>1</v>
      </c>
      <c r="BK276" s="22">
        <v>1</v>
      </c>
      <c r="BL276" s="22">
        <v>6</v>
      </c>
      <c r="BM276" s="22">
        <v>1</v>
      </c>
      <c r="BN276" s="22">
        <v>1</v>
      </c>
      <c r="BO276" s="22">
        <v>60</v>
      </c>
      <c r="BP276" s="22">
        <v>1</v>
      </c>
      <c r="BQ276" s="22">
        <v>0</v>
      </c>
    </row>
    <row r="277" spans="1:69" x14ac:dyDescent="0.35">
      <c r="A277" s="22" t="s">
        <v>114</v>
      </c>
      <c r="B277" s="22" t="s">
        <v>507</v>
      </c>
      <c r="C277" s="22" t="s">
        <v>660</v>
      </c>
      <c r="D277" s="22" t="s">
        <v>661</v>
      </c>
      <c r="E277" s="22">
        <v>3</v>
      </c>
      <c r="F277" s="22">
        <v>260</v>
      </c>
      <c r="G277" s="22">
        <v>0</v>
      </c>
      <c r="H277" s="23">
        <v>15</v>
      </c>
      <c r="I277" s="24" t="s">
        <v>1456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4" t="s">
        <v>1456</v>
      </c>
      <c r="Q277" s="24" t="s">
        <v>1456</v>
      </c>
      <c r="R277" s="23">
        <v>0</v>
      </c>
      <c r="S277" s="22">
        <v>0</v>
      </c>
      <c r="T277" s="24"/>
      <c r="U277" s="23">
        <v>10</v>
      </c>
      <c r="V277" s="23">
        <v>0</v>
      </c>
      <c r="W277" s="23">
        <v>0</v>
      </c>
      <c r="X277" s="23">
        <v>0</v>
      </c>
      <c r="Y277" s="23">
        <v>0</v>
      </c>
      <c r="Z277" s="23">
        <v>10</v>
      </c>
      <c r="AA277" s="23">
        <v>10</v>
      </c>
      <c r="AB277" s="23">
        <v>0</v>
      </c>
      <c r="AC277" s="23">
        <v>0</v>
      </c>
      <c r="AD277" s="23">
        <v>0</v>
      </c>
      <c r="AE277" s="23">
        <v>0</v>
      </c>
      <c r="AF277" s="23">
        <v>10</v>
      </c>
      <c r="AG277" s="23">
        <v>0</v>
      </c>
      <c r="AH277" s="24" t="s">
        <v>1457</v>
      </c>
      <c r="AI277" s="22">
        <v>3</v>
      </c>
      <c r="AJ277" s="22">
        <v>3</v>
      </c>
      <c r="AK277" s="24" t="s">
        <v>1456</v>
      </c>
      <c r="AL277" s="24" t="s">
        <v>1456</v>
      </c>
      <c r="AM277" s="24" t="s">
        <v>1457</v>
      </c>
      <c r="AN277" s="22">
        <v>2</v>
      </c>
      <c r="AO277" s="22">
        <v>0</v>
      </c>
      <c r="AP277" s="22">
        <v>327</v>
      </c>
      <c r="AQ277" s="22">
        <v>9529.31</v>
      </c>
      <c r="AR277" s="22">
        <v>0</v>
      </c>
      <c r="AS277" s="22">
        <v>0</v>
      </c>
      <c r="AT277" s="22">
        <v>0</v>
      </c>
      <c r="AU277" s="22">
        <v>0</v>
      </c>
      <c r="AV277" s="22">
        <v>0</v>
      </c>
      <c r="AW277" s="22">
        <v>0</v>
      </c>
      <c r="AX277" s="22">
        <v>0</v>
      </c>
      <c r="AY277" s="22">
        <v>0</v>
      </c>
      <c r="AZ277" s="24" t="s">
        <v>1706</v>
      </c>
      <c r="BA277" s="22">
        <v>4</v>
      </c>
      <c r="BB277" s="22">
        <v>4</v>
      </c>
      <c r="BC277" s="22">
        <v>10000</v>
      </c>
      <c r="BD277" s="22">
        <v>0</v>
      </c>
      <c r="BE277" s="22">
        <v>0</v>
      </c>
      <c r="BF277" s="22">
        <v>0</v>
      </c>
      <c r="BG277" s="22">
        <v>10000</v>
      </c>
      <c r="BH277" s="22">
        <v>4</v>
      </c>
      <c r="BI277" s="22">
        <v>1</v>
      </c>
      <c r="BJ277" s="22">
        <v>0</v>
      </c>
      <c r="BK277" s="22">
        <v>1</v>
      </c>
      <c r="BL277" s="22">
        <v>50</v>
      </c>
      <c r="BM277" s="22">
        <v>1</v>
      </c>
      <c r="BN277" s="22">
        <v>0</v>
      </c>
      <c r="BO277" s="22">
        <v>0</v>
      </c>
      <c r="BP277" s="22">
        <v>0</v>
      </c>
      <c r="BQ277" s="22">
        <v>0</v>
      </c>
    </row>
    <row r="278" spans="1:69" x14ac:dyDescent="0.35">
      <c r="A278" s="22" t="s">
        <v>114</v>
      </c>
      <c r="B278" s="22" t="s">
        <v>507</v>
      </c>
      <c r="C278" s="22" t="s">
        <v>662</v>
      </c>
      <c r="D278" s="22" t="s">
        <v>663</v>
      </c>
      <c r="E278" s="22">
        <v>3</v>
      </c>
      <c r="F278" s="22">
        <v>114</v>
      </c>
      <c r="G278" s="22">
        <v>0</v>
      </c>
      <c r="H278" s="23">
        <v>12.84</v>
      </c>
      <c r="I278" s="24" t="s">
        <v>1456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4" t="s">
        <v>1456</v>
      </c>
      <c r="Q278" s="24" t="s">
        <v>1456</v>
      </c>
      <c r="R278" s="23">
        <v>0</v>
      </c>
      <c r="S278" s="22">
        <v>0</v>
      </c>
      <c r="T278" s="24"/>
      <c r="U278" s="23">
        <v>6</v>
      </c>
      <c r="V278" s="23">
        <v>0</v>
      </c>
      <c r="W278" s="23">
        <v>0</v>
      </c>
      <c r="X278" s="23">
        <v>0</v>
      </c>
      <c r="Y278" s="23">
        <v>0</v>
      </c>
      <c r="Z278" s="23">
        <v>6</v>
      </c>
      <c r="AA278" s="23">
        <v>6</v>
      </c>
      <c r="AB278" s="23">
        <v>0</v>
      </c>
      <c r="AC278" s="23">
        <v>0</v>
      </c>
      <c r="AD278" s="23">
        <v>0</v>
      </c>
      <c r="AE278" s="23">
        <v>0</v>
      </c>
      <c r="AF278" s="23">
        <v>6</v>
      </c>
      <c r="AG278" s="23">
        <v>0</v>
      </c>
      <c r="AH278" s="24" t="s">
        <v>1457</v>
      </c>
      <c r="AI278" s="22">
        <v>44</v>
      </c>
      <c r="AJ278" s="22">
        <v>42</v>
      </c>
      <c r="AK278" s="24" t="s">
        <v>1456</v>
      </c>
      <c r="AL278" s="24" t="s">
        <v>1457</v>
      </c>
      <c r="AM278" s="24" t="s">
        <v>1457</v>
      </c>
      <c r="AN278" s="22">
        <v>33</v>
      </c>
      <c r="AO278" s="22">
        <v>0</v>
      </c>
      <c r="AP278" s="22">
        <v>217</v>
      </c>
      <c r="AQ278" s="22">
        <v>8500</v>
      </c>
      <c r="AR278" s="22">
        <v>0</v>
      </c>
      <c r="AS278" s="22">
        <v>0</v>
      </c>
      <c r="AT278" s="22">
        <v>0</v>
      </c>
      <c r="AU278" s="22">
        <v>0</v>
      </c>
      <c r="AV278" s="22">
        <v>0</v>
      </c>
      <c r="AW278" s="22">
        <v>0</v>
      </c>
      <c r="AX278" s="22">
        <v>0</v>
      </c>
      <c r="AY278" s="22">
        <v>0</v>
      </c>
      <c r="AZ278" s="24" t="s">
        <v>1707</v>
      </c>
      <c r="BA278" s="22">
        <v>7</v>
      </c>
      <c r="BB278" s="22">
        <v>7</v>
      </c>
      <c r="BC278" s="22">
        <v>85000</v>
      </c>
      <c r="BD278" s="22">
        <v>0</v>
      </c>
      <c r="BE278" s="22">
        <v>0</v>
      </c>
      <c r="BF278" s="22">
        <v>0</v>
      </c>
      <c r="BG278" s="22">
        <v>85000</v>
      </c>
      <c r="BH278" s="22">
        <v>3</v>
      </c>
      <c r="BI278" s="22">
        <v>16</v>
      </c>
      <c r="BJ278" s="22">
        <v>1</v>
      </c>
      <c r="BK278" s="22">
        <v>0</v>
      </c>
      <c r="BL278" s="22">
        <v>0</v>
      </c>
      <c r="BM278" s="22">
        <v>0</v>
      </c>
      <c r="BN278" s="22">
        <v>1</v>
      </c>
      <c r="BO278" s="22">
        <v>63</v>
      </c>
      <c r="BP278" s="22">
        <v>0</v>
      </c>
      <c r="BQ278" s="22">
        <v>0</v>
      </c>
    </row>
    <row r="279" spans="1:69" x14ac:dyDescent="0.35">
      <c r="A279" s="22" t="s">
        <v>114</v>
      </c>
      <c r="B279" s="22" t="s">
        <v>507</v>
      </c>
      <c r="C279" s="22" t="s">
        <v>664</v>
      </c>
      <c r="D279" s="22" t="s">
        <v>665</v>
      </c>
      <c r="E279" s="22">
        <v>2</v>
      </c>
      <c r="F279" s="22">
        <v>59</v>
      </c>
      <c r="G279" s="22">
        <v>0</v>
      </c>
      <c r="H279" s="23">
        <v>5</v>
      </c>
      <c r="I279" s="24" t="s">
        <v>1456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24" t="s">
        <v>1456</v>
      </c>
      <c r="Q279" s="24" t="s">
        <v>1456</v>
      </c>
      <c r="R279" s="23">
        <v>0</v>
      </c>
      <c r="S279" s="22">
        <v>0</v>
      </c>
      <c r="T279" s="24"/>
      <c r="U279" s="23">
        <v>4.3</v>
      </c>
      <c r="V279" s="23">
        <v>0</v>
      </c>
      <c r="W279" s="23">
        <v>0</v>
      </c>
      <c r="X279" s="23">
        <v>0</v>
      </c>
      <c r="Y279" s="23">
        <v>0</v>
      </c>
      <c r="Z279" s="23">
        <v>4.3</v>
      </c>
      <c r="AA279" s="23">
        <v>3.2</v>
      </c>
      <c r="AB279" s="23">
        <v>0</v>
      </c>
      <c r="AC279" s="23">
        <v>0</v>
      </c>
      <c r="AD279" s="23">
        <v>0</v>
      </c>
      <c r="AE279" s="23">
        <v>0</v>
      </c>
      <c r="AF279" s="23">
        <v>3.2</v>
      </c>
      <c r="AG279" s="23">
        <v>0</v>
      </c>
      <c r="AH279" s="24" t="s">
        <v>1457</v>
      </c>
      <c r="AI279" s="22">
        <v>5</v>
      </c>
      <c r="AJ279" s="22">
        <v>5</v>
      </c>
      <c r="AK279" s="24" t="s">
        <v>1456</v>
      </c>
      <c r="AL279" s="24" t="s">
        <v>1457</v>
      </c>
      <c r="AM279" s="24" t="s">
        <v>1456</v>
      </c>
      <c r="AN279" s="22">
        <v>0</v>
      </c>
      <c r="AO279" s="22">
        <v>0</v>
      </c>
      <c r="AP279" s="22">
        <v>154</v>
      </c>
      <c r="AQ279" s="22">
        <v>5049.8</v>
      </c>
      <c r="AR279" s="22">
        <v>0</v>
      </c>
      <c r="AS279" s="22">
        <v>0</v>
      </c>
      <c r="AT279" s="22">
        <v>0</v>
      </c>
      <c r="AU279" s="22">
        <v>0</v>
      </c>
      <c r="AV279" s="22">
        <v>0</v>
      </c>
      <c r="AW279" s="22">
        <v>0</v>
      </c>
      <c r="AX279" s="22">
        <v>0</v>
      </c>
      <c r="AY279" s="22">
        <v>0</v>
      </c>
      <c r="AZ279" s="24"/>
      <c r="BA279" s="22">
        <v>4</v>
      </c>
      <c r="BB279" s="22">
        <v>4</v>
      </c>
      <c r="BC279" s="22">
        <v>30000</v>
      </c>
      <c r="BD279" s="22">
        <v>100000</v>
      </c>
      <c r="BE279" s="22">
        <v>0</v>
      </c>
      <c r="BF279" s="22">
        <v>0</v>
      </c>
      <c r="BG279" s="22">
        <v>130000</v>
      </c>
      <c r="BH279" s="22">
        <v>1</v>
      </c>
      <c r="BI279" s="22">
        <v>2</v>
      </c>
      <c r="BJ279" s="22">
        <v>0</v>
      </c>
      <c r="BK279" s="22">
        <v>0</v>
      </c>
      <c r="BL279" s="22">
        <v>0</v>
      </c>
      <c r="BM279" s="22">
        <v>0</v>
      </c>
      <c r="BN279" s="22">
        <v>0</v>
      </c>
      <c r="BO279" s="22">
        <v>0</v>
      </c>
      <c r="BP279" s="22">
        <v>0</v>
      </c>
      <c r="BQ279" s="22">
        <v>0</v>
      </c>
    </row>
    <row r="280" spans="1:69" x14ac:dyDescent="0.35">
      <c r="A280" s="22" t="s">
        <v>114</v>
      </c>
      <c r="B280" s="22" t="s">
        <v>507</v>
      </c>
      <c r="C280" s="22" t="s">
        <v>666</v>
      </c>
      <c r="D280" s="22" t="s">
        <v>667</v>
      </c>
      <c r="E280" s="22">
        <v>4</v>
      </c>
      <c r="F280" s="22">
        <v>368</v>
      </c>
      <c r="G280" s="22">
        <v>0</v>
      </c>
      <c r="H280" s="23">
        <v>13.679</v>
      </c>
      <c r="I280" s="24" t="s">
        <v>1456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4" t="s">
        <v>1456</v>
      </c>
      <c r="Q280" s="24" t="s">
        <v>1456</v>
      </c>
      <c r="R280" s="23">
        <v>0</v>
      </c>
      <c r="S280" s="22">
        <v>0</v>
      </c>
      <c r="T280" s="24"/>
      <c r="U280" s="23">
        <v>8.4930000000000003</v>
      </c>
      <c r="V280" s="23">
        <v>0</v>
      </c>
      <c r="W280" s="23">
        <v>0</v>
      </c>
      <c r="X280" s="23">
        <v>0</v>
      </c>
      <c r="Y280" s="23">
        <v>0</v>
      </c>
      <c r="Z280" s="23">
        <v>8.4930000000000003</v>
      </c>
      <c r="AA280" s="23">
        <v>11.4</v>
      </c>
      <c r="AB280" s="23">
        <v>0</v>
      </c>
      <c r="AC280" s="23">
        <v>0</v>
      </c>
      <c r="AD280" s="23">
        <v>1.2</v>
      </c>
      <c r="AE280" s="23">
        <v>0</v>
      </c>
      <c r="AF280" s="23">
        <v>12.6</v>
      </c>
      <c r="AG280" s="23">
        <v>2</v>
      </c>
      <c r="AH280" s="24" t="s">
        <v>1457</v>
      </c>
      <c r="AI280" s="22">
        <v>5</v>
      </c>
      <c r="AJ280" s="22">
        <v>5</v>
      </c>
      <c r="AK280" s="24" t="s">
        <v>1456</v>
      </c>
      <c r="AL280" s="24" t="s">
        <v>1457</v>
      </c>
      <c r="AM280" s="24" t="s">
        <v>1456</v>
      </c>
      <c r="AN280" s="22">
        <v>0</v>
      </c>
      <c r="AO280" s="22">
        <v>0</v>
      </c>
      <c r="AP280" s="22">
        <v>303</v>
      </c>
      <c r="AQ280" s="22">
        <v>10178</v>
      </c>
      <c r="AR280" s="22">
        <v>0</v>
      </c>
      <c r="AS280" s="22">
        <v>0</v>
      </c>
      <c r="AT280" s="22">
        <v>0</v>
      </c>
      <c r="AU280" s="22">
        <v>0</v>
      </c>
      <c r="AV280" s="22">
        <v>0</v>
      </c>
      <c r="AW280" s="22">
        <v>0</v>
      </c>
      <c r="AX280" s="22">
        <v>0</v>
      </c>
      <c r="AY280" s="22">
        <v>0</v>
      </c>
      <c r="AZ280" s="24" t="s">
        <v>1548</v>
      </c>
      <c r="BA280" s="22">
        <v>19</v>
      </c>
      <c r="BB280" s="22">
        <v>19</v>
      </c>
      <c r="BC280" s="22">
        <v>0</v>
      </c>
      <c r="BD280" s="22">
        <v>7950000</v>
      </c>
      <c r="BE280" s="22">
        <v>0</v>
      </c>
      <c r="BF280" s="22">
        <v>0</v>
      </c>
      <c r="BG280" s="22">
        <v>7950000</v>
      </c>
      <c r="BH280" s="22">
        <v>0</v>
      </c>
      <c r="BI280" s="22">
        <v>11.89</v>
      </c>
      <c r="BJ280" s="22">
        <v>0</v>
      </c>
      <c r="BK280" s="22">
        <v>1</v>
      </c>
      <c r="BL280" s="22">
        <v>37</v>
      </c>
      <c r="BM280" s="22">
        <v>3.7</v>
      </c>
      <c r="BN280" s="22">
        <v>0</v>
      </c>
      <c r="BO280" s="22">
        <v>0</v>
      </c>
      <c r="BP280" s="22">
        <v>0</v>
      </c>
      <c r="BQ280" s="22">
        <v>1</v>
      </c>
    </row>
    <row r="281" spans="1:69" x14ac:dyDescent="0.35">
      <c r="A281" s="22" t="s">
        <v>114</v>
      </c>
      <c r="B281" s="22" t="s">
        <v>507</v>
      </c>
      <c r="C281" s="22" t="s">
        <v>668</v>
      </c>
      <c r="D281" s="22" t="s">
        <v>669</v>
      </c>
      <c r="E281" s="22">
        <v>2</v>
      </c>
      <c r="F281" s="22">
        <v>76</v>
      </c>
      <c r="G281" s="22">
        <v>0</v>
      </c>
      <c r="H281" s="23">
        <v>6</v>
      </c>
      <c r="I281" s="24" t="s">
        <v>1456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4" t="s">
        <v>1456</v>
      </c>
      <c r="Q281" s="24" t="s">
        <v>1456</v>
      </c>
      <c r="R281" s="23">
        <v>0</v>
      </c>
      <c r="S281" s="22">
        <v>0</v>
      </c>
      <c r="T281" s="24"/>
      <c r="U281" s="23">
        <v>2.79</v>
      </c>
      <c r="V281" s="23">
        <v>0</v>
      </c>
      <c r="W281" s="23">
        <v>0</v>
      </c>
      <c r="X281" s="23">
        <v>0</v>
      </c>
      <c r="Y281" s="23">
        <v>0</v>
      </c>
      <c r="Z281" s="23">
        <v>2.79</v>
      </c>
      <c r="AA281" s="23">
        <v>2.78</v>
      </c>
      <c r="AB281" s="23">
        <v>0</v>
      </c>
      <c r="AC281" s="23">
        <v>0</v>
      </c>
      <c r="AD281" s="23">
        <v>0</v>
      </c>
      <c r="AE281" s="23">
        <v>0</v>
      </c>
      <c r="AF281" s="23">
        <v>2.78</v>
      </c>
      <c r="AG281" s="23">
        <v>0</v>
      </c>
      <c r="AH281" s="24" t="s">
        <v>1457</v>
      </c>
      <c r="AI281" s="22">
        <v>11</v>
      </c>
      <c r="AJ281" s="22">
        <v>11</v>
      </c>
      <c r="AK281" s="24" t="s">
        <v>1456</v>
      </c>
      <c r="AL281" s="24" t="s">
        <v>1457</v>
      </c>
      <c r="AM281" s="24" t="s">
        <v>1457</v>
      </c>
      <c r="AN281" s="22">
        <v>15</v>
      </c>
      <c r="AO281" s="22">
        <v>0</v>
      </c>
      <c r="AP281" s="22">
        <v>103</v>
      </c>
      <c r="AQ281" s="22">
        <v>6750</v>
      </c>
      <c r="AR281" s="22">
        <v>0</v>
      </c>
      <c r="AS281" s="22">
        <v>0</v>
      </c>
      <c r="AT281" s="22">
        <v>0</v>
      </c>
      <c r="AU281" s="22">
        <v>0</v>
      </c>
      <c r="AV281" s="22">
        <v>0</v>
      </c>
      <c r="AW281" s="22">
        <v>0</v>
      </c>
      <c r="AX281" s="22">
        <v>0</v>
      </c>
      <c r="AY281" s="22">
        <v>0</v>
      </c>
      <c r="AZ281" s="24" t="s">
        <v>1708</v>
      </c>
      <c r="BA281" s="22">
        <v>7</v>
      </c>
      <c r="BB281" s="22">
        <v>7</v>
      </c>
      <c r="BC281" s="22">
        <v>500000</v>
      </c>
      <c r="BD281" s="22">
        <v>50000</v>
      </c>
      <c r="BE281" s="22">
        <v>0</v>
      </c>
      <c r="BF281" s="22">
        <v>0</v>
      </c>
      <c r="BG281" s="22">
        <v>550000</v>
      </c>
      <c r="BH281" s="22">
        <v>0</v>
      </c>
      <c r="BI281" s="22">
        <v>1</v>
      </c>
      <c r="BJ281" s="22">
        <v>0</v>
      </c>
      <c r="BK281" s="22">
        <v>0</v>
      </c>
      <c r="BL281" s="22">
        <v>0</v>
      </c>
      <c r="BM281" s="22">
        <v>0</v>
      </c>
      <c r="BN281" s="22">
        <v>0</v>
      </c>
      <c r="BO281" s="22">
        <v>0</v>
      </c>
      <c r="BP281" s="22">
        <v>0</v>
      </c>
      <c r="BQ281" s="22">
        <v>0</v>
      </c>
    </row>
    <row r="282" spans="1:69" x14ac:dyDescent="0.35">
      <c r="A282" s="22" t="s">
        <v>114</v>
      </c>
      <c r="B282" s="22" t="s">
        <v>670</v>
      </c>
      <c r="C282" s="22" t="s">
        <v>671</v>
      </c>
      <c r="D282" s="22" t="s">
        <v>672</v>
      </c>
      <c r="E282" s="22">
        <v>1</v>
      </c>
      <c r="F282" s="22">
        <v>61</v>
      </c>
      <c r="G282" s="22">
        <v>0</v>
      </c>
      <c r="H282" s="23">
        <v>2.69</v>
      </c>
      <c r="I282" s="24" t="s">
        <v>1456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4" t="s">
        <v>1456</v>
      </c>
      <c r="Q282" s="24" t="s">
        <v>1456</v>
      </c>
      <c r="R282" s="23">
        <v>0</v>
      </c>
      <c r="S282" s="22">
        <v>0</v>
      </c>
      <c r="T282" s="24"/>
      <c r="U282" s="23">
        <v>0</v>
      </c>
      <c r="V282" s="23">
        <v>0</v>
      </c>
      <c r="W282" s="23">
        <v>0</v>
      </c>
      <c r="X282" s="23">
        <v>2.6</v>
      </c>
      <c r="Y282" s="23">
        <v>0</v>
      </c>
      <c r="Z282" s="23">
        <v>2.6</v>
      </c>
      <c r="AA282" s="23">
        <v>0</v>
      </c>
      <c r="AB282" s="23">
        <v>0</v>
      </c>
      <c r="AC282" s="23">
        <v>0</v>
      </c>
      <c r="AD282" s="23">
        <v>0</v>
      </c>
      <c r="AE282" s="23">
        <v>0</v>
      </c>
      <c r="AF282" s="23">
        <v>0</v>
      </c>
      <c r="AG282" s="23">
        <v>0</v>
      </c>
      <c r="AH282" s="24" t="s">
        <v>1457</v>
      </c>
      <c r="AI282" s="22">
        <v>8</v>
      </c>
      <c r="AJ282" s="22">
        <v>8</v>
      </c>
      <c r="AK282" s="24" t="s">
        <v>1457</v>
      </c>
      <c r="AL282" s="24" t="s">
        <v>1457</v>
      </c>
      <c r="AM282" s="24" t="s">
        <v>1456</v>
      </c>
      <c r="AN282" s="22">
        <v>0</v>
      </c>
      <c r="AO282" s="22">
        <v>109</v>
      </c>
      <c r="AP282" s="22">
        <v>6</v>
      </c>
      <c r="AQ282" s="22">
        <v>2954.95</v>
      </c>
      <c r="AR282" s="22">
        <v>0</v>
      </c>
      <c r="AS282" s="22">
        <v>0</v>
      </c>
      <c r="AT282" s="22">
        <v>0</v>
      </c>
      <c r="AU282" s="22">
        <v>0</v>
      </c>
      <c r="AV282" s="22">
        <v>0</v>
      </c>
      <c r="AW282" s="22">
        <v>0</v>
      </c>
      <c r="AX282" s="22">
        <v>0</v>
      </c>
      <c r="AY282" s="22">
        <v>0</v>
      </c>
      <c r="AZ282" s="24" t="s">
        <v>1709</v>
      </c>
      <c r="BA282" s="22">
        <v>8</v>
      </c>
      <c r="BB282" s="22">
        <v>8</v>
      </c>
      <c r="BC282" s="22">
        <v>2206000</v>
      </c>
      <c r="BD282" s="22">
        <v>0</v>
      </c>
      <c r="BE282" s="22">
        <v>0</v>
      </c>
      <c r="BF282" s="22">
        <v>0</v>
      </c>
      <c r="BG282" s="22">
        <v>2206000</v>
      </c>
      <c r="BH282" s="22">
        <v>0</v>
      </c>
      <c r="BI282" s="22">
        <v>10</v>
      </c>
      <c r="BJ282" s="22">
        <v>0</v>
      </c>
      <c r="BK282" s="22">
        <v>0</v>
      </c>
      <c r="BL282" s="22">
        <v>0</v>
      </c>
      <c r="BM282" s="22">
        <v>0</v>
      </c>
      <c r="BN282" s="22">
        <v>0</v>
      </c>
      <c r="BO282" s="22">
        <v>0</v>
      </c>
      <c r="BP282" s="22">
        <v>0</v>
      </c>
      <c r="BQ282" s="22">
        <v>0</v>
      </c>
    </row>
    <row r="283" spans="1:69" x14ac:dyDescent="0.35">
      <c r="A283" s="22" t="s">
        <v>114</v>
      </c>
      <c r="B283" s="22" t="s">
        <v>670</v>
      </c>
      <c r="C283" s="22" t="s">
        <v>673</v>
      </c>
      <c r="D283" s="22" t="s">
        <v>674</v>
      </c>
      <c r="E283" s="22">
        <v>1</v>
      </c>
      <c r="F283" s="22">
        <v>12</v>
      </c>
      <c r="G283" s="22">
        <v>0</v>
      </c>
      <c r="H283" s="23">
        <v>2.5</v>
      </c>
      <c r="I283" s="24" t="s">
        <v>1456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4" t="s">
        <v>1456</v>
      </c>
      <c r="Q283" s="24" t="s">
        <v>1456</v>
      </c>
      <c r="R283" s="23">
        <v>0</v>
      </c>
      <c r="S283" s="22">
        <v>0</v>
      </c>
      <c r="T283" s="24"/>
      <c r="U283" s="23">
        <v>0</v>
      </c>
      <c r="V283" s="23">
        <v>0</v>
      </c>
      <c r="W283" s="23">
        <v>0</v>
      </c>
      <c r="X283" s="23">
        <v>0</v>
      </c>
      <c r="Y283" s="23">
        <v>0</v>
      </c>
      <c r="Z283" s="23">
        <v>0</v>
      </c>
      <c r="AA283" s="23">
        <v>0</v>
      </c>
      <c r="AB283" s="23">
        <v>0</v>
      </c>
      <c r="AC283" s="23">
        <v>0</v>
      </c>
      <c r="AD283" s="23">
        <v>0</v>
      </c>
      <c r="AE283" s="23">
        <v>0</v>
      </c>
      <c r="AF283" s="23">
        <v>0</v>
      </c>
      <c r="AG283" s="23">
        <v>0</v>
      </c>
      <c r="AH283" s="24" t="s">
        <v>1457</v>
      </c>
      <c r="AI283" s="22">
        <v>0</v>
      </c>
      <c r="AJ283" s="22">
        <v>0</v>
      </c>
      <c r="AK283" s="24" t="s">
        <v>1457</v>
      </c>
      <c r="AL283" s="24" t="s">
        <v>1457</v>
      </c>
      <c r="AM283" s="24" t="s">
        <v>1456</v>
      </c>
      <c r="AN283" s="22">
        <v>0</v>
      </c>
      <c r="AO283" s="22">
        <v>42</v>
      </c>
      <c r="AP283" s="22">
        <v>5</v>
      </c>
      <c r="AQ283" s="22">
        <v>2760.95</v>
      </c>
      <c r="AR283" s="22">
        <v>0</v>
      </c>
      <c r="AS283" s="22">
        <v>0</v>
      </c>
      <c r="AT283" s="22">
        <v>0</v>
      </c>
      <c r="AU283" s="22">
        <v>0</v>
      </c>
      <c r="AV283" s="22">
        <v>0</v>
      </c>
      <c r="AW283" s="22">
        <v>0</v>
      </c>
      <c r="AX283" s="22">
        <v>0</v>
      </c>
      <c r="AY283" s="22">
        <v>0</v>
      </c>
      <c r="AZ283" s="24" t="s">
        <v>1710</v>
      </c>
      <c r="BA283" s="22">
        <v>4</v>
      </c>
      <c r="BB283" s="22">
        <v>4</v>
      </c>
      <c r="BC283" s="22">
        <v>1100000</v>
      </c>
      <c r="BD283" s="22">
        <v>0</v>
      </c>
      <c r="BE283" s="22">
        <v>0</v>
      </c>
      <c r="BF283" s="22">
        <v>0</v>
      </c>
      <c r="BG283" s="22">
        <v>1100000</v>
      </c>
      <c r="BH283" s="22">
        <v>4</v>
      </c>
      <c r="BI283" s="22">
        <v>2</v>
      </c>
      <c r="BJ283" s="22">
        <v>0</v>
      </c>
      <c r="BK283" s="22">
        <v>0</v>
      </c>
      <c r="BL283" s="22">
        <v>0</v>
      </c>
      <c r="BM283" s="22">
        <v>0</v>
      </c>
      <c r="BN283" s="22">
        <v>0</v>
      </c>
      <c r="BO283" s="22">
        <v>0</v>
      </c>
      <c r="BP283" s="22">
        <v>0</v>
      </c>
      <c r="BQ283" s="22">
        <v>0</v>
      </c>
    </row>
    <row r="284" spans="1:69" x14ac:dyDescent="0.35">
      <c r="A284" s="22" t="s">
        <v>114</v>
      </c>
      <c r="B284" s="22" t="s">
        <v>670</v>
      </c>
      <c r="C284" s="22" t="s">
        <v>675</v>
      </c>
      <c r="D284" s="22" t="s">
        <v>676</v>
      </c>
      <c r="E284" s="22">
        <v>1</v>
      </c>
      <c r="F284" s="22">
        <v>23</v>
      </c>
      <c r="G284" s="22">
        <v>0</v>
      </c>
      <c r="H284" s="23">
        <v>2</v>
      </c>
      <c r="I284" s="24" t="s">
        <v>1456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4" t="s">
        <v>1456</v>
      </c>
      <c r="Q284" s="24" t="s">
        <v>1456</v>
      </c>
      <c r="R284" s="23">
        <v>0</v>
      </c>
      <c r="S284" s="22">
        <v>0</v>
      </c>
      <c r="T284" s="24"/>
      <c r="U284" s="23">
        <v>0</v>
      </c>
      <c r="V284" s="23">
        <v>0</v>
      </c>
      <c r="W284" s="23">
        <v>0</v>
      </c>
      <c r="X284" s="23">
        <v>0</v>
      </c>
      <c r="Y284" s="23">
        <v>0</v>
      </c>
      <c r="Z284" s="23">
        <v>0</v>
      </c>
      <c r="AA284" s="23">
        <v>0</v>
      </c>
      <c r="AB284" s="23">
        <v>0</v>
      </c>
      <c r="AC284" s="23">
        <v>0</v>
      </c>
      <c r="AD284" s="23">
        <v>0</v>
      </c>
      <c r="AE284" s="23">
        <v>0</v>
      </c>
      <c r="AF284" s="23">
        <v>0</v>
      </c>
      <c r="AG284" s="23">
        <v>0</v>
      </c>
      <c r="AH284" s="24" t="s">
        <v>1457</v>
      </c>
      <c r="AI284" s="22">
        <v>8</v>
      </c>
      <c r="AJ284" s="22">
        <v>9</v>
      </c>
      <c r="AK284" s="24" t="s">
        <v>1456</v>
      </c>
      <c r="AL284" s="24" t="s">
        <v>1457</v>
      </c>
      <c r="AM284" s="24" t="s">
        <v>1457</v>
      </c>
      <c r="AN284" s="22">
        <v>7</v>
      </c>
      <c r="AO284" s="22">
        <v>61</v>
      </c>
      <c r="AP284" s="22">
        <v>20</v>
      </c>
      <c r="AQ284" s="22">
        <v>5000</v>
      </c>
      <c r="AR284" s="22">
        <v>0</v>
      </c>
      <c r="AS284" s="22">
        <v>0</v>
      </c>
      <c r="AT284" s="22">
        <v>0</v>
      </c>
      <c r="AU284" s="22">
        <v>0</v>
      </c>
      <c r="AV284" s="22">
        <v>0</v>
      </c>
      <c r="AW284" s="22">
        <v>0</v>
      </c>
      <c r="AX284" s="22">
        <v>0</v>
      </c>
      <c r="AY284" s="22">
        <v>0</v>
      </c>
      <c r="AZ284" s="24" t="s">
        <v>1711</v>
      </c>
      <c r="BA284" s="22">
        <v>5</v>
      </c>
      <c r="BB284" s="22">
        <v>5</v>
      </c>
      <c r="BC284" s="22">
        <v>360000</v>
      </c>
      <c r="BD284" s="22">
        <v>0</v>
      </c>
      <c r="BE284" s="22">
        <v>0</v>
      </c>
      <c r="BF284" s="22">
        <v>0</v>
      </c>
      <c r="BG284" s="22">
        <v>360000</v>
      </c>
      <c r="BH284" s="22">
        <v>5</v>
      </c>
      <c r="BI284" s="22">
        <v>2</v>
      </c>
      <c r="BJ284" s="22">
        <v>0</v>
      </c>
      <c r="BK284" s="22">
        <v>0</v>
      </c>
      <c r="BL284" s="22">
        <v>0</v>
      </c>
      <c r="BM284" s="22">
        <v>0</v>
      </c>
      <c r="BN284" s="22">
        <v>0</v>
      </c>
      <c r="BO284" s="22">
        <v>0</v>
      </c>
      <c r="BP284" s="22">
        <v>0</v>
      </c>
      <c r="BQ284" s="22">
        <v>0</v>
      </c>
    </row>
    <row r="285" spans="1:69" x14ac:dyDescent="0.35">
      <c r="A285" s="22" t="s">
        <v>114</v>
      </c>
      <c r="B285" s="22" t="s">
        <v>670</v>
      </c>
      <c r="C285" s="22" t="s">
        <v>677</v>
      </c>
      <c r="D285" s="22" t="s">
        <v>678</v>
      </c>
      <c r="E285" s="22">
        <v>1.5</v>
      </c>
      <c r="F285" s="22">
        <v>93</v>
      </c>
      <c r="G285" s="22">
        <v>0</v>
      </c>
      <c r="H285" s="23">
        <v>7.78</v>
      </c>
      <c r="I285" s="24" t="s">
        <v>1456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4" t="s">
        <v>1456</v>
      </c>
      <c r="Q285" s="24" t="s">
        <v>1456</v>
      </c>
      <c r="R285" s="23">
        <v>0</v>
      </c>
      <c r="S285" s="22">
        <v>0</v>
      </c>
      <c r="T285" s="24"/>
      <c r="U285" s="23">
        <v>0</v>
      </c>
      <c r="V285" s="23">
        <v>0</v>
      </c>
      <c r="W285" s="23">
        <v>0</v>
      </c>
      <c r="X285" s="23">
        <v>0</v>
      </c>
      <c r="Y285" s="23">
        <v>0</v>
      </c>
      <c r="Z285" s="23">
        <v>0</v>
      </c>
      <c r="AA285" s="23">
        <v>7.78</v>
      </c>
      <c r="AB285" s="23">
        <v>0</v>
      </c>
      <c r="AC285" s="23">
        <v>0</v>
      </c>
      <c r="AD285" s="23">
        <v>0</v>
      </c>
      <c r="AE285" s="23">
        <v>0</v>
      </c>
      <c r="AF285" s="23">
        <v>7.78</v>
      </c>
      <c r="AG285" s="23">
        <v>0</v>
      </c>
      <c r="AH285" s="24" t="s">
        <v>1457</v>
      </c>
      <c r="AI285" s="22">
        <v>3</v>
      </c>
      <c r="AJ285" s="22">
        <v>4</v>
      </c>
      <c r="AK285" s="24" t="s">
        <v>1457</v>
      </c>
      <c r="AL285" s="24" t="s">
        <v>1457</v>
      </c>
      <c r="AM285" s="24" t="s">
        <v>1456</v>
      </c>
      <c r="AN285" s="22">
        <v>0</v>
      </c>
      <c r="AO285" s="22">
        <v>147</v>
      </c>
      <c r="AP285" s="22">
        <v>44</v>
      </c>
      <c r="AQ285" s="22">
        <v>8100</v>
      </c>
      <c r="AR285" s="22">
        <v>0</v>
      </c>
      <c r="AS285" s="22">
        <v>0</v>
      </c>
      <c r="AT285" s="22">
        <v>0</v>
      </c>
      <c r="AU285" s="22">
        <v>0</v>
      </c>
      <c r="AV285" s="22">
        <v>0</v>
      </c>
      <c r="AW285" s="22">
        <v>0</v>
      </c>
      <c r="AX285" s="22">
        <v>0</v>
      </c>
      <c r="AY285" s="22">
        <v>0</v>
      </c>
      <c r="AZ285" s="24" t="s">
        <v>1712</v>
      </c>
      <c r="BA285" s="22">
        <v>11</v>
      </c>
      <c r="BB285" s="22">
        <v>11</v>
      </c>
      <c r="BC285" s="22">
        <v>1500000</v>
      </c>
      <c r="BD285" s="22">
        <v>0</v>
      </c>
      <c r="BE285" s="22">
        <v>0</v>
      </c>
      <c r="BF285" s="22">
        <v>0</v>
      </c>
      <c r="BG285" s="22">
        <v>1500000</v>
      </c>
      <c r="BH285" s="22">
        <v>0</v>
      </c>
      <c r="BI285" s="22">
        <v>30</v>
      </c>
      <c r="BJ285" s="22">
        <v>0</v>
      </c>
      <c r="BK285" s="22">
        <v>0</v>
      </c>
      <c r="BL285" s="22">
        <v>0</v>
      </c>
      <c r="BM285" s="22">
        <v>0</v>
      </c>
      <c r="BN285" s="22">
        <v>0</v>
      </c>
      <c r="BO285" s="22">
        <v>0</v>
      </c>
      <c r="BP285" s="22">
        <v>0</v>
      </c>
      <c r="BQ285" s="22">
        <v>1</v>
      </c>
    </row>
    <row r="286" spans="1:69" x14ac:dyDescent="0.35">
      <c r="A286" s="22" t="s">
        <v>114</v>
      </c>
      <c r="B286" s="22" t="s">
        <v>670</v>
      </c>
      <c r="C286" s="22" t="s">
        <v>679</v>
      </c>
      <c r="D286" s="22" t="s">
        <v>680</v>
      </c>
      <c r="E286" s="22">
        <v>1</v>
      </c>
      <c r="F286" s="22">
        <v>91</v>
      </c>
      <c r="G286" s="22">
        <v>0</v>
      </c>
      <c r="H286" s="23">
        <v>7</v>
      </c>
      <c r="I286" s="24" t="s">
        <v>1456</v>
      </c>
      <c r="J286" s="22">
        <v>0</v>
      </c>
      <c r="K286" s="22">
        <v>0</v>
      </c>
      <c r="L286" s="22">
        <v>0</v>
      </c>
      <c r="M286" s="22">
        <v>0</v>
      </c>
      <c r="N286" s="22">
        <v>0</v>
      </c>
      <c r="O286" s="22">
        <v>0</v>
      </c>
      <c r="P286" s="24" t="s">
        <v>1456</v>
      </c>
      <c r="Q286" s="24" t="s">
        <v>1456</v>
      </c>
      <c r="R286" s="23">
        <v>0</v>
      </c>
      <c r="S286" s="22">
        <v>0</v>
      </c>
      <c r="T286" s="24"/>
      <c r="U286" s="23">
        <v>0</v>
      </c>
      <c r="V286" s="23">
        <v>0</v>
      </c>
      <c r="W286" s="23">
        <v>0</v>
      </c>
      <c r="X286" s="23">
        <v>0</v>
      </c>
      <c r="Y286" s="23">
        <v>0</v>
      </c>
      <c r="Z286" s="23">
        <v>0</v>
      </c>
      <c r="AA286" s="23">
        <v>0</v>
      </c>
      <c r="AB286" s="23">
        <v>0</v>
      </c>
      <c r="AC286" s="23">
        <v>0</v>
      </c>
      <c r="AD286" s="23">
        <v>0</v>
      </c>
      <c r="AE286" s="23">
        <v>0</v>
      </c>
      <c r="AF286" s="23">
        <v>0</v>
      </c>
      <c r="AG286" s="23">
        <v>0</v>
      </c>
      <c r="AH286" s="24" t="s">
        <v>1456</v>
      </c>
      <c r="AI286" s="22">
        <v>0</v>
      </c>
      <c r="AJ286" s="22">
        <v>0</v>
      </c>
      <c r="AK286" s="24" t="s">
        <v>1456</v>
      </c>
      <c r="AL286" s="24" t="s">
        <v>1456</v>
      </c>
      <c r="AM286" s="24" t="s">
        <v>1456</v>
      </c>
      <c r="AN286" s="22">
        <v>0</v>
      </c>
      <c r="AO286" s="22">
        <v>171</v>
      </c>
      <c r="AP286" s="22">
        <v>23</v>
      </c>
      <c r="AQ286" s="22">
        <v>5794</v>
      </c>
      <c r="AR286" s="22">
        <v>0</v>
      </c>
      <c r="AS286" s="22">
        <v>0</v>
      </c>
      <c r="AT286" s="22">
        <v>0</v>
      </c>
      <c r="AU286" s="22">
        <v>0</v>
      </c>
      <c r="AV286" s="22">
        <v>0</v>
      </c>
      <c r="AW286" s="22">
        <v>0</v>
      </c>
      <c r="AX286" s="22">
        <v>0</v>
      </c>
      <c r="AY286" s="22">
        <v>0</v>
      </c>
      <c r="AZ286" s="24" t="s">
        <v>1713</v>
      </c>
      <c r="BA286" s="22">
        <v>9</v>
      </c>
      <c r="BB286" s="22">
        <v>9</v>
      </c>
      <c r="BC286" s="22">
        <v>750000</v>
      </c>
      <c r="BD286" s="22">
        <v>0</v>
      </c>
      <c r="BE286" s="22">
        <v>0</v>
      </c>
      <c r="BF286" s="22">
        <v>0</v>
      </c>
      <c r="BG286" s="22">
        <v>750000</v>
      </c>
      <c r="BH286" s="22">
        <v>0</v>
      </c>
      <c r="BI286" s="22">
        <v>15</v>
      </c>
      <c r="BJ286" s="22">
        <v>0</v>
      </c>
      <c r="BK286" s="22">
        <v>0</v>
      </c>
      <c r="BL286" s="22">
        <v>0</v>
      </c>
      <c r="BM286" s="22">
        <v>0</v>
      </c>
      <c r="BN286" s="22">
        <v>0</v>
      </c>
      <c r="BO286" s="22">
        <v>0</v>
      </c>
      <c r="BP286" s="22">
        <v>0</v>
      </c>
      <c r="BQ286" s="22">
        <v>0</v>
      </c>
    </row>
    <row r="287" spans="1:69" x14ac:dyDescent="0.35">
      <c r="A287" s="22" t="s">
        <v>114</v>
      </c>
      <c r="B287" s="22" t="s">
        <v>670</v>
      </c>
      <c r="C287" s="22" t="s">
        <v>681</v>
      </c>
      <c r="D287" s="22" t="s">
        <v>682</v>
      </c>
      <c r="E287" s="22">
        <v>1</v>
      </c>
      <c r="F287" s="22">
        <v>19</v>
      </c>
      <c r="G287" s="22">
        <v>0</v>
      </c>
      <c r="H287" s="23">
        <v>3.41</v>
      </c>
      <c r="I287" s="24" t="s">
        <v>1456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4" t="s">
        <v>1456</v>
      </c>
      <c r="Q287" s="24" t="s">
        <v>1456</v>
      </c>
      <c r="R287" s="23">
        <v>0</v>
      </c>
      <c r="S287" s="22">
        <v>0</v>
      </c>
      <c r="T287" s="24"/>
      <c r="U287" s="23">
        <v>0</v>
      </c>
      <c r="V287" s="23">
        <v>0</v>
      </c>
      <c r="W287" s="23">
        <v>0</v>
      </c>
      <c r="X287" s="23">
        <v>0</v>
      </c>
      <c r="Y287" s="23">
        <v>0</v>
      </c>
      <c r="Z287" s="23">
        <v>0</v>
      </c>
      <c r="AA287" s="23">
        <v>0</v>
      </c>
      <c r="AB287" s="23">
        <v>0</v>
      </c>
      <c r="AC287" s="23">
        <v>0</v>
      </c>
      <c r="AD287" s="23">
        <v>0</v>
      </c>
      <c r="AE287" s="23">
        <v>0</v>
      </c>
      <c r="AF287" s="23">
        <v>0</v>
      </c>
      <c r="AG287" s="23">
        <v>0</v>
      </c>
      <c r="AH287" s="24" t="s">
        <v>1456</v>
      </c>
      <c r="AI287" s="22">
        <v>0</v>
      </c>
      <c r="AJ287" s="22">
        <v>0</v>
      </c>
      <c r="AK287" s="24" t="s">
        <v>1456</v>
      </c>
      <c r="AL287" s="24" t="s">
        <v>1456</v>
      </c>
      <c r="AM287" s="24" t="s">
        <v>1456</v>
      </c>
      <c r="AN287" s="22">
        <v>0</v>
      </c>
      <c r="AO287" s="22">
        <v>66</v>
      </c>
      <c r="AP287" s="22">
        <v>27</v>
      </c>
      <c r="AQ287" s="22">
        <v>3464</v>
      </c>
      <c r="AR287" s="22">
        <v>0</v>
      </c>
      <c r="AS287" s="22">
        <v>0</v>
      </c>
      <c r="AT287" s="22">
        <v>0</v>
      </c>
      <c r="AU287" s="22">
        <v>0</v>
      </c>
      <c r="AV287" s="22">
        <v>0</v>
      </c>
      <c r="AW287" s="22">
        <v>0</v>
      </c>
      <c r="AX287" s="22">
        <v>0</v>
      </c>
      <c r="AY287" s="22">
        <v>0</v>
      </c>
      <c r="AZ287" s="24" t="s">
        <v>1714</v>
      </c>
      <c r="BA287" s="22">
        <v>5</v>
      </c>
      <c r="BB287" s="22">
        <v>5</v>
      </c>
      <c r="BC287" s="22">
        <v>50000</v>
      </c>
      <c r="BD287" s="22">
        <v>0</v>
      </c>
      <c r="BE287" s="22">
        <v>0</v>
      </c>
      <c r="BF287" s="22">
        <v>0</v>
      </c>
      <c r="BG287" s="22">
        <v>50000</v>
      </c>
      <c r="BH287" s="22">
        <v>5</v>
      </c>
      <c r="BI287" s="22">
        <v>2</v>
      </c>
      <c r="BJ287" s="22">
        <v>0</v>
      </c>
      <c r="BK287" s="22">
        <v>0</v>
      </c>
      <c r="BL287" s="22">
        <v>0</v>
      </c>
      <c r="BM287" s="22">
        <v>0</v>
      </c>
      <c r="BN287" s="22">
        <v>0</v>
      </c>
      <c r="BO287" s="22">
        <v>0</v>
      </c>
      <c r="BP287" s="22">
        <v>0</v>
      </c>
      <c r="BQ287" s="22">
        <v>0</v>
      </c>
    </row>
    <row r="288" spans="1:69" x14ac:dyDescent="0.35">
      <c r="A288" s="22" t="s">
        <v>114</v>
      </c>
      <c r="B288" s="22" t="s">
        <v>670</v>
      </c>
      <c r="C288" s="22" t="s">
        <v>683</v>
      </c>
      <c r="D288" s="22" t="s">
        <v>684</v>
      </c>
      <c r="E288" s="22">
        <v>1</v>
      </c>
      <c r="F288" s="22">
        <v>19</v>
      </c>
      <c r="G288" s="22">
        <v>0</v>
      </c>
      <c r="H288" s="23">
        <v>2</v>
      </c>
      <c r="I288" s="24" t="s">
        <v>1456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4" t="s">
        <v>1456</v>
      </c>
      <c r="Q288" s="24" t="s">
        <v>1456</v>
      </c>
      <c r="R288" s="23">
        <v>0</v>
      </c>
      <c r="S288" s="22">
        <v>0</v>
      </c>
      <c r="T288" s="24"/>
      <c r="U288" s="23">
        <v>0</v>
      </c>
      <c r="V288" s="23">
        <v>0</v>
      </c>
      <c r="W288" s="23">
        <v>0</v>
      </c>
      <c r="X288" s="23">
        <v>0</v>
      </c>
      <c r="Y288" s="23">
        <v>0</v>
      </c>
      <c r="Z288" s="23">
        <v>0</v>
      </c>
      <c r="AA288" s="23">
        <v>0</v>
      </c>
      <c r="AB288" s="23">
        <v>0</v>
      </c>
      <c r="AC288" s="23">
        <v>0</v>
      </c>
      <c r="AD288" s="23">
        <v>0</v>
      </c>
      <c r="AE288" s="23">
        <v>0</v>
      </c>
      <c r="AF288" s="23">
        <v>0</v>
      </c>
      <c r="AG288" s="23">
        <v>0</v>
      </c>
      <c r="AH288" s="24" t="s">
        <v>1457</v>
      </c>
      <c r="AI288" s="22">
        <v>12</v>
      </c>
      <c r="AJ288" s="22">
        <v>12</v>
      </c>
      <c r="AK288" s="24" t="s">
        <v>1456</v>
      </c>
      <c r="AL288" s="24" t="s">
        <v>1457</v>
      </c>
      <c r="AM288" s="24" t="s">
        <v>1457</v>
      </c>
      <c r="AN288" s="22">
        <v>18</v>
      </c>
      <c r="AO288" s="22">
        <v>57</v>
      </c>
      <c r="AP288" s="22">
        <v>6</v>
      </c>
      <c r="AQ288" s="22">
        <v>3300</v>
      </c>
      <c r="AR288" s="22">
        <v>0</v>
      </c>
      <c r="AS288" s="22">
        <v>0</v>
      </c>
      <c r="AT288" s="22">
        <v>0</v>
      </c>
      <c r="AU288" s="22">
        <v>0</v>
      </c>
      <c r="AV288" s="22">
        <v>0</v>
      </c>
      <c r="AW288" s="22">
        <v>0</v>
      </c>
      <c r="AX288" s="22">
        <v>0</v>
      </c>
      <c r="AY288" s="22">
        <v>0</v>
      </c>
      <c r="AZ288" s="24" t="s">
        <v>1466</v>
      </c>
      <c r="BA288" s="22">
        <v>2</v>
      </c>
      <c r="BB288" s="22">
        <v>2</v>
      </c>
      <c r="BC288" s="22">
        <v>27000</v>
      </c>
      <c r="BD288" s="22">
        <v>0</v>
      </c>
      <c r="BE288" s="22">
        <v>0</v>
      </c>
      <c r="BF288" s="22">
        <v>0</v>
      </c>
      <c r="BG288" s="22">
        <v>27000</v>
      </c>
      <c r="BH288" s="22">
        <v>1</v>
      </c>
      <c r="BI288" s="22">
        <v>10</v>
      </c>
      <c r="BJ288" s="22">
        <v>0</v>
      </c>
      <c r="BK288" s="22">
        <v>0</v>
      </c>
      <c r="BL288" s="22">
        <v>0</v>
      </c>
      <c r="BM288" s="22">
        <v>0</v>
      </c>
      <c r="BN288" s="22">
        <v>0</v>
      </c>
      <c r="BO288" s="22">
        <v>0</v>
      </c>
      <c r="BP288" s="22">
        <v>0</v>
      </c>
      <c r="BQ288" s="22">
        <v>0</v>
      </c>
    </row>
    <row r="289" spans="1:69" x14ac:dyDescent="0.35">
      <c r="A289" s="22" t="s">
        <v>114</v>
      </c>
      <c r="B289" s="22" t="s">
        <v>670</v>
      </c>
      <c r="C289" s="22" t="s">
        <v>685</v>
      </c>
      <c r="D289" s="22" t="s">
        <v>686</v>
      </c>
      <c r="E289" s="22">
        <v>1</v>
      </c>
      <c r="F289" s="22">
        <v>6</v>
      </c>
      <c r="G289" s="22">
        <v>0</v>
      </c>
      <c r="H289" s="23">
        <v>2</v>
      </c>
      <c r="I289" s="24" t="s">
        <v>1456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4" t="s">
        <v>1456</v>
      </c>
      <c r="Q289" s="24" t="s">
        <v>1456</v>
      </c>
      <c r="R289" s="23">
        <v>0</v>
      </c>
      <c r="S289" s="22">
        <v>0</v>
      </c>
      <c r="T289" s="24"/>
      <c r="U289" s="23">
        <v>0</v>
      </c>
      <c r="V289" s="23">
        <v>0</v>
      </c>
      <c r="W289" s="23">
        <v>0</v>
      </c>
      <c r="X289" s="23">
        <v>0</v>
      </c>
      <c r="Y289" s="23">
        <v>0</v>
      </c>
      <c r="Z289" s="23">
        <v>0</v>
      </c>
      <c r="AA289" s="23">
        <v>0</v>
      </c>
      <c r="AB289" s="23">
        <v>0</v>
      </c>
      <c r="AC289" s="23">
        <v>0</v>
      </c>
      <c r="AD289" s="23">
        <v>0</v>
      </c>
      <c r="AE289" s="23">
        <v>0</v>
      </c>
      <c r="AF289" s="23">
        <v>0</v>
      </c>
      <c r="AG289" s="23">
        <v>0</v>
      </c>
      <c r="AH289" s="24" t="s">
        <v>1456</v>
      </c>
      <c r="AI289" s="22">
        <v>0</v>
      </c>
      <c r="AJ289" s="22">
        <v>0</v>
      </c>
      <c r="AK289" s="24" t="s">
        <v>1456</v>
      </c>
      <c r="AL289" s="24" t="s">
        <v>1456</v>
      </c>
      <c r="AM289" s="24" t="s">
        <v>1456</v>
      </c>
      <c r="AN289" s="22">
        <v>0</v>
      </c>
      <c r="AO289" s="22">
        <v>19</v>
      </c>
      <c r="AP289" s="22">
        <v>9</v>
      </c>
      <c r="AQ289" s="22">
        <v>2500</v>
      </c>
      <c r="AR289" s="22">
        <v>0</v>
      </c>
      <c r="AS289" s="22">
        <v>0</v>
      </c>
      <c r="AT289" s="22">
        <v>0</v>
      </c>
      <c r="AU289" s="22">
        <v>0</v>
      </c>
      <c r="AV289" s="22">
        <v>0</v>
      </c>
      <c r="AW289" s="22">
        <v>0</v>
      </c>
      <c r="AX289" s="22">
        <v>0</v>
      </c>
      <c r="AY289" s="22">
        <v>0</v>
      </c>
      <c r="AZ289" s="24"/>
      <c r="BA289" s="22">
        <v>0</v>
      </c>
      <c r="BB289" s="22">
        <v>0</v>
      </c>
      <c r="BC289" s="22">
        <v>0</v>
      </c>
      <c r="BD289" s="22">
        <v>0</v>
      </c>
      <c r="BE289" s="22">
        <v>0</v>
      </c>
      <c r="BF289" s="22">
        <v>0</v>
      </c>
      <c r="BG289" s="22">
        <v>0</v>
      </c>
      <c r="BH289" s="22">
        <v>0</v>
      </c>
      <c r="BI289" s="22">
        <v>0</v>
      </c>
      <c r="BJ289" s="22">
        <v>0</v>
      </c>
      <c r="BK289" s="22">
        <v>0</v>
      </c>
      <c r="BL289" s="22">
        <v>0</v>
      </c>
      <c r="BM289" s="22">
        <v>0</v>
      </c>
      <c r="BN289" s="22">
        <v>0</v>
      </c>
      <c r="BO289" s="22">
        <v>0</v>
      </c>
      <c r="BP289" s="22">
        <v>0</v>
      </c>
      <c r="BQ289" s="22">
        <v>0</v>
      </c>
    </row>
    <row r="290" spans="1:69" x14ac:dyDescent="0.35">
      <c r="A290" s="22" t="s">
        <v>114</v>
      </c>
      <c r="B290" s="22" t="s">
        <v>670</v>
      </c>
      <c r="C290" s="22" t="s">
        <v>687</v>
      </c>
      <c r="D290" s="22" t="s">
        <v>688</v>
      </c>
      <c r="E290" s="22">
        <v>1</v>
      </c>
      <c r="F290" s="22">
        <v>34</v>
      </c>
      <c r="G290" s="22">
        <v>0</v>
      </c>
      <c r="H290" s="23">
        <v>2.63</v>
      </c>
      <c r="I290" s="24" t="s">
        <v>1456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4" t="s">
        <v>1456</v>
      </c>
      <c r="Q290" s="24" t="s">
        <v>1456</v>
      </c>
      <c r="R290" s="23">
        <v>0</v>
      </c>
      <c r="S290" s="22">
        <v>0</v>
      </c>
      <c r="T290" s="24"/>
      <c r="U290" s="23">
        <v>0</v>
      </c>
      <c r="V290" s="23">
        <v>0</v>
      </c>
      <c r="W290" s="23">
        <v>0</v>
      </c>
      <c r="X290" s="23">
        <v>0</v>
      </c>
      <c r="Y290" s="23">
        <v>0</v>
      </c>
      <c r="Z290" s="23">
        <v>0</v>
      </c>
      <c r="AA290" s="23">
        <v>2.8</v>
      </c>
      <c r="AB290" s="23">
        <v>0</v>
      </c>
      <c r="AC290" s="23">
        <v>0</v>
      </c>
      <c r="AD290" s="23">
        <v>0</v>
      </c>
      <c r="AE290" s="23">
        <v>0</v>
      </c>
      <c r="AF290" s="23">
        <v>2.8</v>
      </c>
      <c r="AG290" s="23">
        <v>0</v>
      </c>
      <c r="AH290" s="24" t="s">
        <v>1457</v>
      </c>
      <c r="AI290" s="22">
        <v>7</v>
      </c>
      <c r="AJ290" s="22">
        <v>7</v>
      </c>
      <c r="AK290" s="24" t="s">
        <v>1457</v>
      </c>
      <c r="AL290" s="24" t="s">
        <v>1457</v>
      </c>
      <c r="AM290" s="24" t="s">
        <v>1456</v>
      </c>
      <c r="AN290" s="22">
        <v>0</v>
      </c>
      <c r="AO290" s="22">
        <v>170</v>
      </c>
      <c r="AP290" s="22">
        <v>31</v>
      </c>
      <c r="AQ290" s="22">
        <v>4752.1499999999996</v>
      </c>
      <c r="AR290" s="22">
        <v>0</v>
      </c>
      <c r="AS290" s="22">
        <v>0</v>
      </c>
      <c r="AT290" s="22">
        <v>0</v>
      </c>
      <c r="AU290" s="22">
        <v>0</v>
      </c>
      <c r="AV290" s="22">
        <v>0</v>
      </c>
      <c r="AW290" s="22">
        <v>0</v>
      </c>
      <c r="AX290" s="22">
        <v>0</v>
      </c>
      <c r="AY290" s="22">
        <v>0</v>
      </c>
      <c r="AZ290" s="24" t="s">
        <v>1715</v>
      </c>
      <c r="BA290" s="22">
        <v>12</v>
      </c>
      <c r="BB290" s="22">
        <v>12</v>
      </c>
      <c r="BC290" s="22">
        <v>1405700</v>
      </c>
      <c r="BD290" s="22">
        <v>0</v>
      </c>
      <c r="BE290" s="22">
        <v>0</v>
      </c>
      <c r="BF290" s="22">
        <v>0</v>
      </c>
      <c r="BG290" s="22">
        <v>1405700</v>
      </c>
      <c r="BH290" s="22">
        <v>0</v>
      </c>
      <c r="BI290" s="22">
        <v>10</v>
      </c>
      <c r="BJ290" s="22">
        <v>0</v>
      </c>
      <c r="BK290" s="22">
        <v>0</v>
      </c>
      <c r="BL290" s="22">
        <v>0</v>
      </c>
      <c r="BM290" s="22">
        <v>0</v>
      </c>
      <c r="BN290" s="22">
        <v>0</v>
      </c>
      <c r="BO290" s="22">
        <v>0</v>
      </c>
      <c r="BP290" s="22">
        <v>0</v>
      </c>
      <c r="BQ290" s="22">
        <v>0</v>
      </c>
    </row>
    <row r="291" spans="1:69" x14ac:dyDescent="0.35">
      <c r="A291" s="22" t="s">
        <v>114</v>
      </c>
      <c r="B291" s="22" t="s">
        <v>670</v>
      </c>
      <c r="C291" s="22" t="s">
        <v>689</v>
      </c>
      <c r="D291" s="22" t="s">
        <v>690</v>
      </c>
      <c r="E291" s="22">
        <v>1</v>
      </c>
      <c r="F291" s="22">
        <v>50</v>
      </c>
      <c r="G291" s="22">
        <v>0</v>
      </c>
      <c r="H291" s="23">
        <v>4.08</v>
      </c>
      <c r="I291" s="24" t="s">
        <v>1456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4" t="s">
        <v>1456</v>
      </c>
      <c r="Q291" s="24" t="s">
        <v>1456</v>
      </c>
      <c r="R291" s="23">
        <v>0</v>
      </c>
      <c r="S291" s="22">
        <v>0</v>
      </c>
      <c r="T291" s="24"/>
      <c r="U291" s="23">
        <v>0</v>
      </c>
      <c r="V291" s="23">
        <v>0</v>
      </c>
      <c r="W291" s="23">
        <v>0</v>
      </c>
      <c r="X291" s="23">
        <v>0</v>
      </c>
      <c r="Y291" s="23">
        <v>0</v>
      </c>
      <c r="Z291" s="23">
        <v>0</v>
      </c>
      <c r="AA291" s="23">
        <v>0</v>
      </c>
      <c r="AB291" s="23">
        <v>0</v>
      </c>
      <c r="AC291" s="23">
        <v>0</v>
      </c>
      <c r="AD291" s="23">
        <v>0</v>
      </c>
      <c r="AE291" s="23">
        <v>0</v>
      </c>
      <c r="AF291" s="23">
        <v>0</v>
      </c>
      <c r="AG291" s="23">
        <v>0</v>
      </c>
      <c r="AH291" s="24" t="s">
        <v>1457</v>
      </c>
      <c r="AI291" s="22">
        <v>3</v>
      </c>
      <c r="AJ291" s="22">
        <v>3</v>
      </c>
      <c r="AK291" s="24" t="s">
        <v>1457</v>
      </c>
      <c r="AL291" s="24" t="s">
        <v>1457</v>
      </c>
      <c r="AM291" s="24" t="s">
        <v>1456</v>
      </c>
      <c r="AN291" s="22">
        <v>0</v>
      </c>
      <c r="AO291" s="22">
        <v>89</v>
      </c>
      <c r="AP291" s="22">
        <v>27</v>
      </c>
      <c r="AQ291" s="22">
        <v>4777.9799999999996</v>
      </c>
      <c r="AR291" s="22">
        <v>1</v>
      </c>
      <c r="AS291" s="22">
        <v>1</v>
      </c>
      <c r="AT291" s="22">
        <v>1</v>
      </c>
      <c r="AU291" s="22">
        <v>1</v>
      </c>
      <c r="AV291" s="22">
        <v>0</v>
      </c>
      <c r="AW291" s="22">
        <v>0</v>
      </c>
      <c r="AX291" s="22">
        <v>0</v>
      </c>
      <c r="AY291" s="22">
        <v>0</v>
      </c>
      <c r="AZ291" s="24" t="s">
        <v>1716</v>
      </c>
      <c r="BA291" s="22">
        <v>1</v>
      </c>
      <c r="BB291" s="22">
        <v>0</v>
      </c>
      <c r="BC291" s="22">
        <v>0</v>
      </c>
      <c r="BD291" s="22">
        <v>0</v>
      </c>
      <c r="BE291" s="22">
        <v>0</v>
      </c>
      <c r="BF291" s="22">
        <v>0</v>
      </c>
      <c r="BG291" s="22">
        <v>0</v>
      </c>
      <c r="BH291" s="22">
        <v>0</v>
      </c>
      <c r="BI291" s="22">
        <v>10</v>
      </c>
      <c r="BJ291" s="22">
        <v>0</v>
      </c>
      <c r="BK291" s="22">
        <v>0</v>
      </c>
      <c r="BL291" s="22">
        <v>0</v>
      </c>
      <c r="BM291" s="22">
        <v>0</v>
      </c>
      <c r="BN291" s="22">
        <v>0</v>
      </c>
      <c r="BO291" s="22">
        <v>0</v>
      </c>
      <c r="BP291" s="22">
        <v>0</v>
      </c>
      <c r="BQ291" s="22">
        <v>0</v>
      </c>
    </row>
    <row r="292" spans="1:69" x14ac:dyDescent="0.35">
      <c r="A292" s="22" t="s">
        <v>114</v>
      </c>
      <c r="B292" s="22" t="s">
        <v>670</v>
      </c>
      <c r="C292" s="22" t="s">
        <v>691</v>
      </c>
      <c r="D292" s="22" t="s">
        <v>692</v>
      </c>
      <c r="E292" s="22">
        <v>2</v>
      </c>
      <c r="F292" s="22">
        <v>215</v>
      </c>
      <c r="G292" s="22">
        <v>0</v>
      </c>
      <c r="H292" s="23">
        <v>7.5</v>
      </c>
      <c r="I292" s="24" t="s">
        <v>1456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4" t="s">
        <v>1456</v>
      </c>
      <c r="Q292" s="24" t="s">
        <v>1456</v>
      </c>
      <c r="R292" s="23">
        <v>0</v>
      </c>
      <c r="S292" s="22">
        <v>0</v>
      </c>
      <c r="T292" s="24"/>
      <c r="U292" s="23">
        <v>0</v>
      </c>
      <c r="V292" s="23">
        <v>0</v>
      </c>
      <c r="W292" s="23">
        <v>0</v>
      </c>
      <c r="X292" s="23">
        <v>0</v>
      </c>
      <c r="Y292" s="23">
        <v>0</v>
      </c>
      <c r="Z292" s="23">
        <v>0</v>
      </c>
      <c r="AA292" s="23">
        <v>0</v>
      </c>
      <c r="AB292" s="23">
        <v>0</v>
      </c>
      <c r="AC292" s="23">
        <v>0</v>
      </c>
      <c r="AD292" s="23">
        <v>6.5</v>
      </c>
      <c r="AE292" s="23">
        <v>0</v>
      </c>
      <c r="AF292" s="23">
        <v>6.5</v>
      </c>
      <c r="AG292" s="23">
        <v>0</v>
      </c>
      <c r="AH292" s="24" t="s">
        <v>1457</v>
      </c>
      <c r="AI292" s="22">
        <v>7</v>
      </c>
      <c r="AJ292" s="22">
        <v>7</v>
      </c>
      <c r="AK292" s="24" t="s">
        <v>1457</v>
      </c>
      <c r="AL292" s="24" t="s">
        <v>1457</v>
      </c>
      <c r="AM292" s="24" t="s">
        <v>1456</v>
      </c>
      <c r="AN292" s="22">
        <v>0</v>
      </c>
      <c r="AO292" s="22">
        <v>313</v>
      </c>
      <c r="AP292" s="22">
        <v>66</v>
      </c>
      <c r="AQ292" s="22">
        <v>8120.3</v>
      </c>
      <c r="AR292" s="22">
        <v>0</v>
      </c>
      <c r="AS292" s="22">
        <v>0</v>
      </c>
      <c r="AT292" s="22">
        <v>0</v>
      </c>
      <c r="AU292" s="22">
        <v>0</v>
      </c>
      <c r="AV292" s="22">
        <v>0</v>
      </c>
      <c r="AW292" s="22">
        <v>0</v>
      </c>
      <c r="AX292" s="22">
        <v>0</v>
      </c>
      <c r="AY292" s="22">
        <v>0</v>
      </c>
      <c r="AZ292" s="24" t="s">
        <v>1717</v>
      </c>
      <c r="BA292" s="22">
        <v>11</v>
      </c>
      <c r="BB292" s="22">
        <v>11</v>
      </c>
      <c r="BC292" s="22">
        <v>1374300</v>
      </c>
      <c r="BD292" s="22">
        <v>0</v>
      </c>
      <c r="BE292" s="22">
        <v>0</v>
      </c>
      <c r="BF292" s="22">
        <v>0</v>
      </c>
      <c r="BG292" s="22">
        <v>1374300</v>
      </c>
      <c r="BH292" s="22">
        <v>0</v>
      </c>
      <c r="BI292" s="22">
        <v>10</v>
      </c>
      <c r="BJ292" s="22">
        <v>0</v>
      </c>
      <c r="BK292" s="22">
        <v>0</v>
      </c>
      <c r="BL292" s="22">
        <v>0</v>
      </c>
      <c r="BM292" s="22">
        <v>0</v>
      </c>
      <c r="BN292" s="22">
        <v>0</v>
      </c>
      <c r="BO292" s="22">
        <v>0</v>
      </c>
      <c r="BP292" s="22">
        <v>0</v>
      </c>
      <c r="BQ292" s="22">
        <v>0</v>
      </c>
    </row>
    <row r="293" spans="1:69" x14ac:dyDescent="0.35">
      <c r="A293" s="22" t="s">
        <v>114</v>
      </c>
      <c r="B293" s="22" t="s">
        <v>670</v>
      </c>
      <c r="C293" s="22" t="s">
        <v>693</v>
      </c>
      <c r="D293" s="22" t="s">
        <v>694</v>
      </c>
      <c r="E293" s="22">
        <v>1</v>
      </c>
      <c r="F293" s="22">
        <v>47</v>
      </c>
      <c r="G293" s="22">
        <v>0</v>
      </c>
      <c r="H293" s="23">
        <v>4.8</v>
      </c>
      <c r="I293" s="24" t="s">
        <v>1456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4" t="s">
        <v>1456</v>
      </c>
      <c r="Q293" s="24" t="s">
        <v>1456</v>
      </c>
      <c r="R293" s="23">
        <v>0</v>
      </c>
      <c r="S293" s="22">
        <v>0</v>
      </c>
      <c r="T293" s="24"/>
      <c r="U293" s="23">
        <v>0</v>
      </c>
      <c r="V293" s="23">
        <v>0</v>
      </c>
      <c r="W293" s="23">
        <v>0</v>
      </c>
      <c r="X293" s="23">
        <v>0</v>
      </c>
      <c r="Y293" s="23">
        <v>0</v>
      </c>
      <c r="Z293" s="23">
        <v>0</v>
      </c>
      <c r="AA293" s="23">
        <v>3.8</v>
      </c>
      <c r="AB293" s="23">
        <v>0</v>
      </c>
      <c r="AC293" s="23">
        <v>0</v>
      </c>
      <c r="AD293" s="23">
        <v>0</v>
      </c>
      <c r="AE293" s="23">
        <v>0</v>
      </c>
      <c r="AF293" s="23">
        <v>3.8</v>
      </c>
      <c r="AG293" s="23">
        <v>0</v>
      </c>
      <c r="AH293" s="24" t="s">
        <v>1457</v>
      </c>
      <c r="AI293" s="22">
        <v>9</v>
      </c>
      <c r="AJ293" s="22">
        <v>9</v>
      </c>
      <c r="AK293" s="24" t="s">
        <v>1457</v>
      </c>
      <c r="AL293" s="24" t="s">
        <v>1457</v>
      </c>
      <c r="AM293" s="24" t="s">
        <v>1456</v>
      </c>
      <c r="AN293" s="22">
        <v>0</v>
      </c>
      <c r="AO293" s="22">
        <v>225</v>
      </c>
      <c r="AP293" s="22">
        <v>44</v>
      </c>
      <c r="AQ293" s="22">
        <v>6095.55</v>
      </c>
      <c r="AR293" s="22">
        <v>0</v>
      </c>
      <c r="AS293" s="22">
        <v>0</v>
      </c>
      <c r="AT293" s="22">
        <v>0</v>
      </c>
      <c r="AU293" s="22">
        <v>0</v>
      </c>
      <c r="AV293" s="22">
        <v>0</v>
      </c>
      <c r="AW293" s="22">
        <v>0</v>
      </c>
      <c r="AX293" s="22">
        <v>0</v>
      </c>
      <c r="AY293" s="22">
        <v>0</v>
      </c>
      <c r="AZ293" s="24" t="s">
        <v>1718</v>
      </c>
      <c r="BA293" s="22">
        <v>16</v>
      </c>
      <c r="BB293" s="22">
        <v>16</v>
      </c>
      <c r="BC293" s="22">
        <v>658465</v>
      </c>
      <c r="BD293" s="22">
        <v>0</v>
      </c>
      <c r="BE293" s="22">
        <v>0</v>
      </c>
      <c r="BF293" s="22">
        <v>0</v>
      </c>
      <c r="BG293" s="22">
        <v>658465</v>
      </c>
      <c r="BH293" s="22">
        <v>0</v>
      </c>
      <c r="BI293" s="22">
        <v>9</v>
      </c>
      <c r="BJ293" s="22">
        <v>0</v>
      </c>
      <c r="BK293" s="22"/>
      <c r="BL293" s="22">
        <v>0</v>
      </c>
      <c r="BM293" s="22">
        <v>0</v>
      </c>
      <c r="BN293" s="22">
        <v>0</v>
      </c>
      <c r="BO293" s="22">
        <v>0</v>
      </c>
      <c r="BP293" s="22">
        <v>0</v>
      </c>
      <c r="BQ293" s="22">
        <v>0</v>
      </c>
    </row>
    <row r="294" spans="1:69" x14ac:dyDescent="0.35">
      <c r="A294" s="22" t="s">
        <v>114</v>
      </c>
      <c r="B294" s="22" t="s">
        <v>670</v>
      </c>
      <c r="C294" s="22" t="s">
        <v>695</v>
      </c>
      <c r="D294" s="22" t="s">
        <v>696</v>
      </c>
      <c r="E294" s="22">
        <v>2</v>
      </c>
      <c r="F294" s="22">
        <v>55</v>
      </c>
      <c r="G294" s="22">
        <v>0</v>
      </c>
      <c r="H294" s="23">
        <v>5.26</v>
      </c>
      <c r="I294" s="24" t="s">
        <v>1456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4" t="s">
        <v>1456</v>
      </c>
      <c r="Q294" s="24" t="s">
        <v>1456</v>
      </c>
      <c r="R294" s="23">
        <v>0</v>
      </c>
      <c r="S294" s="22">
        <v>0</v>
      </c>
      <c r="T294" s="24"/>
      <c r="U294" s="23">
        <v>0</v>
      </c>
      <c r="V294" s="23">
        <v>0</v>
      </c>
      <c r="W294" s="23">
        <v>0</v>
      </c>
      <c r="X294" s="23">
        <v>0</v>
      </c>
      <c r="Y294" s="23">
        <v>0</v>
      </c>
      <c r="Z294" s="23">
        <v>0</v>
      </c>
      <c r="AA294" s="23">
        <v>0</v>
      </c>
      <c r="AB294" s="23">
        <v>0</v>
      </c>
      <c r="AC294" s="23">
        <v>0</v>
      </c>
      <c r="AD294" s="23">
        <v>0</v>
      </c>
      <c r="AE294" s="23">
        <v>0</v>
      </c>
      <c r="AF294" s="23">
        <v>0</v>
      </c>
      <c r="AG294" s="23">
        <v>0</v>
      </c>
      <c r="AH294" s="24" t="s">
        <v>1457</v>
      </c>
      <c r="AI294" s="22">
        <v>12</v>
      </c>
      <c r="AJ294" s="22">
        <v>12</v>
      </c>
      <c r="AK294" s="24" t="s">
        <v>1456</v>
      </c>
      <c r="AL294" s="24" t="s">
        <v>1457</v>
      </c>
      <c r="AM294" s="24" t="s">
        <v>1457</v>
      </c>
      <c r="AN294" s="22">
        <v>26</v>
      </c>
      <c r="AO294" s="22">
        <v>249</v>
      </c>
      <c r="AP294" s="22">
        <v>74</v>
      </c>
      <c r="AQ294" s="22">
        <v>7734.37</v>
      </c>
      <c r="AR294" s="22">
        <v>0</v>
      </c>
      <c r="AS294" s="22">
        <v>0</v>
      </c>
      <c r="AT294" s="22">
        <v>0</v>
      </c>
      <c r="AU294" s="22">
        <v>0</v>
      </c>
      <c r="AV294" s="22">
        <v>0</v>
      </c>
      <c r="AW294" s="22">
        <v>0</v>
      </c>
      <c r="AX294" s="22">
        <v>0</v>
      </c>
      <c r="AY294" s="22">
        <v>0</v>
      </c>
      <c r="AZ294" s="24"/>
      <c r="BA294" s="22">
        <v>11</v>
      </c>
      <c r="BB294" s="22">
        <v>10</v>
      </c>
      <c r="BC294" s="22">
        <v>941541</v>
      </c>
      <c r="BD294" s="22">
        <v>0</v>
      </c>
      <c r="BE294" s="22">
        <v>0</v>
      </c>
      <c r="BF294" s="22">
        <v>0</v>
      </c>
      <c r="BG294" s="22">
        <v>941541</v>
      </c>
      <c r="BH294" s="22">
        <v>9</v>
      </c>
      <c r="BI294" s="22">
        <v>10</v>
      </c>
      <c r="BJ294" s="22">
        <v>0</v>
      </c>
      <c r="BK294" s="22">
        <v>0</v>
      </c>
      <c r="BL294" s="22">
        <v>0</v>
      </c>
      <c r="BM294" s="22">
        <v>0</v>
      </c>
      <c r="BN294" s="22">
        <v>0</v>
      </c>
      <c r="BO294" s="22">
        <v>0</v>
      </c>
      <c r="BP294" s="22">
        <v>0</v>
      </c>
      <c r="BQ294" s="22">
        <v>1</v>
      </c>
    </row>
    <row r="295" spans="1:69" x14ac:dyDescent="0.35">
      <c r="A295" s="22" t="s">
        <v>114</v>
      </c>
      <c r="B295" s="22" t="s">
        <v>670</v>
      </c>
      <c r="C295" s="22" t="s">
        <v>697</v>
      </c>
      <c r="D295" s="22" t="s">
        <v>698</v>
      </c>
      <c r="E295" s="22">
        <v>1</v>
      </c>
      <c r="F295" s="22">
        <v>13</v>
      </c>
      <c r="G295" s="22">
        <v>0</v>
      </c>
      <c r="H295" s="23">
        <v>1.56</v>
      </c>
      <c r="I295" s="24" t="s">
        <v>1456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4" t="s">
        <v>1456</v>
      </c>
      <c r="Q295" s="24" t="s">
        <v>1456</v>
      </c>
      <c r="R295" s="23">
        <v>0</v>
      </c>
      <c r="S295" s="22">
        <v>0</v>
      </c>
      <c r="T295" s="24"/>
      <c r="U295" s="23">
        <v>0</v>
      </c>
      <c r="V295" s="23">
        <v>0</v>
      </c>
      <c r="W295" s="23">
        <v>0</v>
      </c>
      <c r="X295" s="23">
        <v>0</v>
      </c>
      <c r="Y295" s="23">
        <v>0</v>
      </c>
      <c r="Z295" s="23">
        <v>0</v>
      </c>
      <c r="AA295" s="23">
        <v>0</v>
      </c>
      <c r="AB295" s="23">
        <v>0</v>
      </c>
      <c r="AC295" s="23">
        <v>0</v>
      </c>
      <c r="AD295" s="23">
        <v>0</v>
      </c>
      <c r="AE295" s="23">
        <v>0</v>
      </c>
      <c r="AF295" s="23">
        <v>0</v>
      </c>
      <c r="AG295" s="23">
        <v>0</v>
      </c>
      <c r="AH295" s="24" t="s">
        <v>1457</v>
      </c>
      <c r="AI295" s="22">
        <v>3</v>
      </c>
      <c r="AJ295" s="22">
        <v>3</v>
      </c>
      <c r="AK295" s="24" t="s">
        <v>1457</v>
      </c>
      <c r="AL295" s="24" t="s">
        <v>1457</v>
      </c>
      <c r="AM295" s="24" t="s">
        <v>1456</v>
      </c>
      <c r="AN295" s="22">
        <v>0</v>
      </c>
      <c r="AO295" s="22">
        <v>56</v>
      </c>
      <c r="AP295" s="22">
        <v>20</v>
      </c>
      <c r="AQ295" s="22">
        <v>3200</v>
      </c>
      <c r="AR295" s="22">
        <v>0</v>
      </c>
      <c r="AS295" s="22">
        <v>0</v>
      </c>
      <c r="AT295" s="22">
        <v>0</v>
      </c>
      <c r="AU295" s="22">
        <v>0</v>
      </c>
      <c r="AV295" s="22">
        <v>0</v>
      </c>
      <c r="AW295" s="22">
        <v>0</v>
      </c>
      <c r="AX295" s="22">
        <v>0</v>
      </c>
      <c r="AY295" s="22">
        <v>0</v>
      </c>
      <c r="AZ295" s="24" t="s">
        <v>1719</v>
      </c>
      <c r="BA295" s="22">
        <v>1</v>
      </c>
      <c r="BB295" s="22">
        <v>1</v>
      </c>
      <c r="BC295" s="22">
        <v>125000</v>
      </c>
      <c r="BD295" s="22">
        <v>0</v>
      </c>
      <c r="BE295" s="22">
        <v>0</v>
      </c>
      <c r="BF295" s="22">
        <v>0</v>
      </c>
      <c r="BG295" s="22">
        <v>125000</v>
      </c>
      <c r="BH295" s="22">
        <v>0</v>
      </c>
      <c r="BI295" s="22">
        <v>20</v>
      </c>
      <c r="BJ295" s="22">
        <v>0</v>
      </c>
      <c r="BK295" s="22">
        <v>0</v>
      </c>
      <c r="BL295" s="22">
        <v>0</v>
      </c>
      <c r="BM295" s="22">
        <v>0</v>
      </c>
      <c r="BN295" s="22">
        <v>0</v>
      </c>
      <c r="BO295" s="22">
        <v>0</v>
      </c>
      <c r="BP295" s="22">
        <v>0</v>
      </c>
      <c r="BQ295" s="22">
        <v>0</v>
      </c>
    </row>
    <row r="296" spans="1:69" x14ac:dyDescent="0.35">
      <c r="A296" s="22" t="s">
        <v>114</v>
      </c>
      <c r="B296" s="22" t="s">
        <v>670</v>
      </c>
      <c r="C296" s="22" t="s">
        <v>699</v>
      </c>
      <c r="D296" s="22" t="s">
        <v>700</v>
      </c>
      <c r="E296" s="22">
        <v>1</v>
      </c>
      <c r="F296" s="22">
        <v>99</v>
      </c>
      <c r="G296" s="22">
        <v>0</v>
      </c>
      <c r="H296" s="23">
        <v>6</v>
      </c>
      <c r="I296" s="24" t="s">
        <v>1456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4" t="s">
        <v>1456</v>
      </c>
      <c r="Q296" s="24" t="s">
        <v>1456</v>
      </c>
      <c r="R296" s="23">
        <v>0</v>
      </c>
      <c r="S296" s="22">
        <v>0</v>
      </c>
      <c r="T296" s="24"/>
      <c r="U296" s="23">
        <v>0</v>
      </c>
      <c r="V296" s="23">
        <v>0</v>
      </c>
      <c r="W296" s="23">
        <v>0</v>
      </c>
      <c r="X296" s="23">
        <v>0</v>
      </c>
      <c r="Y296" s="23">
        <v>0</v>
      </c>
      <c r="Z296" s="23">
        <v>0</v>
      </c>
      <c r="AA296" s="23">
        <v>0</v>
      </c>
      <c r="AB296" s="23">
        <v>0</v>
      </c>
      <c r="AC296" s="23">
        <v>0</v>
      </c>
      <c r="AD296" s="23">
        <v>0</v>
      </c>
      <c r="AE296" s="23">
        <v>0</v>
      </c>
      <c r="AF296" s="23">
        <v>0</v>
      </c>
      <c r="AG296" s="23">
        <v>0</v>
      </c>
      <c r="AH296" s="24" t="s">
        <v>1457</v>
      </c>
      <c r="AI296" s="22">
        <v>1</v>
      </c>
      <c r="AJ296" s="22">
        <v>1</v>
      </c>
      <c r="AK296" s="24" t="s">
        <v>1457</v>
      </c>
      <c r="AL296" s="24" t="s">
        <v>1457</v>
      </c>
      <c r="AM296" s="24" t="s">
        <v>1457</v>
      </c>
      <c r="AN296" s="22">
        <v>4</v>
      </c>
      <c r="AO296" s="22">
        <v>112</v>
      </c>
      <c r="AP296" s="22">
        <v>53</v>
      </c>
      <c r="AQ296" s="22">
        <v>5150</v>
      </c>
      <c r="AR296" s="22">
        <v>0</v>
      </c>
      <c r="AS296" s="22">
        <v>0</v>
      </c>
      <c r="AT296" s="22">
        <v>0</v>
      </c>
      <c r="AU296" s="22">
        <v>0</v>
      </c>
      <c r="AV296" s="22">
        <v>0</v>
      </c>
      <c r="AW296" s="22">
        <v>0</v>
      </c>
      <c r="AX296" s="22">
        <v>0</v>
      </c>
      <c r="AY296" s="22">
        <v>0</v>
      </c>
      <c r="AZ296" s="24" t="s">
        <v>1720</v>
      </c>
      <c r="BA296" s="22">
        <v>4</v>
      </c>
      <c r="BB296" s="22">
        <v>4</v>
      </c>
      <c r="BC296" s="22">
        <v>223800</v>
      </c>
      <c r="BD296" s="22">
        <v>0</v>
      </c>
      <c r="BE296" s="22">
        <v>0</v>
      </c>
      <c r="BF296" s="22">
        <v>0</v>
      </c>
      <c r="BG296" s="22">
        <v>223800</v>
      </c>
      <c r="BH296" s="22">
        <v>0</v>
      </c>
      <c r="BI296" s="22">
        <v>2.25</v>
      </c>
      <c r="BJ296" s="22">
        <v>1</v>
      </c>
      <c r="BK296" s="22">
        <v>0</v>
      </c>
      <c r="BL296" s="22">
        <v>0</v>
      </c>
      <c r="BM296" s="22">
        <v>0</v>
      </c>
      <c r="BN296" s="22">
        <v>1</v>
      </c>
      <c r="BO296" s="22">
        <v>67</v>
      </c>
      <c r="BP296" s="22">
        <v>0</v>
      </c>
      <c r="BQ296" s="22">
        <v>0</v>
      </c>
    </row>
    <row r="297" spans="1:69" x14ac:dyDescent="0.35">
      <c r="A297" s="22" t="s">
        <v>114</v>
      </c>
      <c r="B297" s="22" t="s">
        <v>670</v>
      </c>
      <c r="C297" s="22" t="s">
        <v>701</v>
      </c>
      <c r="D297" s="22" t="s">
        <v>702</v>
      </c>
      <c r="E297" s="22">
        <v>1</v>
      </c>
      <c r="F297" s="22">
        <v>145</v>
      </c>
      <c r="G297" s="22">
        <v>0</v>
      </c>
      <c r="H297" s="23">
        <v>11</v>
      </c>
      <c r="I297" s="24" t="s">
        <v>1456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4" t="s">
        <v>1456</v>
      </c>
      <c r="Q297" s="24" t="s">
        <v>1456</v>
      </c>
      <c r="R297" s="23">
        <v>0</v>
      </c>
      <c r="S297" s="22">
        <v>0</v>
      </c>
      <c r="T297" s="24"/>
      <c r="U297" s="23">
        <v>0</v>
      </c>
      <c r="V297" s="23">
        <v>0</v>
      </c>
      <c r="W297" s="23">
        <v>0</v>
      </c>
      <c r="X297" s="23">
        <v>0</v>
      </c>
      <c r="Y297" s="23">
        <v>0</v>
      </c>
      <c r="Z297" s="23">
        <v>0</v>
      </c>
      <c r="AA297" s="23">
        <v>0</v>
      </c>
      <c r="AB297" s="23">
        <v>0</v>
      </c>
      <c r="AC297" s="23">
        <v>0</v>
      </c>
      <c r="AD297" s="23">
        <v>0</v>
      </c>
      <c r="AE297" s="23">
        <v>0</v>
      </c>
      <c r="AF297" s="23">
        <v>0</v>
      </c>
      <c r="AG297" s="23">
        <v>0</v>
      </c>
      <c r="AH297" s="24" t="s">
        <v>1457</v>
      </c>
      <c r="AI297" s="22">
        <v>4</v>
      </c>
      <c r="AJ297" s="22">
        <v>4</v>
      </c>
      <c r="AK297" s="24" t="s">
        <v>1457</v>
      </c>
      <c r="AL297" s="24" t="s">
        <v>1457</v>
      </c>
      <c r="AM297" s="24" t="s">
        <v>1456</v>
      </c>
      <c r="AN297" s="22">
        <v>0</v>
      </c>
      <c r="AO297" s="22">
        <v>290</v>
      </c>
      <c r="AP297" s="22">
        <v>84</v>
      </c>
      <c r="AQ297" s="22">
        <v>7743</v>
      </c>
      <c r="AR297" s="22">
        <v>0</v>
      </c>
      <c r="AS297" s="22">
        <v>0</v>
      </c>
      <c r="AT297" s="22">
        <v>0</v>
      </c>
      <c r="AU297" s="22">
        <v>0</v>
      </c>
      <c r="AV297" s="22">
        <v>0</v>
      </c>
      <c r="AW297" s="22">
        <v>0</v>
      </c>
      <c r="AX297" s="22">
        <v>0</v>
      </c>
      <c r="AY297" s="22">
        <v>0</v>
      </c>
      <c r="AZ297" s="24"/>
      <c r="BA297" s="22">
        <v>37</v>
      </c>
      <c r="BB297" s="22">
        <v>36</v>
      </c>
      <c r="BC297" s="22">
        <v>1382450</v>
      </c>
      <c r="BD297" s="22">
        <v>0</v>
      </c>
      <c r="BE297" s="22">
        <v>0</v>
      </c>
      <c r="BF297" s="22">
        <v>0</v>
      </c>
      <c r="BG297" s="22">
        <v>1382450</v>
      </c>
      <c r="BH297" s="22">
        <v>31</v>
      </c>
      <c r="BI297" s="22">
        <v>2</v>
      </c>
      <c r="BJ297" s="22">
        <v>0</v>
      </c>
      <c r="BK297" s="22">
        <v>0</v>
      </c>
      <c r="BL297" s="22">
        <v>0</v>
      </c>
      <c r="BM297" s="22">
        <v>0</v>
      </c>
      <c r="BN297" s="22">
        <v>0</v>
      </c>
      <c r="BO297" s="22">
        <v>0</v>
      </c>
      <c r="BP297" s="22">
        <v>0</v>
      </c>
      <c r="BQ297" s="22">
        <v>0</v>
      </c>
    </row>
    <row r="298" spans="1:69" x14ac:dyDescent="0.35">
      <c r="A298" s="22" t="s">
        <v>114</v>
      </c>
      <c r="B298" s="22" t="s">
        <v>670</v>
      </c>
      <c r="C298" s="22" t="s">
        <v>703</v>
      </c>
      <c r="D298" s="22" t="s">
        <v>704</v>
      </c>
      <c r="E298" s="22">
        <v>1</v>
      </c>
      <c r="F298" s="22">
        <v>40</v>
      </c>
      <c r="G298" s="22">
        <v>0</v>
      </c>
      <c r="H298" s="23">
        <v>3</v>
      </c>
      <c r="I298" s="24" t="s">
        <v>1456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4" t="s">
        <v>1456</v>
      </c>
      <c r="Q298" s="24" t="s">
        <v>1456</v>
      </c>
      <c r="R298" s="23">
        <v>0</v>
      </c>
      <c r="S298" s="22">
        <v>0</v>
      </c>
      <c r="T298" s="24"/>
      <c r="U298" s="23">
        <v>0</v>
      </c>
      <c r="V298" s="23">
        <v>0</v>
      </c>
      <c r="W298" s="23">
        <v>0</v>
      </c>
      <c r="X298" s="23">
        <v>0</v>
      </c>
      <c r="Y298" s="23">
        <v>0</v>
      </c>
      <c r="Z298" s="23">
        <v>0</v>
      </c>
      <c r="AA298" s="23">
        <v>0</v>
      </c>
      <c r="AB298" s="23">
        <v>0</v>
      </c>
      <c r="AC298" s="23">
        <v>0</v>
      </c>
      <c r="AD298" s="23">
        <v>0</v>
      </c>
      <c r="AE298" s="23">
        <v>0</v>
      </c>
      <c r="AF298" s="23">
        <v>0</v>
      </c>
      <c r="AG298" s="23">
        <v>0</v>
      </c>
      <c r="AH298" s="24" t="s">
        <v>1456</v>
      </c>
      <c r="AI298" s="22">
        <v>0</v>
      </c>
      <c r="AJ298" s="22">
        <v>0</v>
      </c>
      <c r="AK298" s="24" t="s">
        <v>1456</v>
      </c>
      <c r="AL298" s="24" t="s">
        <v>1456</v>
      </c>
      <c r="AM298" s="24" t="s">
        <v>1456</v>
      </c>
      <c r="AN298" s="22">
        <v>0</v>
      </c>
      <c r="AO298" s="22">
        <v>88</v>
      </c>
      <c r="AP298" s="22">
        <v>78</v>
      </c>
      <c r="AQ298" s="22">
        <v>4160</v>
      </c>
      <c r="AR298" s="22">
        <v>0</v>
      </c>
      <c r="AS298" s="22">
        <v>0</v>
      </c>
      <c r="AT298" s="22">
        <v>0</v>
      </c>
      <c r="AU298" s="22">
        <v>0</v>
      </c>
      <c r="AV298" s="22">
        <v>0</v>
      </c>
      <c r="AW298" s="22">
        <v>0</v>
      </c>
      <c r="AX298" s="22">
        <v>0</v>
      </c>
      <c r="AY298" s="22">
        <v>0</v>
      </c>
      <c r="AZ298" s="24"/>
      <c r="BA298" s="22">
        <v>0</v>
      </c>
      <c r="BB298" s="22">
        <v>0</v>
      </c>
      <c r="BC298" s="22">
        <v>0</v>
      </c>
      <c r="BD298" s="22">
        <v>0</v>
      </c>
      <c r="BE298" s="22">
        <v>0</v>
      </c>
      <c r="BF298" s="22">
        <v>0</v>
      </c>
      <c r="BG298" s="22">
        <v>0</v>
      </c>
      <c r="BH298" s="22">
        <v>0</v>
      </c>
      <c r="BI298" s="22">
        <v>0</v>
      </c>
      <c r="BJ298" s="22">
        <v>0</v>
      </c>
      <c r="BK298" s="22">
        <v>0</v>
      </c>
      <c r="BL298" s="22">
        <v>0</v>
      </c>
      <c r="BM298" s="22">
        <v>0</v>
      </c>
      <c r="BN298" s="22">
        <v>0</v>
      </c>
      <c r="BO298" s="22">
        <v>0</v>
      </c>
      <c r="BP298" s="22">
        <v>0</v>
      </c>
      <c r="BQ298" s="22">
        <v>0</v>
      </c>
    </row>
    <row r="299" spans="1:69" x14ac:dyDescent="0.35">
      <c r="A299" s="22" t="s">
        <v>114</v>
      </c>
      <c r="B299" s="22" t="s">
        <v>670</v>
      </c>
      <c r="C299" s="22" t="s">
        <v>705</v>
      </c>
      <c r="D299" s="22" t="s">
        <v>706</v>
      </c>
      <c r="E299" s="22">
        <v>1</v>
      </c>
      <c r="F299" s="22">
        <v>37</v>
      </c>
      <c r="G299" s="22">
        <v>0</v>
      </c>
      <c r="H299" s="23">
        <v>1.34</v>
      </c>
      <c r="I299" s="24" t="s">
        <v>1456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4" t="s">
        <v>1456</v>
      </c>
      <c r="Q299" s="24" t="s">
        <v>1456</v>
      </c>
      <c r="R299" s="23">
        <v>0</v>
      </c>
      <c r="S299" s="22">
        <v>0</v>
      </c>
      <c r="T299" s="24"/>
      <c r="U299" s="23">
        <v>0</v>
      </c>
      <c r="V299" s="23">
        <v>0</v>
      </c>
      <c r="W299" s="23">
        <v>0</v>
      </c>
      <c r="X299" s="23">
        <v>0</v>
      </c>
      <c r="Y299" s="23">
        <v>0</v>
      </c>
      <c r="Z299" s="23">
        <v>0</v>
      </c>
      <c r="AA299" s="23">
        <v>0</v>
      </c>
      <c r="AB299" s="23">
        <v>0</v>
      </c>
      <c r="AC299" s="23">
        <v>0</v>
      </c>
      <c r="AD299" s="23">
        <v>1.5</v>
      </c>
      <c r="AE299" s="23">
        <v>0</v>
      </c>
      <c r="AF299" s="23">
        <v>1.5</v>
      </c>
      <c r="AG299" s="23">
        <v>0</v>
      </c>
      <c r="AH299" s="24" t="s">
        <v>1457</v>
      </c>
      <c r="AI299" s="22">
        <v>12</v>
      </c>
      <c r="AJ299" s="22">
        <v>12</v>
      </c>
      <c r="AK299" s="24" t="s">
        <v>1457</v>
      </c>
      <c r="AL299" s="24" t="s">
        <v>1457</v>
      </c>
      <c r="AM299" s="24" t="s">
        <v>1457</v>
      </c>
      <c r="AN299" s="22">
        <v>20</v>
      </c>
      <c r="AO299" s="22">
        <v>70</v>
      </c>
      <c r="AP299" s="22">
        <v>5</v>
      </c>
      <c r="AQ299" s="22">
        <v>2764.55</v>
      </c>
      <c r="AR299" s="22">
        <v>0</v>
      </c>
      <c r="AS299" s="22">
        <v>0</v>
      </c>
      <c r="AT299" s="22">
        <v>0</v>
      </c>
      <c r="AU299" s="22">
        <v>0</v>
      </c>
      <c r="AV299" s="22">
        <v>0</v>
      </c>
      <c r="AW299" s="22">
        <v>0</v>
      </c>
      <c r="AX299" s="22">
        <v>0</v>
      </c>
      <c r="AY299" s="22">
        <v>0</v>
      </c>
      <c r="AZ299" s="24" t="s">
        <v>1721</v>
      </c>
      <c r="BA299" s="22">
        <v>3</v>
      </c>
      <c r="BB299" s="22">
        <v>3</v>
      </c>
      <c r="BC299" s="22">
        <v>138500</v>
      </c>
      <c r="BD299" s="22">
        <v>0</v>
      </c>
      <c r="BE299" s="22">
        <v>0</v>
      </c>
      <c r="BF299" s="22">
        <v>0</v>
      </c>
      <c r="BG299" s="22">
        <v>138500</v>
      </c>
      <c r="BH299" s="22">
        <v>4</v>
      </c>
      <c r="BI299" s="22">
        <v>19</v>
      </c>
      <c r="BJ299" s="22">
        <v>1</v>
      </c>
      <c r="BK299" s="22">
        <v>0</v>
      </c>
      <c r="BL299" s="22">
        <v>0</v>
      </c>
      <c r="BM299" s="22">
        <v>0</v>
      </c>
      <c r="BN299" s="22">
        <v>1</v>
      </c>
      <c r="BO299" s="22">
        <v>0</v>
      </c>
      <c r="BP299" s="22">
        <v>0</v>
      </c>
      <c r="BQ299" s="22">
        <v>0</v>
      </c>
    </row>
    <row r="300" spans="1:69" x14ac:dyDescent="0.35">
      <c r="A300" s="22" t="s">
        <v>114</v>
      </c>
      <c r="B300" s="22" t="s">
        <v>670</v>
      </c>
      <c r="C300" s="22" t="s">
        <v>707</v>
      </c>
      <c r="D300" s="22" t="s">
        <v>708</v>
      </c>
      <c r="E300" s="22">
        <v>1.5</v>
      </c>
      <c r="F300" s="22">
        <v>49</v>
      </c>
      <c r="G300" s="22">
        <v>0</v>
      </c>
      <c r="H300" s="23">
        <v>2.75</v>
      </c>
      <c r="I300" s="24" t="s">
        <v>1456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4" t="s">
        <v>1456</v>
      </c>
      <c r="Q300" s="24" t="s">
        <v>1456</v>
      </c>
      <c r="R300" s="23">
        <v>0</v>
      </c>
      <c r="S300" s="22">
        <v>0</v>
      </c>
      <c r="T300" s="24"/>
      <c r="U300" s="23">
        <v>0</v>
      </c>
      <c r="V300" s="23">
        <v>0</v>
      </c>
      <c r="W300" s="23">
        <v>0</v>
      </c>
      <c r="X300" s="23">
        <v>0</v>
      </c>
      <c r="Y300" s="23">
        <v>0</v>
      </c>
      <c r="Z300" s="23">
        <v>0</v>
      </c>
      <c r="AA300" s="23">
        <v>2.75</v>
      </c>
      <c r="AB300" s="23">
        <v>0</v>
      </c>
      <c r="AC300" s="23">
        <v>0</v>
      </c>
      <c r="AD300" s="23">
        <v>0</v>
      </c>
      <c r="AE300" s="23">
        <v>0</v>
      </c>
      <c r="AF300" s="23">
        <v>2.75</v>
      </c>
      <c r="AG300" s="23">
        <v>0</v>
      </c>
      <c r="AH300" s="24" t="s">
        <v>1457</v>
      </c>
      <c r="AI300" s="22">
        <v>3</v>
      </c>
      <c r="AJ300" s="22">
        <v>5</v>
      </c>
      <c r="AK300" s="24" t="s">
        <v>1457</v>
      </c>
      <c r="AL300" s="24" t="s">
        <v>1457</v>
      </c>
      <c r="AM300" s="24" t="s">
        <v>1456</v>
      </c>
      <c r="AN300" s="22">
        <v>0</v>
      </c>
      <c r="AO300" s="22">
        <v>136</v>
      </c>
      <c r="AP300" s="22">
        <v>86</v>
      </c>
      <c r="AQ300" s="22">
        <v>7000</v>
      </c>
      <c r="AR300" s="22">
        <v>0</v>
      </c>
      <c r="AS300" s="22">
        <v>0</v>
      </c>
      <c r="AT300" s="22">
        <v>0</v>
      </c>
      <c r="AU300" s="22">
        <v>0</v>
      </c>
      <c r="AV300" s="22">
        <v>0</v>
      </c>
      <c r="AW300" s="22">
        <v>0</v>
      </c>
      <c r="AX300" s="22">
        <v>0</v>
      </c>
      <c r="AY300" s="22">
        <v>0</v>
      </c>
      <c r="AZ300" s="24" t="s">
        <v>1722</v>
      </c>
      <c r="BA300" s="22">
        <v>3</v>
      </c>
      <c r="BB300" s="22">
        <v>3</v>
      </c>
      <c r="BC300" s="22">
        <v>180000</v>
      </c>
      <c r="BD300" s="22">
        <v>0</v>
      </c>
      <c r="BE300" s="22">
        <v>0</v>
      </c>
      <c r="BF300" s="22">
        <v>0</v>
      </c>
      <c r="BG300" s="22">
        <v>180000</v>
      </c>
      <c r="BH300" s="22">
        <v>0</v>
      </c>
      <c r="BI300" s="22">
        <v>30</v>
      </c>
      <c r="BJ300" s="22">
        <v>0</v>
      </c>
      <c r="BK300" s="22">
        <v>0</v>
      </c>
      <c r="BL300" s="22">
        <v>0</v>
      </c>
      <c r="BM300" s="22">
        <v>0</v>
      </c>
      <c r="BN300" s="22">
        <v>0</v>
      </c>
      <c r="BO300" s="22">
        <v>0</v>
      </c>
      <c r="BP300" s="22">
        <v>0</v>
      </c>
      <c r="BQ300" s="22">
        <v>0</v>
      </c>
    </row>
    <row r="301" spans="1:69" x14ac:dyDescent="0.35">
      <c r="A301" s="22" t="s">
        <v>114</v>
      </c>
      <c r="B301" s="22" t="s">
        <v>670</v>
      </c>
      <c r="C301" s="22" t="s">
        <v>709</v>
      </c>
      <c r="D301" s="22" t="s">
        <v>710</v>
      </c>
      <c r="E301" s="22">
        <v>1</v>
      </c>
      <c r="F301" s="22">
        <v>28</v>
      </c>
      <c r="G301" s="22">
        <v>0</v>
      </c>
      <c r="H301" s="23">
        <v>1.9</v>
      </c>
      <c r="I301" s="24" t="s">
        <v>1456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24" t="s">
        <v>1456</v>
      </c>
      <c r="Q301" s="24" t="s">
        <v>1456</v>
      </c>
      <c r="R301" s="23">
        <v>0</v>
      </c>
      <c r="S301" s="22">
        <v>0</v>
      </c>
      <c r="T301" s="24"/>
      <c r="U301" s="23">
        <v>0</v>
      </c>
      <c r="V301" s="23">
        <v>0</v>
      </c>
      <c r="W301" s="23">
        <v>0</v>
      </c>
      <c r="X301" s="23">
        <v>0</v>
      </c>
      <c r="Y301" s="23">
        <v>0</v>
      </c>
      <c r="Z301" s="23">
        <v>0</v>
      </c>
      <c r="AA301" s="23">
        <v>0</v>
      </c>
      <c r="AB301" s="23">
        <v>0</v>
      </c>
      <c r="AC301" s="23">
        <v>0</v>
      </c>
      <c r="AD301" s="23">
        <v>0</v>
      </c>
      <c r="AE301" s="23">
        <v>0</v>
      </c>
      <c r="AF301" s="23">
        <v>0</v>
      </c>
      <c r="AG301" s="23">
        <v>0</v>
      </c>
      <c r="AH301" s="24" t="s">
        <v>1457</v>
      </c>
      <c r="AI301" s="22">
        <v>4</v>
      </c>
      <c r="AJ301" s="22">
        <v>4</v>
      </c>
      <c r="AK301" s="24" t="s">
        <v>1457</v>
      </c>
      <c r="AL301" s="24" t="s">
        <v>1457</v>
      </c>
      <c r="AM301" s="24" t="s">
        <v>1456</v>
      </c>
      <c r="AN301" s="22">
        <v>0</v>
      </c>
      <c r="AO301" s="22">
        <v>47</v>
      </c>
      <c r="AP301" s="22">
        <v>47</v>
      </c>
      <c r="AQ301" s="22">
        <v>2758</v>
      </c>
      <c r="AR301" s="22">
        <v>1</v>
      </c>
      <c r="AS301" s="22">
        <v>1</v>
      </c>
      <c r="AT301" s="22">
        <v>0</v>
      </c>
      <c r="AU301" s="22">
        <v>0</v>
      </c>
      <c r="AV301" s="22">
        <v>0</v>
      </c>
      <c r="AW301" s="22">
        <v>0</v>
      </c>
      <c r="AX301" s="22">
        <v>0</v>
      </c>
      <c r="AY301" s="22">
        <v>0</v>
      </c>
      <c r="AZ301" s="24"/>
      <c r="BA301" s="22">
        <v>5</v>
      </c>
      <c r="BB301" s="22">
        <v>5</v>
      </c>
      <c r="BC301" s="22">
        <v>1062000</v>
      </c>
      <c r="BD301" s="22">
        <v>0</v>
      </c>
      <c r="BE301" s="22">
        <v>0</v>
      </c>
      <c r="BF301" s="22">
        <v>0</v>
      </c>
      <c r="BG301" s="22">
        <v>1062000</v>
      </c>
      <c r="BH301" s="22">
        <v>5</v>
      </c>
      <c r="BI301" s="22">
        <v>2</v>
      </c>
      <c r="BJ301" s="22">
        <v>0</v>
      </c>
      <c r="BK301" s="22">
        <v>0</v>
      </c>
      <c r="BL301" s="22">
        <v>0</v>
      </c>
      <c r="BM301" s="22">
        <v>0</v>
      </c>
      <c r="BN301" s="22">
        <v>0</v>
      </c>
      <c r="BO301" s="22">
        <v>0</v>
      </c>
      <c r="BP301" s="22">
        <v>0</v>
      </c>
      <c r="BQ301" s="22">
        <v>0</v>
      </c>
    </row>
    <row r="302" spans="1:69" x14ac:dyDescent="0.35">
      <c r="A302" s="22" t="s">
        <v>114</v>
      </c>
      <c r="B302" s="22" t="s">
        <v>670</v>
      </c>
      <c r="C302" s="22" t="s">
        <v>711</v>
      </c>
      <c r="D302" s="22" t="s">
        <v>712</v>
      </c>
      <c r="E302" s="22">
        <v>1</v>
      </c>
      <c r="F302" s="22">
        <v>33</v>
      </c>
      <c r="G302" s="22">
        <v>0</v>
      </c>
      <c r="H302" s="23">
        <v>2</v>
      </c>
      <c r="I302" s="24" t="s">
        <v>1456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4" t="s">
        <v>1456</v>
      </c>
      <c r="Q302" s="24" t="s">
        <v>1456</v>
      </c>
      <c r="R302" s="23">
        <v>0</v>
      </c>
      <c r="S302" s="22">
        <v>0</v>
      </c>
      <c r="T302" s="24"/>
      <c r="U302" s="23">
        <v>0</v>
      </c>
      <c r="V302" s="23">
        <v>0</v>
      </c>
      <c r="W302" s="23">
        <v>0</v>
      </c>
      <c r="X302" s="23">
        <v>0</v>
      </c>
      <c r="Y302" s="23">
        <v>0</v>
      </c>
      <c r="Z302" s="23">
        <v>0</v>
      </c>
      <c r="AA302" s="23">
        <v>0</v>
      </c>
      <c r="AB302" s="23">
        <v>0</v>
      </c>
      <c r="AC302" s="23">
        <v>0</v>
      </c>
      <c r="AD302" s="23">
        <v>0</v>
      </c>
      <c r="AE302" s="23">
        <v>0</v>
      </c>
      <c r="AF302" s="23">
        <v>0</v>
      </c>
      <c r="AG302" s="23">
        <v>0</v>
      </c>
      <c r="AH302" s="24" t="s">
        <v>1457</v>
      </c>
      <c r="AI302" s="22">
        <v>0</v>
      </c>
      <c r="AJ302" s="22">
        <v>0</v>
      </c>
      <c r="AK302" s="24" t="s">
        <v>1457</v>
      </c>
      <c r="AL302" s="24" t="s">
        <v>1457</v>
      </c>
      <c r="AM302" s="24" t="s">
        <v>1456</v>
      </c>
      <c r="AN302" s="22">
        <v>0</v>
      </c>
      <c r="AO302" s="22">
        <v>44</v>
      </c>
      <c r="AP302" s="22">
        <v>5</v>
      </c>
      <c r="AQ302" s="22">
        <v>2760.95</v>
      </c>
      <c r="AR302" s="22">
        <v>0</v>
      </c>
      <c r="AS302" s="22">
        <v>0</v>
      </c>
      <c r="AT302" s="22">
        <v>0</v>
      </c>
      <c r="AU302" s="22">
        <v>0</v>
      </c>
      <c r="AV302" s="22">
        <v>0</v>
      </c>
      <c r="AW302" s="22">
        <v>0</v>
      </c>
      <c r="AX302" s="22">
        <v>0</v>
      </c>
      <c r="AY302" s="22">
        <v>0</v>
      </c>
      <c r="AZ302" s="24" t="s">
        <v>1723</v>
      </c>
      <c r="BA302" s="22">
        <v>1</v>
      </c>
      <c r="BB302" s="22">
        <v>1</v>
      </c>
      <c r="BC302" s="22">
        <v>300000</v>
      </c>
      <c r="BD302" s="22">
        <v>0</v>
      </c>
      <c r="BE302" s="22">
        <v>0</v>
      </c>
      <c r="BF302" s="22">
        <v>0</v>
      </c>
      <c r="BG302" s="22">
        <v>300000</v>
      </c>
      <c r="BH302" s="22">
        <v>1</v>
      </c>
      <c r="BI302" s="22">
        <v>2</v>
      </c>
      <c r="BJ302" s="22">
        <v>0</v>
      </c>
      <c r="BK302" s="22">
        <v>0</v>
      </c>
      <c r="BL302" s="22">
        <v>0</v>
      </c>
      <c r="BM302" s="22">
        <v>0</v>
      </c>
      <c r="BN302" s="22">
        <v>0</v>
      </c>
      <c r="BO302" s="22">
        <v>0</v>
      </c>
      <c r="BP302" s="22">
        <v>0</v>
      </c>
      <c r="BQ302" s="22">
        <v>0</v>
      </c>
    </row>
    <row r="303" spans="1:69" x14ac:dyDescent="0.35">
      <c r="A303" s="22" t="s">
        <v>114</v>
      </c>
      <c r="B303" s="22" t="s">
        <v>670</v>
      </c>
      <c r="C303" s="22" t="s">
        <v>713</v>
      </c>
      <c r="D303" s="22" t="s">
        <v>714</v>
      </c>
      <c r="E303" s="22">
        <v>1</v>
      </c>
      <c r="F303" s="22">
        <v>27</v>
      </c>
      <c r="G303" s="22">
        <v>0</v>
      </c>
      <c r="H303" s="23">
        <v>3</v>
      </c>
      <c r="I303" s="24" t="s">
        <v>1456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24" t="s">
        <v>1456</v>
      </c>
      <c r="Q303" s="24" t="s">
        <v>1456</v>
      </c>
      <c r="R303" s="23">
        <v>0</v>
      </c>
      <c r="S303" s="22">
        <v>0</v>
      </c>
      <c r="T303" s="24"/>
      <c r="U303" s="23">
        <v>0</v>
      </c>
      <c r="V303" s="23">
        <v>0</v>
      </c>
      <c r="W303" s="23">
        <v>0</v>
      </c>
      <c r="X303" s="23">
        <v>0</v>
      </c>
      <c r="Y303" s="23">
        <v>0</v>
      </c>
      <c r="Z303" s="23">
        <v>0</v>
      </c>
      <c r="AA303" s="23">
        <v>0</v>
      </c>
      <c r="AB303" s="23">
        <v>0</v>
      </c>
      <c r="AC303" s="23">
        <v>0</v>
      </c>
      <c r="AD303" s="23">
        <v>0</v>
      </c>
      <c r="AE303" s="23">
        <v>0</v>
      </c>
      <c r="AF303" s="23">
        <v>0</v>
      </c>
      <c r="AG303" s="23">
        <v>0</v>
      </c>
      <c r="AH303" s="24" t="s">
        <v>1456</v>
      </c>
      <c r="AI303" s="22">
        <v>0</v>
      </c>
      <c r="AJ303" s="22">
        <v>0</v>
      </c>
      <c r="AK303" s="24" t="s">
        <v>1456</v>
      </c>
      <c r="AL303" s="24" t="s">
        <v>1456</v>
      </c>
      <c r="AM303" s="24" t="s">
        <v>1456</v>
      </c>
      <c r="AN303" s="22">
        <v>0</v>
      </c>
      <c r="AO303" s="22">
        <v>64</v>
      </c>
      <c r="AP303" s="22">
        <v>13</v>
      </c>
      <c r="AQ303" s="22">
        <v>1175</v>
      </c>
      <c r="AR303" s="22">
        <v>0</v>
      </c>
      <c r="AS303" s="22">
        <v>0</v>
      </c>
      <c r="AT303" s="22">
        <v>0</v>
      </c>
      <c r="AU303" s="22">
        <v>0</v>
      </c>
      <c r="AV303" s="22">
        <v>0</v>
      </c>
      <c r="AW303" s="22">
        <v>0</v>
      </c>
      <c r="AX303" s="22">
        <v>0</v>
      </c>
      <c r="AY303" s="22">
        <v>0</v>
      </c>
      <c r="AZ303" s="24"/>
      <c r="BA303" s="22">
        <v>0</v>
      </c>
      <c r="BB303" s="22">
        <v>0</v>
      </c>
      <c r="BC303" s="22">
        <v>0</v>
      </c>
      <c r="BD303" s="22">
        <v>0</v>
      </c>
      <c r="BE303" s="22">
        <v>0</v>
      </c>
      <c r="BF303" s="22">
        <v>0</v>
      </c>
      <c r="BG303" s="22">
        <v>0</v>
      </c>
      <c r="BH303" s="22">
        <v>0</v>
      </c>
      <c r="BI303" s="22">
        <v>0</v>
      </c>
      <c r="BJ303" s="22">
        <v>0</v>
      </c>
      <c r="BK303" s="22">
        <v>0</v>
      </c>
      <c r="BL303" s="22">
        <v>0</v>
      </c>
      <c r="BM303" s="22">
        <v>0</v>
      </c>
      <c r="BN303" s="22">
        <v>0</v>
      </c>
      <c r="BO303" s="22">
        <v>0</v>
      </c>
      <c r="BP303" s="22">
        <v>0</v>
      </c>
      <c r="BQ303" s="22">
        <v>0</v>
      </c>
    </row>
    <row r="304" spans="1:69" x14ac:dyDescent="0.35">
      <c r="A304" s="22" t="s">
        <v>114</v>
      </c>
      <c r="B304" s="22" t="s">
        <v>670</v>
      </c>
      <c r="C304" s="22" t="s">
        <v>715</v>
      </c>
      <c r="D304" s="22" t="s">
        <v>716</v>
      </c>
      <c r="E304" s="22">
        <v>2</v>
      </c>
      <c r="F304" s="22">
        <v>37</v>
      </c>
      <c r="G304" s="22">
        <v>0</v>
      </c>
      <c r="H304" s="23">
        <v>6.5</v>
      </c>
      <c r="I304" s="24" t="s">
        <v>1456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4" t="s">
        <v>1456</v>
      </c>
      <c r="Q304" s="24" t="s">
        <v>1456</v>
      </c>
      <c r="R304" s="23">
        <v>0</v>
      </c>
      <c r="S304" s="22">
        <v>0</v>
      </c>
      <c r="T304" s="24"/>
      <c r="U304" s="23">
        <v>0</v>
      </c>
      <c r="V304" s="23">
        <v>0</v>
      </c>
      <c r="W304" s="23">
        <v>0</v>
      </c>
      <c r="X304" s="23">
        <v>0</v>
      </c>
      <c r="Y304" s="23">
        <v>0</v>
      </c>
      <c r="Z304" s="23">
        <v>0</v>
      </c>
      <c r="AA304" s="23">
        <v>4.0999999999999996</v>
      </c>
      <c r="AB304" s="23">
        <v>0</v>
      </c>
      <c r="AC304" s="23">
        <v>0</v>
      </c>
      <c r="AD304" s="23">
        <v>0</v>
      </c>
      <c r="AE304" s="23">
        <v>0</v>
      </c>
      <c r="AF304" s="23">
        <v>4.0999999999999996</v>
      </c>
      <c r="AG304" s="23">
        <v>0</v>
      </c>
      <c r="AH304" s="24" t="s">
        <v>1457</v>
      </c>
      <c r="AI304" s="22">
        <v>8</v>
      </c>
      <c r="AJ304" s="22">
        <v>8</v>
      </c>
      <c r="AK304" s="24" t="s">
        <v>1457</v>
      </c>
      <c r="AL304" s="24" t="s">
        <v>1457</v>
      </c>
      <c r="AM304" s="24" t="s">
        <v>1456</v>
      </c>
      <c r="AN304" s="22">
        <v>0</v>
      </c>
      <c r="AO304" s="22">
        <v>279</v>
      </c>
      <c r="AP304" s="22">
        <v>49</v>
      </c>
      <c r="AQ304" s="22">
        <v>6283.16</v>
      </c>
      <c r="AR304" s="22">
        <v>0</v>
      </c>
      <c r="AS304" s="22">
        <v>0</v>
      </c>
      <c r="AT304" s="22">
        <v>0</v>
      </c>
      <c r="AU304" s="22">
        <v>0</v>
      </c>
      <c r="AV304" s="22">
        <v>0</v>
      </c>
      <c r="AW304" s="22">
        <v>0</v>
      </c>
      <c r="AX304" s="22">
        <v>0</v>
      </c>
      <c r="AY304" s="22">
        <v>0</v>
      </c>
      <c r="AZ304" s="24" t="s">
        <v>1724</v>
      </c>
      <c r="BA304" s="22">
        <v>10</v>
      </c>
      <c r="BB304" s="22">
        <v>10</v>
      </c>
      <c r="BC304" s="22">
        <v>609910</v>
      </c>
      <c r="BD304" s="22">
        <v>0</v>
      </c>
      <c r="BE304" s="22">
        <v>0</v>
      </c>
      <c r="BF304" s="22">
        <v>0</v>
      </c>
      <c r="BG304" s="22">
        <v>609910</v>
      </c>
      <c r="BH304" s="22">
        <v>0</v>
      </c>
      <c r="BI304" s="22">
        <v>6</v>
      </c>
      <c r="BJ304" s="22">
        <v>0</v>
      </c>
      <c r="BK304" s="22">
        <v>1</v>
      </c>
      <c r="BL304" s="22">
        <v>3</v>
      </c>
      <c r="BM304" s="22">
        <v>2</v>
      </c>
      <c r="BN304" s="22">
        <v>0</v>
      </c>
      <c r="BO304" s="22">
        <v>0</v>
      </c>
      <c r="BP304" s="22">
        <v>0</v>
      </c>
      <c r="BQ304" s="22">
        <v>0</v>
      </c>
    </row>
    <row r="305" spans="1:69" x14ac:dyDescent="0.35">
      <c r="A305" s="22" t="s">
        <v>114</v>
      </c>
      <c r="B305" s="22" t="s">
        <v>670</v>
      </c>
      <c r="C305" s="22" t="s">
        <v>717</v>
      </c>
      <c r="D305" s="22" t="s">
        <v>718</v>
      </c>
      <c r="E305" s="22">
        <v>1</v>
      </c>
      <c r="F305" s="22">
        <v>39</v>
      </c>
      <c r="G305" s="22">
        <v>0</v>
      </c>
      <c r="H305" s="23">
        <v>6</v>
      </c>
      <c r="I305" s="24" t="s">
        <v>1456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24" t="s">
        <v>1456</v>
      </c>
      <c r="Q305" s="24" t="s">
        <v>1456</v>
      </c>
      <c r="R305" s="23">
        <v>0</v>
      </c>
      <c r="S305" s="22">
        <v>0</v>
      </c>
      <c r="T305" s="24"/>
      <c r="U305" s="23">
        <v>0</v>
      </c>
      <c r="V305" s="23">
        <v>0</v>
      </c>
      <c r="W305" s="23">
        <v>0</v>
      </c>
      <c r="X305" s="23">
        <v>0</v>
      </c>
      <c r="Y305" s="23">
        <v>0</v>
      </c>
      <c r="Z305" s="23">
        <v>0</v>
      </c>
      <c r="AA305" s="23">
        <v>0</v>
      </c>
      <c r="AB305" s="23">
        <v>0</v>
      </c>
      <c r="AC305" s="23">
        <v>0</v>
      </c>
      <c r="AD305" s="23">
        <v>0</v>
      </c>
      <c r="AE305" s="23">
        <v>0</v>
      </c>
      <c r="AF305" s="23">
        <v>0</v>
      </c>
      <c r="AG305" s="23">
        <v>0</v>
      </c>
      <c r="AH305" s="24" t="s">
        <v>1456</v>
      </c>
      <c r="AI305" s="22">
        <v>0</v>
      </c>
      <c r="AJ305" s="22">
        <v>0</v>
      </c>
      <c r="AK305" s="24" t="s">
        <v>1456</v>
      </c>
      <c r="AL305" s="24" t="s">
        <v>1456</v>
      </c>
      <c r="AM305" s="24" t="s">
        <v>1456</v>
      </c>
      <c r="AN305" s="22">
        <v>0</v>
      </c>
      <c r="AO305" s="22">
        <v>167</v>
      </c>
      <c r="AP305" s="22">
        <v>42</v>
      </c>
      <c r="AQ305" s="22">
        <v>6763</v>
      </c>
      <c r="AR305" s="22">
        <v>0</v>
      </c>
      <c r="AS305" s="22">
        <v>0</v>
      </c>
      <c r="AT305" s="22">
        <v>0</v>
      </c>
      <c r="AU305" s="22">
        <v>0</v>
      </c>
      <c r="AV305" s="22">
        <v>0</v>
      </c>
      <c r="AW305" s="22">
        <v>0</v>
      </c>
      <c r="AX305" s="22">
        <v>0</v>
      </c>
      <c r="AY305" s="22">
        <v>0</v>
      </c>
      <c r="AZ305" s="24"/>
      <c r="BA305" s="22">
        <v>0</v>
      </c>
      <c r="BB305" s="22">
        <v>0</v>
      </c>
      <c r="BC305" s="22">
        <v>0</v>
      </c>
      <c r="BD305" s="22">
        <v>0</v>
      </c>
      <c r="BE305" s="22">
        <v>0</v>
      </c>
      <c r="BF305" s="22">
        <v>0</v>
      </c>
      <c r="BG305" s="22">
        <v>0</v>
      </c>
      <c r="BH305" s="22">
        <v>0</v>
      </c>
      <c r="BI305" s="22">
        <v>10</v>
      </c>
      <c r="BJ305" s="22">
        <v>0</v>
      </c>
      <c r="BK305" s="22">
        <v>0</v>
      </c>
      <c r="BL305" s="22">
        <v>0</v>
      </c>
      <c r="BM305" s="22">
        <v>0</v>
      </c>
      <c r="BN305" s="22">
        <v>0</v>
      </c>
      <c r="BO305" s="22">
        <v>0</v>
      </c>
      <c r="BP305" s="22">
        <v>0</v>
      </c>
      <c r="BQ305" s="22">
        <v>0</v>
      </c>
    </row>
    <row r="306" spans="1:69" x14ac:dyDescent="0.35">
      <c r="A306" s="22" t="s">
        <v>114</v>
      </c>
      <c r="B306" s="22" t="s">
        <v>670</v>
      </c>
      <c r="C306" s="22" t="s">
        <v>719</v>
      </c>
      <c r="D306" s="22" t="s">
        <v>720</v>
      </c>
      <c r="E306" s="22">
        <v>1</v>
      </c>
      <c r="F306" s="22">
        <v>36</v>
      </c>
      <c r="G306" s="22">
        <v>0</v>
      </c>
      <c r="H306" s="23">
        <v>4</v>
      </c>
      <c r="I306" s="24" t="s">
        <v>1456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24" t="s">
        <v>1456</v>
      </c>
      <c r="Q306" s="24" t="s">
        <v>1456</v>
      </c>
      <c r="R306" s="23">
        <v>0</v>
      </c>
      <c r="S306" s="22">
        <v>0</v>
      </c>
      <c r="T306" s="24"/>
      <c r="U306" s="23">
        <v>0</v>
      </c>
      <c r="V306" s="23">
        <v>0</v>
      </c>
      <c r="W306" s="23">
        <v>0</v>
      </c>
      <c r="X306" s="23">
        <v>0</v>
      </c>
      <c r="Y306" s="23">
        <v>0</v>
      </c>
      <c r="Z306" s="23">
        <v>0</v>
      </c>
      <c r="AA306" s="23">
        <v>0</v>
      </c>
      <c r="AB306" s="23">
        <v>0</v>
      </c>
      <c r="AC306" s="23">
        <v>0</v>
      </c>
      <c r="AD306" s="23">
        <v>0</v>
      </c>
      <c r="AE306" s="23">
        <v>0</v>
      </c>
      <c r="AF306" s="23">
        <v>0</v>
      </c>
      <c r="AG306" s="23">
        <v>0</v>
      </c>
      <c r="AH306" s="24" t="s">
        <v>1457</v>
      </c>
      <c r="AI306" s="22">
        <v>4</v>
      </c>
      <c r="AJ306" s="22">
        <v>4</v>
      </c>
      <c r="AK306" s="24" t="s">
        <v>1457</v>
      </c>
      <c r="AL306" s="24" t="s">
        <v>1457</v>
      </c>
      <c r="AM306" s="24" t="s">
        <v>1456</v>
      </c>
      <c r="AN306" s="22">
        <v>0</v>
      </c>
      <c r="AO306" s="22">
        <v>151</v>
      </c>
      <c r="AP306" s="22">
        <v>68</v>
      </c>
      <c r="AQ306" s="22">
        <v>5404</v>
      </c>
      <c r="AR306" s="22">
        <v>0</v>
      </c>
      <c r="AS306" s="22">
        <v>0</v>
      </c>
      <c r="AT306" s="22">
        <v>0</v>
      </c>
      <c r="AU306" s="22">
        <v>0</v>
      </c>
      <c r="AV306" s="22">
        <v>0</v>
      </c>
      <c r="AW306" s="22">
        <v>0</v>
      </c>
      <c r="AX306" s="22">
        <v>0</v>
      </c>
      <c r="AY306" s="22">
        <v>0</v>
      </c>
      <c r="AZ306" s="24" t="s">
        <v>1725</v>
      </c>
      <c r="BA306" s="22">
        <v>4</v>
      </c>
      <c r="BB306" s="22">
        <v>4</v>
      </c>
      <c r="BC306" s="22">
        <v>494000</v>
      </c>
      <c r="BD306" s="22">
        <v>0</v>
      </c>
      <c r="BE306" s="22">
        <v>0</v>
      </c>
      <c r="BF306" s="22">
        <v>0</v>
      </c>
      <c r="BG306" s="22">
        <v>494000</v>
      </c>
      <c r="BH306" s="22">
        <v>4</v>
      </c>
      <c r="BI306" s="22">
        <v>5</v>
      </c>
      <c r="BJ306" s="22">
        <v>0</v>
      </c>
      <c r="BK306" s="22">
        <v>0</v>
      </c>
      <c r="BL306" s="22">
        <v>0</v>
      </c>
      <c r="BM306" s="22">
        <v>0</v>
      </c>
      <c r="BN306" s="22">
        <v>0</v>
      </c>
      <c r="BO306" s="22">
        <v>0</v>
      </c>
      <c r="BP306" s="22">
        <v>0</v>
      </c>
      <c r="BQ306" s="22">
        <v>0</v>
      </c>
    </row>
    <row r="307" spans="1:69" x14ac:dyDescent="0.35">
      <c r="A307" s="22" t="s">
        <v>114</v>
      </c>
      <c r="B307" s="22" t="s">
        <v>670</v>
      </c>
      <c r="C307" s="22" t="s">
        <v>721</v>
      </c>
      <c r="D307" s="22" t="s">
        <v>722</v>
      </c>
      <c r="E307" s="22">
        <v>1.5</v>
      </c>
      <c r="F307" s="22">
        <v>59</v>
      </c>
      <c r="G307" s="22">
        <v>0</v>
      </c>
      <c r="H307" s="23">
        <v>4.1900000000000004</v>
      </c>
      <c r="I307" s="24" t="s">
        <v>1456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24" t="s">
        <v>1456</v>
      </c>
      <c r="Q307" s="24" t="s">
        <v>1456</v>
      </c>
      <c r="R307" s="23">
        <v>0</v>
      </c>
      <c r="S307" s="22">
        <v>0</v>
      </c>
      <c r="T307" s="24"/>
      <c r="U307" s="23">
        <v>0</v>
      </c>
      <c r="V307" s="23">
        <v>0</v>
      </c>
      <c r="W307" s="23">
        <v>0</v>
      </c>
      <c r="X307" s="23">
        <v>0</v>
      </c>
      <c r="Y307" s="23">
        <v>0</v>
      </c>
      <c r="Z307" s="23">
        <v>0</v>
      </c>
      <c r="AA307" s="23">
        <v>4.1900000000000004</v>
      </c>
      <c r="AB307" s="23">
        <v>0</v>
      </c>
      <c r="AC307" s="23">
        <v>0</v>
      </c>
      <c r="AD307" s="23">
        <v>0</v>
      </c>
      <c r="AE307" s="23">
        <v>0</v>
      </c>
      <c r="AF307" s="23">
        <v>4.1900000000000004</v>
      </c>
      <c r="AG307" s="23">
        <v>0</v>
      </c>
      <c r="AH307" s="24" t="s">
        <v>1457</v>
      </c>
      <c r="AI307" s="22">
        <v>3</v>
      </c>
      <c r="AJ307" s="22">
        <v>4</v>
      </c>
      <c r="AK307" s="24" t="s">
        <v>1457</v>
      </c>
      <c r="AL307" s="24" t="s">
        <v>1457</v>
      </c>
      <c r="AM307" s="24" t="s">
        <v>1456</v>
      </c>
      <c r="AN307" s="22">
        <v>0</v>
      </c>
      <c r="AO307" s="22">
        <v>211</v>
      </c>
      <c r="AP307" s="22">
        <v>112</v>
      </c>
      <c r="AQ307" s="22">
        <v>7300</v>
      </c>
      <c r="AR307" s="22">
        <v>0</v>
      </c>
      <c r="AS307" s="22">
        <v>0</v>
      </c>
      <c r="AT307" s="22">
        <v>0</v>
      </c>
      <c r="AU307" s="22">
        <v>0</v>
      </c>
      <c r="AV307" s="22">
        <v>0</v>
      </c>
      <c r="AW307" s="22">
        <v>0</v>
      </c>
      <c r="AX307" s="22">
        <v>0</v>
      </c>
      <c r="AY307" s="22">
        <v>0</v>
      </c>
      <c r="AZ307" s="24" t="s">
        <v>1726</v>
      </c>
      <c r="BA307" s="22">
        <v>9</v>
      </c>
      <c r="BB307" s="22">
        <v>9</v>
      </c>
      <c r="BC307" s="22">
        <v>2000000</v>
      </c>
      <c r="BD307" s="22">
        <v>0</v>
      </c>
      <c r="BE307" s="22">
        <v>0</v>
      </c>
      <c r="BF307" s="22">
        <v>0</v>
      </c>
      <c r="BG307" s="22">
        <v>2000000</v>
      </c>
      <c r="BH307" s="22">
        <v>0</v>
      </c>
      <c r="BI307" s="22">
        <v>30</v>
      </c>
      <c r="BJ307" s="22">
        <v>0</v>
      </c>
      <c r="BK307" s="22">
        <v>0</v>
      </c>
      <c r="BL307" s="22">
        <v>0</v>
      </c>
      <c r="BM307" s="22">
        <v>0</v>
      </c>
      <c r="BN307" s="22">
        <v>0</v>
      </c>
      <c r="BO307" s="22">
        <v>0</v>
      </c>
      <c r="BP307" s="22">
        <v>0</v>
      </c>
      <c r="BQ307" s="22">
        <v>0</v>
      </c>
    </row>
    <row r="308" spans="1:69" x14ac:dyDescent="0.35">
      <c r="A308" s="22" t="s">
        <v>114</v>
      </c>
      <c r="B308" s="22" t="s">
        <v>670</v>
      </c>
      <c r="C308" s="22" t="s">
        <v>723</v>
      </c>
      <c r="D308" s="22" t="s">
        <v>724</v>
      </c>
      <c r="E308" s="22">
        <v>1</v>
      </c>
      <c r="F308" s="22">
        <v>19</v>
      </c>
      <c r="G308" s="22">
        <v>0</v>
      </c>
      <c r="H308" s="23">
        <v>2</v>
      </c>
      <c r="I308" s="24" t="s">
        <v>1456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24" t="s">
        <v>1456</v>
      </c>
      <c r="Q308" s="24" t="s">
        <v>1456</v>
      </c>
      <c r="R308" s="23">
        <v>0</v>
      </c>
      <c r="S308" s="22">
        <v>0</v>
      </c>
      <c r="T308" s="24"/>
      <c r="U308" s="23">
        <v>0</v>
      </c>
      <c r="V308" s="23">
        <v>0</v>
      </c>
      <c r="W308" s="23">
        <v>0</v>
      </c>
      <c r="X308" s="23">
        <v>0</v>
      </c>
      <c r="Y308" s="23">
        <v>0</v>
      </c>
      <c r="Z308" s="23">
        <v>0</v>
      </c>
      <c r="AA308" s="23">
        <v>2.1</v>
      </c>
      <c r="AB308" s="23">
        <v>0</v>
      </c>
      <c r="AC308" s="23">
        <v>0</v>
      </c>
      <c r="AD308" s="23">
        <v>0</v>
      </c>
      <c r="AE308" s="23">
        <v>0</v>
      </c>
      <c r="AF308" s="23">
        <v>2.1</v>
      </c>
      <c r="AG308" s="23">
        <v>0</v>
      </c>
      <c r="AH308" s="24" t="s">
        <v>1457</v>
      </c>
      <c r="AI308" s="22">
        <v>7</v>
      </c>
      <c r="AJ308" s="22">
        <v>7</v>
      </c>
      <c r="AK308" s="24" t="s">
        <v>1457</v>
      </c>
      <c r="AL308" s="24" t="s">
        <v>1457</v>
      </c>
      <c r="AM308" s="24" t="s">
        <v>1456</v>
      </c>
      <c r="AN308" s="22">
        <v>0</v>
      </c>
      <c r="AO308" s="22">
        <v>98</v>
      </c>
      <c r="AP308" s="22">
        <v>16</v>
      </c>
      <c r="AQ308" s="22">
        <v>3000.85</v>
      </c>
      <c r="AR308" s="22">
        <v>0</v>
      </c>
      <c r="AS308" s="22">
        <v>0</v>
      </c>
      <c r="AT308" s="22">
        <v>0</v>
      </c>
      <c r="AU308" s="22">
        <v>0</v>
      </c>
      <c r="AV308" s="22">
        <v>0</v>
      </c>
      <c r="AW308" s="22">
        <v>0</v>
      </c>
      <c r="AX308" s="22">
        <v>0</v>
      </c>
      <c r="AY308" s="22">
        <v>0</v>
      </c>
      <c r="AZ308" s="24" t="s">
        <v>1727</v>
      </c>
      <c r="BA308" s="22">
        <v>2</v>
      </c>
      <c r="BB308" s="22">
        <v>2</v>
      </c>
      <c r="BC308" s="22">
        <v>10000</v>
      </c>
      <c r="BD308" s="22">
        <v>0</v>
      </c>
      <c r="BE308" s="22">
        <v>0</v>
      </c>
      <c r="BF308" s="22">
        <v>0</v>
      </c>
      <c r="BG308" s="22">
        <v>10000</v>
      </c>
      <c r="BH308" s="22">
        <v>0</v>
      </c>
      <c r="BI308" s="22">
        <v>4</v>
      </c>
      <c r="BJ308" s="22">
        <v>0</v>
      </c>
      <c r="BK308" s="22">
        <v>0</v>
      </c>
      <c r="BL308" s="22">
        <v>0</v>
      </c>
      <c r="BM308" s="22">
        <v>0</v>
      </c>
      <c r="BN308" s="22">
        <v>0</v>
      </c>
      <c r="BO308" s="22">
        <v>0</v>
      </c>
      <c r="BP308" s="22">
        <v>0</v>
      </c>
      <c r="BQ308" s="22">
        <v>0</v>
      </c>
    </row>
    <row r="309" spans="1:69" x14ac:dyDescent="0.35">
      <c r="A309" s="22" t="s">
        <v>114</v>
      </c>
      <c r="B309" s="22" t="s">
        <v>670</v>
      </c>
      <c r="C309" s="22" t="s">
        <v>725</v>
      </c>
      <c r="D309" s="22" t="s">
        <v>726</v>
      </c>
      <c r="E309" s="22">
        <v>2</v>
      </c>
      <c r="F309" s="22">
        <v>97</v>
      </c>
      <c r="G309" s="22">
        <v>0</v>
      </c>
      <c r="H309" s="23">
        <v>7</v>
      </c>
      <c r="I309" s="24" t="s">
        <v>1456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24" t="s">
        <v>1456</v>
      </c>
      <c r="Q309" s="24" t="s">
        <v>1456</v>
      </c>
      <c r="R309" s="23">
        <v>0</v>
      </c>
      <c r="S309" s="22">
        <v>0</v>
      </c>
      <c r="T309" s="24"/>
      <c r="U309" s="23">
        <v>0</v>
      </c>
      <c r="V309" s="23">
        <v>0</v>
      </c>
      <c r="W309" s="23">
        <v>0</v>
      </c>
      <c r="X309" s="23">
        <v>0</v>
      </c>
      <c r="Y309" s="23">
        <v>0</v>
      </c>
      <c r="Z309" s="23">
        <v>0</v>
      </c>
      <c r="AA309" s="23">
        <v>0</v>
      </c>
      <c r="AB309" s="23">
        <v>0</v>
      </c>
      <c r="AC309" s="23">
        <v>0</v>
      </c>
      <c r="AD309" s="23">
        <v>0</v>
      </c>
      <c r="AE309" s="23">
        <v>0</v>
      </c>
      <c r="AF309" s="23">
        <v>0</v>
      </c>
      <c r="AG309" s="23">
        <v>0</v>
      </c>
      <c r="AH309" s="24" t="s">
        <v>1457</v>
      </c>
      <c r="AI309" s="22">
        <v>12</v>
      </c>
      <c r="AJ309" s="22">
        <v>12</v>
      </c>
      <c r="AK309" s="24" t="s">
        <v>1457</v>
      </c>
      <c r="AL309" s="24" t="s">
        <v>1457</v>
      </c>
      <c r="AM309" s="24" t="s">
        <v>1457</v>
      </c>
      <c r="AN309" s="22">
        <v>24</v>
      </c>
      <c r="AO309" s="22">
        <v>185</v>
      </c>
      <c r="AP309" s="22">
        <v>185</v>
      </c>
      <c r="AQ309" s="22">
        <v>9120</v>
      </c>
      <c r="AR309" s="22">
        <v>0</v>
      </c>
      <c r="AS309" s="22">
        <v>0</v>
      </c>
      <c r="AT309" s="22">
        <v>0</v>
      </c>
      <c r="AU309" s="22">
        <v>0</v>
      </c>
      <c r="AV309" s="22">
        <v>0</v>
      </c>
      <c r="AW309" s="22">
        <v>0</v>
      </c>
      <c r="AX309" s="22">
        <v>0</v>
      </c>
      <c r="AY309" s="22">
        <v>0</v>
      </c>
      <c r="AZ309" s="24" t="s">
        <v>1728</v>
      </c>
      <c r="BA309" s="22">
        <v>27</v>
      </c>
      <c r="BB309" s="22">
        <v>27</v>
      </c>
      <c r="BC309" s="22">
        <v>1914200</v>
      </c>
      <c r="BD309" s="22">
        <v>0</v>
      </c>
      <c r="BE309" s="22">
        <v>0</v>
      </c>
      <c r="BF309" s="22">
        <v>0</v>
      </c>
      <c r="BG309" s="22">
        <v>1914200</v>
      </c>
      <c r="BH309" s="22">
        <v>0</v>
      </c>
      <c r="BI309" s="22">
        <v>8.35</v>
      </c>
      <c r="BJ309" s="22">
        <v>0</v>
      </c>
      <c r="BK309" s="22">
        <v>0</v>
      </c>
      <c r="BL309" s="22">
        <v>0</v>
      </c>
      <c r="BM309" s="22">
        <v>0</v>
      </c>
      <c r="BN309" s="22">
        <v>0</v>
      </c>
      <c r="BO309" s="22">
        <v>0</v>
      </c>
      <c r="BP309" s="22">
        <v>0</v>
      </c>
      <c r="BQ309" s="22">
        <v>0</v>
      </c>
    </row>
    <row r="310" spans="1:69" x14ac:dyDescent="0.35">
      <c r="A310" s="22" t="s">
        <v>114</v>
      </c>
      <c r="B310" s="22" t="s">
        <v>670</v>
      </c>
      <c r="C310" s="22" t="s">
        <v>727</v>
      </c>
      <c r="D310" s="22" t="s">
        <v>728</v>
      </c>
      <c r="E310" s="22">
        <v>1</v>
      </c>
      <c r="F310" s="22">
        <v>84</v>
      </c>
      <c r="G310" s="22">
        <v>0</v>
      </c>
      <c r="H310" s="23">
        <v>5</v>
      </c>
      <c r="I310" s="24" t="s">
        <v>1456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24" t="s">
        <v>1456</v>
      </c>
      <c r="Q310" s="24" t="s">
        <v>1456</v>
      </c>
      <c r="R310" s="23">
        <v>0</v>
      </c>
      <c r="S310" s="22">
        <v>0</v>
      </c>
      <c r="T310" s="24"/>
      <c r="U310" s="23">
        <v>0</v>
      </c>
      <c r="V310" s="23">
        <v>0</v>
      </c>
      <c r="W310" s="23">
        <v>0</v>
      </c>
      <c r="X310" s="23">
        <v>0</v>
      </c>
      <c r="Y310" s="23">
        <v>0</v>
      </c>
      <c r="Z310" s="23">
        <v>0</v>
      </c>
      <c r="AA310" s="23">
        <v>0</v>
      </c>
      <c r="AB310" s="23">
        <v>0</v>
      </c>
      <c r="AC310" s="23">
        <v>0</v>
      </c>
      <c r="AD310" s="23">
        <v>0</v>
      </c>
      <c r="AE310" s="23">
        <v>0</v>
      </c>
      <c r="AF310" s="23">
        <v>0</v>
      </c>
      <c r="AG310" s="23">
        <v>0</v>
      </c>
      <c r="AH310" s="24" t="s">
        <v>1456</v>
      </c>
      <c r="AI310" s="22">
        <v>0</v>
      </c>
      <c r="AJ310" s="22">
        <v>0</v>
      </c>
      <c r="AK310" s="24" t="s">
        <v>1456</v>
      </c>
      <c r="AL310" s="24" t="s">
        <v>1456</v>
      </c>
      <c r="AM310" s="24" t="s">
        <v>1456</v>
      </c>
      <c r="AN310" s="22">
        <v>0</v>
      </c>
      <c r="AO310" s="22">
        <v>142</v>
      </c>
      <c r="AP310" s="22">
        <v>63</v>
      </c>
      <c r="AQ310" s="22">
        <v>6195</v>
      </c>
      <c r="AR310" s="22">
        <v>0</v>
      </c>
      <c r="AS310" s="22">
        <v>0</v>
      </c>
      <c r="AT310" s="22">
        <v>0</v>
      </c>
      <c r="AU310" s="22">
        <v>0</v>
      </c>
      <c r="AV310" s="22">
        <v>0</v>
      </c>
      <c r="AW310" s="22">
        <v>0</v>
      </c>
      <c r="AX310" s="22">
        <v>0</v>
      </c>
      <c r="AY310" s="22">
        <v>0</v>
      </c>
      <c r="AZ310" s="24" t="s">
        <v>1727</v>
      </c>
      <c r="BA310" s="22">
        <v>2</v>
      </c>
      <c r="BB310" s="22">
        <v>2</v>
      </c>
      <c r="BC310" s="22">
        <v>203000</v>
      </c>
      <c r="BD310" s="22">
        <v>0</v>
      </c>
      <c r="BE310" s="22">
        <v>0</v>
      </c>
      <c r="BF310" s="22">
        <v>0</v>
      </c>
      <c r="BG310" s="22">
        <v>203000</v>
      </c>
      <c r="BH310" s="22">
        <v>1</v>
      </c>
      <c r="BI310" s="22">
        <v>10</v>
      </c>
      <c r="BJ310" s="22">
        <v>0</v>
      </c>
      <c r="BK310" s="22">
        <v>0</v>
      </c>
      <c r="BL310" s="22">
        <v>0</v>
      </c>
      <c r="BM310" s="22">
        <v>0</v>
      </c>
      <c r="BN310" s="22">
        <v>0</v>
      </c>
      <c r="BO310" s="22">
        <v>0</v>
      </c>
      <c r="BP310" s="22">
        <v>0</v>
      </c>
      <c r="BQ310" s="22">
        <v>0</v>
      </c>
    </row>
    <row r="311" spans="1:69" x14ac:dyDescent="0.35">
      <c r="A311" s="22" t="s">
        <v>114</v>
      </c>
      <c r="B311" s="22" t="s">
        <v>670</v>
      </c>
      <c r="C311" s="22" t="s">
        <v>729</v>
      </c>
      <c r="D311" s="22" t="s">
        <v>730</v>
      </c>
      <c r="E311" s="22">
        <v>1</v>
      </c>
      <c r="F311" s="22">
        <v>13</v>
      </c>
      <c r="G311" s="22">
        <v>0</v>
      </c>
      <c r="H311" s="23">
        <v>1.6</v>
      </c>
      <c r="I311" s="24" t="s">
        <v>1456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24" t="s">
        <v>1456</v>
      </c>
      <c r="Q311" s="24" t="s">
        <v>1456</v>
      </c>
      <c r="R311" s="23">
        <v>0</v>
      </c>
      <c r="S311" s="22">
        <v>0</v>
      </c>
      <c r="T311" s="24"/>
      <c r="U311" s="23">
        <v>0</v>
      </c>
      <c r="V311" s="23">
        <v>0</v>
      </c>
      <c r="W311" s="23">
        <v>0</v>
      </c>
      <c r="X311" s="23">
        <v>0</v>
      </c>
      <c r="Y311" s="23">
        <v>0</v>
      </c>
      <c r="Z311" s="23">
        <v>0</v>
      </c>
      <c r="AA311" s="23">
        <v>0</v>
      </c>
      <c r="AB311" s="23">
        <v>0</v>
      </c>
      <c r="AC311" s="23">
        <v>0</v>
      </c>
      <c r="AD311" s="23">
        <v>0</v>
      </c>
      <c r="AE311" s="23">
        <v>0</v>
      </c>
      <c r="AF311" s="23">
        <v>0</v>
      </c>
      <c r="AG311" s="23">
        <v>0</v>
      </c>
      <c r="AH311" s="24" t="s">
        <v>1456</v>
      </c>
      <c r="AI311" s="22">
        <v>0</v>
      </c>
      <c r="AJ311" s="22">
        <v>0</v>
      </c>
      <c r="AK311" s="24" t="s">
        <v>1456</v>
      </c>
      <c r="AL311" s="24" t="s">
        <v>1456</v>
      </c>
      <c r="AM311" s="24" t="s">
        <v>1456</v>
      </c>
      <c r="AN311" s="22">
        <v>0</v>
      </c>
      <c r="AO311" s="22">
        <v>34</v>
      </c>
      <c r="AP311" s="22">
        <v>4</v>
      </c>
      <c r="AQ311" s="22">
        <v>2700</v>
      </c>
      <c r="AR311" s="22">
        <v>0</v>
      </c>
      <c r="AS311" s="22">
        <v>0</v>
      </c>
      <c r="AT311" s="22">
        <v>0</v>
      </c>
      <c r="AU311" s="22">
        <v>0</v>
      </c>
      <c r="AV311" s="22">
        <v>0</v>
      </c>
      <c r="AW311" s="22">
        <v>0</v>
      </c>
      <c r="AX311" s="22">
        <v>0</v>
      </c>
      <c r="AY311" s="22">
        <v>0</v>
      </c>
      <c r="AZ311" s="24"/>
      <c r="BA311" s="22">
        <v>0</v>
      </c>
      <c r="BB311" s="22">
        <v>0</v>
      </c>
      <c r="BC311" s="22">
        <v>0</v>
      </c>
      <c r="BD311" s="22">
        <v>0</v>
      </c>
      <c r="BE311" s="22">
        <v>0</v>
      </c>
      <c r="BF311" s="22">
        <v>0</v>
      </c>
      <c r="BG311" s="22">
        <v>0</v>
      </c>
      <c r="BH311" s="22">
        <v>0</v>
      </c>
      <c r="BI311" s="22">
        <v>0</v>
      </c>
      <c r="BJ311" s="22">
        <v>0</v>
      </c>
      <c r="BK311" s="22">
        <v>0</v>
      </c>
      <c r="BL311" s="22">
        <v>0</v>
      </c>
      <c r="BM311" s="22">
        <v>0</v>
      </c>
      <c r="BN311" s="22">
        <v>0</v>
      </c>
      <c r="BO311" s="22">
        <v>0</v>
      </c>
      <c r="BP311" s="22">
        <v>0</v>
      </c>
      <c r="BQ311" s="22">
        <v>0</v>
      </c>
    </row>
    <row r="312" spans="1:69" x14ac:dyDescent="0.35">
      <c r="A312" s="22" t="s">
        <v>114</v>
      </c>
      <c r="B312" s="22" t="s">
        <v>670</v>
      </c>
      <c r="C312" s="22" t="s">
        <v>731</v>
      </c>
      <c r="D312" s="22" t="s">
        <v>732</v>
      </c>
      <c r="E312" s="22">
        <v>1</v>
      </c>
      <c r="F312" s="22">
        <v>59</v>
      </c>
      <c r="G312" s="22">
        <v>0</v>
      </c>
      <c r="H312" s="23">
        <v>4.55</v>
      </c>
      <c r="I312" s="24" t="s">
        <v>1456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4" t="s">
        <v>1456</v>
      </c>
      <c r="Q312" s="24" t="s">
        <v>1456</v>
      </c>
      <c r="R312" s="23">
        <v>0</v>
      </c>
      <c r="S312" s="22">
        <v>0</v>
      </c>
      <c r="T312" s="24"/>
      <c r="U312" s="23">
        <v>0</v>
      </c>
      <c r="V312" s="23">
        <v>0</v>
      </c>
      <c r="W312" s="23">
        <v>0</v>
      </c>
      <c r="X312" s="23">
        <v>0</v>
      </c>
      <c r="Y312" s="23">
        <v>0</v>
      </c>
      <c r="Z312" s="23">
        <v>0</v>
      </c>
      <c r="AA312" s="23">
        <v>4.3</v>
      </c>
      <c r="AB312" s="23">
        <v>0</v>
      </c>
      <c r="AC312" s="23">
        <v>0</v>
      </c>
      <c r="AD312" s="23">
        <v>0</v>
      </c>
      <c r="AE312" s="23">
        <v>0</v>
      </c>
      <c r="AF312" s="23">
        <v>4.3</v>
      </c>
      <c r="AG312" s="23">
        <v>0</v>
      </c>
      <c r="AH312" s="24" t="s">
        <v>1457</v>
      </c>
      <c r="AI312" s="22">
        <v>7</v>
      </c>
      <c r="AJ312" s="22">
        <v>7</v>
      </c>
      <c r="AK312" s="24" t="s">
        <v>1457</v>
      </c>
      <c r="AL312" s="24" t="s">
        <v>1457</v>
      </c>
      <c r="AM312" s="24" t="s">
        <v>1456</v>
      </c>
      <c r="AN312" s="22">
        <v>0</v>
      </c>
      <c r="AO312" s="22">
        <v>210</v>
      </c>
      <c r="AP312" s="22">
        <v>37</v>
      </c>
      <c r="AQ312" s="22">
        <v>5576.85</v>
      </c>
      <c r="AR312" s="22">
        <v>0</v>
      </c>
      <c r="AS312" s="22">
        <v>0</v>
      </c>
      <c r="AT312" s="22">
        <v>0</v>
      </c>
      <c r="AU312" s="22">
        <v>0</v>
      </c>
      <c r="AV312" s="22">
        <v>0</v>
      </c>
      <c r="AW312" s="22">
        <v>0</v>
      </c>
      <c r="AX312" s="22">
        <v>0</v>
      </c>
      <c r="AY312" s="22">
        <v>0</v>
      </c>
      <c r="AZ312" s="24" t="s">
        <v>1729</v>
      </c>
      <c r="BA312" s="22">
        <v>13</v>
      </c>
      <c r="BB312" s="22">
        <v>13</v>
      </c>
      <c r="BC312" s="22">
        <v>929100</v>
      </c>
      <c r="BD312" s="22">
        <v>0</v>
      </c>
      <c r="BE312" s="22">
        <v>0</v>
      </c>
      <c r="BF312" s="22">
        <v>0</v>
      </c>
      <c r="BG312" s="22">
        <v>929100</v>
      </c>
      <c r="BH312" s="22">
        <v>0</v>
      </c>
      <c r="BI312" s="22">
        <v>10</v>
      </c>
      <c r="BJ312" s="22">
        <v>0</v>
      </c>
      <c r="BK312" s="22">
        <v>0</v>
      </c>
      <c r="BL312" s="22">
        <v>0</v>
      </c>
      <c r="BM312" s="22">
        <v>0</v>
      </c>
      <c r="BN312" s="22">
        <v>0</v>
      </c>
      <c r="BO312" s="22">
        <v>0</v>
      </c>
      <c r="BP312" s="22">
        <v>0</v>
      </c>
      <c r="BQ312" s="22">
        <v>0</v>
      </c>
    </row>
    <row r="313" spans="1:69" x14ac:dyDescent="0.35">
      <c r="A313" s="22" t="s">
        <v>114</v>
      </c>
      <c r="B313" s="22" t="s">
        <v>670</v>
      </c>
      <c r="C313" s="22" t="s">
        <v>733</v>
      </c>
      <c r="D313" s="22" t="s">
        <v>734</v>
      </c>
      <c r="E313" s="22">
        <v>1</v>
      </c>
      <c r="F313" s="22">
        <v>197</v>
      </c>
      <c r="G313" s="22">
        <v>0</v>
      </c>
      <c r="H313" s="23">
        <v>9.6999999999999993</v>
      </c>
      <c r="I313" s="24" t="s">
        <v>1456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24" t="s">
        <v>1456</v>
      </c>
      <c r="Q313" s="24" t="s">
        <v>1456</v>
      </c>
      <c r="R313" s="23">
        <v>0</v>
      </c>
      <c r="S313" s="22">
        <v>0</v>
      </c>
      <c r="T313" s="24"/>
      <c r="U313" s="23">
        <v>0</v>
      </c>
      <c r="V313" s="23">
        <v>0</v>
      </c>
      <c r="W313" s="23">
        <v>0</v>
      </c>
      <c r="X313" s="23">
        <v>0</v>
      </c>
      <c r="Y313" s="23">
        <v>0</v>
      </c>
      <c r="Z313" s="23">
        <v>0</v>
      </c>
      <c r="AA313" s="23">
        <v>0</v>
      </c>
      <c r="AB313" s="23">
        <v>0</v>
      </c>
      <c r="AC313" s="23">
        <v>0</v>
      </c>
      <c r="AD313" s="23">
        <v>0</v>
      </c>
      <c r="AE313" s="23">
        <v>0</v>
      </c>
      <c r="AF313" s="23">
        <v>0</v>
      </c>
      <c r="AG313" s="23">
        <v>0</v>
      </c>
      <c r="AH313" s="24" t="s">
        <v>1457</v>
      </c>
      <c r="AI313" s="22">
        <v>12</v>
      </c>
      <c r="AJ313" s="22">
        <v>12</v>
      </c>
      <c r="AK313" s="24" t="s">
        <v>1457</v>
      </c>
      <c r="AL313" s="24" t="s">
        <v>1457</v>
      </c>
      <c r="AM313" s="24" t="s">
        <v>1457</v>
      </c>
      <c r="AN313" s="22">
        <v>0</v>
      </c>
      <c r="AO313" s="22">
        <v>158</v>
      </c>
      <c r="AP313" s="22">
        <v>29</v>
      </c>
      <c r="AQ313" s="22">
        <v>4743.3500000000004</v>
      </c>
      <c r="AR313" s="22">
        <v>0</v>
      </c>
      <c r="AS313" s="22">
        <v>0</v>
      </c>
      <c r="AT313" s="22">
        <v>0</v>
      </c>
      <c r="AU313" s="22">
        <v>0</v>
      </c>
      <c r="AV313" s="22">
        <v>0</v>
      </c>
      <c r="AW313" s="22">
        <v>0</v>
      </c>
      <c r="AX313" s="22">
        <v>0</v>
      </c>
      <c r="AY313" s="22">
        <v>0</v>
      </c>
      <c r="AZ313" s="24" t="s">
        <v>1730</v>
      </c>
      <c r="BA313" s="22">
        <v>5</v>
      </c>
      <c r="BB313" s="22">
        <v>5</v>
      </c>
      <c r="BC313" s="22">
        <v>1000000</v>
      </c>
      <c r="BD313" s="22">
        <v>0</v>
      </c>
      <c r="BE313" s="22">
        <v>0</v>
      </c>
      <c r="BF313" s="22">
        <v>0</v>
      </c>
      <c r="BG313" s="22">
        <v>1000000</v>
      </c>
      <c r="BH313" s="22">
        <v>4</v>
      </c>
      <c r="BI313" s="22">
        <v>20</v>
      </c>
      <c r="BJ313" s="22">
        <v>0</v>
      </c>
      <c r="BK313" s="22">
        <v>0</v>
      </c>
      <c r="BL313" s="22">
        <v>0</v>
      </c>
      <c r="BM313" s="22">
        <v>0</v>
      </c>
      <c r="BN313" s="22">
        <v>0</v>
      </c>
      <c r="BO313" s="22">
        <v>0</v>
      </c>
      <c r="BP313" s="22">
        <v>0</v>
      </c>
      <c r="BQ313" s="22">
        <v>0</v>
      </c>
    </row>
    <row r="314" spans="1:69" x14ac:dyDescent="0.35">
      <c r="A314" s="22" t="s">
        <v>114</v>
      </c>
      <c r="B314" s="22" t="s">
        <v>670</v>
      </c>
      <c r="C314" s="22" t="s">
        <v>735</v>
      </c>
      <c r="D314" s="22" t="s">
        <v>736</v>
      </c>
      <c r="E314" s="22">
        <v>1</v>
      </c>
      <c r="F314" s="22">
        <v>69</v>
      </c>
      <c r="G314" s="22">
        <v>0</v>
      </c>
      <c r="H314" s="23">
        <v>4.2</v>
      </c>
      <c r="I314" s="24" t="s">
        <v>1456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4" t="s">
        <v>1456</v>
      </c>
      <c r="Q314" s="24" t="s">
        <v>1456</v>
      </c>
      <c r="R314" s="23">
        <v>0</v>
      </c>
      <c r="S314" s="22">
        <v>0</v>
      </c>
      <c r="T314" s="24"/>
      <c r="U314" s="23">
        <v>0</v>
      </c>
      <c r="V314" s="23">
        <v>0</v>
      </c>
      <c r="W314" s="23">
        <v>0</v>
      </c>
      <c r="X314" s="23">
        <v>0</v>
      </c>
      <c r="Y314" s="23">
        <v>0</v>
      </c>
      <c r="Z314" s="23">
        <v>0</v>
      </c>
      <c r="AA314" s="23">
        <v>0</v>
      </c>
      <c r="AB314" s="23">
        <v>0</v>
      </c>
      <c r="AC314" s="23">
        <v>0</v>
      </c>
      <c r="AD314" s="23">
        <v>0</v>
      </c>
      <c r="AE314" s="23">
        <v>0</v>
      </c>
      <c r="AF314" s="23">
        <v>0</v>
      </c>
      <c r="AG314" s="23">
        <v>0</v>
      </c>
      <c r="AH314" s="24" t="s">
        <v>1457</v>
      </c>
      <c r="AI314" s="22">
        <v>5</v>
      </c>
      <c r="AJ314" s="22">
        <v>5</v>
      </c>
      <c r="AK314" s="24" t="s">
        <v>1457</v>
      </c>
      <c r="AL314" s="24" t="s">
        <v>1457</v>
      </c>
      <c r="AM314" s="24" t="s">
        <v>1457</v>
      </c>
      <c r="AN314" s="22">
        <v>6</v>
      </c>
      <c r="AO314" s="22">
        <v>160</v>
      </c>
      <c r="AP314" s="22">
        <v>64</v>
      </c>
      <c r="AQ314" s="22">
        <v>100</v>
      </c>
      <c r="AR314" s="22">
        <v>0</v>
      </c>
      <c r="AS314" s="22">
        <v>0</v>
      </c>
      <c r="AT314" s="22">
        <v>0</v>
      </c>
      <c r="AU314" s="22">
        <v>0</v>
      </c>
      <c r="AV314" s="22">
        <v>0</v>
      </c>
      <c r="AW314" s="22">
        <v>0</v>
      </c>
      <c r="AX314" s="22">
        <v>0</v>
      </c>
      <c r="AY314" s="22">
        <v>0</v>
      </c>
      <c r="AZ314" s="24" t="s">
        <v>1731</v>
      </c>
      <c r="BA314" s="22">
        <v>13</v>
      </c>
      <c r="BB314" s="22">
        <v>13</v>
      </c>
      <c r="BC314" s="22">
        <v>611500</v>
      </c>
      <c r="BD314" s="22">
        <v>0</v>
      </c>
      <c r="BE314" s="22">
        <v>0</v>
      </c>
      <c r="BF314" s="22">
        <v>0</v>
      </c>
      <c r="BG314" s="22">
        <v>611500</v>
      </c>
      <c r="BH314" s="22">
        <v>11</v>
      </c>
      <c r="BI314" s="22">
        <v>2</v>
      </c>
      <c r="BJ314" s="22">
        <v>1</v>
      </c>
      <c r="BK314" s="22">
        <v>0</v>
      </c>
      <c r="BL314" s="22">
        <v>0</v>
      </c>
      <c r="BM314" s="22">
        <v>0</v>
      </c>
      <c r="BN314" s="22">
        <v>0</v>
      </c>
      <c r="BO314" s="22">
        <v>0</v>
      </c>
      <c r="BP314" s="22">
        <v>1</v>
      </c>
      <c r="BQ314" s="22">
        <v>0</v>
      </c>
    </row>
    <row r="315" spans="1:69" x14ac:dyDescent="0.35">
      <c r="A315" s="22" t="s">
        <v>114</v>
      </c>
      <c r="B315" s="22" t="s">
        <v>670</v>
      </c>
      <c r="C315" s="22" t="s">
        <v>737</v>
      </c>
      <c r="D315" s="22" t="s">
        <v>738</v>
      </c>
      <c r="E315" s="22">
        <v>3</v>
      </c>
      <c r="F315" s="22">
        <v>231</v>
      </c>
      <c r="G315" s="22">
        <v>0</v>
      </c>
      <c r="H315" s="23">
        <v>10</v>
      </c>
      <c r="I315" s="24" t="s">
        <v>1456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4" t="s">
        <v>1456</v>
      </c>
      <c r="Q315" s="24" t="s">
        <v>1456</v>
      </c>
      <c r="R315" s="23">
        <v>0</v>
      </c>
      <c r="S315" s="22">
        <v>0</v>
      </c>
      <c r="T315" s="24"/>
      <c r="U315" s="23">
        <v>0</v>
      </c>
      <c r="V315" s="23">
        <v>0</v>
      </c>
      <c r="W315" s="23">
        <v>0</v>
      </c>
      <c r="X315" s="23">
        <v>0</v>
      </c>
      <c r="Y315" s="23">
        <v>0</v>
      </c>
      <c r="Z315" s="23">
        <v>0</v>
      </c>
      <c r="AA315" s="23">
        <v>0</v>
      </c>
      <c r="AB315" s="23">
        <v>0</v>
      </c>
      <c r="AC315" s="23">
        <v>0</v>
      </c>
      <c r="AD315" s="23">
        <v>0</v>
      </c>
      <c r="AE315" s="23">
        <v>0</v>
      </c>
      <c r="AF315" s="23">
        <v>0</v>
      </c>
      <c r="AG315" s="23">
        <v>0</v>
      </c>
      <c r="AH315" s="24" t="s">
        <v>1457</v>
      </c>
      <c r="AI315" s="22">
        <v>1</v>
      </c>
      <c r="AJ315" s="22">
        <v>1</v>
      </c>
      <c r="AK315" s="24" t="s">
        <v>1457</v>
      </c>
      <c r="AL315" s="24" t="s">
        <v>1457</v>
      </c>
      <c r="AM315" s="24" t="s">
        <v>1457</v>
      </c>
      <c r="AN315" s="22">
        <v>11</v>
      </c>
      <c r="AO315" s="22">
        <v>350</v>
      </c>
      <c r="AP315" s="22">
        <v>250</v>
      </c>
      <c r="AQ315" s="22">
        <v>8000</v>
      </c>
      <c r="AR315" s="22">
        <v>0</v>
      </c>
      <c r="AS315" s="22">
        <v>0</v>
      </c>
      <c r="AT315" s="22">
        <v>0</v>
      </c>
      <c r="AU315" s="22">
        <v>0</v>
      </c>
      <c r="AV315" s="22">
        <v>0</v>
      </c>
      <c r="AW315" s="22">
        <v>0</v>
      </c>
      <c r="AX315" s="22">
        <v>0</v>
      </c>
      <c r="AY315" s="22">
        <v>0</v>
      </c>
      <c r="AZ315" s="24" t="s">
        <v>1732</v>
      </c>
      <c r="BA315" s="22">
        <v>10</v>
      </c>
      <c r="BB315" s="22">
        <v>10</v>
      </c>
      <c r="BC315" s="22">
        <v>500000</v>
      </c>
      <c r="BD315" s="22">
        <v>0</v>
      </c>
      <c r="BE315" s="22">
        <v>0</v>
      </c>
      <c r="BF315" s="22">
        <v>0</v>
      </c>
      <c r="BG315" s="22">
        <v>500000</v>
      </c>
      <c r="BH315" s="22">
        <v>10</v>
      </c>
      <c r="BI315" s="22">
        <v>30</v>
      </c>
      <c r="BJ315" s="22">
        <v>0</v>
      </c>
      <c r="BK315" s="22">
        <v>0</v>
      </c>
      <c r="BL315" s="22">
        <v>0</v>
      </c>
      <c r="BM315" s="22">
        <v>0</v>
      </c>
      <c r="BN315" s="22">
        <v>0</v>
      </c>
      <c r="BO315" s="22">
        <v>0</v>
      </c>
      <c r="BP315" s="22">
        <v>0</v>
      </c>
      <c r="BQ315" s="22">
        <v>0</v>
      </c>
    </row>
    <row r="316" spans="1:69" x14ac:dyDescent="0.35">
      <c r="A316" s="22" t="s">
        <v>114</v>
      </c>
      <c r="B316" s="22" t="s">
        <v>670</v>
      </c>
      <c r="C316" s="22" t="s">
        <v>739</v>
      </c>
      <c r="D316" s="22" t="s">
        <v>740</v>
      </c>
      <c r="E316" s="22">
        <v>4</v>
      </c>
      <c r="F316" s="22">
        <v>49</v>
      </c>
      <c r="G316" s="22">
        <v>0</v>
      </c>
      <c r="H316" s="23">
        <v>6.02</v>
      </c>
      <c r="I316" s="24" t="s">
        <v>1456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24" t="s">
        <v>1456</v>
      </c>
      <c r="Q316" s="24" t="s">
        <v>1456</v>
      </c>
      <c r="R316" s="23">
        <v>0</v>
      </c>
      <c r="S316" s="22">
        <v>0</v>
      </c>
      <c r="T316" s="24"/>
      <c r="U316" s="23">
        <v>0</v>
      </c>
      <c r="V316" s="23">
        <v>0</v>
      </c>
      <c r="W316" s="23">
        <v>0</v>
      </c>
      <c r="X316" s="23">
        <v>0</v>
      </c>
      <c r="Y316" s="23">
        <v>0</v>
      </c>
      <c r="Z316" s="23">
        <v>0</v>
      </c>
      <c r="AA316" s="23">
        <v>0</v>
      </c>
      <c r="AB316" s="23">
        <v>0</v>
      </c>
      <c r="AC316" s="23">
        <v>0</v>
      </c>
      <c r="AD316" s="23">
        <v>0</v>
      </c>
      <c r="AE316" s="23">
        <v>0</v>
      </c>
      <c r="AF316" s="23">
        <v>0</v>
      </c>
      <c r="AG316" s="23">
        <v>0</v>
      </c>
      <c r="AH316" s="24" t="s">
        <v>1457</v>
      </c>
      <c r="AI316" s="22">
        <v>3</v>
      </c>
      <c r="AJ316" s="22">
        <v>3</v>
      </c>
      <c r="AK316" s="24" t="s">
        <v>1456</v>
      </c>
      <c r="AL316" s="24" t="s">
        <v>1457</v>
      </c>
      <c r="AM316" s="24" t="s">
        <v>1456</v>
      </c>
      <c r="AN316" s="22">
        <v>0</v>
      </c>
      <c r="AO316" s="22">
        <v>435</v>
      </c>
      <c r="AP316" s="22">
        <v>341</v>
      </c>
      <c r="AQ316" s="22">
        <v>10536</v>
      </c>
      <c r="AR316" s="22">
        <v>0</v>
      </c>
      <c r="AS316" s="22">
        <v>0</v>
      </c>
      <c r="AT316" s="22">
        <v>0</v>
      </c>
      <c r="AU316" s="22">
        <v>0</v>
      </c>
      <c r="AV316" s="22">
        <v>0</v>
      </c>
      <c r="AW316" s="22">
        <v>0</v>
      </c>
      <c r="AX316" s="22">
        <v>0</v>
      </c>
      <c r="AY316" s="22">
        <v>0</v>
      </c>
      <c r="AZ316" s="24"/>
      <c r="BA316" s="22">
        <v>21</v>
      </c>
      <c r="BB316" s="22">
        <v>19</v>
      </c>
      <c r="BC316" s="22">
        <v>12000000</v>
      </c>
      <c r="BD316" s="22">
        <v>0</v>
      </c>
      <c r="BE316" s="22">
        <v>0</v>
      </c>
      <c r="BF316" s="22">
        <v>0</v>
      </c>
      <c r="BG316" s="22">
        <v>12000000</v>
      </c>
      <c r="BH316" s="22">
        <v>19</v>
      </c>
      <c r="BI316" s="22">
        <v>32</v>
      </c>
      <c r="BJ316" s="22">
        <v>1</v>
      </c>
      <c r="BK316" s="22">
        <v>1</v>
      </c>
      <c r="BL316" s="22">
        <v>25</v>
      </c>
      <c r="BM316" s="22">
        <v>1</v>
      </c>
      <c r="BN316" s="22">
        <v>1</v>
      </c>
      <c r="BO316" s="22">
        <v>90</v>
      </c>
      <c r="BP316" s="22">
        <v>0</v>
      </c>
      <c r="BQ316" s="22">
        <v>1</v>
      </c>
    </row>
    <row r="317" spans="1:69" x14ac:dyDescent="0.35">
      <c r="A317" s="22" t="s">
        <v>114</v>
      </c>
      <c r="B317" s="22" t="s">
        <v>670</v>
      </c>
      <c r="C317" s="22" t="s">
        <v>741</v>
      </c>
      <c r="D317" s="22" t="s">
        <v>742</v>
      </c>
      <c r="E317" s="22">
        <v>1</v>
      </c>
      <c r="F317" s="22">
        <v>47</v>
      </c>
      <c r="G317" s="22">
        <v>0</v>
      </c>
      <c r="H317" s="23">
        <v>2</v>
      </c>
      <c r="I317" s="24" t="s">
        <v>1456</v>
      </c>
      <c r="J317" s="22">
        <v>0</v>
      </c>
      <c r="K317" s="22">
        <v>0</v>
      </c>
      <c r="L317" s="22">
        <v>0</v>
      </c>
      <c r="M317" s="22">
        <v>0</v>
      </c>
      <c r="N317" s="22">
        <v>0</v>
      </c>
      <c r="O317" s="22">
        <v>0</v>
      </c>
      <c r="P317" s="24" t="s">
        <v>1456</v>
      </c>
      <c r="Q317" s="24" t="s">
        <v>1456</v>
      </c>
      <c r="R317" s="23">
        <v>0</v>
      </c>
      <c r="S317" s="22">
        <v>0</v>
      </c>
      <c r="T317" s="24"/>
      <c r="U317" s="23">
        <v>0</v>
      </c>
      <c r="V317" s="23">
        <v>0</v>
      </c>
      <c r="W317" s="23">
        <v>0</v>
      </c>
      <c r="X317" s="23">
        <v>0</v>
      </c>
      <c r="Y317" s="23">
        <v>0</v>
      </c>
      <c r="Z317" s="23">
        <v>0</v>
      </c>
      <c r="AA317" s="23">
        <v>0</v>
      </c>
      <c r="AB317" s="23">
        <v>0</v>
      </c>
      <c r="AC317" s="23">
        <v>0</v>
      </c>
      <c r="AD317" s="23">
        <v>2</v>
      </c>
      <c r="AE317" s="23">
        <v>0</v>
      </c>
      <c r="AF317" s="23">
        <v>2</v>
      </c>
      <c r="AG317" s="23">
        <v>0</v>
      </c>
      <c r="AH317" s="24" t="s">
        <v>1457</v>
      </c>
      <c r="AI317" s="22">
        <v>12</v>
      </c>
      <c r="AJ317" s="22">
        <v>12</v>
      </c>
      <c r="AK317" s="24" t="s">
        <v>1457</v>
      </c>
      <c r="AL317" s="24" t="s">
        <v>1457</v>
      </c>
      <c r="AM317" s="24" t="s">
        <v>1457</v>
      </c>
      <c r="AN317" s="22">
        <v>20</v>
      </c>
      <c r="AO317" s="22">
        <v>102</v>
      </c>
      <c r="AP317" s="22">
        <v>31</v>
      </c>
      <c r="AQ317" s="22">
        <v>2622</v>
      </c>
      <c r="AR317" s="22">
        <v>0</v>
      </c>
      <c r="AS317" s="22">
        <v>0</v>
      </c>
      <c r="AT317" s="22">
        <v>0</v>
      </c>
      <c r="AU317" s="22">
        <v>0</v>
      </c>
      <c r="AV317" s="22">
        <v>0</v>
      </c>
      <c r="AW317" s="22">
        <v>0</v>
      </c>
      <c r="AX317" s="22">
        <v>0</v>
      </c>
      <c r="AY317" s="22">
        <v>0</v>
      </c>
      <c r="AZ317" s="24" t="s">
        <v>1733</v>
      </c>
      <c r="BA317" s="22">
        <v>6</v>
      </c>
      <c r="BB317" s="22">
        <v>6</v>
      </c>
      <c r="BC317" s="22">
        <v>40900</v>
      </c>
      <c r="BD317" s="22">
        <v>0</v>
      </c>
      <c r="BE317" s="22">
        <v>0</v>
      </c>
      <c r="BF317" s="22">
        <v>0</v>
      </c>
      <c r="BG317" s="22">
        <v>40900</v>
      </c>
      <c r="BH317" s="22">
        <v>2</v>
      </c>
      <c r="BI317" s="22">
        <v>16</v>
      </c>
      <c r="BJ317" s="22">
        <v>0</v>
      </c>
      <c r="BK317" s="22">
        <v>0</v>
      </c>
      <c r="BL317" s="22">
        <v>0</v>
      </c>
      <c r="BM317" s="22">
        <v>0</v>
      </c>
      <c r="BN317" s="22">
        <v>0</v>
      </c>
      <c r="BO317" s="22">
        <v>0</v>
      </c>
      <c r="BP317" s="22">
        <v>0</v>
      </c>
      <c r="BQ317" s="22">
        <v>0</v>
      </c>
    </row>
    <row r="318" spans="1:69" x14ac:dyDescent="0.35">
      <c r="A318" s="22" t="s">
        <v>114</v>
      </c>
      <c r="B318" s="22" t="s">
        <v>670</v>
      </c>
      <c r="C318" s="22" t="s">
        <v>743</v>
      </c>
      <c r="D318" s="22" t="s">
        <v>744</v>
      </c>
      <c r="E318" s="22">
        <v>2</v>
      </c>
      <c r="F318" s="22">
        <v>235</v>
      </c>
      <c r="G318" s="22">
        <v>0</v>
      </c>
      <c r="H318" s="23">
        <v>9</v>
      </c>
      <c r="I318" s="24" t="s">
        <v>1456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4" t="s">
        <v>1456</v>
      </c>
      <c r="Q318" s="24" t="s">
        <v>1456</v>
      </c>
      <c r="R318" s="23">
        <v>0</v>
      </c>
      <c r="S318" s="22">
        <v>0</v>
      </c>
      <c r="T318" s="24"/>
      <c r="U318" s="23">
        <v>0</v>
      </c>
      <c r="V318" s="23">
        <v>0</v>
      </c>
      <c r="W318" s="23">
        <v>0</v>
      </c>
      <c r="X318" s="23">
        <v>0</v>
      </c>
      <c r="Y318" s="23">
        <v>0</v>
      </c>
      <c r="Z318" s="23">
        <v>0</v>
      </c>
      <c r="AA318" s="23">
        <v>0</v>
      </c>
      <c r="AB318" s="23">
        <v>0</v>
      </c>
      <c r="AC318" s="23">
        <v>0</v>
      </c>
      <c r="AD318" s="23">
        <v>0</v>
      </c>
      <c r="AE318" s="23">
        <v>0</v>
      </c>
      <c r="AF318" s="23">
        <v>0</v>
      </c>
      <c r="AG318" s="23">
        <v>0</v>
      </c>
      <c r="AH318" s="24" t="s">
        <v>1457</v>
      </c>
      <c r="AI318" s="22">
        <v>3</v>
      </c>
      <c r="AJ318" s="22">
        <v>3</v>
      </c>
      <c r="AK318" s="24" t="s">
        <v>1457</v>
      </c>
      <c r="AL318" s="24" t="s">
        <v>1457</v>
      </c>
      <c r="AM318" s="24" t="s">
        <v>1456</v>
      </c>
      <c r="AN318" s="22">
        <v>0</v>
      </c>
      <c r="AO318" s="22">
        <v>235</v>
      </c>
      <c r="AP318" s="22">
        <v>87</v>
      </c>
      <c r="AQ318" s="22">
        <v>7018</v>
      </c>
      <c r="AR318" s="22">
        <v>0</v>
      </c>
      <c r="AS318" s="22">
        <v>0</v>
      </c>
      <c r="AT318" s="22">
        <v>0</v>
      </c>
      <c r="AU318" s="22">
        <v>0</v>
      </c>
      <c r="AV318" s="22">
        <v>0</v>
      </c>
      <c r="AW318" s="22">
        <v>0</v>
      </c>
      <c r="AX318" s="22">
        <v>0</v>
      </c>
      <c r="AY318" s="22">
        <v>0</v>
      </c>
      <c r="AZ318" s="24" t="s">
        <v>1734</v>
      </c>
      <c r="BA318" s="22">
        <v>16</v>
      </c>
      <c r="BB318" s="22">
        <v>16</v>
      </c>
      <c r="BC318" s="22">
        <v>410000</v>
      </c>
      <c r="BD318" s="22">
        <v>0</v>
      </c>
      <c r="BE318" s="22">
        <v>0</v>
      </c>
      <c r="BF318" s="22">
        <v>0</v>
      </c>
      <c r="BG318" s="22">
        <v>410000</v>
      </c>
      <c r="BH318" s="22">
        <v>5</v>
      </c>
      <c r="BI318" s="22">
        <v>2</v>
      </c>
      <c r="BJ318" s="22">
        <v>0</v>
      </c>
      <c r="BK318" s="22">
        <v>0</v>
      </c>
      <c r="BL318" s="22">
        <v>0</v>
      </c>
      <c r="BM318" s="22">
        <v>0</v>
      </c>
      <c r="BN318" s="22">
        <v>0</v>
      </c>
      <c r="BO318" s="22">
        <v>0</v>
      </c>
      <c r="BP318" s="22">
        <v>0</v>
      </c>
      <c r="BQ318" s="22">
        <v>0</v>
      </c>
    </row>
    <row r="319" spans="1:69" x14ac:dyDescent="0.35">
      <c r="A319" s="22" t="s">
        <v>114</v>
      </c>
      <c r="B319" s="22" t="s">
        <v>670</v>
      </c>
      <c r="C319" s="22" t="s">
        <v>745</v>
      </c>
      <c r="D319" s="22" t="s">
        <v>746</v>
      </c>
      <c r="E319" s="22">
        <v>1</v>
      </c>
      <c r="F319" s="22">
        <v>61</v>
      </c>
      <c r="G319" s="22">
        <v>0</v>
      </c>
      <c r="H319" s="23">
        <v>3.2</v>
      </c>
      <c r="I319" s="24" t="s">
        <v>1456</v>
      </c>
      <c r="J319" s="22">
        <v>0</v>
      </c>
      <c r="K319" s="22">
        <v>0</v>
      </c>
      <c r="L319" s="22">
        <v>0</v>
      </c>
      <c r="M319" s="22">
        <v>0</v>
      </c>
      <c r="N319" s="22">
        <v>0</v>
      </c>
      <c r="O319" s="22">
        <v>0</v>
      </c>
      <c r="P319" s="24" t="s">
        <v>1456</v>
      </c>
      <c r="Q319" s="24" t="s">
        <v>1456</v>
      </c>
      <c r="R319" s="23">
        <v>0</v>
      </c>
      <c r="S319" s="22">
        <v>0</v>
      </c>
      <c r="T319" s="24"/>
      <c r="U319" s="23">
        <v>0</v>
      </c>
      <c r="V319" s="23">
        <v>0</v>
      </c>
      <c r="W319" s="23">
        <v>0</v>
      </c>
      <c r="X319" s="23">
        <v>0</v>
      </c>
      <c r="Y319" s="23">
        <v>0</v>
      </c>
      <c r="Z319" s="23">
        <v>0</v>
      </c>
      <c r="AA319" s="23">
        <v>0</v>
      </c>
      <c r="AB319" s="23">
        <v>0</v>
      </c>
      <c r="AC319" s="23">
        <v>0</v>
      </c>
      <c r="AD319" s="23">
        <v>0</v>
      </c>
      <c r="AE319" s="23">
        <v>0</v>
      </c>
      <c r="AF319" s="23">
        <v>0</v>
      </c>
      <c r="AG319" s="23">
        <v>0</v>
      </c>
      <c r="AH319" s="24" t="s">
        <v>1456</v>
      </c>
      <c r="AI319" s="22">
        <v>0</v>
      </c>
      <c r="AJ319" s="22">
        <v>0</v>
      </c>
      <c r="AK319" s="24" t="s">
        <v>1456</v>
      </c>
      <c r="AL319" s="24" t="s">
        <v>1456</v>
      </c>
      <c r="AM319" s="24" t="s">
        <v>1456</v>
      </c>
      <c r="AN319" s="22">
        <v>0</v>
      </c>
      <c r="AO319" s="22">
        <v>82</v>
      </c>
      <c r="AP319" s="22">
        <v>18</v>
      </c>
      <c r="AQ319" s="22">
        <v>2984</v>
      </c>
      <c r="AR319" s="22">
        <v>0</v>
      </c>
      <c r="AS319" s="22">
        <v>0</v>
      </c>
      <c r="AT319" s="22">
        <v>0</v>
      </c>
      <c r="AU319" s="22">
        <v>0</v>
      </c>
      <c r="AV319" s="22">
        <v>0</v>
      </c>
      <c r="AW319" s="22">
        <v>0</v>
      </c>
      <c r="AX319" s="22">
        <v>0</v>
      </c>
      <c r="AY319" s="22">
        <v>0</v>
      </c>
      <c r="AZ319" s="24" t="s">
        <v>1735</v>
      </c>
      <c r="BA319" s="22">
        <v>4</v>
      </c>
      <c r="BB319" s="22">
        <v>4</v>
      </c>
      <c r="BC319" s="22">
        <v>300000</v>
      </c>
      <c r="BD319" s="22">
        <v>0</v>
      </c>
      <c r="BE319" s="22">
        <v>0</v>
      </c>
      <c r="BF319" s="22">
        <v>0</v>
      </c>
      <c r="BG319" s="22">
        <v>300000</v>
      </c>
      <c r="BH319" s="22">
        <v>4</v>
      </c>
      <c r="BI319" s="22">
        <v>15</v>
      </c>
      <c r="BJ319" s="22">
        <v>0</v>
      </c>
      <c r="BK319" s="22">
        <v>1</v>
      </c>
      <c r="BL319" s="22">
        <v>4</v>
      </c>
      <c r="BM319" s="22">
        <v>30</v>
      </c>
      <c r="BN319" s="22">
        <v>0</v>
      </c>
      <c r="BO319" s="22">
        <v>0</v>
      </c>
      <c r="BP319" s="22">
        <v>0</v>
      </c>
      <c r="BQ319" s="22">
        <v>0</v>
      </c>
    </row>
    <row r="320" spans="1:69" x14ac:dyDescent="0.35">
      <c r="A320" s="22" t="s">
        <v>114</v>
      </c>
      <c r="B320" s="22" t="s">
        <v>670</v>
      </c>
      <c r="C320" s="22" t="s">
        <v>747</v>
      </c>
      <c r="D320" s="22" t="s">
        <v>748</v>
      </c>
      <c r="E320" s="22">
        <v>1</v>
      </c>
      <c r="F320" s="22">
        <v>25</v>
      </c>
      <c r="G320" s="22">
        <v>0</v>
      </c>
      <c r="H320" s="23">
        <v>4</v>
      </c>
      <c r="I320" s="24" t="s">
        <v>1456</v>
      </c>
      <c r="J320" s="22">
        <v>0</v>
      </c>
      <c r="K320" s="22">
        <v>0</v>
      </c>
      <c r="L320" s="22">
        <v>0</v>
      </c>
      <c r="M320" s="22">
        <v>0</v>
      </c>
      <c r="N320" s="22">
        <v>0</v>
      </c>
      <c r="O320" s="22">
        <v>0</v>
      </c>
      <c r="P320" s="24" t="s">
        <v>1456</v>
      </c>
      <c r="Q320" s="24" t="s">
        <v>1456</v>
      </c>
      <c r="R320" s="23">
        <v>0</v>
      </c>
      <c r="S320" s="22">
        <v>0</v>
      </c>
      <c r="T320" s="24"/>
      <c r="U320" s="23">
        <v>0</v>
      </c>
      <c r="V320" s="23">
        <v>0</v>
      </c>
      <c r="W320" s="23">
        <v>0</v>
      </c>
      <c r="X320" s="23">
        <v>0</v>
      </c>
      <c r="Y320" s="23">
        <v>0</v>
      </c>
      <c r="Z320" s="23">
        <v>0</v>
      </c>
      <c r="AA320" s="23">
        <v>0</v>
      </c>
      <c r="AB320" s="23">
        <v>0</v>
      </c>
      <c r="AC320" s="23">
        <v>0</v>
      </c>
      <c r="AD320" s="23">
        <v>0</v>
      </c>
      <c r="AE320" s="23">
        <v>0</v>
      </c>
      <c r="AF320" s="23">
        <v>0</v>
      </c>
      <c r="AG320" s="23">
        <v>0</v>
      </c>
      <c r="AH320" s="24" t="s">
        <v>1457</v>
      </c>
      <c r="AI320" s="22">
        <v>3</v>
      </c>
      <c r="AJ320" s="22">
        <v>3</v>
      </c>
      <c r="AK320" s="24" t="s">
        <v>1457</v>
      </c>
      <c r="AL320" s="24" t="s">
        <v>1457</v>
      </c>
      <c r="AM320" s="24" t="s">
        <v>1456</v>
      </c>
      <c r="AN320" s="22">
        <v>0</v>
      </c>
      <c r="AO320" s="22">
        <v>93</v>
      </c>
      <c r="AP320" s="22">
        <v>50</v>
      </c>
      <c r="AQ320" s="22">
        <v>5200</v>
      </c>
      <c r="AR320" s="22">
        <v>0</v>
      </c>
      <c r="AS320" s="22">
        <v>0</v>
      </c>
      <c r="AT320" s="22">
        <v>0</v>
      </c>
      <c r="AU320" s="22">
        <v>0</v>
      </c>
      <c r="AV320" s="22">
        <v>0</v>
      </c>
      <c r="AW320" s="22">
        <v>0</v>
      </c>
      <c r="AX320" s="22">
        <v>0</v>
      </c>
      <c r="AY320" s="22">
        <v>0</v>
      </c>
      <c r="AZ320" s="24"/>
      <c r="BA320" s="22">
        <v>3</v>
      </c>
      <c r="BB320" s="22">
        <v>3</v>
      </c>
      <c r="BC320" s="22">
        <v>96500</v>
      </c>
      <c r="BD320" s="22">
        <v>0</v>
      </c>
      <c r="BE320" s="22">
        <v>0</v>
      </c>
      <c r="BF320" s="22">
        <v>0</v>
      </c>
      <c r="BG320" s="22">
        <v>96500</v>
      </c>
      <c r="BH320" s="22">
        <v>0</v>
      </c>
      <c r="BI320" s="22">
        <v>10</v>
      </c>
      <c r="BJ320" s="22">
        <v>0</v>
      </c>
      <c r="BK320" s="22">
        <v>0</v>
      </c>
      <c r="BL320" s="22">
        <v>0</v>
      </c>
      <c r="BM320" s="22">
        <v>0</v>
      </c>
      <c r="BN320" s="22">
        <v>0</v>
      </c>
      <c r="BO320" s="22">
        <v>0</v>
      </c>
      <c r="BP320" s="22">
        <v>0</v>
      </c>
      <c r="BQ320" s="22">
        <v>0</v>
      </c>
    </row>
    <row r="321" spans="1:69" x14ac:dyDescent="0.35">
      <c r="A321" s="22" t="s">
        <v>114</v>
      </c>
      <c r="B321" s="22" t="s">
        <v>670</v>
      </c>
      <c r="C321" s="22" t="s">
        <v>749</v>
      </c>
      <c r="D321" s="22" t="s">
        <v>750</v>
      </c>
      <c r="E321" s="22">
        <v>1.5</v>
      </c>
      <c r="F321" s="22">
        <v>54</v>
      </c>
      <c r="G321" s="22">
        <v>0</v>
      </c>
      <c r="H321" s="23">
        <v>5.29</v>
      </c>
      <c r="I321" s="24" t="s">
        <v>1456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0</v>
      </c>
      <c r="P321" s="24" t="s">
        <v>1456</v>
      </c>
      <c r="Q321" s="24" t="s">
        <v>1456</v>
      </c>
      <c r="R321" s="23">
        <v>0</v>
      </c>
      <c r="S321" s="22">
        <v>0</v>
      </c>
      <c r="T321" s="24"/>
      <c r="U321" s="23">
        <v>0</v>
      </c>
      <c r="V321" s="23">
        <v>0</v>
      </c>
      <c r="W321" s="23">
        <v>0</v>
      </c>
      <c r="X321" s="23">
        <v>0</v>
      </c>
      <c r="Y321" s="23">
        <v>23</v>
      </c>
      <c r="Z321" s="23">
        <v>23</v>
      </c>
      <c r="AA321" s="23">
        <v>0</v>
      </c>
      <c r="AB321" s="23">
        <v>0</v>
      </c>
      <c r="AC321" s="23">
        <v>0</v>
      </c>
      <c r="AD321" s="23">
        <v>0</v>
      </c>
      <c r="AE321" s="23">
        <v>0</v>
      </c>
      <c r="AF321" s="23">
        <v>0</v>
      </c>
      <c r="AG321" s="23">
        <v>0</v>
      </c>
      <c r="AH321" s="24" t="s">
        <v>1457</v>
      </c>
      <c r="AI321" s="22">
        <v>3</v>
      </c>
      <c r="AJ321" s="22">
        <v>3</v>
      </c>
      <c r="AK321" s="24" t="s">
        <v>1457</v>
      </c>
      <c r="AL321" s="24" t="s">
        <v>1457</v>
      </c>
      <c r="AM321" s="24" t="s">
        <v>1456</v>
      </c>
      <c r="AN321" s="22">
        <v>0</v>
      </c>
      <c r="AO321" s="22">
        <v>240</v>
      </c>
      <c r="AP321" s="22">
        <v>41</v>
      </c>
      <c r="AQ321" s="22">
        <v>7400</v>
      </c>
      <c r="AR321" s="22">
        <v>0</v>
      </c>
      <c r="AS321" s="22">
        <v>0</v>
      </c>
      <c r="AT321" s="22">
        <v>0</v>
      </c>
      <c r="AU321" s="22">
        <v>0</v>
      </c>
      <c r="AV321" s="22">
        <v>0</v>
      </c>
      <c r="AW321" s="22">
        <v>0</v>
      </c>
      <c r="AX321" s="22">
        <v>0</v>
      </c>
      <c r="AY321" s="22">
        <v>0</v>
      </c>
      <c r="AZ321" s="24" t="s">
        <v>1736</v>
      </c>
      <c r="BA321" s="22">
        <v>10</v>
      </c>
      <c r="BB321" s="22">
        <v>10</v>
      </c>
      <c r="BC321" s="22">
        <v>1300000</v>
      </c>
      <c r="BD321" s="22">
        <v>0</v>
      </c>
      <c r="BE321" s="22">
        <v>0</v>
      </c>
      <c r="BF321" s="22">
        <v>0</v>
      </c>
      <c r="BG321" s="22">
        <v>1300000</v>
      </c>
      <c r="BH321" s="22">
        <v>0</v>
      </c>
      <c r="BI321" s="22">
        <v>30</v>
      </c>
      <c r="BJ321" s="22">
        <v>0</v>
      </c>
      <c r="BK321" s="22">
        <v>0</v>
      </c>
      <c r="BL321" s="22">
        <v>0</v>
      </c>
      <c r="BM321" s="22">
        <v>0</v>
      </c>
      <c r="BN321" s="22">
        <v>0</v>
      </c>
      <c r="BO321" s="22">
        <v>0</v>
      </c>
      <c r="BP321" s="22">
        <v>0</v>
      </c>
      <c r="BQ321" s="22">
        <v>0</v>
      </c>
    </row>
    <row r="322" spans="1:69" x14ac:dyDescent="0.35">
      <c r="A322" s="22" t="s">
        <v>114</v>
      </c>
      <c r="B322" s="22" t="s">
        <v>670</v>
      </c>
      <c r="C322" s="22" t="s">
        <v>751</v>
      </c>
      <c r="D322" s="22" t="s">
        <v>752</v>
      </c>
      <c r="E322" s="22">
        <v>1</v>
      </c>
      <c r="F322" s="22">
        <v>25</v>
      </c>
      <c r="G322" s="22">
        <v>0</v>
      </c>
      <c r="H322" s="23">
        <v>5</v>
      </c>
      <c r="I322" s="24" t="s">
        <v>1456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24" t="s">
        <v>1456</v>
      </c>
      <c r="Q322" s="24" t="s">
        <v>1456</v>
      </c>
      <c r="R322" s="23">
        <v>0</v>
      </c>
      <c r="S322" s="22">
        <v>0</v>
      </c>
      <c r="T322" s="24"/>
      <c r="U322" s="23">
        <v>0</v>
      </c>
      <c r="V322" s="23">
        <v>0</v>
      </c>
      <c r="W322" s="23">
        <v>0</v>
      </c>
      <c r="X322" s="23">
        <v>0</v>
      </c>
      <c r="Y322" s="23">
        <v>0</v>
      </c>
      <c r="Z322" s="23">
        <v>0</v>
      </c>
      <c r="AA322" s="23">
        <v>0</v>
      </c>
      <c r="AB322" s="23">
        <v>0</v>
      </c>
      <c r="AC322" s="23">
        <v>0</v>
      </c>
      <c r="AD322" s="23">
        <v>0</v>
      </c>
      <c r="AE322" s="23">
        <v>0</v>
      </c>
      <c r="AF322" s="23">
        <v>0</v>
      </c>
      <c r="AG322" s="23">
        <v>0</v>
      </c>
      <c r="AH322" s="24" t="s">
        <v>1457</v>
      </c>
      <c r="AI322" s="22">
        <v>12</v>
      </c>
      <c r="AJ322" s="22">
        <v>12</v>
      </c>
      <c r="AK322" s="24" t="s">
        <v>1457</v>
      </c>
      <c r="AL322" s="24" t="s">
        <v>1457</v>
      </c>
      <c r="AM322" s="24" t="s">
        <v>1457</v>
      </c>
      <c r="AN322" s="22">
        <v>20</v>
      </c>
      <c r="AO322" s="22">
        <v>127</v>
      </c>
      <c r="AP322" s="22">
        <v>35</v>
      </c>
      <c r="AQ322" s="22">
        <v>3191.5</v>
      </c>
      <c r="AR322" s="22">
        <v>0</v>
      </c>
      <c r="AS322" s="22">
        <v>0</v>
      </c>
      <c r="AT322" s="22">
        <v>0</v>
      </c>
      <c r="AU322" s="22">
        <v>0</v>
      </c>
      <c r="AV322" s="22">
        <v>0</v>
      </c>
      <c r="AW322" s="22">
        <v>0</v>
      </c>
      <c r="AX322" s="22">
        <v>0</v>
      </c>
      <c r="AY322" s="22">
        <v>0</v>
      </c>
      <c r="AZ322" s="24"/>
      <c r="BA322" s="22">
        <v>12</v>
      </c>
      <c r="BB322" s="22">
        <v>10</v>
      </c>
      <c r="BC322" s="22">
        <v>644400</v>
      </c>
      <c r="BD322" s="22">
        <v>0</v>
      </c>
      <c r="BE322" s="22">
        <v>0</v>
      </c>
      <c r="BF322" s="22">
        <v>0</v>
      </c>
      <c r="BG322" s="22">
        <v>644400</v>
      </c>
      <c r="BH322" s="22">
        <v>2</v>
      </c>
      <c r="BI322" s="22">
        <v>11</v>
      </c>
      <c r="BJ322" s="22">
        <v>0</v>
      </c>
      <c r="BK322" s="22">
        <v>0</v>
      </c>
      <c r="BL322" s="22">
        <v>0</v>
      </c>
      <c r="BM322" s="22">
        <v>0</v>
      </c>
      <c r="BN322" s="22">
        <v>0</v>
      </c>
      <c r="BO322" s="22">
        <v>0</v>
      </c>
      <c r="BP322" s="22">
        <v>0</v>
      </c>
      <c r="BQ322" s="22">
        <v>0</v>
      </c>
    </row>
    <row r="323" spans="1:69" x14ac:dyDescent="0.35">
      <c r="A323" s="22" t="s">
        <v>114</v>
      </c>
      <c r="B323" s="22" t="s">
        <v>670</v>
      </c>
      <c r="C323" s="22" t="s">
        <v>753</v>
      </c>
      <c r="D323" s="22" t="s">
        <v>754</v>
      </c>
      <c r="E323" s="22">
        <v>1</v>
      </c>
      <c r="F323" s="22">
        <v>169</v>
      </c>
      <c r="G323" s="22">
        <v>0</v>
      </c>
      <c r="H323" s="23">
        <v>7</v>
      </c>
      <c r="I323" s="24" t="s">
        <v>1456</v>
      </c>
      <c r="J323" s="22">
        <v>0</v>
      </c>
      <c r="K323" s="22">
        <v>0</v>
      </c>
      <c r="L323" s="22">
        <v>0</v>
      </c>
      <c r="M323" s="22">
        <v>0</v>
      </c>
      <c r="N323" s="22">
        <v>0</v>
      </c>
      <c r="O323" s="22">
        <v>0</v>
      </c>
      <c r="P323" s="24" t="s">
        <v>1456</v>
      </c>
      <c r="Q323" s="24" t="s">
        <v>1456</v>
      </c>
      <c r="R323" s="23">
        <v>0</v>
      </c>
      <c r="S323" s="22">
        <v>0</v>
      </c>
      <c r="T323" s="24"/>
      <c r="U323" s="23">
        <v>0</v>
      </c>
      <c r="V323" s="23">
        <v>0</v>
      </c>
      <c r="W323" s="23">
        <v>0</v>
      </c>
      <c r="X323" s="23">
        <v>0</v>
      </c>
      <c r="Y323" s="23">
        <v>0</v>
      </c>
      <c r="Z323" s="23">
        <v>0</v>
      </c>
      <c r="AA323" s="23">
        <v>0</v>
      </c>
      <c r="AB323" s="23">
        <v>0</v>
      </c>
      <c r="AC323" s="23">
        <v>0</v>
      </c>
      <c r="AD323" s="23">
        <v>0</v>
      </c>
      <c r="AE323" s="23">
        <v>0</v>
      </c>
      <c r="AF323" s="23">
        <v>0</v>
      </c>
      <c r="AG323" s="23">
        <v>0</v>
      </c>
      <c r="AH323" s="24" t="s">
        <v>1457</v>
      </c>
      <c r="AI323" s="22">
        <v>4</v>
      </c>
      <c r="AJ323" s="22">
        <v>4</v>
      </c>
      <c r="AK323" s="24" t="s">
        <v>1456</v>
      </c>
      <c r="AL323" s="24" t="s">
        <v>1457</v>
      </c>
      <c r="AM323" s="24" t="s">
        <v>1456</v>
      </c>
      <c r="AN323" s="22">
        <v>0</v>
      </c>
      <c r="AO323" s="22">
        <v>144</v>
      </c>
      <c r="AP323" s="22">
        <v>66</v>
      </c>
      <c r="AQ323" s="22">
        <v>5361</v>
      </c>
      <c r="AR323" s="22">
        <v>0</v>
      </c>
      <c r="AS323" s="22">
        <v>0</v>
      </c>
      <c r="AT323" s="22">
        <v>0</v>
      </c>
      <c r="AU323" s="22">
        <v>0</v>
      </c>
      <c r="AV323" s="22">
        <v>0</v>
      </c>
      <c r="AW323" s="22">
        <v>0</v>
      </c>
      <c r="AX323" s="22">
        <v>0</v>
      </c>
      <c r="AY323" s="22">
        <v>0</v>
      </c>
      <c r="AZ323" s="24"/>
      <c r="BA323" s="22">
        <v>3</v>
      </c>
      <c r="BB323" s="22">
        <v>3</v>
      </c>
      <c r="BC323" s="22">
        <v>28000</v>
      </c>
      <c r="BD323" s="22">
        <v>0</v>
      </c>
      <c r="BE323" s="22">
        <v>0</v>
      </c>
      <c r="BF323" s="22">
        <v>0</v>
      </c>
      <c r="BG323" s="22">
        <v>28000</v>
      </c>
      <c r="BH323" s="22">
        <v>3</v>
      </c>
      <c r="BI323" s="22">
        <v>2</v>
      </c>
      <c r="BJ323" s="22">
        <v>1</v>
      </c>
      <c r="BK323" s="22">
        <v>0</v>
      </c>
      <c r="BL323" s="22">
        <v>0</v>
      </c>
      <c r="BM323" s="22">
        <v>0</v>
      </c>
      <c r="BN323" s="22">
        <v>0</v>
      </c>
      <c r="BO323" s="22">
        <v>0</v>
      </c>
      <c r="BP323" s="22">
        <v>0</v>
      </c>
      <c r="BQ323" s="22">
        <v>0</v>
      </c>
    </row>
    <row r="324" spans="1:69" x14ac:dyDescent="0.35">
      <c r="A324" s="22" t="s">
        <v>114</v>
      </c>
      <c r="B324" s="22" t="s">
        <v>670</v>
      </c>
      <c r="C324" s="22" t="s">
        <v>755</v>
      </c>
      <c r="D324" s="22" t="s">
        <v>756</v>
      </c>
      <c r="E324" s="22">
        <v>1</v>
      </c>
      <c r="F324" s="22">
        <v>54</v>
      </c>
      <c r="G324" s="22">
        <v>0</v>
      </c>
      <c r="H324" s="23">
        <v>4</v>
      </c>
      <c r="I324" s="24" t="s">
        <v>1456</v>
      </c>
      <c r="J324" s="22">
        <v>0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  <c r="P324" s="24" t="s">
        <v>1456</v>
      </c>
      <c r="Q324" s="24" t="s">
        <v>1456</v>
      </c>
      <c r="R324" s="23">
        <v>0</v>
      </c>
      <c r="S324" s="22">
        <v>0</v>
      </c>
      <c r="T324" s="24"/>
      <c r="U324" s="23">
        <v>0</v>
      </c>
      <c r="V324" s="23">
        <v>0</v>
      </c>
      <c r="W324" s="23">
        <v>0</v>
      </c>
      <c r="X324" s="23">
        <v>0</v>
      </c>
      <c r="Y324" s="23">
        <v>0</v>
      </c>
      <c r="Z324" s="23">
        <v>0</v>
      </c>
      <c r="AA324" s="23">
        <v>0</v>
      </c>
      <c r="AB324" s="23">
        <v>0</v>
      </c>
      <c r="AC324" s="23">
        <v>0</v>
      </c>
      <c r="AD324" s="23">
        <v>0</v>
      </c>
      <c r="AE324" s="23">
        <v>0</v>
      </c>
      <c r="AF324" s="23">
        <v>0</v>
      </c>
      <c r="AG324" s="23">
        <v>0</v>
      </c>
      <c r="AH324" s="24" t="s">
        <v>1456</v>
      </c>
      <c r="AI324" s="22">
        <v>0</v>
      </c>
      <c r="AJ324" s="22">
        <v>0</v>
      </c>
      <c r="AK324" s="24" t="s">
        <v>1456</v>
      </c>
      <c r="AL324" s="24" t="s">
        <v>1456</v>
      </c>
      <c r="AM324" s="24" t="s">
        <v>1456</v>
      </c>
      <c r="AN324" s="22">
        <v>0</v>
      </c>
      <c r="AO324" s="22">
        <v>111</v>
      </c>
      <c r="AP324" s="22">
        <v>26</v>
      </c>
      <c r="AQ324" s="22">
        <v>5367</v>
      </c>
      <c r="AR324" s="22">
        <v>0</v>
      </c>
      <c r="AS324" s="22">
        <v>0</v>
      </c>
      <c r="AT324" s="22">
        <v>0</v>
      </c>
      <c r="AU324" s="22">
        <v>0</v>
      </c>
      <c r="AV324" s="22">
        <v>0</v>
      </c>
      <c r="AW324" s="22">
        <v>0</v>
      </c>
      <c r="AX324" s="22">
        <v>0</v>
      </c>
      <c r="AY324" s="22">
        <v>0</v>
      </c>
      <c r="AZ324" s="24"/>
      <c r="BA324" s="22">
        <v>0</v>
      </c>
      <c r="BB324" s="22">
        <v>0</v>
      </c>
      <c r="BC324" s="22">
        <v>0</v>
      </c>
      <c r="BD324" s="22">
        <v>0</v>
      </c>
      <c r="BE324" s="22">
        <v>0</v>
      </c>
      <c r="BF324" s="22">
        <v>0</v>
      </c>
      <c r="BG324" s="22">
        <v>0</v>
      </c>
      <c r="BH324" s="22">
        <v>0</v>
      </c>
      <c r="BI324" s="22">
        <v>0</v>
      </c>
      <c r="BJ324" s="22">
        <v>0</v>
      </c>
      <c r="BK324" s="22">
        <v>0</v>
      </c>
      <c r="BL324" s="22">
        <v>0</v>
      </c>
      <c r="BM324" s="22">
        <v>0</v>
      </c>
      <c r="BN324" s="22">
        <v>0</v>
      </c>
      <c r="BO324" s="22">
        <v>0</v>
      </c>
      <c r="BP324" s="22">
        <v>0</v>
      </c>
      <c r="BQ324" s="22">
        <v>0</v>
      </c>
    </row>
    <row r="325" spans="1:69" x14ac:dyDescent="0.35">
      <c r="A325" s="22" t="s">
        <v>114</v>
      </c>
      <c r="B325" s="22" t="s">
        <v>670</v>
      </c>
      <c r="C325" s="22" t="s">
        <v>757</v>
      </c>
      <c r="D325" s="22" t="s">
        <v>758</v>
      </c>
      <c r="E325" s="22">
        <v>1</v>
      </c>
      <c r="F325" s="22">
        <v>106</v>
      </c>
      <c r="G325" s="22">
        <v>0</v>
      </c>
      <c r="H325" s="23">
        <v>5</v>
      </c>
      <c r="I325" s="24" t="s">
        <v>1456</v>
      </c>
      <c r="J325" s="22">
        <v>0</v>
      </c>
      <c r="K325" s="22">
        <v>0</v>
      </c>
      <c r="L325" s="22">
        <v>0</v>
      </c>
      <c r="M325" s="22">
        <v>0</v>
      </c>
      <c r="N325" s="22">
        <v>0</v>
      </c>
      <c r="O325" s="22">
        <v>0</v>
      </c>
      <c r="P325" s="24" t="s">
        <v>1456</v>
      </c>
      <c r="Q325" s="24" t="s">
        <v>1456</v>
      </c>
      <c r="R325" s="23">
        <v>0</v>
      </c>
      <c r="S325" s="22">
        <v>0</v>
      </c>
      <c r="T325" s="24"/>
      <c r="U325" s="23">
        <v>0</v>
      </c>
      <c r="V325" s="23">
        <v>0</v>
      </c>
      <c r="W325" s="23">
        <v>0</v>
      </c>
      <c r="X325" s="23">
        <v>0</v>
      </c>
      <c r="Y325" s="23">
        <v>0</v>
      </c>
      <c r="Z325" s="23">
        <v>0</v>
      </c>
      <c r="AA325" s="23">
        <v>0</v>
      </c>
      <c r="AB325" s="23">
        <v>0</v>
      </c>
      <c r="AC325" s="23">
        <v>0</v>
      </c>
      <c r="AD325" s="23">
        <v>4</v>
      </c>
      <c r="AE325" s="23">
        <v>0</v>
      </c>
      <c r="AF325" s="23">
        <v>4</v>
      </c>
      <c r="AG325" s="23">
        <v>0</v>
      </c>
      <c r="AH325" s="24" t="s">
        <v>1457</v>
      </c>
      <c r="AI325" s="22">
        <v>12</v>
      </c>
      <c r="AJ325" s="22">
        <v>12</v>
      </c>
      <c r="AK325" s="24" t="s">
        <v>1456</v>
      </c>
      <c r="AL325" s="24" t="s">
        <v>1457</v>
      </c>
      <c r="AM325" s="24" t="s">
        <v>1457</v>
      </c>
      <c r="AN325" s="22">
        <v>4</v>
      </c>
      <c r="AO325" s="22">
        <v>364</v>
      </c>
      <c r="AP325" s="22">
        <v>153</v>
      </c>
      <c r="AQ325" s="22">
        <v>9940</v>
      </c>
      <c r="AR325" s="22">
        <v>0</v>
      </c>
      <c r="AS325" s="22">
        <v>0</v>
      </c>
      <c r="AT325" s="22">
        <v>0</v>
      </c>
      <c r="AU325" s="22">
        <v>0</v>
      </c>
      <c r="AV325" s="22">
        <v>0</v>
      </c>
      <c r="AW325" s="22">
        <v>0</v>
      </c>
      <c r="AX325" s="22">
        <v>0</v>
      </c>
      <c r="AY325" s="22">
        <v>0</v>
      </c>
      <c r="AZ325" s="24"/>
      <c r="BA325" s="22">
        <v>5</v>
      </c>
      <c r="BB325" s="22">
        <v>5</v>
      </c>
      <c r="BC325" s="22">
        <v>400000</v>
      </c>
      <c r="BD325" s="22">
        <v>0</v>
      </c>
      <c r="BE325" s="22">
        <v>0</v>
      </c>
      <c r="BF325" s="22">
        <v>0</v>
      </c>
      <c r="BG325" s="22">
        <v>400000</v>
      </c>
      <c r="BH325" s="22">
        <v>0</v>
      </c>
      <c r="BI325" s="22">
        <v>15</v>
      </c>
      <c r="BJ325" s="22">
        <v>0</v>
      </c>
      <c r="BK325" s="22">
        <v>0</v>
      </c>
      <c r="BL325" s="22">
        <v>0</v>
      </c>
      <c r="BM325" s="22">
        <v>0</v>
      </c>
      <c r="BN325" s="22">
        <v>0</v>
      </c>
      <c r="BO325" s="22">
        <v>0</v>
      </c>
      <c r="BP325" s="22">
        <v>0</v>
      </c>
      <c r="BQ325" s="22">
        <v>0</v>
      </c>
    </row>
    <row r="326" spans="1:69" x14ac:dyDescent="0.35">
      <c r="A326" s="22" t="s">
        <v>114</v>
      </c>
      <c r="B326" s="22" t="s">
        <v>670</v>
      </c>
      <c r="C326" s="22" t="s">
        <v>759</v>
      </c>
      <c r="D326" s="22" t="s">
        <v>760</v>
      </c>
      <c r="E326" s="22">
        <v>1</v>
      </c>
      <c r="F326" s="22">
        <v>29</v>
      </c>
      <c r="G326" s="22">
        <v>0</v>
      </c>
      <c r="H326" s="23">
        <v>3</v>
      </c>
      <c r="I326" s="24" t="s">
        <v>1456</v>
      </c>
      <c r="J326" s="22">
        <v>0</v>
      </c>
      <c r="K326" s="22">
        <v>0</v>
      </c>
      <c r="L326" s="22">
        <v>0</v>
      </c>
      <c r="M326" s="22">
        <v>0</v>
      </c>
      <c r="N326" s="22">
        <v>0</v>
      </c>
      <c r="O326" s="22">
        <v>0</v>
      </c>
      <c r="P326" s="24" t="s">
        <v>1456</v>
      </c>
      <c r="Q326" s="24" t="s">
        <v>1456</v>
      </c>
      <c r="R326" s="23">
        <v>0</v>
      </c>
      <c r="S326" s="22">
        <v>0</v>
      </c>
      <c r="T326" s="24"/>
      <c r="U326" s="23">
        <v>0</v>
      </c>
      <c r="V326" s="23">
        <v>0</v>
      </c>
      <c r="W326" s="23">
        <v>0</v>
      </c>
      <c r="X326" s="23">
        <v>0</v>
      </c>
      <c r="Y326" s="23">
        <v>0</v>
      </c>
      <c r="Z326" s="23">
        <v>0</v>
      </c>
      <c r="AA326" s="23">
        <v>0</v>
      </c>
      <c r="AB326" s="23">
        <v>0</v>
      </c>
      <c r="AC326" s="23">
        <v>0</v>
      </c>
      <c r="AD326" s="23">
        <v>3</v>
      </c>
      <c r="AE326" s="23">
        <v>0</v>
      </c>
      <c r="AF326" s="23">
        <v>3</v>
      </c>
      <c r="AG326" s="23">
        <v>0</v>
      </c>
      <c r="AH326" s="24" t="s">
        <v>1457</v>
      </c>
      <c r="AI326" s="22">
        <v>8</v>
      </c>
      <c r="AJ326" s="22">
        <v>9</v>
      </c>
      <c r="AK326" s="24" t="s">
        <v>1456</v>
      </c>
      <c r="AL326" s="24" t="s">
        <v>1457</v>
      </c>
      <c r="AM326" s="24" t="s">
        <v>1457</v>
      </c>
      <c r="AN326" s="22">
        <v>7</v>
      </c>
      <c r="AO326" s="22">
        <v>178</v>
      </c>
      <c r="AP326" s="22">
        <v>71</v>
      </c>
      <c r="AQ326" s="22">
        <v>9000</v>
      </c>
      <c r="AR326" s="22">
        <v>0</v>
      </c>
      <c r="AS326" s="22">
        <v>0</v>
      </c>
      <c r="AT326" s="22">
        <v>0</v>
      </c>
      <c r="AU326" s="22">
        <v>0</v>
      </c>
      <c r="AV326" s="22">
        <v>0</v>
      </c>
      <c r="AW326" s="22">
        <v>0</v>
      </c>
      <c r="AX326" s="22">
        <v>0</v>
      </c>
      <c r="AY326" s="22">
        <v>0</v>
      </c>
      <c r="AZ326" s="24" t="s">
        <v>1737</v>
      </c>
      <c r="BA326" s="22">
        <v>17</v>
      </c>
      <c r="BB326" s="22">
        <v>17</v>
      </c>
      <c r="BC326" s="22">
        <v>265000</v>
      </c>
      <c r="BD326" s="22">
        <v>0</v>
      </c>
      <c r="BE326" s="22">
        <v>0</v>
      </c>
      <c r="BF326" s="22">
        <v>0</v>
      </c>
      <c r="BG326" s="22">
        <v>265000</v>
      </c>
      <c r="BH326" s="22">
        <v>5</v>
      </c>
      <c r="BI326" s="22">
        <v>8</v>
      </c>
      <c r="BJ326" s="22">
        <v>0</v>
      </c>
      <c r="BK326" s="22">
        <v>0</v>
      </c>
      <c r="BL326" s="22">
        <v>0</v>
      </c>
      <c r="BM326" s="22">
        <v>0</v>
      </c>
      <c r="BN326" s="22">
        <v>0</v>
      </c>
      <c r="BO326" s="22">
        <v>0</v>
      </c>
      <c r="BP326" s="22">
        <v>0</v>
      </c>
      <c r="BQ326" s="22">
        <v>0</v>
      </c>
    </row>
    <row r="327" spans="1:69" x14ac:dyDescent="0.35">
      <c r="A327" s="22" t="s">
        <v>114</v>
      </c>
      <c r="B327" s="22" t="s">
        <v>670</v>
      </c>
      <c r="C327" s="22" t="s">
        <v>761</v>
      </c>
      <c r="D327" s="22" t="s">
        <v>762</v>
      </c>
      <c r="E327" s="22">
        <v>1</v>
      </c>
      <c r="F327" s="22">
        <v>52</v>
      </c>
      <c r="G327" s="22">
        <v>0</v>
      </c>
      <c r="H327" s="23">
        <v>4.3</v>
      </c>
      <c r="I327" s="24" t="s">
        <v>1456</v>
      </c>
      <c r="J327" s="22">
        <v>0</v>
      </c>
      <c r="K327" s="22">
        <v>0</v>
      </c>
      <c r="L327" s="22">
        <v>0</v>
      </c>
      <c r="M327" s="22">
        <v>0</v>
      </c>
      <c r="N327" s="22">
        <v>0</v>
      </c>
      <c r="O327" s="22">
        <v>0</v>
      </c>
      <c r="P327" s="24" t="s">
        <v>1456</v>
      </c>
      <c r="Q327" s="24" t="s">
        <v>1456</v>
      </c>
      <c r="R327" s="23">
        <v>0</v>
      </c>
      <c r="S327" s="22">
        <v>0</v>
      </c>
      <c r="T327" s="24"/>
      <c r="U327" s="23">
        <v>0</v>
      </c>
      <c r="V327" s="23">
        <v>0</v>
      </c>
      <c r="W327" s="23">
        <v>0</v>
      </c>
      <c r="X327" s="23">
        <v>0</v>
      </c>
      <c r="Y327" s="23">
        <v>0</v>
      </c>
      <c r="Z327" s="23">
        <v>0</v>
      </c>
      <c r="AA327" s="23">
        <v>0</v>
      </c>
      <c r="AB327" s="23">
        <v>0</v>
      </c>
      <c r="AC327" s="23">
        <v>0</v>
      </c>
      <c r="AD327" s="23">
        <v>0</v>
      </c>
      <c r="AE327" s="23">
        <v>0</v>
      </c>
      <c r="AF327" s="23">
        <v>0</v>
      </c>
      <c r="AG327" s="23">
        <v>0</v>
      </c>
      <c r="AH327" s="24" t="s">
        <v>1457</v>
      </c>
      <c r="AI327" s="22">
        <v>2</v>
      </c>
      <c r="AJ327" s="22">
        <v>2</v>
      </c>
      <c r="AK327" s="24" t="s">
        <v>1457</v>
      </c>
      <c r="AL327" s="24" t="s">
        <v>1457</v>
      </c>
      <c r="AM327" s="24" t="s">
        <v>1456</v>
      </c>
      <c r="AN327" s="22">
        <v>0</v>
      </c>
      <c r="AO327" s="22">
        <v>68</v>
      </c>
      <c r="AP327" s="22">
        <v>30</v>
      </c>
      <c r="AQ327" s="22">
        <v>3230.44</v>
      </c>
      <c r="AR327" s="22">
        <v>0</v>
      </c>
      <c r="AS327" s="22">
        <v>0</v>
      </c>
      <c r="AT327" s="22">
        <v>0</v>
      </c>
      <c r="AU327" s="22">
        <v>0</v>
      </c>
      <c r="AV327" s="22">
        <v>0</v>
      </c>
      <c r="AW327" s="22">
        <v>0</v>
      </c>
      <c r="AX327" s="22">
        <v>0</v>
      </c>
      <c r="AY327" s="22">
        <v>0</v>
      </c>
      <c r="AZ327" s="24" t="s">
        <v>1738</v>
      </c>
      <c r="BA327" s="22">
        <v>2</v>
      </c>
      <c r="BB327" s="22">
        <v>2</v>
      </c>
      <c r="BC327" s="22">
        <v>615600</v>
      </c>
      <c r="BD327" s="22">
        <v>0</v>
      </c>
      <c r="BE327" s="22">
        <v>0</v>
      </c>
      <c r="BF327" s="22">
        <v>0</v>
      </c>
      <c r="BG327" s="22">
        <v>615600</v>
      </c>
      <c r="BH327" s="22">
        <v>3</v>
      </c>
      <c r="BI327" s="22">
        <v>45</v>
      </c>
      <c r="BJ327" s="22">
        <v>0</v>
      </c>
      <c r="BK327" s="22">
        <v>0</v>
      </c>
      <c r="BL327" s="22">
        <v>0</v>
      </c>
      <c r="BM327" s="22">
        <v>0</v>
      </c>
      <c r="BN327" s="22">
        <v>0</v>
      </c>
      <c r="BO327" s="22">
        <v>0</v>
      </c>
      <c r="BP327" s="22">
        <v>0</v>
      </c>
      <c r="BQ327" s="22">
        <v>0</v>
      </c>
    </row>
    <row r="328" spans="1:69" x14ac:dyDescent="0.35">
      <c r="A328" s="22" t="s">
        <v>114</v>
      </c>
      <c r="B328" s="22" t="s">
        <v>670</v>
      </c>
      <c r="C328" s="22" t="s">
        <v>763</v>
      </c>
      <c r="D328" s="22" t="s">
        <v>764</v>
      </c>
      <c r="E328" s="22">
        <v>1</v>
      </c>
      <c r="F328" s="22">
        <v>45</v>
      </c>
      <c r="G328" s="22">
        <v>0</v>
      </c>
      <c r="H328" s="23">
        <v>9</v>
      </c>
      <c r="I328" s="24" t="s">
        <v>1456</v>
      </c>
      <c r="J328" s="22">
        <v>0</v>
      </c>
      <c r="K328" s="22">
        <v>0</v>
      </c>
      <c r="L328" s="22">
        <v>0</v>
      </c>
      <c r="M328" s="22">
        <v>0</v>
      </c>
      <c r="N328" s="22">
        <v>0</v>
      </c>
      <c r="O328" s="22">
        <v>0</v>
      </c>
      <c r="P328" s="24" t="s">
        <v>1456</v>
      </c>
      <c r="Q328" s="24" t="s">
        <v>1456</v>
      </c>
      <c r="R328" s="23">
        <v>0</v>
      </c>
      <c r="S328" s="22">
        <v>0</v>
      </c>
      <c r="T328" s="24"/>
      <c r="U328" s="23">
        <v>0</v>
      </c>
      <c r="V328" s="23">
        <v>0</v>
      </c>
      <c r="W328" s="23">
        <v>0</v>
      </c>
      <c r="X328" s="23">
        <v>0</v>
      </c>
      <c r="Y328" s="23">
        <v>0</v>
      </c>
      <c r="Z328" s="23">
        <v>0</v>
      </c>
      <c r="AA328" s="23">
        <v>0</v>
      </c>
      <c r="AB328" s="23">
        <v>0</v>
      </c>
      <c r="AC328" s="23">
        <v>0</v>
      </c>
      <c r="AD328" s="23">
        <v>0</v>
      </c>
      <c r="AE328" s="23">
        <v>0</v>
      </c>
      <c r="AF328" s="23">
        <v>0</v>
      </c>
      <c r="AG328" s="23">
        <v>0</v>
      </c>
      <c r="AH328" s="24" t="s">
        <v>1457</v>
      </c>
      <c r="AI328" s="22">
        <v>0</v>
      </c>
      <c r="AJ328" s="22">
        <v>0</v>
      </c>
      <c r="AK328" s="24" t="s">
        <v>1456</v>
      </c>
      <c r="AL328" s="24" t="s">
        <v>1456</v>
      </c>
      <c r="AM328" s="24" t="s">
        <v>1456</v>
      </c>
      <c r="AN328" s="22">
        <v>0</v>
      </c>
      <c r="AO328" s="22">
        <v>85</v>
      </c>
      <c r="AP328" s="22">
        <v>44</v>
      </c>
      <c r="AQ328" s="22">
        <v>3739</v>
      </c>
      <c r="AR328" s="22">
        <v>0</v>
      </c>
      <c r="AS328" s="22">
        <v>0</v>
      </c>
      <c r="AT328" s="22">
        <v>0</v>
      </c>
      <c r="AU328" s="22">
        <v>0</v>
      </c>
      <c r="AV328" s="22">
        <v>0</v>
      </c>
      <c r="AW328" s="22">
        <v>0</v>
      </c>
      <c r="AX328" s="22">
        <v>0</v>
      </c>
      <c r="AY328" s="22">
        <v>0</v>
      </c>
      <c r="AZ328" s="24"/>
      <c r="BA328" s="22">
        <v>4</v>
      </c>
      <c r="BB328" s="22">
        <v>4</v>
      </c>
      <c r="BC328" s="22">
        <v>430000</v>
      </c>
      <c r="BD328" s="22">
        <v>0</v>
      </c>
      <c r="BE328" s="22">
        <v>0</v>
      </c>
      <c r="BF328" s="22">
        <v>0</v>
      </c>
      <c r="BG328" s="22">
        <v>430000</v>
      </c>
      <c r="BH328" s="22">
        <v>0</v>
      </c>
      <c r="BI328" s="22">
        <v>5</v>
      </c>
      <c r="BJ328" s="22">
        <v>0</v>
      </c>
      <c r="BK328" s="22">
        <v>0</v>
      </c>
      <c r="BL328" s="22">
        <v>0</v>
      </c>
      <c r="BM328" s="22">
        <v>0</v>
      </c>
      <c r="BN328" s="22">
        <v>0</v>
      </c>
      <c r="BO328" s="22">
        <v>0</v>
      </c>
      <c r="BP328" s="22">
        <v>0</v>
      </c>
      <c r="BQ328" s="22">
        <v>0</v>
      </c>
    </row>
    <row r="329" spans="1:69" x14ac:dyDescent="0.35">
      <c r="A329" s="22" t="s">
        <v>114</v>
      </c>
      <c r="B329" s="22" t="s">
        <v>670</v>
      </c>
      <c r="C329" s="22" t="s">
        <v>765</v>
      </c>
      <c r="D329" s="22" t="s">
        <v>766</v>
      </c>
      <c r="E329" s="22">
        <v>1</v>
      </c>
      <c r="F329" s="22">
        <v>108</v>
      </c>
      <c r="G329" s="22">
        <v>0</v>
      </c>
      <c r="H329" s="23">
        <v>4.8</v>
      </c>
      <c r="I329" s="24" t="s">
        <v>1456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0</v>
      </c>
      <c r="P329" s="24" t="s">
        <v>1456</v>
      </c>
      <c r="Q329" s="24" t="s">
        <v>1456</v>
      </c>
      <c r="R329" s="23">
        <v>0</v>
      </c>
      <c r="S329" s="22">
        <v>0</v>
      </c>
      <c r="T329" s="24"/>
      <c r="U329" s="23">
        <v>0</v>
      </c>
      <c r="V329" s="23">
        <v>0</v>
      </c>
      <c r="W329" s="23">
        <v>0</v>
      </c>
      <c r="X329" s="23">
        <v>0</v>
      </c>
      <c r="Y329" s="23">
        <v>0</v>
      </c>
      <c r="Z329" s="23">
        <v>0</v>
      </c>
      <c r="AA329" s="23">
        <v>0</v>
      </c>
      <c r="AB329" s="23">
        <v>0</v>
      </c>
      <c r="AC329" s="23">
        <v>0</v>
      </c>
      <c r="AD329" s="23">
        <v>0</v>
      </c>
      <c r="AE329" s="23">
        <v>0</v>
      </c>
      <c r="AF329" s="23">
        <v>0</v>
      </c>
      <c r="AG329" s="23">
        <v>0</v>
      </c>
      <c r="AH329" s="24" t="s">
        <v>1457</v>
      </c>
      <c r="AI329" s="22">
        <v>4</v>
      </c>
      <c r="AJ329" s="22">
        <v>4</v>
      </c>
      <c r="AK329" s="24" t="s">
        <v>1457</v>
      </c>
      <c r="AL329" s="24" t="s">
        <v>1457</v>
      </c>
      <c r="AM329" s="24" t="s">
        <v>1456</v>
      </c>
      <c r="AN329" s="22">
        <v>0</v>
      </c>
      <c r="AO329" s="22">
        <v>239</v>
      </c>
      <c r="AP329" s="22">
        <v>56</v>
      </c>
      <c r="AQ329" s="22">
        <v>8800</v>
      </c>
      <c r="AR329" s="22">
        <v>0</v>
      </c>
      <c r="AS329" s="22">
        <v>0</v>
      </c>
      <c r="AT329" s="22">
        <v>0</v>
      </c>
      <c r="AU329" s="22">
        <v>0</v>
      </c>
      <c r="AV329" s="22">
        <v>0</v>
      </c>
      <c r="AW329" s="22">
        <v>0</v>
      </c>
      <c r="AX329" s="22">
        <v>0</v>
      </c>
      <c r="AY329" s="22">
        <v>0</v>
      </c>
      <c r="AZ329" s="24" t="s">
        <v>1739</v>
      </c>
      <c r="BA329" s="22">
        <v>13</v>
      </c>
      <c r="BB329" s="22">
        <v>13</v>
      </c>
      <c r="BC329" s="22">
        <v>878100</v>
      </c>
      <c r="BD329" s="22">
        <v>0</v>
      </c>
      <c r="BE329" s="22">
        <v>0</v>
      </c>
      <c r="BF329" s="22">
        <v>0</v>
      </c>
      <c r="BG329" s="22">
        <v>878100</v>
      </c>
      <c r="BH329" s="22">
        <v>13</v>
      </c>
      <c r="BI329" s="22">
        <v>2</v>
      </c>
      <c r="BJ329" s="22">
        <v>0</v>
      </c>
      <c r="BK329" s="22">
        <v>0</v>
      </c>
      <c r="BL329" s="22">
        <v>0</v>
      </c>
      <c r="BM329" s="22">
        <v>0</v>
      </c>
      <c r="BN329" s="22">
        <v>0</v>
      </c>
      <c r="BO329" s="22">
        <v>0</v>
      </c>
      <c r="BP329" s="22">
        <v>0</v>
      </c>
      <c r="BQ329" s="22">
        <v>0</v>
      </c>
    </row>
    <row r="330" spans="1:69" x14ac:dyDescent="0.35">
      <c r="A330" s="22" t="s">
        <v>114</v>
      </c>
      <c r="B330" s="22" t="s">
        <v>670</v>
      </c>
      <c r="C330" s="22" t="s">
        <v>767</v>
      </c>
      <c r="D330" s="22" t="s">
        <v>768</v>
      </c>
      <c r="E330" s="22">
        <v>1</v>
      </c>
      <c r="F330" s="22">
        <v>157</v>
      </c>
      <c r="G330" s="22">
        <v>0</v>
      </c>
      <c r="H330" s="23">
        <v>9</v>
      </c>
      <c r="I330" s="24" t="s">
        <v>1456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4" t="s">
        <v>1456</v>
      </c>
      <c r="Q330" s="24" t="s">
        <v>1456</v>
      </c>
      <c r="R330" s="23">
        <v>0</v>
      </c>
      <c r="S330" s="22">
        <v>0</v>
      </c>
      <c r="T330" s="24"/>
      <c r="U330" s="23">
        <v>0</v>
      </c>
      <c r="V330" s="23">
        <v>0</v>
      </c>
      <c r="W330" s="23">
        <v>0</v>
      </c>
      <c r="X330" s="23">
        <v>0</v>
      </c>
      <c r="Y330" s="23">
        <v>0</v>
      </c>
      <c r="Z330" s="23">
        <v>0</v>
      </c>
      <c r="AA330" s="23">
        <v>0</v>
      </c>
      <c r="AB330" s="23">
        <v>0</v>
      </c>
      <c r="AC330" s="23">
        <v>0</v>
      </c>
      <c r="AD330" s="23">
        <v>0</v>
      </c>
      <c r="AE330" s="23">
        <v>0</v>
      </c>
      <c r="AF330" s="23">
        <v>0</v>
      </c>
      <c r="AG330" s="23">
        <v>0</v>
      </c>
      <c r="AH330" s="24" t="s">
        <v>1456</v>
      </c>
      <c r="AI330" s="22">
        <v>0</v>
      </c>
      <c r="AJ330" s="22">
        <v>0</v>
      </c>
      <c r="AK330" s="24" t="s">
        <v>1456</v>
      </c>
      <c r="AL330" s="24" t="s">
        <v>1456</v>
      </c>
      <c r="AM330" s="24" t="s">
        <v>1456</v>
      </c>
      <c r="AN330" s="22">
        <v>0</v>
      </c>
      <c r="AO330" s="22">
        <v>179</v>
      </c>
      <c r="AP330" s="22">
        <v>126</v>
      </c>
      <c r="AQ330" s="22">
        <v>6300</v>
      </c>
      <c r="AR330" s="22">
        <v>0</v>
      </c>
      <c r="AS330" s="22">
        <v>0</v>
      </c>
      <c r="AT330" s="22">
        <v>0</v>
      </c>
      <c r="AU330" s="22">
        <v>0</v>
      </c>
      <c r="AV330" s="22">
        <v>0</v>
      </c>
      <c r="AW330" s="22">
        <v>0</v>
      </c>
      <c r="AX330" s="22">
        <v>0</v>
      </c>
      <c r="AY330" s="22">
        <v>0</v>
      </c>
      <c r="AZ330" s="24"/>
      <c r="BA330" s="22">
        <v>0</v>
      </c>
      <c r="BB330" s="22">
        <v>0</v>
      </c>
      <c r="BC330" s="22">
        <v>0</v>
      </c>
      <c r="BD330" s="22">
        <v>0</v>
      </c>
      <c r="BE330" s="22">
        <v>0</v>
      </c>
      <c r="BF330" s="22">
        <v>0</v>
      </c>
      <c r="BG330" s="22">
        <v>0</v>
      </c>
      <c r="BH330" s="22">
        <v>0</v>
      </c>
      <c r="BI330" s="22">
        <v>0</v>
      </c>
      <c r="BJ330" s="22">
        <v>0</v>
      </c>
      <c r="BK330" s="22">
        <v>0</v>
      </c>
      <c r="BL330" s="22">
        <v>0</v>
      </c>
      <c r="BM330" s="22">
        <v>0</v>
      </c>
      <c r="BN330" s="22">
        <v>0</v>
      </c>
      <c r="BO330" s="22">
        <v>0</v>
      </c>
      <c r="BP330" s="22">
        <v>0</v>
      </c>
      <c r="BQ330" s="22">
        <v>0</v>
      </c>
    </row>
    <row r="331" spans="1:69" x14ac:dyDescent="0.35">
      <c r="A331" s="22" t="s">
        <v>114</v>
      </c>
      <c r="B331" s="22" t="s">
        <v>670</v>
      </c>
      <c r="C331" s="22" t="s">
        <v>769</v>
      </c>
      <c r="D331" s="22" t="s">
        <v>770</v>
      </c>
      <c r="E331" s="22">
        <v>2</v>
      </c>
      <c r="F331" s="22">
        <v>168</v>
      </c>
      <c r="G331" s="22">
        <v>0</v>
      </c>
      <c r="H331" s="23">
        <v>10.16</v>
      </c>
      <c r="I331" s="24" t="s">
        <v>1456</v>
      </c>
      <c r="J331" s="22">
        <v>0</v>
      </c>
      <c r="K331" s="22">
        <v>0</v>
      </c>
      <c r="L331" s="22">
        <v>0</v>
      </c>
      <c r="M331" s="22">
        <v>0</v>
      </c>
      <c r="N331" s="22">
        <v>0</v>
      </c>
      <c r="O331" s="22">
        <v>0</v>
      </c>
      <c r="P331" s="24" t="s">
        <v>1456</v>
      </c>
      <c r="Q331" s="24" t="s">
        <v>1456</v>
      </c>
      <c r="R331" s="23">
        <v>0</v>
      </c>
      <c r="S331" s="22">
        <v>0</v>
      </c>
      <c r="T331" s="24"/>
      <c r="U331" s="23">
        <v>0</v>
      </c>
      <c r="V331" s="23">
        <v>0</v>
      </c>
      <c r="W331" s="23">
        <v>0</v>
      </c>
      <c r="X331" s="23">
        <v>0</v>
      </c>
      <c r="Y331" s="23">
        <v>0</v>
      </c>
      <c r="Z331" s="23">
        <v>0</v>
      </c>
      <c r="AA331" s="23">
        <v>0</v>
      </c>
      <c r="AB331" s="23">
        <v>0</v>
      </c>
      <c r="AC331" s="23">
        <v>0</v>
      </c>
      <c r="AD331" s="23">
        <v>0</v>
      </c>
      <c r="AE331" s="23">
        <v>0</v>
      </c>
      <c r="AF331" s="23">
        <v>0</v>
      </c>
      <c r="AG331" s="23">
        <v>0</v>
      </c>
      <c r="AH331" s="24" t="s">
        <v>1457</v>
      </c>
      <c r="AI331" s="22">
        <v>0</v>
      </c>
      <c r="AJ331" s="22">
        <v>0</v>
      </c>
      <c r="AK331" s="24" t="s">
        <v>1456</v>
      </c>
      <c r="AL331" s="24" t="s">
        <v>1456</v>
      </c>
      <c r="AM331" s="24" t="s">
        <v>1456</v>
      </c>
      <c r="AN331" s="22">
        <v>0</v>
      </c>
      <c r="AO331" s="22">
        <v>320</v>
      </c>
      <c r="AP331" s="22">
        <v>45</v>
      </c>
      <c r="AQ331" s="22">
        <v>6973.06</v>
      </c>
      <c r="AR331" s="22">
        <v>0</v>
      </c>
      <c r="AS331" s="22">
        <v>0</v>
      </c>
      <c r="AT331" s="22">
        <v>0</v>
      </c>
      <c r="AU331" s="22">
        <v>0</v>
      </c>
      <c r="AV331" s="22">
        <v>0</v>
      </c>
      <c r="AW331" s="22">
        <v>0</v>
      </c>
      <c r="AX331" s="22">
        <v>0</v>
      </c>
      <c r="AY331" s="22">
        <v>0</v>
      </c>
      <c r="AZ331" s="24" t="s">
        <v>1740</v>
      </c>
      <c r="BA331" s="22">
        <v>16</v>
      </c>
      <c r="BB331" s="22">
        <v>14</v>
      </c>
      <c r="BC331" s="22">
        <v>3000000</v>
      </c>
      <c r="BD331" s="22">
        <v>0</v>
      </c>
      <c r="BE331" s="22">
        <v>0</v>
      </c>
      <c r="BF331" s="22">
        <v>0</v>
      </c>
      <c r="BG331" s="22">
        <v>3000000</v>
      </c>
      <c r="BH331" s="22">
        <v>10</v>
      </c>
      <c r="BI331" s="22">
        <v>30</v>
      </c>
      <c r="BJ331" s="22">
        <v>0</v>
      </c>
      <c r="BK331" s="22">
        <v>0</v>
      </c>
      <c r="BL331" s="22">
        <v>0</v>
      </c>
      <c r="BM331" s="22">
        <v>0</v>
      </c>
      <c r="BN331" s="22">
        <v>0</v>
      </c>
      <c r="BO331" s="22">
        <v>0</v>
      </c>
      <c r="BP331" s="22">
        <v>1</v>
      </c>
      <c r="BQ331" s="22">
        <v>0</v>
      </c>
    </row>
    <row r="332" spans="1:69" x14ac:dyDescent="0.35">
      <c r="A332" s="22" t="s">
        <v>114</v>
      </c>
      <c r="B332" s="22" t="s">
        <v>670</v>
      </c>
      <c r="C332" s="22" t="s">
        <v>771</v>
      </c>
      <c r="D332" s="22" t="s">
        <v>772</v>
      </c>
      <c r="E332" s="22">
        <v>1</v>
      </c>
      <c r="F332" s="22">
        <v>26</v>
      </c>
      <c r="G332" s="22">
        <v>0</v>
      </c>
      <c r="H332" s="23">
        <v>2.73</v>
      </c>
      <c r="I332" s="24" t="s">
        <v>1456</v>
      </c>
      <c r="J332" s="22">
        <v>0</v>
      </c>
      <c r="K332" s="22">
        <v>0</v>
      </c>
      <c r="L332" s="22">
        <v>0</v>
      </c>
      <c r="M332" s="22">
        <v>0</v>
      </c>
      <c r="N332" s="22">
        <v>0</v>
      </c>
      <c r="O332" s="22">
        <v>0</v>
      </c>
      <c r="P332" s="24" t="s">
        <v>1456</v>
      </c>
      <c r="Q332" s="24" t="s">
        <v>1456</v>
      </c>
      <c r="R332" s="23">
        <v>0</v>
      </c>
      <c r="S332" s="22">
        <v>0</v>
      </c>
      <c r="T332" s="24"/>
      <c r="U332" s="23">
        <v>0</v>
      </c>
      <c r="V332" s="23">
        <v>0</v>
      </c>
      <c r="W332" s="23">
        <v>0</v>
      </c>
      <c r="X332" s="23">
        <v>0</v>
      </c>
      <c r="Y332" s="23">
        <v>0</v>
      </c>
      <c r="Z332" s="23">
        <v>0</v>
      </c>
      <c r="AA332" s="23">
        <v>0</v>
      </c>
      <c r="AB332" s="23">
        <v>0</v>
      </c>
      <c r="AC332" s="23">
        <v>0</v>
      </c>
      <c r="AD332" s="23">
        <v>0</v>
      </c>
      <c r="AE332" s="23">
        <v>0</v>
      </c>
      <c r="AF332" s="23">
        <v>0</v>
      </c>
      <c r="AG332" s="23">
        <v>0</v>
      </c>
      <c r="AH332" s="24" t="s">
        <v>1457</v>
      </c>
      <c r="AI332" s="22">
        <v>10</v>
      </c>
      <c r="AJ332" s="22">
        <v>10</v>
      </c>
      <c r="AK332" s="24" t="s">
        <v>1457</v>
      </c>
      <c r="AL332" s="24" t="s">
        <v>1457</v>
      </c>
      <c r="AM332" s="24" t="s">
        <v>1457</v>
      </c>
      <c r="AN332" s="22">
        <v>7</v>
      </c>
      <c r="AO332" s="22">
        <v>147</v>
      </c>
      <c r="AP332" s="22">
        <v>57</v>
      </c>
      <c r="AQ332" s="22">
        <v>6500</v>
      </c>
      <c r="AR332" s="22">
        <v>0</v>
      </c>
      <c r="AS332" s="22">
        <v>0</v>
      </c>
      <c r="AT332" s="22">
        <v>0</v>
      </c>
      <c r="AU332" s="22">
        <v>0</v>
      </c>
      <c r="AV332" s="22">
        <v>0</v>
      </c>
      <c r="AW332" s="22">
        <v>0</v>
      </c>
      <c r="AX332" s="22">
        <v>0</v>
      </c>
      <c r="AY332" s="22">
        <v>0</v>
      </c>
      <c r="AZ332" s="24" t="s">
        <v>1741</v>
      </c>
      <c r="BA332" s="22">
        <v>8</v>
      </c>
      <c r="BB332" s="22">
        <v>8</v>
      </c>
      <c r="BC332" s="22">
        <v>513000</v>
      </c>
      <c r="BD332" s="22">
        <v>0</v>
      </c>
      <c r="BE332" s="22">
        <v>0</v>
      </c>
      <c r="BF332" s="22">
        <v>0</v>
      </c>
      <c r="BG332" s="22">
        <v>513000</v>
      </c>
      <c r="BH332" s="22">
        <v>0</v>
      </c>
      <c r="BI332" s="22">
        <v>10</v>
      </c>
      <c r="BJ332" s="22">
        <v>0</v>
      </c>
      <c r="BK332" s="22">
        <v>0</v>
      </c>
      <c r="BL332" s="22">
        <v>0</v>
      </c>
      <c r="BM332" s="22">
        <v>0</v>
      </c>
      <c r="BN332" s="22">
        <v>0</v>
      </c>
      <c r="BO332" s="22">
        <v>0</v>
      </c>
      <c r="BP332" s="22">
        <v>0</v>
      </c>
      <c r="BQ332" s="22">
        <v>0</v>
      </c>
    </row>
    <row r="333" spans="1:69" x14ac:dyDescent="0.35">
      <c r="A333" s="22" t="s">
        <v>114</v>
      </c>
      <c r="B333" s="22" t="s">
        <v>773</v>
      </c>
      <c r="C333" s="22" t="s">
        <v>774</v>
      </c>
      <c r="D333" s="22" t="s">
        <v>775</v>
      </c>
      <c r="E333" s="22">
        <v>1</v>
      </c>
      <c r="F333" s="22">
        <v>49833</v>
      </c>
      <c r="G333" s="22">
        <v>0</v>
      </c>
      <c r="H333" s="23">
        <v>0</v>
      </c>
      <c r="I333" s="24" t="s">
        <v>1456</v>
      </c>
      <c r="J333" s="22">
        <v>0</v>
      </c>
      <c r="K333" s="22">
        <v>0</v>
      </c>
      <c r="L333" s="22">
        <v>0</v>
      </c>
      <c r="M333" s="22">
        <v>0</v>
      </c>
      <c r="N333" s="22">
        <v>0</v>
      </c>
      <c r="O333" s="22">
        <v>0</v>
      </c>
      <c r="P333" s="24" t="s">
        <v>1456</v>
      </c>
      <c r="Q333" s="24" t="s">
        <v>1456</v>
      </c>
      <c r="R333" s="23">
        <v>0</v>
      </c>
      <c r="S333" s="22">
        <v>0</v>
      </c>
      <c r="T333" s="24"/>
      <c r="U333" s="23">
        <v>0</v>
      </c>
      <c r="V333" s="23">
        <v>0</v>
      </c>
      <c r="W333" s="23">
        <v>0</v>
      </c>
      <c r="X333" s="23">
        <v>0</v>
      </c>
      <c r="Y333" s="23">
        <v>0</v>
      </c>
      <c r="Z333" s="23">
        <v>0</v>
      </c>
      <c r="AA333" s="23">
        <v>0</v>
      </c>
      <c r="AB333" s="23">
        <v>0</v>
      </c>
      <c r="AC333" s="23">
        <v>0</v>
      </c>
      <c r="AD333" s="23">
        <v>0</v>
      </c>
      <c r="AE333" s="23">
        <v>0</v>
      </c>
      <c r="AF333" s="23">
        <v>0</v>
      </c>
      <c r="AG333" s="23">
        <v>0</v>
      </c>
      <c r="AH333" s="24" t="s">
        <v>1456</v>
      </c>
      <c r="AI333" s="22">
        <v>0</v>
      </c>
      <c r="AJ333" s="22">
        <v>0</v>
      </c>
      <c r="AK333" s="24" t="s">
        <v>1456</v>
      </c>
      <c r="AL333" s="24" t="s">
        <v>1456</v>
      </c>
      <c r="AM333" s="24" t="s">
        <v>1456</v>
      </c>
      <c r="AN333" s="22">
        <v>0</v>
      </c>
      <c r="AO333" s="22">
        <v>0</v>
      </c>
      <c r="AP333" s="22">
        <v>182</v>
      </c>
      <c r="AQ333" s="22">
        <v>12000</v>
      </c>
      <c r="AR333" s="22">
        <v>1</v>
      </c>
      <c r="AS333" s="22">
        <v>0</v>
      </c>
      <c r="AT333" s="22">
        <v>1</v>
      </c>
      <c r="AU333" s="22">
        <v>1</v>
      </c>
      <c r="AV333" s="22">
        <v>0</v>
      </c>
      <c r="AW333" s="22">
        <v>0</v>
      </c>
      <c r="AX333" s="22">
        <v>0</v>
      </c>
      <c r="AY333" s="22">
        <v>0</v>
      </c>
      <c r="AZ333" s="24"/>
      <c r="BA333" s="22">
        <v>0</v>
      </c>
      <c r="BB333" s="22">
        <v>0</v>
      </c>
      <c r="BC333" s="22">
        <v>0</v>
      </c>
      <c r="BD333" s="22">
        <v>0</v>
      </c>
      <c r="BE333" s="22">
        <v>0</v>
      </c>
      <c r="BF333" s="22">
        <v>0</v>
      </c>
      <c r="BG333" s="22">
        <v>0</v>
      </c>
      <c r="BH333" s="22">
        <v>0</v>
      </c>
      <c r="BI333" s="22">
        <v>0</v>
      </c>
      <c r="BJ333" s="22">
        <v>0</v>
      </c>
      <c r="BK333" s="22">
        <v>0</v>
      </c>
      <c r="BL333" s="22">
        <v>0</v>
      </c>
      <c r="BM333" s="22">
        <v>0</v>
      </c>
      <c r="BN333" s="22">
        <v>0</v>
      </c>
      <c r="BO333" s="22">
        <v>0</v>
      </c>
      <c r="BP333" s="22">
        <v>0</v>
      </c>
      <c r="BQ333" s="22">
        <v>0</v>
      </c>
    </row>
    <row r="334" spans="1:69" x14ac:dyDescent="0.35">
      <c r="A334" s="22" t="s">
        <v>114</v>
      </c>
      <c r="B334" s="22" t="s">
        <v>773</v>
      </c>
      <c r="C334" s="22" t="s">
        <v>776</v>
      </c>
      <c r="D334" s="22" t="s">
        <v>777</v>
      </c>
      <c r="E334" s="22">
        <v>1</v>
      </c>
      <c r="F334" s="22">
        <v>684252</v>
      </c>
      <c r="G334" s="22">
        <v>1</v>
      </c>
      <c r="H334" s="23">
        <v>0</v>
      </c>
      <c r="I334" s="24" t="s">
        <v>1456</v>
      </c>
      <c r="J334" s="22">
        <v>0</v>
      </c>
      <c r="K334" s="22">
        <v>0</v>
      </c>
      <c r="L334" s="22">
        <v>0</v>
      </c>
      <c r="M334" s="22">
        <v>0</v>
      </c>
      <c r="N334" s="22">
        <v>0</v>
      </c>
      <c r="O334" s="22">
        <v>0</v>
      </c>
      <c r="P334" s="24" t="s">
        <v>1456</v>
      </c>
      <c r="Q334" s="24" t="s">
        <v>1456</v>
      </c>
      <c r="R334" s="23">
        <v>0</v>
      </c>
      <c r="S334" s="22">
        <v>0</v>
      </c>
      <c r="T334" s="24"/>
      <c r="U334" s="23">
        <v>0</v>
      </c>
      <c r="V334" s="23">
        <v>0</v>
      </c>
      <c r="W334" s="23">
        <v>0</v>
      </c>
      <c r="X334" s="23">
        <v>0</v>
      </c>
      <c r="Y334" s="23">
        <v>0</v>
      </c>
      <c r="Z334" s="23">
        <v>0</v>
      </c>
      <c r="AA334" s="23">
        <v>0</v>
      </c>
      <c r="AB334" s="23">
        <v>0</v>
      </c>
      <c r="AC334" s="23">
        <v>0</v>
      </c>
      <c r="AD334" s="23">
        <v>0</v>
      </c>
      <c r="AE334" s="23">
        <v>0</v>
      </c>
      <c r="AF334" s="23">
        <v>0</v>
      </c>
      <c r="AG334" s="23">
        <v>0</v>
      </c>
      <c r="AH334" s="24" t="s">
        <v>1456</v>
      </c>
      <c r="AI334" s="22">
        <v>0</v>
      </c>
      <c r="AJ334" s="22">
        <v>0</v>
      </c>
      <c r="AK334" s="24" t="s">
        <v>1456</v>
      </c>
      <c r="AL334" s="24" t="s">
        <v>1456</v>
      </c>
      <c r="AM334" s="24" t="s">
        <v>1456</v>
      </c>
      <c r="AN334" s="22">
        <v>0</v>
      </c>
      <c r="AO334" s="22">
        <v>0</v>
      </c>
      <c r="AP334" s="22">
        <v>295</v>
      </c>
      <c r="AQ334" s="22">
        <v>30000</v>
      </c>
      <c r="AR334" s="22">
        <v>0</v>
      </c>
      <c r="AS334" s="22">
        <v>0</v>
      </c>
      <c r="AT334" s="22">
        <v>0</v>
      </c>
      <c r="AU334" s="22">
        <v>0</v>
      </c>
      <c r="AV334" s="22">
        <v>1</v>
      </c>
      <c r="AW334" s="22">
        <v>1</v>
      </c>
      <c r="AX334" s="22">
        <v>0</v>
      </c>
      <c r="AY334" s="22">
        <v>0</v>
      </c>
      <c r="AZ334" s="24"/>
      <c r="BA334" s="22">
        <v>0</v>
      </c>
      <c r="BB334" s="22">
        <v>0</v>
      </c>
      <c r="BC334" s="22">
        <v>0</v>
      </c>
      <c r="BD334" s="22">
        <v>0</v>
      </c>
      <c r="BE334" s="22">
        <v>0</v>
      </c>
      <c r="BF334" s="22">
        <v>0</v>
      </c>
      <c r="BG334" s="22">
        <v>0</v>
      </c>
      <c r="BH334" s="22">
        <v>0</v>
      </c>
      <c r="BI334" s="22">
        <v>0</v>
      </c>
      <c r="BJ334" s="22">
        <v>0</v>
      </c>
      <c r="BK334" s="22">
        <v>0</v>
      </c>
      <c r="BL334" s="22">
        <v>0</v>
      </c>
      <c r="BM334" s="22">
        <v>0</v>
      </c>
      <c r="BN334" s="22">
        <v>0</v>
      </c>
      <c r="BO334" s="22">
        <v>0</v>
      </c>
      <c r="BP334" s="22">
        <v>0</v>
      </c>
      <c r="BQ334" s="22">
        <v>0</v>
      </c>
    </row>
    <row r="335" spans="1:69" x14ac:dyDescent="0.35">
      <c r="A335" s="22" t="s">
        <v>114</v>
      </c>
      <c r="B335" s="22" t="s">
        <v>773</v>
      </c>
      <c r="C335" s="22" t="s">
        <v>778</v>
      </c>
      <c r="D335" s="22" t="s">
        <v>779</v>
      </c>
      <c r="E335" s="22">
        <v>1</v>
      </c>
      <c r="F335" s="22">
        <v>1047300</v>
      </c>
      <c r="G335" s="22">
        <v>0</v>
      </c>
      <c r="H335" s="23">
        <v>0</v>
      </c>
      <c r="I335" s="24" t="s">
        <v>1456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24" t="s">
        <v>1456</v>
      </c>
      <c r="Q335" s="24" t="s">
        <v>1456</v>
      </c>
      <c r="R335" s="23">
        <v>0</v>
      </c>
      <c r="S335" s="22">
        <v>0</v>
      </c>
      <c r="T335" s="24"/>
      <c r="U335" s="23">
        <v>0</v>
      </c>
      <c r="V335" s="23">
        <v>0</v>
      </c>
      <c r="W335" s="23">
        <v>0</v>
      </c>
      <c r="X335" s="23">
        <v>0</v>
      </c>
      <c r="Y335" s="23">
        <v>0</v>
      </c>
      <c r="Z335" s="23">
        <v>0</v>
      </c>
      <c r="AA335" s="23">
        <v>0</v>
      </c>
      <c r="AB335" s="23">
        <v>0</v>
      </c>
      <c r="AC335" s="23">
        <v>0</v>
      </c>
      <c r="AD335" s="23">
        <v>0</v>
      </c>
      <c r="AE335" s="23">
        <v>0</v>
      </c>
      <c r="AF335" s="23">
        <v>0</v>
      </c>
      <c r="AG335" s="23">
        <v>0</v>
      </c>
      <c r="AH335" s="24" t="s">
        <v>1456</v>
      </c>
      <c r="AI335" s="22">
        <v>0</v>
      </c>
      <c r="AJ335" s="22">
        <v>0</v>
      </c>
      <c r="AK335" s="24" t="s">
        <v>1456</v>
      </c>
      <c r="AL335" s="24" t="s">
        <v>1456</v>
      </c>
      <c r="AM335" s="24" t="s">
        <v>1456</v>
      </c>
      <c r="AN335" s="22">
        <v>0</v>
      </c>
      <c r="AO335" s="22">
        <v>0</v>
      </c>
      <c r="AP335" s="22">
        <v>34</v>
      </c>
      <c r="AQ335" s="22">
        <v>11260</v>
      </c>
      <c r="AR335" s="22">
        <v>0</v>
      </c>
      <c r="AS335" s="22">
        <v>0</v>
      </c>
      <c r="AT335" s="22">
        <v>0</v>
      </c>
      <c r="AU335" s="22">
        <v>0</v>
      </c>
      <c r="AV335" s="22">
        <v>0</v>
      </c>
      <c r="AW335" s="22">
        <v>0</v>
      </c>
      <c r="AX335" s="22">
        <v>0</v>
      </c>
      <c r="AY335" s="22">
        <v>0</v>
      </c>
      <c r="AZ335" s="24"/>
      <c r="BA335" s="22">
        <v>0</v>
      </c>
      <c r="BB335" s="22">
        <v>0</v>
      </c>
      <c r="BC335" s="22">
        <v>0</v>
      </c>
      <c r="BD335" s="22">
        <v>0</v>
      </c>
      <c r="BE335" s="22">
        <v>0</v>
      </c>
      <c r="BF335" s="22">
        <v>0</v>
      </c>
      <c r="BG335" s="22">
        <v>0</v>
      </c>
      <c r="BH335" s="22">
        <v>0</v>
      </c>
      <c r="BI335" s="22">
        <v>0</v>
      </c>
      <c r="BJ335" s="22">
        <v>0</v>
      </c>
      <c r="BK335" s="22">
        <v>0</v>
      </c>
      <c r="BL335" s="22">
        <v>0</v>
      </c>
      <c r="BM335" s="22">
        <v>0</v>
      </c>
      <c r="BN335" s="22">
        <v>0</v>
      </c>
      <c r="BO335" s="22">
        <v>0</v>
      </c>
      <c r="BP335" s="22">
        <v>0</v>
      </c>
      <c r="BQ335" s="22">
        <v>0</v>
      </c>
    </row>
    <row r="336" spans="1:69" x14ac:dyDescent="0.35">
      <c r="A336" s="22" t="s">
        <v>114</v>
      </c>
      <c r="B336" s="22" t="s">
        <v>773</v>
      </c>
      <c r="C336" s="22" t="s">
        <v>780</v>
      </c>
      <c r="D336" s="22" t="s">
        <v>781</v>
      </c>
      <c r="E336" s="22">
        <v>1</v>
      </c>
      <c r="F336" s="22">
        <v>19315</v>
      </c>
      <c r="G336" s="22">
        <v>0</v>
      </c>
      <c r="H336" s="23">
        <v>0</v>
      </c>
      <c r="I336" s="24" t="s">
        <v>1456</v>
      </c>
      <c r="J336" s="22">
        <v>0</v>
      </c>
      <c r="K336" s="22">
        <v>0</v>
      </c>
      <c r="L336" s="22">
        <v>0</v>
      </c>
      <c r="M336" s="22">
        <v>0</v>
      </c>
      <c r="N336" s="22">
        <v>0</v>
      </c>
      <c r="O336" s="22">
        <v>0</v>
      </c>
      <c r="P336" s="24" t="s">
        <v>1456</v>
      </c>
      <c r="Q336" s="24" t="s">
        <v>1456</v>
      </c>
      <c r="R336" s="23">
        <v>0</v>
      </c>
      <c r="S336" s="22">
        <v>0</v>
      </c>
      <c r="T336" s="24"/>
      <c r="U336" s="23">
        <v>0</v>
      </c>
      <c r="V336" s="23">
        <v>0</v>
      </c>
      <c r="W336" s="23">
        <v>0</v>
      </c>
      <c r="X336" s="23">
        <v>0</v>
      </c>
      <c r="Y336" s="23">
        <v>0</v>
      </c>
      <c r="Z336" s="23">
        <v>0</v>
      </c>
      <c r="AA336" s="23">
        <v>0</v>
      </c>
      <c r="AB336" s="23">
        <v>0</v>
      </c>
      <c r="AC336" s="23">
        <v>0</v>
      </c>
      <c r="AD336" s="23">
        <v>0</v>
      </c>
      <c r="AE336" s="23">
        <v>0</v>
      </c>
      <c r="AF336" s="23">
        <v>0</v>
      </c>
      <c r="AG336" s="23">
        <v>0</v>
      </c>
      <c r="AH336" s="24" t="s">
        <v>1456</v>
      </c>
      <c r="AI336" s="22">
        <v>0</v>
      </c>
      <c r="AJ336" s="22">
        <v>0</v>
      </c>
      <c r="AK336" s="24" t="s">
        <v>1456</v>
      </c>
      <c r="AL336" s="24" t="s">
        <v>1456</v>
      </c>
      <c r="AM336" s="24" t="s">
        <v>1456</v>
      </c>
      <c r="AN336" s="22">
        <v>0</v>
      </c>
      <c r="AO336" s="22">
        <v>0</v>
      </c>
      <c r="AP336" s="22">
        <v>10</v>
      </c>
      <c r="AQ336" s="22">
        <v>8320</v>
      </c>
      <c r="AR336" s="22">
        <v>0</v>
      </c>
      <c r="AS336" s="22">
        <v>0</v>
      </c>
      <c r="AT336" s="22">
        <v>0</v>
      </c>
      <c r="AU336" s="22">
        <v>0</v>
      </c>
      <c r="AV336" s="22">
        <v>0</v>
      </c>
      <c r="AW336" s="22">
        <v>0</v>
      </c>
      <c r="AX336" s="22">
        <v>0</v>
      </c>
      <c r="AY336" s="22">
        <v>0</v>
      </c>
      <c r="AZ336" s="24"/>
      <c r="BA336" s="22">
        <v>0</v>
      </c>
      <c r="BB336" s="22">
        <v>0</v>
      </c>
      <c r="BC336" s="22">
        <v>0</v>
      </c>
      <c r="BD336" s="22">
        <v>0</v>
      </c>
      <c r="BE336" s="22">
        <v>0</v>
      </c>
      <c r="BF336" s="22">
        <v>0</v>
      </c>
      <c r="BG336" s="22">
        <v>0</v>
      </c>
      <c r="BH336" s="22">
        <v>0</v>
      </c>
      <c r="BI336" s="22">
        <v>0</v>
      </c>
      <c r="BJ336" s="22">
        <v>0</v>
      </c>
      <c r="BK336" s="22">
        <v>0</v>
      </c>
      <c r="BL336" s="22">
        <v>0</v>
      </c>
      <c r="BM336" s="22">
        <v>0</v>
      </c>
      <c r="BN336" s="22">
        <v>0</v>
      </c>
      <c r="BO336" s="22">
        <v>0</v>
      </c>
      <c r="BP336" s="22">
        <v>0</v>
      </c>
      <c r="BQ336" s="22">
        <v>0</v>
      </c>
    </row>
    <row r="337" spans="1:69" x14ac:dyDescent="0.35">
      <c r="A337" s="22" t="s">
        <v>114</v>
      </c>
      <c r="B337" s="22" t="s">
        <v>773</v>
      </c>
      <c r="C337" s="22" t="s">
        <v>782</v>
      </c>
      <c r="D337" s="22" t="s">
        <v>783</v>
      </c>
      <c r="E337" s="22">
        <v>1</v>
      </c>
      <c r="F337" s="22">
        <v>3622663</v>
      </c>
      <c r="G337" s="22">
        <v>0</v>
      </c>
      <c r="H337" s="23">
        <v>0</v>
      </c>
      <c r="I337" s="24" t="s">
        <v>1456</v>
      </c>
      <c r="J337" s="22">
        <v>0</v>
      </c>
      <c r="K337" s="22">
        <v>0</v>
      </c>
      <c r="L337" s="22">
        <v>0</v>
      </c>
      <c r="M337" s="22">
        <v>0</v>
      </c>
      <c r="N337" s="22">
        <v>0</v>
      </c>
      <c r="O337" s="22">
        <v>0</v>
      </c>
      <c r="P337" s="24" t="s">
        <v>1456</v>
      </c>
      <c r="Q337" s="24" t="s">
        <v>1456</v>
      </c>
      <c r="R337" s="23">
        <v>0</v>
      </c>
      <c r="S337" s="22">
        <v>0</v>
      </c>
      <c r="T337" s="24"/>
      <c r="U337" s="23">
        <v>0</v>
      </c>
      <c r="V337" s="23">
        <v>0</v>
      </c>
      <c r="W337" s="23">
        <v>0</v>
      </c>
      <c r="X337" s="23">
        <v>0</v>
      </c>
      <c r="Y337" s="23">
        <v>0</v>
      </c>
      <c r="Z337" s="23">
        <v>0</v>
      </c>
      <c r="AA337" s="23">
        <v>0</v>
      </c>
      <c r="AB337" s="23">
        <v>0</v>
      </c>
      <c r="AC337" s="23">
        <v>0</v>
      </c>
      <c r="AD337" s="23">
        <v>0</v>
      </c>
      <c r="AE337" s="23">
        <v>0</v>
      </c>
      <c r="AF337" s="23">
        <v>0</v>
      </c>
      <c r="AG337" s="23">
        <v>0</v>
      </c>
      <c r="AH337" s="24" t="s">
        <v>1456</v>
      </c>
      <c r="AI337" s="22">
        <v>0</v>
      </c>
      <c r="AJ337" s="22">
        <v>0</v>
      </c>
      <c r="AK337" s="24" t="s">
        <v>1456</v>
      </c>
      <c r="AL337" s="24" t="s">
        <v>1456</v>
      </c>
      <c r="AM337" s="24" t="s">
        <v>1456</v>
      </c>
      <c r="AN337" s="22">
        <v>0</v>
      </c>
      <c r="AO337" s="22">
        <v>0</v>
      </c>
      <c r="AP337" s="22">
        <v>48</v>
      </c>
      <c r="AQ337" s="22">
        <v>11200</v>
      </c>
      <c r="AR337" s="22">
        <v>0</v>
      </c>
      <c r="AS337" s="22">
        <v>0</v>
      </c>
      <c r="AT337" s="22">
        <v>0</v>
      </c>
      <c r="AU337" s="22">
        <v>0</v>
      </c>
      <c r="AV337" s="22">
        <v>0</v>
      </c>
      <c r="AW337" s="22">
        <v>0</v>
      </c>
      <c r="AX337" s="22">
        <v>0</v>
      </c>
      <c r="AY337" s="22">
        <v>0</v>
      </c>
      <c r="AZ337" s="24"/>
      <c r="BA337" s="22">
        <v>0</v>
      </c>
      <c r="BB337" s="22">
        <v>0</v>
      </c>
      <c r="BC337" s="22">
        <v>0</v>
      </c>
      <c r="BD337" s="22">
        <v>0</v>
      </c>
      <c r="BE337" s="22">
        <v>0</v>
      </c>
      <c r="BF337" s="22">
        <v>0</v>
      </c>
      <c r="BG337" s="22">
        <v>0</v>
      </c>
      <c r="BH337" s="22">
        <v>0</v>
      </c>
      <c r="BI337" s="22">
        <v>0</v>
      </c>
      <c r="BJ337" s="22">
        <v>0</v>
      </c>
      <c r="BK337" s="22">
        <v>0</v>
      </c>
      <c r="BL337" s="22">
        <v>0</v>
      </c>
      <c r="BM337" s="22">
        <v>0</v>
      </c>
      <c r="BN337" s="22">
        <v>0</v>
      </c>
      <c r="BO337" s="22">
        <v>0</v>
      </c>
      <c r="BP337" s="22">
        <v>0</v>
      </c>
      <c r="BQ337" s="22">
        <v>0</v>
      </c>
    </row>
    <row r="338" spans="1:69" x14ac:dyDescent="0.35">
      <c r="A338" s="22" t="s">
        <v>114</v>
      </c>
      <c r="B338" s="22" t="s">
        <v>773</v>
      </c>
      <c r="C338" s="22" t="s">
        <v>784</v>
      </c>
      <c r="D338" s="22" t="s">
        <v>785</v>
      </c>
      <c r="E338" s="22">
        <v>1</v>
      </c>
      <c r="F338" s="22">
        <v>460437</v>
      </c>
      <c r="G338" s="22">
        <v>0</v>
      </c>
      <c r="H338" s="23">
        <v>0</v>
      </c>
      <c r="I338" s="24" t="s">
        <v>1456</v>
      </c>
      <c r="J338" s="22">
        <v>0</v>
      </c>
      <c r="K338" s="22">
        <v>0</v>
      </c>
      <c r="L338" s="22">
        <v>0</v>
      </c>
      <c r="M338" s="22">
        <v>0</v>
      </c>
      <c r="N338" s="22">
        <v>0</v>
      </c>
      <c r="O338" s="22">
        <v>0</v>
      </c>
      <c r="P338" s="24" t="s">
        <v>1456</v>
      </c>
      <c r="Q338" s="24" t="s">
        <v>1456</v>
      </c>
      <c r="R338" s="23">
        <v>0</v>
      </c>
      <c r="S338" s="22">
        <v>0</v>
      </c>
      <c r="T338" s="24"/>
      <c r="U338" s="23">
        <v>0</v>
      </c>
      <c r="V338" s="23">
        <v>0</v>
      </c>
      <c r="W338" s="23">
        <v>0</v>
      </c>
      <c r="X338" s="23">
        <v>0</v>
      </c>
      <c r="Y338" s="23">
        <v>0</v>
      </c>
      <c r="Z338" s="23">
        <v>0</v>
      </c>
      <c r="AA338" s="23">
        <v>0</v>
      </c>
      <c r="AB338" s="23">
        <v>0</v>
      </c>
      <c r="AC338" s="23">
        <v>0</v>
      </c>
      <c r="AD338" s="23">
        <v>0</v>
      </c>
      <c r="AE338" s="23">
        <v>0</v>
      </c>
      <c r="AF338" s="23">
        <v>0</v>
      </c>
      <c r="AG338" s="23">
        <v>0</v>
      </c>
      <c r="AH338" s="24" t="s">
        <v>1456</v>
      </c>
      <c r="AI338" s="22">
        <v>0</v>
      </c>
      <c r="AJ338" s="22">
        <v>0</v>
      </c>
      <c r="AK338" s="24" t="s">
        <v>1456</v>
      </c>
      <c r="AL338" s="24" t="s">
        <v>1456</v>
      </c>
      <c r="AM338" s="24" t="s">
        <v>1456</v>
      </c>
      <c r="AN338" s="22">
        <v>0</v>
      </c>
      <c r="AO338" s="22">
        <v>0</v>
      </c>
      <c r="AP338" s="22">
        <v>0</v>
      </c>
      <c r="AQ338" s="22">
        <v>1</v>
      </c>
      <c r="AR338" s="22">
        <v>0</v>
      </c>
      <c r="AS338" s="22">
        <v>0</v>
      </c>
      <c r="AT338" s="22">
        <v>0</v>
      </c>
      <c r="AU338" s="22">
        <v>0</v>
      </c>
      <c r="AV338" s="22">
        <v>0</v>
      </c>
      <c r="AW338" s="22">
        <v>0</v>
      </c>
      <c r="AX338" s="22">
        <v>0</v>
      </c>
      <c r="AY338" s="22">
        <v>0</v>
      </c>
      <c r="AZ338" s="24"/>
      <c r="BA338" s="22">
        <v>0</v>
      </c>
      <c r="BB338" s="22">
        <v>0</v>
      </c>
      <c r="BC338" s="22">
        <v>0</v>
      </c>
      <c r="BD338" s="22">
        <v>0</v>
      </c>
      <c r="BE338" s="22">
        <v>0</v>
      </c>
      <c r="BF338" s="22">
        <v>0</v>
      </c>
      <c r="BG338" s="22">
        <v>0</v>
      </c>
      <c r="BH338" s="22">
        <v>0</v>
      </c>
      <c r="BI338" s="22">
        <v>0</v>
      </c>
      <c r="BJ338" s="22">
        <v>0</v>
      </c>
      <c r="BK338" s="22">
        <v>0</v>
      </c>
      <c r="BL338" s="22">
        <v>0</v>
      </c>
      <c r="BM338" s="22">
        <v>0</v>
      </c>
      <c r="BN338" s="22">
        <v>0</v>
      </c>
      <c r="BO338" s="22">
        <v>0</v>
      </c>
      <c r="BP338" s="22">
        <v>0</v>
      </c>
      <c r="BQ338" s="22">
        <v>0</v>
      </c>
    </row>
    <row r="339" spans="1:69" x14ac:dyDescent="0.35">
      <c r="A339" s="22" t="s">
        <v>114</v>
      </c>
      <c r="B339" s="22" t="s">
        <v>773</v>
      </c>
      <c r="C339" s="22" t="s">
        <v>786</v>
      </c>
      <c r="D339" s="22" t="s">
        <v>787</v>
      </c>
      <c r="E339" s="22">
        <v>1</v>
      </c>
      <c r="F339" s="22">
        <v>577969</v>
      </c>
      <c r="G339" s="22">
        <v>0</v>
      </c>
      <c r="H339" s="23">
        <v>50.3</v>
      </c>
      <c r="I339" s="24" t="s">
        <v>1456</v>
      </c>
      <c r="J339" s="22">
        <v>0</v>
      </c>
      <c r="K339" s="22">
        <v>0</v>
      </c>
      <c r="L339" s="22">
        <v>0</v>
      </c>
      <c r="M339" s="22">
        <v>0</v>
      </c>
      <c r="N339" s="22">
        <v>0</v>
      </c>
      <c r="O339" s="22">
        <v>0</v>
      </c>
      <c r="P339" s="24" t="s">
        <v>1456</v>
      </c>
      <c r="Q339" s="24" t="s">
        <v>1456</v>
      </c>
      <c r="R339" s="23">
        <v>0</v>
      </c>
      <c r="S339" s="22">
        <v>0</v>
      </c>
      <c r="T339" s="24"/>
      <c r="U339" s="23">
        <v>0</v>
      </c>
      <c r="V339" s="23">
        <v>0</v>
      </c>
      <c r="W339" s="23">
        <v>0</v>
      </c>
      <c r="X339" s="23">
        <v>0</v>
      </c>
      <c r="Y339" s="23">
        <v>0</v>
      </c>
      <c r="Z339" s="23">
        <v>0</v>
      </c>
      <c r="AA339" s="23">
        <v>0</v>
      </c>
      <c r="AB339" s="23">
        <v>0</v>
      </c>
      <c r="AC339" s="23">
        <v>0</v>
      </c>
      <c r="AD339" s="23">
        <v>0</v>
      </c>
      <c r="AE339" s="23">
        <v>0</v>
      </c>
      <c r="AF339" s="23">
        <v>0</v>
      </c>
      <c r="AG339" s="23">
        <v>0</v>
      </c>
      <c r="AH339" s="24" t="s">
        <v>1456</v>
      </c>
      <c r="AI339" s="22">
        <v>0</v>
      </c>
      <c r="AJ339" s="22">
        <v>0</v>
      </c>
      <c r="AK339" s="24" t="s">
        <v>1456</v>
      </c>
      <c r="AL339" s="24" t="s">
        <v>1456</v>
      </c>
      <c r="AM339" s="24" t="s">
        <v>1456</v>
      </c>
      <c r="AN339" s="22">
        <v>0</v>
      </c>
      <c r="AO339" s="22">
        <v>0</v>
      </c>
      <c r="AP339" s="22">
        <v>1</v>
      </c>
      <c r="AQ339" s="22">
        <v>28120</v>
      </c>
      <c r="AR339" s="22">
        <v>0</v>
      </c>
      <c r="AS339" s="22">
        <v>0</v>
      </c>
      <c r="AT339" s="22">
        <v>0</v>
      </c>
      <c r="AU339" s="22">
        <v>0</v>
      </c>
      <c r="AV339" s="22">
        <v>0</v>
      </c>
      <c r="AW339" s="22">
        <v>0</v>
      </c>
      <c r="AX339" s="22">
        <v>0</v>
      </c>
      <c r="AY339" s="22">
        <v>0</v>
      </c>
      <c r="AZ339" s="24"/>
      <c r="BA339" s="22">
        <v>0</v>
      </c>
      <c r="BB339" s="22">
        <v>0</v>
      </c>
      <c r="BC339" s="22">
        <v>0</v>
      </c>
      <c r="BD339" s="22">
        <v>0</v>
      </c>
      <c r="BE339" s="22">
        <v>0</v>
      </c>
      <c r="BF339" s="22">
        <v>0</v>
      </c>
      <c r="BG339" s="22">
        <v>0</v>
      </c>
      <c r="BH339" s="22">
        <v>0</v>
      </c>
      <c r="BI339" s="22">
        <v>0</v>
      </c>
      <c r="BJ339" s="22">
        <v>0</v>
      </c>
      <c r="BK339" s="22">
        <v>0</v>
      </c>
      <c r="BL339" s="22">
        <v>0</v>
      </c>
      <c r="BM339" s="22">
        <v>0</v>
      </c>
      <c r="BN339" s="22">
        <v>0</v>
      </c>
      <c r="BO339" s="22">
        <v>0</v>
      </c>
      <c r="BP339" s="22">
        <v>0</v>
      </c>
      <c r="BQ339" s="22">
        <v>0</v>
      </c>
    </row>
    <row r="340" spans="1:69" x14ac:dyDescent="0.35">
      <c r="A340" s="22" t="s">
        <v>114</v>
      </c>
      <c r="B340" s="22" t="s">
        <v>773</v>
      </c>
      <c r="C340" s="22" t="s">
        <v>788</v>
      </c>
      <c r="D340" s="22" t="s">
        <v>789</v>
      </c>
      <c r="E340" s="22">
        <v>5</v>
      </c>
      <c r="F340" s="22">
        <v>426217</v>
      </c>
      <c r="G340" s="22">
        <v>0</v>
      </c>
      <c r="H340" s="23">
        <v>3</v>
      </c>
      <c r="I340" s="24" t="s">
        <v>1456</v>
      </c>
      <c r="J340" s="22">
        <v>0</v>
      </c>
      <c r="K340" s="22">
        <v>0</v>
      </c>
      <c r="L340" s="22">
        <v>0</v>
      </c>
      <c r="M340" s="22">
        <v>0</v>
      </c>
      <c r="N340" s="22">
        <v>0</v>
      </c>
      <c r="O340" s="22">
        <v>0</v>
      </c>
      <c r="P340" s="24" t="s">
        <v>1456</v>
      </c>
      <c r="Q340" s="24" t="s">
        <v>1456</v>
      </c>
      <c r="R340" s="23">
        <v>0</v>
      </c>
      <c r="S340" s="22">
        <v>0</v>
      </c>
      <c r="T340" s="24"/>
      <c r="U340" s="23">
        <v>0</v>
      </c>
      <c r="V340" s="23">
        <v>9.6999999999999993</v>
      </c>
      <c r="W340" s="23">
        <v>0</v>
      </c>
      <c r="X340" s="23">
        <v>0</v>
      </c>
      <c r="Y340" s="23">
        <v>0</v>
      </c>
      <c r="Z340" s="23">
        <v>9.6999999999999993</v>
      </c>
      <c r="AA340" s="23">
        <v>0</v>
      </c>
      <c r="AB340" s="23">
        <v>12.7</v>
      </c>
      <c r="AC340" s="23">
        <v>0</v>
      </c>
      <c r="AD340" s="23">
        <v>0</v>
      </c>
      <c r="AE340" s="23">
        <v>0</v>
      </c>
      <c r="AF340" s="23">
        <v>12.7</v>
      </c>
      <c r="AG340" s="23">
        <v>0</v>
      </c>
      <c r="AH340" s="24" t="s">
        <v>1456</v>
      </c>
      <c r="AI340" s="22">
        <v>0</v>
      </c>
      <c r="AJ340" s="22">
        <v>0</v>
      </c>
      <c r="AK340" s="24" t="s">
        <v>1456</v>
      </c>
      <c r="AL340" s="24" t="s">
        <v>1456</v>
      </c>
      <c r="AM340" s="24" t="s">
        <v>1456</v>
      </c>
      <c r="AN340" s="22">
        <v>0</v>
      </c>
      <c r="AO340" s="22">
        <v>0</v>
      </c>
      <c r="AP340" s="22">
        <v>120</v>
      </c>
      <c r="AQ340" s="22">
        <v>34125</v>
      </c>
      <c r="AR340" s="22">
        <v>0</v>
      </c>
      <c r="AS340" s="22">
        <v>0</v>
      </c>
      <c r="AT340" s="22">
        <v>0</v>
      </c>
      <c r="AU340" s="22">
        <v>0</v>
      </c>
      <c r="AV340" s="22">
        <v>0</v>
      </c>
      <c r="AW340" s="22">
        <v>0</v>
      </c>
      <c r="AX340" s="22">
        <v>0</v>
      </c>
      <c r="AY340" s="22">
        <v>0</v>
      </c>
      <c r="AZ340" s="24"/>
      <c r="BA340" s="22">
        <v>7</v>
      </c>
      <c r="BB340" s="22">
        <v>7</v>
      </c>
      <c r="BC340" s="22">
        <v>135000</v>
      </c>
      <c r="BD340" s="22">
        <v>170000</v>
      </c>
      <c r="BE340" s="22">
        <v>60000</v>
      </c>
      <c r="BF340" s="22">
        <v>85000</v>
      </c>
      <c r="BG340" s="22">
        <v>450000</v>
      </c>
      <c r="BH340" s="22">
        <v>0</v>
      </c>
      <c r="BI340" s="22">
        <v>20</v>
      </c>
      <c r="BJ340" s="22">
        <v>0</v>
      </c>
      <c r="BK340" s="22">
        <v>1</v>
      </c>
      <c r="BL340" s="22">
        <v>145</v>
      </c>
      <c r="BM340" s="22">
        <v>7</v>
      </c>
      <c r="BN340" s="22">
        <v>0</v>
      </c>
      <c r="BO340" s="22">
        <v>0</v>
      </c>
      <c r="BP340" s="22">
        <v>0</v>
      </c>
      <c r="BQ340" s="22">
        <v>0</v>
      </c>
    </row>
    <row r="341" spans="1:69" x14ac:dyDescent="0.35">
      <c r="A341" s="22" t="s">
        <v>114</v>
      </c>
      <c r="B341" s="22" t="s">
        <v>790</v>
      </c>
      <c r="C341" s="22" t="s">
        <v>791</v>
      </c>
      <c r="D341" s="22" t="s">
        <v>792</v>
      </c>
      <c r="E341" s="22">
        <v>161</v>
      </c>
      <c r="F341" s="22">
        <v>2113787</v>
      </c>
      <c r="G341" s="22">
        <v>16</v>
      </c>
      <c r="H341" s="23">
        <v>6270.77</v>
      </c>
      <c r="I341" s="24" t="s">
        <v>1457</v>
      </c>
      <c r="J341" s="22">
        <v>9185256.8000000007</v>
      </c>
      <c r="K341" s="22">
        <v>0</v>
      </c>
      <c r="L341" s="22">
        <v>217381.99</v>
      </c>
      <c r="M341" s="22">
        <v>3791743.24</v>
      </c>
      <c r="N341" s="22">
        <v>49387.01</v>
      </c>
      <c r="O341" s="22">
        <v>3176610.09</v>
      </c>
      <c r="P341" s="24" t="s">
        <v>1457</v>
      </c>
      <c r="Q341" s="24" t="s">
        <v>1456</v>
      </c>
      <c r="R341" s="23">
        <v>0</v>
      </c>
      <c r="S341" s="22">
        <v>0</v>
      </c>
      <c r="T341" s="24"/>
      <c r="U341" s="23">
        <v>135</v>
      </c>
      <c r="V341" s="23">
        <v>0</v>
      </c>
      <c r="W341" s="23">
        <v>30</v>
      </c>
      <c r="X341" s="23">
        <v>241</v>
      </c>
      <c r="Y341" s="23">
        <v>0</v>
      </c>
      <c r="Z341" s="23">
        <v>406</v>
      </c>
      <c r="AA341" s="23">
        <v>1.1000000000000001</v>
      </c>
      <c r="AB341" s="23">
        <v>1.4</v>
      </c>
      <c r="AC341" s="23">
        <v>0</v>
      </c>
      <c r="AD341" s="23">
        <v>0</v>
      </c>
      <c r="AE341" s="23">
        <v>0</v>
      </c>
      <c r="AF341" s="23">
        <v>2.5</v>
      </c>
      <c r="AG341" s="23">
        <v>0</v>
      </c>
      <c r="AH341" s="24" t="s">
        <v>1457</v>
      </c>
      <c r="AI341" s="22">
        <v>7</v>
      </c>
      <c r="AJ341" s="22">
        <v>7</v>
      </c>
      <c r="AK341" s="24" t="s">
        <v>1457</v>
      </c>
      <c r="AL341" s="24" t="s">
        <v>1457</v>
      </c>
      <c r="AM341" s="24" t="s">
        <v>1456</v>
      </c>
      <c r="AN341" s="22">
        <v>0</v>
      </c>
      <c r="AO341" s="22">
        <v>0</v>
      </c>
      <c r="AP341" s="22">
        <v>2118</v>
      </c>
      <c r="AQ341" s="22">
        <v>217821.48</v>
      </c>
      <c r="AR341" s="22">
        <v>0</v>
      </c>
      <c r="AS341" s="22">
        <v>0</v>
      </c>
      <c r="AT341" s="22">
        <v>0</v>
      </c>
      <c r="AU341" s="22">
        <v>0</v>
      </c>
      <c r="AV341" s="22">
        <v>0</v>
      </c>
      <c r="AW341" s="22">
        <v>0</v>
      </c>
      <c r="AX341" s="22">
        <v>0</v>
      </c>
      <c r="AY341" s="22">
        <v>0</v>
      </c>
      <c r="AZ341" s="24" t="s">
        <v>1742</v>
      </c>
      <c r="BA341" s="22">
        <v>32</v>
      </c>
      <c r="BB341" s="22">
        <v>32</v>
      </c>
      <c r="BC341" s="22">
        <v>2526000</v>
      </c>
      <c r="BD341" s="22">
        <v>111155000</v>
      </c>
      <c r="BE341" s="22">
        <v>6013500</v>
      </c>
      <c r="BF341" s="22">
        <v>0</v>
      </c>
      <c r="BG341" s="22">
        <v>119694500</v>
      </c>
      <c r="BH341" s="22">
        <v>18</v>
      </c>
      <c r="BI341" s="22">
        <v>15</v>
      </c>
      <c r="BJ341" s="22">
        <v>11</v>
      </c>
      <c r="BK341" s="22">
        <v>0</v>
      </c>
      <c r="BL341" s="22">
        <v>0</v>
      </c>
      <c r="BM341" s="22">
        <v>0</v>
      </c>
      <c r="BN341" s="22">
        <v>11</v>
      </c>
      <c r="BO341" s="22">
        <v>45</v>
      </c>
      <c r="BP341" s="22">
        <v>0</v>
      </c>
      <c r="BQ341" s="22">
        <v>0</v>
      </c>
    </row>
    <row r="342" spans="1:69" x14ac:dyDescent="0.35">
      <c r="A342" s="22"/>
      <c r="B342" s="22"/>
      <c r="C342" s="22"/>
      <c r="D342" s="22" t="s">
        <v>1743</v>
      </c>
      <c r="E342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87D864-86EA-42A8-8DFB-0AFDDD13FE24}">
  <dimension ref="A1:R339"/>
  <sheetViews>
    <sheetView zoomScale="90" zoomScaleNormal="90" workbookViewId="0"/>
  </sheetViews>
  <sheetFormatPr defaultRowHeight="14.5" x14ac:dyDescent="0.35"/>
  <cols>
    <col min="2" max="2" width="23.7265625" customWidth="1"/>
    <col min="4" max="4" width="37.7265625" customWidth="1"/>
    <col min="5" max="18" width="15.7265625" customWidth="1"/>
  </cols>
  <sheetData>
    <row r="1" spans="1:18" ht="24" customHeight="1" x14ac:dyDescent="0.4">
      <c r="A1" s="4" t="str">
        <f>HYPERLINK("#'Index'!A1", "&lt;&lt; Index")</f>
        <v>&lt;&lt; Index</v>
      </c>
      <c r="B1" s="20" t="s">
        <v>794</v>
      </c>
      <c r="D1" s="20" t="s">
        <v>823</v>
      </c>
    </row>
    <row r="2" spans="1:18" ht="64" customHeight="1" x14ac:dyDescent="0.3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796</v>
      </c>
      <c r="F2" s="21" t="s">
        <v>797</v>
      </c>
      <c r="G2" s="21" t="s">
        <v>798</v>
      </c>
      <c r="H2" s="21" t="s">
        <v>799</v>
      </c>
      <c r="I2" s="21" t="s">
        <v>800</v>
      </c>
      <c r="J2" s="21" t="s">
        <v>801</v>
      </c>
      <c r="K2" s="21" t="s">
        <v>802</v>
      </c>
      <c r="L2" s="21" t="s">
        <v>803</v>
      </c>
      <c r="M2" s="21" t="s">
        <v>16</v>
      </c>
      <c r="N2" s="21" t="s">
        <v>804</v>
      </c>
      <c r="O2" s="21" t="s">
        <v>805</v>
      </c>
      <c r="P2" s="21" t="s">
        <v>806</v>
      </c>
      <c r="Q2" s="21" t="s">
        <v>807</v>
      </c>
      <c r="R2" s="21" t="s">
        <v>808</v>
      </c>
    </row>
    <row r="3" spans="1:18" x14ac:dyDescent="0.35">
      <c r="A3" s="21"/>
      <c r="B3" s="21"/>
      <c r="C3" s="21"/>
      <c r="D3" s="21" t="s">
        <v>80</v>
      </c>
      <c r="E3" s="21" t="s">
        <v>809</v>
      </c>
      <c r="F3" s="21" t="s">
        <v>810</v>
      </c>
      <c r="G3" s="21" t="s">
        <v>811</v>
      </c>
      <c r="H3" s="21" t="s">
        <v>812</v>
      </c>
      <c r="I3" s="21" t="s">
        <v>813</v>
      </c>
      <c r="J3" s="21" t="s">
        <v>814</v>
      </c>
      <c r="K3" s="21" t="s">
        <v>815</v>
      </c>
      <c r="L3" s="21" t="s">
        <v>816</v>
      </c>
      <c r="M3" s="21" t="s">
        <v>817</v>
      </c>
      <c r="N3" s="21" t="s">
        <v>818</v>
      </c>
      <c r="O3" s="21" t="s">
        <v>819</v>
      </c>
      <c r="P3" s="21" t="s">
        <v>820</v>
      </c>
      <c r="Q3" s="21" t="s">
        <v>821</v>
      </c>
      <c r="R3" s="21" t="s">
        <v>822</v>
      </c>
    </row>
    <row r="4" spans="1:18" x14ac:dyDescent="0.35">
      <c r="A4" s="22" t="s">
        <v>114</v>
      </c>
      <c r="B4" s="22" t="s">
        <v>115</v>
      </c>
      <c r="C4" s="22" t="s">
        <v>116</v>
      </c>
      <c r="D4" s="22" t="s">
        <v>117</v>
      </c>
      <c r="E4" s="22">
        <v>97363532</v>
      </c>
      <c r="F4" s="22">
        <v>0</v>
      </c>
      <c r="G4" s="22">
        <v>23368701</v>
      </c>
      <c r="H4" s="22">
        <v>-6427711</v>
      </c>
      <c r="I4" s="22">
        <v>-8060699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2">
        <v>0</v>
      </c>
      <c r="P4" s="22">
        <v>0</v>
      </c>
      <c r="Q4" s="22">
        <v>0</v>
      </c>
      <c r="R4" s="22">
        <v>106243823</v>
      </c>
    </row>
    <row r="5" spans="1:18" x14ac:dyDescent="0.35">
      <c r="A5" s="22" t="s">
        <v>114</v>
      </c>
      <c r="B5" s="22" t="s">
        <v>115</v>
      </c>
      <c r="C5" s="22" t="s">
        <v>118</v>
      </c>
      <c r="D5" s="22" t="s">
        <v>119</v>
      </c>
      <c r="E5" s="22">
        <v>26246663</v>
      </c>
      <c r="F5" s="22">
        <v>0</v>
      </c>
      <c r="G5" s="22">
        <v>8068226</v>
      </c>
      <c r="H5" s="22">
        <v>-6116637</v>
      </c>
      <c r="I5" s="22">
        <v>-5481813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2">
        <v>0</v>
      </c>
      <c r="P5" s="22">
        <v>0</v>
      </c>
      <c r="Q5" s="22">
        <v>0</v>
      </c>
      <c r="R5" s="22">
        <v>22716439</v>
      </c>
    </row>
    <row r="6" spans="1:18" x14ac:dyDescent="0.35">
      <c r="A6" s="22" t="s">
        <v>114</v>
      </c>
      <c r="B6" s="22" t="s">
        <v>115</v>
      </c>
      <c r="C6" s="22" t="s">
        <v>120</v>
      </c>
      <c r="D6" s="22" t="s">
        <v>121</v>
      </c>
      <c r="E6" s="22">
        <v>12678567</v>
      </c>
      <c r="F6" s="22">
        <v>0</v>
      </c>
      <c r="G6" s="22">
        <v>4724771</v>
      </c>
      <c r="H6" s="22">
        <v>-1113919</v>
      </c>
      <c r="I6" s="22">
        <v>-2151666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14137753</v>
      </c>
    </row>
    <row r="7" spans="1:18" x14ac:dyDescent="0.35">
      <c r="A7" s="22" t="s">
        <v>114</v>
      </c>
      <c r="B7" s="22" t="s">
        <v>115</v>
      </c>
      <c r="C7" s="22" t="s">
        <v>122</v>
      </c>
      <c r="D7" s="22" t="s">
        <v>123</v>
      </c>
      <c r="E7" s="22">
        <v>5316807000</v>
      </c>
      <c r="F7" s="22">
        <v>0</v>
      </c>
      <c r="G7" s="22">
        <v>1107448000</v>
      </c>
      <c r="H7" s="22">
        <v>-258724000</v>
      </c>
      <c r="I7" s="22">
        <v>-598486000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2">
        <v>0</v>
      </c>
      <c r="P7" s="22">
        <v>0</v>
      </c>
      <c r="Q7" s="22">
        <v>-3005000</v>
      </c>
      <c r="R7" s="22">
        <v>5564040000</v>
      </c>
    </row>
    <row r="8" spans="1:18" x14ac:dyDescent="0.35">
      <c r="A8" s="22" t="s">
        <v>114</v>
      </c>
      <c r="B8" s="22" t="s">
        <v>115</v>
      </c>
      <c r="C8" s="22" t="s">
        <v>124</v>
      </c>
      <c r="D8" s="22" t="s">
        <v>125</v>
      </c>
      <c r="E8" s="22">
        <v>54701253</v>
      </c>
      <c r="F8" s="22">
        <v>0</v>
      </c>
      <c r="G8" s="22">
        <v>10664251</v>
      </c>
      <c r="H8" s="22">
        <v>-1971604</v>
      </c>
      <c r="I8" s="22">
        <v>-7671669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55722231</v>
      </c>
    </row>
    <row r="9" spans="1:18" x14ac:dyDescent="0.35">
      <c r="A9" s="22" t="s">
        <v>114</v>
      </c>
      <c r="B9" s="22" t="s">
        <v>115</v>
      </c>
      <c r="C9" s="22" t="s">
        <v>126</v>
      </c>
      <c r="D9" s="22" t="s">
        <v>127</v>
      </c>
      <c r="E9" s="22">
        <v>20367550</v>
      </c>
      <c r="F9" s="22">
        <v>0</v>
      </c>
      <c r="G9" s="22">
        <v>3362237</v>
      </c>
      <c r="H9" s="22">
        <v>-1116417</v>
      </c>
      <c r="I9" s="22">
        <v>-809701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21803669</v>
      </c>
    </row>
    <row r="10" spans="1:18" x14ac:dyDescent="0.35">
      <c r="A10" s="22" t="s">
        <v>114</v>
      </c>
      <c r="B10" s="22" t="s">
        <v>115</v>
      </c>
      <c r="C10" s="22" t="s">
        <v>128</v>
      </c>
      <c r="D10" s="22" t="s">
        <v>129</v>
      </c>
      <c r="E10" s="22">
        <v>49299433</v>
      </c>
      <c r="F10" s="22">
        <v>0</v>
      </c>
      <c r="G10" s="22">
        <v>14939661</v>
      </c>
      <c r="H10" s="22">
        <v>-105389</v>
      </c>
      <c r="I10" s="22">
        <v>-4208648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>
        <v>59925057</v>
      </c>
    </row>
    <row r="11" spans="1:18" x14ac:dyDescent="0.35">
      <c r="A11" s="22" t="s">
        <v>114</v>
      </c>
      <c r="B11" s="22" t="s">
        <v>115</v>
      </c>
      <c r="C11" s="22" t="s">
        <v>130</v>
      </c>
      <c r="D11" s="22" t="s">
        <v>131</v>
      </c>
      <c r="E11" s="22">
        <v>5655894000</v>
      </c>
      <c r="F11" s="22">
        <v>0</v>
      </c>
      <c r="G11" s="22">
        <v>772870000</v>
      </c>
      <c r="H11" s="22">
        <v>-157112000</v>
      </c>
      <c r="I11" s="22">
        <v>-442537000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2">
        <v>0</v>
      </c>
      <c r="P11" s="22">
        <v>0</v>
      </c>
      <c r="Q11" s="22">
        <v>28574000</v>
      </c>
      <c r="R11" s="22">
        <v>5857689000</v>
      </c>
    </row>
    <row r="12" spans="1:18" x14ac:dyDescent="0.35">
      <c r="A12" s="22" t="s">
        <v>114</v>
      </c>
      <c r="B12" s="22" t="s">
        <v>115</v>
      </c>
      <c r="C12" s="22" t="s">
        <v>132</v>
      </c>
      <c r="D12" s="22" t="s">
        <v>133</v>
      </c>
      <c r="E12" s="22">
        <v>51584000</v>
      </c>
      <c r="F12" s="22">
        <v>0</v>
      </c>
      <c r="G12" s="22">
        <v>14416000</v>
      </c>
      <c r="H12" s="22">
        <v>-760000</v>
      </c>
      <c r="I12" s="22">
        <v>-2113000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2">
        <v>0</v>
      </c>
      <c r="P12" s="22">
        <v>0</v>
      </c>
      <c r="Q12" s="22">
        <v>0</v>
      </c>
      <c r="R12" s="22">
        <v>63127000</v>
      </c>
    </row>
    <row r="13" spans="1:18" x14ac:dyDescent="0.35">
      <c r="A13" s="22" t="s">
        <v>114</v>
      </c>
      <c r="B13" s="22" t="s">
        <v>115</v>
      </c>
      <c r="C13" s="22" t="s">
        <v>134</v>
      </c>
      <c r="D13" s="22" t="s">
        <v>135</v>
      </c>
      <c r="E13" s="22">
        <v>184014949</v>
      </c>
      <c r="F13" s="22">
        <v>0</v>
      </c>
      <c r="G13" s="22">
        <v>37980560</v>
      </c>
      <c r="H13" s="22">
        <v>-2951962</v>
      </c>
      <c r="I13" s="22">
        <v>-16613633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28932400</v>
      </c>
      <c r="R13" s="22">
        <v>231362314</v>
      </c>
    </row>
    <row r="14" spans="1:18" x14ac:dyDescent="0.35">
      <c r="A14" s="22" t="s">
        <v>114</v>
      </c>
      <c r="B14" s="22" t="s">
        <v>115</v>
      </c>
      <c r="C14" s="22" t="s">
        <v>136</v>
      </c>
      <c r="D14" s="22" t="s">
        <v>137</v>
      </c>
      <c r="E14" s="22">
        <v>5927494</v>
      </c>
      <c r="F14" s="22">
        <v>0</v>
      </c>
      <c r="G14" s="22">
        <v>0</v>
      </c>
      <c r="H14" s="22">
        <v>-1121865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>
        <v>0</v>
      </c>
      <c r="Q14" s="22">
        <v>0</v>
      </c>
      <c r="R14" s="22">
        <v>4805629</v>
      </c>
    </row>
    <row r="15" spans="1:18" x14ac:dyDescent="0.35">
      <c r="A15" s="22" t="s">
        <v>114</v>
      </c>
      <c r="B15" s="22" t="s">
        <v>115</v>
      </c>
      <c r="C15" s="22" t="s">
        <v>138</v>
      </c>
      <c r="D15" s="22" t="s">
        <v>139</v>
      </c>
      <c r="E15" s="22">
        <v>43466665</v>
      </c>
      <c r="F15" s="22">
        <v>0</v>
      </c>
      <c r="G15" s="22">
        <v>18919188</v>
      </c>
      <c r="H15" s="22">
        <v>-6149650</v>
      </c>
      <c r="I15" s="22">
        <v>-19381585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>
        <v>0</v>
      </c>
      <c r="Q15" s="22">
        <v>0</v>
      </c>
      <c r="R15" s="22">
        <v>36854618</v>
      </c>
    </row>
    <row r="16" spans="1:18" x14ac:dyDescent="0.35">
      <c r="A16" s="22" t="s">
        <v>114</v>
      </c>
      <c r="B16" s="22" t="s">
        <v>115</v>
      </c>
      <c r="C16" s="22" t="s">
        <v>140</v>
      </c>
      <c r="D16" s="22" t="s">
        <v>141</v>
      </c>
      <c r="E16" s="22">
        <v>194219000</v>
      </c>
      <c r="F16" s="22">
        <v>0</v>
      </c>
      <c r="G16" s="22">
        <v>19117000</v>
      </c>
      <c r="H16" s="22">
        <v>-1016000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212320000</v>
      </c>
    </row>
    <row r="17" spans="1:18" x14ac:dyDescent="0.35">
      <c r="A17" s="22" t="s">
        <v>114</v>
      </c>
      <c r="B17" s="22" t="s">
        <v>115</v>
      </c>
      <c r="C17" s="22" t="s">
        <v>142</v>
      </c>
      <c r="D17" s="22" t="s">
        <v>143</v>
      </c>
      <c r="E17" s="22">
        <v>49056115</v>
      </c>
      <c r="F17" s="22">
        <v>0</v>
      </c>
      <c r="G17" s="22">
        <v>25365264</v>
      </c>
      <c r="H17" s="22">
        <v>-500000</v>
      </c>
      <c r="I17" s="22">
        <v>-16963120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2">
        <v>0</v>
      </c>
      <c r="P17" s="22">
        <v>0</v>
      </c>
      <c r="Q17" s="22">
        <v>0</v>
      </c>
      <c r="R17" s="22">
        <v>56958259</v>
      </c>
    </row>
    <row r="18" spans="1:18" x14ac:dyDescent="0.35">
      <c r="A18" s="22" t="s">
        <v>114</v>
      </c>
      <c r="B18" s="22" t="s">
        <v>115</v>
      </c>
      <c r="C18" s="22" t="s">
        <v>144</v>
      </c>
      <c r="D18" s="22" t="s">
        <v>145</v>
      </c>
      <c r="E18" s="22">
        <v>170826000</v>
      </c>
      <c r="F18" s="22">
        <v>0</v>
      </c>
      <c r="G18" s="22">
        <v>38410000</v>
      </c>
      <c r="H18" s="22">
        <v>-24933000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184303000</v>
      </c>
    </row>
    <row r="19" spans="1:18" x14ac:dyDescent="0.35">
      <c r="A19" s="22" t="s">
        <v>114</v>
      </c>
      <c r="B19" s="22" t="s">
        <v>115</v>
      </c>
      <c r="C19" s="22" t="s">
        <v>146</v>
      </c>
      <c r="D19" s="22" t="s">
        <v>147</v>
      </c>
      <c r="E19" s="22">
        <v>219267092</v>
      </c>
      <c r="F19" s="22">
        <v>0</v>
      </c>
      <c r="G19" s="22">
        <v>87782181</v>
      </c>
      <c r="H19" s="22">
        <v>-41115401</v>
      </c>
      <c r="I19" s="22">
        <v>-38879759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227054113</v>
      </c>
    </row>
    <row r="20" spans="1:18" x14ac:dyDescent="0.35">
      <c r="A20" s="22" t="s">
        <v>114</v>
      </c>
      <c r="B20" s="22" t="s">
        <v>115</v>
      </c>
      <c r="C20" s="22" t="s">
        <v>148</v>
      </c>
      <c r="D20" s="22" t="s">
        <v>149</v>
      </c>
      <c r="E20" s="22">
        <v>-7233115</v>
      </c>
      <c r="F20" s="22">
        <v>0</v>
      </c>
      <c r="G20" s="22">
        <v>-519059</v>
      </c>
      <c r="H20" s="22">
        <v>0</v>
      </c>
      <c r="I20" s="22"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2">
        <v>0</v>
      </c>
      <c r="P20" s="22">
        <v>0</v>
      </c>
      <c r="Q20" s="22">
        <v>0</v>
      </c>
      <c r="R20" s="22">
        <v>-7752174</v>
      </c>
    </row>
    <row r="21" spans="1:18" x14ac:dyDescent="0.35">
      <c r="A21" s="22" t="s">
        <v>114</v>
      </c>
      <c r="B21" s="22" t="s">
        <v>115</v>
      </c>
      <c r="C21" s="22" t="s">
        <v>150</v>
      </c>
      <c r="D21" s="22" t="s">
        <v>151</v>
      </c>
      <c r="E21" s="22">
        <v>136431200</v>
      </c>
      <c r="F21" s="22">
        <v>0</v>
      </c>
      <c r="G21" s="22">
        <v>44939013</v>
      </c>
      <c r="H21" s="22">
        <v>-4047920</v>
      </c>
      <c r="I21" s="22">
        <v>-24723692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>
        <v>0</v>
      </c>
      <c r="Q21" s="22">
        <v>0</v>
      </c>
      <c r="R21" s="22">
        <v>152598601</v>
      </c>
    </row>
    <row r="22" spans="1:18" x14ac:dyDescent="0.35">
      <c r="A22" s="22" t="s">
        <v>114</v>
      </c>
      <c r="B22" s="22" t="s">
        <v>115</v>
      </c>
      <c r="C22" s="22" t="s">
        <v>152</v>
      </c>
      <c r="D22" s="22" t="s">
        <v>153</v>
      </c>
      <c r="E22" s="22">
        <v>10642535</v>
      </c>
      <c r="F22" s="22">
        <v>0</v>
      </c>
      <c r="G22" s="22">
        <v>10713874</v>
      </c>
      <c r="H22" s="22">
        <v>-1147688</v>
      </c>
      <c r="I22" s="22">
        <v>-1414234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18794487</v>
      </c>
    </row>
    <row r="23" spans="1:18" x14ac:dyDescent="0.35">
      <c r="A23" s="22" t="s">
        <v>114</v>
      </c>
      <c r="B23" s="22" t="s">
        <v>154</v>
      </c>
      <c r="C23" s="22" t="s">
        <v>155</v>
      </c>
      <c r="D23" s="22" t="s">
        <v>156</v>
      </c>
      <c r="E23" s="22">
        <v>5352907</v>
      </c>
      <c r="F23" s="22">
        <v>0</v>
      </c>
      <c r="G23" s="22">
        <v>900764</v>
      </c>
      <c r="H23" s="22">
        <v>-516932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5736739</v>
      </c>
    </row>
    <row r="24" spans="1:18" x14ac:dyDescent="0.35">
      <c r="A24" s="22" t="s">
        <v>114</v>
      </c>
      <c r="B24" s="22" t="s">
        <v>154</v>
      </c>
      <c r="C24" s="22" t="s">
        <v>157</v>
      </c>
      <c r="D24" s="22" t="s">
        <v>158</v>
      </c>
      <c r="E24" s="22">
        <v>5423578</v>
      </c>
      <c r="F24" s="22">
        <v>0</v>
      </c>
      <c r="G24" s="22">
        <v>173704</v>
      </c>
      <c r="H24" s="22">
        <v>0</v>
      </c>
      <c r="I24" s="22"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5597282</v>
      </c>
    </row>
    <row r="25" spans="1:18" x14ac:dyDescent="0.35">
      <c r="A25" s="22" t="s">
        <v>114</v>
      </c>
      <c r="B25" s="22" t="s">
        <v>154</v>
      </c>
      <c r="C25" s="22" t="s">
        <v>159</v>
      </c>
      <c r="D25" s="22" t="s">
        <v>160</v>
      </c>
      <c r="E25" s="22">
        <v>42156172</v>
      </c>
      <c r="F25" s="22">
        <v>0</v>
      </c>
      <c r="G25" s="22">
        <v>5000000</v>
      </c>
      <c r="H25" s="22">
        <v>-4418918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0</v>
      </c>
      <c r="Q25" s="22">
        <v>0</v>
      </c>
      <c r="R25" s="22">
        <v>42737254</v>
      </c>
    </row>
    <row r="26" spans="1:18" x14ac:dyDescent="0.35">
      <c r="A26" s="22" t="s">
        <v>114</v>
      </c>
      <c r="B26" s="22" t="s">
        <v>154</v>
      </c>
      <c r="C26" s="22" t="s">
        <v>161</v>
      </c>
      <c r="D26" s="22" t="s">
        <v>162</v>
      </c>
      <c r="E26" s="22">
        <v>23614898</v>
      </c>
      <c r="F26" s="22">
        <v>0</v>
      </c>
      <c r="G26" s="22">
        <v>3817495</v>
      </c>
      <c r="H26" s="22">
        <v>-1152313</v>
      </c>
      <c r="I26" s="22">
        <v>-1393856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24886224</v>
      </c>
    </row>
    <row r="27" spans="1:18" x14ac:dyDescent="0.35">
      <c r="A27" s="22" t="s">
        <v>114</v>
      </c>
      <c r="B27" s="22" t="s">
        <v>154</v>
      </c>
      <c r="C27" s="22" t="s">
        <v>163</v>
      </c>
      <c r="D27" s="22" t="s">
        <v>164</v>
      </c>
      <c r="E27" s="22">
        <v>269221663</v>
      </c>
      <c r="F27" s="22">
        <v>0</v>
      </c>
      <c r="G27" s="22">
        <v>49874250</v>
      </c>
      <c r="H27" s="22">
        <v>-22320338</v>
      </c>
      <c r="I27" s="22">
        <v>-29208325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267567250</v>
      </c>
    </row>
    <row r="28" spans="1:18" x14ac:dyDescent="0.35">
      <c r="A28" s="22" t="s">
        <v>114</v>
      </c>
      <c r="B28" s="22" t="s">
        <v>154</v>
      </c>
      <c r="C28" s="22" t="s">
        <v>165</v>
      </c>
      <c r="D28" s="22" t="s">
        <v>166</v>
      </c>
      <c r="E28" s="22">
        <v>1094113123</v>
      </c>
      <c r="F28" s="22">
        <v>0</v>
      </c>
      <c r="G28" s="22">
        <v>38030109</v>
      </c>
      <c r="H28" s="22">
        <v>-7103048</v>
      </c>
      <c r="I28" s="22">
        <v>-24760178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1100280006</v>
      </c>
    </row>
    <row r="29" spans="1:18" x14ac:dyDescent="0.35">
      <c r="A29" s="22" t="s">
        <v>114</v>
      </c>
      <c r="B29" s="22" t="s">
        <v>167</v>
      </c>
      <c r="C29" s="22" t="s">
        <v>168</v>
      </c>
      <c r="D29" s="22" t="s">
        <v>169</v>
      </c>
      <c r="E29" s="22">
        <v>1310475</v>
      </c>
      <c r="F29" s="22">
        <v>0</v>
      </c>
      <c r="G29" s="22">
        <v>951912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2262387</v>
      </c>
    </row>
    <row r="30" spans="1:18" x14ac:dyDescent="0.35">
      <c r="A30" s="22" t="s">
        <v>114</v>
      </c>
      <c r="B30" s="22" t="s">
        <v>167</v>
      </c>
      <c r="C30" s="22" t="s">
        <v>170</v>
      </c>
      <c r="D30" s="22" t="s">
        <v>171</v>
      </c>
      <c r="E30" s="22">
        <v>18402393</v>
      </c>
      <c r="F30" s="22">
        <v>0</v>
      </c>
      <c r="G30" s="22">
        <v>-3924185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14478208</v>
      </c>
    </row>
    <row r="31" spans="1:18" x14ac:dyDescent="0.35">
      <c r="A31" s="22" t="s">
        <v>114</v>
      </c>
      <c r="B31" s="22" t="s">
        <v>167</v>
      </c>
      <c r="C31" s="22" t="s">
        <v>172</v>
      </c>
      <c r="D31" s="22" t="s">
        <v>173</v>
      </c>
      <c r="E31" s="22">
        <v>12108875</v>
      </c>
      <c r="F31" s="22">
        <v>0</v>
      </c>
      <c r="G31" s="22">
        <v>2286057</v>
      </c>
      <c r="H31" s="22">
        <v>-965313</v>
      </c>
      <c r="I31" s="22">
        <v>-706057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12723562</v>
      </c>
    </row>
    <row r="32" spans="1:18" x14ac:dyDescent="0.35">
      <c r="A32" s="22" t="s">
        <v>114</v>
      </c>
      <c r="B32" s="22" t="s">
        <v>167</v>
      </c>
      <c r="C32" s="22" t="s">
        <v>174</v>
      </c>
      <c r="D32" s="22" t="s">
        <v>175</v>
      </c>
      <c r="E32" s="22">
        <v>27352013</v>
      </c>
      <c r="F32" s="22">
        <v>0</v>
      </c>
      <c r="G32" s="22">
        <v>5521190</v>
      </c>
      <c r="H32" s="22">
        <v>-4200791</v>
      </c>
      <c r="I32" s="22">
        <v>-138949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28533463</v>
      </c>
    </row>
    <row r="33" spans="1:18" x14ac:dyDescent="0.35">
      <c r="A33" s="22" t="s">
        <v>114</v>
      </c>
      <c r="B33" s="22" t="s">
        <v>167</v>
      </c>
      <c r="C33" s="22" t="s">
        <v>176</v>
      </c>
      <c r="D33" s="22" t="s">
        <v>177</v>
      </c>
      <c r="E33" s="22">
        <v>27864451</v>
      </c>
      <c r="F33" s="22">
        <v>0</v>
      </c>
      <c r="G33" s="22">
        <v>1280354</v>
      </c>
      <c r="H33" s="22">
        <v>0</v>
      </c>
      <c r="I33" s="22">
        <v>-2835716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26309089</v>
      </c>
    </row>
    <row r="34" spans="1:18" x14ac:dyDescent="0.35">
      <c r="A34" s="22" t="s">
        <v>114</v>
      </c>
      <c r="B34" s="22" t="s">
        <v>167</v>
      </c>
      <c r="C34" s="22" t="s">
        <v>178</v>
      </c>
      <c r="D34" s="22" t="s">
        <v>179</v>
      </c>
      <c r="E34" s="22">
        <v>15499172</v>
      </c>
      <c r="F34" s="22">
        <v>0</v>
      </c>
      <c r="G34" s="22">
        <v>1174236</v>
      </c>
      <c r="H34" s="22">
        <v>-2509713</v>
      </c>
      <c r="I34" s="22">
        <v>-53395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14110300</v>
      </c>
    </row>
    <row r="35" spans="1:18" x14ac:dyDescent="0.35">
      <c r="A35" s="22" t="s">
        <v>114</v>
      </c>
      <c r="B35" s="22" t="s">
        <v>167</v>
      </c>
      <c r="C35" s="22" t="s">
        <v>180</v>
      </c>
      <c r="D35" s="22" t="s">
        <v>181</v>
      </c>
      <c r="E35" s="22">
        <v>17861992</v>
      </c>
      <c r="F35" s="22">
        <v>0</v>
      </c>
      <c r="G35" s="22">
        <v>5500000</v>
      </c>
      <c r="H35" s="22">
        <v>-2045410</v>
      </c>
      <c r="I35" s="22">
        <v>-80864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21235718</v>
      </c>
    </row>
    <row r="36" spans="1:18" x14ac:dyDescent="0.35">
      <c r="A36" s="22" t="s">
        <v>114</v>
      </c>
      <c r="B36" s="22" t="s">
        <v>167</v>
      </c>
      <c r="C36" s="22" t="s">
        <v>182</v>
      </c>
      <c r="D36" s="22" t="s">
        <v>183</v>
      </c>
      <c r="E36" s="22">
        <v>99274644</v>
      </c>
      <c r="F36" s="22">
        <v>0</v>
      </c>
      <c r="G36" s="22">
        <v>11062249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110336893</v>
      </c>
    </row>
    <row r="37" spans="1:18" x14ac:dyDescent="0.35">
      <c r="A37" s="22" t="s">
        <v>114</v>
      </c>
      <c r="B37" s="22" t="s">
        <v>167</v>
      </c>
      <c r="C37" s="22" t="s">
        <v>184</v>
      </c>
      <c r="D37" s="22" t="s">
        <v>185</v>
      </c>
      <c r="E37" s="22">
        <v>31926726</v>
      </c>
      <c r="F37" s="22">
        <v>0</v>
      </c>
      <c r="G37" s="22">
        <v>4362776</v>
      </c>
      <c r="H37" s="22">
        <v>-3206321</v>
      </c>
      <c r="I37" s="22">
        <v>-7278585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2">
        <v>0</v>
      </c>
      <c r="P37" s="22">
        <v>0</v>
      </c>
      <c r="Q37" s="22">
        <v>0</v>
      </c>
      <c r="R37" s="22">
        <v>25804596</v>
      </c>
    </row>
    <row r="38" spans="1:18" x14ac:dyDescent="0.35">
      <c r="A38" s="22" t="s">
        <v>114</v>
      </c>
      <c r="B38" s="22" t="s">
        <v>167</v>
      </c>
      <c r="C38" s="22" t="s">
        <v>186</v>
      </c>
      <c r="D38" s="22" t="s">
        <v>187</v>
      </c>
      <c r="E38" s="22">
        <v>17203705</v>
      </c>
      <c r="F38" s="22">
        <v>0</v>
      </c>
      <c r="G38" s="22">
        <v>6408306</v>
      </c>
      <c r="H38" s="22">
        <v>-2209602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0</v>
      </c>
      <c r="P38" s="22">
        <v>0</v>
      </c>
      <c r="Q38" s="22">
        <v>600759</v>
      </c>
      <c r="R38" s="22">
        <v>22003168</v>
      </c>
    </row>
    <row r="39" spans="1:18" x14ac:dyDescent="0.35">
      <c r="A39" s="22" t="s">
        <v>114</v>
      </c>
      <c r="B39" s="22" t="s">
        <v>167</v>
      </c>
      <c r="C39" s="22" t="s">
        <v>188</v>
      </c>
      <c r="D39" s="22" t="s">
        <v>189</v>
      </c>
      <c r="E39" s="22">
        <v>10259775</v>
      </c>
      <c r="F39" s="22">
        <v>0</v>
      </c>
      <c r="G39" s="22">
        <v>0</v>
      </c>
      <c r="H39" s="22">
        <v>-3636881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6622894</v>
      </c>
    </row>
    <row r="40" spans="1:18" x14ac:dyDescent="0.35">
      <c r="A40" s="22" t="s">
        <v>114</v>
      </c>
      <c r="B40" s="22" t="s">
        <v>167</v>
      </c>
      <c r="C40" s="22" t="s">
        <v>190</v>
      </c>
      <c r="D40" s="22" t="s">
        <v>191</v>
      </c>
      <c r="E40" s="22">
        <v>39014939</v>
      </c>
      <c r="F40" s="22">
        <v>0</v>
      </c>
      <c r="G40" s="22">
        <v>4320406</v>
      </c>
      <c r="H40" s="22">
        <v>0</v>
      </c>
      <c r="I40" s="22">
        <v>-5337194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153454</v>
      </c>
      <c r="R40" s="22">
        <v>38151605</v>
      </c>
    </row>
    <row r="41" spans="1:18" x14ac:dyDescent="0.35">
      <c r="A41" s="22" t="s">
        <v>114</v>
      </c>
      <c r="B41" s="22" t="s">
        <v>167</v>
      </c>
      <c r="C41" s="22" t="s">
        <v>192</v>
      </c>
      <c r="D41" s="22" t="s">
        <v>193</v>
      </c>
      <c r="E41" s="22">
        <v>105061401</v>
      </c>
      <c r="F41" s="22">
        <v>0</v>
      </c>
      <c r="G41" s="22">
        <v>18154422</v>
      </c>
      <c r="H41" s="22">
        <v>-1793196</v>
      </c>
      <c r="I41" s="22">
        <v>-7461886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113960741</v>
      </c>
    </row>
    <row r="42" spans="1:18" x14ac:dyDescent="0.35">
      <c r="A42" s="22" t="s">
        <v>114</v>
      </c>
      <c r="B42" s="22" t="s">
        <v>167</v>
      </c>
      <c r="C42" s="22" t="s">
        <v>194</v>
      </c>
      <c r="D42" s="22" t="s">
        <v>195</v>
      </c>
      <c r="E42" s="22">
        <v>94405531</v>
      </c>
      <c r="F42" s="22">
        <v>0</v>
      </c>
      <c r="G42" s="22">
        <v>7714651</v>
      </c>
      <c r="H42" s="22">
        <v>-771827</v>
      </c>
      <c r="I42" s="22">
        <v>-6933816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-751031</v>
      </c>
      <c r="R42" s="22">
        <v>93663508</v>
      </c>
    </row>
    <row r="43" spans="1:18" x14ac:dyDescent="0.35">
      <c r="A43" s="22" t="s">
        <v>114</v>
      </c>
      <c r="B43" s="22" t="s">
        <v>167</v>
      </c>
      <c r="C43" s="22" t="s">
        <v>196</v>
      </c>
      <c r="D43" s="22" t="s">
        <v>197</v>
      </c>
      <c r="E43" s="22">
        <v>7039917</v>
      </c>
      <c r="F43" s="22">
        <v>0</v>
      </c>
      <c r="G43" s="22">
        <v>1172954</v>
      </c>
      <c r="H43" s="22">
        <v>-1611050</v>
      </c>
      <c r="I43" s="22">
        <v>-320970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6280851</v>
      </c>
    </row>
    <row r="44" spans="1:18" x14ac:dyDescent="0.35">
      <c r="A44" s="22" t="s">
        <v>114</v>
      </c>
      <c r="B44" s="22" t="s">
        <v>167</v>
      </c>
      <c r="C44" s="22" t="s">
        <v>198</v>
      </c>
      <c r="D44" s="22" t="s">
        <v>199</v>
      </c>
      <c r="E44" s="22">
        <v>35143898</v>
      </c>
      <c r="F44" s="22">
        <v>0</v>
      </c>
      <c r="G44" s="22">
        <v>5329195</v>
      </c>
      <c r="H44" s="22">
        <v>-230000</v>
      </c>
      <c r="I44" s="22">
        <v>-873435</v>
      </c>
      <c r="J44" s="22">
        <v>0</v>
      </c>
      <c r="K44" s="22">
        <v>0</v>
      </c>
      <c r="L44" s="22">
        <v>873435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40243093</v>
      </c>
    </row>
    <row r="45" spans="1:18" x14ac:dyDescent="0.35">
      <c r="A45" s="22" t="s">
        <v>114</v>
      </c>
      <c r="B45" s="22" t="s">
        <v>167</v>
      </c>
      <c r="C45" s="22" t="s">
        <v>200</v>
      </c>
      <c r="D45" s="22" t="s">
        <v>201</v>
      </c>
      <c r="E45" s="22">
        <v>21861957</v>
      </c>
      <c r="F45" s="22">
        <v>0</v>
      </c>
      <c r="G45" s="22">
        <v>947815</v>
      </c>
      <c r="H45" s="22">
        <v>-1121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22808651</v>
      </c>
    </row>
    <row r="46" spans="1:18" x14ac:dyDescent="0.35">
      <c r="A46" s="22" t="s">
        <v>114</v>
      </c>
      <c r="B46" s="22" t="s">
        <v>167</v>
      </c>
      <c r="C46" s="22" t="s">
        <v>202</v>
      </c>
      <c r="D46" s="22" t="s">
        <v>203</v>
      </c>
      <c r="E46" s="22">
        <v>7552692</v>
      </c>
      <c r="F46" s="22">
        <v>0</v>
      </c>
      <c r="G46" s="22">
        <v>570427</v>
      </c>
      <c r="H46" s="22">
        <v>-1011229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7111890</v>
      </c>
    </row>
    <row r="47" spans="1:18" x14ac:dyDescent="0.35">
      <c r="A47" s="22" t="s">
        <v>114</v>
      </c>
      <c r="B47" s="22" t="s">
        <v>167</v>
      </c>
      <c r="C47" s="22" t="s">
        <v>204</v>
      </c>
      <c r="D47" s="22" t="s">
        <v>205</v>
      </c>
      <c r="E47" s="22">
        <v>148236317</v>
      </c>
      <c r="F47" s="22">
        <v>0</v>
      </c>
      <c r="G47" s="22">
        <v>38248326</v>
      </c>
      <c r="H47" s="22">
        <v>-9642231</v>
      </c>
      <c r="I47" s="22">
        <v>-18732288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5333156</v>
      </c>
      <c r="R47" s="22">
        <v>163443280</v>
      </c>
    </row>
    <row r="48" spans="1:18" x14ac:dyDescent="0.35">
      <c r="A48" s="22" t="s">
        <v>114</v>
      </c>
      <c r="B48" s="22" t="s">
        <v>167</v>
      </c>
      <c r="C48" s="22" t="s">
        <v>206</v>
      </c>
      <c r="D48" s="22" t="s">
        <v>207</v>
      </c>
      <c r="E48" s="22">
        <v>202838785</v>
      </c>
      <c r="F48" s="22">
        <v>0</v>
      </c>
      <c r="G48" s="22">
        <v>22667635</v>
      </c>
      <c r="H48" s="22">
        <v>0</v>
      </c>
      <c r="I48" s="22">
        <v>-46372615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179133805</v>
      </c>
    </row>
    <row r="49" spans="1:18" x14ac:dyDescent="0.35">
      <c r="A49" s="22" t="s">
        <v>114</v>
      </c>
      <c r="B49" s="22" t="s">
        <v>167</v>
      </c>
      <c r="C49" s="22" t="s">
        <v>208</v>
      </c>
      <c r="D49" s="22" t="s">
        <v>209</v>
      </c>
      <c r="E49" s="22">
        <v>52167238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52167238</v>
      </c>
    </row>
    <row r="50" spans="1:18" x14ac:dyDescent="0.35">
      <c r="A50" s="22" t="s">
        <v>114</v>
      </c>
      <c r="B50" s="22" t="s">
        <v>167</v>
      </c>
      <c r="C50" s="22" t="s">
        <v>210</v>
      </c>
      <c r="D50" s="22" t="s">
        <v>211</v>
      </c>
      <c r="E50" s="22">
        <v>8336494</v>
      </c>
      <c r="F50" s="22">
        <v>0</v>
      </c>
      <c r="G50" s="22">
        <v>0</v>
      </c>
      <c r="H50" s="22">
        <v>-131994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8204500</v>
      </c>
    </row>
    <row r="51" spans="1:18" x14ac:dyDescent="0.35">
      <c r="A51" s="22" t="s">
        <v>114</v>
      </c>
      <c r="B51" s="22" t="s">
        <v>167</v>
      </c>
      <c r="C51" s="22" t="s">
        <v>212</v>
      </c>
      <c r="D51" s="22" t="s">
        <v>213</v>
      </c>
      <c r="E51" s="22">
        <v>78235975</v>
      </c>
      <c r="F51" s="22">
        <v>0</v>
      </c>
      <c r="G51" s="22">
        <v>18282064</v>
      </c>
      <c r="H51" s="22">
        <v>-20842051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>
        <v>0</v>
      </c>
      <c r="Q51" s="22">
        <v>0</v>
      </c>
      <c r="R51" s="22">
        <v>75675988</v>
      </c>
    </row>
    <row r="52" spans="1:18" x14ac:dyDescent="0.35">
      <c r="A52" s="22" t="s">
        <v>114</v>
      </c>
      <c r="B52" s="22" t="s">
        <v>167</v>
      </c>
      <c r="C52" s="22" t="s">
        <v>214</v>
      </c>
      <c r="D52" s="22" t="s">
        <v>215</v>
      </c>
      <c r="E52" s="22">
        <v>18378751</v>
      </c>
      <c r="F52" s="22">
        <v>0</v>
      </c>
      <c r="G52" s="22">
        <v>1670388</v>
      </c>
      <c r="H52" s="22">
        <v>-335781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19713358</v>
      </c>
    </row>
    <row r="53" spans="1:18" x14ac:dyDescent="0.35">
      <c r="A53" s="22" t="s">
        <v>114</v>
      </c>
      <c r="B53" s="22" t="s">
        <v>167</v>
      </c>
      <c r="C53" s="22" t="s">
        <v>216</v>
      </c>
      <c r="D53" s="22" t="s">
        <v>217</v>
      </c>
      <c r="E53" s="22">
        <v>40267079</v>
      </c>
      <c r="F53" s="22">
        <v>0</v>
      </c>
      <c r="G53" s="22">
        <v>10800121</v>
      </c>
      <c r="H53" s="22">
        <v>-3382139</v>
      </c>
      <c r="I53" s="22">
        <v>-1874854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>
        <v>0</v>
      </c>
      <c r="Q53" s="22">
        <v>0</v>
      </c>
      <c r="R53" s="22">
        <v>45810207</v>
      </c>
    </row>
    <row r="54" spans="1:18" x14ac:dyDescent="0.35">
      <c r="A54" s="22" t="s">
        <v>114</v>
      </c>
      <c r="B54" s="22" t="s">
        <v>167</v>
      </c>
      <c r="C54" s="22" t="s">
        <v>218</v>
      </c>
      <c r="D54" s="22" t="s">
        <v>219</v>
      </c>
      <c r="E54" s="22">
        <v>22868779</v>
      </c>
      <c r="F54" s="22">
        <v>0</v>
      </c>
      <c r="G54" s="22">
        <v>0</v>
      </c>
      <c r="H54" s="22">
        <v>-1814922</v>
      </c>
      <c r="I54" s="22">
        <v>-527133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20526724</v>
      </c>
    </row>
    <row r="55" spans="1:18" x14ac:dyDescent="0.35">
      <c r="A55" s="22" t="s">
        <v>114</v>
      </c>
      <c r="B55" s="22" t="s">
        <v>167</v>
      </c>
      <c r="C55" s="22" t="s">
        <v>220</v>
      </c>
      <c r="D55" s="22" t="s">
        <v>221</v>
      </c>
      <c r="E55" s="22">
        <v>32365795</v>
      </c>
      <c r="F55" s="22">
        <v>0</v>
      </c>
      <c r="G55" s="22">
        <v>9026525</v>
      </c>
      <c r="H55" s="22">
        <v>0</v>
      </c>
      <c r="I55" s="22">
        <v>-7490559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33901761</v>
      </c>
    </row>
    <row r="56" spans="1:18" x14ac:dyDescent="0.35">
      <c r="A56" s="22" t="s">
        <v>114</v>
      </c>
      <c r="B56" s="22" t="s">
        <v>167</v>
      </c>
      <c r="C56" s="22" t="s">
        <v>222</v>
      </c>
      <c r="D56" s="22" t="s">
        <v>223</v>
      </c>
      <c r="E56" s="22">
        <v>17339140</v>
      </c>
      <c r="F56" s="22">
        <v>0</v>
      </c>
      <c r="G56" s="22">
        <v>4350813</v>
      </c>
      <c r="H56" s="22">
        <v>-1561844</v>
      </c>
      <c r="I56" s="22">
        <v>-722058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19406051</v>
      </c>
    </row>
    <row r="57" spans="1:18" x14ac:dyDescent="0.35">
      <c r="A57" s="22" t="s">
        <v>114</v>
      </c>
      <c r="B57" s="22" t="s">
        <v>167</v>
      </c>
      <c r="C57" s="22" t="s">
        <v>224</v>
      </c>
      <c r="D57" s="22" t="s">
        <v>225</v>
      </c>
      <c r="E57" s="22">
        <v>54778548</v>
      </c>
      <c r="F57" s="22">
        <v>0</v>
      </c>
      <c r="G57" s="22">
        <v>-205984</v>
      </c>
      <c r="H57" s="22">
        <v>-82113</v>
      </c>
      <c r="I57" s="22">
        <v>5000000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-1300000</v>
      </c>
      <c r="R57" s="22">
        <v>58190451</v>
      </c>
    </row>
    <row r="58" spans="1:18" x14ac:dyDescent="0.35">
      <c r="A58" s="22" t="s">
        <v>114</v>
      </c>
      <c r="B58" s="22" t="s">
        <v>167</v>
      </c>
      <c r="C58" s="22" t="s">
        <v>226</v>
      </c>
      <c r="D58" s="22" t="s">
        <v>227</v>
      </c>
      <c r="E58" s="22">
        <v>96830154</v>
      </c>
      <c r="F58" s="22">
        <v>0</v>
      </c>
      <c r="G58" s="22">
        <v>17549172</v>
      </c>
      <c r="H58" s="22">
        <v>-14825708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99553618</v>
      </c>
    </row>
    <row r="59" spans="1:18" x14ac:dyDescent="0.35">
      <c r="A59" s="22" t="s">
        <v>114</v>
      </c>
      <c r="B59" s="22" t="s">
        <v>167</v>
      </c>
      <c r="C59" s="22" t="s">
        <v>228</v>
      </c>
      <c r="D59" s="22" t="s">
        <v>229</v>
      </c>
      <c r="E59" s="22">
        <v>35679110</v>
      </c>
      <c r="F59" s="22">
        <v>0</v>
      </c>
      <c r="G59" s="22">
        <v>4663586</v>
      </c>
      <c r="H59" s="22">
        <v>0</v>
      </c>
      <c r="I59" s="22">
        <v>-665515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>
        <v>39677181</v>
      </c>
    </row>
    <row r="60" spans="1:18" x14ac:dyDescent="0.35">
      <c r="A60" s="22" t="s">
        <v>114</v>
      </c>
      <c r="B60" s="22" t="s">
        <v>167</v>
      </c>
      <c r="C60" s="22" t="s">
        <v>230</v>
      </c>
      <c r="D60" s="22" t="s">
        <v>231</v>
      </c>
      <c r="E60" s="22">
        <v>58457810</v>
      </c>
      <c r="F60" s="22">
        <v>0</v>
      </c>
      <c r="G60" s="22">
        <v>13788513</v>
      </c>
      <c r="H60" s="22">
        <v>-995463</v>
      </c>
      <c r="I60" s="22">
        <v>-11022461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60228399</v>
      </c>
    </row>
    <row r="61" spans="1:18" x14ac:dyDescent="0.35">
      <c r="A61" s="22" t="s">
        <v>114</v>
      </c>
      <c r="B61" s="22" t="s">
        <v>167</v>
      </c>
      <c r="C61" s="22" t="s">
        <v>232</v>
      </c>
      <c r="D61" s="22" t="s">
        <v>233</v>
      </c>
      <c r="E61" s="22">
        <v>23842570</v>
      </c>
      <c r="F61" s="22">
        <v>0</v>
      </c>
      <c r="G61" s="22">
        <v>0</v>
      </c>
      <c r="H61" s="22">
        <v>0</v>
      </c>
      <c r="I61" s="22">
        <v>-2483512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21359058</v>
      </c>
    </row>
    <row r="62" spans="1:18" x14ac:dyDescent="0.35">
      <c r="A62" s="22" t="s">
        <v>114</v>
      </c>
      <c r="B62" s="22" t="s">
        <v>167</v>
      </c>
      <c r="C62" s="22" t="s">
        <v>234</v>
      </c>
      <c r="D62" s="22" t="s">
        <v>235</v>
      </c>
      <c r="E62" s="22">
        <v>34291814</v>
      </c>
      <c r="F62" s="22">
        <v>0</v>
      </c>
      <c r="G62" s="22">
        <v>4718600</v>
      </c>
      <c r="H62" s="22">
        <v>-635615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>
        <v>0</v>
      </c>
      <c r="Q62" s="22">
        <v>0</v>
      </c>
      <c r="R62" s="22">
        <v>38374799</v>
      </c>
    </row>
    <row r="63" spans="1:18" x14ac:dyDescent="0.35">
      <c r="A63" s="22" t="s">
        <v>114</v>
      </c>
      <c r="B63" s="22" t="s">
        <v>167</v>
      </c>
      <c r="C63" s="22" t="s">
        <v>236</v>
      </c>
      <c r="D63" s="22" t="s">
        <v>237</v>
      </c>
      <c r="E63" s="22">
        <v>100988838</v>
      </c>
      <c r="F63" s="22">
        <v>0</v>
      </c>
      <c r="G63" s="22">
        <v>25642848</v>
      </c>
      <c r="H63" s="22">
        <v>-2934305</v>
      </c>
      <c r="I63" s="22">
        <v>-16907229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>
        <v>0</v>
      </c>
      <c r="Q63" s="22">
        <v>0</v>
      </c>
      <c r="R63" s="22">
        <v>106790152</v>
      </c>
    </row>
    <row r="64" spans="1:18" x14ac:dyDescent="0.35">
      <c r="A64" s="22" t="s">
        <v>114</v>
      </c>
      <c r="B64" s="22" t="s">
        <v>167</v>
      </c>
      <c r="C64" s="22" t="s">
        <v>238</v>
      </c>
      <c r="D64" s="22" t="s">
        <v>239</v>
      </c>
      <c r="E64" s="22">
        <v>8054357</v>
      </c>
      <c r="F64" s="22">
        <v>0</v>
      </c>
      <c r="G64" s="22">
        <v>584582</v>
      </c>
      <c r="H64" s="22">
        <v>-22115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8616824</v>
      </c>
    </row>
    <row r="65" spans="1:18" x14ac:dyDescent="0.35">
      <c r="A65" s="22" t="s">
        <v>114</v>
      </c>
      <c r="B65" s="22" t="s">
        <v>167</v>
      </c>
      <c r="C65" s="22" t="s">
        <v>240</v>
      </c>
      <c r="D65" s="22" t="s">
        <v>241</v>
      </c>
      <c r="E65" s="22">
        <v>11841326</v>
      </c>
      <c r="F65" s="22">
        <v>0</v>
      </c>
      <c r="G65" s="22">
        <v>1308349</v>
      </c>
      <c r="H65" s="22">
        <v>-1319990</v>
      </c>
      <c r="I65" s="22">
        <v>-803868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0</v>
      </c>
      <c r="R65" s="22">
        <v>11025817</v>
      </c>
    </row>
    <row r="66" spans="1:18" x14ac:dyDescent="0.35">
      <c r="A66" s="22" t="s">
        <v>114</v>
      </c>
      <c r="B66" s="22" t="s">
        <v>167</v>
      </c>
      <c r="C66" s="22" t="s">
        <v>242</v>
      </c>
      <c r="D66" s="22" t="s">
        <v>243</v>
      </c>
      <c r="E66" s="22">
        <v>25351534</v>
      </c>
      <c r="F66" s="22">
        <v>0</v>
      </c>
      <c r="G66" s="22">
        <v>0</v>
      </c>
      <c r="H66" s="22">
        <v>-109160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25242374</v>
      </c>
    </row>
    <row r="67" spans="1:18" x14ac:dyDescent="0.35">
      <c r="A67" s="22" t="s">
        <v>114</v>
      </c>
      <c r="B67" s="22" t="s">
        <v>167</v>
      </c>
      <c r="C67" s="22" t="s">
        <v>244</v>
      </c>
      <c r="D67" s="22" t="s">
        <v>245</v>
      </c>
      <c r="E67" s="22">
        <v>30314309</v>
      </c>
      <c r="F67" s="22">
        <v>0</v>
      </c>
      <c r="G67" s="22">
        <v>3280345</v>
      </c>
      <c r="H67" s="22">
        <v>-3487979</v>
      </c>
      <c r="I67" s="22">
        <v>655636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30762311</v>
      </c>
    </row>
    <row r="68" spans="1:18" x14ac:dyDescent="0.35">
      <c r="A68" s="22" t="s">
        <v>114</v>
      </c>
      <c r="B68" s="22" t="s">
        <v>167</v>
      </c>
      <c r="C68" s="22" t="s">
        <v>246</v>
      </c>
      <c r="D68" s="22" t="s">
        <v>247</v>
      </c>
      <c r="E68" s="22">
        <v>2023983</v>
      </c>
      <c r="F68" s="22">
        <v>0</v>
      </c>
      <c r="G68" s="22">
        <v>12358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2036341</v>
      </c>
    </row>
    <row r="69" spans="1:18" x14ac:dyDescent="0.35">
      <c r="A69" s="22" t="s">
        <v>114</v>
      </c>
      <c r="B69" s="22" t="s">
        <v>167</v>
      </c>
      <c r="C69" s="22" t="s">
        <v>248</v>
      </c>
      <c r="D69" s="22" t="s">
        <v>249</v>
      </c>
      <c r="E69" s="22">
        <v>26786435</v>
      </c>
      <c r="F69" s="22">
        <v>0</v>
      </c>
      <c r="G69" s="22">
        <v>0</v>
      </c>
      <c r="H69" s="22">
        <v>-13079239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13707196</v>
      </c>
    </row>
    <row r="70" spans="1:18" x14ac:dyDescent="0.35">
      <c r="A70" s="22" t="s">
        <v>114</v>
      </c>
      <c r="B70" s="22" t="s">
        <v>167</v>
      </c>
      <c r="C70" s="22" t="s">
        <v>250</v>
      </c>
      <c r="D70" s="22" t="s">
        <v>251</v>
      </c>
      <c r="E70" s="22">
        <v>89170541</v>
      </c>
      <c r="F70" s="22">
        <v>0</v>
      </c>
      <c r="G70" s="22">
        <v>19396438</v>
      </c>
      <c r="H70" s="22">
        <v>-14142769</v>
      </c>
      <c r="I70" s="22">
        <v>-9532101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>
        <v>0</v>
      </c>
      <c r="Q70" s="22">
        <v>0</v>
      </c>
      <c r="R70" s="22">
        <v>84892109</v>
      </c>
    </row>
    <row r="71" spans="1:18" x14ac:dyDescent="0.35">
      <c r="A71" s="22" t="s">
        <v>114</v>
      </c>
      <c r="B71" s="22" t="s">
        <v>167</v>
      </c>
      <c r="C71" s="22" t="s">
        <v>252</v>
      </c>
      <c r="D71" s="22" t="s">
        <v>253</v>
      </c>
      <c r="E71" s="22">
        <v>72901292</v>
      </c>
      <c r="F71" s="22">
        <v>0</v>
      </c>
      <c r="G71" s="22">
        <v>535195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73436487</v>
      </c>
    </row>
    <row r="72" spans="1:18" x14ac:dyDescent="0.35">
      <c r="A72" s="22" t="s">
        <v>114</v>
      </c>
      <c r="B72" s="22" t="s">
        <v>167</v>
      </c>
      <c r="C72" s="22" t="s">
        <v>254</v>
      </c>
      <c r="D72" s="22" t="s">
        <v>255</v>
      </c>
      <c r="E72" s="22">
        <v>12764860</v>
      </c>
      <c r="F72" s="22">
        <v>0</v>
      </c>
      <c r="G72" s="22">
        <v>2635893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15400753</v>
      </c>
    </row>
    <row r="73" spans="1:18" x14ac:dyDescent="0.35">
      <c r="A73" s="22" t="s">
        <v>114</v>
      </c>
      <c r="B73" s="22" t="s">
        <v>167</v>
      </c>
      <c r="C73" s="22" t="s">
        <v>256</v>
      </c>
      <c r="D73" s="22" t="s">
        <v>257</v>
      </c>
      <c r="E73" s="22">
        <v>11464587</v>
      </c>
      <c r="F73" s="22">
        <v>0</v>
      </c>
      <c r="G73" s="22">
        <v>340088</v>
      </c>
      <c r="H73" s="22">
        <v>-163710</v>
      </c>
      <c r="I73" s="22">
        <v>-780806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0</v>
      </c>
      <c r="R73" s="22">
        <v>10860159</v>
      </c>
    </row>
    <row r="74" spans="1:18" x14ac:dyDescent="0.35">
      <c r="A74" s="22" t="s">
        <v>114</v>
      </c>
      <c r="B74" s="22" t="s">
        <v>167</v>
      </c>
      <c r="C74" s="22" t="s">
        <v>258</v>
      </c>
      <c r="D74" s="22" t="s">
        <v>259</v>
      </c>
      <c r="E74" s="22">
        <v>11082228</v>
      </c>
      <c r="F74" s="22">
        <v>0</v>
      </c>
      <c r="G74" s="22">
        <v>424049</v>
      </c>
      <c r="H74" s="22">
        <v>-97644</v>
      </c>
      <c r="I74" s="22">
        <v>-602702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10805931</v>
      </c>
    </row>
    <row r="75" spans="1:18" x14ac:dyDescent="0.35">
      <c r="A75" s="22" t="s">
        <v>114</v>
      </c>
      <c r="B75" s="22" t="s">
        <v>167</v>
      </c>
      <c r="C75" s="22" t="s">
        <v>260</v>
      </c>
      <c r="D75" s="22" t="s">
        <v>261</v>
      </c>
      <c r="E75" s="22">
        <v>9133230</v>
      </c>
      <c r="F75" s="22">
        <v>0</v>
      </c>
      <c r="G75" s="22">
        <v>1761720</v>
      </c>
      <c r="H75" s="22">
        <v>-1000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10893950</v>
      </c>
    </row>
    <row r="76" spans="1:18" x14ac:dyDescent="0.35">
      <c r="A76" s="22" t="s">
        <v>114</v>
      </c>
      <c r="B76" s="22" t="s">
        <v>167</v>
      </c>
      <c r="C76" s="22" t="s">
        <v>262</v>
      </c>
      <c r="D76" s="22" t="s">
        <v>263</v>
      </c>
      <c r="E76" s="22">
        <v>2299404</v>
      </c>
      <c r="F76" s="22">
        <v>0</v>
      </c>
      <c r="G76" s="22">
        <v>2985000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5284404</v>
      </c>
    </row>
    <row r="77" spans="1:18" x14ac:dyDescent="0.35">
      <c r="A77" s="22" t="s">
        <v>114</v>
      </c>
      <c r="B77" s="22" t="s">
        <v>167</v>
      </c>
      <c r="C77" s="22" t="s">
        <v>264</v>
      </c>
      <c r="D77" s="22" t="s">
        <v>265</v>
      </c>
      <c r="E77" s="22">
        <v>10288729</v>
      </c>
      <c r="F77" s="22">
        <v>0</v>
      </c>
      <c r="G77" s="22">
        <v>3173717</v>
      </c>
      <c r="H77" s="22">
        <v>-261513</v>
      </c>
      <c r="I77" s="22">
        <v>-556075</v>
      </c>
      <c r="J77" s="22">
        <v>0</v>
      </c>
      <c r="K77" s="22">
        <v>0</v>
      </c>
      <c r="L77" s="22">
        <v>556075</v>
      </c>
      <c r="M77" s="22">
        <v>0</v>
      </c>
      <c r="N77" s="22">
        <v>0</v>
      </c>
      <c r="O77" s="22">
        <v>0</v>
      </c>
      <c r="P77" s="22">
        <v>0</v>
      </c>
      <c r="Q77" s="22">
        <v>21819</v>
      </c>
      <c r="R77" s="22">
        <v>13222752</v>
      </c>
    </row>
    <row r="78" spans="1:18" x14ac:dyDescent="0.35">
      <c r="A78" s="22" t="s">
        <v>114</v>
      </c>
      <c r="B78" s="22" t="s">
        <v>167</v>
      </c>
      <c r="C78" s="22" t="s">
        <v>266</v>
      </c>
      <c r="D78" s="22" t="s">
        <v>267</v>
      </c>
      <c r="E78" s="22">
        <v>41458788</v>
      </c>
      <c r="F78" s="22">
        <v>0</v>
      </c>
      <c r="G78" s="22">
        <v>21191278</v>
      </c>
      <c r="H78" s="22">
        <v>2932507</v>
      </c>
      <c r="I78" s="22">
        <v>-8213634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>
        <v>0</v>
      </c>
      <c r="Q78" s="22">
        <v>0</v>
      </c>
      <c r="R78" s="22">
        <v>57368939</v>
      </c>
    </row>
    <row r="79" spans="1:18" x14ac:dyDescent="0.35">
      <c r="A79" s="22" t="s">
        <v>114</v>
      </c>
      <c r="B79" s="22" t="s">
        <v>167</v>
      </c>
      <c r="C79" s="22" t="s">
        <v>268</v>
      </c>
      <c r="D79" s="22" t="s">
        <v>269</v>
      </c>
      <c r="E79" s="22">
        <v>17018191</v>
      </c>
      <c r="F79" s="22">
        <v>0</v>
      </c>
      <c r="G79" s="22">
        <v>4529449</v>
      </c>
      <c r="H79" s="22">
        <v>0</v>
      </c>
      <c r="I79" s="22">
        <v>-471025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21076615</v>
      </c>
    </row>
    <row r="80" spans="1:18" x14ac:dyDescent="0.35">
      <c r="A80" s="22" t="s">
        <v>114</v>
      </c>
      <c r="B80" s="22" t="s">
        <v>167</v>
      </c>
      <c r="C80" s="22" t="s">
        <v>270</v>
      </c>
      <c r="D80" s="22" t="s">
        <v>271</v>
      </c>
      <c r="E80" s="22">
        <v>19499984</v>
      </c>
      <c r="F80" s="22">
        <v>0</v>
      </c>
      <c r="G80" s="22">
        <v>4207777</v>
      </c>
      <c r="H80" s="22">
        <v>-21965</v>
      </c>
      <c r="I80" s="22">
        <v>-531699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23154097</v>
      </c>
    </row>
    <row r="81" spans="1:18" x14ac:dyDescent="0.35">
      <c r="A81" s="22" t="s">
        <v>114</v>
      </c>
      <c r="B81" s="22" t="s">
        <v>167</v>
      </c>
      <c r="C81" s="22" t="s">
        <v>272</v>
      </c>
      <c r="D81" s="22" t="s">
        <v>273</v>
      </c>
      <c r="E81" s="22">
        <v>14015335</v>
      </c>
      <c r="F81" s="22">
        <v>0</v>
      </c>
      <c r="G81" s="22">
        <v>27515</v>
      </c>
      <c r="H81" s="22">
        <v>-551990</v>
      </c>
      <c r="I81" s="22">
        <v>-213893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13276967</v>
      </c>
    </row>
    <row r="82" spans="1:18" x14ac:dyDescent="0.35">
      <c r="A82" s="22" t="s">
        <v>114</v>
      </c>
      <c r="B82" s="22" t="s">
        <v>167</v>
      </c>
      <c r="C82" s="22" t="s">
        <v>274</v>
      </c>
      <c r="D82" s="22" t="s">
        <v>275</v>
      </c>
      <c r="E82" s="22">
        <v>48156115</v>
      </c>
      <c r="F82" s="22">
        <v>0</v>
      </c>
      <c r="G82" s="22">
        <v>9159223</v>
      </c>
      <c r="H82" s="22">
        <v>-2263619</v>
      </c>
      <c r="I82" s="22">
        <v>-4047057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>
        <v>0</v>
      </c>
      <c r="Q82" s="22">
        <v>0</v>
      </c>
      <c r="R82" s="22">
        <v>51004662</v>
      </c>
    </row>
    <row r="83" spans="1:18" x14ac:dyDescent="0.35">
      <c r="A83" s="22" t="s">
        <v>114</v>
      </c>
      <c r="B83" s="22" t="s">
        <v>167</v>
      </c>
      <c r="C83" s="22" t="s">
        <v>276</v>
      </c>
      <c r="D83" s="22" t="s">
        <v>277</v>
      </c>
      <c r="E83" s="22">
        <v>30717537</v>
      </c>
      <c r="F83" s="22">
        <v>0</v>
      </c>
      <c r="G83" s="22">
        <v>13146234</v>
      </c>
      <c r="H83" s="22">
        <v>-716060</v>
      </c>
      <c r="I83" s="22">
        <v>-3868890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39278821</v>
      </c>
    </row>
    <row r="84" spans="1:18" x14ac:dyDescent="0.35">
      <c r="A84" s="22" t="s">
        <v>114</v>
      </c>
      <c r="B84" s="22" t="s">
        <v>167</v>
      </c>
      <c r="C84" s="22" t="s">
        <v>278</v>
      </c>
      <c r="D84" s="22" t="s">
        <v>279</v>
      </c>
      <c r="E84" s="22">
        <v>31665524</v>
      </c>
      <c r="F84" s="22">
        <v>0</v>
      </c>
      <c r="G84" s="22">
        <v>9590180</v>
      </c>
      <c r="H84" s="22">
        <v>-919427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40336277</v>
      </c>
    </row>
    <row r="85" spans="1:18" x14ac:dyDescent="0.35">
      <c r="A85" s="22" t="s">
        <v>114</v>
      </c>
      <c r="B85" s="22" t="s">
        <v>167</v>
      </c>
      <c r="C85" s="22" t="s">
        <v>280</v>
      </c>
      <c r="D85" s="22" t="s">
        <v>281</v>
      </c>
      <c r="E85" s="22">
        <v>9083148</v>
      </c>
      <c r="F85" s="22">
        <v>0</v>
      </c>
      <c r="G85" s="22">
        <v>94</v>
      </c>
      <c r="H85" s="22">
        <v>0</v>
      </c>
      <c r="I85" s="22">
        <v>-515600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>
        <v>0</v>
      </c>
      <c r="Q85" s="22">
        <v>0</v>
      </c>
      <c r="R85" s="22">
        <v>8567642</v>
      </c>
    </row>
    <row r="86" spans="1:18" x14ac:dyDescent="0.35">
      <c r="A86" s="22" t="s">
        <v>114</v>
      </c>
      <c r="B86" s="22" t="s">
        <v>167</v>
      </c>
      <c r="C86" s="22" t="s">
        <v>282</v>
      </c>
      <c r="D86" s="22" t="s">
        <v>283</v>
      </c>
      <c r="E86" s="22">
        <v>11999224</v>
      </c>
      <c r="F86" s="22">
        <v>0</v>
      </c>
      <c r="G86" s="22">
        <v>1674838</v>
      </c>
      <c r="H86" s="22">
        <v>-1601296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12072766</v>
      </c>
    </row>
    <row r="87" spans="1:18" x14ac:dyDescent="0.35">
      <c r="A87" s="22" t="s">
        <v>114</v>
      </c>
      <c r="B87" s="22" t="s">
        <v>167</v>
      </c>
      <c r="C87" s="22" t="s">
        <v>284</v>
      </c>
      <c r="D87" s="22" t="s">
        <v>285</v>
      </c>
      <c r="E87" s="22">
        <v>35148155</v>
      </c>
      <c r="F87" s="22">
        <v>0</v>
      </c>
      <c r="G87" s="22">
        <v>4806177</v>
      </c>
      <c r="H87" s="22">
        <v>-4296175</v>
      </c>
      <c r="I87" s="22">
        <v>-1463960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>
        <v>0</v>
      </c>
      <c r="Q87" s="22">
        <v>0</v>
      </c>
      <c r="R87" s="22">
        <v>34194197</v>
      </c>
    </row>
    <row r="88" spans="1:18" x14ac:dyDescent="0.35">
      <c r="A88" s="22" t="s">
        <v>114</v>
      </c>
      <c r="B88" s="22" t="s">
        <v>167</v>
      </c>
      <c r="C88" s="22" t="s">
        <v>286</v>
      </c>
      <c r="D88" s="22" t="s">
        <v>287</v>
      </c>
      <c r="E88" s="22">
        <v>44930379</v>
      </c>
      <c r="F88" s="22">
        <v>0</v>
      </c>
      <c r="G88" s="22">
        <v>0</v>
      </c>
      <c r="H88" s="22">
        <v>1688526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46618905</v>
      </c>
    </row>
    <row r="89" spans="1:18" x14ac:dyDescent="0.35">
      <c r="A89" s="22" t="s">
        <v>114</v>
      </c>
      <c r="B89" s="22" t="s">
        <v>167</v>
      </c>
      <c r="C89" s="22" t="s">
        <v>288</v>
      </c>
      <c r="D89" s="22" t="s">
        <v>289</v>
      </c>
      <c r="E89" s="22">
        <v>10417330</v>
      </c>
      <c r="F89" s="22">
        <v>0</v>
      </c>
      <c r="G89" s="22">
        <v>700000</v>
      </c>
      <c r="H89" s="22">
        <v>0</v>
      </c>
      <c r="I89" s="22">
        <v>-229385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>
        <v>0</v>
      </c>
      <c r="Q89" s="22">
        <v>825526</v>
      </c>
      <c r="R89" s="22">
        <v>11713471</v>
      </c>
    </row>
    <row r="90" spans="1:18" x14ac:dyDescent="0.35">
      <c r="A90" s="22" t="s">
        <v>114</v>
      </c>
      <c r="B90" s="22" t="s">
        <v>167</v>
      </c>
      <c r="C90" s="22" t="s">
        <v>290</v>
      </c>
      <c r="D90" s="22" t="s">
        <v>291</v>
      </c>
      <c r="E90" s="22">
        <v>12421688</v>
      </c>
      <c r="F90" s="22">
        <v>0</v>
      </c>
      <c r="G90" s="22">
        <v>308640</v>
      </c>
      <c r="H90" s="22">
        <v>0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12730328</v>
      </c>
    </row>
    <row r="91" spans="1:18" x14ac:dyDescent="0.35">
      <c r="A91" s="22" t="s">
        <v>114</v>
      </c>
      <c r="B91" s="22" t="s">
        <v>167</v>
      </c>
      <c r="C91" s="22" t="s">
        <v>292</v>
      </c>
      <c r="D91" s="22" t="s">
        <v>293</v>
      </c>
      <c r="E91" s="22">
        <v>104862420</v>
      </c>
      <c r="F91" s="22">
        <v>0</v>
      </c>
      <c r="G91" s="22">
        <v>14685916</v>
      </c>
      <c r="H91" s="22">
        <v>-3829988</v>
      </c>
      <c r="I91" s="22">
        <v>-20596340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>
        <v>0</v>
      </c>
      <c r="Q91" s="22">
        <v>0</v>
      </c>
      <c r="R91" s="22">
        <v>95122008</v>
      </c>
    </row>
    <row r="92" spans="1:18" x14ac:dyDescent="0.35">
      <c r="A92" s="22" t="s">
        <v>114</v>
      </c>
      <c r="B92" s="22" t="s">
        <v>294</v>
      </c>
      <c r="C92" s="22" t="s">
        <v>295</v>
      </c>
      <c r="D92" s="22" t="s">
        <v>296</v>
      </c>
      <c r="E92" s="22">
        <v>2240480</v>
      </c>
      <c r="F92" s="22">
        <v>0</v>
      </c>
      <c r="G92" s="22">
        <v>1548623</v>
      </c>
      <c r="H92" s="22">
        <v>-64433</v>
      </c>
      <c r="I92" s="22">
        <v>-34691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3689979</v>
      </c>
    </row>
    <row r="93" spans="1:18" x14ac:dyDescent="0.35">
      <c r="A93" s="22" t="s">
        <v>114</v>
      </c>
      <c r="B93" s="22" t="s">
        <v>294</v>
      </c>
      <c r="C93" s="22" t="s">
        <v>297</v>
      </c>
      <c r="D93" s="22" t="s">
        <v>298</v>
      </c>
      <c r="E93" s="22">
        <v>18325939</v>
      </c>
      <c r="F93" s="22">
        <v>0</v>
      </c>
      <c r="G93" s="22">
        <v>23781984</v>
      </c>
      <c r="H93" s="22">
        <v>-5702850</v>
      </c>
      <c r="I93" s="22">
        <v>-647255</v>
      </c>
      <c r="J93" s="22">
        <v>0</v>
      </c>
      <c r="K93" s="22">
        <v>0</v>
      </c>
      <c r="L93" s="22">
        <v>133889</v>
      </c>
      <c r="M93" s="22">
        <v>0</v>
      </c>
      <c r="N93" s="22">
        <v>0</v>
      </c>
      <c r="O93" s="22">
        <v>0</v>
      </c>
      <c r="P93" s="22">
        <v>0</v>
      </c>
      <c r="Q93" s="22">
        <v>0</v>
      </c>
      <c r="R93" s="22">
        <v>35891707</v>
      </c>
    </row>
    <row r="94" spans="1:18" x14ac:dyDescent="0.35">
      <c r="A94" s="22" t="s">
        <v>114</v>
      </c>
      <c r="B94" s="22" t="s">
        <v>294</v>
      </c>
      <c r="C94" s="22" t="s">
        <v>299</v>
      </c>
      <c r="D94" s="22" t="s">
        <v>300</v>
      </c>
      <c r="E94" s="22">
        <v>5403500</v>
      </c>
      <c r="F94" s="22">
        <v>0</v>
      </c>
      <c r="G94" s="22">
        <v>2507993</v>
      </c>
      <c r="H94" s="22">
        <v>-5179</v>
      </c>
      <c r="I94" s="22">
        <v>-1326550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6579764</v>
      </c>
    </row>
    <row r="95" spans="1:18" x14ac:dyDescent="0.35">
      <c r="A95" s="22" t="s">
        <v>114</v>
      </c>
      <c r="B95" s="22" t="s">
        <v>294</v>
      </c>
      <c r="C95" s="22" t="s">
        <v>301</v>
      </c>
      <c r="D95" s="22" t="s">
        <v>302</v>
      </c>
      <c r="E95" s="22">
        <v>832590</v>
      </c>
      <c r="F95" s="22">
        <v>0</v>
      </c>
      <c r="G95" s="22">
        <v>0</v>
      </c>
      <c r="H95" s="22">
        <v>-3630</v>
      </c>
      <c r="I95" s="22">
        <v>-270745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558215</v>
      </c>
    </row>
    <row r="96" spans="1:18" x14ac:dyDescent="0.35">
      <c r="A96" s="22" t="s">
        <v>114</v>
      </c>
      <c r="B96" s="22" t="s">
        <v>294</v>
      </c>
      <c r="C96" s="22" t="s">
        <v>303</v>
      </c>
      <c r="D96" s="22" t="s">
        <v>304</v>
      </c>
      <c r="E96" s="22">
        <v>5159543</v>
      </c>
      <c r="F96" s="22">
        <v>0</v>
      </c>
      <c r="G96" s="22">
        <v>565923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5725466</v>
      </c>
    </row>
    <row r="97" spans="1:18" x14ac:dyDescent="0.35">
      <c r="A97" s="22" t="s">
        <v>114</v>
      </c>
      <c r="B97" s="22" t="s">
        <v>294</v>
      </c>
      <c r="C97" s="22" t="s">
        <v>305</v>
      </c>
      <c r="D97" s="22" t="s">
        <v>306</v>
      </c>
      <c r="E97" s="22">
        <v>1924209</v>
      </c>
      <c r="F97" s="22">
        <v>0</v>
      </c>
      <c r="G97" s="22">
        <v>184360</v>
      </c>
      <c r="H97" s="22">
        <v>0</v>
      </c>
      <c r="I97" s="22">
        <v>-105148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>
        <v>0</v>
      </c>
      <c r="Q97" s="22">
        <v>0</v>
      </c>
      <c r="R97" s="22">
        <v>2003421</v>
      </c>
    </row>
    <row r="98" spans="1:18" x14ac:dyDescent="0.35">
      <c r="A98" s="22" t="s">
        <v>114</v>
      </c>
      <c r="B98" s="22" t="s">
        <v>294</v>
      </c>
      <c r="C98" s="22" t="s">
        <v>307</v>
      </c>
      <c r="D98" s="22" t="s">
        <v>308</v>
      </c>
      <c r="E98" s="22">
        <v>1441925</v>
      </c>
      <c r="F98" s="22">
        <v>0</v>
      </c>
      <c r="G98" s="22">
        <v>0</v>
      </c>
      <c r="H98" s="22">
        <v>295344</v>
      </c>
      <c r="I98" s="22">
        <v>-148865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>
        <v>0</v>
      </c>
      <c r="Q98" s="22">
        <v>904</v>
      </c>
      <c r="R98" s="22">
        <v>1589308</v>
      </c>
    </row>
    <row r="99" spans="1:18" x14ac:dyDescent="0.35">
      <c r="A99" s="22" t="s">
        <v>114</v>
      </c>
      <c r="B99" s="22" t="s">
        <v>294</v>
      </c>
      <c r="C99" s="22" t="s">
        <v>309</v>
      </c>
      <c r="D99" s="22" t="s">
        <v>310</v>
      </c>
      <c r="E99" s="22">
        <v>9273523</v>
      </c>
      <c r="F99" s="22">
        <v>0</v>
      </c>
      <c r="G99" s="22">
        <v>1332810</v>
      </c>
      <c r="H99" s="22">
        <v>-438160</v>
      </c>
      <c r="I99" s="22">
        <v>-272638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>
        <v>0</v>
      </c>
      <c r="Q99" s="22">
        <v>0</v>
      </c>
      <c r="R99" s="22">
        <v>9895535</v>
      </c>
    </row>
    <row r="100" spans="1:18" x14ac:dyDescent="0.35">
      <c r="A100" s="22" t="s">
        <v>114</v>
      </c>
      <c r="B100" s="22" t="s">
        <v>294</v>
      </c>
      <c r="C100" s="22" t="s">
        <v>311</v>
      </c>
      <c r="D100" s="22" t="s">
        <v>312</v>
      </c>
      <c r="E100" s="22">
        <v>25025693</v>
      </c>
      <c r="F100" s="22">
        <v>0</v>
      </c>
      <c r="G100" s="22">
        <v>-4428455</v>
      </c>
      <c r="H100" s="22">
        <v>2517423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23114661</v>
      </c>
    </row>
    <row r="101" spans="1:18" x14ac:dyDescent="0.35">
      <c r="A101" s="22" t="s">
        <v>114</v>
      </c>
      <c r="B101" s="22" t="s">
        <v>294</v>
      </c>
      <c r="C101" s="22" t="s">
        <v>313</v>
      </c>
      <c r="D101" s="22" t="s">
        <v>314</v>
      </c>
      <c r="E101" s="22">
        <v>1446470</v>
      </c>
      <c r="F101" s="22">
        <v>0</v>
      </c>
      <c r="G101" s="22">
        <v>140000</v>
      </c>
      <c r="H101" s="22"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1586470</v>
      </c>
    </row>
    <row r="102" spans="1:18" x14ac:dyDescent="0.35">
      <c r="A102" s="22" t="s">
        <v>114</v>
      </c>
      <c r="B102" s="22" t="s">
        <v>294</v>
      </c>
      <c r="C102" s="22" t="s">
        <v>315</v>
      </c>
      <c r="D102" s="22" t="s">
        <v>316</v>
      </c>
      <c r="E102" s="22">
        <v>25815069</v>
      </c>
      <c r="F102" s="22">
        <v>0</v>
      </c>
      <c r="G102" s="22">
        <v>399080</v>
      </c>
      <c r="H102" s="22"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26214149</v>
      </c>
    </row>
    <row r="103" spans="1:18" x14ac:dyDescent="0.35">
      <c r="A103" s="22" t="s">
        <v>114</v>
      </c>
      <c r="B103" s="22" t="s">
        <v>294</v>
      </c>
      <c r="C103" s="22" t="s">
        <v>317</v>
      </c>
      <c r="D103" s="22" t="s">
        <v>318</v>
      </c>
      <c r="E103" s="22">
        <v>2324334</v>
      </c>
      <c r="F103" s="22">
        <v>0</v>
      </c>
      <c r="G103" s="22">
        <v>343605</v>
      </c>
      <c r="H103" s="22">
        <v>-86098</v>
      </c>
      <c r="I103" s="22">
        <v>-218856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2362985</v>
      </c>
    </row>
    <row r="104" spans="1:18" x14ac:dyDescent="0.35">
      <c r="A104" s="22" t="s">
        <v>114</v>
      </c>
      <c r="B104" s="22" t="s">
        <v>294</v>
      </c>
      <c r="C104" s="22" t="s">
        <v>319</v>
      </c>
      <c r="D104" s="22" t="s">
        <v>320</v>
      </c>
      <c r="E104" s="22">
        <v>1389039</v>
      </c>
      <c r="F104" s="22">
        <v>0</v>
      </c>
      <c r="G104" s="22">
        <v>0</v>
      </c>
      <c r="H104" s="22">
        <v>-103193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1285846</v>
      </c>
    </row>
    <row r="105" spans="1:18" x14ac:dyDescent="0.35">
      <c r="A105" s="22" t="s">
        <v>114</v>
      </c>
      <c r="B105" s="22" t="s">
        <v>294</v>
      </c>
      <c r="C105" s="22" t="s">
        <v>321</v>
      </c>
      <c r="D105" s="22" t="s">
        <v>322</v>
      </c>
      <c r="E105" s="22">
        <v>957530</v>
      </c>
      <c r="F105" s="22">
        <v>0</v>
      </c>
      <c r="G105" s="22">
        <v>73678</v>
      </c>
      <c r="H105" s="22">
        <v>-98500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932708</v>
      </c>
    </row>
    <row r="106" spans="1:18" x14ac:dyDescent="0.35">
      <c r="A106" s="22" t="s">
        <v>114</v>
      </c>
      <c r="B106" s="22" t="s">
        <v>294</v>
      </c>
      <c r="C106" s="22" t="s">
        <v>323</v>
      </c>
      <c r="D106" s="22" t="s">
        <v>324</v>
      </c>
      <c r="E106" s="22">
        <v>2452202</v>
      </c>
      <c r="F106" s="22">
        <v>0</v>
      </c>
      <c r="G106" s="22">
        <v>689556</v>
      </c>
      <c r="H106" s="22">
        <v>-356165</v>
      </c>
      <c r="I106" s="22">
        <v>-825985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1959608</v>
      </c>
    </row>
    <row r="107" spans="1:18" x14ac:dyDescent="0.35">
      <c r="A107" s="22" t="s">
        <v>114</v>
      </c>
      <c r="B107" s="22" t="s">
        <v>294</v>
      </c>
      <c r="C107" s="22" t="s">
        <v>325</v>
      </c>
      <c r="D107" s="22" t="s">
        <v>326</v>
      </c>
      <c r="E107" s="22">
        <v>48212666</v>
      </c>
      <c r="F107" s="22">
        <v>0</v>
      </c>
      <c r="G107" s="22">
        <v>20535228</v>
      </c>
      <c r="H107" s="22">
        <v>-2032690</v>
      </c>
      <c r="I107" s="22">
        <v>-12726385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>
        <v>0</v>
      </c>
      <c r="Q107" s="22">
        <v>0</v>
      </c>
      <c r="R107" s="22">
        <v>53988819</v>
      </c>
    </row>
    <row r="108" spans="1:18" x14ac:dyDescent="0.35">
      <c r="A108" s="22" t="s">
        <v>114</v>
      </c>
      <c r="B108" s="22" t="s">
        <v>294</v>
      </c>
      <c r="C108" s="22" t="s">
        <v>327</v>
      </c>
      <c r="D108" s="22" t="s">
        <v>328</v>
      </c>
      <c r="E108" s="22">
        <v>4647248</v>
      </c>
      <c r="F108" s="22">
        <v>0</v>
      </c>
      <c r="G108" s="22">
        <v>2268002</v>
      </c>
      <c r="H108" s="22">
        <v>-260400</v>
      </c>
      <c r="I108" s="22">
        <v>-1000689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>
        <v>0</v>
      </c>
      <c r="Q108" s="22">
        <v>0</v>
      </c>
      <c r="R108" s="22">
        <v>5654161</v>
      </c>
    </row>
    <row r="109" spans="1:18" x14ac:dyDescent="0.35">
      <c r="A109" s="22" t="s">
        <v>114</v>
      </c>
      <c r="B109" s="22" t="s">
        <v>294</v>
      </c>
      <c r="C109" s="22" t="s">
        <v>329</v>
      </c>
      <c r="D109" s="22" t="s">
        <v>330</v>
      </c>
      <c r="E109" s="22">
        <v>3311170</v>
      </c>
      <c r="F109" s="22">
        <v>0</v>
      </c>
      <c r="G109" s="22">
        <v>1089011</v>
      </c>
      <c r="H109" s="22">
        <v>0</v>
      </c>
      <c r="I109" s="22">
        <v>-484902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3915279</v>
      </c>
    </row>
    <row r="110" spans="1:18" x14ac:dyDescent="0.35">
      <c r="A110" s="22" t="s">
        <v>114</v>
      </c>
      <c r="B110" s="22" t="s">
        <v>294</v>
      </c>
      <c r="C110" s="22" t="s">
        <v>331</v>
      </c>
      <c r="D110" s="22" t="s">
        <v>332</v>
      </c>
      <c r="E110" s="22">
        <v>290617</v>
      </c>
      <c r="F110" s="22">
        <v>0</v>
      </c>
      <c r="G110" s="22">
        <v>207867</v>
      </c>
      <c r="H110" s="22"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498484</v>
      </c>
    </row>
    <row r="111" spans="1:18" x14ac:dyDescent="0.35">
      <c r="A111" s="22" t="s">
        <v>114</v>
      </c>
      <c r="B111" s="22" t="s">
        <v>294</v>
      </c>
      <c r="C111" s="22" t="s">
        <v>333</v>
      </c>
      <c r="D111" s="22" t="s">
        <v>334</v>
      </c>
      <c r="E111" s="22">
        <v>1525053</v>
      </c>
      <c r="F111" s="22">
        <v>0</v>
      </c>
      <c r="G111" s="22">
        <v>1064429</v>
      </c>
      <c r="H111" s="22">
        <v>-81556</v>
      </c>
      <c r="I111" s="22">
        <v>-107060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2400866</v>
      </c>
    </row>
    <row r="112" spans="1:18" x14ac:dyDescent="0.35">
      <c r="A112" s="22" t="s">
        <v>114</v>
      </c>
      <c r="B112" s="22" t="s">
        <v>294</v>
      </c>
      <c r="C112" s="22" t="s">
        <v>335</v>
      </c>
      <c r="D112" s="22" t="s">
        <v>336</v>
      </c>
      <c r="E112" s="22">
        <v>23724288</v>
      </c>
      <c r="F112" s="22">
        <v>0</v>
      </c>
      <c r="G112" s="22">
        <v>5755146</v>
      </c>
      <c r="H112" s="22">
        <v>-810319</v>
      </c>
      <c r="I112" s="22">
        <v>-4484387</v>
      </c>
      <c r="J112" s="22">
        <v>0</v>
      </c>
      <c r="K112" s="22">
        <v>0</v>
      </c>
      <c r="L112" s="22">
        <v>717096</v>
      </c>
      <c r="M112" s="22"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24901824</v>
      </c>
    </row>
    <row r="113" spans="1:18" x14ac:dyDescent="0.35">
      <c r="A113" s="22" t="s">
        <v>114</v>
      </c>
      <c r="B113" s="22" t="s">
        <v>294</v>
      </c>
      <c r="C113" s="22" t="s">
        <v>337</v>
      </c>
      <c r="D113" s="22" t="s">
        <v>338</v>
      </c>
      <c r="E113" s="22">
        <v>6704639</v>
      </c>
      <c r="F113" s="22">
        <v>0</v>
      </c>
      <c r="G113" s="22">
        <v>0</v>
      </c>
      <c r="H113" s="22">
        <v>443595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7148234</v>
      </c>
    </row>
    <row r="114" spans="1:18" x14ac:dyDescent="0.35">
      <c r="A114" s="22" t="s">
        <v>114</v>
      </c>
      <c r="B114" s="22" t="s">
        <v>294</v>
      </c>
      <c r="C114" s="22" t="s">
        <v>339</v>
      </c>
      <c r="D114" s="22" t="s">
        <v>340</v>
      </c>
      <c r="E114" s="22">
        <v>65073846</v>
      </c>
      <c r="F114" s="22">
        <v>0</v>
      </c>
      <c r="G114" s="22">
        <v>-8128371</v>
      </c>
      <c r="H114" s="22">
        <v>0</v>
      </c>
      <c r="I114" s="22">
        <v>-11400852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45544623</v>
      </c>
    </row>
    <row r="115" spans="1:18" x14ac:dyDescent="0.35">
      <c r="A115" s="22" t="s">
        <v>114</v>
      </c>
      <c r="B115" s="22" t="s">
        <v>294</v>
      </c>
      <c r="C115" s="22" t="s">
        <v>341</v>
      </c>
      <c r="D115" s="22" t="s">
        <v>342</v>
      </c>
      <c r="E115" s="22">
        <v>2555384</v>
      </c>
      <c r="F115" s="22">
        <v>0</v>
      </c>
      <c r="G115" s="22">
        <v>108728</v>
      </c>
      <c r="H115" s="22">
        <v>-25000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2639112</v>
      </c>
    </row>
    <row r="116" spans="1:18" x14ac:dyDescent="0.35">
      <c r="A116" s="22" t="s">
        <v>114</v>
      </c>
      <c r="B116" s="22" t="s">
        <v>294</v>
      </c>
      <c r="C116" s="22" t="s">
        <v>343</v>
      </c>
      <c r="D116" s="22" t="s">
        <v>344</v>
      </c>
      <c r="E116" s="22">
        <v>7771791</v>
      </c>
      <c r="F116" s="22">
        <v>0</v>
      </c>
      <c r="G116" s="22">
        <v>56615</v>
      </c>
      <c r="H116" s="22">
        <v>0</v>
      </c>
      <c r="I116" s="22">
        <v>-3014400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4814006</v>
      </c>
    </row>
    <row r="117" spans="1:18" x14ac:dyDescent="0.35">
      <c r="A117" s="22" t="s">
        <v>114</v>
      </c>
      <c r="B117" s="22" t="s">
        <v>294</v>
      </c>
      <c r="C117" s="22" t="s">
        <v>345</v>
      </c>
      <c r="D117" s="22" t="s">
        <v>346</v>
      </c>
      <c r="E117" s="22">
        <v>953832</v>
      </c>
      <c r="F117" s="22">
        <v>0</v>
      </c>
      <c r="G117" s="22">
        <v>52305</v>
      </c>
      <c r="H117" s="22">
        <v>-110177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895960</v>
      </c>
    </row>
    <row r="118" spans="1:18" x14ac:dyDescent="0.35">
      <c r="A118" s="22" t="s">
        <v>114</v>
      </c>
      <c r="B118" s="22" t="s">
        <v>294</v>
      </c>
      <c r="C118" s="22" t="s">
        <v>347</v>
      </c>
      <c r="D118" s="22" t="s">
        <v>348</v>
      </c>
      <c r="E118" s="22">
        <v>8699203</v>
      </c>
      <c r="F118" s="22">
        <v>0</v>
      </c>
      <c r="G118" s="22">
        <v>3641853</v>
      </c>
      <c r="H118" s="22">
        <v>0</v>
      </c>
      <c r="I118" s="22">
        <v>-3729766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8611290</v>
      </c>
    </row>
    <row r="119" spans="1:18" x14ac:dyDescent="0.35">
      <c r="A119" s="22" t="s">
        <v>114</v>
      </c>
      <c r="B119" s="22" t="s">
        <v>294</v>
      </c>
      <c r="C119" s="22" t="s">
        <v>349</v>
      </c>
      <c r="D119" s="22" t="s">
        <v>350</v>
      </c>
      <c r="E119" s="22">
        <v>4747395</v>
      </c>
      <c r="F119" s="22">
        <v>0</v>
      </c>
      <c r="G119" s="22">
        <v>417714</v>
      </c>
      <c r="H119" s="22">
        <v>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5165109</v>
      </c>
    </row>
    <row r="120" spans="1:18" x14ac:dyDescent="0.35">
      <c r="A120" s="22" t="s">
        <v>114</v>
      </c>
      <c r="B120" s="22" t="s">
        <v>294</v>
      </c>
      <c r="C120" s="22" t="s">
        <v>351</v>
      </c>
      <c r="D120" s="22" t="s">
        <v>352</v>
      </c>
      <c r="E120" s="22">
        <v>9653959</v>
      </c>
      <c r="F120" s="22">
        <v>0</v>
      </c>
      <c r="G120" s="22">
        <v>0</v>
      </c>
      <c r="H120" s="22">
        <v>-739183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8914776</v>
      </c>
    </row>
    <row r="121" spans="1:18" x14ac:dyDescent="0.35">
      <c r="A121" s="22" t="s">
        <v>114</v>
      </c>
      <c r="B121" s="22" t="s">
        <v>294</v>
      </c>
      <c r="C121" s="22" t="s">
        <v>353</v>
      </c>
      <c r="D121" s="22" t="s">
        <v>354</v>
      </c>
      <c r="E121" s="22">
        <v>26263542</v>
      </c>
      <c r="F121" s="22">
        <v>0</v>
      </c>
      <c r="G121" s="22">
        <v>2333631</v>
      </c>
      <c r="H121" s="22">
        <v>0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28597173</v>
      </c>
    </row>
    <row r="122" spans="1:18" x14ac:dyDescent="0.35">
      <c r="A122" s="22" t="s">
        <v>114</v>
      </c>
      <c r="B122" s="22" t="s">
        <v>294</v>
      </c>
      <c r="C122" s="22" t="s">
        <v>355</v>
      </c>
      <c r="D122" s="22" t="s">
        <v>356</v>
      </c>
      <c r="E122" s="22">
        <v>1299084</v>
      </c>
      <c r="F122" s="22">
        <v>0</v>
      </c>
      <c r="G122" s="22">
        <v>65000</v>
      </c>
      <c r="H122" s="22">
        <v>-50000</v>
      </c>
      <c r="I122" s="22">
        <v>-26636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1287448</v>
      </c>
    </row>
    <row r="123" spans="1:18" x14ac:dyDescent="0.35">
      <c r="A123" s="22" t="s">
        <v>114</v>
      </c>
      <c r="B123" s="22" t="s">
        <v>294</v>
      </c>
      <c r="C123" s="22" t="s">
        <v>357</v>
      </c>
      <c r="D123" s="22" t="s">
        <v>358</v>
      </c>
      <c r="E123" s="22">
        <v>20883558</v>
      </c>
      <c r="F123" s="22">
        <v>0</v>
      </c>
      <c r="G123" s="22">
        <v>6189789</v>
      </c>
      <c r="H123" s="22">
        <v>0</v>
      </c>
      <c r="I123" s="22">
        <v>-2012667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>
        <v>0</v>
      </c>
      <c r="Q123" s="22">
        <v>0</v>
      </c>
      <c r="R123" s="22">
        <v>25060680</v>
      </c>
    </row>
    <row r="124" spans="1:18" x14ac:dyDescent="0.35">
      <c r="A124" s="22" t="s">
        <v>114</v>
      </c>
      <c r="B124" s="22" t="s">
        <v>294</v>
      </c>
      <c r="C124" s="22" t="s">
        <v>359</v>
      </c>
      <c r="D124" s="22" t="s">
        <v>360</v>
      </c>
      <c r="E124" s="22">
        <v>1499395</v>
      </c>
      <c r="F124" s="22">
        <v>0</v>
      </c>
      <c r="G124" s="22">
        <v>137146</v>
      </c>
      <c r="H124" s="22">
        <v>0</v>
      </c>
      <c r="I124" s="22">
        <v>-100071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1536470</v>
      </c>
    </row>
    <row r="125" spans="1:18" x14ac:dyDescent="0.35">
      <c r="A125" s="22" t="s">
        <v>114</v>
      </c>
      <c r="B125" s="22" t="s">
        <v>294</v>
      </c>
      <c r="C125" s="22" t="s">
        <v>361</v>
      </c>
      <c r="D125" s="22" t="s">
        <v>362</v>
      </c>
      <c r="E125" s="22">
        <v>5060613</v>
      </c>
      <c r="F125" s="22">
        <v>0</v>
      </c>
      <c r="G125" s="22">
        <v>1321061</v>
      </c>
      <c r="H125" s="22">
        <v>-112843</v>
      </c>
      <c r="I125" s="22">
        <v>-93389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6175442</v>
      </c>
    </row>
    <row r="126" spans="1:18" x14ac:dyDescent="0.35">
      <c r="A126" s="22" t="s">
        <v>114</v>
      </c>
      <c r="B126" s="22" t="s">
        <v>294</v>
      </c>
      <c r="C126" s="22" t="s">
        <v>363</v>
      </c>
      <c r="D126" s="22" t="s">
        <v>364</v>
      </c>
      <c r="E126" s="22">
        <v>3250218</v>
      </c>
      <c r="F126" s="22">
        <v>0</v>
      </c>
      <c r="G126" s="22">
        <v>196429</v>
      </c>
      <c r="H126" s="22">
        <v>-94360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3352287</v>
      </c>
    </row>
    <row r="127" spans="1:18" x14ac:dyDescent="0.35">
      <c r="A127" s="22" t="s">
        <v>114</v>
      </c>
      <c r="B127" s="22" t="s">
        <v>294</v>
      </c>
      <c r="C127" s="22" t="s">
        <v>365</v>
      </c>
      <c r="D127" s="22" t="s">
        <v>366</v>
      </c>
      <c r="E127" s="22">
        <v>12597805</v>
      </c>
      <c r="F127" s="22">
        <v>0</v>
      </c>
      <c r="G127" s="22">
        <v>1190738</v>
      </c>
      <c r="H127" s="22">
        <v>-106189</v>
      </c>
      <c r="I127" s="22">
        <v>-1703157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11979197</v>
      </c>
    </row>
    <row r="128" spans="1:18" x14ac:dyDescent="0.35">
      <c r="A128" s="22" t="s">
        <v>114</v>
      </c>
      <c r="B128" s="22" t="s">
        <v>294</v>
      </c>
      <c r="C128" s="22" t="s">
        <v>367</v>
      </c>
      <c r="D128" s="22" t="s">
        <v>368</v>
      </c>
      <c r="E128" s="22">
        <v>10836009</v>
      </c>
      <c r="F128" s="22">
        <v>0</v>
      </c>
      <c r="G128" s="22">
        <v>1101581</v>
      </c>
      <c r="H128" s="22">
        <v>-11790</v>
      </c>
      <c r="I128" s="22">
        <v>-538281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11387519</v>
      </c>
    </row>
    <row r="129" spans="1:18" x14ac:dyDescent="0.35">
      <c r="A129" s="22" t="s">
        <v>114</v>
      </c>
      <c r="B129" s="22" t="s">
        <v>294</v>
      </c>
      <c r="C129" s="22" t="s">
        <v>369</v>
      </c>
      <c r="D129" s="22" t="s">
        <v>370</v>
      </c>
      <c r="E129" s="22">
        <v>1195145</v>
      </c>
      <c r="F129" s="22">
        <v>0</v>
      </c>
      <c r="G129" s="22">
        <v>0</v>
      </c>
      <c r="H129" s="22">
        <v>-19500</v>
      </c>
      <c r="I129" s="22">
        <v>-1175645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0</v>
      </c>
    </row>
    <row r="130" spans="1:18" x14ac:dyDescent="0.35">
      <c r="A130" s="22" t="s">
        <v>114</v>
      </c>
      <c r="B130" s="22" t="s">
        <v>294</v>
      </c>
      <c r="C130" s="22" t="s">
        <v>371</v>
      </c>
      <c r="D130" s="22" t="s">
        <v>372</v>
      </c>
      <c r="E130" s="22">
        <v>2949293</v>
      </c>
      <c r="F130" s="22">
        <v>0</v>
      </c>
      <c r="G130" s="22">
        <v>862100</v>
      </c>
      <c r="H130" s="22">
        <v>-360655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3450738</v>
      </c>
    </row>
    <row r="131" spans="1:18" x14ac:dyDescent="0.35">
      <c r="A131" s="22" t="s">
        <v>114</v>
      </c>
      <c r="B131" s="22" t="s">
        <v>294</v>
      </c>
      <c r="C131" s="22" t="s">
        <v>373</v>
      </c>
      <c r="D131" s="22" t="s">
        <v>374</v>
      </c>
      <c r="E131" s="22">
        <v>1993000</v>
      </c>
      <c r="F131" s="22">
        <v>0</v>
      </c>
      <c r="G131" s="22">
        <v>337771</v>
      </c>
      <c r="H131" s="22">
        <v>-45613</v>
      </c>
      <c r="I131" s="22">
        <v>-138658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2146500</v>
      </c>
    </row>
    <row r="132" spans="1:18" x14ac:dyDescent="0.35">
      <c r="A132" s="22" t="s">
        <v>114</v>
      </c>
      <c r="B132" s="22" t="s">
        <v>294</v>
      </c>
      <c r="C132" s="22" t="s">
        <v>375</v>
      </c>
      <c r="D132" s="22" t="s">
        <v>376</v>
      </c>
      <c r="E132" s="22">
        <v>1250273</v>
      </c>
      <c r="F132" s="22">
        <v>0</v>
      </c>
      <c r="G132" s="22">
        <v>293822</v>
      </c>
      <c r="H132" s="22"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1544095</v>
      </c>
    </row>
    <row r="133" spans="1:18" x14ac:dyDescent="0.35">
      <c r="A133" s="22" t="s">
        <v>114</v>
      </c>
      <c r="B133" s="22" t="s">
        <v>294</v>
      </c>
      <c r="C133" s="22" t="s">
        <v>377</v>
      </c>
      <c r="D133" s="22" t="s">
        <v>378</v>
      </c>
      <c r="E133" s="22">
        <v>6460899</v>
      </c>
      <c r="F133" s="22">
        <v>0</v>
      </c>
      <c r="G133" s="22">
        <v>48143</v>
      </c>
      <c r="H133" s="22">
        <v>-893792</v>
      </c>
      <c r="I133" s="22">
        <v>-826788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4788462</v>
      </c>
    </row>
    <row r="134" spans="1:18" x14ac:dyDescent="0.35">
      <c r="A134" s="22" t="s">
        <v>114</v>
      </c>
      <c r="B134" s="22" t="s">
        <v>294</v>
      </c>
      <c r="C134" s="22" t="s">
        <v>379</v>
      </c>
      <c r="D134" s="22" t="s">
        <v>380</v>
      </c>
      <c r="E134" s="22">
        <v>3682022</v>
      </c>
      <c r="F134" s="22">
        <v>0</v>
      </c>
      <c r="G134" s="22">
        <v>1133833</v>
      </c>
      <c r="H134" s="22">
        <v>0</v>
      </c>
      <c r="I134" s="22">
        <v>-1897287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2918568</v>
      </c>
    </row>
    <row r="135" spans="1:18" x14ac:dyDescent="0.35">
      <c r="A135" s="22" t="s">
        <v>114</v>
      </c>
      <c r="B135" s="22" t="s">
        <v>294</v>
      </c>
      <c r="C135" s="22" t="s">
        <v>381</v>
      </c>
      <c r="D135" s="22" t="s">
        <v>382</v>
      </c>
      <c r="E135" s="22">
        <v>23262887</v>
      </c>
      <c r="F135" s="22">
        <v>0</v>
      </c>
      <c r="G135" s="22">
        <v>8057694</v>
      </c>
      <c r="H135" s="22">
        <v>-240967</v>
      </c>
      <c r="I135" s="22">
        <v>-424267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30655347</v>
      </c>
    </row>
    <row r="136" spans="1:18" x14ac:dyDescent="0.35">
      <c r="A136" s="22" t="s">
        <v>114</v>
      </c>
      <c r="B136" s="22" t="s">
        <v>294</v>
      </c>
      <c r="C136" s="22" t="s">
        <v>383</v>
      </c>
      <c r="D136" s="22" t="s">
        <v>384</v>
      </c>
      <c r="E136" s="22">
        <v>12552536</v>
      </c>
      <c r="F136" s="22">
        <v>0</v>
      </c>
      <c r="G136" s="22">
        <v>4559390</v>
      </c>
      <c r="H136" s="22">
        <v>-2954220</v>
      </c>
      <c r="I136" s="22">
        <v>-743845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13413861</v>
      </c>
    </row>
    <row r="137" spans="1:18" x14ac:dyDescent="0.35">
      <c r="A137" s="22" t="s">
        <v>114</v>
      </c>
      <c r="B137" s="22" t="s">
        <v>294</v>
      </c>
      <c r="C137" s="22" t="s">
        <v>385</v>
      </c>
      <c r="D137" s="22" t="s">
        <v>386</v>
      </c>
      <c r="E137" s="22">
        <v>16434038</v>
      </c>
      <c r="F137" s="22">
        <v>0</v>
      </c>
      <c r="G137" s="22">
        <v>2243334</v>
      </c>
      <c r="H137" s="22">
        <v>-1345986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17331386</v>
      </c>
    </row>
    <row r="138" spans="1:18" x14ac:dyDescent="0.35">
      <c r="A138" s="22" t="s">
        <v>114</v>
      </c>
      <c r="B138" s="22" t="s">
        <v>294</v>
      </c>
      <c r="C138" s="22" t="s">
        <v>387</v>
      </c>
      <c r="D138" s="22" t="s">
        <v>388</v>
      </c>
      <c r="E138" s="22">
        <v>474192</v>
      </c>
      <c r="F138" s="22">
        <v>0</v>
      </c>
      <c r="G138" s="22">
        <v>0</v>
      </c>
      <c r="H138" s="22"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474192</v>
      </c>
    </row>
    <row r="139" spans="1:18" x14ac:dyDescent="0.35">
      <c r="A139" s="22" t="s">
        <v>114</v>
      </c>
      <c r="B139" s="22" t="s">
        <v>294</v>
      </c>
      <c r="C139" s="22" t="s">
        <v>389</v>
      </c>
      <c r="D139" s="22" t="s">
        <v>390</v>
      </c>
      <c r="E139" s="22">
        <v>846507</v>
      </c>
      <c r="F139" s="22">
        <v>0</v>
      </c>
      <c r="G139" s="22">
        <v>424276</v>
      </c>
      <c r="H139" s="22">
        <v>-18687</v>
      </c>
      <c r="I139" s="22">
        <v>-225681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1026415</v>
      </c>
    </row>
    <row r="140" spans="1:18" x14ac:dyDescent="0.35">
      <c r="A140" s="22" t="s">
        <v>114</v>
      </c>
      <c r="B140" s="22" t="s">
        <v>294</v>
      </c>
      <c r="C140" s="22" t="s">
        <v>391</v>
      </c>
      <c r="D140" s="22" t="s">
        <v>392</v>
      </c>
      <c r="E140" s="22">
        <v>2634087</v>
      </c>
      <c r="F140" s="22">
        <v>0</v>
      </c>
      <c r="G140" s="22">
        <v>0</v>
      </c>
      <c r="H140" s="22">
        <v>-139146</v>
      </c>
      <c r="I140" s="22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2494941</v>
      </c>
    </row>
    <row r="141" spans="1:18" x14ac:dyDescent="0.35">
      <c r="A141" s="22" t="s">
        <v>114</v>
      </c>
      <c r="B141" s="22" t="s">
        <v>294</v>
      </c>
      <c r="C141" s="22" t="s">
        <v>393</v>
      </c>
      <c r="D141" s="22" t="s">
        <v>394</v>
      </c>
      <c r="E141" s="22">
        <v>1699064</v>
      </c>
      <c r="F141" s="22">
        <v>0</v>
      </c>
      <c r="G141" s="22">
        <v>202682</v>
      </c>
      <c r="H141" s="22">
        <v>-61800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1839946</v>
      </c>
    </row>
    <row r="142" spans="1:18" x14ac:dyDescent="0.35">
      <c r="A142" s="22" t="s">
        <v>114</v>
      </c>
      <c r="B142" s="22" t="s">
        <v>294</v>
      </c>
      <c r="C142" s="22" t="s">
        <v>395</v>
      </c>
      <c r="D142" s="22" t="s">
        <v>396</v>
      </c>
      <c r="E142" s="22">
        <v>698842</v>
      </c>
      <c r="F142" s="22">
        <v>0</v>
      </c>
      <c r="G142" s="22">
        <v>412906</v>
      </c>
      <c r="H142" s="22"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1111748</v>
      </c>
    </row>
    <row r="143" spans="1:18" x14ac:dyDescent="0.35">
      <c r="A143" s="22" t="s">
        <v>114</v>
      </c>
      <c r="B143" s="22" t="s">
        <v>294</v>
      </c>
      <c r="C143" s="22" t="s">
        <v>397</v>
      </c>
      <c r="D143" s="22" t="s">
        <v>398</v>
      </c>
      <c r="E143" s="22">
        <v>148802</v>
      </c>
      <c r="F143" s="22">
        <v>0</v>
      </c>
      <c r="G143" s="22">
        <v>0</v>
      </c>
      <c r="H143" s="22">
        <v>-50854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97948</v>
      </c>
    </row>
    <row r="144" spans="1:18" x14ac:dyDescent="0.35">
      <c r="A144" s="22" t="s">
        <v>114</v>
      </c>
      <c r="B144" s="22" t="s">
        <v>294</v>
      </c>
      <c r="C144" s="22" t="s">
        <v>399</v>
      </c>
      <c r="D144" s="22" t="s">
        <v>400</v>
      </c>
      <c r="E144" s="22">
        <v>483108</v>
      </c>
      <c r="F144" s="22">
        <v>0</v>
      </c>
      <c r="G144" s="22">
        <v>0</v>
      </c>
      <c r="H144" s="22">
        <v>-2953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480155</v>
      </c>
    </row>
    <row r="145" spans="1:18" x14ac:dyDescent="0.35">
      <c r="A145" s="22" t="s">
        <v>114</v>
      </c>
      <c r="B145" s="22" t="s">
        <v>294</v>
      </c>
      <c r="C145" s="22" t="s">
        <v>401</v>
      </c>
      <c r="D145" s="22" t="s">
        <v>402</v>
      </c>
      <c r="E145" s="22">
        <v>814129</v>
      </c>
      <c r="F145" s="22">
        <v>0</v>
      </c>
      <c r="G145" s="22">
        <v>0</v>
      </c>
      <c r="H145" s="22"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814129</v>
      </c>
    </row>
    <row r="146" spans="1:18" x14ac:dyDescent="0.35">
      <c r="A146" s="22" t="s">
        <v>114</v>
      </c>
      <c r="B146" s="22" t="s">
        <v>294</v>
      </c>
      <c r="C146" s="22" t="s">
        <v>403</v>
      </c>
      <c r="D146" s="22" t="s">
        <v>404</v>
      </c>
      <c r="E146" s="22">
        <v>1137730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1137730</v>
      </c>
    </row>
    <row r="147" spans="1:18" x14ac:dyDescent="0.35">
      <c r="A147" s="22" t="s">
        <v>114</v>
      </c>
      <c r="B147" s="22" t="s">
        <v>294</v>
      </c>
      <c r="C147" s="22" t="s">
        <v>405</v>
      </c>
      <c r="D147" s="22" t="s">
        <v>406</v>
      </c>
      <c r="E147" s="22">
        <v>3058397</v>
      </c>
      <c r="F147" s="22">
        <v>0</v>
      </c>
      <c r="G147" s="22">
        <v>327192</v>
      </c>
      <c r="H147" s="22">
        <v>-70565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3315024</v>
      </c>
    </row>
    <row r="148" spans="1:18" x14ac:dyDescent="0.35">
      <c r="A148" s="22" t="s">
        <v>114</v>
      </c>
      <c r="B148" s="22" t="s">
        <v>294</v>
      </c>
      <c r="C148" s="22" t="s">
        <v>407</v>
      </c>
      <c r="D148" s="22" t="s">
        <v>408</v>
      </c>
      <c r="E148" s="22">
        <v>5138382</v>
      </c>
      <c r="F148" s="22">
        <v>0</v>
      </c>
      <c r="G148" s="22">
        <v>0</v>
      </c>
      <c r="H148" s="22">
        <v>1091839</v>
      </c>
      <c r="I148" s="22">
        <v>-3247376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3281907</v>
      </c>
      <c r="R148" s="22">
        <v>6264752</v>
      </c>
    </row>
    <row r="149" spans="1:18" x14ac:dyDescent="0.35">
      <c r="A149" s="22" t="s">
        <v>114</v>
      </c>
      <c r="B149" s="22" t="s">
        <v>294</v>
      </c>
      <c r="C149" s="22" t="s">
        <v>409</v>
      </c>
      <c r="D149" s="22" t="s">
        <v>410</v>
      </c>
      <c r="E149" s="22">
        <v>234057</v>
      </c>
      <c r="F149" s="22">
        <v>0</v>
      </c>
      <c r="G149" s="22">
        <v>72216</v>
      </c>
      <c r="H149" s="22"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>
        <v>0</v>
      </c>
      <c r="Q149" s="22">
        <v>0</v>
      </c>
      <c r="R149" s="22">
        <v>306273</v>
      </c>
    </row>
    <row r="150" spans="1:18" x14ac:dyDescent="0.35">
      <c r="A150" s="22" t="s">
        <v>114</v>
      </c>
      <c r="B150" s="22" t="s">
        <v>294</v>
      </c>
      <c r="C150" s="22" t="s">
        <v>411</v>
      </c>
      <c r="D150" s="22" t="s">
        <v>412</v>
      </c>
      <c r="E150" s="22">
        <v>4117865</v>
      </c>
      <c r="F150" s="22">
        <v>0</v>
      </c>
      <c r="G150" s="22">
        <v>945098</v>
      </c>
      <c r="H150" s="22">
        <v>0</v>
      </c>
      <c r="I150" s="22">
        <v>-711157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4351806</v>
      </c>
    </row>
    <row r="151" spans="1:18" x14ac:dyDescent="0.35">
      <c r="A151" s="22" t="s">
        <v>114</v>
      </c>
      <c r="B151" s="22" t="s">
        <v>294</v>
      </c>
      <c r="C151" s="22" t="s">
        <v>413</v>
      </c>
      <c r="D151" s="22" t="s">
        <v>414</v>
      </c>
      <c r="E151" s="22">
        <v>4041933</v>
      </c>
      <c r="F151" s="22">
        <v>0</v>
      </c>
      <c r="G151" s="22">
        <v>502304</v>
      </c>
      <c r="H151" s="22">
        <v>0</v>
      </c>
      <c r="I151" s="22">
        <v>-83759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4460478</v>
      </c>
    </row>
    <row r="152" spans="1:18" x14ac:dyDescent="0.35">
      <c r="A152" s="22" t="s">
        <v>114</v>
      </c>
      <c r="B152" s="22" t="s">
        <v>294</v>
      </c>
      <c r="C152" s="22" t="s">
        <v>415</v>
      </c>
      <c r="D152" s="22" t="s">
        <v>416</v>
      </c>
      <c r="E152" s="22">
        <v>40576882</v>
      </c>
      <c r="F152" s="22">
        <v>0</v>
      </c>
      <c r="G152" s="22">
        <v>12774902</v>
      </c>
      <c r="H152" s="22">
        <v>-1459872</v>
      </c>
      <c r="I152" s="22">
        <v>-13071698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38820214</v>
      </c>
    </row>
    <row r="153" spans="1:18" x14ac:dyDescent="0.35">
      <c r="A153" s="22" t="s">
        <v>114</v>
      </c>
      <c r="B153" s="22" t="s">
        <v>294</v>
      </c>
      <c r="C153" s="22" t="s">
        <v>417</v>
      </c>
      <c r="D153" s="22" t="s">
        <v>418</v>
      </c>
      <c r="E153" s="22">
        <v>8999594</v>
      </c>
      <c r="F153" s="22">
        <v>0</v>
      </c>
      <c r="G153" s="22">
        <v>1124262</v>
      </c>
      <c r="H153" s="22">
        <v>-139408</v>
      </c>
      <c r="I153" s="22">
        <v>-347395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>
        <v>0</v>
      </c>
      <c r="Q153" s="22">
        <v>0</v>
      </c>
      <c r="R153" s="22">
        <v>9637053</v>
      </c>
    </row>
    <row r="154" spans="1:18" x14ac:dyDescent="0.35">
      <c r="A154" s="22" t="s">
        <v>114</v>
      </c>
      <c r="B154" s="22" t="s">
        <v>294</v>
      </c>
      <c r="C154" s="22" t="s">
        <v>419</v>
      </c>
      <c r="D154" s="22" t="s">
        <v>420</v>
      </c>
      <c r="E154" s="22">
        <v>950749</v>
      </c>
      <c r="F154" s="22">
        <v>0</v>
      </c>
      <c r="G154" s="22">
        <v>-54002</v>
      </c>
      <c r="H154" s="22">
        <v>-36066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860681</v>
      </c>
    </row>
    <row r="155" spans="1:18" x14ac:dyDescent="0.35">
      <c r="A155" s="22" t="s">
        <v>114</v>
      </c>
      <c r="B155" s="22" t="s">
        <v>294</v>
      </c>
      <c r="C155" s="22" t="s">
        <v>421</v>
      </c>
      <c r="D155" s="22" t="s">
        <v>422</v>
      </c>
      <c r="E155" s="22">
        <v>297478</v>
      </c>
      <c r="F155" s="22">
        <v>0</v>
      </c>
      <c r="G155" s="22">
        <v>19328</v>
      </c>
      <c r="H155" s="22"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>
        <v>0</v>
      </c>
      <c r="Q155" s="22">
        <v>0</v>
      </c>
      <c r="R155" s="22">
        <v>316806</v>
      </c>
    </row>
    <row r="156" spans="1:18" x14ac:dyDescent="0.35">
      <c r="A156" s="22" t="s">
        <v>114</v>
      </c>
      <c r="B156" s="22" t="s">
        <v>294</v>
      </c>
      <c r="C156" s="22" t="s">
        <v>423</v>
      </c>
      <c r="D156" s="22" t="s">
        <v>424</v>
      </c>
      <c r="E156" s="22">
        <v>9387780</v>
      </c>
      <c r="F156" s="22">
        <v>0</v>
      </c>
      <c r="G156" s="22">
        <v>4424336</v>
      </c>
      <c r="H156" s="22">
        <v>-3960857</v>
      </c>
      <c r="I156" s="22">
        <v>-319867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>
        <v>0</v>
      </c>
      <c r="Q156" s="22">
        <v>0</v>
      </c>
      <c r="R156" s="22">
        <v>9531392</v>
      </c>
    </row>
    <row r="157" spans="1:18" x14ac:dyDescent="0.35">
      <c r="A157" s="22" t="s">
        <v>114</v>
      </c>
      <c r="B157" s="22" t="s">
        <v>294</v>
      </c>
      <c r="C157" s="22" t="s">
        <v>425</v>
      </c>
      <c r="D157" s="22" t="s">
        <v>426</v>
      </c>
      <c r="E157" s="22">
        <v>2055357</v>
      </c>
      <c r="F157" s="22">
        <v>0</v>
      </c>
      <c r="G157" s="22">
        <v>2000550</v>
      </c>
      <c r="H157" s="22">
        <v>-33210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4022697</v>
      </c>
    </row>
    <row r="158" spans="1:18" x14ac:dyDescent="0.35">
      <c r="A158" s="22" t="s">
        <v>114</v>
      </c>
      <c r="B158" s="22" t="s">
        <v>294</v>
      </c>
      <c r="C158" s="22" t="s">
        <v>427</v>
      </c>
      <c r="D158" s="22" t="s">
        <v>428</v>
      </c>
      <c r="E158" s="22">
        <v>2972955</v>
      </c>
      <c r="F158" s="22">
        <v>0</v>
      </c>
      <c r="G158" s="22">
        <v>343881</v>
      </c>
      <c r="H158" s="22">
        <v>-370206</v>
      </c>
      <c r="I158" s="22">
        <v>-133865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-500</v>
      </c>
      <c r="R158" s="22">
        <v>2812265</v>
      </c>
    </row>
    <row r="159" spans="1:18" x14ac:dyDescent="0.35">
      <c r="A159" s="22" t="s">
        <v>114</v>
      </c>
      <c r="B159" s="22" t="s">
        <v>294</v>
      </c>
      <c r="C159" s="22" t="s">
        <v>429</v>
      </c>
      <c r="D159" s="22" t="s">
        <v>430</v>
      </c>
      <c r="E159" s="22">
        <v>9080153</v>
      </c>
      <c r="F159" s="22">
        <v>0</v>
      </c>
      <c r="G159" s="22">
        <v>2206014</v>
      </c>
      <c r="H159" s="22">
        <v>-1432942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0</v>
      </c>
      <c r="R159" s="22">
        <v>9853225</v>
      </c>
    </row>
    <row r="160" spans="1:18" x14ac:dyDescent="0.35">
      <c r="A160" s="22" t="s">
        <v>114</v>
      </c>
      <c r="B160" s="22" t="s">
        <v>294</v>
      </c>
      <c r="C160" s="22" t="s">
        <v>431</v>
      </c>
      <c r="D160" s="22" t="s">
        <v>432</v>
      </c>
      <c r="E160" s="22">
        <v>6770347</v>
      </c>
      <c r="F160" s="22">
        <v>0</v>
      </c>
      <c r="G160" s="22">
        <v>1694481</v>
      </c>
      <c r="H160" s="22">
        <v>-445000</v>
      </c>
      <c r="I160" s="22">
        <v>-669660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7350168</v>
      </c>
    </row>
    <row r="161" spans="1:18" x14ac:dyDescent="0.35">
      <c r="A161" s="22" t="s">
        <v>114</v>
      </c>
      <c r="B161" s="22" t="s">
        <v>294</v>
      </c>
      <c r="C161" s="22" t="s">
        <v>433</v>
      </c>
      <c r="D161" s="22" t="s">
        <v>434</v>
      </c>
      <c r="E161" s="22">
        <v>6135809</v>
      </c>
      <c r="F161" s="22">
        <v>0</v>
      </c>
      <c r="G161" s="22">
        <v>1665231</v>
      </c>
      <c r="H161" s="22">
        <v>0</v>
      </c>
      <c r="I161" s="22">
        <v>-1663179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6137861</v>
      </c>
    </row>
    <row r="162" spans="1:18" x14ac:dyDescent="0.35">
      <c r="A162" s="22" t="s">
        <v>114</v>
      </c>
      <c r="B162" s="22" t="s">
        <v>294</v>
      </c>
      <c r="C162" s="22" t="s">
        <v>435</v>
      </c>
      <c r="D162" s="22" t="s">
        <v>436</v>
      </c>
      <c r="E162" s="22">
        <v>4146023</v>
      </c>
      <c r="F162" s="22">
        <v>0</v>
      </c>
      <c r="G162" s="22">
        <v>0</v>
      </c>
      <c r="H162" s="22">
        <v>-40533</v>
      </c>
      <c r="I162" s="22">
        <v>0</v>
      </c>
      <c r="J162" s="22">
        <v>0</v>
      </c>
      <c r="K162" s="22">
        <v>0</v>
      </c>
      <c r="L162" s="22">
        <v>0</v>
      </c>
      <c r="M162" s="22"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4105490</v>
      </c>
    </row>
    <row r="163" spans="1:18" x14ac:dyDescent="0.35">
      <c r="A163" s="22" t="s">
        <v>114</v>
      </c>
      <c r="B163" s="22" t="s">
        <v>294</v>
      </c>
      <c r="C163" s="22" t="s">
        <v>437</v>
      </c>
      <c r="D163" s="22" t="s">
        <v>438</v>
      </c>
      <c r="E163" s="22">
        <v>451798</v>
      </c>
      <c r="F163" s="22">
        <v>0</v>
      </c>
      <c r="G163" s="22">
        <v>2546</v>
      </c>
      <c r="H163" s="22"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454344</v>
      </c>
    </row>
    <row r="164" spans="1:18" x14ac:dyDescent="0.35">
      <c r="A164" s="22" t="s">
        <v>114</v>
      </c>
      <c r="B164" s="22" t="s">
        <v>294</v>
      </c>
      <c r="C164" s="22" t="s">
        <v>439</v>
      </c>
      <c r="D164" s="22" t="s">
        <v>440</v>
      </c>
      <c r="E164" s="22">
        <v>17845268</v>
      </c>
      <c r="F164" s="22">
        <v>0</v>
      </c>
      <c r="G164" s="22">
        <v>2461232</v>
      </c>
      <c r="H164" s="22">
        <v>-364697</v>
      </c>
      <c r="I164" s="22">
        <v>-924519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19017284</v>
      </c>
    </row>
    <row r="165" spans="1:18" x14ac:dyDescent="0.35">
      <c r="A165" s="22" t="s">
        <v>114</v>
      </c>
      <c r="B165" s="22" t="s">
        <v>294</v>
      </c>
      <c r="C165" s="22" t="s">
        <v>441</v>
      </c>
      <c r="D165" s="22" t="s">
        <v>442</v>
      </c>
      <c r="E165" s="22">
        <v>2301779</v>
      </c>
      <c r="F165" s="22">
        <v>0</v>
      </c>
      <c r="G165" s="22">
        <v>0</v>
      </c>
      <c r="H165" s="22">
        <v>-53829</v>
      </c>
      <c r="I165" s="22">
        <v>-289202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0</v>
      </c>
      <c r="P165" s="22">
        <v>0</v>
      </c>
      <c r="Q165" s="22">
        <v>0</v>
      </c>
      <c r="R165" s="22">
        <v>1958748</v>
      </c>
    </row>
    <row r="166" spans="1:18" x14ac:dyDescent="0.35">
      <c r="A166" s="22" t="s">
        <v>114</v>
      </c>
      <c r="B166" s="22" t="s">
        <v>294</v>
      </c>
      <c r="C166" s="22" t="s">
        <v>443</v>
      </c>
      <c r="D166" s="22" t="s">
        <v>444</v>
      </c>
      <c r="E166" s="22">
        <v>1977093</v>
      </c>
      <c r="F166" s="22">
        <v>0</v>
      </c>
      <c r="G166" s="22">
        <v>-108722</v>
      </c>
      <c r="H166" s="22"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1868371</v>
      </c>
    </row>
    <row r="167" spans="1:18" x14ac:dyDescent="0.35">
      <c r="A167" s="22" t="s">
        <v>114</v>
      </c>
      <c r="B167" s="22" t="s">
        <v>294</v>
      </c>
      <c r="C167" s="22" t="s">
        <v>445</v>
      </c>
      <c r="D167" s="22" t="s">
        <v>446</v>
      </c>
      <c r="E167" s="22">
        <v>7326567</v>
      </c>
      <c r="F167" s="22">
        <v>0</v>
      </c>
      <c r="G167" s="22">
        <v>11699141</v>
      </c>
      <c r="H167" s="22">
        <v>-19500</v>
      </c>
      <c r="I167" s="22">
        <v>-3891210</v>
      </c>
      <c r="J167" s="22">
        <v>0</v>
      </c>
      <c r="K167" s="22">
        <v>0</v>
      </c>
      <c r="L167" s="22">
        <v>0</v>
      </c>
      <c r="M167" s="22">
        <v>0</v>
      </c>
      <c r="N167" s="22">
        <v>0</v>
      </c>
      <c r="O167" s="22">
        <v>0</v>
      </c>
      <c r="P167" s="22">
        <v>0</v>
      </c>
      <c r="Q167" s="22">
        <v>0</v>
      </c>
      <c r="R167" s="22">
        <v>15114998</v>
      </c>
    </row>
    <row r="168" spans="1:18" x14ac:dyDescent="0.35">
      <c r="A168" s="22" t="s">
        <v>114</v>
      </c>
      <c r="B168" s="22" t="s">
        <v>294</v>
      </c>
      <c r="C168" s="22" t="s">
        <v>447</v>
      </c>
      <c r="D168" s="22" t="s">
        <v>448</v>
      </c>
      <c r="E168" s="22">
        <v>1007201</v>
      </c>
      <c r="F168" s="22">
        <v>0</v>
      </c>
      <c r="G168" s="22">
        <v>46189</v>
      </c>
      <c r="H168" s="22">
        <v>0</v>
      </c>
      <c r="I168" s="22">
        <v>-296100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757290</v>
      </c>
    </row>
    <row r="169" spans="1:18" x14ac:dyDescent="0.35">
      <c r="A169" s="22" t="s">
        <v>114</v>
      </c>
      <c r="B169" s="22" t="s">
        <v>294</v>
      </c>
      <c r="C169" s="22" t="s">
        <v>449</v>
      </c>
      <c r="D169" s="22" t="s">
        <v>450</v>
      </c>
      <c r="E169" s="22">
        <v>14026931</v>
      </c>
      <c r="F169" s="22">
        <v>0</v>
      </c>
      <c r="G169" s="22">
        <v>1012666</v>
      </c>
      <c r="H169" s="22"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v>0</v>
      </c>
      <c r="N169" s="22">
        <v>0</v>
      </c>
      <c r="O169" s="22">
        <v>0</v>
      </c>
      <c r="P169" s="22">
        <v>0</v>
      </c>
      <c r="Q169" s="22">
        <v>1009181</v>
      </c>
      <c r="R169" s="22">
        <v>16048778</v>
      </c>
    </row>
    <row r="170" spans="1:18" x14ac:dyDescent="0.35">
      <c r="A170" s="22" t="s">
        <v>114</v>
      </c>
      <c r="B170" s="22" t="s">
        <v>294</v>
      </c>
      <c r="C170" s="22" t="s">
        <v>451</v>
      </c>
      <c r="D170" s="22" t="s">
        <v>452</v>
      </c>
      <c r="E170" s="22">
        <v>10316983</v>
      </c>
      <c r="F170" s="22">
        <v>0</v>
      </c>
      <c r="G170" s="22">
        <v>3522230</v>
      </c>
      <c r="H170" s="22">
        <v>-415149</v>
      </c>
      <c r="I170" s="22">
        <v>-1051835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12372229</v>
      </c>
    </row>
    <row r="171" spans="1:18" x14ac:dyDescent="0.35">
      <c r="A171" s="22" t="s">
        <v>114</v>
      </c>
      <c r="B171" s="22" t="s">
        <v>294</v>
      </c>
      <c r="C171" s="22" t="s">
        <v>453</v>
      </c>
      <c r="D171" s="22" t="s">
        <v>454</v>
      </c>
      <c r="E171" s="22">
        <v>1499945</v>
      </c>
      <c r="F171" s="22">
        <v>0</v>
      </c>
      <c r="G171" s="22">
        <v>0</v>
      </c>
      <c r="H171" s="22"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1499945</v>
      </c>
    </row>
    <row r="172" spans="1:18" x14ac:dyDescent="0.35">
      <c r="A172" s="22" t="s">
        <v>114</v>
      </c>
      <c r="B172" s="22" t="s">
        <v>294</v>
      </c>
      <c r="C172" s="22" t="s">
        <v>455</v>
      </c>
      <c r="D172" s="22" t="s">
        <v>456</v>
      </c>
      <c r="E172" s="22">
        <v>1961254</v>
      </c>
      <c r="F172" s="22">
        <v>0</v>
      </c>
      <c r="G172" s="22">
        <v>500000</v>
      </c>
      <c r="H172" s="22">
        <v>-41267</v>
      </c>
      <c r="I172" s="22">
        <v>-336205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2083782</v>
      </c>
    </row>
    <row r="173" spans="1:18" x14ac:dyDescent="0.35">
      <c r="A173" s="22" t="s">
        <v>114</v>
      </c>
      <c r="B173" s="22" t="s">
        <v>294</v>
      </c>
      <c r="C173" s="22" t="s">
        <v>457</v>
      </c>
      <c r="D173" s="22" t="s">
        <v>458</v>
      </c>
      <c r="E173" s="22">
        <v>3386940</v>
      </c>
      <c r="F173" s="22">
        <v>0</v>
      </c>
      <c r="G173" s="22">
        <v>601847</v>
      </c>
      <c r="H173" s="22">
        <v>-395000</v>
      </c>
      <c r="I173" s="22">
        <v>-2445928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0</v>
      </c>
      <c r="P173" s="22">
        <v>0</v>
      </c>
      <c r="Q173" s="22">
        <v>0</v>
      </c>
      <c r="R173" s="22">
        <v>1147859</v>
      </c>
    </row>
    <row r="174" spans="1:18" x14ac:dyDescent="0.35">
      <c r="A174" s="22" t="s">
        <v>114</v>
      </c>
      <c r="B174" s="22" t="s">
        <v>294</v>
      </c>
      <c r="C174" s="22" t="s">
        <v>459</v>
      </c>
      <c r="D174" s="22" t="s">
        <v>460</v>
      </c>
      <c r="E174" s="22">
        <v>398251</v>
      </c>
      <c r="F174" s="22">
        <v>0</v>
      </c>
      <c r="G174" s="22">
        <v>0</v>
      </c>
      <c r="H174" s="22"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398251</v>
      </c>
    </row>
    <row r="175" spans="1:18" x14ac:dyDescent="0.35">
      <c r="A175" s="22" t="s">
        <v>114</v>
      </c>
      <c r="B175" s="22" t="s">
        <v>294</v>
      </c>
      <c r="C175" s="22" t="s">
        <v>461</v>
      </c>
      <c r="D175" s="22" t="s">
        <v>462</v>
      </c>
      <c r="E175" s="22">
        <v>8214868</v>
      </c>
      <c r="F175" s="22">
        <v>0</v>
      </c>
      <c r="G175" s="22">
        <v>2350644</v>
      </c>
      <c r="H175" s="22">
        <v>-405272</v>
      </c>
      <c r="I175" s="22">
        <v>-1613157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8547083</v>
      </c>
    </row>
    <row r="176" spans="1:18" x14ac:dyDescent="0.35">
      <c r="A176" s="22" t="s">
        <v>114</v>
      </c>
      <c r="B176" s="22" t="s">
        <v>294</v>
      </c>
      <c r="C176" s="22" t="s">
        <v>463</v>
      </c>
      <c r="D176" s="22" t="s">
        <v>464</v>
      </c>
      <c r="E176" s="22">
        <v>11606135</v>
      </c>
      <c r="F176" s="22">
        <v>0</v>
      </c>
      <c r="G176" s="22">
        <v>8067822</v>
      </c>
      <c r="H176" s="22">
        <v>-1514610</v>
      </c>
      <c r="I176" s="22">
        <v>-4467080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13692267</v>
      </c>
    </row>
    <row r="177" spans="1:18" x14ac:dyDescent="0.35">
      <c r="A177" s="22" t="s">
        <v>114</v>
      </c>
      <c r="B177" s="22" t="s">
        <v>294</v>
      </c>
      <c r="C177" s="22" t="s">
        <v>465</v>
      </c>
      <c r="D177" s="22" t="s">
        <v>466</v>
      </c>
      <c r="E177" s="22">
        <v>9291019</v>
      </c>
      <c r="F177" s="22">
        <v>0</v>
      </c>
      <c r="G177" s="22">
        <v>1846947</v>
      </c>
      <c r="H177" s="22">
        <v>-224356</v>
      </c>
      <c r="I177" s="22">
        <v>-1518649</v>
      </c>
      <c r="J177" s="22">
        <v>0</v>
      </c>
      <c r="K177" s="22">
        <v>0</v>
      </c>
      <c r="L177" s="22">
        <v>0</v>
      </c>
      <c r="M177" s="22"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9394961</v>
      </c>
    </row>
    <row r="178" spans="1:18" x14ac:dyDescent="0.35">
      <c r="A178" s="22" t="s">
        <v>114</v>
      </c>
      <c r="B178" s="22" t="s">
        <v>294</v>
      </c>
      <c r="C178" s="22" t="s">
        <v>467</v>
      </c>
      <c r="D178" s="22" t="s">
        <v>468</v>
      </c>
      <c r="E178" s="22">
        <v>6301387</v>
      </c>
      <c r="F178" s="22">
        <v>0</v>
      </c>
      <c r="G178" s="22">
        <v>873318</v>
      </c>
      <c r="H178" s="22">
        <v>-40000</v>
      </c>
      <c r="I178" s="22">
        <v>-1956754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22">
        <v>0</v>
      </c>
      <c r="Q178" s="22">
        <v>-2100000</v>
      </c>
      <c r="R178" s="22">
        <v>3077951</v>
      </c>
    </row>
    <row r="179" spans="1:18" x14ac:dyDescent="0.35">
      <c r="A179" s="22" t="s">
        <v>114</v>
      </c>
      <c r="B179" s="22" t="s">
        <v>294</v>
      </c>
      <c r="C179" s="22" t="s">
        <v>469</v>
      </c>
      <c r="D179" s="22" t="s">
        <v>470</v>
      </c>
      <c r="E179" s="22">
        <v>2915536</v>
      </c>
      <c r="F179" s="22">
        <v>0</v>
      </c>
      <c r="G179" s="22">
        <v>180000</v>
      </c>
      <c r="H179" s="22"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3095536</v>
      </c>
    </row>
    <row r="180" spans="1:18" x14ac:dyDescent="0.35">
      <c r="A180" s="22" t="s">
        <v>114</v>
      </c>
      <c r="B180" s="22" t="s">
        <v>294</v>
      </c>
      <c r="C180" s="22" t="s">
        <v>471</v>
      </c>
      <c r="D180" s="22" t="s">
        <v>472</v>
      </c>
      <c r="E180" s="22">
        <v>12395473</v>
      </c>
      <c r="F180" s="22">
        <v>0</v>
      </c>
      <c r="G180" s="22">
        <v>7485399</v>
      </c>
      <c r="H180" s="22">
        <v>-2369591</v>
      </c>
      <c r="I180" s="22">
        <v>-16189483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22">
        <v>0</v>
      </c>
      <c r="Q180" s="22">
        <v>0</v>
      </c>
      <c r="R180" s="22">
        <v>1321798</v>
      </c>
    </row>
    <row r="181" spans="1:18" x14ac:dyDescent="0.35">
      <c r="A181" s="22" t="s">
        <v>114</v>
      </c>
      <c r="B181" s="22" t="s">
        <v>294</v>
      </c>
      <c r="C181" s="22" t="s">
        <v>473</v>
      </c>
      <c r="D181" s="22" t="s">
        <v>474</v>
      </c>
      <c r="E181" s="22">
        <v>14150022</v>
      </c>
      <c r="F181" s="22">
        <v>0</v>
      </c>
      <c r="G181" s="22">
        <v>4539297</v>
      </c>
      <c r="H181" s="22">
        <v>-12160</v>
      </c>
      <c r="I181" s="22">
        <v>-6823543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11853616</v>
      </c>
    </row>
    <row r="182" spans="1:18" x14ac:dyDescent="0.35">
      <c r="A182" s="22" t="s">
        <v>114</v>
      </c>
      <c r="B182" s="22" t="s">
        <v>294</v>
      </c>
      <c r="C182" s="22" t="s">
        <v>475</v>
      </c>
      <c r="D182" s="22" t="s">
        <v>476</v>
      </c>
      <c r="E182" s="22">
        <v>901071</v>
      </c>
      <c r="F182" s="22">
        <v>0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-3441</v>
      </c>
      <c r="R182" s="22">
        <v>897630</v>
      </c>
    </row>
    <row r="183" spans="1:18" x14ac:dyDescent="0.35">
      <c r="A183" s="22" t="s">
        <v>114</v>
      </c>
      <c r="B183" s="22" t="s">
        <v>294</v>
      </c>
      <c r="C183" s="22" t="s">
        <v>477</v>
      </c>
      <c r="D183" s="22" t="s">
        <v>478</v>
      </c>
      <c r="E183" s="22">
        <v>7418584</v>
      </c>
      <c r="F183" s="22">
        <v>0</v>
      </c>
      <c r="G183" s="22">
        <v>1025513</v>
      </c>
      <c r="H183" s="22"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8444097</v>
      </c>
    </row>
    <row r="184" spans="1:18" x14ac:dyDescent="0.35">
      <c r="A184" s="22" t="s">
        <v>114</v>
      </c>
      <c r="B184" s="22" t="s">
        <v>294</v>
      </c>
      <c r="C184" s="22" t="s">
        <v>479</v>
      </c>
      <c r="D184" s="22" t="s">
        <v>480</v>
      </c>
      <c r="E184" s="22">
        <v>4207880</v>
      </c>
      <c r="F184" s="22">
        <v>0</v>
      </c>
      <c r="G184" s="22">
        <v>908508</v>
      </c>
      <c r="H184" s="22">
        <v>-34342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5082046</v>
      </c>
    </row>
    <row r="185" spans="1:18" x14ac:dyDescent="0.35">
      <c r="A185" s="22" t="s">
        <v>114</v>
      </c>
      <c r="B185" s="22" t="s">
        <v>294</v>
      </c>
      <c r="C185" s="22" t="s">
        <v>481</v>
      </c>
      <c r="D185" s="22" t="s">
        <v>482</v>
      </c>
      <c r="E185" s="22">
        <v>843028</v>
      </c>
      <c r="F185" s="22">
        <v>0</v>
      </c>
      <c r="G185" s="22">
        <v>105935</v>
      </c>
      <c r="H185" s="22">
        <v>-8761</v>
      </c>
      <c r="I185" s="22">
        <v>-73340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866862</v>
      </c>
    </row>
    <row r="186" spans="1:18" x14ac:dyDescent="0.35">
      <c r="A186" s="22" t="s">
        <v>114</v>
      </c>
      <c r="B186" s="22" t="s">
        <v>294</v>
      </c>
      <c r="C186" s="22" t="s">
        <v>483</v>
      </c>
      <c r="D186" s="22" t="s">
        <v>484</v>
      </c>
      <c r="E186" s="22">
        <v>6056116</v>
      </c>
      <c r="F186" s="22">
        <v>0</v>
      </c>
      <c r="G186" s="22">
        <v>109686</v>
      </c>
      <c r="H186" s="22"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6165802</v>
      </c>
    </row>
    <row r="187" spans="1:18" x14ac:dyDescent="0.35">
      <c r="A187" s="22" t="s">
        <v>114</v>
      </c>
      <c r="B187" s="22" t="s">
        <v>294</v>
      </c>
      <c r="C187" s="22" t="s">
        <v>485</v>
      </c>
      <c r="D187" s="22" t="s">
        <v>486</v>
      </c>
      <c r="E187" s="22">
        <v>922448</v>
      </c>
      <c r="F187" s="22">
        <v>0</v>
      </c>
      <c r="G187" s="22">
        <v>-94402</v>
      </c>
      <c r="H187" s="22">
        <v>0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828046</v>
      </c>
    </row>
    <row r="188" spans="1:18" x14ac:dyDescent="0.35">
      <c r="A188" s="22" t="s">
        <v>114</v>
      </c>
      <c r="B188" s="22" t="s">
        <v>294</v>
      </c>
      <c r="C188" s="22" t="s">
        <v>487</v>
      </c>
      <c r="D188" s="22" t="s">
        <v>488</v>
      </c>
      <c r="E188" s="22">
        <v>2708249</v>
      </c>
      <c r="F188" s="22">
        <v>0</v>
      </c>
      <c r="G188" s="22">
        <v>44912</v>
      </c>
      <c r="H188" s="22"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2753161</v>
      </c>
    </row>
    <row r="189" spans="1:18" x14ac:dyDescent="0.35">
      <c r="A189" s="22" t="s">
        <v>114</v>
      </c>
      <c r="B189" s="22" t="s">
        <v>294</v>
      </c>
      <c r="C189" s="22" t="s">
        <v>489</v>
      </c>
      <c r="D189" s="22" t="s">
        <v>490</v>
      </c>
      <c r="E189" s="22">
        <v>1221924</v>
      </c>
      <c r="F189" s="22">
        <v>0</v>
      </c>
      <c r="G189" s="22">
        <v>90696</v>
      </c>
      <c r="H189" s="22">
        <v>0</v>
      </c>
      <c r="I189" s="22">
        <v>-39550</v>
      </c>
      <c r="J189" s="22">
        <v>0</v>
      </c>
      <c r="K189" s="22">
        <v>0</v>
      </c>
      <c r="L189" s="22">
        <v>0</v>
      </c>
      <c r="M189" s="22"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1273070</v>
      </c>
    </row>
    <row r="190" spans="1:18" x14ac:dyDescent="0.35">
      <c r="A190" s="22" t="s">
        <v>114</v>
      </c>
      <c r="B190" s="22" t="s">
        <v>294</v>
      </c>
      <c r="C190" s="22" t="s">
        <v>491</v>
      </c>
      <c r="D190" s="22" t="s">
        <v>492</v>
      </c>
      <c r="E190" s="22">
        <v>4705908</v>
      </c>
      <c r="F190" s="22">
        <v>0</v>
      </c>
      <c r="G190" s="22">
        <v>4029760</v>
      </c>
      <c r="H190" s="22">
        <v>-631627</v>
      </c>
      <c r="I190" s="22">
        <v>-738538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7365503</v>
      </c>
    </row>
    <row r="191" spans="1:18" x14ac:dyDescent="0.35">
      <c r="A191" s="22" t="s">
        <v>114</v>
      </c>
      <c r="B191" s="22" t="s">
        <v>294</v>
      </c>
      <c r="C191" s="22" t="s">
        <v>493</v>
      </c>
      <c r="D191" s="22" t="s">
        <v>494</v>
      </c>
      <c r="E191" s="22">
        <v>11572371</v>
      </c>
      <c r="F191" s="22">
        <v>0</v>
      </c>
      <c r="G191" s="22">
        <v>1841189</v>
      </c>
      <c r="H191" s="22">
        <v>-218687</v>
      </c>
      <c r="I191" s="22">
        <v>-6534182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6660691</v>
      </c>
    </row>
    <row r="192" spans="1:18" x14ac:dyDescent="0.35">
      <c r="A192" s="22" t="s">
        <v>114</v>
      </c>
      <c r="B192" s="22" t="s">
        <v>294</v>
      </c>
      <c r="C192" s="22" t="s">
        <v>495</v>
      </c>
      <c r="D192" s="22" t="s">
        <v>496</v>
      </c>
      <c r="E192" s="22">
        <v>291604</v>
      </c>
      <c r="F192" s="22">
        <v>0</v>
      </c>
      <c r="G192" s="22">
        <v>0</v>
      </c>
      <c r="H192" s="22">
        <v>0</v>
      </c>
      <c r="I192" s="22">
        <v>0</v>
      </c>
      <c r="J192" s="22">
        <v>0</v>
      </c>
      <c r="K192" s="22">
        <v>0</v>
      </c>
      <c r="L192" s="22">
        <v>0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291604</v>
      </c>
    </row>
    <row r="193" spans="1:18" x14ac:dyDescent="0.35">
      <c r="A193" s="22" t="s">
        <v>114</v>
      </c>
      <c r="B193" s="22" t="s">
        <v>294</v>
      </c>
      <c r="C193" s="22" t="s">
        <v>497</v>
      </c>
      <c r="D193" s="22" t="s">
        <v>498</v>
      </c>
      <c r="E193" s="22">
        <v>1614174</v>
      </c>
      <c r="F193" s="22">
        <v>0</v>
      </c>
      <c r="G193" s="22">
        <v>260635</v>
      </c>
      <c r="H193" s="22">
        <v>-2164</v>
      </c>
      <c r="I193" s="22">
        <v>-775374</v>
      </c>
      <c r="J193" s="22">
        <v>0</v>
      </c>
      <c r="K193" s="22">
        <v>0</v>
      </c>
      <c r="L193" s="22">
        <v>0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1097271</v>
      </c>
    </row>
    <row r="194" spans="1:18" x14ac:dyDescent="0.35">
      <c r="A194" s="22" t="s">
        <v>114</v>
      </c>
      <c r="B194" s="22" t="s">
        <v>294</v>
      </c>
      <c r="C194" s="22" t="s">
        <v>499</v>
      </c>
      <c r="D194" s="22" t="s">
        <v>500</v>
      </c>
      <c r="E194" s="22">
        <v>20272819</v>
      </c>
      <c r="F194" s="22">
        <v>0</v>
      </c>
      <c r="G194" s="22">
        <v>1973112</v>
      </c>
      <c r="H194" s="22">
        <v>-181100</v>
      </c>
      <c r="I194" s="22">
        <v>-354613</v>
      </c>
      <c r="J194" s="22">
        <v>0</v>
      </c>
      <c r="K194" s="22">
        <v>0</v>
      </c>
      <c r="L194" s="22"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21710218</v>
      </c>
    </row>
    <row r="195" spans="1:18" x14ac:dyDescent="0.35">
      <c r="A195" s="22" t="s">
        <v>114</v>
      </c>
      <c r="B195" s="22" t="s">
        <v>294</v>
      </c>
      <c r="C195" s="22" t="s">
        <v>501</v>
      </c>
      <c r="D195" s="22" t="s">
        <v>502</v>
      </c>
      <c r="E195" s="22">
        <v>1639780</v>
      </c>
      <c r="F195" s="22">
        <v>0</v>
      </c>
      <c r="G195" s="22">
        <v>604486</v>
      </c>
      <c r="H195" s="22">
        <v>-15581</v>
      </c>
      <c r="I195" s="22">
        <v>-8405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186782</v>
      </c>
      <c r="R195" s="22">
        <v>2407062</v>
      </c>
    </row>
    <row r="196" spans="1:18" x14ac:dyDescent="0.35">
      <c r="A196" s="22" t="s">
        <v>114</v>
      </c>
      <c r="B196" s="22" t="s">
        <v>294</v>
      </c>
      <c r="C196" s="22" t="s">
        <v>503</v>
      </c>
      <c r="D196" s="22" t="s">
        <v>504</v>
      </c>
      <c r="E196" s="22">
        <v>5483292</v>
      </c>
      <c r="F196" s="22">
        <v>0</v>
      </c>
      <c r="G196" s="22">
        <v>819751</v>
      </c>
      <c r="H196" s="22">
        <v>-35000</v>
      </c>
      <c r="I196" s="22">
        <v>-1017612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0</v>
      </c>
      <c r="P196" s="22">
        <v>0</v>
      </c>
      <c r="Q196" s="22">
        <v>0</v>
      </c>
      <c r="R196" s="22">
        <v>5250431</v>
      </c>
    </row>
    <row r="197" spans="1:18" x14ac:dyDescent="0.35">
      <c r="A197" s="22" t="s">
        <v>114</v>
      </c>
      <c r="B197" s="22" t="s">
        <v>294</v>
      </c>
      <c r="C197" s="22" t="s">
        <v>505</v>
      </c>
      <c r="D197" s="22" t="s">
        <v>506</v>
      </c>
      <c r="E197" s="22">
        <v>30395983</v>
      </c>
      <c r="F197" s="22">
        <v>0</v>
      </c>
      <c r="G197" s="22">
        <v>5582496</v>
      </c>
      <c r="H197" s="22">
        <v>0</v>
      </c>
      <c r="I197" s="22">
        <v>-3974730</v>
      </c>
      <c r="J197" s="22">
        <v>0</v>
      </c>
      <c r="K197" s="22">
        <v>0</v>
      </c>
      <c r="L197" s="22">
        <v>0</v>
      </c>
      <c r="M197" s="22"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32003749</v>
      </c>
    </row>
    <row r="198" spans="1:18" x14ac:dyDescent="0.35">
      <c r="A198" s="22" t="s">
        <v>114</v>
      </c>
      <c r="B198" s="22" t="s">
        <v>507</v>
      </c>
      <c r="C198" s="22" t="s">
        <v>508</v>
      </c>
      <c r="D198" s="22" t="s">
        <v>509</v>
      </c>
      <c r="E198" s="22">
        <v>295504</v>
      </c>
      <c r="F198" s="22">
        <v>0</v>
      </c>
      <c r="G198" s="22">
        <v>114698</v>
      </c>
      <c r="H198" s="22">
        <v>-15750</v>
      </c>
      <c r="I198" s="22">
        <v>0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394452</v>
      </c>
    </row>
    <row r="199" spans="1:18" x14ac:dyDescent="0.35">
      <c r="A199" s="22" t="s">
        <v>114</v>
      </c>
      <c r="B199" s="22" t="s">
        <v>507</v>
      </c>
      <c r="C199" s="22" t="s">
        <v>510</v>
      </c>
      <c r="D199" s="22" t="s">
        <v>511</v>
      </c>
      <c r="E199" s="22">
        <v>1292303</v>
      </c>
      <c r="F199" s="22">
        <v>0</v>
      </c>
      <c r="G199" s="22">
        <v>25443</v>
      </c>
      <c r="H199" s="22">
        <v>-2354</v>
      </c>
      <c r="I199" s="22">
        <v>-100000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1215392</v>
      </c>
    </row>
    <row r="200" spans="1:18" x14ac:dyDescent="0.35">
      <c r="A200" s="22" t="s">
        <v>114</v>
      </c>
      <c r="B200" s="22" t="s">
        <v>507</v>
      </c>
      <c r="C200" s="22" t="s">
        <v>512</v>
      </c>
      <c r="D200" s="22" t="s">
        <v>513</v>
      </c>
      <c r="E200" s="22">
        <v>995873</v>
      </c>
      <c r="F200" s="22">
        <v>0</v>
      </c>
      <c r="G200" s="22">
        <v>0</v>
      </c>
      <c r="H200" s="22">
        <v>237109</v>
      </c>
      <c r="I200" s="22">
        <v>0</v>
      </c>
      <c r="J200" s="22">
        <v>0</v>
      </c>
      <c r="K200" s="22">
        <v>0</v>
      </c>
      <c r="L200" s="22">
        <v>0</v>
      </c>
      <c r="M200" s="22"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1232982</v>
      </c>
    </row>
    <row r="201" spans="1:18" x14ac:dyDescent="0.35">
      <c r="A201" s="22" t="s">
        <v>114</v>
      </c>
      <c r="B201" s="22" t="s">
        <v>507</v>
      </c>
      <c r="C201" s="22" t="s">
        <v>514</v>
      </c>
      <c r="D201" s="22" t="s">
        <v>515</v>
      </c>
      <c r="E201" s="22">
        <v>23000</v>
      </c>
      <c r="F201" s="22">
        <v>0</v>
      </c>
      <c r="G201" s="22">
        <v>10000</v>
      </c>
      <c r="H201" s="22">
        <v>0</v>
      </c>
      <c r="I201" s="22">
        <v>0</v>
      </c>
      <c r="J201" s="22">
        <v>0</v>
      </c>
      <c r="K201" s="22">
        <v>0</v>
      </c>
      <c r="L201" s="22">
        <v>0</v>
      </c>
      <c r="M201" s="22">
        <v>0</v>
      </c>
      <c r="N201" s="22">
        <v>0</v>
      </c>
      <c r="O201" s="22">
        <v>0</v>
      </c>
      <c r="P201" s="22">
        <v>0</v>
      </c>
      <c r="Q201" s="22">
        <v>0</v>
      </c>
      <c r="R201" s="22">
        <v>33000</v>
      </c>
    </row>
    <row r="202" spans="1:18" x14ac:dyDescent="0.35">
      <c r="A202" s="22" t="s">
        <v>114</v>
      </c>
      <c r="B202" s="22" t="s">
        <v>507</v>
      </c>
      <c r="C202" s="22" t="s">
        <v>516</v>
      </c>
      <c r="D202" s="22" t="s">
        <v>517</v>
      </c>
      <c r="E202" s="22">
        <v>99030</v>
      </c>
      <c r="F202" s="22">
        <v>0</v>
      </c>
      <c r="G202" s="22">
        <v>9660</v>
      </c>
      <c r="H202" s="22">
        <v>0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108690</v>
      </c>
    </row>
    <row r="203" spans="1:18" x14ac:dyDescent="0.35">
      <c r="A203" s="22" t="s">
        <v>114</v>
      </c>
      <c r="B203" s="22" t="s">
        <v>507</v>
      </c>
      <c r="C203" s="22" t="s">
        <v>518</v>
      </c>
      <c r="D203" s="22" t="s">
        <v>519</v>
      </c>
      <c r="E203" s="22">
        <v>805031</v>
      </c>
      <c r="F203" s="22">
        <v>0</v>
      </c>
      <c r="G203" s="22">
        <v>47766</v>
      </c>
      <c r="H203" s="22">
        <v>0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>
        <v>0</v>
      </c>
      <c r="Q203" s="22">
        <v>0</v>
      </c>
      <c r="R203" s="22">
        <v>852797</v>
      </c>
    </row>
    <row r="204" spans="1:18" x14ac:dyDescent="0.35">
      <c r="A204" s="22" t="s">
        <v>114</v>
      </c>
      <c r="B204" s="22" t="s">
        <v>507</v>
      </c>
      <c r="C204" s="22" t="s">
        <v>520</v>
      </c>
      <c r="D204" s="22" t="s">
        <v>521</v>
      </c>
      <c r="E204" s="22">
        <v>708600</v>
      </c>
      <c r="F204" s="22">
        <v>0</v>
      </c>
      <c r="G204" s="22">
        <v>500000</v>
      </c>
      <c r="H204" s="22"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1208600</v>
      </c>
    </row>
    <row r="205" spans="1:18" x14ac:dyDescent="0.35">
      <c r="A205" s="22" t="s">
        <v>114</v>
      </c>
      <c r="B205" s="22" t="s">
        <v>507</v>
      </c>
      <c r="C205" s="22" t="s">
        <v>522</v>
      </c>
      <c r="D205" s="22" t="s">
        <v>523</v>
      </c>
      <c r="E205" s="22">
        <v>81771</v>
      </c>
      <c r="F205" s="22">
        <v>0</v>
      </c>
      <c r="G205" s="22">
        <v>0</v>
      </c>
      <c r="H205" s="22"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81771</v>
      </c>
    </row>
    <row r="206" spans="1:18" x14ac:dyDescent="0.35">
      <c r="A206" s="22" t="s">
        <v>114</v>
      </c>
      <c r="B206" s="22" t="s">
        <v>507</v>
      </c>
      <c r="C206" s="22" t="s">
        <v>524</v>
      </c>
      <c r="D206" s="22" t="s">
        <v>525</v>
      </c>
      <c r="E206" s="22">
        <v>210983</v>
      </c>
      <c r="F206" s="22">
        <v>0</v>
      </c>
      <c r="G206" s="22">
        <v>0</v>
      </c>
      <c r="H206" s="22"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210983</v>
      </c>
    </row>
    <row r="207" spans="1:18" x14ac:dyDescent="0.35">
      <c r="A207" s="22" t="s">
        <v>114</v>
      </c>
      <c r="B207" s="22" t="s">
        <v>507</v>
      </c>
      <c r="C207" s="22" t="s">
        <v>526</v>
      </c>
      <c r="D207" s="22" t="s">
        <v>527</v>
      </c>
      <c r="E207" s="22">
        <v>25723</v>
      </c>
      <c r="F207" s="22">
        <v>0</v>
      </c>
      <c r="G207" s="22">
        <v>0</v>
      </c>
      <c r="H207" s="22">
        <v>34500</v>
      </c>
      <c r="I207" s="22">
        <v>0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60223</v>
      </c>
    </row>
    <row r="208" spans="1:18" x14ac:dyDescent="0.35">
      <c r="A208" s="22" t="s">
        <v>114</v>
      </c>
      <c r="B208" s="22" t="s">
        <v>507</v>
      </c>
      <c r="C208" s="22" t="s">
        <v>528</v>
      </c>
      <c r="D208" s="22" t="s">
        <v>529</v>
      </c>
      <c r="E208" s="22">
        <v>39404</v>
      </c>
      <c r="F208" s="22">
        <v>0</v>
      </c>
      <c r="G208" s="22">
        <v>0</v>
      </c>
      <c r="H208" s="22">
        <v>69547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108951</v>
      </c>
    </row>
    <row r="209" spans="1:18" x14ac:dyDescent="0.35">
      <c r="A209" s="22" t="s">
        <v>114</v>
      </c>
      <c r="B209" s="22" t="s">
        <v>507</v>
      </c>
      <c r="C209" s="22" t="s">
        <v>530</v>
      </c>
      <c r="D209" s="22" t="s">
        <v>531</v>
      </c>
      <c r="E209" s="22">
        <v>14000</v>
      </c>
      <c r="F209" s="22">
        <v>0</v>
      </c>
      <c r="G209" s="22">
        <v>0</v>
      </c>
      <c r="H209" s="22"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14000</v>
      </c>
    </row>
    <row r="210" spans="1:18" x14ac:dyDescent="0.35">
      <c r="A210" s="22" t="s">
        <v>114</v>
      </c>
      <c r="B210" s="22" t="s">
        <v>507</v>
      </c>
      <c r="C210" s="22" t="s">
        <v>532</v>
      </c>
      <c r="D210" s="22" t="s">
        <v>533</v>
      </c>
      <c r="E210" s="22">
        <v>178224</v>
      </c>
      <c r="F210" s="22">
        <v>0</v>
      </c>
      <c r="G210" s="22">
        <v>0</v>
      </c>
      <c r="H210" s="22"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178224</v>
      </c>
    </row>
    <row r="211" spans="1:18" x14ac:dyDescent="0.35">
      <c r="A211" s="22" t="s">
        <v>114</v>
      </c>
      <c r="B211" s="22" t="s">
        <v>507</v>
      </c>
      <c r="C211" s="22" t="s">
        <v>534</v>
      </c>
      <c r="D211" s="22" t="s">
        <v>535</v>
      </c>
      <c r="E211" s="22">
        <v>1346627</v>
      </c>
      <c r="F211" s="22">
        <v>0</v>
      </c>
      <c r="G211" s="22">
        <v>160628</v>
      </c>
      <c r="H211" s="22">
        <v>0</v>
      </c>
      <c r="I211" s="22">
        <v>-131790</v>
      </c>
      <c r="J211" s="22">
        <v>0</v>
      </c>
      <c r="K211" s="22">
        <v>0</v>
      </c>
      <c r="L211" s="22">
        <v>0</v>
      </c>
      <c r="M211" s="22"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1375465</v>
      </c>
    </row>
    <row r="212" spans="1:18" x14ac:dyDescent="0.35">
      <c r="A212" s="22" t="s">
        <v>114</v>
      </c>
      <c r="B212" s="22" t="s">
        <v>507</v>
      </c>
      <c r="C212" s="22" t="s">
        <v>536</v>
      </c>
      <c r="D212" s="22" t="s">
        <v>537</v>
      </c>
      <c r="E212" s="22">
        <v>1067242</v>
      </c>
      <c r="F212" s="22">
        <v>0</v>
      </c>
      <c r="G212" s="22">
        <v>0</v>
      </c>
      <c r="H212" s="22">
        <v>150705</v>
      </c>
      <c r="I212" s="22">
        <v>-345000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872947</v>
      </c>
    </row>
    <row r="213" spans="1:18" x14ac:dyDescent="0.35">
      <c r="A213" s="22" t="s">
        <v>114</v>
      </c>
      <c r="B213" s="22" t="s">
        <v>507</v>
      </c>
      <c r="C213" s="22" t="s">
        <v>538</v>
      </c>
      <c r="D213" s="22" t="s">
        <v>539</v>
      </c>
      <c r="E213" s="22">
        <v>311783</v>
      </c>
      <c r="F213" s="22">
        <v>0</v>
      </c>
      <c r="G213" s="22">
        <v>11000</v>
      </c>
      <c r="H213" s="22">
        <v>-185975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136808</v>
      </c>
    </row>
    <row r="214" spans="1:18" x14ac:dyDescent="0.35">
      <c r="A214" s="22" t="s">
        <v>114</v>
      </c>
      <c r="B214" s="22" t="s">
        <v>507</v>
      </c>
      <c r="C214" s="22" t="s">
        <v>540</v>
      </c>
      <c r="D214" s="22" t="s">
        <v>541</v>
      </c>
      <c r="E214" s="22">
        <v>66685</v>
      </c>
      <c r="F214" s="22">
        <v>0</v>
      </c>
      <c r="G214" s="22">
        <v>0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66685</v>
      </c>
    </row>
    <row r="215" spans="1:18" x14ac:dyDescent="0.35">
      <c r="A215" s="22" t="s">
        <v>114</v>
      </c>
      <c r="B215" s="22" t="s">
        <v>507</v>
      </c>
      <c r="C215" s="22" t="s">
        <v>542</v>
      </c>
      <c r="D215" s="22" t="s">
        <v>543</v>
      </c>
      <c r="E215" s="22">
        <v>358254</v>
      </c>
      <c r="F215" s="22">
        <v>0</v>
      </c>
      <c r="G215" s="22">
        <v>0</v>
      </c>
      <c r="H215" s="22">
        <v>-63000</v>
      </c>
      <c r="I215" s="22">
        <v>0</v>
      </c>
      <c r="J215" s="22">
        <v>0</v>
      </c>
      <c r="K215" s="22">
        <v>0</v>
      </c>
      <c r="L215" s="22">
        <v>0</v>
      </c>
      <c r="M215" s="22"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295254</v>
      </c>
    </row>
    <row r="216" spans="1:18" x14ac:dyDescent="0.35">
      <c r="A216" s="22" t="s">
        <v>114</v>
      </c>
      <c r="B216" s="22" t="s">
        <v>507</v>
      </c>
      <c r="C216" s="22" t="s">
        <v>544</v>
      </c>
      <c r="D216" s="22" t="s">
        <v>545</v>
      </c>
      <c r="E216" s="22">
        <v>0</v>
      </c>
      <c r="F216" s="22">
        <v>0</v>
      </c>
      <c r="G216" s="22">
        <v>606908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606908</v>
      </c>
    </row>
    <row r="217" spans="1:18" x14ac:dyDescent="0.35">
      <c r="A217" s="22" t="s">
        <v>114</v>
      </c>
      <c r="B217" s="22" t="s">
        <v>507</v>
      </c>
      <c r="C217" s="22" t="s">
        <v>546</v>
      </c>
      <c r="D217" s="22" t="s">
        <v>547</v>
      </c>
      <c r="E217" s="22">
        <v>751064</v>
      </c>
      <c r="F217" s="22">
        <v>0</v>
      </c>
      <c r="G217" s="22">
        <v>462039</v>
      </c>
      <c r="H217" s="22"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1213103</v>
      </c>
    </row>
    <row r="218" spans="1:18" x14ac:dyDescent="0.35">
      <c r="A218" s="22" t="s">
        <v>114</v>
      </c>
      <c r="B218" s="22" t="s">
        <v>507</v>
      </c>
      <c r="C218" s="22" t="s">
        <v>548</v>
      </c>
      <c r="D218" s="22" t="s">
        <v>549</v>
      </c>
      <c r="E218" s="22">
        <v>475443</v>
      </c>
      <c r="F218" s="22">
        <v>0</v>
      </c>
      <c r="G218" s="22">
        <v>0</v>
      </c>
      <c r="H218" s="22"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475443</v>
      </c>
    </row>
    <row r="219" spans="1:18" x14ac:dyDescent="0.35">
      <c r="A219" s="22" t="s">
        <v>114</v>
      </c>
      <c r="B219" s="22" t="s">
        <v>507</v>
      </c>
      <c r="C219" s="22" t="s">
        <v>550</v>
      </c>
      <c r="D219" s="22" t="s">
        <v>551</v>
      </c>
      <c r="E219" s="22">
        <v>829320</v>
      </c>
      <c r="F219" s="22">
        <v>0</v>
      </c>
      <c r="G219" s="22">
        <v>188601</v>
      </c>
      <c r="H219" s="22">
        <v>-43750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974171</v>
      </c>
    </row>
    <row r="220" spans="1:18" x14ac:dyDescent="0.35">
      <c r="A220" s="22" t="s">
        <v>114</v>
      </c>
      <c r="B220" s="22" t="s">
        <v>507</v>
      </c>
      <c r="C220" s="22" t="s">
        <v>552</v>
      </c>
      <c r="D220" s="22" t="s">
        <v>553</v>
      </c>
      <c r="E220" s="22">
        <v>1418249</v>
      </c>
      <c r="F220" s="22">
        <v>0</v>
      </c>
      <c r="G220" s="22">
        <v>138857</v>
      </c>
      <c r="H220" s="22">
        <v>0</v>
      </c>
      <c r="I220" s="22">
        <v>-300000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1257106</v>
      </c>
    </row>
    <row r="221" spans="1:18" x14ac:dyDescent="0.35">
      <c r="A221" s="22" t="s">
        <v>114</v>
      </c>
      <c r="B221" s="22" t="s">
        <v>507</v>
      </c>
      <c r="C221" s="22" t="s">
        <v>554</v>
      </c>
      <c r="D221" s="22" t="s">
        <v>555</v>
      </c>
      <c r="E221" s="22">
        <v>333599</v>
      </c>
      <c r="F221" s="22">
        <v>0</v>
      </c>
      <c r="G221" s="22">
        <v>0</v>
      </c>
      <c r="H221" s="22"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333599</v>
      </c>
    </row>
    <row r="222" spans="1:18" x14ac:dyDescent="0.35">
      <c r="A222" s="22" t="s">
        <v>114</v>
      </c>
      <c r="B222" s="22" t="s">
        <v>507</v>
      </c>
      <c r="C222" s="22" t="s">
        <v>556</v>
      </c>
      <c r="D222" s="22" t="s">
        <v>557</v>
      </c>
      <c r="E222" s="22">
        <v>0</v>
      </c>
      <c r="F222" s="22">
        <v>0</v>
      </c>
      <c r="G222" s="22">
        <v>0</v>
      </c>
      <c r="H222" s="22"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</row>
    <row r="223" spans="1:18" x14ac:dyDescent="0.35">
      <c r="A223" s="22" t="s">
        <v>114</v>
      </c>
      <c r="B223" s="22" t="s">
        <v>507</v>
      </c>
      <c r="C223" s="22" t="s">
        <v>558</v>
      </c>
      <c r="D223" s="22" t="s">
        <v>559</v>
      </c>
      <c r="E223" s="22">
        <v>200000</v>
      </c>
      <c r="F223" s="22">
        <v>0</v>
      </c>
      <c r="G223" s="22">
        <v>0</v>
      </c>
      <c r="H223" s="22"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200000</v>
      </c>
    </row>
    <row r="224" spans="1:18" x14ac:dyDescent="0.35">
      <c r="A224" s="22" t="s">
        <v>114</v>
      </c>
      <c r="B224" s="22" t="s">
        <v>507</v>
      </c>
      <c r="C224" s="22" t="s">
        <v>560</v>
      </c>
      <c r="D224" s="22" t="s">
        <v>561</v>
      </c>
      <c r="E224" s="22">
        <v>572265</v>
      </c>
      <c r="F224" s="22">
        <v>0</v>
      </c>
      <c r="G224" s="22">
        <v>0</v>
      </c>
      <c r="H224" s="22"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572265</v>
      </c>
    </row>
    <row r="225" spans="1:18" x14ac:dyDescent="0.35">
      <c r="A225" s="22" t="s">
        <v>114</v>
      </c>
      <c r="B225" s="22" t="s">
        <v>507</v>
      </c>
      <c r="C225" s="22" t="s">
        <v>562</v>
      </c>
      <c r="D225" s="22" t="s">
        <v>563</v>
      </c>
      <c r="E225" s="22">
        <v>0</v>
      </c>
      <c r="F225" s="22">
        <v>0</v>
      </c>
      <c r="G225" s="22">
        <v>0</v>
      </c>
      <c r="H225" s="22"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</row>
    <row r="226" spans="1:18" x14ac:dyDescent="0.35">
      <c r="A226" s="22" t="s">
        <v>114</v>
      </c>
      <c r="B226" s="22" t="s">
        <v>507</v>
      </c>
      <c r="C226" s="22" t="s">
        <v>564</v>
      </c>
      <c r="D226" s="22" t="s">
        <v>565</v>
      </c>
      <c r="E226" s="22">
        <v>977320</v>
      </c>
      <c r="F226" s="22">
        <v>0</v>
      </c>
      <c r="G226" s="22">
        <v>89048</v>
      </c>
      <c r="H226" s="22">
        <v>-77243</v>
      </c>
      <c r="I226" s="22">
        <v>-81352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907773</v>
      </c>
    </row>
    <row r="227" spans="1:18" x14ac:dyDescent="0.35">
      <c r="A227" s="22" t="s">
        <v>114</v>
      </c>
      <c r="B227" s="22" t="s">
        <v>507</v>
      </c>
      <c r="C227" s="22" t="s">
        <v>566</v>
      </c>
      <c r="D227" s="22" t="s">
        <v>567</v>
      </c>
      <c r="E227" s="22">
        <v>18000</v>
      </c>
      <c r="F227" s="22">
        <v>0</v>
      </c>
      <c r="G227" s="22">
        <v>0</v>
      </c>
      <c r="H227" s="22"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18000</v>
      </c>
    </row>
    <row r="228" spans="1:18" x14ac:dyDescent="0.35">
      <c r="A228" s="22" t="s">
        <v>114</v>
      </c>
      <c r="B228" s="22" t="s">
        <v>507</v>
      </c>
      <c r="C228" s="22" t="s">
        <v>568</v>
      </c>
      <c r="D228" s="22" t="s">
        <v>569</v>
      </c>
      <c r="E228" s="22">
        <v>885981</v>
      </c>
      <c r="F228" s="22">
        <v>0</v>
      </c>
      <c r="G228" s="22">
        <v>0</v>
      </c>
      <c r="H228" s="22"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885981</v>
      </c>
    </row>
    <row r="229" spans="1:18" x14ac:dyDescent="0.35">
      <c r="A229" s="22" t="s">
        <v>114</v>
      </c>
      <c r="B229" s="22" t="s">
        <v>507</v>
      </c>
      <c r="C229" s="22" t="s">
        <v>570</v>
      </c>
      <c r="D229" s="22" t="s">
        <v>571</v>
      </c>
      <c r="E229" s="22">
        <v>926166</v>
      </c>
      <c r="F229" s="22">
        <v>0</v>
      </c>
      <c r="G229" s="22">
        <v>0</v>
      </c>
      <c r="H229" s="22">
        <v>399749</v>
      </c>
      <c r="I229" s="22">
        <v>-281025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1044890</v>
      </c>
    </row>
    <row r="230" spans="1:18" x14ac:dyDescent="0.35">
      <c r="A230" s="22" t="s">
        <v>114</v>
      </c>
      <c r="B230" s="22" t="s">
        <v>507</v>
      </c>
      <c r="C230" s="22" t="s">
        <v>572</v>
      </c>
      <c r="D230" s="22" t="s">
        <v>573</v>
      </c>
      <c r="E230" s="22">
        <v>0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</row>
    <row r="231" spans="1:18" x14ac:dyDescent="0.35">
      <c r="A231" s="22" t="s">
        <v>114</v>
      </c>
      <c r="B231" s="22" t="s">
        <v>507</v>
      </c>
      <c r="C231" s="22" t="s">
        <v>574</v>
      </c>
      <c r="D231" s="22" t="s">
        <v>575</v>
      </c>
      <c r="E231" s="22">
        <v>2687103</v>
      </c>
      <c r="F231" s="22">
        <v>0</v>
      </c>
      <c r="G231" s="22">
        <v>365176</v>
      </c>
      <c r="H231" s="22"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3052279</v>
      </c>
    </row>
    <row r="232" spans="1:18" x14ac:dyDescent="0.35">
      <c r="A232" s="22" t="s">
        <v>114</v>
      </c>
      <c r="B232" s="22" t="s">
        <v>507</v>
      </c>
      <c r="C232" s="22" t="s">
        <v>576</v>
      </c>
      <c r="D232" s="22" t="s">
        <v>577</v>
      </c>
      <c r="E232" s="22">
        <v>446077</v>
      </c>
      <c r="F232" s="22">
        <v>0</v>
      </c>
      <c r="G232" s="22">
        <v>65236</v>
      </c>
      <c r="H232" s="22">
        <v>-16688</v>
      </c>
      <c r="I232" s="22">
        <v>-41994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452631</v>
      </c>
    </row>
    <row r="233" spans="1:18" x14ac:dyDescent="0.35">
      <c r="A233" s="22" t="s">
        <v>114</v>
      </c>
      <c r="B233" s="22" t="s">
        <v>507</v>
      </c>
      <c r="C233" s="22" t="s">
        <v>578</v>
      </c>
      <c r="D233" s="22" t="s">
        <v>579</v>
      </c>
      <c r="E233" s="22">
        <v>209416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209416</v>
      </c>
    </row>
    <row r="234" spans="1:18" x14ac:dyDescent="0.35">
      <c r="A234" s="22" t="s">
        <v>114</v>
      </c>
      <c r="B234" s="22" t="s">
        <v>507</v>
      </c>
      <c r="C234" s="22" t="s">
        <v>580</v>
      </c>
      <c r="D234" s="22" t="s">
        <v>581</v>
      </c>
      <c r="E234" s="22">
        <v>324115</v>
      </c>
      <c r="F234" s="22">
        <v>0</v>
      </c>
      <c r="G234" s="22">
        <v>100000</v>
      </c>
      <c r="H234" s="22"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424115</v>
      </c>
    </row>
    <row r="235" spans="1:18" x14ac:dyDescent="0.35">
      <c r="A235" s="22" t="s">
        <v>114</v>
      </c>
      <c r="B235" s="22" t="s">
        <v>507</v>
      </c>
      <c r="C235" s="22" t="s">
        <v>582</v>
      </c>
      <c r="D235" s="22" t="s">
        <v>583</v>
      </c>
      <c r="E235" s="22">
        <v>1044835</v>
      </c>
      <c r="F235" s="22">
        <v>0</v>
      </c>
      <c r="G235" s="22">
        <v>0</v>
      </c>
      <c r="H235" s="22">
        <v>-184989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859846</v>
      </c>
    </row>
    <row r="236" spans="1:18" x14ac:dyDescent="0.35">
      <c r="A236" s="22" t="s">
        <v>114</v>
      </c>
      <c r="B236" s="22" t="s">
        <v>507</v>
      </c>
      <c r="C236" s="22" t="s">
        <v>584</v>
      </c>
      <c r="D236" s="22" t="s">
        <v>585</v>
      </c>
      <c r="E236" s="22">
        <v>967524</v>
      </c>
      <c r="F236" s="22">
        <v>0</v>
      </c>
      <c r="G236" s="22">
        <v>73552</v>
      </c>
      <c r="H236" s="22">
        <v>0</v>
      </c>
      <c r="I236" s="22">
        <v>-335294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705782</v>
      </c>
    </row>
    <row r="237" spans="1:18" x14ac:dyDescent="0.35">
      <c r="A237" s="22" t="s">
        <v>114</v>
      </c>
      <c r="B237" s="22" t="s">
        <v>507</v>
      </c>
      <c r="C237" s="22" t="s">
        <v>586</v>
      </c>
      <c r="D237" s="22" t="s">
        <v>587</v>
      </c>
      <c r="E237" s="22">
        <v>510809</v>
      </c>
      <c r="F237" s="22">
        <v>0</v>
      </c>
      <c r="G237" s="22">
        <v>5497</v>
      </c>
      <c r="H237" s="22">
        <v>-10000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506306</v>
      </c>
    </row>
    <row r="238" spans="1:18" x14ac:dyDescent="0.35">
      <c r="A238" s="22" t="s">
        <v>114</v>
      </c>
      <c r="B238" s="22" t="s">
        <v>507</v>
      </c>
      <c r="C238" s="22" t="s">
        <v>588</v>
      </c>
      <c r="D238" s="22" t="s">
        <v>589</v>
      </c>
      <c r="E238" s="22">
        <v>1281122</v>
      </c>
      <c r="F238" s="22">
        <v>0</v>
      </c>
      <c r="G238" s="22">
        <v>1900000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3181122</v>
      </c>
    </row>
    <row r="239" spans="1:18" x14ac:dyDescent="0.35">
      <c r="A239" s="22" t="s">
        <v>114</v>
      </c>
      <c r="B239" s="22" t="s">
        <v>507</v>
      </c>
      <c r="C239" s="22" t="s">
        <v>590</v>
      </c>
      <c r="D239" s="22" t="s">
        <v>591</v>
      </c>
      <c r="E239" s="22">
        <v>59762</v>
      </c>
      <c r="F239" s="22">
        <v>0</v>
      </c>
      <c r="G239" s="22">
        <v>61111</v>
      </c>
      <c r="H239" s="22"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120873</v>
      </c>
    </row>
    <row r="240" spans="1:18" x14ac:dyDescent="0.35">
      <c r="A240" s="22" t="s">
        <v>114</v>
      </c>
      <c r="B240" s="22" t="s">
        <v>507</v>
      </c>
      <c r="C240" s="22" t="s">
        <v>592</v>
      </c>
      <c r="D240" s="22" t="s">
        <v>593</v>
      </c>
      <c r="E240" s="22">
        <v>186057</v>
      </c>
      <c r="F240" s="22">
        <v>0</v>
      </c>
      <c r="G240" s="22">
        <v>16875</v>
      </c>
      <c r="H240" s="22">
        <v>-26330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176602</v>
      </c>
    </row>
    <row r="241" spans="1:18" x14ac:dyDescent="0.35">
      <c r="A241" s="22" t="s">
        <v>114</v>
      </c>
      <c r="B241" s="22" t="s">
        <v>507</v>
      </c>
      <c r="C241" s="22" t="s">
        <v>594</v>
      </c>
      <c r="D241" s="22" t="s">
        <v>595</v>
      </c>
      <c r="E241" s="22">
        <v>274111</v>
      </c>
      <c r="F241" s="22">
        <v>0</v>
      </c>
      <c r="G241" s="22">
        <v>14000</v>
      </c>
      <c r="H241" s="22"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288111</v>
      </c>
    </row>
    <row r="242" spans="1:18" x14ac:dyDescent="0.35">
      <c r="A242" s="22" t="s">
        <v>114</v>
      </c>
      <c r="B242" s="22" t="s">
        <v>507</v>
      </c>
      <c r="C242" s="22" t="s">
        <v>596</v>
      </c>
      <c r="D242" s="22" t="s">
        <v>597</v>
      </c>
      <c r="E242" s="22">
        <v>206876</v>
      </c>
      <c r="F242" s="22">
        <v>0</v>
      </c>
      <c r="G242" s="22">
        <v>2100</v>
      </c>
      <c r="H242" s="22"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208976</v>
      </c>
    </row>
    <row r="243" spans="1:18" x14ac:dyDescent="0.35">
      <c r="A243" s="22" t="s">
        <v>114</v>
      </c>
      <c r="B243" s="22" t="s">
        <v>507</v>
      </c>
      <c r="C243" s="22" t="s">
        <v>598</v>
      </c>
      <c r="D243" s="22" t="s">
        <v>599</v>
      </c>
      <c r="E243" s="22">
        <v>712928</v>
      </c>
      <c r="F243" s="22">
        <v>0</v>
      </c>
      <c r="G243" s="22">
        <v>49514</v>
      </c>
      <c r="H243" s="22">
        <v>0</v>
      </c>
      <c r="I243" s="22">
        <v>-138931</v>
      </c>
      <c r="J243" s="22">
        <v>0</v>
      </c>
      <c r="K243" s="22">
        <v>0</v>
      </c>
      <c r="L243" s="22">
        <v>0</v>
      </c>
      <c r="M243" s="22"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623511</v>
      </c>
    </row>
    <row r="244" spans="1:18" x14ac:dyDescent="0.35">
      <c r="A244" s="22" t="s">
        <v>114</v>
      </c>
      <c r="B244" s="22" t="s">
        <v>507</v>
      </c>
      <c r="C244" s="22" t="s">
        <v>600</v>
      </c>
      <c r="D244" s="22" t="s">
        <v>601</v>
      </c>
      <c r="E244" s="22">
        <v>591859</v>
      </c>
      <c r="F244" s="22">
        <v>0</v>
      </c>
      <c r="G244" s="22">
        <v>0</v>
      </c>
      <c r="H244" s="22">
        <v>172762</v>
      </c>
      <c r="I244" s="22">
        <v>0</v>
      </c>
      <c r="J244" s="22">
        <v>0</v>
      </c>
      <c r="K244" s="22">
        <v>0</v>
      </c>
      <c r="L244" s="22">
        <v>0</v>
      </c>
      <c r="M244" s="22">
        <v>0</v>
      </c>
      <c r="N244" s="22">
        <v>0</v>
      </c>
      <c r="O244" s="22">
        <v>0</v>
      </c>
      <c r="P244" s="22">
        <v>0</v>
      </c>
      <c r="Q244" s="22">
        <v>-2619</v>
      </c>
      <c r="R244" s="22">
        <v>762002</v>
      </c>
    </row>
    <row r="245" spans="1:18" x14ac:dyDescent="0.35">
      <c r="A245" s="22" t="s">
        <v>114</v>
      </c>
      <c r="B245" s="22" t="s">
        <v>507</v>
      </c>
      <c r="C245" s="22" t="s">
        <v>602</v>
      </c>
      <c r="D245" s="22" t="s">
        <v>603</v>
      </c>
      <c r="E245" s="22">
        <v>1195614</v>
      </c>
      <c r="F245" s="22">
        <v>0</v>
      </c>
      <c r="G245" s="22">
        <v>0</v>
      </c>
      <c r="H245" s="22">
        <v>-63000</v>
      </c>
      <c r="I245" s="22">
        <v>0</v>
      </c>
      <c r="J245" s="22">
        <v>0</v>
      </c>
      <c r="K245" s="22">
        <v>0</v>
      </c>
      <c r="L245" s="22">
        <v>0</v>
      </c>
      <c r="M245" s="22"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1132614</v>
      </c>
    </row>
    <row r="246" spans="1:18" x14ac:dyDescent="0.35">
      <c r="A246" s="22" t="s">
        <v>114</v>
      </c>
      <c r="B246" s="22" t="s">
        <v>507</v>
      </c>
      <c r="C246" s="22" t="s">
        <v>604</v>
      </c>
      <c r="D246" s="22" t="s">
        <v>605</v>
      </c>
      <c r="E246" s="22">
        <v>0</v>
      </c>
      <c r="F246" s="22">
        <v>0</v>
      </c>
      <c r="G246" s="22">
        <v>0</v>
      </c>
      <c r="H246" s="22"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0</v>
      </c>
    </row>
    <row r="247" spans="1:18" x14ac:dyDescent="0.35">
      <c r="A247" s="22" t="s">
        <v>114</v>
      </c>
      <c r="B247" s="22" t="s">
        <v>507</v>
      </c>
      <c r="C247" s="22" t="s">
        <v>606</v>
      </c>
      <c r="D247" s="22" t="s">
        <v>607</v>
      </c>
      <c r="E247" s="22">
        <v>213829</v>
      </c>
      <c r="F247" s="22">
        <v>0</v>
      </c>
      <c r="G247" s="22">
        <v>0</v>
      </c>
      <c r="H247" s="22"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213829</v>
      </c>
    </row>
    <row r="248" spans="1:18" x14ac:dyDescent="0.35">
      <c r="A248" s="22" t="s">
        <v>114</v>
      </c>
      <c r="B248" s="22" t="s">
        <v>507</v>
      </c>
      <c r="C248" s="22" t="s">
        <v>608</v>
      </c>
      <c r="D248" s="22" t="s">
        <v>609</v>
      </c>
      <c r="E248" s="22">
        <v>868181</v>
      </c>
      <c r="F248" s="22">
        <v>0</v>
      </c>
      <c r="G248" s="22">
        <v>19781</v>
      </c>
      <c r="H248" s="22"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887962</v>
      </c>
    </row>
    <row r="249" spans="1:18" x14ac:dyDescent="0.35">
      <c r="A249" s="22" t="s">
        <v>114</v>
      </c>
      <c r="B249" s="22" t="s">
        <v>507</v>
      </c>
      <c r="C249" s="22" t="s">
        <v>610</v>
      </c>
      <c r="D249" s="22" t="s">
        <v>611</v>
      </c>
      <c r="E249" s="22">
        <v>174500</v>
      </c>
      <c r="F249" s="22">
        <v>0</v>
      </c>
      <c r="G249" s="22">
        <v>47000</v>
      </c>
      <c r="H249" s="22">
        <v>0</v>
      </c>
      <c r="I249" s="22">
        <v>0</v>
      </c>
      <c r="J249" s="22">
        <v>0</v>
      </c>
      <c r="K249" s="22">
        <v>0</v>
      </c>
      <c r="L249" s="22">
        <v>0</v>
      </c>
      <c r="M249" s="22"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221500</v>
      </c>
    </row>
    <row r="250" spans="1:18" x14ac:dyDescent="0.35">
      <c r="A250" s="22" t="s">
        <v>114</v>
      </c>
      <c r="B250" s="22" t="s">
        <v>507</v>
      </c>
      <c r="C250" s="22" t="s">
        <v>612</v>
      </c>
      <c r="D250" s="22" t="s">
        <v>613</v>
      </c>
      <c r="E250" s="22">
        <v>493509</v>
      </c>
      <c r="F250" s="22">
        <v>0</v>
      </c>
      <c r="G250" s="22">
        <v>16662</v>
      </c>
      <c r="H250" s="22">
        <v>-7985</v>
      </c>
      <c r="I250" s="22">
        <v>0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502186</v>
      </c>
    </row>
    <row r="251" spans="1:18" x14ac:dyDescent="0.35">
      <c r="A251" s="22" t="s">
        <v>114</v>
      </c>
      <c r="B251" s="22" t="s">
        <v>507</v>
      </c>
      <c r="C251" s="22" t="s">
        <v>614</v>
      </c>
      <c r="D251" s="22" t="s">
        <v>615</v>
      </c>
      <c r="E251" s="22">
        <v>1499809</v>
      </c>
      <c r="F251" s="22">
        <v>0</v>
      </c>
      <c r="G251" s="22">
        <v>51752</v>
      </c>
      <c r="H251" s="22">
        <v>-3100</v>
      </c>
      <c r="I251" s="22">
        <v>-3500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1544961</v>
      </c>
    </row>
    <row r="252" spans="1:18" x14ac:dyDescent="0.35">
      <c r="A252" s="22" t="s">
        <v>114</v>
      </c>
      <c r="B252" s="22" t="s">
        <v>507</v>
      </c>
      <c r="C252" s="22" t="s">
        <v>616</v>
      </c>
      <c r="D252" s="22" t="s">
        <v>617</v>
      </c>
      <c r="E252" s="22">
        <v>547004</v>
      </c>
      <c r="F252" s="22">
        <v>0</v>
      </c>
      <c r="G252" s="22">
        <v>241538</v>
      </c>
      <c r="H252" s="22"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788542</v>
      </c>
    </row>
    <row r="253" spans="1:18" x14ac:dyDescent="0.35">
      <c r="A253" s="22" t="s">
        <v>114</v>
      </c>
      <c r="B253" s="22" t="s">
        <v>507</v>
      </c>
      <c r="C253" s="22" t="s">
        <v>618</v>
      </c>
      <c r="D253" s="22" t="s">
        <v>619</v>
      </c>
      <c r="E253" s="22">
        <v>1103</v>
      </c>
      <c r="F253" s="22">
        <v>0</v>
      </c>
      <c r="G253" s="22">
        <v>0</v>
      </c>
      <c r="H253" s="22"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1103</v>
      </c>
    </row>
    <row r="254" spans="1:18" x14ac:dyDescent="0.35">
      <c r="A254" s="22" t="s">
        <v>114</v>
      </c>
      <c r="B254" s="22" t="s">
        <v>507</v>
      </c>
      <c r="C254" s="22" t="s">
        <v>620</v>
      </c>
      <c r="D254" s="22" t="s">
        <v>621</v>
      </c>
      <c r="E254" s="22">
        <v>590176</v>
      </c>
      <c r="F254" s="22">
        <v>0</v>
      </c>
      <c r="G254" s="22">
        <v>87000</v>
      </c>
      <c r="H254" s="22">
        <v>-137899</v>
      </c>
      <c r="I254" s="22">
        <v>-42112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497165</v>
      </c>
    </row>
    <row r="255" spans="1:18" x14ac:dyDescent="0.35">
      <c r="A255" s="22" t="s">
        <v>114</v>
      </c>
      <c r="B255" s="22" t="s">
        <v>507</v>
      </c>
      <c r="C255" s="22" t="s">
        <v>622</v>
      </c>
      <c r="D255" s="22" t="s">
        <v>623</v>
      </c>
      <c r="E255" s="22">
        <v>48915</v>
      </c>
      <c r="F255" s="22">
        <v>0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48915</v>
      </c>
    </row>
    <row r="256" spans="1:18" x14ac:dyDescent="0.35">
      <c r="A256" s="22" t="s">
        <v>114</v>
      </c>
      <c r="B256" s="22" t="s">
        <v>507</v>
      </c>
      <c r="C256" s="22" t="s">
        <v>624</v>
      </c>
      <c r="D256" s="22" t="s">
        <v>625</v>
      </c>
      <c r="E256" s="22">
        <v>1241292</v>
      </c>
      <c r="F256" s="22">
        <v>0</v>
      </c>
      <c r="G256" s="22">
        <v>139479</v>
      </c>
      <c r="H256" s="22"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1380771</v>
      </c>
    </row>
    <row r="257" spans="1:18" x14ac:dyDescent="0.35">
      <c r="A257" s="22" t="s">
        <v>114</v>
      </c>
      <c r="B257" s="22" t="s">
        <v>507</v>
      </c>
      <c r="C257" s="22" t="s">
        <v>626</v>
      </c>
      <c r="D257" s="22" t="s">
        <v>627</v>
      </c>
      <c r="E257" s="22">
        <v>962316</v>
      </c>
      <c r="F257" s="22">
        <v>0</v>
      </c>
      <c r="G257" s="22">
        <v>12851</v>
      </c>
      <c r="H257" s="22">
        <v>0</v>
      </c>
      <c r="I257" s="22">
        <v>0</v>
      </c>
      <c r="J257" s="22">
        <v>0</v>
      </c>
      <c r="K257" s="22">
        <v>0</v>
      </c>
      <c r="L257" s="22">
        <v>0</v>
      </c>
      <c r="M257" s="22"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975167</v>
      </c>
    </row>
    <row r="258" spans="1:18" x14ac:dyDescent="0.35">
      <c r="A258" s="22" t="s">
        <v>114</v>
      </c>
      <c r="B258" s="22" t="s">
        <v>507</v>
      </c>
      <c r="C258" s="22" t="s">
        <v>628</v>
      </c>
      <c r="D258" s="22" t="s">
        <v>629</v>
      </c>
      <c r="E258" s="22">
        <v>0</v>
      </c>
      <c r="F258" s="22">
        <v>0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</row>
    <row r="259" spans="1:18" x14ac:dyDescent="0.35">
      <c r="A259" s="22" t="s">
        <v>114</v>
      </c>
      <c r="B259" s="22" t="s">
        <v>507</v>
      </c>
      <c r="C259" s="22" t="s">
        <v>630</v>
      </c>
      <c r="D259" s="22" t="s">
        <v>631</v>
      </c>
      <c r="E259" s="22">
        <v>350427</v>
      </c>
      <c r="F259" s="22">
        <v>0</v>
      </c>
      <c r="G259" s="22">
        <v>9602</v>
      </c>
      <c r="H259" s="22"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360029</v>
      </c>
    </row>
    <row r="260" spans="1:18" x14ac:dyDescent="0.35">
      <c r="A260" s="22" t="s">
        <v>114</v>
      </c>
      <c r="B260" s="22" t="s">
        <v>507</v>
      </c>
      <c r="C260" s="22" t="s">
        <v>632</v>
      </c>
      <c r="D260" s="22" t="s">
        <v>633</v>
      </c>
      <c r="E260" s="22">
        <v>0</v>
      </c>
      <c r="F260" s="22">
        <v>0</v>
      </c>
      <c r="G260" s="22">
        <v>0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</row>
    <row r="261" spans="1:18" x14ac:dyDescent="0.35">
      <c r="A261" s="22" t="s">
        <v>114</v>
      </c>
      <c r="B261" s="22" t="s">
        <v>507</v>
      </c>
      <c r="C261" s="22" t="s">
        <v>634</v>
      </c>
      <c r="D261" s="22" t="s">
        <v>635</v>
      </c>
      <c r="E261" s="22">
        <v>0</v>
      </c>
      <c r="F261" s="22">
        <v>0</v>
      </c>
      <c r="G261" s="22">
        <v>0</v>
      </c>
      <c r="H261" s="22"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0</v>
      </c>
    </row>
    <row r="262" spans="1:18" x14ac:dyDescent="0.35">
      <c r="A262" s="22" t="s">
        <v>114</v>
      </c>
      <c r="B262" s="22" t="s">
        <v>507</v>
      </c>
      <c r="C262" s="22" t="s">
        <v>636</v>
      </c>
      <c r="D262" s="22" t="s">
        <v>637</v>
      </c>
      <c r="E262" s="22">
        <v>510988</v>
      </c>
      <c r="F262" s="22">
        <v>0</v>
      </c>
      <c r="G262" s="22">
        <v>0</v>
      </c>
      <c r="H262" s="22"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>
        <v>0</v>
      </c>
      <c r="Q262" s="22">
        <v>-23556</v>
      </c>
      <c r="R262" s="22">
        <v>487432</v>
      </c>
    </row>
    <row r="263" spans="1:18" x14ac:dyDescent="0.35">
      <c r="A263" s="22" t="s">
        <v>114</v>
      </c>
      <c r="B263" s="22" t="s">
        <v>507</v>
      </c>
      <c r="C263" s="22" t="s">
        <v>638</v>
      </c>
      <c r="D263" s="22" t="s">
        <v>639</v>
      </c>
      <c r="E263" s="22">
        <v>420761</v>
      </c>
      <c r="F263" s="22">
        <v>0</v>
      </c>
      <c r="G263" s="22">
        <v>5979</v>
      </c>
      <c r="H263" s="22">
        <v>0</v>
      </c>
      <c r="I263" s="22">
        <v>-363472</v>
      </c>
      <c r="J263" s="22">
        <v>0</v>
      </c>
      <c r="K263" s="22">
        <v>0</v>
      </c>
      <c r="L263" s="22">
        <v>0</v>
      </c>
      <c r="M263" s="22"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63268</v>
      </c>
    </row>
    <row r="264" spans="1:18" x14ac:dyDescent="0.35">
      <c r="A264" s="22" t="s">
        <v>114</v>
      </c>
      <c r="B264" s="22" t="s">
        <v>507</v>
      </c>
      <c r="C264" s="22" t="s">
        <v>640</v>
      </c>
      <c r="D264" s="22" t="s">
        <v>641</v>
      </c>
      <c r="E264" s="22">
        <v>0</v>
      </c>
      <c r="F264" s="22">
        <v>0</v>
      </c>
      <c r="G264" s="22">
        <v>0</v>
      </c>
      <c r="H264" s="22"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</row>
    <row r="265" spans="1:18" x14ac:dyDescent="0.35">
      <c r="A265" s="22" t="s">
        <v>114</v>
      </c>
      <c r="B265" s="22" t="s">
        <v>507</v>
      </c>
      <c r="C265" s="22" t="s">
        <v>642</v>
      </c>
      <c r="D265" s="22" t="s">
        <v>643</v>
      </c>
      <c r="E265" s="22">
        <v>178961</v>
      </c>
      <c r="F265" s="22">
        <v>0</v>
      </c>
      <c r="G265" s="22">
        <v>13644</v>
      </c>
      <c r="H265" s="22"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192605</v>
      </c>
    </row>
    <row r="266" spans="1:18" x14ac:dyDescent="0.35">
      <c r="A266" s="22" t="s">
        <v>114</v>
      </c>
      <c r="B266" s="22" t="s">
        <v>507</v>
      </c>
      <c r="C266" s="22" t="s">
        <v>644</v>
      </c>
      <c r="D266" s="22" t="s">
        <v>645</v>
      </c>
      <c r="E266" s="22">
        <v>139457</v>
      </c>
      <c r="F266" s="22">
        <v>0</v>
      </c>
      <c r="G266" s="22">
        <v>0</v>
      </c>
      <c r="H266" s="22">
        <v>-12321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127136</v>
      </c>
    </row>
    <row r="267" spans="1:18" x14ac:dyDescent="0.35">
      <c r="A267" s="22" t="s">
        <v>114</v>
      </c>
      <c r="B267" s="22" t="s">
        <v>507</v>
      </c>
      <c r="C267" s="22" t="s">
        <v>646</v>
      </c>
      <c r="D267" s="22" t="s">
        <v>647</v>
      </c>
      <c r="E267" s="22">
        <v>170820</v>
      </c>
      <c r="F267" s="22">
        <v>0</v>
      </c>
      <c r="G267" s="22">
        <v>0</v>
      </c>
      <c r="H267" s="22"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170820</v>
      </c>
    </row>
    <row r="268" spans="1:18" x14ac:dyDescent="0.35">
      <c r="A268" s="22" t="s">
        <v>114</v>
      </c>
      <c r="B268" s="22" t="s">
        <v>507</v>
      </c>
      <c r="C268" s="22" t="s">
        <v>648</v>
      </c>
      <c r="D268" s="22" t="s">
        <v>649</v>
      </c>
      <c r="E268" s="22">
        <v>1647894</v>
      </c>
      <c r="F268" s="22">
        <v>0</v>
      </c>
      <c r="G268" s="22">
        <v>-54250</v>
      </c>
      <c r="H268" s="22">
        <v>0</v>
      </c>
      <c r="I268" s="22">
        <v>-328541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1265103</v>
      </c>
    </row>
    <row r="269" spans="1:18" x14ac:dyDescent="0.35">
      <c r="A269" s="22" t="s">
        <v>114</v>
      </c>
      <c r="B269" s="22" t="s">
        <v>507</v>
      </c>
      <c r="C269" s="22" t="s">
        <v>650</v>
      </c>
      <c r="D269" s="22" t="s">
        <v>651</v>
      </c>
      <c r="E269" s="22">
        <v>348744</v>
      </c>
      <c r="F269" s="22">
        <v>0</v>
      </c>
      <c r="G269" s="22">
        <v>0</v>
      </c>
      <c r="H269" s="22"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348744</v>
      </c>
    </row>
    <row r="270" spans="1:18" x14ac:dyDescent="0.35">
      <c r="A270" s="22" t="s">
        <v>114</v>
      </c>
      <c r="B270" s="22" t="s">
        <v>507</v>
      </c>
      <c r="C270" s="22" t="s">
        <v>652</v>
      </c>
      <c r="D270" s="22" t="s">
        <v>653</v>
      </c>
      <c r="E270" s="22">
        <v>428031</v>
      </c>
      <c r="F270" s="22">
        <v>0</v>
      </c>
      <c r="G270" s="22">
        <v>28300</v>
      </c>
      <c r="H270" s="22">
        <v>-121818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334513</v>
      </c>
    </row>
    <row r="271" spans="1:18" x14ac:dyDescent="0.35">
      <c r="A271" s="22" t="s">
        <v>114</v>
      </c>
      <c r="B271" s="22" t="s">
        <v>507</v>
      </c>
      <c r="C271" s="22" t="s">
        <v>654</v>
      </c>
      <c r="D271" s="22" t="s">
        <v>655</v>
      </c>
      <c r="E271" s="22">
        <v>51852</v>
      </c>
      <c r="F271" s="22">
        <v>0</v>
      </c>
      <c r="G271" s="22">
        <v>0</v>
      </c>
      <c r="H271" s="22">
        <v>0</v>
      </c>
      <c r="I271" s="22">
        <v>0</v>
      </c>
      <c r="J271" s="22">
        <v>0</v>
      </c>
      <c r="K271" s="22">
        <v>0</v>
      </c>
      <c r="L271" s="22">
        <v>0</v>
      </c>
      <c r="M271" s="22"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51852</v>
      </c>
    </row>
    <row r="272" spans="1:18" x14ac:dyDescent="0.35">
      <c r="A272" s="22" t="s">
        <v>114</v>
      </c>
      <c r="B272" s="22" t="s">
        <v>507</v>
      </c>
      <c r="C272" s="22" t="s">
        <v>656</v>
      </c>
      <c r="D272" s="22" t="s">
        <v>657</v>
      </c>
      <c r="E272" s="22">
        <v>0</v>
      </c>
      <c r="F272" s="22">
        <v>0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0</v>
      </c>
    </row>
    <row r="273" spans="1:18" x14ac:dyDescent="0.35">
      <c r="A273" s="22" t="s">
        <v>114</v>
      </c>
      <c r="B273" s="22" t="s">
        <v>507</v>
      </c>
      <c r="C273" s="22" t="s">
        <v>658</v>
      </c>
      <c r="D273" s="22" t="s">
        <v>659</v>
      </c>
      <c r="E273" s="22">
        <v>0</v>
      </c>
      <c r="F273" s="22">
        <v>0</v>
      </c>
      <c r="G273" s="22">
        <v>0</v>
      </c>
      <c r="H273" s="22"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0</v>
      </c>
    </row>
    <row r="274" spans="1:18" x14ac:dyDescent="0.35">
      <c r="A274" s="22" t="s">
        <v>114</v>
      </c>
      <c r="B274" s="22" t="s">
        <v>507</v>
      </c>
      <c r="C274" s="22" t="s">
        <v>660</v>
      </c>
      <c r="D274" s="22" t="s">
        <v>661</v>
      </c>
      <c r="E274" s="22">
        <v>64388</v>
      </c>
      <c r="F274" s="22">
        <v>0</v>
      </c>
      <c r="G274" s="22">
        <v>687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65075</v>
      </c>
    </row>
    <row r="275" spans="1:18" x14ac:dyDescent="0.35">
      <c r="A275" s="22" t="s">
        <v>114</v>
      </c>
      <c r="B275" s="22" t="s">
        <v>507</v>
      </c>
      <c r="C275" s="22" t="s">
        <v>662</v>
      </c>
      <c r="D275" s="22" t="s">
        <v>663</v>
      </c>
      <c r="E275" s="22">
        <v>139088</v>
      </c>
      <c r="F275" s="22">
        <v>0</v>
      </c>
      <c r="G275" s="22">
        <v>0</v>
      </c>
      <c r="H275" s="22"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139088</v>
      </c>
    </row>
    <row r="276" spans="1:18" x14ac:dyDescent="0.35">
      <c r="A276" s="22" t="s">
        <v>114</v>
      </c>
      <c r="B276" s="22" t="s">
        <v>507</v>
      </c>
      <c r="C276" s="22" t="s">
        <v>664</v>
      </c>
      <c r="D276" s="22" t="s">
        <v>665</v>
      </c>
      <c r="E276" s="22">
        <v>408145</v>
      </c>
      <c r="F276" s="22">
        <v>0</v>
      </c>
      <c r="G276" s="22">
        <v>9400</v>
      </c>
      <c r="H276" s="22">
        <v>0</v>
      </c>
      <c r="I276" s="22">
        <v>-15785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401760</v>
      </c>
    </row>
    <row r="277" spans="1:18" x14ac:dyDescent="0.35">
      <c r="A277" s="22" t="s">
        <v>114</v>
      </c>
      <c r="B277" s="22" t="s">
        <v>507</v>
      </c>
      <c r="C277" s="22" t="s">
        <v>666</v>
      </c>
      <c r="D277" s="22" t="s">
        <v>667</v>
      </c>
      <c r="E277" s="22">
        <v>2073825</v>
      </c>
      <c r="F277" s="22">
        <v>0</v>
      </c>
      <c r="G277" s="22">
        <v>0</v>
      </c>
      <c r="H277" s="22">
        <v>0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2073825</v>
      </c>
    </row>
    <row r="278" spans="1:18" x14ac:dyDescent="0.35">
      <c r="A278" s="22" t="s">
        <v>114</v>
      </c>
      <c r="B278" s="22" t="s">
        <v>507</v>
      </c>
      <c r="C278" s="22" t="s">
        <v>668</v>
      </c>
      <c r="D278" s="22" t="s">
        <v>669</v>
      </c>
      <c r="E278" s="22">
        <v>115328</v>
      </c>
      <c r="F278" s="22">
        <v>0</v>
      </c>
      <c r="G278" s="22">
        <v>0</v>
      </c>
      <c r="H278" s="22">
        <v>1000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116328</v>
      </c>
    </row>
    <row r="279" spans="1:18" x14ac:dyDescent="0.35">
      <c r="A279" s="22" t="s">
        <v>114</v>
      </c>
      <c r="B279" s="22" t="s">
        <v>670</v>
      </c>
      <c r="C279" s="22" t="s">
        <v>671</v>
      </c>
      <c r="D279" s="22" t="s">
        <v>672</v>
      </c>
      <c r="E279" s="22">
        <v>415562</v>
      </c>
      <c r="F279" s="22">
        <v>0</v>
      </c>
      <c r="G279" s="22">
        <v>90000</v>
      </c>
      <c r="H279" s="22"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505562</v>
      </c>
    </row>
    <row r="280" spans="1:18" x14ac:dyDescent="0.35">
      <c r="A280" s="22" t="s">
        <v>114</v>
      </c>
      <c r="B280" s="22" t="s">
        <v>670</v>
      </c>
      <c r="C280" s="22" t="s">
        <v>673</v>
      </c>
      <c r="D280" s="22" t="s">
        <v>674</v>
      </c>
      <c r="E280" s="22">
        <v>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</row>
    <row r="281" spans="1:18" x14ac:dyDescent="0.35">
      <c r="A281" s="22" t="s">
        <v>114</v>
      </c>
      <c r="B281" s="22" t="s">
        <v>670</v>
      </c>
      <c r="C281" s="22" t="s">
        <v>675</v>
      </c>
      <c r="D281" s="22" t="s">
        <v>676</v>
      </c>
      <c r="E281" s="22">
        <v>323883</v>
      </c>
      <c r="F281" s="22">
        <v>0</v>
      </c>
      <c r="G281" s="22">
        <v>25000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348883</v>
      </c>
    </row>
    <row r="282" spans="1:18" x14ac:dyDescent="0.35">
      <c r="A282" s="22" t="s">
        <v>114</v>
      </c>
      <c r="B282" s="22" t="s">
        <v>670</v>
      </c>
      <c r="C282" s="22" t="s">
        <v>677</v>
      </c>
      <c r="D282" s="22" t="s">
        <v>678</v>
      </c>
      <c r="E282" s="22">
        <v>558776</v>
      </c>
      <c r="F282" s="22">
        <v>0</v>
      </c>
      <c r="G282" s="22">
        <v>0</v>
      </c>
      <c r="H282" s="22">
        <v>-98306</v>
      </c>
      <c r="I282" s="22">
        <v>-6355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454115</v>
      </c>
    </row>
    <row r="283" spans="1:18" x14ac:dyDescent="0.35">
      <c r="A283" s="22" t="s">
        <v>114</v>
      </c>
      <c r="B283" s="22" t="s">
        <v>670</v>
      </c>
      <c r="C283" s="22" t="s">
        <v>679</v>
      </c>
      <c r="D283" s="22" t="s">
        <v>680</v>
      </c>
      <c r="E283" s="22">
        <v>172896</v>
      </c>
      <c r="F283" s="22">
        <v>0</v>
      </c>
      <c r="G283" s="22">
        <v>0</v>
      </c>
      <c r="H283" s="22"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172896</v>
      </c>
    </row>
    <row r="284" spans="1:18" x14ac:dyDescent="0.35">
      <c r="A284" s="22" t="s">
        <v>114</v>
      </c>
      <c r="B284" s="22" t="s">
        <v>670</v>
      </c>
      <c r="C284" s="22" t="s">
        <v>681</v>
      </c>
      <c r="D284" s="22" t="s">
        <v>682</v>
      </c>
      <c r="E284" s="22">
        <v>24322</v>
      </c>
      <c r="F284" s="22">
        <v>0</v>
      </c>
      <c r="G284" s="22">
        <v>0</v>
      </c>
      <c r="H284" s="22"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24322</v>
      </c>
    </row>
    <row r="285" spans="1:18" x14ac:dyDescent="0.35">
      <c r="A285" s="22" t="s">
        <v>114</v>
      </c>
      <c r="B285" s="22" t="s">
        <v>670</v>
      </c>
      <c r="C285" s="22" t="s">
        <v>683</v>
      </c>
      <c r="D285" s="22" t="s">
        <v>684</v>
      </c>
      <c r="E285" s="22">
        <v>98700</v>
      </c>
      <c r="F285" s="22">
        <v>0</v>
      </c>
      <c r="G285" s="22">
        <v>0</v>
      </c>
      <c r="H285" s="22"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98700</v>
      </c>
    </row>
    <row r="286" spans="1:18" x14ac:dyDescent="0.35">
      <c r="A286" s="22" t="s">
        <v>114</v>
      </c>
      <c r="B286" s="22" t="s">
        <v>670</v>
      </c>
      <c r="C286" s="22" t="s">
        <v>685</v>
      </c>
      <c r="D286" s="22" t="s">
        <v>686</v>
      </c>
      <c r="E286" s="22">
        <v>55661</v>
      </c>
      <c r="F286" s="22">
        <v>0</v>
      </c>
      <c r="G286" s="22">
        <v>475</v>
      </c>
      <c r="H286" s="22"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56136</v>
      </c>
    </row>
    <row r="287" spans="1:18" x14ac:dyDescent="0.35">
      <c r="A287" s="22" t="s">
        <v>114</v>
      </c>
      <c r="B287" s="22" t="s">
        <v>670</v>
      </c>
      <c r="C287" s="22" t="s">
        <v>687</v>
      </c>
      <c r="D287" s="22" t="s">
        <v>688</v>
      </c>
      <c r="E287" s="22">
        <v>984425</v>
      </c>
      <c r="F287" s="22">
        <v>0</v>
      </c>
      <c r="G287" s="22">
        <v>106000</v>
      </c>
      <c r="H287" s="22">
        <v>0</v>
      </c>
      <c r="I287" s="22">
        <v>-214641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875784</v>
      </c>
    </row>
    <row r="288" spans="1:18" x14ac:dyDescent="0.35">
      <c r="A288" s="22" t="s">
        <v>114</v>
      </c>
      <c r="B288" s="22" t="s">
        <v>670</v>
      </c>
      <c r="C288" s="22" t="s">
        <v>689</v>
      </c>
      <c r="D288" s="22" t="s">
        <v>690</v>
      </c>
      <c r="E288" s="22">
        <v>320891</v>
      </c>
      <c r="F288" s="22">
        <v>0</v>
      </c>
      <c r="G288" s="22">
        <v>13695</v>
      </c>
      <c r="H288" s="22">
        <v>-19000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315586</v>
      </c>
    </row>
    <row r="289" spans="1:18" x14ac:dyDescent="0.35">
      <c r="A289" s="22" t="s">
        <v>114</v>
      </c>
      <c r="B289" s="22" t="s">
        <v>670</v>
      </c>
      <c r="C289" s="22" t="s">
        <v>691</v>
      </c>
      <c r="D289" s="22" t="s">
        <v>692</v>
      </c>
      <c r="E289" s="22">
        <v>490779</v>
      </c>
      <c r="F289" s="22">
        <v>0</v>
      </c>
      <c r="G289" s="22">
        <v>80000</v>
      </c>
      <c r="H289" s="22"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570779</v>
      </c>
    </row>
    <row r="290" spans="1:18" x14ac:dyDescent="0.35">
      <c r="A290" s="22" t="s">
        <v>114</v>
      </c>
      <c r="B290" s="22" t="s">
        <v>670</v>
      </c>
      <c r="C290" s="22" t="s">
        <v>693</v>
      </c>
      <c r="D290" s="22" t="s">
        <v>694</v>
      </c>
      <c r="E290" s="22">
        <v>1340512</v>
      </c>
      <c r="F290" s="22">
        <v>0</v>
      </c>
      <c r="G290" s="22">
        <v>60000</v>
      </c>
      <c r="H290" s="22">
        <v>0</v>
      </c>
      <c r="I290" s="22">
        <v>-20633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1379879</v>
      </c>
    </row>
    <row r="291" spans="1:18" x14ac:dyDescent="0.35">
      <c r="A291" s="22" t="s">
        <v>114</v>
      </c>
      <c r="B291" s="22" t="s">
        <v>670</v>
      </c>
      <c r="C291" s="22" t="s">
        <v>695</v>
      </c>
      <c r="D291" s="22" t="s">
        <v>696</v>
      </c>
      <c r="E291" s="22">
        <v>1576870</v>
      </c>
      <c r="F291" s="22">
        <v>0</v>
      </c>
      <c r="G291" s="22">
        <v>0</v>
      </c>
      <c r="H291" s="22">
        <v>23130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1600000</v>
      </c>
    </row>
    <row r="292" spans="1:18" x14ac:dyDescent="0.35">
      <c r="A292" s="22" t="s">
        <v>114</v>
      </c>
      <c r="B292" s="22" t="s">
        <v>670</v>
      </c>
      <c r="C292" s="22" t="s">
        <v>697</v>
      </c>
      <c r="D292" s="22" t="s">
        <v>698</v>
      </c>
      <c r="E292" s="22">
        <v>657192</v>
      </c>
      <c r="F292" s="22">
        <v>0</v>
      </c>
      <c r="G292" s="22">
        <v>59529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716721</v>
      </c>
    </row>
    <row r="293" spans="1:18" x14ac:dyDescent="0.35">
      <c r="A293" s="22" t="s">
        <v>114</v>
      </c>
      <c r="B293" s="22" t="s">
        <v>670</v>
      </c>
      <c r="C293" s="22" t="s">
        <v>699</v>
      </c>
      <c r="D293" s="22" t="s">
        <v>700</v>
      </c>
      <c r="E293" s="22">
        <v>0</v>
      </c>
      <c r="F293" s="22">
        <v>0</v>
      </c>
      <c r="G293" s="22">
        <v>0</v>
      </c>
      <c r="H293" s="22"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</row>
    <row r="294" spans="1:18" x14ac:dyDescent="0.35">
      <c r="A294" s="22" t="s">
        <v>114</v>
      </c>
      <c r="B294" s="22" t="s">
        <v>670</v>
      </c>
      <c r="C294" s="22" t="s">
        <v>701</v>
      </c>
      <c r="D294" s="22" t="s">
        <v>702</v>
      </c>
      <c r="E294" s="22">
        <v>5751</v>
      </c>
      <c r="F294" s="22">
        <v>0</v>
      </c>
      <c r="G294" s="22">
        <v>208923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214674</v>
      </c>
    </row>
    <row r="295" spans="1:18" x14ac:dyDescent="0.35">
      <c r="A295" s="22" t="s">
        <v>114</v>
      </c>
      <c r="B295" s="22" t="s">
        <v>670</v>
      </c>
      <c r="C295" s="22" t="s">
        <v>703</v>
      </c>
      <c r="D295" s="22" t="s">
        <v>704</v>
      </c>
      <c r="E295" s="22">
        <v>0</v>
      </c>
      <c r="F295" s="22">
        <v>0</v>
      </c>
      <c r="G295" s="22">
        <v>0</v>
      </c>
      <c r="H295" s="22"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</row>
    <row r="296" spans="1:18" x14ac:dyDescent="0.35">
      <c r="A296" s="22" t="s">
        <v>114</v>
      </c>
      <c r="B296" s="22" t="s">
        <v>670</v>
      </c>
      <c r="C296" s="22" t="s">
        <v>705</v>
      </c>
      <c r="D296" s="22" t="s">
        <v>706</v>
      </c>
      <c r="E296" s="22">
        <v>257293</v>
      </c>
      <c r="F296" s="22">
        <v>0</v>
      </c>
      <c r="G296" s="22">
        <v>17050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274343</v>
      </c>
    </row>
    <row r="297" spans="1:18" x14ac:dyDescent="0.35">
      <c r="A297" s="22" t="s">
        <v>114</v>
      </c>
      <c r="B297" s="22" t="s">
        <v>670</v>
      </c>
      <c r="C297" s="22" t="s">
        <v>707</v>
      </c>
      <c r="D297" s="22" t="s">
        <v>708</v>
      </c>
      <c r="E297" s="22">
        <v>1341702</v>
      </c>
      <c r="F297" s="22">
        <v>0</v>
      </c>
      <c r="G297" s="22">
        <v>92684</v>
      </c>
      <c r="H297" s="22"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1434386</v>
      </c>
    </row>
    <row r="298" spans="1:18" x14ac:dyDescent="0.35">
      <c r="A298" s="22" t="s">
        <v>114</v>
      </c>
      <c r="B298" s="22" t="s">
        <v>670</v>
      </c>
      <c r="C298" s="22" t="s">
        <v>709</v>
      </c>
      <c r="D298" s="22" t="s">
        <v>710</v>
      </c>
      <c r="E298" s="22">
        <v>72880</v>
      </c>
      <c r="F298" s="22">
        <v>0</v>
      </c>
      <c r="G298" s="22">
        <v>-38438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34442</v>
      </c>
    </row>
    <row r="299" spans="1:18" x14ac:dyDescent="0.35">
      <c r="A299" s="22" t="s">
        <v>114</v>
      </c>
      <c r="B299" s="22" t="s">
        <v>670</v>
      </c>
      <c r="C299" s="22" t="s">
        <v>711</v>
      </c>
      <c r="D299" s="22" t="s">
        <v>712</v>
      </c>
      <c r="E299" s="22">
        <v>305472</v>
      </c>
      <c r="F299" s="22">
        <v>0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305472</v>
      </c>
    </row>
    <row r="300" spans="1:18" x14ac:dyDescent="0.35">
      <c r="A300" s="22" t="s">
        <v>114</v>
      </c>
      <c r="B300" s="22" t="s">
        <v>670</v>
      </c>
      <c r="C300" s="22" t="s">
        <v>713</v>
      </c>
      <c r="D300" s="22" t="s">
        <v>714</v>
      </c>
      <c r="E300" s="22">
        <v>47924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47924</v>
      </c>
    </row>
    <row r="301" spans="1:18" x14ac:dyDescent="0.35">
      <c r="A301" s="22" t="s">
        <v>114</v>
      </c>
      <c r="B301" s="22" t="s">
        <v>670</v>
      </c>
      <c r="C301" s="22" t="s">
        <v>715</v>
      </c>
      <c r="D301" s="22" t="s">
        <v>716</v>
      </c>
      <c r="E301" s="22">
        <v>481077</v>
      </c>
      <c r="F301" s="22">
        <v>0</v>
      </c>
      <c r="G301" s="22">
        <v>-4318</v>
      </c>
      <c r="H301" s="22">
        <v>0</v>
      </c>
      <c r="I301" s="22">
        <v>-38951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437808</v>
      </c>
    </row>
    <row r="302" spans="1:18" x14ac:dyDescent="0.35">
      <c r="A302" s="22" t="s">
        <v>114</v>
      </c>
      <c r="B302" s="22" t="s">
        <v>670</v>
      </c>
      <c r="C302" s="22" t="s">
        <v>717</v>
      </c>
      <c r="D302" s="22" t="s">
        <v>718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</row>
    <row r="303" spans="1:18" x14ac:dyDescent="0.35">
      <c r="A303" s="22" t="s">
        <v>114</v>
      </c>
      <c r="B303" s="22" t="s">
        <v>670</v>
      </c>
      <c r="C303" s="22" t="s">
        <v>719</v>
      </c>
      <c r="D303" s="22" t="s">
        <v>720</v>
      </c>
      <c r="E303" s="22">
        <v>116039</v>
      </c>
      <c r="F303" s="22">
        <v>0</v>
      </c>
      <c r="G303" s="22">
        <v>49329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165368</v>
      </c>
    </row>
    <row r="304" spans="1:18" x14ac:dyDescent="0.35">
      <c r="A304" s="22" t="s">
        <v>114</v>
      </c>
      <c r="B304" s="22" t="s">
        <v>670</v>
      </c>
      <c r="C304" s="22" t="s">
        <v>721</v>
      </c>
      <c r="D304" s="22" t="s">
        <v>722</v>
      </c>
      <c r="E304" s="22">
        <v>2157530</v>
      </c>
      <c r="F304" s="22">
        <v>0</v>
      </c>
      <c r="G304" s="22">
        <v>157533</v>
      </c>
      <c r="H304" s="22">
        <v>-8520</v>
      </c>
      <c r="I304" s="22">
        <v>-3000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2303543</v>
      </c>
    </row>
    <row r="305" spans="1:18" x14ac:dyDescent="0.35">
      <c r="A305" s="22" t="s">
        <v>114</v>
      </c>
      <c r="B305" s="22" t="s">
        <v>670</v>
      </c>
      <c r="C305" s="22" t="s">
        <v>723</v>
      </c>
      <c r="D305" s="22" t="s">
        <v>724</v>
      </c>
      <c r="E305" s="22">
        <v>577825</v>
      </c>
      <c r="F305" s="22">
        <v>0</v>
      </c>
      <c r="G305" s="22">
        <v>0</v>
      </c>
      <c r="H305" s="22"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577825</v>
      </c>
    </row>
    <row r="306" spans="1:18" x14ac:dyDescent="0.35">
      <c r="A306" s="22" t="s">
        <v>114</v>
      </c>
      <c r="B306" s="22" t="s">
        <v>670</v>
      </c>
      <c r="C306" s="22" t="s">
        <v>725</v>
      </c>
      <c r="D306" s="22" t="s">
        <v>726</v>
      </c>
      <c r="E306" s="22">
        <v>377289</v>
      </c>
      <c r="F306" s="22">
        <v>0</v>
      </c>
      <c r="G306" s="22">
        <v>105593</v>
      </c>
      <c r="H306" s="22"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482882</v>
      </c>
    </row>
    <row r="307" spans="1:18" x14ac:dyDescent="0.35">
      <c r="A307" s="22" t="s">
        <v>114</v>
      </c>
      <c r="B307" s="22" t="s">
        <v>670</v>
      </c>
      <c r="C307" s="22" t="s">
        <v>727</v>
      </c>
      <c r="D307" s="22" t="s">
        <v>728</v>
      </c>
      <c r="E307" s="22">
        <v>235525</v>
      </c>
      <c r="F307" s="22">
        <v>0</v>
      </c>
      <c r="G307" s="22">
        <v>20500</v>
      </c>
      <c r="H307" s="22"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256025</v>
      </c>
    </row>
    <row r="308" spans="1:18" x14ac:dyDescent="0.35">
      <c r="A308" s="22" t="s">
        <v>114</v>
      </c>
      <c r="B308" s="22" t="s">
        <v>670</v>
      </c>
      <c r="C308" s="22" t="s">
        <v>729</v>
      </c>
      <c r="D308" s="22" t="s">
        <v>730</v>
      </c>
      <c r="E308" s="22">
        <v>128280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128280</v>
      </c>
    </row>
    <row r="309" spans="1:18" x14ac:dyDescent="0.35">
      <c r="A309" s="22" t="s">
        <v>114</v>
      </c>
      <c r="B309" s="22" t="s">
        <v>670</v>
      </c>
      <c r="C309" s="22" t="s">
        <v>731</v>
      </c>
      <c r="D309" s="22" t="s">
        <v>732</v>
      </c>
      <c r="E309" s="22">
        <v>412045</v>
      </c>
      <c r="F309" s="22">
        <v>0</v>
      </c>
      <c r="G309" s="22">
        <v>640000</v>
      </c>
      <c r="H309" s="22">
        <v>0</v>
      </c>
      <c r="I309" s="22">
        <v>-98875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953170</v>
      </c>
    </row>
    <row r="310" spans="1:18" x14ac:dyDescent="0.35">
      <c r="A310" s="22" t="s">
        <v>114</v>
      </c>
      <c r="B310" s="22" t="s">
        <v>670</v>
      </c>
      <c r="C310" s="22" t="s">
        <v>733</v>
      </c>
      <c r="D310" s="22" t="s">
        <v>734</v>
      </c>
      <c r="E310" s="22">
        <v>56818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56818</v>
      </c>
    </row>
    <row r="311" spans="1:18" x14ac:dyDescent="0.35">
      <c r="A311" s="22" t="s">
        <v>114</v>
      </c>
      <c r="B311" s="22" t="s">
        <v>670</v>
      </c>
      <c r="C311" s="22" t="s">
        <v>735</v>
      </c>
      <c r="D311" s="22" t="s">
        <v>736</v>
      </c>
      <c r="E311" s="22">
        <v>422128</v>
      </c>
      <c r="F311" s="22">
        <v>0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422128</v>
      </c>
    </row>
    <row r="312" spans="1:18" x14ac:dyDescent="0.35">
      <c r="A312" s="22" t="s">
        <v>114</v>
      </c>
      <c r="B312" s="22" t="s">
        <v>670</v>
      </c>
      <c r="C312" s="22" t="s">
        <v>737</v>
      </c>
      <c r="D312" s="22" t="s">
        <v>738</v>
      </c>
      <c r="E312" s="22">
        <v>1189585</v>
      </c>
      <c r="F312" s="22">
        <v>0</v>
      </c>
      <c r="G312" s="22">
        <v>59274</v>
      </c>
      <c r="H312" s="22">
        <v>0</v>
      </c>
      <c r="I312" s="22">
        <v>-13963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1234896</v>
      </c>
    </row>
    <row r="313" spans="1:18" x14ac:dyDescent="0.35">
      <c r="A313" s="22" t="s">
        <v>114</v>
      </c>
      <c r="B313" s="22" t="s">
        <v>670</v>
      </c>
      <c r="C313" s="22" t="s">
        <v>739</v>
      </c>
      <c r="D313" s="22" t="s">
        <v>740</v>
      </c>
      <c r="E313" s="22">
        <v>0</v>
      </c>
      <c r="F313" s="22">
        <v>0</v>
      </c>
      <c r="G313" s="22">
        <v>0</v>
      </c>
      <c r="H313" s="22"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0</v>
      </c>
      <c r="P313" s="22">
        <v>0</v>
      </c>
      <c r="Q313" s="22">
        <v>0</v>
      </c>
      <c r="R313" s="22">
        <v>0</v>
      </c>
    </row>
    <row r="314" spans="1:18" x14ac:dyDescent="0.35">
      <c r="A314" s="22" t="s">
        <v>114</v>
      </c>
      <c r="B314" s="22" t="s">
        <v>670</v>
      </c>
      <c r="C314" s="22" t="s">
        <v>741</v>
      </c>
      <c r="D314" s="22" t="s">
        <v>742</v>
      </c>
      <c r="E314" s="22">
        <v>90812</v>
      </c>
      <c r="F314" s="22">
        <v>0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90812</v>
      </c>
    </row>
    <row r="315" spans="1:18" x14ac:dyDescent="0.35">
      <c r="A315" s="22" t="s">
        <v>114</v>
      </c>
      <c r="B315" s="22" t="s">
        <v>670</v>
      </c>
      <c r="C315" s="22" t="s">
        <v>743</v>
      </c>
      <c r="D315" s="22" t="s">
        <v>744</v>
      </c>
      <c r="E315" s="22">
        <v>480682</v>
      </c>
      <c r="F315" s="22">
        <v>0</v>
      </c>
      <c r="G315" s="22">
        <v>15966</v>
      </c>
      <c r="H315" s="22"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496648</v>
      </c>
    </row>
    <row r="316" spans="1:18" x14ac:dyDescent="0.35">
      <c r="A316" s="22" t="s">
        <v>114</v>
      </c>
      <c r="B316" s="22" t="s">
        <v>670</v>
      </c>
      <c r="C316" s="22" t="s">
        <v>745</v>
      </c>
      <c r="D316" s="22" t="s">
        <v>746</v>
      </c>
      <c r="E316" s="22">
        <v>86500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86500</v>
      </c>
    </row>
    <row r="317" spans="1:18" x14ac:dyDescent="0.35">
      <c r="A317" s="22" t="s">
        <v>114</v>
      </c>
      <c r="B317" s="22" t="s">
        <v>670</v>
      </c>
      <c r="C317" s="22" t="s">
        <v>747</v>
      </c>
      <c r="D317" s="22" t="s">
        <v>748</v>
      </c>
      <c r="E317" s="22">
        <v>189625</v>
      </c>
      <c r="F317" s="22">
        <v>0</v>
      </c>
      <c r="G317" s="22">
        <v>-2814</v>
      </c>
      <c r="H317" s="22"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186811</v>
      </c>
    </row>
    <row r="318" spans="1:18" x14ac:dyDescent="0.35">
      <c r="A318" s="22" t="s">
        <v>114</v>
      </c>
      <c r="B318" s="22" t="s">
        <v>670</v>
      </c>
      <c r="C318" s="22" t="s">
        <v>749</v>
      </c>
      <c r="D318" s="22" t="s">
        <v>750</v>
      </c>
      <c r="E318" s="22">
        <v>1455212</v>
      </c>
      <c r="F318" s="22">
        <v>0</v>
      </c>
      <c r="G318" s="22">
        <v>7425</v>
      </c>
      <c r="H318" s="22"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1462637</v>
      </c>
    </row>
    <row r="319" spans="1:18" x14ac:dyDescent="0.35">
      <c r="A319" s="22" t="s">
        <v>114</v>
      </c>
      <c r="B319" s="22" t="s">
        <v>670</v>
      </c>
      <c r="C319" s="22" t="s">
        <v>751</v>
      </c>
      <c r="D319" s="22" t="s">
        <v>752</v>
      </c>
      <c r="E319" s="22">
        <v>57127</v>
      </c>
      <c r="F319" s="22">
        <v>0</v>
      </c>
      <c r="G319" s="22">
        <v>0</v>
      </c>
      <c r="H319" s="22"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57127</v>
      </c>
    </row>
    <row r="320" spans="1:18" x14ac:dyDescent="0.35">
      <c r="A320" s="22" t="s">
        <v>114</v>
      </c>
      <c r="B320" s="22" t="s">
        <v>670</v>
      </c>
      <c r="C320" s="22" t="s">
        <v>753</v>
      </c>
      <c r="D320" s="22" t="s">
        <v>754</v>
      </c>
      <c r="E320" s="22">
        <v>204979</v>
      </c>
      <c r="F320" s="22">
        <v>0</v>
      </c>
      <c r="G320" s="22">
        <v>97613</v>
      </c>
      <c r="H320" s="22">
        <v>0</v>
      </c>
      <c r="I320" s="22">
        <v>-220503</v>
      </c>
      <c r="J320" s="22">
        <v>0</v>
      </c>
      <c r="K320" s="22">
        <v>0</v>
      </c>
      <c r="L320" s="22">
        <v>0</v>
      </c>
      <c r="M320" s="22"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82089</v>
      </c>
    </row>
    <row r="321" spans="1:18" x14ac:dyDescent="0.35">
      <c r="A321" s="22" t="s">
        <v>114</v>
      </c>
      <c r="B321" s="22" t="s">
        <v>670</v>
      </c>
      <c r="C321" s="22" t="s">
        <v>755</v>
      </c>
      <c r="D321" s="22" t="s">
        <v>756</v>
      </c>
      <c r="E321" s="22">
        <v>161650</v>
      </c>
      <c r="F321" s="22">
        <v>0</v>
      </c>
      <c r="G321" s="22">
        <v>0</v>
      </c>
      <c r="H321" s="22"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161650</v>
      </c>
    </row>
    <row r="322" spans="1:18" x14ac:dyDescent="0.35">
      <c r="A322" s="22" t="s">
        <v>114</v>
      </c>
      <c r="B322" s="22" t="s">
        <v>670</v>
      </c>
      <c r="C322" s="22" t="s">
        <v>757</v>
      </c>
      <c r="D322" s="22" t="s">
        <v>758</v>
      </c>
      <c r="E322" s="22">
        <v>128042</v>
      </c>
      <c r="F322" s="22">
        <v>0</v>
      </c>
      <c r="G322" s="22">
        <v>0</v>
      </c>
      <c r="H322" s="22">
        <v>-6260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121782</v>
      </c>
    </row>
    <row r="323" spans="1:18" x14ac:dyDescent="0.35">
      <c r="A323" s="22" t="s">
        <v>114</v>
      </c>
      <c r="B323" s="22" t="s">
        <v>670</v>
      </c>
      <c r="C323" s="22" t="s">
        <v>759</v>
      </c>
      <c r="D323" s="22" t="s">
        <v>760</v>
      </c>
      <c r="E323" s="22">
        <v>268376</v>
      </c>
      <c r="F323" s="22">
        <v>0</v>
      </c>
      <c r="G323" s="22">
        <v>0</v>
      </c>
      <c r="H323" s="22"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268376</v>
      </c>
    </row>
    <row r="324" spans="1:18" x14ac:dyDescent="0.35">
      <c r="A324" s="22" t="s">
        <v>114</v>
      </c>
      <c r="B324" s="22" t="s">
        <v>670</v>
      </c>
      <c r="C324" s="22" t="s">
        <v>761</v>
      </c>
      <c r="D324" s="22" t="s">
        <v>762</v>
      </c>
      <c r="E324" s="22">
        <v>240766</v>
      </c>
      <c r="F324" s="22">
        <v>0</v>
      </c>
      <c r="G324" s="22">
        <v>9341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250107</v>
      </c>
    </row>
    <row r="325" spans="1:18" x14ac:dyDescent="0.35">
      <c r="A325" s="22" t="s">
        <v>114</v>
      </c>
      <c r="B325" s="22" t="s">
        <v>670</v>
      </c>
      <c r="C325" s="22" t="s">
        <v>763</v>
      </c>
      <c r="D325" s="22" t="s">
        <v>764</v>
      </c>
      <c r="E325" s="22">
        <v>5500</v>
      </c>
      <c r="F325" s="22">
        <v>0</v>
      </c>
      <c r="G325" s="22">
        <v>0</v>
      </c>
      <c r="H325" s="22"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5500</v>
      </c>
    </row>
    <row r="326" spans="1:18" x14ac:dyDescent="0.35">
      <c r="A326" s="22" t="s">
        <v>114</v>
      </c>
      <c r="B326" s="22" t="s">
        <v>670</v>
      </c>
      <c r="C326" s="22" t="s">
        <v>765</v>
      </c>
      <c r="D326" s="22" t="s">
        <v>766</v>
      </c>
      <c r="E326" s="22">
        <v>61897</v>
      </c>
      <c r="F326" s="22">
        <v>0</v>
      </c>
      <c r="G326" s="22">
        <v>0</v>
      </c>
      <c r="H326" s="22"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61897</v>
      </c>
    </row>
    <row r="327" spans="1:18" x14ac:dyDescent="0.35">
      <c r="A327" s="22" t="s">
        <v>114</v>
      </c>
      <c r="B327" s="22" t="s">
        <v>670</v>
      </c>
      <c r="C327" s="22" t="s">
        <v>767</v>
      </c>
      <c r="D327" s="22" t="s">
        <v>768</v>
      </c>
      <c r="E327" s="22">
        <v>0</v>
      </c>
      <c r="F327" s="22">
        <v>0</v>
      </c>
      <c r="G327" s="22">
        <v>0</v>
      </c>
      <c r="H327" s="22"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</row>
    <row r="328" spans="1:18" x14ac:dyDescent="0.35">
      <c r="A328" s="22" t="s">
        <v>114</v>
      </c>
      <c r="B328" s="22" t="s">
        <v>670</v>
      </c>
      <c r="C328" s="22" t="s">
        <v>769</v>
      </c>
      <c r="D328" s="22" t="s">
        <v>770</v>
      </c>
      <c r="E328" s="22">
        <v>487311</v>
      </c>
      <c r="F328" s="22">
        <v>0</v>
      </c>
      <c r="G328" s="22">
        <v>64371</v>
      </c>
      <c r="H328" s="22">
        <v>0</v>
      </c>
      <c r="I328" s="22">
        <v>0</v>
      </c>
      <c r="J328" s="22">
        <v>0</v>
      </c>
      <c r="K328" s="22">
        <v>0</v>
      </c>
      <c r="L328" s="22">
        <v>0</v>
      </c>
      <c r="M328" s="22"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551682</v>
      </c>
    </row>
    <row r="329" spans="1:18" x14ac:dyDescent="0.35">
      <c r="A329" s="22" t="s">
        <v>114</v>
      </c>
      <c r="B329" s="22" t="s">
        <v>670</v>
      </c>
      <c r="C329" s="22" t="s">
        <v>771</v>
      </c>
      <c r="D329" s="22" t="s">
        <v>772</v>
      </c>
      <c r="E329" s="22">
        <v>459196</v>
      </c>
      <c r="F329" s="22">
        <v>0</v>
      </c>
      <c r="G329" s="22">
        <v>7680</v>
      </c>
      <c r="H329" s="22">
        <v>0</v>
      </c>
      <c r="I329" s="22">
        <v>0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466876</v>
      </c>
    </row>
    <row r="330" spans="1:18" x14ac:dyDescent="0.35">
      <c r="A330" s="22" t="s">
        <v>114</v>
      </c>
      <c r="B330" s="22" t="s">
        <v>773</v>
      </c>
      <c r="C330" s="22" t="s">
        <v>774</v>
      </c>
      <c r="D330" s="22" t="s">
        <v>775</v>
      </c>
      <c r="E330" s="22">
        <v>0</v>
      </c>
      <c r="F330" s="22">
        <v>0</v>
      </c>
      <c r="G330" s="22">
        <v>0</v>
      </c>
      <c r="H330" s="22">
        <v>0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</row>
    <row r="331" spans="1:18" x14ac:dyDescent="0.35">
      <c r="A331" s="22" t="s">
        <v>114</v>
      </c>
      <c r="B331" s="22" t="s">
        <v>773</v>
      </c>
      <c r="C331" s="22" t="s">
        <v>776</v>
      </c>
      <c r="D331" s="22" t="s">
        <v>777</v>
      </c>
      <c r="E331" s="22">
        <v>0</v>
      </c>
      <c r="F331" s="22">
        <v>0</v>
      </c>
      <c r="G331" s="22">
        <v>0</v>
      </c>
      <c r="H331" s="22">
        <v>0</v>
      </c>
      <c r="I331" s="22">
        <v>0</v>
      </c>
      <c r="J331" s="22">
        <v>0</v>
      </c>
      <c r="K331" s="22">
        <v>0</v>
      </c>
      <c r="L331" s="22">
        <v>0</v>
      </c>
      <c r="M331" s="22"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</row>
    <row r="332" spans="1:18" x14ac:dyDescent="0.35">
      <c r="A332" s="22" t="s">
        <v>114</v>
      </c>
      <c r="B332" s="22" t="s">
        <v>773</v>
      </c>
      <c r="C332" s="22" t="s">
        <v>778</v>
      </c>
      <c r="D332" s="22" t="s">
        <v>779</v>
      </c>
      <c r="E332" s="22">
        <v>0</v>
      </c>
      <c r="F332" s="22">
        <v>0</v>
      </c>
      <c r="G332" s="22">
        <v>0</v>
      </c>
      <c r="H332" s="22"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</row>
    <row r="333" spans="1:18" x14ac:dyDescent="0.35">
      <c r="A333" s="22" t="s">
        <v>114</v>
      </c>
      <c r="B333" s="22" t="s">
        <v>773</v>
      </c>
      <c r="C333" s="22" t="s">
        <v>780</v>
      </c>
      <c r="D333" s="22" t="s">
        <v>781</v>
      </c>
      <c r="E333" s="22">
        <v>0</v>
      </c>
      <c r="F333" s="22">
        <v>0</v>
      </c>
      <c r="G333" s="22">
        <v>0</v>
      </c>
      <c r="H333" s="22">
        <v>0</v>
      </c>
      <c r="I333" s="22">
        <v>0</v>
      </c>
      <c r="J333" s="22">
        <v>0</v>
      </c>
      <c r="K333" s="22">
        <v>0</v>
      </c>
      <c r="L333" s="22">
        <v>0</v>
      </c>
      <c r="M333" s="22"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</row>
    <row r="334" spans="1:18" x14ac:dyDescent="0.35">
      <c r="A334" s="22" t="s">
        <v>114</v>
      </c>
      <c r="B334" s="22" t="s">
        <v>773</v>
      </c>
      <c r="C334" s="22" t="s">
        <v>782</v>
      </c>
      <c r="D334" s="22" t="s">
        <v>783</v>
      </c>
      <c r="E334" s="22">
        <v>0</v>
      </c>
      <c r="F334" s="22">
        <v>0</v>
      </c>
      <c r="G334" s="22">
        <v>0</v>
      </c>
      <c r="H334" s="22"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</row>
    <row r="335" spans="1:18" x14ac:dyDescent="0.35">
      <c r="A335" s="22" t="s">
        <v>114</v>
      </c>
      <c r="B335" s="22" t="s">
        <v>773</v>
      </c>
      <c r="C335" s="22" t="s">
        <v>784</v>
      </c>
      <c r="D335" s="22" t="s">
        <v>785</v>
      </c>
      <c r="E335" s="22">
        <v>0</v>
      </c>
      <c r="F335" s="22">
        <v>0</v>
      </c>
      <c r="G335" s="22">
        <v>0</v>
      </c>
      <c r="H335" s="22"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</row>
    <row r="336" spans="1:18" x14ac:dyDescent="0.35">
      <c r="A336" s="22" t="s">
        <v>114</v>
      </c>
      <c r="B336" s="22" t="s">
        <v>773</v>
      </c>
      <c r="C336" s="22" t="s">
        <v>786</v>
      </c>
      <c r="D336" s="22" t="s">
        <v>787</v>
      </c>
      <c r="E336" s="22">
        <v>5200000</v>
      </c>
      <c r="F336" s="22">
        <v>0</v>
      </c>
      <c r="G336" s="22">
        <v>0</v>
      </c>
      <c r="H336" s="22">
        <v>-2200000</v>
      </c>
      <c r="I336" s="22">
        <v>0</v>
      </c>
      <c r="J336" s="22">
        <v>0</v>
      </c>
      <c r="K336" s="22">
        <v>0</v>
      </c>
      <c r="L336" s="22">
        <v>0</v>
      </c>
      <c r="M336" s="22"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3000000</v>
      </c>
    </row>
    <row r="337" spans="1:18" x14ac:dyDescent="0.35">
      <c r="A337" s="22" t="s">
        <v>114</v>
      </c>
      <c r="B337" s="22" t="s">
        <v>773</v>
      </c>
      <c r="C337" s="22" t="s">
        <v>788</v>
      </c>
      <c r="D337" s="22" t="s">
        <v>789</v>
      </c>
      <c r="E337" s="22">
        <v>2870329</v>
      </c>
      <c r="F337" s="22">
        <v>0</v>
      </c>
      <c r="G337" s="22">
        <v>0</v>
      </c>
      <c r="H337" s="22">
        <v>150822</v>
      </c>
      <c r="I337" s="22">
        <v>0</v>
      </c>
      <c r="J337" s="22">
        <v>0</v>
      </c>
      <c r="K337" s="22">
        <v>0</v>
      </c>
      <c r="L337" s="22">
        <v>0</v>
      </c>
      <c r="M337" s="22"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3021151</v>
      </c>
    </row>
    <row r="338" spans="1:18" x14ac:dyDescent="0.35">
      <c r="A338" s="22" t="s">
        <v>114</v>
      </c>
      <c r="B338" s="22" t="s">
        <v>790</v>
      </c>
      <c r="C338" s="22" t="s">
        <v>791</v>
      </c>
      <c r="D338" s="22" t="s">
        <v>792</v>
      </c>
      <c r="E338" s="22">
        <v>55004912</v>
      </c>
      <c r="F338" s="22">
        <v>0</v>
      </c>
      <c r="G338" s="22">
        <v>4731</v>
      </c>
      <c r="H338" s="22">
        <v>0</v>
      </c>
      <c r="I338" s="22">
        <v>0</v>
      </c>
      <c r="J338" s="22">
        <v>0</v>
      </c>
      <c r="K338" s="22">
        <v>0</v>
      </c>
      <c r="L338" s="22">
        <v>0</v>
      </c>
      <c r="M338" s="22"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55009643</v>
      </c>
    </row>
    <row r="339" spans="1:18" x14ac:dyDescent="0.35">
      <c r="A339" s="22"/>
      <c r="B339" s="22"/>
      <c r="C339" s="22"/>
      <c r="D339" s="22" t="s">
        <v>793</v>
      </c>
      <c r="E339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235867-293F-4E8F-952C-BDFC7C158126}">
  <dimension ref="A1:L344"/>
  <sheetViews>
    <sheetView zoomScale="90" zoomScaleNormal="90" workbookViewId="0"/>
  </sheetViews>
  <sheetFormatPr defaultRowHeight="14.5" x14ac:dyDescent="0.35"/>
  <cols>
    <col min="2" max="2" width="23.7265625" customWidth="1"/>
    <col min="4" max="4" width="37.7265625" customWidth="1"/>
    <col min="5" max="12" width="15.7265625" customWidth="1"/>
  </cols>
  <sheetData>
    <row r="1" spans="1:12" ht="24" customHeight="1" x14ac:dyDescent="0.4">
      <c r="A1" s="4" t="str">
        <f>HYPERLINK("#'Index'!A1", "&lt;&lt; Index")</f>
        <v>&lt;&lt; Index</v>
      </c>
      <c r="B1" s="20" t="s">
        <v>1744</v>
      </c>
      <c r="D1" s="20" t="s">
        <v>1745</v>
      </c>
    </row>
    <row r="2" spans="1:12" ht="64" customHeight="1" x14ac:dyDescent="0.3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1746</v>
      </c>
      <c r="F2" s="21" t="s">
        <v>1747</v>
      </c>
      <c r="G2" s="21" t="s">
        <v>1748</v>
      </c>
      <c r="H2" s="21" t="s">
        <v>1749</v>
      </c>
      <c r="I2" s="21" t="s">
        <v>1750</v>
      </c>
      <c r="J2" s="21" t="s">
        <v>1751</v>
      </c>
      <c r="K2" s="21" t="s">
        <v>1752</v>
      </c>
      <c r="L2" s="21" t="s">
        <v>1753</v>
      </c>
    </row>
    <row r="3" spans="1:12" x14ac:dyDescent="0.35">
      <c r="A3" s="21"/>
      <c r="B3" s="21"/>
      <c r="C3" s="21"/>
      <c r="D3" s="21" t="s">
        <v>80</v>
      </c>
      <c r="E3" s="21" t="s">
        <v>1754</v>
      </c>
      <c r="F3" s="21" t="s">
        <v>1755</v>
      </c>
      <c r="G3" s="21" t="s">
        <v>1756</v>
      </c>
      <c r="H3" s="21" t="s">
        <v>1757</v>
      </c>
      <c r="I3" s="21" t="s">
        <v>1758</v>
      </c>
      <c r="J3" s="21" t="s">
        <v>1759</v>
      </c>
      <c r="K3" s="21" t="s">
        <v>1760</v>
      </c>
      <c r="L3" s="21" t="s">
        <v>1761</v>
      </c>
    </row>
    <row r="4" spans="1:12" x14ac:dyDescent="0.35">
      <c r="A4" s="22" t="s">
        <v>114</v>
      </c>
      <c r="B4" s="22" t="s">
        <v>115</v>
      </c>
      <c r="C4" s="22" t="s">
        <v>116</v>
      </c>
      <c r="D4" s="22" t="s">
        <v>117</v>
      </c>
      <c r="E4" s="22">
        <v>11522969500</v>
      </c>
      <c r="F4" s="22">
        <v>77545930</v>
      </c>
      <c r="G4" s="22">
        <v>7002300</v>
      </c>
      <c r="H4" s="22">
        <v>1663880952</v>
      </c>
      <c r="I4" s="22">
        <v>9771832968</v>
      </c>
      <c r="J4" s="22">
        <v>2707350</v>
      </c>
      <c r="K4" s="22"/>
      <c r="L4" s="22"/>
    </row>
    <row r="5" spans="1:12" x14ac:dyDescent="0.35">
      <c r="A5" s="22" t="s">
        <v>114</v>
      </c>
      <c r="B5" s="22" t="s">
        <v>115</v>
      </c>
      <c r="C5" s="22" t="s">
        <v>118</v>
      </c>
      <c r="D5" s="22" t="s">
        <v>119</v>
      </c>
      <c r="E5" s="22">
        <v>3008386484</v>
      </c>
      <c r="F5" s="22">
        <v>17552350</v>
      </c>
      <c r="G5" s="22">
        <v>133300</v>
      </c>
      <c r="H5" s="22">
        <v>192072876</v>
      </c>
      <c r="I5" s="22">
        <v>2797818518</v>
      </c>
      <c r="J5" s="22">
        <v>809440</v>
      </c>
      <c r="K5" s="22"/>
      <c r="L5" s="22"/>
    </row>
    <row r="6" spans="1:12" x14ac:dyDescent="0.35">
      <c r="A6" s="22" t="s">
        <v>114</v>
      </c>
      <c r="B6" s="22" t="s">
        <v>115</v>
      </c>
      <c r="C6" s="22" t="s">
        <v>120</v>
      </c>
      <c r="D6" s="22" t="s">
        <v>121</v>
      </c>
      <c r="E6" s="22">
        <v>1396394052</v>
      </c>
      <c r="F6" s="22">
        <v>26127050</v>
      </c>
      <c r="G6" s="22">
        <v>1003800</v>
      </c>
      <c r="H6" s="22">
        <v>309979484</v>
      </c>
      <c r="I6" s="22">
        <v>1059092818</v>
      </c>
      <c r="J6" s="22">
        <v>190900</v>
      </c>
      <c r="K6" s="22"/>
      <c r="L6" s="22"/>
    </row>
    <row r="7" spans="1:12" x14ac:dyDescent="0.35">
      <c r="A7" s="22" t="s">
        <v>114</v>
      </c>
      <c r="B7" s="22" t="s">
        <v>115</v>
      </c>
      <c r="C7" s="22" t="s">
        <v>122</v>
      </c>
      <c r="D7" s="22" t="s">
        <v>123</v>
      </c>
      <c r="E7" s="22">
        <v>276288065459</v>
      </c>
      <c r="F7" s="22">
        <v>2775450280</v>
      </c>
      <c r="G7" s="22">
        <v>354854920</v>
      </c>
      <c r="H7" s="22">
        <v>56545721767</v>
      </c>
      <c r="I7" s="22">
        <v>216603182050</v>
      </c>
      <c r="J7" s="22">
        <v>8856442</v>
      </c>
      <c r="K7" s="22"/>
      <c r="L7" s="22"/>
    </row>
    <row r="8" spans="1:12" x14ac:dyDescent="0.35">
      <c r="A8" s="22" t="s">
        <v>114</v>
      </c>
      <c r="B8" s="22" t="s">
        <v>115</v>
      </c>
      <c r="C8" s="22" t="s">
        <v>124</v>
      </c>
      <c r="D8" s="22" t="s">
        <v>125</v>
      </c>
      <c r="E8" s="22">
        <v>2813272628</v>
      </c>
      <c r="F8" s="22">
        <v>27751710</v>
      </c>
      <c r="G8" s="22">
        <v>62173910</v>
      </c>
      <c r="H8" s="22">
        <v>591140547</v>
      </c>
      <c r="I8" s="22">
        <v>2131162731</v>
      </c>
      <c r="J8" s="22">
        <v>1043730</v>
      </c>
      <c r="K8" s="22"/>
      <c r="L8" s="22"/>
    </row>
    <row r="9" spans="1:12" x14ac:dyDescent="0.35">
      <c r="A9" s="22" t="s">
        <v>114</v>
      </c>
      <c r="B9" s="22" t="s">
        <v>115</v>
      </c>
      <c r="C9" s="22" t="s">
        <v>126</v>
      </c>
      <c r="D9" s="22" t="s">
        <v>127</v>
      </c>
      <c r="E9" s="22">
        <v>3720159442</v>
      </c>
      <c r="F9" s="22">
        <v>33841370</v>
      </c>
      <c r="G9" s="22">
        <v>273780</v>
      </c>
      <c r="H9" s="22">
        <v>167303387</v>
      </c>
      <c r="I9" s="22">
        <v>3517574755</v>
      </c>
      <c r="J9" s="22">
        <v>1166150</v>
      </c>
      <c r="K9" s="22"/>
      <c r="L9" s="22"/>
    </row>
    <row r="10" spans="1:12" x14ac:dyDescent="0.35">
      <c r="A10" s="22" t="s">
        <v>114</v>
      </c>
      <c r="B10" s="22" t="s">
        <v>115</v>
      </c>
      <c r="C10" s="22" t="s">
        <v>128</v>
      </c>
      <c r="D10" s="22" t="s">
        <v>129</v>
      </c>
      <c r="E10" s="22">
        <v>2255853824</v>
      </c>
      <c r="F10" s="22">
        <v>24058060</v>
      </c>
      <c r="G10" s="22">
        <v>556690</v>
      </c>
      <c r="H10" s="22">
        <v>578612538</v>
      </c>
      <c r="I10" s="22">
        <v>1652328896</v>
      </c>
      <c r="J10" s="22">
        <v>297640</v>
      </c>
      <c r="K10" s="22"/>
      <c r="L10" s="22"/>
    </row>
    <row r="11" spans="1:12" x14ac:dyDescent="0.35">
      <c r="A11" s="22" t="s">
        <v>114</v>
      </c>
      <c r="B11" s="22" t="s">
        <v>115</v>
      </c>
      <c r="C11" s="22" t="s">
        <v>130</v>
      </c>
      <c r="D11" s="22" t="s">
        <v>131</v>
      </c>
      <c r="E11" s="22">
        <v>175199316391</v>
      </c>
      <c r="F11" s="22">
        <v>1906296860</v>
      </c>
      <c r="G11" s="22">
        <v>822192616</v>
      </c>
      <c r="H11" s="22">
        <v>40930706022</v>
      </c>
      <c r="I11" s="22">
        <v>131484685201</v>
      </c>
      <c r="J11" s="22">
        <v>55435692</v>
      </c>
      <c r="K11" s="22"/>
      <c r="L11" s="22"/>
    </row>
    <row r="12" spans="1:12" x14ac:dyDescent="0.35">
      <c r="A12" s="22" t="s">
        <v>114</v>
      </c>
      <c r="B12" s="22" t="s">
        <v>115</v>
      </c>
      <c r="C12" s="22" t="s">
        <v>132</v>
      </c>
      <c r="D12" s="22" t="s">
        <v>133</v>
      </c>
      <c r="E12" s="22">
        <v>6443749676</v>
      </c>
      <c r="F12" s="22">
        <v>124910470</v>
      </c>
      <c r="G12" s="22">
        <v>1522891300</v>
      </c>
      <c r="H12" s="22">
        <v>1173045231</v>
      </c>
      <c r="I12" s="22">
        <v>3622014275</v>
      </c>
      <c r="J12" s="22">
        <v>888400</v>
      </c>
      <c r="K12" s="22"/>
      <c r="L12" s="22"/>
    </row>
    <row r="13" spans="1:12" x14ac:dyDescent="0.35">
      <c r="A13" s="22" t="s">
        <v>114</v>
      </c>
      <c r="B13" s="22" t="s">
        <v>115</v>
      </c>
      <c r="C13" s="22" t="s">
        <v>134</v>
      </c>
      <c r="D13" s="22" t="s">
        <v>135</v>
      </c>
      <c r="E13" s="22">
        <v>10123661826</v>
      </c>
      <c r="F13" s="22">
        <v>127295100</v>
      </c>
      <c r="G13" s="22">
        <v>44285310</v>
      </c>
      <c r="H13" s="22">
        <v>3045747112</v>
      </c>
      <c r="I13" s="22">
        <v>6903152394</v>
      </c>
      <c r="J13" s="22">
        <v>3181910</v>
      </c>
      <c r="K13" s="22"/>
      <c r="L13" s="22"/>
    </row>
    <row r="14" spans="1:12" x14ac:dyDescent="0.35">
      <c r="A14" s="22" t="s">
        <v>114</v>
      </c>
      <c r="B14" s="22" t="s">
        <v>115</v>
      </c>
      <c r="C14" s="22" t="s">
        <v>136</v>
      </c>
      <c r="D14" s="22" t="s">
        <v>137</v>
      </c>
      <c r="E14" s="22">
        <v>1826818188</v>
      </c>
      <c r="F14" s="22">
        <v>16522980</v>
      </c>
      <c r="G14" s="22">
        <v>2565810</v>
      </c>
      <c r="H14" s="22">
        <v>294509278</v>
      </c>
      <c r="I14" s="22">
        <v>1512580060</v>
      </c>
      <c r="J14" s="22">
        <v>640060</v>
      </c>
      <c r="K14" s="22"/>
      <c r="L14" s="22"/>
    </row>
    <row r="15" spans="1:12" x14ac:dyDescent="0.35">
      <c r="A15" s="22" t="s">
        <v>114</v>
      </c>
      <c r="B15" s="22" t="s">
        <v>115</v>
      </c>
      <c r="C15" s="22" t="s">
        <v>138</v>
      </c>
      <c r="D15" s="22" t="s">
        <v>139</v>
      </c>
      <c r="E15" s="22">
        <v>6168713130</v>
      </c>
      <c r="F15" s="22">
        <v>60943950</v>
      </c>
      <c r="G15" s="22">
        <v>4344690</v>
      </c>
      <c r="H15" s="22">
        <v>2064939860</v>
      </c>
      <c r="I15" s="22">
        <v>4037661730</v>
      </c>
      <c r="J15" s="22">
        <v>822900</v>
      </c>
      <c r="K15" s="22"/>
      <c r="L15" s="22"/>
    </row>
    <row r="16" spans="1:12" x14ac:dyDescent="0.35">
      <c r="A16" s="22" t="s">
        <v>114</v>
      </c>
      <c r="B16" s="22" t="s">
        <v>115</v>
      </c>
      <c r="C16" s="22" t="s">
        <v>140</v>
      </c>
      <c r="D16" s="22" t="s">
        <v>141</v>
      </c>
      <c r="E16" s="22">
        <v>13702724041</v>
      </c>
      <c r="F16" s="22">
        <v>239570990</v>
      </c>
      <c r="G16" s="22">
        <v>246551000</v>
      </c>
      <c r="H16" s="22">
        <v>2526361590</v>
      </c>
      <c r="I16" s="22">
        <v>10687847931</v>
      </c>
      <c r="J16" s="22">
        <v>2392530</v>
      </c>
      <c r="K16" s="22"/>
      <c r="L16" s="22"/>
    </row>
    <row r="17" spans="1:12" x14ac:dyDescent="0.35">
      <c r="A17" s="22" t="s">
        <v>114</v>
      </c>
      <c r="B17" s="22" t="s">
        <v>115</v>
      </c>
      <c r="C17" s="22" t="s">
        <v>142</v>
      </c>
      <c r="D17" s="22" t="s">
        <v>143</v>
      </c>
      <c r="E17" s="22">
        <v>3269202930</v>
      </c>
      <c r="F17" s="22">
        <v>48378180</v>
      </c>
      <c r="G17" s="22">
        <v>123508900</v>
      </c>
      <c r="H17" s="22">
        <v>899768452</v>
      </c>
      <c r="I17" s="22">
        <v>2197450308</v>
      </c>
      <c r="J17" s="22">
        <v>97090</v>
      </c>
      <c r="K17" s="22"/>
      <c r="L17" s="22"/>
    </row>
    <row r="18" spans="1:12" x14ac:dyDescent="0.35">
      <c r="A18" s="22" t="s">
        <v>114</v>
      </c>
      <c r="B18" s="22" t="s">
        <v>115</v>
      </c>
      <c r="C18" s="22" t="s">
        <v>144</v>
      </c>
      <c r="D18" s="22" t="s">
        <v>145</v>
      </c>
      <c r="E18" s="22">
        <v>9306927109</v>
      </c>
      <c r="F18" s="22">
        <v>296103700</v>
      </c>
      <c r="G18" s="22">
        <v>374765270</v>
      </c>
      <c r="H18" s="22">
        <v>1588240863</v>
      </c>
      <c r="I18" s="22">
        <v>7046584376</v>
      </c>
      <c r="J18" s="22">
        <v>1232900</v>
      </c>
      <c r="K18" s="22"/>
      <c r="L18" s="22"/>
    </row>
    <row r="19" spans="1:12" x14ac:dyDescent="0.35">
      <c r="A19" s="22" t="s">
        <v>114</v>
      </c>
      <c r="B19" s="22" t="s">
        <v>115</v>
      </c>
      <c r="C19" s="22" t="s">
        <v>146</v>
      </c>
      <c r="D19" s="22" t="s">
        <v>147</v>
      </c>
      <c r="E19" s="22">
        <v>15664490586</v>
      </c>
      <c r="F19" s="22">
        <v>153776190</v>
      </c>
      <c r="G19" s="22">
        <v>37085110</v>
      </c>
      <c r="H19" s="22">
        <v>3827466949</v>
      </c>
      <c r="I19" s="22">
        <v>11644389137</v>
      </c>
      <c r="J19" s="22">
        <v>1773200</v>
      </c>
      <c r="K19" s="22"/>
      <c r="L19" s="22"/>
    </row>
    <row r="20" spans="1:12" x14ac:dyDescent="0.35">
      <c r="A20" s="22" t="s">
        <v>114</v>
      </c>
      <c r="B20" s="22" t="s">
        <v>115</v>
      </c>
      <c r="C20" s="22" t="s">
        <v>148</v>
      </c>
      <c r="D20" s="22" t="s">
        <v>149</v>
      </c>
      <c r="E20" s="22">
        <v>6014971047</v>
      </c>
      <c r="F20" s="22">
        <v>39410140</v>
      </c>
      <c r="G20" s="22">
        <v>13048600</v>
      </c>
      <c r="H20" s="22">
        <v>1044459725</v>
      </c>
      <c r="I20" s="22">
        <v>4917704082</v>
      </c>
      <c r="J20" s="22">
        <v>348500</v>
      </c>
      <c r="K20" s="22"/>
      <c r="L20" s="22"/>
    </row>
    <row r="21" spans="1:12" x14ac:dyDescent="0.35">
      <c r="A21" s="22" t="s">
        <v>114</v>
      </c>
      <c r="B21" s="22" t="s">
        <v>115</v>
      </c>
      <c r="C21" s="22" t="s">
        <v>150</v>
      </c>
      <c r="D21" s="22" t="s">
        <v>151</v>
      </c>
      <c r="E21" s="22">
        <v>12605073265</v>
      </c>
      <c r="F21" s="22">
        <v>77771540</v>
      </c>
      <c r="G21" s="22">
        <v>24550000</v>
      </c>
      <c r="H21" s="22">
        <v>1854683546</v>
      </c>
      <c r="I21" s="22">
        <v>10647552879</v>
      </c>
      <c r="J21" s="22">
        <v>515300</v>
      </c>
      <c r="K21" s="22"/>
      <c r="L21" s="22"/>
    </row>
    <row r="22" spans="1:12" x14ac:dyDescent="0.35">
      <c r="A22" s="22" t="s">
        <v>114</v>
      </c>
      <c r="B22" s="22" t="s">
        <v>115</v>
      </c>
      <c r="C22" s="22" t="s">
        <v>152</v>
      </c>
      <c r="D22" s="22" t="s">
        <v>153</v>
      </c>
      <c r="E22" s="22">
        <v>1401899030</v>
      </c>
      <c r="F22" s="22">
        <v>21109970</v>
      </c>
      <c r="G22" s="22">
        <v>20557340</v>
      </c>
      <c r="H22" s="22">
        <v>320732753</v>
      </c>
      <c r="I22" s="22">
        <v>1038678287</v>
      </c>
      <c r="J22" s="22">
        <v>820680</v>
      </c>
      <c r="K22" s="22"/>
      <c r="L22" s="22"/>
    </row>
    <row r="23" spans="1:12" x14ac:dyDescent="0.35">
      <c r="A23" s="22" t="s">
        <v>114</v>
      </c>
      <c r="B23" s="22" t="s">
        <v>154</v>
      </c>
      <c r="C23" s="22" t="s">
        <v>155</v>
      </c>
      <c r="D23" s="22" t="s">
        <v>156</v>
      </c>
      <c r="E23" s="22">
        <v>960791983</v>
      </c>
      <c r="F23" s="22">
        <v>55243550</v>
      </c>
      <c r="G23" s="22">
        <v>4017220</v>
      </c>
      <c r="H23" s="22">
        <v>88143990</v>
      </c>
      <c r="I23" s="22">
        <v>812647863</v>
      </c>
      <c r="J23" s="22">
        <v>739360</v>
      </c>
      <c r="K23" s="22"/>
      <c r="L23" s="22"/>
    </row>
    <row r="24" spans="1:12" x14ac:dyDescent="0.35">
      <c r="A24" s="22" t="s">
        <v>114</v>
      </c>
      <c r="B24" s="22" t="s">
        <v>154</v>
      </c>
      <c r="C24" s="22" t="s">
        <v>157</v>
      </c>
      <c r="D24" s="22" t="s">
        <v>158</v>
      </c>
      <c r="E24" s="22">
        <v>1521859114</v>
      </c>
      <c r="F24" s="22">
        <v>56784930</v>
      </c>
      <c r="G24" s="22">
        <v>2530600</v>
      </c>
      <c r="H24" s="22">
        <v>583596630</v>
      </c>
      <c r="I24" s="22">
        <v>878946954</v>
      </c>
      <c r="J24" s="22"/>
      <c r="K24" s="22"/>
      <c r="L24" s="22"/>
    </row>
    <row r="25" spans="1:12" x14ac:dyDescent="0.35">
      <c r="A25" s="22" t="s">
        <v>114</v>
      </c>
      <c r="B25" s="22" t="s">
        <v>154</v>
      </c>
      <c r="C25" s="22" t="s">
        <v>159</v>
      </c>
      <c r="D25" s="22" t="s">
        <v>160</v>
      </c>
      <c r="E25" s="22">
        <v>4590799535</v>
      </c>
      <c r="F25" s="22">
        <v>1297687360</v>
      </c>
      <c r="G25" s="22">
        <v>1596231860</v>
      </c>
      <c r="H25" s="22">
        <v>465616629</v>
      </c>
      <c r="I25" s="22">
        <v>1209295356</v>
      </c>
      <c r="J25" s="22">
        <v>21968330</v>
      </c>
      <c r="K25" s="22"/>
      <c r="L25" s="22"/>
    </row>
    <row r="26" spans="1:12" x14ac:dyDescent="0.35">
      <c r="A26" s="22" t="s">
        <v>114</v>
      </c>
      <c r="B26" s="22" t="s">
        <v>154</v>
      </c>
      <c r="C26" s="22" t="s">
        <v>161</v>
      </c>
      <c r="D26" s="22" t="s">
        <v>162</v>
      </c>
      <c r="E26" s="22">
        <v>2433509618</v>
      </c>
      <c r="F26" s="22">
        <v>807592160</v>
      </c>
      <c r="G26" s="22">
        <v>352588650</v>
      </c>
      <c r="H26" s="22">
        <v>308281302</v>
      </c>
      <c r="I26" s="22">
        <v>919466926</v>
      </c>
      <c r="J26" s="22">
        <v>45580580</v>
      </c>
      <c r="K26" s="22"/>
      <c r="L26" s="22"/>
    </row>
    <row r="27" spans="1:12" x14ac:dyDescent="0.35">
      <c r="A27" s="22" t="s">
        <v>114</v>
      </c>
      <c r="B27" s="22" t="s">
        <v>154</v>
      </c>
      <c r="C27" s="22" t="s">
        <v>163</v>
      </c>
      <c r="D27" s="22" t="s">
        <v>164</v>
      </c>
      <c r="E27" s="22">
        <v>33928133975</v>
      </c>
      <c r="F27" s="22">
        <v>839333760</v>
      </c>
      <c r="G27" s="22">
        <v>10150914810</v>
      </c>
      <c r="H27" s="22">
        <v>5347379060</v>
      </c>
      <c r="I27" s="22">
        <v>17557619055</v>
      </c>
      <c r="J27" s="22">
        <v>32887290</v>
      </c>
      <c r="K27" s="22"/>
      <c r="L27" s="22"/>
    </row>
    <row r="28" spans="1:12" x14ac:dyDescent="0.35">
      <c r="A28" s="22" t="s">
        <v>114</v>
      </c>
      <c r="B28" s="22" t="s">
        <v>154</v>
      </c>
      <c r="C28" s="22" t="s">
        <v>165</v>
      </c>
      <c r="D28" s="22" t="s">
        <v>166</v>
      </c>
      <c r="E28" s="22">
        <v>61716998140</v>
      </c>
      <c r="F28" s="22">
        <v>3455424950</v>
      </c>
      <c r="G28" s="22">
        <v>38212250697</v>
      </c>
      <c r="H28" s="22">
        <v>9121759785</v>
      </c>
      <c r="I28" s="22">
        <v>10927562708</v>
      </c>
      <c r="J28" s="22"/>
      <c r="K28" s="22"/>
      <c r="L28" s="22"/>
    </row>
    <row r="29" spans="1:12" x14ac:dyDescent="0.35">
      <c r="A29" s="22" t="s">
        <v>114</v>
      </c>
      <c r="B29" s="22" t="s">
        <v>167</v>
      </c>
      <c r="C29" s="22" t="s">
        <v>168</v>
      </c>
      <c r="D29" s="22" t="s">
        <v>169</v>
      </c>
      <c r="E29" s="22">
        <v>86547615</v>
      </c>
      <c r="F29" s="22">
        <v>12041220</v>
      </c>
      <c r="G29" s="22">
        <v>363060</v>
      </c>
      <c r="H29" s="22">
        <v>5947670</v>
      </c>
      <c r="I29" s="22">
        <v>33141605</v>
      </c>
      <c r="J29" s="22">
        <v>35054060</v>
      </c>
      <c r="K29" s="22"/>
      <c r="L29" s="22"/>
    </row>
    <row r="30" spans="1:12" x14ac:dyDescent="0.35">
      <c r="A30" s="22" t="s">
        <v>114</v>
      </c>
      <c r="B30" s="22" t="s">
        <v>167</v>
      </c>
      <c r="C30" s="22" t="s">
        <v>170</v>
      </c>
      <c r="D30" s="22" t="s">
        <v>171</v>
      </c>
      <c r="E30" s="22">
        <v>2113665906</v>
      </c>
      <c r="F30" s="22">
        <v>617496670</v>
      </c>
      <c r="G30" s="22">
        <v>326220550</v>
      </c>
      <c r="H30" s="22">
        <v>154495053</v>
      </c>
      <c r="I30" s="22">
        <v>948723043</v>
      </c>
      <c r="J30" s="22">
        <v>66730590</v>
      </c>
      <c r="K30" s="22"/>
      <c r="L30" s="22"/>
    </row>
    <row r="31" spans="1:12" x14ac:dyDescent="0.35">
      <c r="A31" s="22" t="s">
        <v>114</v>
      </c>
      <c r="B31" s="22" t="s">
        <v>167</v>
      </c>
      <c r="C31" s="22" t="s">
        <v>172</v>
      </c>
      <c r="D31" s="22" t="s">
        <v>173</v>
      </c>
      <c r="E31" s="22">
        <v>959842607</v>
      </c>
      <c r="F31" s="22">
        <v>130241550</v>
      </c>
      <c r="G31" s="22">
        <v>37318220</v>
      </c>
      <c r="H31" s="22">
        <v>42430870</v>
      </c>
      <c r="I31" s="22">
        <v>690194597</v>
      </c>
      <c r="J31" s="22">
        <v>59657370</v>
      </c>
      <c r="K31" s="22"/>
      <c r="L31" s="22"/>
    </row>
    <row r="32" spans="1:12" x14ac:dyDescent="0.35">
      <c r="A32" s="22" t="s">
        <v>114</v>
      </c>
      <c r="B32" s="22" t="s">
        <v>167</v>
      </c>
      <c r="C32" s="22" t="s">
        <v>174</v>
      </c>
      <c r="D32" s="22" t="s">
        <v>175</v>
      </c>
      <c r="E32" s="22">
        <v>1221980819</v>
      </c>
      <c r="F32" s="22">
        <v>309167780</v>
      </c>
      <c r="G32" s="22">
        <v>77989370</v>
      </c>
      <c r="H32" s="22">
        <v>83729671</v>
      </c>
      <c r="I32" s="22">
        <v>636894748</v>
      </c>
      <c r="J32" s="22">
        <v>114199250</v>
      </c>
      <c r="K32" s="22"/>
      <c r="L32" s="22"/>
    </row>
    <row r="33" spans="1:12" x14ac:dyDescent="0.35">
      <c r="A33" s="22" t="s">
        <v>114</v>
      </c>
      <c r="B33" s="22" t="s">
        <v>167</v>
      </c>
      <c r="C33" s="22" t="s">
        <v>176</v>
      </c>
      <c r="D33" s="22" t="s">
        <v>177</v>
      </c>
      <c r="E33" s="22">
        <v>1909938933</v>
      </c>
      <c r="F33" s="22">
        <v>818680540</v>
      </c>
      <c r="G33" s="22">
        <v>360889540</v>
      </c>
      <c r="H33" s="22">
        <v>160351272</v>
      </c>
      <c r="I33" s="22">
        <v>534672051</v>
      </c>
      <c r="J33" s="22">
        <v>35345530</v>
      </c>
      <c r="K33" s="22"/>
      <c r="L33" s="22"/>
    </row>
    <row r="34" spans="1:12" x14ac:dyDescent="0.35">
      <c r="A34" s="22" t="s">
        <v>114</v>
      </c>
      <c r="B34" s="22" t="s">
        <v>167</v>
      </c>
      <c r="C34" s="22" t="s">
        <v>178</v>
      </c>
      <c r="D34" s="22" t="s">
        <v>179</v>
      </c>
      <c r="E34" s="22">
        <v>1275989932</v>
      </c>
      <c r="F34" s="22">
        <v>128382130</v>
      </c>
      <c r="G34" s="22">
        <v>395653800</v>
      </c>
      <c r="H34" s="22">
        <v>205658338</v>
      </c>
      <c r="I34" s="22">
        <v>540866514</v>
      </c>
      <c r="J34" s="22">
        <v>5429150</v>
      </c>
      <c r="K34" s="22"/>
      <c r="L34" s="22"/>
    </row>
    <row r="35" spans="1:12" x14ac:dyDescent="0.35">
      <c r="A35" s="22" t="s">
        <v>114</v>
      </c>
      <c r="B35" s="22" t="s">
        <v>167</v>
      </c>
      <c r="C35" s="22" t="s">
        <v>180</v>
      </c>
      <c r="D35" s="22" t="s">
        <v>181</v>
      </c>
      <c r="E35" s="22">
        <v>303081652</v>
      </c>
      <c r="F35" s="22">
        <v>125133820</v>
      </c>
      <c r="G35" s="22">
        <v>44589900</v>
      </c>
      <c r="H35" s="22">
        <v>19730546</v>
      </c>
      <c r="I35" s="22">
        <v>65189949</v>
      </c>
      <c r="J35" s="22">
        <v>48437437</v>
      </c>
      <c r="K35" s="22"/>
      <c r="L35" s="22"/>
    </row>
    <row r="36" spans="1:12" x14ac:dyDescent="0.35">
      <c r="A36" s="22" t="s">
        <v>114</v>
      </c>
      <c r="B36" s="22" t="s">
        <v>167</v>
      </c>
      <c r="C36" s="22" t="s">
        <v>182</v>
      </c>
      <c r="D36" s="22" t="s">
        <v>183</v>
      </c>
      <c r="E36" s="22">
        <v>5832994739</v>
      </c>
      <c r="F36" s="22">
        <v>1816828690</v>
      </c>
      <c r="G36" s="22">
        <v>1696666930</v>
      </c>
      <c r="H36" s="22">
        <v>447900642</v>
      </c>
      <c r="I36" s="22">
        <v>1809855677</v>
      </c>
      <c r="J36" s="22">
        <v>61742800</v>
      </c>
      <c r="K36" s="22"/>
      <c r="L36" s="22"/>
    </row>
    <row r="37" spans="1:12" x14ac:dyDescent="0.35">
      <c r="A37" s="22" t="s">
        <v>114</v>
      </c>
      <c r="B37" s="22" t="s">
        <v>167</v>
      </c>
      <c r="C37" s="22" t="s">
        <v>184</v>
      </c>
      <c r="D37" s="22" t="s">
        <v>185</v>
      </c>
      <c r="E37" s="22">
        <v>3636905863</v>
      </c>
      <c r="F37" s="22">
        <v>1683232650</v>
      </c>
      <c r="G37" s="22">
        <v>714685490</v>
      </c>
      <c r="H37" s="22">
        <v>258908394</v>
      </c>
      <c r="I37" s="22">
        <v>955474209</v>
      </c>
      <c r="J37" s="22">
        <v>24605120</v>
      </c>
      <c r="K37" s="22"/>
      <c r="L37" s="22"/>
    </row>
    <row r="38" spans="1:12" x14ac:dyDescent="0.35">
      <c r="A38" s="22" t="s">
        <v>114</v>
      </c>
      <c r="B38" s="22" t="s">
        <v>167</v>
      </c>
      <c r="C38" s="22" t="s">
        <v>186</v>
      </c>
      <c r="D38" s="22" t="s">
        <v>187</v>
      </c>
      <c r="E38" s="22">
        <v>2058368337</v>
      </c>
      <c r="F38" s="22">
        <v>357503870</v>
      </c>
      <c r="G38" s="22">
        <v>181259180</v>
      </c>
      <c r="H38" s="22">
        <v>177642889</v>
      </c>
      <c r="I38" s="22">
        <v>1201487998</v>
      </c>
      <c r="J38" s="22">
        <v>140474400</v>
      </c>
      <c r="K38" s="22"/>
      <c r="L38" s="22"/>
    </row>
    <row r="39" spans="1:12" x14ac:dyDescent="0.35">
      <c r="A39" s="22" t="s">
        <v>114</v>
      </c>
      <c r="B39" s="22" t="s">
        <v>167</v>
      </c>
      <c r="C39" s="22" t="s">
        <v>188</v>
      </c>
      <c r="D39" s="22" t="s">
        <v>189</v>
      </c>
      <c r="E39" s="22">
        <v>660155440</v>
      </c>
      <c r="F39" s="22">
        <v>84346500</v>
      </c>
      <c r="G39" s="22">
        <v>16350640</v>
      </c>
      <c r="H39" s="22">
        <v>29505295</v>
      </c>
      <c r="I39" s="22">
        <v>430560255</v>
      </c>
      <c r="J39" s="22">
        <v>99392750</v>
      </c>
      <c r="K39" s="22"/>
      <c r="L39" s="22"/>
    </row>
    <row r="40" spans="1:12" x14ac:dyDescent="0.35">
      <c r="A40" s="22" t="s">
        <v>114</v>
      </c>
      <c r="B40" s="22" t="s">
        <v>167</v>
      </c>
      <c r="C40" s="22" t="s">
        <v>190</v>
      </c>
      <c r="D40" s="22" t="s">
        <v>191</v>
      </c>
      <c r="E40" s="22">
        <v>1118421483</v>
      </c>
      <c r="F40" s="22">
        <v>624930480</v>
      </c>
      <c r="G40" s="22">
        <v>244443860</v>
      </c>
      <c r="H40" s="22">
        <v>68941643</v>
      </c>
      <c r="I40" s="22">
        <v>140162440</v>
      </c>
      <c r="J40" s="22">
        <v>39943060</v>
      </c>
      <c r="K40" s="22"/>
      <c r="L40" s="22"/>
    </row>
    <row r="41" spans="1:12" x14ac:dyDescent="0.35">
      <c r="A41" s="22" t="s">
        <v>114</v>
      </c>
      <c r="B41" s="22" t="s">
        <v>167</v>
      </c>
      <c r="C41" s="22" t="s">
        <v>192</v>
      </c>
      <c r="D41" s="22" t="s">
        <v>193</v>
      </c>
      <c r="E41" s="22">
        <v>7141494787</v>
      </c>
      <c r="F41" s="22">
        <v>2987003000</v>
      </c>
      <c r="G41" s="22">
        <v>1786743890</v>
      </c>
      <c r="H41" s="22">
        <v>482492840</v>
      </c>
      <c r="I41" s="22">
        <v>1819599117</v>
      </c>
      <c r="J41" s="22">
        <v>57710480</v>
      </c>
      <c r="K41" s="22"/>
      <c r="L41" s="22">
        <v>7945460</v>
      </c>
    </row>
    <row r="42" spans="1:12" x14ac:dyDescent="0.35">
      <c r="A42" s="22" t="s">
        <v>114</v>
      </c>
      <c r="B42" s="22" t="s">
        <v>167</v>
      </c>
      <c r="C42" s="22" t="s">
        <v>194</v>
      </c>
      <c r="D42" s="22" t="s">
        <v>195</v>
      </c>
      <c r="E42" s="22">
        <v>5196718374</v>
      </c>
      <c r="F42" s="22">
        <v>2298402800</v>
      </c>
      <c r="G42" s="22">
        <v>837390660</v>
      </c>
      <c r="H42" s="22">
        <v>602908263</v>
      </c>
      <c r="I42" s="22">
        <v>1311510601</v>
      </c>
      <c r="J42" s="22">
        <v>146506050</v>
      </c>
      <c r="K42" s="22"/>
      <c r="L42" s="22"/>
    </row>
    <row r="43" spans="1:12" x14ac:dyDescent="0.35">
      <c r="A43" s="22" t="s">
        <v>114</v>
      </c>
      <c r="B43" s="22" t="s">
        <v>167</v>
      </c>
      <c r="C43" s="22" t="s">
        <v>196</v>
      </c>
      <c r="D43" s="22" t="s">
        <v>197</v>
      </c>
      <c r="E43" s="22">
        <v>347629994</v>
      </c>
      <c r="F43" s="22">
        <v>95288950</v>
      </c>
      <c r="G43" s="22">
        <v>56234950</v>
      </c>
      <c r="H43" s="22">
        <v>21382383</v>
      </c>
      <c r="I43" s="22">
        <v>140147661</v>
      </c>
      <c r="J43" s="22">
        <v>34576050</v>
      </c>
      <c r="K43" s="22"/>
      <c r="L43" s="22"/>
    </row>
    <row r="44" spans="1:12" x14ac:dyDescent="0.35">
      <c r="A44" s="22" t="s">
        <v>114</v>
      </c>
      <c r="B44" s="22" t="s">
        <v>167</v>
      </c>
      <c r="C44" s="22" t="s">
        <v>198</v>
      </c>
      <c r="D44" s="22" t="s">
        <v>199</v>
      </c>
      <c r="E44" s="22">
        <v>1472031462</v>
      </c>
      <c r="F44" s="22">
        <v>564295200</v>
      </c>
      <c r="G44" s="22">
        <v>305535560</v>
      </c>
      <c r="H44" s="22">
        <v>112986479</v>
      </c>
      <c r="I44" s="22">
        <v>323749413</v>
      </c>
      <c r="J44" s="22">
        <v>165464810</v>
      </c>
      <c r="K44" s="22"/>
      <c r="L44" s="22"/>
    </row>
    <row r="45" spans="1:12" x14ac:dyDescent="0.35">
      <c r="A45" s="22" t="s">
        <v>114</v>
      </c>
      <c r="B45" s="22" t="s">
        <v>167</v>
      </c>
      <c r="C45" s="22" t="s">
        <v>200</v>
      </c>
      <c r="D45" s="22" t="s">
        <v>201</v>
      </c>
      <c r="E45" s="22">
        <v>8117990645</v>
      </c>
      <c r="F45" s="22">
        <v>380785630</v>
      </c>
      <c r="G45" s="22">
        <v>152764100</v>
      </c>
      <c r="H45" s="22">
        <v>587265744</v>
      </c>
      <c r="I45" s="22">
        <v>6859260301</v>
      </c>
      <c r="J45" s="22">
        <v>137914870</v>
      </c>
      <c r="K45" s="22"/>
      <c r="L45" s="22"/>
    </row>
    <row r="46" spans="1:12" x14ac:dyDescent="0.35">
      <c r="A46" s="22" t="s">
        <v>114</v>
      </c>
      <c r="B46" s="22" t="s">
        <v>167</v>
      </c>
      <c r="C46" s="22" t="s">
        <v>202</v>
      </c>
      <c r="D46" s="22" t="s">
        <v>203</v>
      </c>
      <c r="E46" s="22">
        <v>798669878</v>
      </c>
      <c r="F46" s="22">
        <v>258156340</v>
      </c>
      <c r="G46" s="22">
        <v>31487290</v>
      </c>
      <c r="H46" s="22">
        <v>41554477</v>
      </c>
      <c r="I46" s="22">
        <v>273034781</v>
      </c>
      <c r="J46" s="22">
        <v>194436990</v>
      </c>
      <c r="K46" s="22"/>
      <c r="L46" s="22"/>
    </row>
    <row r="47" spans="1:12" x14ac:dyDescent="0.35">
      <c r="A47" s="22" t="s">
        <v>114</v>
      </c>
      <c r="B47" s="22" t="s">
        <v>167</v>
      </c>
      <c r="C47" s="22" t="s">
        <v>204</v>
      </c>
      <c r="D47" s="22" t="s">
        <v>205</v>
      </c>
      <c r="E47" s="22">
        <v>8891176633</v>
      </c>
      <c r="F47" s="22">
        <v>1419954260</v>
      </c>
      <c r="G47" s="22">
        <v>1184258830</v>
      </c>
      <c r="H47" s="22">
        <v>2252969618</v>
      </c>
      <c r="I47" s="22">
        <v>3917990895</v>
      </c>
      <c r="J47" s="22">
        <v>116003030</v>
      </c>
      <c r="K47" s="22"/>
      <c r="L47" s="22"/>
    </row>
    <row r="48" spans="1:12" x14ac:dyDescent="0.35">
      <c r="A48" s="22" t="s">
        <v>114</v>
      </c>
      <c r="B48" s="22" t="s">
        <v>167</v>
      </c>
      <c r="C48" s="22" t="s">
        <v>206</v>
      </c>
      <c r="D48" s="22" t="s">
        <v>207</v>
      </c>
      <c r="E48" s="22">
        <v>12179778118</v>
      </c>
      <c r="F48" s="22">
        <v>5647673180</v>
      </c>
      <c r="G48" s="22">
        <v>4819810390</v>
      </c>
      <c r="H48" s="22">
        <v>947909863</v>
      </c>
      <c r="I48" s="22">
        <v>708406315</v>
      </c>
      <c r="J48" s="22">
        <v>55978370</v>
      </c>
      <c r="K48" s="22"/>
      <c r="L48" s="22"/>
    </row>
    <row r="49" spans="1:12" x14ac:dyDescent="0.35">
      <c r="A49" s="22" t="s">
        <v>114</v>
      </c>
      <c r="B49" s="22" t="s">
        <v>167</v>
      </c>
      <c r="C49" s="22" t="s">
        <v>208</v>
      </c>
      <c r="D49" s="22" t="s">
        <v>209</v>
      </c>
      <c r="E49" s="22">
        <v>2115360379</v>
      </c>
      <c r="F49" s="22">
        <v>1041627570</v>
      </c>
      <c r="G49" s="22">
        <v>290558930</v>
      </c>
      <c r="H49" s="22">
        <v>151803202</v>
      </c>
      <c r="I49" s="22">
        <v>479624767</v>
      </c>
      <c r="J49" s="22">
        <v>151745910</v>
      </c>
      <c r="K49" s="22"/>
      <c r="L49" s="22"/>
    </row>
    <row r="50" spans="1:12" x14ac:dyDescent="0.35">
      <c r="A50" s="22" t="s">
        <v>114</v>
      </c>
      <c r="B50" s="22" t="s">
        <v>167</v>
      </c>
      <c r="C50" s="22" t="s">
        <v>210</v>
      </c>
      <c r="D50" s="22" t="s">
        <v>211</v>
      </c>
      <c r="E50" s="22">
        <v>2025879529</v>
      </c>
      <c r="F50" s="22">
        <v>265953140</v>
      </c>
      <c r="G50" s="22">
        <v>65376570</v>
      </c>
      <c r="H50" s="22">
        <v>55374993</v>
      </c>
      <c r="I50" s="22">
        <v>1580319196</v>
      </c>
      <c r="J50" s="22">
        <v>58855630</v>
      </c>
      <c r="K50" s="22"/>
      <c r="L50" s="22"/>
    </row>
    <row r="51" spans="1:12" x14ac:dyDescent="0.35">
      <c r="A51" s="22" t="s">
        <v>114</v>
      </c>
      <c r="B51" s="22" t="s">
        <v>167</v>
      </c>
      <c r="C51" s="22" t="s">
        <v>212</v>
      </c>
      <c r="D51" s="22" t="s">
        <v>213</v>
      </c>
      <c r="E51" s="22">
        <v>6716245677</v>
      </c>
      <c r="F51" s="22">
        <v>886213870</v>
      </c>
      <c r="G51" s="22">
        <v>2776986120</v>
      </c>
      <c r="H51" s="22">
        <v>1080315825</v>
      </c>
      <c r="I51" s="22">
        <v>1847412532</v>
      </c>
      <c r="J51" s="22">
        <v>125317330</v>
      </c>
      <c r="K51" s="22"/>
      <c r="L51" s="22"/>
    </row>
    <row r="52" spans="1:12" x14ac:dyDescent="0.35">
      <c r="A52" s="22" t="s">
        <v>114</v>
      </c>
      <c r="B52" s="22" t="s">
        <v>167</v>
      </c>
      <c r="C52" s="22" t="s">
        <v>214</v>
      </c>
      <c r="D52" s="22" t="s">
        <v>215</v>
      </c>
      <c r="E52" s="22">
        <v>1198513704</v>
      </c>
      <c r="F52" s="22">
        <v>335949180</v>
      </c>
      <c r="G52" s="22">
        <v>91572550</v>
      </c>
      <c r="H52" s="22">
        <v>206804610</v>
      </c>
      <c r="I52" s="22">
        <v>468771294</v>
      </c>
      <c r="J52" s="22">
        <v>95416070</v>
      </c>
      <c r="K52" s="22"/>
      <c r="L52" s="22"/>
    </row>
    <row r="53" spans="1:12" x14ac:dyDescent="0.35">
      <c r="A53" s="22" t="s">
        <v>114</v>
      </c>
      <c r="B53" s="22" t="s">
        <v>167</v>
      </c>
      <c r="C53" s="22" t="s">
        <v>216</v>
      </c>
      <c r="D53" s="22" t="s">
        <v>217</v>
      </c>
      <c r="E53" s="22">
        <v>8423397999</v>
      </c>
      <c r="F53" s="22">
        <v>1346433370</v>
      </c>
      <c r="G53" s="22">
        <v>143784970</v>
      </c>
      <c r="H53" s="22">
        <v>4124683645</v>
      </c>
      <c r="I53" s="22">
        <v>2723014004</v>
      </c>
      <c r="J53" s="22">
        <v>85482010</v>
      </c>
      <c r="K53" s="22"/>
      <c r="L53" s="22"/>
    </row>
    <row r="54" spans="1:12" x14ac:dyDescent="0.35">
      <c r="A54" s="22" t="s">
        <v>114</v>
      </c>
      <c r="B54" s="22" t="s">
        <v>167</v>
      </c>
      <c r="C54" s="22" t="s">
        <v>218</v>
      </c>
      <c r="D54" s="22" t="s">
        <v>219</v>
      </c>
      <c r="E54" s="22">
        <v>1575906464</v>
      </c>
      <c r="F54" s="22">
        <v>474524840</v>
      </c>
      <c r="G54" s="22">
        <v>385604270</v>
      </c>
      <c r="H54" s="22">
        <v>173348273</v>
      </c>
      <c r="I54" s="22">
        <v>535015481</v>
      </c>
      <c r="J54" s="22">
        <v>7413600</v>
      </c>
      <c r="K54" s="22"/>
      <c r="L54" s="22"/>
    </row>
    <row r="55" spans="1:12" x14ac:dyDescent="0.35">
      <c r="A55" s="22" t="s">
        <v>114</v>
      </c>
      <c r="B55" s="22" t="s">
        <v>167</v>
      </c>
      <c r="C55" s="22" t="s">
        <v>220</v>
      </c>
      <c r="D55" s="22" t="s">
        <v>221</v>
      </c>
      <c r="E55" s="22">
        <v>1949113268</v>
      </c>
      <c r="F55" s="22">
        <v>219764860</v>
      </c>
      <c r="G55" s="22">
        <v>118116740</v>
      </c>
      <c r="H55" s="22">
        <v>408830918</v>
      </c>
      <c r="I55" s="22">
        <v>1045767270</v>
      </c>
      <c r="J55" s="22">
        <v>156633480</v>
      </c>
      <c r="K55" s="22"/>
      <c r="L55" s="22"/>
    </row>
    <row r="56" spans="1:12" x14ac:dyDescent="0.35">
      <c r="A56" s="22" t="s">
        <v>114</v>
      </c>
      <c r="B56" s="22" t="s">
        <v>167</v>
      </c>
      <c r="C56" s="22" t="s">
        <v>222</v>
      </c>
      <c r="D56" s="22" t="s">
        <v>223</v>
      </c>
      <c r="E56" s="22">
        <v>862148390</v>
      </c>
      <c r="F56" s="22">
        <v>290219310</v>
      </c>
      <c r="G56" s="22">
        <v>103374680</v>
      </c>
      <c r="H56" s="22">
        <v>66364470</v>
      </c>
      <c r="I56" s="22">
        <v>295021920</v>
      </c>
      <c r="J56" s="22">
        <v>107168010</v>
      </c>
      <c r="K56" s="22"/>
      <c r="L56" s="22"/>
    </row>
    <row r="57" spans="1:12" x14ac:dyDescent="0.35">
      <c r="A57" s="22" t="s">
        <v>114</v>
      </c>
      <c r="B57" s="22" t="s">
        <v>167</v>
      </c>
      <c r="C57" s="22" t="s">
        <v>224</v>
      </c>
      <c r="D57" s="22" t="s">
        <v>225</v>
      </c>
      <c r="E57" s="22">
        <v>4644756215</v>
      </c>
      <c r="F57" s="22">
        <v>1302733330</v>
      </c>
      <c r="G57" s="22">
        <v>489808330</v>
      </c>
      <c r="H57" s="22">
        <v>319109089</v>
      </c>
      <c r="I57" s="22">
        <v>2344220766</v>
      </c>
      <c r="J57" s="22">
        <v>158478510</v>
      </c>
      <c r="K57" s="22"/>
      <c r="L57" s="22">
        <v>30406190</v>
      </c>
    </row>
    <row r="58" spans="1:12" x14ac:dyDescent="0.35">
      <c r="A58" s="22" t="s">
        <v>114</v>
      </c>
      <c r="B58" s="22" t="s">
        <v>167</v>
      </c>
      <c r="C58" s="22" t="s">
        <v>226</v>
      </c>
      <c r="D58" s="22" t="s">
        <v>227</v>
      </c>
      <c r="E58" s="22">
        <v>4266902009</v>
      </c>
      <c r="F58" s="22">
        <v>2377351220</v>
      </c>
      <c r="G58" s="22">
        <v>561072880</v>
      </c>
      <c r="H58" s="22">
        <v>390857259</v>
      </c>
      <c r="I58" s="22">
        <v>798040260</v>
      </c>
      <c r="J58" s="22">
        <v>139580390</v>
      </c>
      <c r="K58" s="22"/>
      <c r="L58" s="22"/>
    </row>
    <row r="59" spans="1:12" x14ac:dyDescent="0.35">
      <c r="A59" s="22" t="s">
        <v>114</v>
      </c>
      <c r="B59" s="22" t="s">
        <v>167</v>
      </c>
      <c r="C59" s="22" t="s">
        <v>228</v>
      </c>
      <c r="D59" s="22" t="s">
        <v>229</v>
      </c>
      <c r="E59" s="22">
        <v>1341658350</v>
      </c>
      <c r="F59" s="22">
        <v>504995640</v>
      </c>
      <c r="G59" s="22">
        <v>285195280</v>
      </c>
      <c r="H59" s="22">
        <v>131824165</v>
      </c>
      <c r="I59" s="22">
        <v>369510275</v>
      </c>
      <c r="J59" s="22">
        <v>50132990</v>
      </c>
      <c r="K59" s="22"/>
      <c r="L59" s="22"/>
    </row>
    <row r="60" spans="1:12" x14ac:dyDescent="0.35">
      <c r="A60" s="22" t="s">
        <v>114</v>
      </c>
      <c r="B60" s="22" t="s">
        <v>167</v>
      </c>
      <c r="C60" s="22" t="s">
        <v>230</v>
      </c>
      <c r="D60" s="22" t="s">
        <v>231</v>
      </c>
      <c r="E60" s="22">
        <v>2200873396</v>
      </c>
      <c r="F60" s="22">
        <v>1127947020</v>
      </c>
      <c r="G60" s="22">
        <v>639232100</v>
      </c>
      <c r="H60" s="22">
        <v>204668089</v>
      </c>
      <c r="I60" s="22">
        <v>200236247</v>
      </c>
      <c r="J60" s="22">
        <v>28789940</v>
      </c>
      <c r="K60" s="22"/>
      <c r="L60" s="22"/>
    </row>
    <row r="61" spans="1:12" x14ac:dyDescent="0.35">
      <c r="A61" s="22" t="s">
        <v>114</v>
      </c>
      <c r="B61" s="22" t="s">
        <v>167</v>
      </c>
      <c r="C61" s="22" t="s">
        <v>232</v>
      </c>
      <c r="D61" s="22" t="s">
        <v>233</v>
      </c>
      <c r="E61" s="22">
        <v>2866631396</v>
      </c>
      <c r="F61" s="22">
        <v>1872565740</v>
      </c>
      <c r="G61" s="22">
        <v>457928810</v>
      </c>
      <c r="H61" s="22">
        <v>248976419</v>
      </c>
      <c r="I61" s="22">
        <v>286812317</v>
      </c>
      <c r="J61" s="22">
        <v>348110</v>
      </c>
      <c r="K61" s="22"/>
      <c r="L61" s="22"/>
    </row>
    <row r="62" spans="1:12" x14ac:dyDescent="0.35">
      <c r="A62" s="22" t="s">
        <v>114</v>
      </c>
      <c r="B62" s="22" t="s">
        <v>167</v>
      </c>
      <c r="C62" s="22" t="s">
        <v>234</v>
      </c>
      <c r="D62" s="22" t="s">
        <v>235</v>
      </c>
      <c r="E62" s="22">
        <v>1108988808</v>
      </c>
      <c r="F62" s="22">
        <v>665991140</v>
      </c>
      <c r="G62" s="22">
        <v>149736210</v>
      </c>
      <c r="H62" s="22">
        <v>80871830</v>
      </c>
      <c r="I62" s="22">
        <v>121054588</v>
      </c>
      <c r="J62" s="22">
        <v>91335040</v>
      </c>
      <c r="K62" s="22"/>
      <c r="L62" s="22"/>
    </row>
    <row r="63" spans="1:12" x14ac:dyDescent="0.35">
      <c r="A63" s="22" t="s">
        <v>114</v>
      </c>
      <c r="B63" s="22" t="s">
        <v>167</v>
      </c>
      <c r="C63" s="22" t="s">
        <v>236</v>
      </c>
      <c r="D63" s="22" t="s">
        <v>237</v>
      </c>
      <c r="E63" s="22">
        <v>10742417778</v>
      </c>
      <c r="F63" s="22">
        <v>1820761640</v>
      </c>
      <c r="G63" s="22">
        <v>241708360</v>
      </c>
      <c r="H63" s="22">
        <v>2246105521</v>
      </c>
      <c r="I63" s="22">
        <v>6392447827</v>
      </c>
      <c r="J63" s="22">
        <v>41394430</v>
      </c>
      <c r="K63" s="22"/>
      <c r="L63" s="22"/>
    </row>
    <row r="64" spans="1:12" x14ac:dyDescent="0.35">
      <c r="A64" s="22" t="s">
        <v>114</v>
      </c>
      <c r="B64" s="22" t="s">
        <v>167</v>
      </c>
      <c r="C64" s="22" t="s">
        <v>238</v>
      </c>
      <c r="D64" s="22" t="s">
        <v>239</v>
      </c>
      <c r="E64" s="22">
        <v>288766660</v>
      </c>
      <c r="F64" s="22">
        <v>58866550</v>
      </c>
      <c r="G64" s="22">
        <v>8428610</v>
      </c>
      <c r="H64" s="22">
        <v>46443055</v>
      </c>
      <c r="I64" s="22">
        <v>154879365</v>
      </c>
      <c r="J64" s="22">
        <v>20149080</v>
      </c>
      <c r="K64" s="22"/>
      <c r="L64" s="22"/>
    </row>
    <row r="65" spans="1:12" x14ac:dyDescent="0.35">
      <c r="A65" s="22" t="s">
        <v>114</v>
      </c>
      <c r="B65" s="22" t="s">
        <v>167</v>
      </c>
      <c r="C65" s="22" t="s">
        <v>240</v>
      </c>
      <c r="D65" s="22" t="s">
        <v>241</v>
      </c>
      <c r="E65" s="22">
        <v>1539220762</v>
      </c>
      <c r="F65" s="22">
        <v>672415730</v>
      </c>
      <c r="G65" s="22">
        <v>180619300</v>
      </c>
      <c r="H65" s="22">
        <v>56177596</v>
      </c>
      <c r="I65" s="22">
        <v>571216236</v>
      </c>
      <c r="J65" s="22">
        <v>58791900</v>
      </c>
      <c r="K65" s="22"/>
      <c r="L65" s="22"/>
    </row>
    <row r="66" spans="1:12" x14ac:dyDescent="0.35">
      <c r="A66" s="22" t="s">
        <v>114</v>
      </c>
      <c r="B66" s="22" t="s">
        <v>167</v>
      </c>
      <c r="C66" s="22" t="s">
        <v>242</v>
      </c>
      <c r="D66" s="22" t="s">
        <v>243</v>
      </c>
      <c r="E66" s="22">
        <v>3102580801</v>
      </c>
      <c r="F66" s="22">
        <v>835509540</v>
      </c>
      <c r="G66" s="22">
        <v>470728510</v>
      </c>
      <c r="H66" s="22">
        <v>151505721</v>
      </c>
      <c r="I66" s="22">
        <v>1559464640</v>
      </c>
      <c r="J66" s="22">
        <v>85372390</v>
      </c>
      <c r="K66" s="22"/>
      <c r="L66" s="22"/>
    </row>
    <row r="67" spans="1:12" x14ac:dyDescent="0.35">
      <c r="A67" s="22" t="s">
        <v>114</v>
      </c>
      <c r="B67" s="22" t="s">
        <v>167</v>
      </c>
      <c r="C67" s="22" t="s">
        <v>244</v>
      </c>
      <c r="D67" s="22" t="s">
        <v>245</v>
      </c>
      <c r="E67" s="22">
        <v>2481837112</v>
      </c>
      <c r="F67" s="22">
        <v>990016080</v>
      </c>
      <c r="G67" s="22">
        <v>1027341900</v>
      </c>
      <c r="H67" s="22">
        <v>181530692</v>
      </c>
      <c r="I67" s="22">
        <v>195478040</v>
      </c>
      <c r="J67" s="22">
        <v>87470400</v>
      </c>
      <c r="K67" s="22"/>
      <c r="L67" s="22"/>
    </row>
    <row r="68" spans="1:12" x14ac:dyDescent="0.35">
      <c r="A68" s="22" t="s">
        <v>114</v>
      </c>
      <c r="B68" s="22" t="s">
        <v>167</v>
      </c>
      <c r="C68" s="22" t="s">
        <v>246</v>
      </c>
      <c r="D68" s="22" t="s">
        <v>247</v>
      </c>
      <c r="E68" s="22">
        <v>180880360</v>
      </c>
      <c r="F68" s="22">
        <v>131796960</v>
      </c>
      <c r="G68" s="22">
        <v>15763300</v>
      </c>
      <c r="H68" s="22">
        <v>9950430</v>
      </c>
      <c r="I68" s="22">
        <v>14279770</v>
      </c>
      <c r="J68" s="22">
        <v>9089900</v>
      </c>
      <c r="K68" s="22"/>
      <c r="L68" s="22"/>
    </row>
    <row r="69" spans="1:12" x14ac:dyDescent="0.35">
      <c r="A69" s="22" t="s">
        <v>114</v>
      </c>
      <c r="B69" s="22" t="s">
        <v>167</v>
      </c>
      <c r="C69" s="22" t="s">
        <v>248</v>
      </c>
      <c r="D69" s="22" t="s">
        <v>249</v>
      </c>
      <c r="E69" s="22">
        <v>6450898269</v>
      </c>
      <c r="F69" s="22">
        <v>917695440</v>
      </c>
      <c r="G69" s="22">
        <v>274359420</v>
      </c>
      <c r="H69" s="22">
        <v>1469761233</v>
      </c>
      <c r="I69" s="22">
        <v>3626839006</v>
      </c>
      <c r="J69" s="22">
        <v>162243170</v>
      </c>
      <c r="K69" s="22"/>
      <c r="L69" s="22"/>
    </row>
    <row r="70" spans="1:12" x14ac:dyDescent="0.35">
      <c r="A70" s="22" t="s">
        <v>114</v>
      </c>
      <c r="B70" s="22" t="s">
        <v>167</v>
      </c>
      <c r="C70" s="22" t="s">
        <v>250</v>
      </c>
      <c r="D70" s="22" t="s">
        <v>251</v>
      </c>
      <c r="E70" s="22">
        <v>18651290445</v>
      </c>
      <c r="F70" s="22">
        <v>1295432560</v>
      </c>
      <c r="G70" s="22">
        <v>526830230</v>
      </c>
      <c r="H70" s="22">
        <v>3298000611</v>
      </c>
      <c r="I70" s="22">
        <v>13220610954</v>
      </c>
      <c r="J70" s="22">
        <v>152119160</v>
      </c>
      <c r="K70" s="22"/>
      <c r="L70" s="22">
        <v>158296930</v>
      </c>
    </row>
    <row r="71" spans="1:12" x14ac:dyDescent="0.35">
      <c r="A71" s="22" t="s">
        <v>114</v>
      </c>
      <c r="B71" s="22" t="s">
        <v>167</v>
      </c>
      <c r="C71" s="22" t="s">
        <v>252</v>
      </c>
      <c r="D71" s="22" t="s">
        <v>253</v>
      </c>
      <c r="E71" s="22">
        <v>2723936458</v>
      </c>
      <c r="F71" s="22">
        <v>1439526690</v>
      </c>
      <c r="G71" s="22">
        <v>961405870</v>
      </c>
      <c r="H71" s="22">
        <v>148623347</v>
      </c>
      <c r="I71" s="22">
        <v>124490581</v>
      </c>
      <c r="J71" s="22">
        <v>49889970</v>
      </c>
      <c r="K71" s="22"/>
      <c r="L71" s="22"/>
    </row>
    <row r="72" spans="1:12" x14ac:dyDescent="0.35">
      <c r="A72" s="22" t="s">
        <v>114</v>
      </c>
      <c r="B72" s="22" t="s">
        <v>167</v>
      </c>
      <c r="C72" s="22" t="s">
        <v>254</v>
      </c>
      <c r="D72" s="22" t="s">
        <v>255</v>
      </c>
      <c r="E72" s="22">
        <v>691091054</v>
      </c>
      <c r="F72" s="22">
        <v>247039110</v>
      </c>
      <c r="G72" s="22">
        <v>55746080</v>
      </c>
      <c r="H72" s="22">
        <v>35185390</v>
      </c>
      <c r="I72" s="22">
        <v>296412774</v>
      </c>
      <c r="J72" s="22">
        <v>56707700</v>
      </c>
      <c r="K72" s="22"/>
      <c r="L72" s="22"/>
    </row>
    <row r="73" spans="1:12" x14ac:dyDescent="0.35">
      <c r="A73" s="22" t="s">
        <v>114</v>
      </c>
      <c r="B73" s="22" t="s">
        <v>167</v>
      </c>
      <c r="C73" s="22" t="s">
        <v>256</v>
      </c>
      <c r="D73" s="22" t="s">
        <v>257</v>
      </c>
      <c r="E73" s="22">
        <v>539273920</v>
      </c>
      <c r="F73" s="22">
        <v>147470370</v>
      </c>
      <c r="G73" s="22">
        <v>84535350</v>
      </c>
      <c r="H73" s="22">
        <v>73170112</v>
      </c>
      <c r="I73" s="22">
        <v>169635188</v>
      </c>
      <c r="J73" s="22">
        <v>64462900</v>
      </c>
      <c r="K73" s="22"/>
      <c r="L73" s="22"/>
    </row>
    <row r="74" spans="1:12" x14ac:dyDescent="0.35">
      <c r="A74" s="22" t="s">
        <v>114</v>
      </c>
      <c r="B74" s="22" t="s">
        <v>167</v>
      </c>
      <c r="C74" s="22" t="s">
        <v>258</v>
      </c>
      <c r="D74" s="22" t="s">
        <v>259</v>
      </c>
      <c r="E74" s="22">
        <v>231729689</v>
      </c>
      <c r="F74" s="22">
        <v>46484460</v>
      </c>
      <c r="G74" s="22">
        <v>41700950</v>
      </c>
      <c r="H74" s="22">
        <v>67186748</v>
      </c>
      <c r="I74" s="22">
        <v>56220150</v>
      </c>
      <c r="J74" s="22">
        <v>20137381</v>
      </c>
      <c r="K74" s="22"/>
      <c r="L74" s="22"/>
    </row>
    <row r="75" spans="1:12" x14ac:dyDescent="0.35">
      <c r="A75" s="22" t="s">
        <v>114</v>
      </c>
      <c r="B75" s="22" t="s">
        <v>167</v>
      </c>
      <c r="C75" s="22" t="s">
        <v>260</v>
      </c>
      <c r="D75" s="22" t="s">
        <v>261</v>
      </c>
      <c r="E75" s="22">
        <v>1879412933</v>
      </c>
      <c r="F75" s="22">
        <v>425157970</v>
      </c>
      <c r="G75" s="22">
        <v>416906580</v>
      </c>
      <c r="H75" s="22">
        <v>100081107</v>
      </c>
      <c r="I75" s="22">
        <v>862725386</v>
      </c>
      <c r="J75" s="22">
        <v>73333620</v>
      </c>
      <c r="K75" s="22"/>
      <c r="L75" s="22">
        <v>1208270</v>
      </c>
    </row>
    <row r="76" spans="1:12" x14ac:dyDescent="0.35">
      <c r="A76" s="22" t="s">
        <v>114</v>
      </c>
      <c r="B76" s="22" t="s">
        <v>167</v>
      </c>
      <c r="C76" s="22" t="s">
        <v>262</v>
      </c>
      <c r="D76" s="22" t="s">
        <v>263</v>
      </c>
      <c r="E76" s="22">
        <v>755514058</v>
      </c>
      <c r="F76" s="22">
        <v>377658910</v>
      </c>
      <c r="G76" s="22">
        <v>118956640</v>
      </c>
      <c r="H76" s="22">
        <v>45358359</v>
      </c>
      <c r="I76" s="22">
        <v>111614949</v>
      </c>
      <c r="J76" s="22">
        <v>101925200</v>
      </c>
      <c r="K76" s="22"/>
      <c r="L76" s="22"/>
    </row>
    <row r="77" spans="1:12" x14ac:dyDescent="0.35">
      <c r="A77" s="22" t="s">
        <v>114</v>
      </c>
      <c r="B77" s="22" t="s">
        <v>167</v>
      </c>
      <c r="C77" s="22" t="s">
        <v>264</v>
      </c>
      <c r="D77" s="22" t="s">
        <v>265</v>
      </c>
      <c r="E77" s="22">
        <v>1492991320</v>
      </c>
      <c r="F77" s="22">
        <v>488536980</v>
      </c>
      <c r="G77" s="22">
        <v>142015440</v>
      </c>
      <c r="H77" s="22">
        <v>89301029</v>
      </c>
      <c r="I77" s="22">
        <v>647670031</v>
      </c>
      <c r="J77" s="22">
        <v>125467840</v>
      </c>
      <c r="K77" s="22"/>
      <c r="L77" s="22"/>
    </row>
    <row r="78" spans="1:12" x14ac:dyDescent="0.35">
      <c r="A78" s="22" t="s">
        <v>114</v>
      </c>
      <c r="B78" s="22" t="s">
        <v>167</v>
      </c>
      <c r="C78" s="22" t="s">
        <v>266</v>
      </c>
      <c r="D78" s="22" t="s">
        <v>267</v>
      </c>
      <c r="E78" s="22">
        <v>7360527926</v>
      </c>
      <c r="F78" s="22">
        <v>784569190</v>
      </c>
      <c r="G78" s="22">
        <v>1464094590</v>
      </c>
      <c r="H78" s="22">
        <v>1179870497</v>
      </c>
      <c r="I78" s="22">
        <v>3853471839</v>
      </c>
      <c r="J78" s="22">
        <v>78521810</v>
      </c>
      <c r="K78" s="22"/>
      <c r="L78" s="22"/>
    </row>
    <row r="79" spans="1:12" x14ac:dyDescent="0.35">
      <c r="A79" s="22" t="s">
        <v>114</v>
      </c>
      <c r="B79" s="22" t="s">
        <v>167</v>
      </c>
      <c r="C79" s="22" t="s">
        <v>268</v>
      </c>
      <c r="D79" s="22" t="s">
        <v>269</v>
      </c>
      <c r="E79" s="22">
        <v>2106097715</v>
      </c>
      <c r="F79" s="22">
        <v>739466460</v>
      </c>
      <c r="G79" s="22">
        <v>323853870</v>
      </c>
      <c r="H79" s="22">
        <v>218918383</v>
      </c>
      <c r="I79" s="22">
        <v>645819222</v>
      </c>
      <c r="J79" s="22">
        <v>178039780</v>
      </c>
      <c r="K79" s="22"/>
      <c r="L79" s="22"/>
    </row>
    <row r="80" spans="1:12" x14ac:dyDescent="0.35">
      <c r="A80" s="22" t="s">
        <v>114</v>
      </c>
      <c r="B80" s="22" t="s">
        <v>167</v>
      </c>
      <c r="C80" s="22" t="s">
        <v>270</v>
      </c>
      <c r="D80" s="22" t="s">
        <v>271</v>
      </c>
      <c r="E80" s="22">
        <v>816604186</v>
      </c>
      <c r="F80" s="22">
        <v>328465860</v>
      </c>
      <c r="G80" s="22">
        <v>27541250</v>
      </c>
      <c r="H80" s="22">
        <v>41588615</v>
      </c>
      <c r="I80" s="22">
        <v>371985009</v>
      </c>
      <c r="J80" s="22">
        <v>47023452</v>
      </c>
      <c r="K80" s="22"/>
      <c r="L80" s="22"/>
    </row>
    <row r="81" spans="1:12" x14ac:dyDescent="0.35">
      <c r="A81" s="22" t="s">
        <v>114</v>
      </c>
      <c r="B81" s="22" t="s">
        <v>167</v>
      </c>
      <c r="C81" s="22" t="s">
        <v>272</v>
      </c>
      <c r="D81" s="22" t="s">
        <v>273</v>
      </c>
      <c r="E81" s="22">
        <v>650920786</v>
      </c>
      <c r="F81" s="22">
        <v>166722990</v>
      </c>
      <c r="G81" s="22">
        <v>48407970</v>
      </c>
      <c r="H81" s="22">
        <v>24261136</v>
      </c>
      <c r="I81" s="22">
        <v>322874720</v>
      </c>
      <c r="J81" s="22">
        <v>88653970</v>
      </c>
      <c r="K81" s="22"/>
      <c r="L81" s="22"/>
    </row>
    <row r="82" spans="1:12" x14ac:dyDescent="0.35">
      <c r="A82" s="22" t="s">
        <v>114</v>
      </c>
      <c r="B82" s="22" t="s">
        <v>167</v>
      </c>
      <c r="C82" s="22" t="s">
        <v>274</v>
      </c>
      <c r="D82" s="22" t="s">
        <v>275</v>
      </c>
      <c r="E82" s="22">
        <v>2631636992</v>
      </c>
      <c r="F82" s="22">
        <v>789339230</v>
      </c>
      <c r="G82" s="22">
        <v>303671800</v>
      </c>
      <c r="H82" s="22">
        <v>310388597</v>
      </c>
      <c r="I82" s="22">
        <v>1043593665</v>
      </c>
      <c r="J82" s="22">
        <v>184643700</v>
      </c>
      <c r="K82" s="22"/>
      <c r="L82" s="22"/>
    </row>
    <row r="83" spans="1:12" x14ac:dyDescent="0.35">
      <c r="A83" s="22" t="s">
        <v>114</v>
      </c>
      <c r="B83" s="22" t="s">
        <v>167</v>
      </c>
      <c r="C83" s="22" t="s">
        <v>276</v>
      </c>
      <c r="D83" s="22" t="s">
        <v>277</v>
      </c>
      <c r="E83" s="22">
        <v>1589083613</v>
      </c>
      <c r="F83" s="22">
        <v>724073160</v>
      </c>
      <c r="G83" s="22">
        <v>89880780</v>
      </c>
      <c r="H83" s="22">
        <v>78882296</v>
      </c>
      <c r="I83" s="22">
        <v>491911747</v>
      </c>
      <c r="J83" s="22">
        <v>204335630</v>
      </c>
      <c r="K83" s="22"/>
      <c r="L83" s="22"/>
    </row>
    <row r="84" spans="1:12" x14ac:dyDescent="0.35">
      <c r="A84" s="22" t="s">
        <v>114</v>
      </c>
      <c r="B84" s="22" t="s">
        <v>167</v>
      </c>
      <c r="C84" s="22" t="s">
        <v>278</v>
      </c>
      <c r="D84" s="22" t="s">
        <v>279</v>
      </c>
      <c r="E84" s="22">
        <v>2076383268</v>
      </c>
      <c r="F84" s="22">
        <v>899831480</v>
      </c>
      <c r="G84" s="22">
        <v>226957090</v>
      </c>
      <c r="H84" s="22">
        <v>297036910</v>
      </c>
      <c r="I84" s="22">
        <v>561816108</v>
      </c>
      <c r="J84" s="22">
        <v>90741680</v>
      </c>
      <c r="K84" s="22"/>
      <c r="L84" s="22"/>
    </row>
    <row r="85" spans="1:12" x14ac:dyDescent="0.35">
      <c r="A85" s="22" t="s">
        <v>114</v>
      </c>
      <c r="B85" s="22" t="s">
        <v>167</v>
      </c>
      <c r="C85" s="22" t="s">
        <v>280</v>
      </c>
      <c r="D85" s="22" t="s">
        <v>281</v>
      </c>
      <c r="E85" s="22">
        <v>702878889</v>
      </c>
      <c r="F85" s="22">
        <v>198448510</v>
      </c>
      <c r="G85" s="22">
        <v>33117030</v>
      </c>
      <c r="H85" s="22">
        <v>32583763</v>
      </c>
      <c r="I85" s="22">
        <v>283857176</v>
      </c>
      <c r="J85" s="22">
        <v>154872410</v>
      </c>
      <c r="K85" s="22"/>
      <c r="L85" s="22"/>
    </row>
    <row r="86" spans="1:12" x14ac:dyDescent="0.35">
      <c r="A86" s="22" t="s">
        <v>114</v>
      </c>
      <c r="B86" s="22" t="s">
        <v>167</v>
      </c>
      <c r="C86" s="22" t="s">
        <v>282</v>
      </c>
      <c r="D86" s="22" t="s">
        <v>283</v>
      </c>
      <c r="E86" s="22">
        <v>1045408486</v>
      </c>
      <c r="F86" s="22">
        <v>122334300</v>
      </c>
      <c r="G86" s="22">
        <v>9295050</v>
      </c>
      <c r="H86" s="22">
        <v>43665519</v>
      </c>
      <c r="I86" s="22">
        <v>770644637</v>
      </c>
      <c r="J86" s="22">
        <v>99468980</v>
      </c>
      <c r="K86" s="22"/>
      <c r="L86" s="22"/>
    </row>
    <row r="87" spans="1:12" x14ac:dyDescent="0.35">
      <c r="A87" s="22" t="s">
        <v>114</v>
      </c>
      <c r="B87" s="22" t="s">
        <v>167</v>
      </c>
      <c r="C87" s="22" t="s">
        <v>284</v>
      </c>
      <c r="D87" s="22" t="s">
        <v>285</v>
      </c>
      <c r="E87" s="22">
        <v>2867633621</v>
      </c>
      <c r="F87" s="22">
        <v>553710890</v>
      </c>
      <c r="G87" s="22">
        <v>179216470</v>
      </c>
      <c r="H87" s="22">
        <v>116586850</v>
      </c>
      <c r="I87" s="22">
        <v>1926327901</v>
      </c>
      <c r="J87" s="22">
        <v>91791510</v>
      </c>
      <c r="K87" s="22"/>
      <c r="L87" s="22"/>
    </row>
    <row r="88" spans="1:12" x14ac:dyDescent="0.35">
      <c r="A88" s="22" t="s">
        <v>114</v>
      </c>
      <c r="B88" s="22" t="s">
        <v>167</v>
      </c>
      <c r="C88" s="22" t="s">
        <v>286</v>
      </c>
      <c r="D88" s="22" t="s">
        <v>287</v>
      </c>
      <c r="E88" s="22">
        <v>4222090139</v>
      </c>
      <c r="F88" s="22">
        <v>1487836980</v>
      </c>
      <c r="G88" s="22">
        <v>749045090</v>
      </c>
      <c r="H88" s="22">
        <v>579581280</v>
      </c>
      <c r="I88" s="22">
        <v>1205772059</v>
      </c>
      <c r="J88" s="22">
        <v>199854730</v>
      </c>
      <c r="K88" s="22"/>
      <c r="L88" s="22"/>
    </row>
    <row r="89" spans="1:12" x14ac:dyDescent="0.35">
      <c r="A89" s="22" t="s">
        <v>114</v>
      </c>
      <c r="B89" s="22" t="s">
        <v>167</v>
      </c>
      <c r="C89" s="22" t="s">
        <v>288</v>
      </c>
      <c r="D89" s="22" t="s">
        <v>289</v>
      </c>
      <c r="E89" s="22">
        <v>1501990097</v>
      </c>
      <c r="F89" s="22">
        <v>615639010</v>
      </c>
      <c r="G89" s="22">
        <v>60619940</v>
      </c>
      <c r="H89" s="22">
        <v>63098797</v>
      </c>
      <c r="I89" s="22">
        <v>618887000</v>
      </c>
      <c r="J89" s="22">
        <v>143745350</v>
      </c>
      <c r="K89" s="22"/>
      <c r="L89" s="22"/>
    </row>
    <row r="90" spans="1:12" x14ac:dyDescent="0.35">
      <c r="A90" s="22" t="s">
        <v>114</v>
      </c>
      <c r="B90" s="22" t="s">
        <v>167</v>
      </c>
      <c r="C90" s="22" t="s">
        <v>290</v>
      </c>
      <c r="D90" s="22" t="s">
        <v>291</v>
      </c>
      <c r="E90" s="22">
        <v>2354862830</v>
      </c>
      <c r="F90" s="22">
        <v>798472710</v>
      </c>
      <c r="G90" s="22">
        <v>611715140</v>
      </c>
      <c r="H90" s="22">
        <v>237861201</v>
      </c>
      <c r="I90" s="22">
        <v>691454779</v>
      </c>
      <c r="J90" s="22">
        <v>15359000</v>
      </c>
      <c r="K90" s="22"/>
      <c r="L90" s="22"/>
    </row>
    <row r="91" spans="1:12" x14ac:dyDescent="0.35">
      <c r="A91" s="22" t="s">
        <v>114</v>
      </c>
      <c r="B91" s="22" t="s">
        <v>167</v>
      </c>
      <c r="C91" s="22" t="s">
        <v>292</v>
      </c>
      <c r="D91" s="22" t="s">
        <v>293</v>
      </c>
      <c r="E91" s="22">
        <v>9599560131</v>
      </c>
      <c r="F91" s="22">
        <v>4612476410</v>
      </c>
      <c r="G91" s="22">
        <v>2783976850</v>
      </c>
      <c r="H91" s="22">
        <v>738095410</v>
      </c>
      <c r="I91" s="22">
        <v>1425744171</v>
      </c>
      <c r="J91" s="22">
        <v>39267290</v>
      </c>
      <c r="K91" s="22"/>
      <c r="L91" s="22"/>
    </row>
    <row r="92" spans="1:12" x14ac:dyDescent="0.35">
      <c r="A92" s="22" t="s">
        <v>114</v>
      </c>
      <c r="B92" s="22" t="s">
        <v>294</v>
      </c>
      <c r="C92" s="22" t="s">
        <v>295</v>
      </c>
      <c r="D92" s="22" t="s">
        <v>296</v>
      </c>
      <c r="E92" s="22">
        <v>371984597</v>
      </c>
      <c r="F92" s="22">
        <v>5339470</v>
      </c>
      <c r="G92" s="22">
        <v>391120</v>
      </c>
      <c r="H92" s="22">
        <v>94342283</v>
      </c>
      <c r="I92" s="22">
        <v>271890864</v>
      </c>
      <c r="J92" s="22">
        <v>20860</v>
      </c>
      <c r="K92" s="22"/>
      <c r="L92" s="22"/>
    </row>
    <row r="93" spans="1:12" x14ac:dyDescent="0.35">
      <c r="A93" s="22" t="s">
        <v>114</v>
      </c>
      <c r="B93" s="22" t="s">
        <v>294</v>
      </c>
      <c r="C93" s="22" t="s">
        <v>297</v>
      </c>
      <c r="D93" s="22" t="s">
        <v>298</v>
      </c>
      <c r="E93" s="22">
        <v>3124603482</v>
      </c>
      <c r="F93" s="22">
        <v>10442610</v>
      </c>
      <c r="G93" s="22"/>
      <c r="H93" s="22">
        <v>1236080619</v>
      </c>
      <c r="I93" s="22">
        <v>1878080253</v>
      </c>
      <c r="J93" s="22"/>
      <c r="K93" s="22"/>
      <c r="L93" s="22"/>
    </row>
    <row r="94" spans="1:12" x14ac:dyDescent="0.35">
      <c r="A94" s="22" t="s">
        <v>114</v>
      </c>
      <c r="B94" s="22" t="s">
        <v>294</v>
      </c>
      <c r="C94" s="22" t="s">
        <v>299</v>
      </c>
      <c r="D94" s="22" t="s">
        <v>300</v>
      </c>
      <c r="E94" s="22">
        <v>521359552</v>
      </c>
      <c r="F94" s="22">
        <v>6387190</v>
      </c>
      <c r="G94" s="22">
        <v>1323980</v>
      </c>
      <c r="H94" s="22">
        <v>121612778</v>
      </c>
      <c r="I94" s="22">
        <v>391918304</v>
      </c>
      <c r="J94" s="22">
        <v>117300</v>
      </c>
      <c r="K94" s="22"/>
      <c r="L94" s="22"/>
    </row>
    <row r="95" spans="1:12" x14ac:dyDescent="0.35">
      <c r="A95" s="22" t="s">
        <v>114</v>
      </c>
      <c r="B95" s="22" t="s">
        <v>294</v>
      </c>
      <c r="C95" s="22" t="s">
        <v>301</v>
      </c>
      <c r="D95" s="22" t="s">
        <v>302</v>
      </c>
      <c r="E95" s="22">
        <v>78865947</v>
      </c>
      <c r="F95" s="22">
        <v>1749300</v>
      </c>
      <c r="G95" s="22">
        <v>805750</v>
      </c>
      <c r="H95" s="22">
        <v>13815077</v>
      </c>
      <c r="I95" s="22">
        <v>62485290</v>
      </c>
      <c r="J95" s="22">
        <v>10530</v>
      </c>
      <c r="K95" s="22"/>
      <c r="L95" s="22"/>
    </row>
    <row r="96" spans="1:12" x14ac:dyDescent="0.35">
      <c r="A96" s="22" t="s">
        <v>114</v>
      </c>
      <c r="B96" s="22" t="s">
        <v>294</v>
      </c>
      <c r="C96" s="22" t="s">
        <v>303</v>
      </c>
      <c r="D96" s="22" t="s">
        <v>304</v>
      </c>
      <c r="E96" s="22">
        <v>119332317</v>
      </c>
      <c r="F96" s="22">
        <v>2648740</v>
      </c>
      <c r="G96" s="22">
        <v>3953100</v>
      </c>
      <c r="H96" s="22">
        <v>25486813</v>
      </c>
      <c r="I96" s="22">
        <v>87145574</v>
      </c>
      <c r="J96" s="22">
        <v>98090</v>
      </c>
      <c r="K96" s="22"/>
      <c r="L96" s="22"/>
    </row>
    <row r="97" spans="1:12" x14ac:dyDescent="0.35">
      <c r="A97" s="22" t="s">
        <v>114</v>
      </c>
      <c r="B97" s="22" t="s">
        <v>294</v>
      </c>
      <c r="C97" s="22" t="s">
        <v>305</v>
      </c>
      <c r="D97" s="22" t="s">
        <v>306</v>
      </c>
      <c r="E97" s="22">
        <v>292460327</v>
      </c>
      <c r="F97" s="22">
        <v>3958330</v>
      </c>
      <c r="G97" s="22">
        <v>758560</v>
      </c>
      <c r="H97" s="22">
        <v>65997275</v>
      </c>
      <c r="I97" s="22">
        <v>221687962</v>
      </c>
      <c r="J97" s="22">
        <v>58200</v>
      </c>
      <c r="K97" s="22"/>
      <c r="L97" s="22"/>
    </row>
    <row r="98" spans="1:12" x14ac:dyDescent="0.35">
      <c r="A98" s="22" t="s">
        <v>114</v>
      </c>
      <c r="B98" s="22" t="s">
        <v>294</v>
      </c>
      <c r="C98" s="22" t="s">
        <v>307</v>
      </c>
      <c r="D98" s="22" t="s">
        <v>308</v>
      </c>
      <c r="E98" s="22">
        <v>106532532</v>
      </c>
      <c r="F98" s="22">
        <v>1373690</v>
      </c>
      <c r="G98" s="22">
        <v>410810</v>
      </c>
      <c r="H98" s="22">
        <v>12800696</v>
      </c>
      <c r="I98" s="22">
        <v>91893906</v>
      </c>
      <c r="J98" s="22">
        <v>53430</v>
      </c>
      <c r="K98" s="22"/>
      <c r="L98" s="22"/>
    </row>
    <row r="99" spans="1:12" x14ac:dyDescent="0.35">
      <c r="A99" s="22" t="s">
        <v>114</v>
      </c>
      <c r="B99" s="22" t="s">
        <v>294</v>
      </c>
      <c r="C99" s="22" t="s">
        <v>309</v>
      </c>
      <c r="D99" s="22" t="s">
        <v>310</v>
      </c>
      <c r="E99" s="22">
        <v>391936345</v>
      </c>
      <c r="F99" s="22">
        <v>2992810</v>
      </c>
      <c r="G99" s="22"/>
      <c r="H99" s="22">
        <v>38120779</v>
      </c>
      <c r="I99" s="22">
        <v>350815256</v>
      </c>
      <c r="J99" s="22">
        <v>7500</v>
      </c>
      <c r="K99" s="22"/>
      <c r="L99" s="22"/>
    </row>
    <row r="100" spans="1:12" x14ac:dyDescent="0.35">
      <c r="A100" s="22" t="s">
        <v>114</v>
      </c>
      <c r="B100" s="22" t="s">
        <v>294</v>
      </c>
      <c r="C100" s="22" t="s">
        <v>311</v>
      </c>
      <c r="D100" s="22" t="s">
        <v>312</v>
      </c>
      <c r="E100" s="22">
        <v>1331966052</v>
      </c>
      <c r="F100" s="22">
        <v>13898630</v>
      </c>
      <c r="G100" s="22">
        <v>6861130</v>
      </c>
      <c r="H100" s="22">
        <v>139287313</v>
      </c>
      <c r="I100" s="22">
        <v>1171834509</v>
      </c>
      <c r="J100" s="22">
        <v>84470</v>
      </c>
      <c r="K100" s="22"/>
      <c r="L100" s="22"/>
    </row>
    <row r="101" spans="1:12" x14ac:dyDescent="0.35">
      <c r="A101" s="22" t="s">
        <v>114</v>
      </c>
      <c r="B101" s="22" t="s">
        <v>294</v>
      </c>
      <c r="C101" s="22" t="s">
        <v>313</v>
      </c>
      <c r="D101" s="22" t="s">
        <v>314</v>
      </c>
      <c r="E101" s="22">
        <v>151045136</v>
      </c>
      <c r="F101" s="22">
        <v>1677740</v>
      </c>
      <c r="G101" s="22">
        <v>46450</v>
      </c>
      <c r="H101" s="22">
        <v>4340378</v>
      </c>
      <c r="I101" s="22">
        <v>144818468</v>
      </c>
      <c r="J101" s="22">
        <v>162100</v>
      </c>
      <c r="K101" s="22"/>
      <c r="L101" s="22"/>
    </row>
    <row r="102" spans="1:12" x14ac:dyDescent="0.35">
      <c r="A102" s="22" t="s">
        <v>114</v>
      </c>
      <c r="B102" s="22" t="s">
        <v>294</v>
      </c>
      <c r="C102" s="22" t="s">
        <v>315</v>
      </c>
      <c r="D102" s="22" t="s">
        <v>316</v>
      </c>
      <c r="E102" s="22">
        <v>974638802</v>
      </c>
      <c r="F102" s="22">
        <v>12770340</v>
      </c>
      <c r="G102" s="22">
        <v>188580</v>
      </c>
      <c r="H102" s="22">
        <v>361216573</v>
      </c>
      <c r="I102" s="22">
        <v>600312449</v>
      </c>
      <c r="J102" s="22">
        <v>150860</v>
      </c>
      <c r="K102" s="22"/>
      <c r="L102" s="22"/>
    </row>
    <row r="103" spans="1:12" x14ac:dyDescent="0.35">
      <c r="A103" s="22" t="s">
        <v>114</v>
      </c>
      <c r="B103" s="22" t="s">
        <v>294</v>
      </c>
      <c r="C103" s="22" t="s">
        <v>317</v>
      </c>
      <c r="D103" s="22" t="s">
        <v>318</v>
      </c>
      <c r="E103" s="22">
        <v>174482008</v>
      </c>
      <c r="F103" s="22">
        <v>2986680</v>
      </c>
      <c r="G103" s="22">
        <v>2259780</v>
      </c>
      <c r="H103" s="22">
        <v>40930945</v>
      </c>
      <c r="I103" s="22">
        <v>128240383</v>
      </c>
      <c r="J103" s="22">
        <v>64220</v>
      </c>
      <c r="K103" s="22"/>
      <c r="L103" s="22"/>
    </row>
    <row r="104" spans="1:12" x14ac:dyDescent="0.35">
      <c r="A104" s="22" t="s">
        <v>114</v>
      </c>
      <c r="B104" s="22" t="s">
        <v>294</v>
      </c>
      <c r="C104" s="22" t="s">
        <v>319</v>
      </c>
      <c r="D104" s="22" t="s">
        <v>320</v>
      </c>
      <c r="E104" s="22">
        <v>109009252</v>
      </c>
      <c r="F104" s="22">
        <v>2521090</v>
      </c>
      <c r="G104" s="22">
        <v>2056150</v>
      </c>
      <c r="H104" s="22">
        <v>8805652</v>
      </c>
      <c r="I104" s="22">
        <v>95549550</v>
      </c>
      <c r="J104" s="22">
        <v>76810</v>
      </c>
      <c r="K104" s="22"/>
      <c r="L104" s="22"/>
    </row>
    <row r="105" spans="1:12" x14ac:dyDescent="0.35">
      <c r="A105" s="22" t="s">
        <v>114</v>
      </c>
      <c r="B105" s="22" t="s">
        <v>294</v>
      </c>
      <c r="C105" s="22" t="s">
        <v>321</v>
      </c>
      <c r="D105" s="22" t="s">
        <v>322</v>
      </c>
      <c r="E105" s="22">
        <v>151941381</v>
      </c>
      <c r="F105" s="22">
        <v>4405900</v>
      </c>
      <c r="G105" s="22">
        <v>420270</v>
      </c>
      <c r="H105" s="22">
        <v>12134560</v>
      </c>
      <c r="I105" s="22">
        <v>134578851</v>
      </c>
      <c r="J105" s="22">
        <v>401800</v>
      </c>
      <c r="K105" s="22"/>
      <c r="L105" s="22"/>
    </row>
    <row r="106" spans="1:12" x14ac:dyDescent="0.35">
      <c r="A106" s="22" t="s">
        <v>114</v>
      </c>
      <c r="B106" s="22" t="s">
        <v>294</v>
      </c>
      <c r="C106" s="22" t="s">
        <v>323</v>
      </c>
      <c r="D106" s="22" t="s">
        <v>324</v>
      </c>
      <c r="E106" s="22">
        <v>269867742</v>
      </c>
      <c r="F106" s="22">
        <v>2798890</v>
      </c>
      <c r="G106" s="22">
        <v>60000</v>
      </c>
      <c r="H106" s="22">
        <v>41588911</v>
      </c>
      <c r="I106" s="22">
        <v>225261941</v>
      </c>
      <c r="J106" s="22">
        <v>158000</v>
      </c>
      <c r="K106" s="22"/>
      <c r="L106" s="22"/>
    </row>
    <row r="107" spans="1:12" x14ac:dyDescent="0.35">
      <c r="A107" s="22" t="s">
        <v>114</v>
      </c>
      <c r="B107" s="22" t="s">
        <v>294</v>
      </c>
      <c r="C107" s="22" t="s">
        <v>325</v>
      </c>
      <c r="D107" s="22" t="s">
        <v>326</v>
      </c>
      <c r="E107" s="22">
        <v>7540439399</v>
      </c>
      <c r="F107" s="22">
        <v>48572990</v>
      </c>
      <c r="G107" s="22">
        <v>62800</v>
      </c>
      <c r="H107" s="22">
        <v>1061466116</v>
      </c>
      <c r="I107" s="22">
        <v>6430337493</v>
      </c>
      <c r="J107" s="22"/>
      <c r="K107" s="22"/>
      <c r="L107" s="22"/>
    </row>
    <row r="108" spans="1:12" x14ac:dyDescent="0.35">
      <c r="A108" s="22" t="s">
        <v>114</v>
      </c>
      <c r="B108" s="22" t="s">
        <v>294</v>
      </c>
      <c r="C108" s="22" t="s">
        <v>327</v>
      </c>
      <c r="D108" s="22" t="s">
        <v>328</v>
      </c>
      <c r="E108" s="22">
        <v>337117376</v>
      </c>
      <c r="F108" s="22">
        <v>4741380</v>
      </c>
      <c r="G108" s="22">
        <v>248110</v>
      </c>
      <c r="H108" s="22">
        <v>37432233</v>
      </c>
      <c r="I108" s="22">
        <v>294622653</v>
      </c>
      <c r="J108" s="22">
        <v>73000</v>
      </c>
      <c r="K108" s="22"/>
      <c r="L108" s="22"/>
    </row>
    <row r="109" spans="1:12" x14ac:dyDescent="0.35">
      <c r="A109" s="22" t="s">
        <v>114</v>
      </c>
      <c r="B109" s="22" t="s">
        <v>294</v>
      </c>
      <c r="C109" s="22" t="s">
        <v>329</v>
      </c>
      <c r="D109" s="22" t="s">
        <v>330</v>
      </c>
      <c r="E109" s="22">
        <v>635445989</v>
      </c>
      <c r="F109" s="22">
        <v>10405140</v>
      </c>
      <c r="G109" s="22">
        <v>17300</v>
      </c>
      <c r="H109" s="22">
        <v>54649444</v>
      </c>
      <c r="I109" s="22">
        <v>570020885</v>
      </c>
      <c r="J109" s="22">
        <v>353220</v>
      </c>
      <c r="K109" s="22"/>
      <c r="L109" s="22"/>
    </row>
    <row r="110" spans="1:12" x14ac:dyDescent="0.35">
      <c r="A110" s="22" t="s">
        <v>114</v>
      </c>
      <c r="B110" s="22" t="s">
        <v>294</v>
      </c>
      <c r="C110" s="22" t="s">
        <v>331</v>
      </c>
      <c r="D110" s="22" t="s">
        <v>332</v>
      </c>
      <c r="E110" s="22">
        <v>76958453</v>
      </c>
      <c r="F110" s="22">
        <v>1456300</v>
      </c>
      <c r="G110" s="22">
        <v>66160</v>
      </c>
      <c r="H110" s="22">
        <v>12308750</v>
      </c>
      <c r="I110" s="22">
        <v>63100783</v>
      </c>
      <c r="J110" s="22">
        <v>26460</v>
      </c>
      <c r="K110" s="22"/>
      <c r="L110" s="22"/>
    </row>
    <row r="111" spans="1:12" x14ac:dyDescent="0.35">
      <c r="A111" s="22" t="s">
        <v>114</v>
      </c>
      <c r="B111" s="22" t="s">
        <v>294</v>
      </c>
      <c r="C111" s="22" t="s">
        <v>333</v>
      </c>
      <c r="D111" s="22" t="s">
        <v>334</v>
      </c>
      <c r="E111" s="22">
        <v>426931632</v>
      </c>
      <c r="F111" s="22">
        <v>6870360</v>
      </c>
      <c r="G111" s="22">
        <v>1226350</v>
      </c>
      <c r="H111" s="22">
        <v>71349591</v>
      </c>
      <c r="I111" s="22">
        <v>347330191</v>
      </c>
      <c r="J111" s="22">
        <v>155140</v>
      </c>
      <c r="K111" s="22"/>
      <c r="L111" s="22"/>
    </row>
    <row r="112" spans="1:12" x14ac:dyDescent="0.35">
      <c r="A112" s="22" t="s">
        <v>114</v>
      </c>
      <c r="B112" s="22" t="s">
        <v>294</v>
      </c>
      <c r="C112" s="22" t="s">
        <v>335</v>
      </c>
      <c r="D112" s="22" t="s">
        <v>336</v>
      </c>
      <c r="E112" s="22">
        <v>1004650914</v>
      </c>
      <c r="F112" s="22">
        <v>8856820</v>
      </c>
      <c r="G112" s="22">
        <v>2321640</v>
      </c>
      <c r="H112" s="22">
        <v>107930263</v>
      </c>
      <c r="I112" s="22">
        <v>885110341</v>
      </c>
      <c r="J112" s="22">
        <v>431850</v>
      </c>
      <c r="K112" s="22"/>
      <c r="L112" s="22"/>
    </row>
    <row r="113" spans="1:12" x14ac:dyDescent="0.35">
      <c r="A113" s="22" t="s">
        <v>114</v>
      </c>
      <c r="B113" s="22" t="s">
        <v>294</v>
      </c>
      <c r="C113" s="22" t="s">
        <v>337</v>
      </c>
      <c r="D113" s="22" t="s">
        <v>338</v>
      </c>
      <c r="E113" s="22">
        <v>265134097</v>
      </c>
      <c r="F113" s="22">
        <v>2611720</v>
      </c>
      <c r="G113" s="22">
        <v>17700</v>
      </c>
      <c r="H113" s="22">
        <v>9785109</v>
      </c>
      <c r="I113" s="22">
        <v>252678808</v>
      </c>
      <c r="J113" s="22">
        <v>40760</v>
      </c>
      <c r="K113" s="22"/>
      <c r="L113" s="22"/>
    </row>
    <row r="114" spans="1:12" x14ac:dyDescent="0.35">
      <c r="A114" s="22" t="s">
        <v>114</v>
      </c>
      <c r="B114" s="22" t="s">
        <v>294</v>
      </c>
      <c r="C114" s="22" t="s">
        <v>339</v>
      </c>
      <c r="D114" s="22" t="s">
        <v>340</v>
      </c>
      <c r="E114" s="22">
        <v>5696863299</v>
      </c>
      <c r="F114" s="22">
        <v>46869120</v>
      </c>
      <c r="G114" s="22">
        <v>13568400</v>
      </c>
      <c r="H114" s="22">
        <v>563162340</v>
      </c>
      <c r="I114" s="22">
        <v>5073107639</v>
      </c>
      <c r="J114" s="22">
        <v>155800</v>
      </c>
      <c r="K114" s="22"/>
      <c r="L114" s="22"/>
    </row>
    <row r="115" spans="1:12" x14ac:dyDescent="0.35">
      <c r="A115" s="22" t="s">
        <v>114</v>
      </c>
      <c r="B115" s="22" t="s">
        <v>294</v>
      </c>
      <c r="C115" s="22" t="s">
        <v>341</v>
      </c>
      <c r="D115" s="22" t="s">
        <v>342</v>
      </c>
      <c r="E115" s="22">
        <v>76375239</v>
      </c>
      <c r="F115" s="22">
        <v>1900180</v>
      </c>
      <c r="G115" s="22">
        <v>72260</v>
      </c>
      <c r="H115" s="22">
        <v>19939982</v>
      </c>
      <c r="I115" s="22">
        <v>54450497</v>
      </c>
      <c r="J115" s="22">
        <v>12320</v>
      </c>
      <c r="K115" s="22"/>
      <c r="L115" s="22"/>
    </row>
    <row r="116" spans="1:12" x14ac:dyDescent="0.35">
      <c r="A116" s="22" t="s">
        <v>114</v>
      </c>
      <c r="B116" s="22" t="s">
        <v>294</v>
      </c>
      <c r="C116" s="22" t="s">
        <v>343</v>
      </c>
      <c r="D116" s="22" t="s">
        <v>344</v>
      </c>
      <c r="E116" s="22">
        <v>618309300</v>
      </c>
      <c r="F116" s="22">
        <v>7252790</v>
      </c>
      <c r="G116" s="22">
        <v>5659060</v>
      </c>
      <c r="H116" s="22">
        <v>170281455</v>
      </c>
      <c r="I116" s="22">
        <v>434745915</v>
      </c>
      <c r="J116" s="22">
        <v>370080</v>
      </c>
      <c r="K116" s="22"/>
      <c r="L116" s="22"/>
    </row>
    <row r="117" spans="1:12" x14ac:dyDescent="0.35">
      <c r="A117" s="22" t="s">
        <v>114</v>
      </c>
      <c r="B117" s="22" t="s">
        <v>294</v>
      </c>
      <c r="C117" s="22" t="s">
        <v>345</v>
      </c>
      <c r="D117" s="22" t="s">
        <v>346</v>
      </c>
      <c r="E117" s="22">
        <v>72076790</v>
      </c>
      <c r="F117" s="22">
        <v>1204450</v>
      </c>
      <c r="G117" s="22"/>
      <c r="H117" s="22">
        <v>5401322</v>
      </c>
      <c r="I117" s="22">
        <v>65469538</v>
      </c>
      <c r="J117" s="22">
        <v>1480</v>
      </c>
      <c r="K117" s="22"/>
      <c r="L117" s="22"/>
    </row>
    <row r="118" spans="1:12" x14ac:dyDescent="0.35">
      <c r="A118" s="22" t="s">
        <v>114</v>
      </c>
      <c r="B118" s="22" t="s">
        <v>294</v>
      </c>
      <c r="C118" s="22" t="s">
        <v>347</v>
      </c>
      <c r="D118" s="22" t="s">
        <v>348</v>
      </c>
      <c r="E118" s="22">
        <v>901501316</v>
      </c>
      <c r="F118" s="22">
        <v>13393180</v>
      </c>
      <c r="G118" s="22">
        <v>304300</v>
      </c>
      <c r="H118" s="22">
        <v>103659993</v>
      </c>
      <c r="I118" s="22">
        <v>783776643</v>
      </c>
      <c r="J118" s="22">
        <v>367200</v>
      </c>
      <c r="K118" s="22"/>
      <c r="L118" s="22"/>
    </row>
    <row r="119" spans="1:12" x14ac:dyDescent="0.35">
      <c r="A119" s="22" t="s">
        <v>114</v>
      </c>
      <c r="B119" s="22" t="s">
        <v>294</v>
      </c>
      <c r="C119" s="22" t="s">
        <v>349</v>
      </c>
      <c r="D119" s="22" t="s">
        <v>350</v>
      </c>
      <c r="E119" s="22">
        <v>577796792</v>
      </c>
      <c r="F119" s="22">
        <v>7766150</v>
      </c>
      <c r="G119" s="22">
        <v>195110</v>
      </c>
      <c r="H119" s="22">
        <v>61557476</v>
      </c>
      <c r="I119" s="22">
        <v>507752696</v>
      </c>
      <c r="J119" s="22">
        <v>525360</v>
      </c>
      <c r="K119" s="22"/>
      <c r="L119" s="22"/>
    </row>
    <row r="120" spans="1:12" x14ac:dyDescent="0.35">
      <c r="A120" s="22" t="s">
        <v>114</v>
      </c>
      <c r="B120" s="22" t="s">
        <v>294</v>
      </c>
      <c r="C120" s="22" t="s">
        <v>351</v>
      </c>
      <c r="D120" s="22" t="s">
        <v>352</v>
      </c>
      <c r="E120" s="22">
        <v>1275684041</v>
      </c>
      <c r="F120" s="22">
        <v>38718030</v>
      </c>
      <c r="G120" s="22">
        <v>34592770</v>
      </c>
      <c r="H120" s="22">
        <v>459500820</v>
      </c>
      <c r="I120" s="22">
        <v>742486031</v>
      </c>
      <c r="J120" s="22">
        <v>386390</v>
      </c>
      <c r="K120" s="22"/>
      <c r="L120" s="22"/>
    </row>
    <row r="121" spans="1:12" x14ac:dyDescent="0.35">
      <c r="A121" s="22" t="s">
        <v>114</v>
      </c>
      <c r="B121" s="22" t="s">
        <v>294</v>
      </c>
      <c r="C121" s="22" t="s">
        <v>353</v>
      </c>
      <c r="D121" s="22" t="s">
        <v>354</v>
      </c>
      <c r="E121" s="22">
        <v>941512441</v>
      </c>
      <c r="F121" s="22">
        <v>33144420</v>
      </c>
      <c r="G121" s="22">
        <v>2310080</v>
      </c>
      <c r="H121" s="22">
        <v>202342692</v>
      </c>
      <c r="I121" s="22">
        <v>702319529</v>
      </c>
      <c r="J121" s="22">
        <v>1395720</v>
      </c>
      <c r="K121" s="22"/>
      <c r="L121" s="22"/>
    </row>
    <row r="122" spans="1:12" x14ac:dyDescent="0.35">
      <c r="A122" s="22" t="s">
        <v>114</v>
      </c>
      <c r="B122" s="22" t="s">
        <v>294</v>
      </c>
      <c r="C122" s="22" t="s">
        <v>355</v>
      </c>
      <c r="D122" s="22" t="s">
        <v>356</v>
      </c>
      <c r="E122" s="22">
        <v>112829262</v>
      </c>
      <c r="F122" s="22">
        <v>2118120</v>
      </c>
      <c r="G122" s="22"/>
      <c r="H122" s="22">
        <v>17656480</v>
      </c>
      <c r="I122" s="22">
        <v>93054662</v>
      </c>
      <c r="J122" s="22"/>
      <c r="K122" s="22"/>
      <c r="L122" s="22"/>
    </row>
    <row r="123" spans="1:12" x14ac:dyDescent="0.35">
      <c r="A123" s="22" t="s">
        <v>114</v>
      </c>
      <c r="B123" s="22" t="s">
        <v>294</v>
      </c>
      <c r="C123" s="22" t="s">
        <v>357</v>
      </c>
      <c r="D123" s="22" t="s">
        <v>358</v>
      </c>
      <c r="E123" s="22">
        <v>1331464139</v>
      </c>
      <c r="F123" s="22">
        <v>25932630</v>
      </c>
      <c r="G123" s="22">
        <v>28951200</v>
      </c>
      <c r="H123" s="22">
        <v>373756425</v>
      </c>
      <c r="I123" s="22">
        <v>902794784</v>
      </c>
      <c r="J123" s="22">
        <v>29100</v>
      </c>
      <c r="K123" s="22"/>
      <c r="L123" s="22"/>
    </row>
    <row r="124" spans="1:12" x14ac:dyDescent="0.35">
      <c r="A124" s="22" t="s">
        <v>114</v>
      </c>
      <c r="B124" s="22" t="s">
        <v>294</v>
      </c>
      <c r="C124" s="22" t="s">
        <v>359</v>
      </c>
      <c r="D124" s="22" t="s">
        <v>360</v>
      </c>
      <c r="E124" s="22">
        <v>173359171</v>
      </c>
      <c r="F124" s="22">
        <v>3140090</v>
      </c>
      <c r="G124" s="22">
        <v>94960</v>
      </c>
      <c r="H124" s="22">
        <v>48427902</v>
      </c>
      <c r="I124" s="22">
        <v>121611179</v>
      </c>
      <c r="J124" s="22">
        <v>85040</v>
      </c>
      <c r="K124" s="22"/>
      <c r="L124" s="22"/>
    </row>
    <row r="125" spans="1:12" x14ac:dyDescent="0.35">
      <c r="A125" s="22" t="s">
        <v>114</v>
      </c>
      <c r="B125" s="22" t="s">
        <v>294</v>
      </c>
      <c r="C125" s="22" t="s">
        <v>361</v>
      </c>
      <c r="D125" s="22" t="s">
        <v>362</v>
      </c>
      <c r="E125" s="22">
        <v>291433709</v>
      </c>
      <c r="F125" s="22">
        <v>6375890</v>
      </c>
      <c r="G125" s="22"/>
      <c r="H125" s="22">
        <v>58807749</v>
      </c>
      <c r="I125" s="22">
        <v>226111410</v>
      </c>
      <c r="J125" s="22">
        <v>138660</v>
      </c>
      <c r="K125" s="22"/>
      <c r="L125" s="22"/>
    </row>
    <row r="126" spans="1:12" x14ac:dyDescent="0.35">
      <c r="A126" s="22" t="s">
        <v>114</v>
      </c>
      <c r="B126" s="22" t="s">
        <v>294</v>
      </c>
      <c r="C126" s="22" t="s">
        <v>363</v>
      </c>
      <c r="D126" s="22" t="s">
        <v>364</v>
      </c>
      <c r="E126" s="22">
        <v>89734126</v>
      </c>
      <c r="F126" s="22">
        <v>2257760</v>
      </c>
      <c r="G126" s="22">
        <v>575300</v>
      </c>
      <c r="H126" s="22">
        <v>29374267</v>
      </c>
      <c r="I126" s="22">
        <v>57511129</v>
      </c>
      <c r="J126" s="22">
        <v>15670</v>
      </c>
      <c r="K126" s="22"/>
      <c r="L126" s="22"/>
    </row>
    <row r="127" spans="1:12" x14ac:dyDescent="0.35">
      <c r="A127" s="22" t="s">
        <v>114</v>
      </c>
      <c r="B127" s="22" t="s">
        <v>294</v>
      </c>
      <c r="C127" s="22" t="s">
        <v>365</v>
      </c>
      <c r="D127" s="22" t="s">
        <v>366</v>
      </c>
      <c r="E127" s="22">
        <v>357722627</v>
      </c>
      <c r="F127" s="22">
        <v>11219060</v>
      </c>
      <c r="G127" s="22">
        <v>1956250</v>
      </c>
      <c r="H127" s="22">
        <v>85659321</v>
      </c>
      <c r="I127" s="22">
        <v>258718306</v>
      </c>
      <c r="J127" s="22">
        <v>169690</v>
      </c>
      <c r="K127" s="22"/>
      <c r="L127" s="22"/>
    </row>
    <row r="128" spans="1:12" x14ac:dyDescent="0.35">
      <c r="A128" s="22" t="s">
        <v>114</v>
      </c>
      <c r="B128" s="22" t="s">
        <v>294</v>
      </c>
      <c r="C128" s="22" t="s">
        <v>367</v>
      </c>
      <c r="D128" s="22" t="s">
        <v>368</v>
      </c>
      <c r="E128" s="22">
        <v>361044977</v>
      </c>
      <c r="F128" s="22">
        <v>7170140</v>
      </c>
      <c r="G128" s="22">
        <v>199100</v>
      </c>
      <c r="H128" s="22">
        <v>154903425</v>
      </c>
      <c r="I128" s="22">
        <v>198772312</v>
      </c>
      <c r="J128" s="22"/>
      <c r="K128" s="22"/>
      <c r="L128" s="22"/>
    </row>
    <row r="129" spans="1:12" x14ac:dyDescent="0.35">
      <c r="A129" s="22" t="s">
        <v>114</v>
      </c>
      <c r="B129" s="22" t="s">
        <v>294</v>
      </c>
      <c r="C129" s="22" t="s">
        <v>369</v>
      </c>
      <c r="D129" s="22" t="s">
        <v>370</v>
      </c>
      <c r="E129" s="22">
        <v>375485082</v>
      </c>
      <c r="F129" s="22">
        <v>3909310</v>
      </c>
      <c r="G129" s="22">
        <v>645840</v>
      </c>
      <c r="H129" s="22">
        <v>23946134</v>
      </c>
      <c r="I129" s="22">
        <v>346687248</v>
      </c>
      <c r="J129" s="22">
        <v>296550</v>
      </c>
      <c r="K129" s="22"/>
      <c r="L129" s="22"/>
    </row>
    <row r="130" spans="1:12" x14ac:dyDescent="0.35">
      <c r="A130" s="22" t="s">
        <v>114</v>
      </c>
      <c r="B130" s="22" t="s">
        <v>294</v>
      </c>
      <c r="C130" s="22" t="s">
        <v>371</v>
      </c>
      <c r="D130" s="22" t="s">
        <v>372</v>
      </c>
      <c r="E130" s="22">
        <v>254390312</v>
      </c>
      <c r="F130" s="22">
        <v>5020600</v>
      </c>
      <c r="G130" s="22">
        <v>189190</v>
      </c>
      <c r="H130" s="22">
        <v>42990043</v>
      </c>
      <c r="I130" s="22">
        <v>206092599</v>
      </c>
      <c r="J130" s="22">
        <v>97880</v>
      </c>
      <c r="K130" s="22"/>
      <c r="L130" s="22"/>
    </row>
    <row r="131" spans="1:12" x14ac:dyDescent="0.35">
      <c r="A131" s="22" t="s">
        <v>114</v>
      </c>
      <c r="B131" s="22" t="s">
        <v>294</v>
      </c>
      <c r="C131" s="22" t="s">
        <v>373</v>
      </c>
      <c r="D131" s="22" t="s">
        <v>374</v>
      </c>
      <c r="E131" s="22">
        <v>235171939</v>
      </c>
      <c r="F131" s="22">
        <v>7963060</v>
      </c>
      <c r="G131" s="22">
        <v>1128870</v>
      </c>
      <c r="H131" s="22">
        <v>49641608</v>
      </c>
      <c r="I131" s="22">
        <v>176343751</v>
      </c>
      <c r="J131" s="22">
        <v>94650</v>
      </c>
      <c r="K131" s="22"/>
      <c r="L131" s="22"/>
    </row>
    <row r="132" spans="1:12" x14ac:dyDescent="0.35">
      <c r="A132" s="22" t="s">
        <v>114</v>
      </c>
      <c r="B132" s="22" t="s">
        <v>294</v>
      </c>
      <c r="C132" s="22" t="s">
        <v>375</v>
      </c>
      <c r="D132" s="22" t="s">
        <v>376</v>
      </c>
      <c r="E132" s="22">
        <v>103487008</v>
      </c>
      <c r="F132" s="22">
        <v>1839570</v>
      </c>
      <c r="G132" s="22"/>
      <c r="H132" s="22">
        <v>28068570</v>
      </c>
      <c r="I132" s="22">
        <v>73556388</v>
      </c>
      <c r="J132" s="22">
        <v>22480</v>
      </c>
      <c r="K132" s="22"/>
      <c r="L132" s="22"/>
    </row>
    <row r="133" spans="1:12" x14ac:dyDescent="0.35">
      <c r="A133" s="22" t="s">
        <v>114</v>
      </c>
      <c r="B133" s="22" t="s">
        <v>294</v>
      </c>
      <c r="C133" s="22" t="s">
        <v>377</v>
      </c>
      <c r="D133" s="22" t="s">
        <v>378</v>
      </c>
      <c r="E133" s="22">
        <v>430554319</v>
      </c>
      <c r="F133" s="22">
        <v>21111280</v>
      </c>
      <c r="G133" s="22">
        <v>41032240</v>
      </c>
      <c r="H133" s="22">
        <v>140401665</v>
      </c>
      <c r="I133" s="22">
        <v>228000514</v>
      </c>
      <c r="J133" s="22">
        <v>8620</v>
      </c>
      <c r="K133" s="22"/>
      <c r="L133" s="22"/>
    </row>
    <row r="134" spans="1:12" x14ac:dyDescent="0.35">
      <c r="A134" s="22" t="s">
        <v>114</v>
      </c>
      <c r="B134" s="22" t="s">
        <v>294</v>
      </c>
      <c r="C134" s="22" t="s">
        <v>379</v>
      </c>
      <c r="D134" s="22" t="s">
        <v>380</v>
      </c>
      <c r="E134" s="22">
        <v>300911911</v>
      </c>
      <c r="F134" s="22">
        <v>5503490</v>
      </c>
      <c r="G134" s="22">
        <v>23663450</v>
      </c>
      <c r="H134" s="22">
        <v>99914509</v>
      </c>
      <c r="I134" s="22">
        <v>171734522</v>
      </c>
      <c r="J134" s="22">
        <v>95940</v>
      </c>
      <c r="K134" s="22"/>
      <c r="L134" s="22"/>
    </row>
    <row r="135" spans="1:12" x14ac:dyDescent="0.35">
      <c r="A135" s="22" t="s">
        <v>114</v>
      </c>
      <c r="B135" s="22" t="s">
        <v>294</v>
      </c>
      <c r="C135" s="22" t="s">
        <v>381</v>
      </c>
      <c r="D135" s="22" t="s">
        <v>382</v>
      </c>
      <c r="E135" s="22">
        <v>2071010965</v>
      </c>
      <c r="F135" s="22">
        <v>16162470</v>
      </c>
      <c r="G135" s="22"/>
      <c r="H135" s="22">
        <v>337972899</v>
      </c>
      <c r="I135" s="22">
        <v>1716461096</v>
      </c>
      <c r="J135" s="22">
        <v>414500</v>
      </c>
      <c r="K135" s="22"/>
      <c r="L135" s="22"/>
    </row>
    <row r="136" spans="1:12" x14ac:dyDescent="0.35">
      <c r="A136" s="22" t="s">
        <v>114</v>
      </c>
      <c r="B136" s="22" t="s">
        <v>294</v>
      </c>
      <c r="C136" s="22" t="s">
        <v>383</v>
      </c>
      <c r="D136" s="22" t="s">
        <v>384</v>
      </c>
      <c r="E136" s="22">
        <v>1859036629</v>
      </c>
      <c r="F136" s="22">
        <v>35633190</v>
      </c>
      <c r="G136" s="22">
        <v>272595970</v>
      </c>
      <c r="H136" s="22">
        <v>401729651</v>
      </c>
      <c r="I136" s="22">
        <v>1149072228</v>
      </c>
      <c r="J136" s="22">
        <v>5590</v>
      </c>
      <c r="K136" s="22"/>
      <c r="L136" s="22"/>
    </row>
    <row r="137" spans="1:12" x14ac:dyDescent="0.35">
      <c r="A137" s="22" t="s">
        <v>114</v>
      </c>
      <c r="B137" s="22" t="s">
        <v>294</v>
      </c>
      <c r="C137" s="22" t="s">
        <v>385</v>
      </c>
      <c r="D137" s="22" t="s">
        <v>386</v>
      </c>
      <c r="E137" s="22">
        <v>1128447309</v>
      </c>
      <c r="F137" s="22">
        <v>12760970</v>
      </c>
      <c r="G137" s="22">
        <v>57476420</v>
      </c>
      <c r="H137" s="22">
        <v>216127685</v>
      </c>
      <c r="I137" s="22">
        <v>841653654</v>
      </c>
      <c r="J137" s="22">
        <v>428580</v>
      </c>
      <c r="K137" s="22"/>
      <c r="L137" s="22"/>
    </row>
    <row r="138" spans="1:12" x14ac:dyDescent="0.35">
      <c r="A138" s="22" t="s">
        <v>114</v>
      </c>
      <c r="B138" s="22" t="s">
        <v>294</v>
      </c>
      <c r="C138" s="22" t="s">
        <v>387</v>
      </c>
      <c r="D138" s="22" t="s">
        <v>388</v>
      </c>
      <c r="E138" s="22">
        <v>131928087</v>
      </c>
      <c r="F138" s="22">
        <v>1718530</v>
      </c>
      <c r="G138" s="22"/>
      <c r="H138" s="22">
        <v>5277949</v>
      </c>
      <c r="I138" s="22">
        <v>124865548</v>
      </c>
      <c r="J138" s="22">
        <v>66060</v>
      </c>
      <c r="K138" s="22"/>
      <c r="L138" s="22"/>
    </row>
    <row r="139" spans="1:12" x14ac:dyDescent="0.35">
      <c r="A139" s="22" t="s">
        <v>114</v>
      </c>
      <c r="B139" s="22" t="s">
        <v>294</v>
      </c>
      <c r="C139" s="22" t="s">
        <v>389</v>
      </c>
      <c r="D139" s="22" t="s">
        <v>390</v>
      </c>
      <c r="E139" s="22">
        <v>97726259</v>
      </c>
      <c r="F139" s="22">
        <v>2133710</v>
      </c>
      <c r="G139" s="22"/>
      <c r="H139" s="22">
        <v>21973719</v>
      </c>
      <c r="I139" s="22">
        <v>73483470</v>
      </c>
      <c r="J139" s="22">
        <v>135360</v>
      </c>
      <c r="K139" s="22"/>
      <c r="L139" s="22"/>
    </row>
    <row r="140" spans="1:12" x14ac:dyDescent="0.35">
      <c r="A140" s="22" t="s">
        <v>114</v>
      </c>
      <c r="B140" s="22" t="s">
        <v>294</v>
      </c>
      <c r="C140" s="22" t="s">
        <v>391</v>
      </c>
      <c r="D140" s="22" t="s">
        <v>392</v>
      </c>
      <c r="E140" s="22">
        <v>175347405</v>
      </c>
      <c r="F140" s="22">
        <v>2915210</v>
      </c>
      <c r="G140" s="22">
        <v>615000</v>
      </c>
      <c r="H140" s="22">
        <v>27049921</v>
      </c>
      <c r="I140" s="22">
        <v>144603874</v>
      </c>
      <c r="J140" s="22">
        <v>163400</v>
      </c>
      <c r="K140" s="22"/>
      <c r="L140" s="22"/>
    </row>
    <row r="141" spans="1:12" x14ac:dyDescent="0.35">
      <c r="A141" s="22" t="s">
        <v>114</v>
      </c>
      <c r="B141" s="22" t="s">
        <v>294</v>
      </c>
      <c r="C141" s="22" t="s">
        <v>393</v>
      </c>
      <c r="D141" s="22" t="s">
        <v>394</v>
      </c>
      <c r="E141" s="22">
        <v>130927568</v>
      </c>
      <c r="F141" s="22">
        <v>1448640</v>
      </c>
      <c r="G141" s="22">
        <v>101490</v>
      </c>
      <c r="H141" s="22">
        <v>7372917</v>
      </c>
      <c r="I141" s="22">
        <v>121865351</v>
      </c>
      <c r="J141" s="22">
        <v>139170</v>
      </c>
      <c r="K141" s="22"/>
      <c r="L141" s="22"/>
    </row>
    <row r="142" spans="1:12" x14ac:dyDescent="0.35">
      <c r="A142" s="22" t="s">
        <v>114</v>
      </c>
      <c r="B142" s="22" t="s">
        <v>294</v>
      </c>
      <c r="C142" s="22" t="s">
        <v>395</v>
      </c>
      <c r="D142" s="22" t="s">
        <v>396</v>
      </c>
      <c r="E142" s="22">
        <v>212340437</v>
      </c>
      <c r="F142" s="22">
        <v>2312400</v>
      </c>
      <c r="G142" s="22">
        <v>1372600</v>
      </c>
      <c r="H142" s="22">
        <v>10344234</v>
      </c>
      <c r="I142" s="22">
        <v>198246273</v>
      </c>
      <c r="J142" s="22">
        <v>64930</v>
      </c>
      <c r="K142" s="22"/>
      <c r="L142" s="22"/>
    </row>
    <row r="143" spans="1:12" x14ac:dyDescent="0.35">
      <c r="A143" s="22" t="s">
        <v>114</v>
      </c>
      <c r="B143" s="22" t="s">
        <v>294</v>
      </c>
      <c r="C143" s="22" t="s">
        <v>397</v>
      </c>
      <c r="D143" s="22" t="s">
        <v>398</v>
      </c>
      <c r="E143" s="22">
        <v>118705357</v>
      </c>
      <c r="F143" s="22">
        <v>2229310</v>
      </c>
      <c r="G143" s="22"/>
      <c r="H143" s="22">
        <v>29363541</v>
      </c>
      <c r="I143" s="22">
        <v>87098736</v>
      </c>
      <c r="J143" s="22">
        <v>13770</v>
      </c>
      <c r="K143" s="22"/>
      <c r="L143" s="22"/>
    </row>
    <row r="144" spans="1:12" x14ac:dyDescent="0.35">
      <c r="A144" s="22" t="s">
        <v>114</v>
      </c>
      <c r="B144" s="22" t="s">
        <v>294</v>
      </c>
      <c r="C144" s="22" t="s">
        <v>399</v>
      </c>
      <c r="D144" s="22" t="s">
        <v>400</v>
      </c>
      <c r="E144" s="22">
        <v>104561156</v>
      </c>
      <c r="F144" s="22">
        <v>2231210</v>
      </c>
      <c r="G144" s="22">
        <v>152760</v>
      </c>
      <c r="H144" s="22">
        <v>21460624</v>
      </c>
      <c r="I144" s="22">
        <v>80716562</v>
      </c>
      <c r="J144" s="22"/>
      <c r="K144" s="22"/>
      <c r="L144" s="22"/>
    </row>
    <row r="145" spans="1:12" x14ac:dyDescent="0.35">
      <c r="A145" s="22" t="s">
        <v>114</v>
      </c>
      <c r="B145" s="22" t="s">
        <v>294</v>
      </c>
      <c r="C145" s="22" t="s">
        <v>401</v>
      </c>
      <c r="D145" s="22" t="s">
        <v>402</v>
      </c>
      <c r="E145" s="22">
        <v>42835272</v>
      </c>
      <c r="F145" s="22">
        <v>1365000</v>
      </c>
      <c r="G145" s="22">
        <v>32180</v>
      </c>
      <c r="H145" s="22">
        <v>8655434</v>
      </c>
      <c r="I145" s="22">
        <v>32782658</v>
      </c>
      <c r="J145" s="22"/>
      <c r="K145" s="22"/>
      <c r="L145" s="22"/>
    </row>
    <row r="146" spans="1:12" x14ac:dyDescent="0.35">
      <c r="A146" s="22" t="s">
        <v>114</v>
      </c>
      <c r="B146" s="22" t="s">
        <v>294</v>
      </c>
      <c r="C146" s="22" t="s">
        <v>403</v>
      </c>
      <c r="D146" s="22" t="s">
        <v>404</v>
      </c>
      <c r="E146" s="22">
        <v>69152323</v>
      </c>
      <c r="F146" s="22">
        <v>1419790</v>
      </c>
      <c r="G146" s="22"/>
      <c r="H146" s="22">
        <v>9409602</v>
      </c>
      <c r="I146" s="22">
        <v>58287841</v>
      </c>
      <c r="J146" s="22">
        <v>35090</v>
      </c>
      <c r="K146" s="22"/>
      <c r="L146" s="22"/>
    </row>
    <row r="147" spans="1:12" x14ac:dyDescent="0.35">
      <c r="A147" s="22" t="s">
        <v>114</v>
      </c>
      <c r="B147" s="22" t="s">
        <v>294</v>
      </c>
      <c r="C147" s="22" t="s">
        <v>405</v>
      </c>
      <c r="D147" s="22" t="s">
        <v>406</v>
      </c>
      <c r="E147" s="22">
        <v>223564237</v>
      </c>
      <c r="F147" s="22">
        <v>3343740</v>
      </c>
      <c r="G147" s="22">
        <v>127260</v>
      </c>
      <c r="H147" s="22">
        <v>24016247</v>
      </c>
      <c r="I147" s="22">
        <v>196008490</v>
      </c>
      <c r="J147" s="22">
        <v>68500</v>
      </c>
      <c r="K147" s="22"/>
      <c r="L147" s="22"/>
    </row>
    <row r="148" spans="1:12" x14ac:dyDescent="0.35">
      <c r="A148" s="22" t="s">
        <v>114</v>
      </c>
      <c r="B148" s="22" t="s">
        <v>294</v>
      </c>
      <c r="C148" s="22" t="s">
        <v>407</v>
      </c>
      <c r="D148" s="22" t="s">
        <v>408</v>
      </c>
      <c r="E148" s="22">
        <v>1336944450</v>
      </c>
      <c r="F148" s="22">
        <v>11684980</v>
      </c>
      <c r="G148" s="22">
        <v>2324260</v>
      </c>
      <c r="H148" s="22">
        <v>172619239</v>
      </c>
      <c r="I148" s="22">
        <v>1150049001</v>
      </c>
      <c r="J148" s="22">
        <v>266970</v>
      </c>
      <c r="K148" s="22"/>
      <c r="L148" s="22"/>
    </row>
    <row r="149" spans="1:12" x14ac:dyDescent="0.35">
      <c r="A149" s="22" t="s">
        <v>114</v>
      </c>
      <c r="B149" s="22" t="s">
        <v>294</v>
      </c>
      <c r="C149" s="22" t="s">
        <v>409</v>
      </c>
      <c r="D149" s="22" t="s">
        <v>410</v>
      </c>
      <c r="E149" s="22">
        <v>99850090</v>
      </c>
      <c r="F149" s="22">
        <v>1760290</v>
      </c>
      <c r="G149" s="22">
        <v>1119020</v>
      </c>
      <c r="H149" s="22">
        <v>10243265</v>
      </c>
      <c r="I149" s="22">
        <v>86640455</v>
      </c>
      <c r="J149" s="22">
        <v>87060</v>
      </c>
      <c r="K149" s="22"/>
      <c r="L149" s="22"/>
    </row>
    <row r="150" spans="1:12" x14ac:dyDescent="0.35">
      <c r="A150" s="22" t="s">
        <v>114</v>
      </c>
      <c r="B150" s="22" t="s">
        <v>294</v>
      </c>
      <c r="C150" s="22" t="s">
        <v>411</v>
      </c>
      <c r="D150" s="22" t="s">
        <v>412</v>
      </c>
      <c r="E150" s="22">
        <v>293086789</v>
      </c>
      <c r="F150" s="22">
        <v>3601830</v>
      </c>
      <c r="G150" s="22">
        <v>4165730</v>
      </c>
      <c r="H150" s="22">
        <v>44729199</v>
      </c>
      <c r="I150" s="22">
        <v>240559210</v>
      </c>
      <c r="J150" s="22">
        <v>30820</v>
      </c>
      <c r="K150" s="22"/>
      <c r="L150" s="22"/>
    </row>
    <row r="151" spans="1:12" x14ac:dyDescent="0.35">
      <c r="A151" s="22" t="s">
        <v>114</v>
      </c>
      <c r="B151" s="22" t="s">
        <v>294</v>
      </c>
      <c r="C151" s="22" t="s">
        <v>413</v>
      </c>
      <c r="D151" s="22" t="s">
        <v>414</v>
      </c>
      <c r="E151" s="22">
        <v>147657349</v>
      </c>
      <c r="F151" s="22">
        <v>1236970</v>
      </c>
      <c r="G151" s="22">
        <v>7158550</v>
      </c>
      <c r="H151" s="22">
        <v>28351345</v>
      </c>
      <c r="I151" s="22">
        <v>110888204</v>
      </c>
      <c r="J151" s="22">
        <v>22280</v>
      </c>
      <c r="K151" s="22"/>
      <c r="L151" s="22"/>
    </row>
    <row r="152" spans="1:12" x14ac:dyDescent="0.35">
      <c r="A152" s="22" t="s">
        <v>114</v>
      </c>
      <c r="B152" s="22" t="s">
        <v>294</v>
      </c>
      <c r="C152" s="22" t="s">
        <v>415</v>
      </c>
      <c r="D152" s="22" t="s">
        <v>416</v>
      </c>
      <c r="E152" s="22">
        <v>5303987882</v>
      </c>
      <c r="F152" s="22">
        <v>28347910</v>
      </c>
      <c r="G152" s="22"/>
      <c r="H152" s="22">
        <v>700446720</v>
      </c>
      <c r="I152" s="22">
        <v>4574141012</v>
      </c>
      <c r="J152" s="22">
        <v>1052240</v>
      </c>
      <c r="K152" s="22"/>
      <c r="L152" s="22"/>
    </row>
    <row r="153" spans="1:12" x14ac:dyDescent="0.35">
      <c r="A153" s="22" t="s">
        <v>114</v>
      </c>
      <c r="B153" s="22" t="s">
        <v>294</v>
      </c>
      <c r="C153" s="22" t="s">
        <v>417</v>
      </c>
      <c r="D153" s="22" t="s">
        <v>418</v>
      </c>
      <c r="E153" s="22">
        <v>1467777330</v>
      </c>
      <c r="F153" s="22">
        <v>13921430</v>
      </c>
      <c r="G153" s="22">
        <v>9523790</v>
      </c>
      <c r="H153" s="22">
        <v>316267799</v>
      </c>
      <c r="I153" s="22">
        <v>1127561551</v>
      </c>
      <c r="J153" s="22">
        <v>502760</v>
      </c>
      <c r="K153" s="22"/>
      <c r="L153" s="22"/>
    </row>
    <row r="154" spans="1:12" x14ac:dyDescent="0.35">
      <c r="A154" s="22" t="s">
        <v>114</v>
      </c>
      <c r="B154" s="22" t="s">
        <v>294</v>
      </c>
      <c r="C154" s="22" t="s">
        <v>419</v>
      </c>
      <c r="D154" s="22" t="s">
        <v>420</v>
      </c>
      <c r="E154" s="22">
        <v>116434077</v>
      </c>
      <c r="F154" s="22">
        <v>2082810</v>
      </c>
      <c r="G154" s="22">
        <v>951790</v>
      </c>
      <c r="H154" s="22">
        <v>33178055</v>
      </c>
      <c r="I154" s="22">
        <v>80143512</v>
      </c>
      <c r="J154" s="22">
        <v>77910</v>
      </c>
      <c r="K154" s="22"/>
      <c r="L154" s="22"/>
    </row>
    <row r="155" spans="1:12" x14ac:dyDescent="0.35">
      <c r="A155" s="22" t="s">
        <v>114</v>
      </c>
      <c r="B155" s="22" t="s">
        <v>294</v>
      </c>
      <c r="C155" s="22" t="s">
        <v>421</v>
      </c>
      <c r="D155" s="22" t="s">
        <v>422</v>
      </c>
      <c r="E155" s="22">
        <v>85437278</v>
      </c>
      <c r="F155" s="22">
        <v>2076720</v>
      </c>
      <c r="G155" s="22">
        <v>69590</v>
      </c>
      <c r="H155" s="22">
        <v>17786716</v>
      </c>
      <c r="I155" s="22">
        <v>65475232</v>
      </c>
      <c r="J155" s="22">
        <v>29020</v>
      </c>
      <c r="K155" s="22"/>
      <c r="L155" s="22"/>
    </row>
    <row r="156" spans="1:12" x14ac:dyDescent="0.35">
      <c r="A156" s="22" t="s">
        <v>114</v>
      </c>
      <c r="B156" s="22" t="s">
        <v>294</v>
      </c>
      <c r="C156" s="22" t="s">
        <v>423</v>
      </c>
      <c r="D156" s="22" t="s">
        <v>424</v>
      </c>
      <c r="E156" s="22">
        <v>975331845</v>
      </c>
      <c r="F156" s="22">
        <v>15559660</v>
      </c>
      <c r="G156" s="22">
        <v>322980</v>
      </c>
      <c r="H156" s="22">
        <v>279031281</v>
      </c>
      <c r="I156" s="22">
        <v>680354094</v>
      </c>
      <c r="J156" s="22">
        <v>63830</v>
      </c>
      <c r="K156" s="22"/>
      <c r="L156" s="22"/>
    </row>
    <row r="157" spans="1:12" x14ac:dyDescent="0.35">
      <c r="A157" s="22" t="s">
        <v>114</v>
      </c>
      <c r="B157" s="22" t="s">
        <v>294</v>
      </c>
      <c r="C157" s="22" t="s">
        <v>425</v>
      </c>
      <c r="D157" s="22" t="s">
        <v>426</v>
      </c>
      <c r="E157" s="22">
        <v>385026639</v>
      </c>
      <c r="F157" s="22">
        <v>5160930</v>
      </c>
      <c r="G157" s="22">
        <v>296980</v>
      </c>
      <c r="H157" s="22">
        <v>24634301</v>
      </c>
      <c r="I157" s="22">
        <v>354530608</v>
      </c>
      <c r="J157" s="22">
        <v>403820</v>
      </c>
      <c r="K157" s="22"/>
      <c r="L157" s="22"/>
    </row>
    <row r="158" spans="1:12" x14ac:dyDescent="0.35">
      <c r="A158" s="22" t="s">
        <v>114</v>
      </c>
      <c r="B158" s="22" t="s">
        <v>294</v>
      </c>
      <c r="C158" s="22" t="s">
        <v>427</v>
      </c>
      <c r="D158" s="22" t="s">
        <v>428</v>
      </c>
      <c r="E158" s="22">
        <v>182835193</v>
      </c>
      <c r="F158" s="22">
        <v>2141450</v>
      </c>
      <c r="G158" s="22">
        <v>1907030</v>
      </c>
      <c r="H158" s="22">
        <v>28550607</v>
      </c>
      <c r="I158" s="22">
        <v>150179326</v>
      </c>
      <c r="J158" s="22">
        <v>56780</v>
      </c>
      <c r="K158" s="22"/>
      <c r="L158" s="22"/>
    </row>
    <row r="159" spans="1:12" x14ac:dyDescent="0.35">
      <c r="A159" s="22" t="s">
        <v>114</v>
      </c>
      <c r="B159" s="22" t="s">
        <v>294</v>
      </c>
      <c r="C159" s="22" t="s">
        <v>429</v>
      </c>
      <c r="D159" s="22" t="s">
        <v>430</v>
      </c>
      <c r="E159" s="22">
        <v>456382737</v>
      </c>
      <c r="F159" s="22">
        <v>6032360</v>
      </c>
      <c r="G159" s="22">
        <v>182900</v>
      </c>
      <c r="H159" s="22">
        <v>107178479</v>
      </c>
      <c r="I159" s="22">
        <v>342785478</v>
      </c>
      <c r="J159" s="22">
        <v>203520</v>
      </c>
      <c r="K159" s="22"/>
      <c r="L159" s="22"/>
    </row>
    <row r="160" spans="1:12" x14ac:dyDescent="0.35">
      <c r="A160" s="22" t="s">
        <v>114</v>
      </c>
      <c r="B160" s="22" t="s">
        <v>294</v>
      </c>
      <c r="C160" s="22" t="s">
        <v>431</v>
      </c>
      <c r="D160" s="22" t="s">
        <v>432</v>
      </c>
      <c r="E160" s="22">
        <v>837329716</v>
      </c>
      <c r="F160" s="22">
        <v>10522800</v>
      </c>
      <c r="G160" s="22">
        <v>385860</v>
      </c>
      <c r="H160" s="22">
        <v>172061992</v>
      </c>
      <c r="I160" s="22">
        <v>654017014</v>
      </c>
      <c r="J160" s="22">
        <v>342050</v>
      </c>
      <c r="K160" s="22"/>
      <c r="L160" s="22"/>
    </row>
    <row r="161" spans="1:12" x14ac:dyDescent="0.35">
      <c r="A161" s="22" t="s">
        <v>114</v>
      </c>
      <c r="B161" s="22" t="s">
        <v>294</v>
      </c>
      <c r="C161" s="22" t="s">
        <v>433</v>
      </c>
      <c r="D161" s="22" t="s">
        <v>434</v>
      </c>
      <c r="E161" s="22">
        <v>229651460</v>
      </c>
      <c r="F161" s="22">
        <v>4017590</v>
      </c>
      <c r="G161" s="22">
        <v>45390</v>
      </c>
      <c r="H161" s="22">
        <v>67610755</v>
      </c>
      <c r="I161" s="22">
        <v>157919525</v>
      </c>
      <c r="J161" s="22">
        <v>58200</v>
      </c>
      <c r="K161" s="22"/>
      <c r="L161" s="22"/>
    </row>
    <row r="162" spans="1:12" x14ac:dyDescent="0.35">
      <c r="A162" s="22" t="s">
        <v>114</v>
      </c>
      <c r="B162" s="22" t="s">
        <v>294</v>
      </c>
      <c r="C162" s="22" t="s">
        <v>435</v>
      </c>
      <c r="D162" s="22" t="s">
        <v>436</v>
      </c>
      <c r="E162" s="22">
        <v>68208886</v>
      </c>
      <c r="F162" s="22">
        <v>1989750</v>
      </c>
      <c r="G162" s="22"/>
      <c r="H162" s="22">
        <v>26468395</v>
      </c>
      <c r="I162" s="22">
        <v>39750741</v>
      </c>
      <c r="J162" s="22"/>
      <c r="K162" s="22"/>
      <c r="L162" s="22"/>
    </row>
    <row r="163" spans="1:12" x14ac:dyDescent="0.35">
      <c r="A163" s="22" t="s">
        <v>114</v>
      </c>
      <c r="B163" s="22" t="s">
        <v>294</v>
      </c>
      <c r="C163" s="22" t="s">
        <v>437</v>
      </c>
      <c r="D163" s="22" t="s">
        <v>438</v>
      </c>
      <c r="E163" s="22">
        <v>340292853</v>
      </c>
      <c r="F163" s="22">
        <v>3623660</v>
      </c>
      <c r="G163" s="22">
        <v>488700</v>
      </c>
      <c r="H163" s="22">
        <v>16637435</v>
      </c>
      <c r="I163" s="22">
        <v>319409448</v>
      </c>
      <c r="J163" s="22">
        <v>133610</v>
      </c>
      <c r="K163" s="22"/>
      <c r="L163" s="22"/>
    </row>
    <row r="164" spans="1:12" x14ac:dyDescent="0.35">
      <c r="A164" s="22" t="s">
        <v>114</v>
      </c>
      <c r="B164" s="22" t="s">
        <v>294</v>
      </c>
      <c r="C164" s="22" t="s">
        <v>439</v>
      </c>
      <c r="D164" s="22" t="s">
        <v>440</v>
      </c>
      <c r="E164" s="22">
        <v>735661751</v>
      </c>
      <c r="F164" s="22">
        <v>10856940</v>
      </c>
      <c r="G164" s="22">
        <v>13976260</v>
      </c>
      <c r="H164" s="22">
        <v>189083251</v>
      </c>
      <c r="I164" s="22">
        <v>516131970</v>
      </c>
      <c r="J164" s="22">
        <v>5613330</v>
      </c>
      <c r="K164" s="22"/>
      <c r="L164" s="22"/>
    </row>
    <row r="165" spans="1:12" x14ac:dyDescent="0.35">
      <c r="A165" s="22" t="s">
        <v>114</v>
      </c>
      <c r="B165" s="22" t="s">
        <v>294</v>
      </c>
      <c r="C165" s="22" t="s">
        <v>441</v>
      </c>
      <c r="D165" s="22" t="s">
        <v>442</v>
      </c>
      <c r="E165" s="22">
        <v>327459944</v>
      </c>
      <c r="F165" s="22">
        <v>13189630</v>
      </c>
      <c r="G165" s="22">
        <v>18454040</v>
      </c>
      <c r="H165" s="22">
        <v>84746691</v>
      </c>
      <c r="I165" s="22">
        <v>210494783</v>
      </c>
      <c r="J165" s="22">
        <v>574800</v>
      </c>
      <c r="K165" s="22"/>
      <c r="L165" s="22"/>
    </row>
    <row r="166" spans="1:12" x14ac:dyDescent="0.35">
      <c r="A166" s="22" t="s">
        <v>114</v>
      </c>
      <c r="B166" s="22" t="s">
        <v>294</v>
      </c>
      <c r="C166" s="22" t="s">
        <v>443</v>
      </c>
      <c r="D166" s="22" t="s">
        <v>444</v>
      </c>
      <c r="E166" s="22">
        <v>313190229</v>
      </c>
      <c r="F166" s="22">
        <v>4566840</v>
      </c>
      <c r="G166" s="22">
        <v>1421580</v>
      </c>
      <c r="H166" s="22">
        <v>78255059</v>
      </c>
      <c r="I166" s="22">
        <v>228599990</v>
      </c>
      <c r="J166" s="22">
        <v>346760</v>
      </c>
      <c r="K166" s="22"/>
      <c r="L166" s="22"/>
    </row>
    <row r="167" spans="1:12" x14ac:dyDescent="0.35">
      <c r="A167" s="22" t="s">
        <v>114</v>
      </c>
      <c r="B167" s="22" t="s">
        <v>294</v>
      </c>
      <c r="C167" s="22" t="s">
        <v>445</v>
      </c>
      <c r="D167" s="22" t="s">
        <v>446</v>
      </c>
      <c r="E167" s="22">
        <v>933116681</v>
      </c>
      <c r="F167" s="22">
        <v>11430000</v>
      </c>
      <c r="G167" s="22">
        <v>190730</v>
      </c>
      <c r="H167" s="22">
        <v>227140677</v>
      </c>
      <c r="I167" s="22">
        <v>694294204</v>
      </c>
      <c r="J167" s="22">
        <v>61070</v>
      </c>
      <c r="K167" s="22"/>
      <c r="L167" s="22"/>
    </row>
    <row r="168" spans="1:12" x14ac:dyDescent="0.35">
      <c r="A168" s="22" t="s">
        <v>114</v>
      </c>
      <c r="B168" s="22" t="s">
        <v>294</v>
      </c>
      <c r="C168" s="22" t="s">
        <v>447</v>
      </c>
      <c r="D168" s="22" t="s">
        <v>448</v>
      </c>
      <c r="E168" s="22">
        <v>90097718</v>
      </c>
      <c r="F168" s="22">
        <v>1643270</v>
      </c>
      <c r="G168" s="22"/>
      <c r="H168" s="22">
        <v>16616701</v>
      </c>
      <c r="I168" s="22">
        <v>71827157</v>
      </c>
      <c r="J168" s="22">
        <v>10590</v>
      </c>
      <c r="K168" s="22"/>
      <c r="L168" s="22"/>
    </row>
    <row r="169" spans="1:12" x14ac:dyDescent="0.35">
      <c r="A169" s="22" t="s">
        <v>114</v>
      </c>
      <c r="B169" s="22" t="s">
        <v>294</v>
      </c>
      <c r="C169" s="22" t="s">
        <v>449</v>
      </c>
      <c r="D169" s="22" t="s">
        <v>450</v>
      </c>
      <c r="E169" s="22">
        <v>319744185</v>
      </c>
      <c r="F169" s="22">
        <v>7205920</v>
      </c>
      <c r="G169" s="22">
        <v>3656270</v>
      </c>
      <c r="H169" s="22">
        <v>55436140</v>
      </c>
      <c r="I169" s="22">
        <v>253025345</v>
      </c>
      <c r="J169" s="22">
        <v>420510</v>
      </c>
      <c r="K169" s="22"/>
      <c r="L169" s="22"/>
    </row>
    <row r="170" spans="1:12" x14ac:dyDescent="0.35">
      <c r="A170" s="22" t="s">
        <v>114</v>
      </c>
      <c r="B170" s="22" t="s">
        <v>294</v>
      </c>
      <c r="C170" s="22" t="s">
        <v>451</v>
      </c>
      <c r="D170" s="22" t="s">
        <v>452</v>
      </c>
      <c r="E170" s="22">
        <v>869289103</v>
      </c>
      <c r="F170" s="22">
        <v>12259640</v>
      </c>
      <c r="G170" s="22"/>
      <c r="H170" s="22">
        <v>230870421</v>
      </c>
      <c r="I170" s="22">
        <v>626156332</v>
      </c>
      <c r="J170" s="22">
        <v>2710</v>
      </c>
      <c r="K170" s="22"/>
      <c r="L170" s="22"/>
    </row>
    <row r="171" spans="1:12" x14ac:dyDescent="0.35">
      <c r="A171" s="22" t="s">
        <v>114</v>
      </c>
      <c r="B171" s="22" t="s">
        <v>294</v>
      </c>
      <c r="C171" s="22" t="s">
        <v>453</v>
      </c>
      <c r="D171" s="22" t="s">
        <v>454</v>
      </c>
      <c r="E171" s="22">
        <v>92386018</v>
      </c>
      <c r="F171" s="22">
        <v>3036200</v>
      </c>
      <c r="G171" s="22">
        <v>31000</v>
      </c>
      <c r="H171" s="22">
        <v>17219159</v>
      </c>
      <c r="I171" s="22">
        <v>72002259</v>
      </c>
      <c r="J171" s="22">
        <v>97400</v>
      </c>
      <c r="K171" s="22"/>
      <c r="L171" s="22"/>
    </row>
    <row r="172" spans="1:12" x14ac:dyDescent="0.35">
      <c r="A172" s="22" t="s">
        <v>114</v>
      </c>
      <c r="B172" s="22" t="s">
        <v>294</v>
      </c>
      <c r="C172" s="22" t="s">
        <v>455</v>
      </c>
      <c r="D172" s="22" t="s">
        <v>456</v>
      </c>
      <c r="E172" s="22">
        <v>88782312</v>
      </c>
      <c r="F172" s="22">
        <v>3392470</v>
      </c>
      <c r="G172" s="22">
        <v>12570</v>
      </c>
      <c r="H172" s="22">
        <v>16100042</v>
      </c>
      <c r="I172" s="22">
        <v>69217390</v>
      </c>
      <c r="J172" s="22">
        <v>59840</v>
      </c>
      <c r="K172" s="22"/>
      <c r="L172" s="22"/>
    </row>
    <row r="173" spans="1:12" x14ac:dyDescent="0.35">
      <c r="A173" s="22" t="s">
        <v>114</v>
      </c>
      <c r="B173" s="22" t="s">
        <v>294</v>
      </c>
      <c r="C173" s="22" t="s">
        <v>457</v>
      </c>
      <c r="D173" s="22" t="s">
        <v>458</v>
      </c>
      <c r="E173" s="22">
        <v>690858251</v>
      </c>
      <c r="F173" s="22">
        <v>9087840</v>
      </c>
      <c r="G173" s="22">
        <v>442370</v>
      </c>
      <c r="H173" s="22">
        <v>166476930</v>
      </c>
      <c r="I173" s="22">
        <v>514761571</v>
      </c>
      <c r="J173" s="22">
        <v>89540</v>
      </c>
      <c r="K173" s="22"/>
      <c r="L173" s="22"/>
    </row>
    <row r="174" spans="1:12" x14ac:dyDescent="0.35">
      <c r="A174" s="22" t="s">
        <v>114</v>
      </c>
      <c r="B174" s="22" t="s">
        <v>294</v>
      </c>
      <c r="C174" s="22" t="s">
        <v>459</v>
      </c>
      <c r="D174" s="22" t="s">
        <v>460</v>
      </c>
      <c r="E174" s="22">
        <v>59058785</v>
      </c>
      <c r="F174" s="22">
        <v>835040</v>
      </c>
      <c r="G174" s="22">
        <v>884560</v>
      </c>
      <c r="H174" s="22">
        <v>6592034</v>
      </c>
      <c r="I174" s="22">
        <v>50718031</v>
      </c>
      <c r="J174" s="22">
        <v>29120</v>
      </c>
      <c r="K174" s="22"/>
      <c r="L174" s="22"/>
    </row>
    <row r="175" spans="1:12" x14ac:dyDescent="0.35">
      <c r="A175" s="22" t="s">
        <v>114</v>
      </c>
      <c r="B175" s="22" t="s">
        <v>294</v>
      </c>
      <c r="C175" s="22" t="s">
        <v>461</v>
      </c>
      <c r="D175" s="22" t="s">
        <v>462</v>
      </c>
      <c r="E175" s="22">
        <v>797507514</v>
      </c>
      <c r="F175" s="22">
        <v>12011870</v>
      </c>
      <c r="G175" s="22">
        <v>2251920</v>
      </c>
      <c r="H175" s="22">
        <v>236766692</v>
      </c>
      <c r="I175" s="22">
        <v>546151712</v>
      </c>
      <c r="J175" s="22">
        <v>325320</v>
      </c>
      <c r="K175" s="22"/>
      <c r="L175" s="22"/>
    </row>
    <row r="176" spans="1:12" x14ac:dyDescent="0.35">
      <c r="A176" s="22" t="s">
        <v>114</v>
      </c>
      <c r="B176" s="22" t="s">
        <v>294</v>
      </c>
      <c r="C176" s="22" t="s">
        <v>463</v>
      </c>
      <c r="D176" s="22" t="s">
        <v>464</v>
      </c>
      <c r="E176" s="22">
        <v>2723281027</v>
      </c>
      <c r="F176" s="22">
        <v>27385580</v>
      </c>
      <c r="G176" s="22">
        <v>565950</v>
      </c>
      <c r="H176" s="22">
        <v>421598041</v>
      </c>
      <c r="I176" s="22">
        <v>2272776666</v>
      </c>
      <c r="J176" s="22">
        <v>954790</v>
      </c>
      <c r="K176" s="22"/>
      <c r="L176" s="22"/>
    </row>
    <row r="177" spans="1:12" x14ac:dyDescent="0.35">
      <c r="A177" s="22" t="s">
        <v>114</v>
      </c>
      <c r="B177" s="22" t="s">
        <v>294</v>
      </c>
      <c r="C177" s="22" t="s">
        <v>465</v>
      </c>
      <c r="D177" s="22" t="s">
        <v>466</v>
      </c>
      <c r="E177" s="22">
        <v>2015957248</v>
      </c>
      <c r="F177" s="22">
        <v>19917660</v>
      </c>
      <c r="G177" s="22">
        <v>379750</v>
      </c>
      <c r="H177" s="22">
        <v>313748454</v>
      </c>
      <c r="I177" s="22">
        <v>1681488724</v>
      </c>
      <c r="J177" s="22">
        <v>422660</v>
      </c>
      <c r="K177" s="22"/>
      <c r="L177" s="22"/>
    </row>
    <row r="178" spans="1:12" x14ac:dyDescent="0.35">
      <c r="A178" s="22" t="s">
        <v>114</v>
      </c>
      <c r="B178" s="22" t="s">
        <v>294</v>
      </c>
      <c r="C178" s="22" t="s">
        <v>467</v>
      </c>
      <c r="D178" s="22" t="s">
        <v>468</v>
      </c>
      <c r="E178" s="22">
        <v>382088205</v>
      </c>
      <c r="F178" s="22">
        <v>12701560</v>
      </c>
      <c r="G178" s="22">
        <v>79950</v>
      </c>
      <c r="H178" s="22">
        <v>70076324</v>
      </c>
      <c r="I178" s="22">
        <v>299070851</v>
      </c>
      <c r="J178" s="22">
        <v>159520</v>
      </c>
      <c r="K178" s="22"/>
      <c r="L178" s="22"/>
    </row>
    <row r="179" spans="1:12" x14ac:dyDescent="0.35">
      <c r="A179" s="22" t="s">
        <v>114</v>
      </c>
      <c r="B179" s="22" t="s">
        <v>294</v>
      </c>
      <c r="C179" s="22" t="s">
        <v>469</v>
      </c>
      <c r="D179" s="22" t="s">
        <v>470</v>
      </c>
      <c r="E179" s="22">
        <v>109668363</v>
      </c>
      <c r="F179" s="22">
        <v>8509990</v>
      </c>
      <c r="G179" s="22">
        <v>850340</v>
      </c>
      <c r="H179" s="22">
        <v>28173069</v>
      </c>
      <c r="I179" s="22">
        <v>72134964</v>
      </c>
      <c r="J179" s="22"/>
      <c r="K179" s="22"/>
      <c r="L179" s="22"/>
    </row>
    <row r="180" spans="1:12" x14ac:dyDescent="0.35">
      <c r="A180" s="22" t="s">
        <v>114</v>
      </c>
      <c r="B180" s="22" t="s">
        <v>294</v>
      </c>
      <c r="C180" s="22" t="s">
        <v>471</v>
      </c>
      <c r="D180" s="22" t="s">
        <v>472</v>
      </c>
      <c r="E180" s="22">
        <v>2491608100</v>
      </c>
      <c r="F180" s="22">
        <v>20956700</v>
      </c>
      <c r="G180" s="22">
        <v>1785600</v>
      </c>
      <c r="H180" s="22">
        <v>314431908</v>
      </c>
      <c r="I180" s="22">
        <v>2154076292</v>
      </c>
      <c r="J180" s="22">
        <v>357600</v>
      </c>
      <c r="K180" s="22"/>
      <c r="L180" s="22"/>
    </row>
    <row r="181" spans="1:12" x14ac:dyDescent="0.35">
      <c r="A181" s="22" t="s">
        <v>114</v>
      </c>
      <c r="B181" s="22" t="s">
        <v>294</v>
      </c>
      <c r="C181" s="22" t="s">
        <v>473</v>
      </c>
      <c r="D181" s="22" t="s">
        <v>474</v>
      </c>
      <c r="E181" s="22">
        <v>1011487984</v>
      </c>
      <c r="F181" s="22">
        <v>14832950</v>
      </c>
      <c r="G181" s="22">
        <v>68642100</v>
      </c>
      <c r="H181" s="22">
        <v>223900617</v>
      </c>
      <c r="I181" s="22">
        <v>703464907</v>
      </c>
      <c r="J181" s="22">
        <v>169170</v>
      </c>
      <c r="K181" s="22"/>
      <c r="L181" s="22">
        <v>478240</v>
      </c>
    </row>
    <row r="182" spans="1:12" x14ac:dyDescent="0.35">
      <c r="A182" s="22" t="s">
        <v>114</v>
      </c>
      <c r="B182" s="22" t="s">
        <v>294</v>
      </c>
      <c r="C182" s="22" t="s">
        <v>475</v>
      </c>
      <c r="D182" s="22" t="s">
        <v>476</v>
      </c>
      <c r="E182" s="22">
        <v>95721956</v>
      </c>
      <c r="F182" s="22">
        <v>2966680</v>
      </c>
      <c r="G182" s="22">
        <v>877960</v>
      </c>
      <c r="H182" s="22">
        <v>16671844</v>
      </c>
      <c r="I182" s="22">
        <v>75205472</v>
      </c>
      <c r="J182" s="22"/>
      <c r="K182" s="22"/>
      <c r="L182" s="22"/>
    </row>
    <row r="183" spans="1:12" x14ac:dyDescent="0.35">
      <c r="A183" s="22" t="s">
        <v>114</v>
      </c>
      <c r="B183" s="22" t="s">
        <v>294</v>
      </c>
      <c r="C183" s="22" t="s">
        <v>477</v>
      </c>
      <c r="D183" s="22" t="s">
        <v>478</v>
      </c>
      <c r="E183" s="22">
        <v>324611395</v>
      </c>
      <c r="F183" s="22">
        <v>4862880</v>
      </c>
      <c r="G183" s="22">
        <v>1327030</v>
      </c>
      <c r="H183" s="22">
        <v>54879653</v>
      </c>
      <c r="I183" s="22">
        <v>263326892</v>
      </c>
      <c r="J183" s="22">
        <v>214940</v>
      </c>
      <c r="K183" s="22"/>
      <c r="L183" s="22"/>
    </row>
    <row r="184" spans="1:12" x14ac:dyDescent="0.35">
      <c r="A184" s="22" t="s">
        <v>114</v>
      </c>
      <c r="B184" s="22" t="s">
        <v>294</v>
      </c>
      <c r="C184" s="22" t="s">
        <v>479</v>
      </c>
      <c r="D184" s="22" t="s">
        <v>480</v>
      </c>
      <c r="E184" s="22">
        <v>249765389</v>
      </c>
      <c r="F184" s="22">
        <v>5045610</v>
      </c>
      <c r="G184" s="22">
        <v>918000</v>
      </c>
      <c r="H184" s="22">
        <v>49045031</v>
      </c>
      <c r="I184" s="22">
        <v>194492548</v>
      </c>
      <c r="J184" s="22">
        <v>264200</v>
      </c>
      <c r="K184" s="22"/>
      <c r="L184" s="22"/>
    </row>
    <row r="185" spans="1:12" x14ac:dyDescent="0.35">
      <c r="A185" s="22" t="s">
        <v>114</v>
      </c>
      <c r="B185" s="22" t="s">
        <v>294</v>
      </c>
      <c r="C185" s="22" t="s">
        <v>481</v>
      </c>
      <c r="D185" s="22" t="s">
        <v>482</v>
      </c>
      <c r="E185" s="22">
        <v>88613504</v>
      </c>
      <c r="F185" s="22">
        <v>1808810</v>
      </c>
      <c r="G185" s="22">
        <v>238820</v>
      </c>
      <c r="H185" s="22">
        <v>14337452</v>
      </c>
      <c r="I185" s="22">
        <v>72203642</v>
      </c>
      <c r="J185" s="22">
        <v>24780</v>
      </c>
      <c r="K185" s="22"/>
      <c r="L185" s="22"/>
    </row>
    <row r="186" spans="1:12" x14ac:dyDescent="0.35">
      <c r="A186" s="22" t="s">
        <v>114</v>
      </c>
      <c r="B186" s="22" t="s">
        <v>294</v>
      </c>
      <c r="C186" s="22" t="s">
        <v>483</v>
      </c>
      <c r="D186" s="22" t="s">
        <v>484</v>
      </c>
      <c r="E186" s="22">
        <v>401802563</v>
      </c>
      <c r="F186" s="22">
        <v>5961290</v>
      </c>
      <c r="G186" s="22">
        <v>1891300</v>
      </c>
      <c r="H186" s="22">
        <v>24375107</v>
      </c>
      <c r="I186" s="22">
        <v>369503666</v>
      </c>
      <c r="J186" s="22">
        <v>71200</v>
      </c>
      <c r="K186" s="22"/>
      <c r="L186" s="22"/>
    </row>
    <row r="187" spans="1:12" x14ac:dyDescent="0.35">
      <c r="A187" s="22" t="s">
        <v>114</v>
      </c>
      <c r="B187" s="22" t="s">
        <v>294</v>
      </c>
      <c r="C187" s="22" t="s">
        <v>485</v>
      </c>
      <c r="D187" s="22" t="s">
        <v>486</v>
      </c>
      <c r="E187" s="22">
        <v>82145031</v>
      </c>
      <c r="F187" s="22">
        <v>2295060</v>
      </c>
      <c r="G187" s="22">
        <v>27730</v>
      </c>
      <c r="H187" s="22">
        <v>11186562</v>
      </c>
      <c r="I187" s="22">
        <v>68628519</v>
      </c>
      <c r="J187" s="22">
        <v>7160</v>
      </c>
      <c r="K187" s="22"/>
      <c r="L187" s="22"/>
    </row>
    <row r="188" spans="1:12" x14ac:dyDescent="0.35">
      <c r="A188" s="22" t="s">
        <v>114</v>
      </c>
      <c r="B188" s="22" t="s">
        <v>294</v>
      </c>
      <c r="C188" s="22" t="s">
        <v>487</v>
      </c>
      <c r="D188" s="22" t="s">
        <v>488</v>
      </c>
      <c r="E188" s="22">
        <v>216508073</v>
      </c>
      <c r="F188" s="22">
        <v>5457870</v>
      </c>
      <c r="G188" s="22">
        <v>127600</v>
      </c>
      <c r="H188" s="22">
        <v>77626940</v>
      </c>
      <c r="I188" s="22">
        <v>133227863</v>
      </c>
      <c r="J188" s="22">
        <v>67800</v>
      </c>
      <c r="K188" s="22"/>
      <c r="L188" s="22"/>
    </row>
    <row r="189" spans="1:12" x14ac:dyDescent="0.35">
      <c r="A189" s="22" t="s">
        <v>114</v>
      </c>
      <c r="B189" s="22" t="s">
        <v>294</v>
      </c>
      <c r="C189" s="22" t="s">
        <v>489</v>
      </c>
      <c r="D189" s="22" t="s">
        <v>490</v>
      </c>
      <c r="E189" s="22">
        <v>85327588</v>
      </c>
      <c r="F189" s="22">
        <v>1765330</v>
      </c>
      <c r="G189" s="22">
        <v>475660</v>
      </c>
      <c r="H189" s="22">
        <v>14993755</v>
      </c>
      <c r="I189" s="22">
        <v>68032463</v>
      </c>
      <c r="J189" s="22">
        <v>60380</v>
      </c>
      <c r="K189" s="22"/>
      <c r="L189" s="22"/>
    </row>
    <row r="190" spans="1:12" x14ac:dyDescent="0.35">
      <c r="A190" s="22" t="s">
        <v>114</v>
      </c>
      <c r="B190" s="22" t="s">
        <v>294</v>
      </c>
      <c r="C190" s="22" t="s">
        <v>491</v>
      </c>
      <c r="D190" s="22" t="s">
        <v>492</v>
      </c>
      <c r="E190" s="22">
        <v>752037505</v>
      </c>
      <c r="F190" s="22">
        <v>24101000</v>
      </c>
      <c r="G190" s="22">
        <v>2202430</v>
      </c>
      <c r="H190" s="22">
        <v>178089470</v>
      </c>
      <c r="I190" s="22">
        <v>547418975</v>
      </c>
      <c r="J190" s="22">
        <v>225630</v>
      </c>
      <c r="K190" s="22"/>
      <c r="L190" s="22"/>
    </row>
    <row r="191" spans="1:12" x14ac:dyDescent="0.35">
      <c r="A191" s="22" t="s">
        <v>114</v>
      </c>
      <c r="B191" s="22" t="s">
        <v>294</v>
      </c>
      <c r="C191" s="22" t="s">
        <v>493</v>
      </c>
      <c r="D191" s="22" t="s">
        <v>494</v>
      </c>
      <c r="E191" s="22">
        <v>588756485</v>
      </c>
      <c r="F191" s="22">
        <v>19124350</v>
      </c>
      <c r="G191" s="22">
        <v>1407470</v>
      </c>
      <c r="H191" s="22">
        <v>145420640</v>
      </c>
      <c r="I191" s="22">
        <v>422738435</v>
      </c>
      <c r="J191" s="22">
        <v>65590</v>
      </c>
      <c r="K191" s="22"/>
      <c r="L191" s="22"/>
    </row>
    <row r="192" spans="1:12" x14ac:dyDescent="0.35">
      <c r="A192" s="22" t="s">
        <v>114</v>
      </c>
      <c r="B192" s="22" t="s">
        <v>294</v>
      </c>
      <c r="C192" s="22" t="s">
        <v>495</v>
      </c>
      <c r="D192" s="22" t="s">
        <v>496</v>
      </c>
      <c r="E192" s="22">
        <v>97349842</v>
      </c>
      <c r="F192" s="22">
        <v>2090640</v>
      </c>
      <c r="G192" s="22">
        <v>761830</v>
      </c>
      <c r="H192" s="22">
        <v>19091800</v>
      </c>
      <c r="I192" s="22">
        <v>75390842</v>
      </c>
      <c r="J192" s="22">
        <v>14730</v>
      </c>
      <c r="K192" s="22"/>
      <c r="L192" s="22"/>
    </row>
    <row r="193" spans="1:12" x14ac:dyDescent="0.35">
      <c r="A193" s="22" t="s">
        <v>114</v>
      </c>
      <c r="B193" s="22" t="s">
        <v>294</v>
      </c>
      <c r="C193" s="22" t="s">
        <v>497</v>
      </c>
      <c r="D193" s="22" t="s">
        <v>498</v>
      </c>
      <c r="E193" s="22">
        <v>210607519</v>
      </c>
      <c r="F193" s="22">
        <v>3115140</v>
      </c>
      <c r="G193" s="22">
        <v>800260</v>
      </c>
      <c r="H193" s="22">
        <v>35312788</v>
      </c>
      <c r="I193" s="22">
        <v>171268841</v>
      </c>
      <c r="J193" s="22">
        <v>110490</v>
      </c>
      <c r="K193" s="22"/>
      <c r="L193" s="22"/>
    </row>
    <row r="194" spans="1:12" x14ac:dyDescent="0.35">
      <c r="A194" s="22" t="s">
        <v>114</v>
      </c>
      <c r="B194" s="22" t="s">
        <v>294</v>
      </c>
      <c r="C194" s="22" t="s">
        <v>499</v>
      </c>
      <c r="D194" s="22" t="s">
        <v>500</v>
      </c>
      <c r="E194" s="22">
        <v>856457859</v>
      </c>
      <c r="F194" s="22">
        <v>13271580</v>
      </c>
      <c r="G194" s="22">
        <v>8279180</v>
      </c>
      <c r="H194" s="22">
        <v>216393518</v>
      </c>
      <c r="I194" s="22">
        <v>618335791</v>
      </c>
      <c r="J194" s="22">
        <v>177790</v>
      </c>
      <c r="K194" s="22"/>
      <c r="L194" s="22"/>
    </row>
    <row r="195" spans="1:12" x14ac:dyDescent="0.35">
      <c r="A195" s="22" t="s">
        <v>114</v>
      </c>
      <c r="B195" s="22" t="s">
        <v>294</v>
      </c>
      <c r="C195" s="22" t="s">
        <v>501</v>
      </c>
      <c r="D195" s="22" t="s">
        <v>502</v>
      </c>
      <c r="E195" s="22">
        <v>188872545</v>
      </c>
      <c r="F195" s="22">
        <v>3368320</v>
      </c>
      <c r="G195" s="22">
        <v>2827390</v>
      </c>
      <c r="H195" s="22">
        <v>35956075</v>
      </c>
      <c r="I195" s="22">
        <v>146616420</v>
      </c>
      <c r="J195" s="22">
        <v>104340</v>
      </c>
      <c r="K195" s="22"/>
      <c r="L195" s="22"/>
    </row>
    <row r="196" spans="1:12" x14ac:dyDescent="0.35">
      <c r="A196" s="22" t="s">
        <v>114</v>
      </c>
      <c r="B196" s="22" t="s">
        <v>294</v>
      </c>
      <c r="C196" s="22" t="s">
        <v>503</v>
      </c>
      <c r="D196" s="22" t="s">
        <v>504</v>
      </c>
      <c r="E196" s="22">
        <v>593890766</v>
      </c>
      <c r="F196" s="22">
        <v>8223190</v>
      </c>
      <c r="G196" s="22">
        <v>2227280</v>
      </c>
      <c r="H196" s="22">
        <v>167092830</v>
      </c>
      <c r="I196" s="22">
        <v>415865026</v>
      </c>
      <c r="J196" s="22">
        <v>482440</v>
      </c>
      <c r="K196" s="22"/>
      <c r="L196" s="22"/>
    </row>
    <row r="197" spans="1:12" x14ac:dyDescent="0.35">
      <c r="A197" s="22" t="s">
        <v>114</v>
      </c>
      <c r="B197" s="22" t="s">
        <v>294</v>
      </c>
      <c r="C197" s="22" t="s">
        <v>505</v>
      </c>
      <c r="D197" s="22" t="s">
        <v>506</v>
      </c>
      <c r="E197" s="22">
        <v>1897989317</v>
      </c>
      <c r="F197" s="22">
        <v>29536740</v>
      </c>
      <c r="G197" s="22">
        <v>152928390</v>
      </c>
      <c r="H197" s="22">
        <v>635546865</v>
      </c>
      <c r="I197" s="22">
        <v>1079938222</v>
      </c>
      <c r="J197" s="22">
        <v>39100</v>
      </c>
      <c r="K197" s="22"/>
      <c r="L197" s="22"/>
    </row>
    <row r="198" spans="1:12" x14ac:dyDescent="0.35">
      <c r="A198" s="22" t="s">
        <v>114</v>
      </c>
      <c r="B198" s="22" t="s">
        <v>507</v>
      </c>
      <c r="C198" s="22" t="s">
        <v>508</v>
      </c>
      <c r="D198" s="22" t="s">
        <v>509</v>
      </c>
      <c r="E198" s="22">
        <v>59725826</v>
      </c>
      <c r="F198" s="22">
        <v>1052360</v>
      </c>
      <c r="G198" s="22"/>
      <c r="H198" s="22">
        <v>8265987</v>
      </c>
      <c r="I198" s="22">
        <v>50352999</v>
      </c>
      <c r="J198" s="22">
        <v>54480</v>
      </c>
      <c r="K198" s="22"/>
      <c r="L198" s="22"/>
    </row>
    <row r="199" spans="1:12" x14ac:dyDescent="0.35">
      <c r="A199" s="22" t="s">
        <v>114</v>
      </c>
      <c r="B199" s="22" t="s">
        <v>507</v>
      </c>
      <c r="C199" s="22" t="s">
        <v>510</v>
      </c>
      <c r="D199" s="22" t="s">
        <v>511</v>
      </c>
      <c r="E199" s="22">
        <v>176535066</v>
      </c>
      <c r="F199" s="22">
        <v>1867090</v>
      </c>
      <c r="G199" s="22">
        <v>146940</v>
      </c>
      <c r="H199" s="22">
        <v>9364578</v>
      </c>
      <c r="I199" s="22">
        <v>165140858</v>
      </c>
      <c r="J199" s="22">
        <v>15600</v>
      </c>
      <c r="K199" s="22"/>
      <c r="L199" s="22"/>
    </row>
    <row r="200" spans="1:12" x14ac:dyDescent="0.35">
      <c r="A200" s="22" t="s">
        <v>114</v>
      </c>
      <c r="B200" s="22" t="s">
        <v>507</v>
      </c>
      <c r="C200" s="22" t="s">
        <v>512</v>
      </c>
      <c r="D200" s="22" t="s">
        <v>513</v>
      </c>
      <c r="E200" s="22">
        <v>102165064</v>
      </c>
      <c r="F200" s="22">
        <v>1365440</v>
      </c>
      <c r="G200" s="22">
        <v>26891440</v>
      </c>
      <c r="H200" s="22">
        <v>14174572</v>
      </c>
      <c r="I200" s="22">
        <v>59691572</v>
      </c>
      <c r="J200" s="22">
        <v>42040</v>
      </c>
      <c r="K200" s="22"/>
      <c r="L200" s="22"/>
    </row>
    <row r="201" spans="1:12" x14ac:dyDescent="0.35">
      <c r="A201" s="22" t="s">
        <v>114</v>
      </c>
      <c r="B201" s="22" t="s">
        <v>507</v>
      </c>
      <c r="C201" s="22" t="s">
        <v>514</v>
      </c>
      <c r="D201" s="22" t="s">
        <v>515</v>
      </c>
      <c r="E201" s="22">
        <v>7907442</v>
      </c>
      <c r="F201" s="22">
        <v>297740</v>
      </c>
      <c r="G201" s="22">
        <v>130040</v>
      </c>
      <c r="H201" s="22">
        <v>2250987</v>
      </c>
      <c r="I201" s="22">
        <v>5228675</v>
      </c>
      <c r="J201" s="22"/>
      <c r="K201" s="22"/>
      <c r="L201" s="22"/>
    </row>
    <row r="202" spans="1:12" x14ac:dyDescent="0.35">
      <c r="A202" s="22" t="s">
        <v>114</v>
      </c>
      <c r="B202" s="22" t="s">
        <v>507</v>
      </c>
      <c r="C202" s="22" t="s">
        <v>516</v>
      </c>
      <c r="D202" s="22" t="s">
        <v>517</v>
      </c>
      <c r="E202" s="22">
        <v>13150987</v>
      </c>
      <c r="F202" s="22">
        <v>426150</v>
      </c>
      <c r="G202" s="22"/>
      <c r="H202" s="22">
        <v>469360</v>
      </c>
      <c r="I202" s="22">
        <v>12255477</v>
      </c>
      <c r="J202" s="22"/>
      <c r="K202" s="22"/>
      <c r="L202" s="22"/>
    </row>
    <row r="203" spans="1:12" x14ac:dyDescent="0.35">
      <c r="A203" s="22" t="s">
        <v>114</v>
      </c>
      <c r="B203" s="22" t="s">
        <v>507</v>
      </c>
      <c r="C203" s="22" t="s">
        <v>518</v>
      </c>
      <c r="D203" s="22" t="s">
        <v>519</v>
      </c>
      <c r="E203" s="22">
        <v>37106514</v>
      </c>
      <c r="F203" s="22">
        <v>1004920</v>
      </c>
      <c r="G203" s="22">
        <v>9400</v>
      </c>
      <c r="H203" s="22">
        <v>4417914</v>
      </c>
      <c r="I203" s="22">
        <v>31674280</v>
      </c>
      <c r="J203" s="22"/>
      <c r="K203" s="22"/>
      <c r="L203" s="22"/>
    </row>
    <row r="204" spans="1:12" x14ac:dyDescent="0.35">
      <c r="A204" s="22" t="s">
        <v>114</v>
      </c>
      <c r="B204" s="22" t="s">
        <v>507</v>
      </c>
      <c r="C204" s="22" t="s">
        <v>1647</v>
      </c>
      <c r="D204" s="22" t="s">
        <v>1648</v>
      </c>
      <c r="E204" s="22">
        <v>14914236</v>
      </c>
      <c r="F204" s="22">
        <v>140060</v>
      </c>
      <c r="G204" s="22"/>
      <c r="H204" s="22">
        <v>2924600</v>
      </c>
      <c r="I204" s="22">
        <v>11849206</v>
      </c>
      <c r="J204" s="22">
        <v>370</v>
      </c>
      <c r="K204" s="22"/>
      <c r="L204" s="22"/>
    </row>
    <row r="205" spans="1:12" x14ac:dyDescent="0.35">
      <c r="A205" s="22" t="s">
        <v>114</v>
      </c>
      <c r="B205" s="22" t="s">
        <v>507</v>
      </c>
      <c r="C205" s="22" t="s">
        <v>520</v>
      </c>
      <c r="D205" s="22" t="s">
        <v>521</v>
      </c>
      <c r="E205" s="22">
        <v>88434786</v>
      </c>
      <c r="F205" s="22">
        <v>752570</v>
      </c>
      <c r="G205" s="22">
        <v>11690</v>
      </c>
      <c r="H205" s="22">
        <v>3272058</v>
      </c>
      <c r="I205" s="22">
        <v>84383108</v>
      </c>
      <c r="J205" s="22">
        <v>15360</v>
      </c>
      <c r="K205" s="22"/>
      <c r="L205" s="22"/>
    </row>
    <row r="206" spans="1:12" x14ac:dyDescent="0.35">
      <c r="A206" s="22" t="s">
        <v>114</v>
      </c>
      <c r="B206" s="22" t="s">
        <v>507</v>
      </c>
      <c r="C206" s="22" t="s">
        <v>522</v>
      </c>
      <c r="D206" s="22" t="s">
        <v>523</v>
      </c>
      <c r="E206" s="22">
        <v>19438432</v>
      </c>
      <c r="F206" s="22">
        <v>424250</v>
      </c>
      <c r="G206" s="22"/>
      <c r="H206" s="22">
        <v>2738229</v>
      </c>
      <c r="I206" s="22">
        <v>16275953</v>
      </c>
      <c r="J206" s="22"/>
      <c r="K206" s="22"/>
      <c r="L206" s="22"/>
    </row>
    <row r="207" spans="1:12" x14ac:dyDescent="0.35">
      <c r="A207" s="22" t="s">
        <v>114</v>
      </c>
      <c r="B207" s="22" t="s">
        <v>507</v>
      </c>
      <c r="C207" s="22" t="s">
        <v>524</v>
      </c>
      <c r="D207" s="22" t="s">
        <v>525</v>
      </c>
      <c r="E207" s="22">
        <v>33462704</v>
      </c>
      <c r="F207" s="22">
        <v>425380</v>
      </c>
      <c r="G207" s="22"/>
      <c r="H207" s="22">
        <v>2728000</v>
      </c>
      <c r="I207" s="22">
        <v>30309324</v>
      </c>
      <c r="J207" s="22"/>
      <c r="K207" s="22"/>
      <c r="L207" s="22"/>
    </row>
    <row r="208" spans="1:12" x14ac:dyDescent="0.35">
      <c r="A208" s="22" t="s">
        <v>114</v>
      </c>
      <c r="B208" s="22" t="s">
        <v>507</v>
      </c>
      <c r="C208" s="22" t="s">
        <v>526</v>
      </c>
      <c r="D208" s="22" t="s">
        <v>527</v>
      </c>
      <c r="E208" s="22">
        <v>98945288</v>
      </c>
      <c r="F208" s="22">
        <v>4008110</v>
      </c>
      <c r="G208" s="22">
        <v>56090</v>
      </c>
      <c r="H208" s="22">
        <v>23464630</v>
      </c>
      <c r="I208" s="22">
        <v>71322738</v>
      </c>
      <c r="J208" s="22">
        <v>93720</v>
      </c>
      <c r="K208" s="22"/>
      <c r="L208" s="22"/>
    </row>
    <row r="209" spans="1:12" x14ac:dyDescent="0.35">
      <c r="A209" s="22" t="s">
        <v>114</v>
      </c>
      <c r="B209" s="22" t="s">
        <v>507</v>
      </c>
      <c r="C209" s="22" t="s">
        <v>528</v>
      </c>
      <c r="D209" s="22" t="s">
        <v>529</v>
      </c>
      <c r="E209" s="22">
        <v>33916968</v>
      </c>
      <c r="F209" s="22">
        <v>993060</v>
      </c>
      <c r="G209" s="22">
        <v>53720</v>
      </c>
      <c r="H209" s="22">
        <v>1568850</v>
      </c>
      <c r="I209" s="22">
        <v>31289118</v>
      </c>
      <c r="J209" s="22">
        <v>12220</v>
      </c>
      <c r="K209" s="22"/>
      <c r="L209" s="22"/>
    </row>
    <row r="210" spans="1:12" x14ac:dyDescent="0.35">
      <c r="A210" s="22" t="s">
        <v>114</v>
      </c>
      <c r="B210" s="22" t="s">
        <v>507</v>
      </c>
      <c r="C210" s="22" t="s">
        <v>530</v>
      </c>
      <c r="D210" s="22" t="s">
        <v>531</v>
      </c>
      <c r="E210" s="22">
        <v>26177954</v>
      </c>
      <c r="F210" s="22">
        <v>1984360</v>
      </c>
      <c r="G210" s="22">
        <v>58360</v>
      </c>
      <c r="H210" s="22">
        <v>2056000</v>
      </c>
      <c r="I210" s="22">
        <v>22065694</v>
      </c>
      <c r="J210" s="22">
        <v>13540</v>
      </c>
      <c r="K210" s="22"/>
      <c r="L210" s="22"/>
    </row>
    <row r="211" spans="1:12" x14ac:dyDescent="0.35">
      <c r="A211" s="22" t="s">
        <v>114</v>
      </c>
      <c r="B211" s="22" t="s">
        <v>507</v>
      </c>
      <c r="C211" s="22" t="s">
        <v>532</v>
      </c>
      <c r="D211" s="22" t="s">
        <v>533</v>
      </c>
      <c r="E211" s="22">
        <v>22900311</v>
      </c>
      <c r="F211" s="22">
        <v>721130</v>
      </c>
      <c r="G211" s="22">
        <v>218670</v>
      </c>
      <c r="H211" s="22">
        <v>1227505</v>
      </c>
      <c r="I211" s="22">
        <v>20601846</v>
      </c>
      <c r="J211" s="22">
        <v>131160</v>
      </c>
      <c r="K211" s="22"/>
      <c r="L211" s="22"/>
    </row>
    <row r="212" spans="1:12" x14ac:dyDescent="0.35">
      <c r="A212" s="22" t="s">
        <v>114</v>
      </c>
      <c r="B212" s="22" t="s">
        <v>507</v>
      </c>
      <c r="C212" s="22" t="s">
        <v>534</v>
      </c>
      <c r="D212" s="22" t="s">
        <v>535</v>
      </c>
      <c r="E212" s="22">
        <v>92002571</v>
      </c>
      <c r="F212" s="22">
        <v>8595570</v>
      </c>
      <c r="G212" s="22">
        <v>571700</v>
      </c>
      <c r="H212" s="22">
        <v>16889781</v>
      </c>
      <c r="I212" s="22">
        <v>65900510</v>
      </c>
      <c r="J212" s="22">
        <v>45010</v>
      </c>
      <c r="K212" s="22"/>
      <c r="L212" s="22"/>
    </row>
    <row r="213" spans="1:12" x14ac:dyDescent="0.35">
      <c r="A213" s="22" t="s">
        <v>114</v>
      </c>
      <c r="B213" s="22" t="s">
        <v>507</v>
      </c>
      <c r="C213" s="22" t="s">
        <v>536</v>
      </c>
      <c r="D213" s="22" t="s">
        <v>537</v>
      </c>
      <c r="E213" s="22">
        <v>57987385</v>
      </c>
      <c r="F213" s="22">
        <v>1085190</v>
      </c>
      <c r="G213" s="22">
        <v>109370</v>
      </c>
      <c r="H213" s="22">
        <v>11461913</v>
      </c>
      <c r="I213" s="22">
        <v>45322772</v>
      </c>
      <c r="J213" s="22">
        <v>8140</v>
      </c>
      <c r="K213" s="22"/>
      <c r="L213" s="22"/>
    </row>
    <row r="214" spans="1:12" x14ac:dyDescent="0.35">
      <c r="A214" s="22" t="s">
        <v>114</v>
      </c>
      <c r="B214" s="22" t="s">
        <v>507</v>
      </c>
      <c r="C214" s="22" t="s">
        <v>538</v>
      </c>
      <c r="D214" s="22" t="s">
        <v>539</v>
      </c>
      <c r="E214" s="22">
        <v>39819866</v>
      </c>
      <c r="F214" s="22">
        <v>747500</v>
      </c>
      <c r="G214" s="22"/>
      <c r="H214" s="22">
        <v>1842230</v>
      </c>
      <c r="I214" s="22">
        <v>37221446</v>
      </c>
      <c r="J214" s="22">
        <v>8690</v>
      </c>
      <c r="K214" s="22"/>
      <c r="L214" s="22"/>
    </row>
    <row r="215" spans="1:12" x14ac:dyDescent="0.35">
      <c r="A215" s="22" t="s">
        <v>114</v>
      </c>
      <c r="B215" s="22" t="s">
        <v>507</v>
      </c>
      <c r="C215" s="22" t="s">
        <v>540</v>
      </c>
      <c r="D215" s="22" t="s">
        <v>541</v>
      </c>
      <c r="E215" s="22">
        <v>19953576</v>
      </c>
      <c r="F215" s="22">
        <v>431450</v>
      </c>
      <c r="G215" s="22">
        <v>26390</v>
      </c>
      <c r="H215" s="22">
        <v>1816543</v>
      </c>
      <c r="I215" s="22">
        <v>17671183</v>
      </c>
      <c r="J215" s="22">
        <v>8010</v>
      </c>
      <c r="K215" s="22"/>
      <c r="L215" s="22"/>
    </row>
    <row r="216" spans="1:12" x14ac:dyDescent="0.35">
      <c r="A216" s="22" t="s">
        <v>114</v>
      </c>
      <c r="B216" s="22" t="s">
        <v>507</v>
      </c>
      <c r="C216" s="22" t="s">
        <v>542</v>
      </c>
      <c r="D216" s="22" t="s">
        <v>543</v>
      </c>
      <c r="E216" s="22">
        <v>36885917</v>
      </c>
      <c r="F216" s="22">
        <v>1045240</v>
      </c>
      <c r="G216" s="22">
        <v>37780</v>
      </c>
      <c r="H216" s="22">
        <v>7378806</v>
      </c>
      <c r="I216" s="22">
        <v>28410761</v>
      </c>
      <c r="J216" s="22">
        <v>13330</v>
      </c>
      <c r="K216" s="22"/>
      <c r="L216" s="22"/>
    </row>
    <row r="217" spans="1:12" x14ac:dyDescent="0.35">
      <c r="A217" s="22" t="s">
        <v>114</v>
      </c>
      <c r="B217" s="22" t="s">
        <v>507</v>
      </c>
      <c r="C217" s="22" t="s">
        <v>544</v>
      </c>
      <c r="D217" s="22" t="s">
        <v>545</v>
      </c>
      <c r="E217" s="22">
        <v>22430358</v>
      </c>
      <c r="F217" s="22">
        <v>565300</v>
      </c>
      <c r="G217" s="22">
        <v>115940</v>
      </c>
      <c r="H217" s="22">
        <v>1498915</v>
      </c>
      <c r="I217" s="22">
        <v>20250203</v>
      </c>
      <c r="J217" s="22"/>
      <c r="K217" s="22"/>
      <c r="L217" s="22"/>
    </row>
    <row r="218" spans="1:12" x14ac:dyDescent="0.35">
      <c r="A218" s="22" t="s">
        <v>114</v>
      </c>
      <c r="B218" s="22" t="s">
        <v>507</v>
      </c>
      <c r="C218" s="22" t="s">
        <v>546</v>
      </c>
      <c r="D218" s="22" t="s">
        <v>547</v>
      </c>
      <c r="E218" s="22">
        <v>22696742</v>
      </c>
      <c r="F218" s="22">
        <v>3480880</v>
      </c>
      <c r="G218" s="22">
        <v>245880</v>
      </c>
      <c r="H218" s="22">
        <v>2278123</v>
      </c>
      <c r="I218" s="22">
        <v>16674309</v>
      </c>
      <c r="J218" s="22">
        <v>17550</v>
      </c>
      <c r="K218" s="22"/>
      <c r="L218" s="22"/>
    </row>
    <row r="219" spans="1:12" x14ac:dyDescent="0.35">
      <c r="A219" s="22" t="s">
        <v>114</v>
      </c>
      <c r="B219" s="22" t="s">
        <v>507</v>
      </c>
      <c r="C219" s="22" t="s">
        <v>548</v>
      </c>
      <c r="D219" s="22" t="s">
        <v>549</v>
      </c>
      <c r="E219" s="22">
        <v>26095994</v>
      </c>
      <c r="F219" s="22">
        <v>2925250</v>
      </c>
      <c r="G219" s="22">
        <v>55330</v>
      </c>
      <c r="H219" s="22">
        <v>1550620</v>
      </c>
      <c r="I219" s="22">
        <v>21361534</v>
      </c>
      <c r="J219" s="22">
        <v>203260</v>
      </c>
      <c r="K219" s="22"/>
      <c r="L219" s="22"/>
    </row>
    <row r="220" spans="1:12" x14ac:dyDescent="0.35">
      <c r="A220" s="22" t="s">
        <v>114</v>
      </c>
      <c r="B220" s="22" t="s">
        <v>507</v>
      </c>
      <c r="C220" s="22" t="s">
        <v>550</v>
      </c>
      <c r="D220" s="22" t="s">
        <v>551</v>
      </c>
      <c r="E220" s="22">
        <v>77243130</v>
      </c>
      <c r="F220" s="22">
        <v>1025790</v>
      </c>
      <c r="G220" s="22"/>
      <c r="H220" s="22">
        <v>2118150</v>
      </c>
      <c r="I220" s="22">
        <v>74042310</v>
      </c>
      <c r="J220" s="22">
        <v>56880</v>
      </c>
      <c r="K220" s="22"/>
      <c r="L220" s="22"/>
    </row>
    <row r="221" spans="1:12" x14ac:dyDescent="0.35">
      <c r="A221" s="22" t="s">
        <v>114</v>
      </c>
      <c r="B221" s="22" t="s">
        <v>507</v>
      </c>
      <c r="C221" s="22" t="s">
        <v>552</v>
      </c>
      <c r="D221" s="22" t="s">
        <v>553</v>
      </c>
      <c r="E221" s="22">
        <v>33349384</v>
      </c>
      <c r="F221" s="22">
        <v>702550</v>
      </c>
      <c r="G221" s="22">
        <v>60700</v>
      </c>
      <c r="H221" s="22">
        <v>1376011</v>
      </c>
      <c r="I221" s="22">
        <v>31206323</v>
      </c>
      <c r="J221" s="22">
        <v>3800</v>
      </c>
      <c r="K221" s="22"/>
      <c r="L221" s="22"/>
    </row>
    <row r="222" spans="1:12" x14ac:dyDescent="0.35">
      <c r="A222" s="22" t="s">
        <v>114</v>
      </c>
      <c r="B222" s="22" t="s">
        <v>507</v>
      </c>
      <c r="C222" s="22" t="s">
        <v>554</v>
      </c>
      <c r="D222" s="22" t="s">
        <v>555</v>
      </c>
      <c r="E222" s="22">
        <v>59298565</v>
      </c>
      <c r="F222" s="22">
        <v>1553010</v>
      </c>
      <c r="G222" s="22">
        <v>115700</v>
      </c>
      <c r="H222" s="22">
        <v>15558333</v>
      </c>
      <c r="I222" s="22">
        <v>42071522</v>
      </c>
      <c r="J222" s="22"/>
      <c r="K222" s="22"/>
      <c r="L222" s="22"/>
    </row>
    <row r="223" spans="1:12" x14ac:dyDescent="0.35">
      <c r="A223" s="22" t="s">
        <v>114</v>
      </c>
      <c r="B223" s="22" t="s">
        <v>507</v>
      </c>
      <c r="C223" s="22" t="s">
        <v>556</v>
      </c>
      <c r="D223" s="22" t="s">
        <v>557</v>
      </c>
      <c r="E223" s="22">
        <v>22568494</v>
      </c>
      <c r="F223" s="22">
        <v>602220</v>
      </c>
      <c r="G223" s="22"/>
      <c r="H223" s="22">
        <v>8478833</v>
      </c>
      <c r="I223" s="22">
        <v>13479831</v>
      </c>
      <c r="J223" s="22">
        <v>7610</v>
      </c>
      <c r="K223" s="22"/>
      <c r="L223" s="22"/>
    </row>
    <row r="224" spans="1:12" x14ac:dyDescent="0.35">
      <c r="A224" s="22" t="s">
        <v>114</v>
      </c>
      <c r="B224" s="22" t="s">
        <v>507</v>
      </c>
      <c r="C224" s="22" t="s">
        <v>558</v>
      </c>
      <c r="D224" s="22" t="s">
        <v>559</v>
      </c>
      <c r="E224" s="22">
        <v>18636350</v>
      </c>
      <c r="F224" s="22">
        <v>531540</v>
      </c>
      <c r="G224" s="22"/>
      <c r="H224" s="22">
        <v>2647534</v>
      </c>
      <c r="I224" s="22">
        <v>15429776</v>
      </c>
      <c r="J224" s="22">
        <v>27500</v>
      </c>
      <c r="K224" s="22"/>
      <c r="L224" s="22"/>
    </row>
    <row r="225" spans="1:12" x14ac:dyDescent="0.35">
      <c r="A225" s="22" t="s">
        <v>114</v>
      </c>
      <c r="B225" s="22" t="s">
        <v>507</v>
      </c>
      <c r="C225" s="22" t="s">
        <v>560</v>
      </c>
      <c r="D225" s="22" t="s">
        <v>561</v>
      </c>
      <c r="E225" s="22">
        <v>46074446</v>
      </c>
      <c r="F225" s="22">
        <v>889260</v>
      </c>
      <c r="G225" s="22"/>
      <c r="H225" s="22">
        <v>5725489</v>
      </c>
      <c r="I225" s="22">
        <v>39419107</v>
      </c>
      <c r="J225" s="22">
        <v>40590</v>
      </c>
      <c r="K225" s="22"/>
      <c r="L225" s="22"/>
    </row>
    <row r="226" spans="1:12" x14ac:dyDescent="0.35">
      <c r="A226" s="22" t="s">
        <v>114</v>
      </c>
      <c r="B226" s="22" t="s">
        <v>507</v>
      </c>
      <c r="C226" s="22" t="s">
        <v>562</v>
      </c>
      <c r="D226" s="22" t="s">
        <v>563</v>
      </c>
      <c r="E226" s="22">
        <v>12520998</v>
      </c>
      <c r="F226" s="22">
        <v>485560</v>
      </c>
      <c r="G226" s="22"/>
      <c r="H226" s="22">
        <v>1701270</v>
      </c>
      <c r="I226" s="22">
        <v>10334168</v>
      </c>
      <c r="J226" s="22"/>
      <c r="K226" s="22"/>
      <c r="L226" s="22"/>
    </row>
    <row r="227" spans="1:12" x14ac:dyDescent="0.35">
      <c r="A227" s="22" t="s">
        <v>114</v>
      </c>
      <c r="B227" s="22" t="s">
        <v>507</v>
      </c>
      <c r="C227" s="22" t="s">
        <v>1670</v>
      </c>
      <c r="D227" s="22" t="s">
        <v>1671</v>
      </c>
      <c r="E227" s="22">
        <v>4606150</v>
      </c>
      <c r="F227" s="22">
        <v>172220</v>
      </c>
      <c r="G227" s="22"/>
      <c r="H227" s="22">
        <v>701450</v>
      </c>
      <c r="I227" s="22">
        <v>3732480</v>
      </c>
      <c r="J227" s="22"/>
      <c r="K227" s="22"/>
      <c r="L227" s="22"/>
    </row>
    <row r="228" spans="1:12" x14ac:dyDescent="0.35">
      <c r="A228" s="22" t="s">
        <v>114</v>
      </c>
      <c r="B228" s="22" t="s">
        <v>507</v>
      </c>
      <c r="C228" s="22" t="s">
        <v>564</v>
      </c>
      <c r="D228" s="22" t="s">
        <v>565</v>
      </c>
      <c r="E228" s="22">
        <v>85031939</v>
      </c>
      <c r="F228" s="22">
        <v>1452990</v>
      </c>
      <c r="G228" s="22"/>
      <c r="H228" s="22">
        <v>9554778</v>
      </c>
      <c r="I228" s="22">
        <v>73946181</v>
      </c>
      <c r="J228" s="22">
        <v>77990</v>
      </c>
      <c r="K228" s="22"/>
      <c r="L228" s="22"/>
    </row>
    <row r="229" spans="1:12" x14ac:dyDescent="0.35">
      <c r="A229" s="22" t="s">
        <v>114</v>
      </c>
      <c r="B229" s="22" t="s">
        <v>507</v>
      </c>
      <c r="C229" s="22" t="s">
        <v>1674</v>
      </c>
      <c r="D229" s="22" t="s">
        <v>1675</v>
      </c>
      <c r="E229" s="22">
        <v>17183213</v>
      </c>
      <c r="F229" s="22">
        <v>437690</v>
      </c>
      <c r="G229" s="22">
        <v>56910</v>
      </c>
      <c r="H229" s="22">
        <v>2882772</v>
      </c>
      <c r="I229" s="22">
        <v>13805841</v>
      </c>
      <c r="J229" s="22"/>
      <c r="K229" s="22"/>
      <c r="L229" s="22"/>
    </row>
    <row r="230" spans="1:12" x14ac:dyDescent="0.35">
      <c r="A230" s="22" t="s">
        <v>114</v>
      </c>
      <c r="B230" s="22" t="s">
        <v>507</v>
      </c>
      <c r="C230" s="22" t="s">
        <v>566</v>
      </c>
      <c r="D230" s="22" t="s">
        <v>567</v>
      </c>
      <c r="E230" s="22">
        <v>13640109</v>
      </c>
      <c r="F230" s="22">
        <v>517310</v>
      </c>
      <c r="G230" s="22"/>
      <c r="H230" s="22">
        <v>1084212</v>
      </c>
      <c r="I230" s="22">
        <v>12025317</v>
      </c>
      <c r="J230" s="22">
        <v>13270</v>
      </c>
      <c r="K230" s="22"/>
      <c r="L230" s="22"/>
    </row>
    <row r="231" spans="1:12" x14ac:dyDescent="0.35">
      <c r="A231" s="22" t="s">
        <v>114</v>
      </c>
      <c r="B231" s="22" t="s">
        <v>507</v>
      </c>
      <c r="C231" s="22" t="s">
        <v>568</v>
      </c>
      <c r="D231" s="22" t="s">
        <v>569</v>
      </c>
      <c r="E231" s="22">
        <v>22798380</v>
      </c>
      <c r="F231" s="22">
        <v>589160</v>
      </c>
      <c r="G231" s="22">
        <v>37060</v>
      </c>
      <c r="H231" s="22">
        <v>1631553</v>
      </c>
      <c r="I231" s="22">
        <v>20525737</v>
      </c>
      <c r="J231" s="22">
        <v>14870</v>
      </c>
      <c r="K231" s="22"/>
      <c r="L231" s="22"/>
    </row>
    <row r="232" spans="1:12" x14ac:dyDescent="0.35">
      <c r="A232" s="22" t="s">
        <v>114</v>
      </c>
      <c r="B232" s="22" t="s">
        <v>507</v>
      </c>
      <c r="C232" s="22" t="s">
        <v>570</v>
      </c>
      <c r="D232" s="22" t="s">
        <v>571</v>
      </c>
      <c r="E232" s="22">
        <v>97273534</v>
      </c>
      <c r="F232" s="22">
        <v>1429960</v>
      </c>
      <c r="G232" s="22">
        <v>67560</v>
      </c>
      <c r="H232" s="22">
        <v>8444825</v>
      </c>
      <c r="I232" s="22">
        <v>87294909</v>
      </c>
      <c r="J232" s="22">
        <v>36280</v>
      </c>
      <c r="K232" s="22"/>
      <c r="L232" s="22"/>
    </row>
    <row r="233" spans="1:12" x14ac:dyDescent="0.35">
      <c r="A233" s="22" t="s">
        <v>114</v>
      </c>
      <c r="B233" s="22" t="s">
        <v>507</v>
      </c>
      <c r="C233" s="22" t="s">
        <v>572</v>
      </c>
      <c r="D233" s="22" t="s">
        <v>573</v>
      </c>
      <c r="E233" s="22">
        <v>12588067</v>
      </c>
      <c r="F233" s="22">
        <v>241060</v>
      </c>
      <c r="G233" s="22"/>
      <c r="H233" s="22">
        <v>3128400</v>
      </c>
      <c r="I233" s="22">
        <v>9211147</v>
      </c>
      <c r="J233" s="22">
        <v>7460</v>
      </c>
      <c r="K233" s="22"/>
      <c r="L233" s="22"/>
    </row>
    <row r="234" spans="1:12" x14ac:dyDescent="0.35">
      <c r="A234" s="22" t="s">
        <v>114</v>
      </c>
      <c r="B234" s="22" t="s">
        <v>507</v>
      </c>
      <c r="C234" s="22" t="s">
        <v>574</v>
      </c>
      <c r="D234" s="22" t="s">
        <v>575</v>
      </c>
      <c r="E234" s="22">
        <v>6843113</v>
      </c>
      <c r="F234" s="22">
        <v>95670</v>
      </c>
      <c r="G234" s="22"/>
      <c r="H234" s="22">
        <v>204950</v>
      </c>
      <c r="I234" s="22">
        <v>6542493</v>
      </c>
      <c r="J234" s="22"/>
      <c r="K234" s="22"/>
      <c r="L234" s="22"/>
    </row>
    <row r="235" spans="1:12" x14ac:dyDescent="0.35">
      <c r="A235" s="22" t="s">
        <v>114</v>
      </c>
      <c r="B235" s="22" t="s">
        <v>507</v>
      </c>
      <c r="C235" s="22" t="s">
        <v>576</v>
      </c>
      <c r="D235" s="22" t="s">
        <v>577</v>
      </c>
      <c r="E235" s="22">
        <v>29645269</v>
      </c>
      <c r="F235" s="22">
        <v>863050</v>
      </c>
      <c r="G235" s="22">
        <v>331240</v>
      </c>
      <c r="H235" s="22">
        <v>2331550</v>
      </c>
      <c r="I235" s="22">
        <v>26119429</v>
      </c>
      <c r="J235" s="22"/>
      <c r="K235" s="22"/>
      <c r="L235" s="22"/>
    </row>
    <row r="236" spans="1:12" x14ac:dyDescent="0.35">
      <c r="A236" s="22" t="s">
        <v>114</v>
      </c>
      <c r="B236" s="22" t="s">
        <v>507</v>
      </c>
      <c r="C236" s="22" t="s">
        <v>578</v>
      </c>
      <c r="D236" s="22" t="s">
        <v>579</v>
      </c>
      <c r="E236" s="22">
        <v>22674659</v>
      </c>
      <c r="F236" s="22">
        <v>582490</v>
      </c>
      <c r="G236" s="22">
        <v>52790</v>
      </c>
      <c r="H236" s="22">
        <v>2004858</v>
      </c>
      <c r="I236" s="22">
        <v>20017181</v>
      </c>
      <c r="J236" s="22">
        <v>17340</v>
      </c>
      <c r="K236" s="22"/>
      <c r="L236" s="22"/>
    </row>
    <row r="237" spans="1:12" x14ac:dyDescent="0.35">
      <c r="A237" s="22" t="s">
        <v>114</v>
      </c>
      <c r="B237" s="22" t="s">
        <v>507</v>
      </c>
      <c r="C237" s="22" t="s">
        <v>580</v>
      </c>
      <c r="D237" s="22" t="s">
        <v>581</v>
      </c>
      <c r="E237" s="22">
        <v>7219120</v>
      </c>
      <c r="F237" s="22">
        <v>244280</v>
      </c>
      <c r="G237" s="22"/>
      <c r="H237" s="22">
        <v>910549</v>
      </c>
      <c r="I237" s="22">
        <v>6049231</v>
      </c>
      <c r="J237" s="22">
        <v>15060</v>
      </c>
      <c r="K237" s="22"/>
      <c r="L237" s="22"/>
    </row>
    <row r="238" spans="1:12" x14ac:dyDescent="0.35">
      <c r="A238" s="22" t="s">
        <v>114</v>
      </c>
      <c r="B238" s="22" t="s">
        <v>507</v>
      </c>
      <c r="C238" s="22" t="s">
        <v>582</v>
      </c>
      <c r="D238" s="22" t="s">
        <v>583</v>
      </c>
      <c r="E238" s="22">
        <v>46268843</v>
      </c>
      <c r="F238" s="22">
        <v>1005460</v>
      </c>
      <c r="G238" s="22">
        <v>132520</v>
      </c>
      <c r="H238" s="22">
        <v>9541709</v>
      </c>
      <c r="I238" s="22">
        <v>35567144</v>
      </c>
      <c r="J238" s="22">
        <v>22010</v>
      </c>
      <c r="K238" s="22"/>
      <c r="L238" s="22"/>
    </row>
    <row r="239" spans="1:12" x14ac:dyDescent="0.35">
      <c r="A239" s="22" t="s">
        <v>114</v>
      </c>
      <c r="B239" s="22" t="s">
        <v>507</v>
      </c>
      <c r="C239" s="22" t="s">
        <v>584</v>
      </c>
      <c r="D239" s="22" t="s">
        <v>585</v>
      </c>
      <c r="E239" s="22">
        <v>66641285</v>
      </c>
      <c r="F239" s="22">
        <v>1757870</v>
      </c>
      <c r="G239" s="22">
        <v>36090</v>
      </c>
      <c r="H239" s="22">
        <v>7858416</v>
      </c>
      <c r="I239" s="22">
        <v>56967149</v>
      </c>
      <c r="J239" s="22">
        <v>21760</v>
      </c>
      <c r="K239" s="22"/>
      <c r="L239" s="22"/>
    </row>
    <row r="240" spans="1:12" x14ac:dyDescent="0.35">
      <c r="A240" s="22" t="s">
        <v>114</v>
      </c>
      <c r="B240" s="22" t="s">
        <v>507</v>
      </c>
      <c r="C240" s="22" t="s">
        <v>586</v>
      </c>
      <c r="D240" s="22" t="s">
        <v>587</v>
      </c>
      <c r="E240" s="22">
        <v>15472993</v>
      </c>
      <c r="F240" s="22">
        <v>525070</v>
      </c>
      <c r="G240" s="22">
        <v>17050</v>
      </c>
      <c r="H240" s="22">
        <v>2009515</v>
      </c>
      <c r="I240" s="22">
        <v>12913598</v>
      </c>
      <c r="J240" s="22">
        <v>7760</v>
      </c>
      <c r="K240" s="22"/>
      <c r="L240" s="22"/>
    </row>
    <row r="241" spans="1:12" x14ac:dyDescent="0.35">
      <c r="A241" s="22" t="s">
        <v>114</v>
      </c>
      <c r="B241" s="22" t="s">
        <v>507</v>
      </c>
      <c r="C241" s="22" t="s">
        <v>588</v>
      </c>
      <c r="D241" s="22" t="s">
        <v>589</v>
      </c>
      <c r="E241" s="22">
        <v>46574037</v>
      </c>
      <c r="F241" s="22">
        <v>1169800</v>
      </c>
      <c r="G241" s="22">
        <v>170350</v>
      </c>
      <c r="H241" s="22">
        <v>3790209</v>
      </c>
      <c r="I241" s="22">
        <v>41418088</v>
      </c>
      <c r="J241" s="22">
        <v>25590</v>
      </c>
      <c r="K241" s="22"/>
      <c r="L241" s="22"/>
    </row>
    <row r="242" spans="1:12" x14ac:dyDescent="0.35">
      <c r="A242" s="22" t="s">
        <v>114</v>
      </c>
      <c r="B242" s="22" t="s">
        <v>507</v>
      </c>
      <c r="C242" s="22" t="s">
        <v>590</v>
      </c>
      <c r="D242" s="22" t="s">
        <v>591</v>
      </c>
      <c r="E242" s="22">
        <v>27697594</v>
      </c>
      <c r="F242" s="22">
        <v>579190</v>
      </c>
      <c r="G242" s="22">
        <v>1184210</v>
      </c>
      <c r="H242" s="22">
        <v>2368119</v>
      </c>
      <c r="I242" s="22">
        <v>23563235</v>
      </c>
      <c r="J242" s="22">
        <v>2840</v>
      </c>
      <c r="K242" s="22"/>
      <c r="L242" s="22"/>
    </row>
    <row r="243" spans="1:12" x14ac:dyDescent="0.35">
      <c r="A243" s="22" t="s">
        <v>114</v>
      </c>
      <c r="B243" s="22" t="s">
        <v>507</v>
      </c>
      <c r="C243" s="22" t="s">
        <v>592</v>
      </c>
      <c r="D243" s="22" t="s">
        <v>593</v>
      </c>
      <c r="E243" s="22">
        <v>7717426</v>
      </c>
      <c r="F243" s="22">
        <v>165870</v>
      </c>
      <c r="G243" s="22">
        <v>56490</v>
      </c>
      <c r="H243" s="22">
        <v>1707050</v>
      </c>
      <c r="I243" s="22">
        <v>5783736</v>
      </c>
      <c r="J243" s="22">
        <v>4280</v>
      </c>
      <c r="K243" s="22"/>
      <c r="L243" s="22"/>
    </row>
    <row r="244" spans="1:12" x14ac:dyDescent="0.35">
      <c r="A244" s="22" t="s">
        <v>114</v>
      </c>
      <c r="B244" s="22" t="s">
        <v>507</v>
      </c>
      <c r="C244" s="22" t="s">
        <v>594</v>
      </c>
      <c r="D244" s="22" t="s">
        <v>595</v>
      </c>
      <c r="E244" s="22">
        <v>46895952</v>
      </c>
      <c r="F244" s="22">
        <v>551420</v>
      </c>
      <c r="G244" s="22"/>
      <c r="H244" s="22">
        <v>1321148</v>
      </c>
      <c r="I244" s="22">
        <v>45023384</v>
      </c>
      <c r="J244" s="22"/>
      <c r="K244" s="22"/>
      <c r="L244" s="22"/>
    </row>
    <row r="245" spans="1:12" x14ac:dyDescent="0.35">
      <c r="A245" s="22" t="s">
        <v>114</v>
      </c>
      <c r="B245" s="22" t="s">
        <v>507</v>
      </c>
      <c r="C245" s="22" t="s">
        <v>596</v>
      </c>
      <c r="D245" s="22" t="s">
        <v>597</v>
      </c>
      <c r="E245" s="22">
        <v>8177399</v>
      </c>
      <c r="F245" s="22">
        <v>320090</v>
      </c>
      <c r="G245" s="22"/>
      <c r="H245" s="22">
        <v>1025830</v>
      </c>
      <c r="I245" s="22">
        <v>6831479</v>
      </c>
      <c r="J245" s="22"/>
      <c r="K245" s="22"/>
      <c r="L245" s="22"/>
    </row>
    <row r="246" spans="1:12" x14ac:dyDescent="0.35">
      <c r="A246" s="22" t="s">
        <v>114</v>
      </c>
      <c r="B246" s="22" t="s">
        <v>507</v>
      </c>
      <c r="C246" s="22" t="s">
        <v>598</v>
      </c>
      <c r="D246" s="22" t="s">
        <v>599</v>
      </c>
      <c r="E246" s="22">
        <v>14706417</v>
      </c>
      <c r="F246" s="22">
        <v>423970</v>
      </c>
      <c r="G246" s="22"/>
      <c r="H246" s="22">
        <v>86990</v>
      </c>
      <c r="I246" s="22">
        <v>14194207</v>
      </c>
      <c r="J246" s="22">
        <v>1250</v>
      </c>
      <c r="K246" s="22"/>
      <c r="L246" s="22"/>
    </row>
    <row r="247" spans="1:12" x14ac:dyDescent="0.35">
      <c r="A247" s="22" t="s">
        <v>114</v>
      </c>
      <c r="B247" s="22" t="s">
        <v>507</v>
      </c>
      <c r="C247" s="22" t="s">
        <v>600</v>
      </c>
      <c r="D247" s="22" t="s">
        <v>601</v>
      </c>
      <c r="E247" s="22">
        <v>20193670</v>
      </c>
      <c r="F247" s="22">
        <v>835210</v>
      </c>
      <c r="G247" s="22">
        <v>2288100</v>
      </c>
      <c r="H247" s="22">
        <v>3936910</v>
      </c>
      <c r="I247" s="22">
        <v>13104020</v>
      </c>
      <c r="J247" s="22">
        <v>29430</v>
      </c>
      <c r="K247" s="22"/>
      <c r="L247" s="22"/>
    </row>
    <row r="248" spans="1:12" x14ac:dyDescent="0.35">
      <c r="A248" s="22" t="s">
        <v>114</v>
      </c>
      <c r="B248" s="22" t="s">
        <v>507</v>
      </c>
      <c r="C248" s="22" t="s">
        <v>602</v>
      </c>
      <c r="D248" s="22" t="s">
        <v>603</v>
      </c>
      <c r="E248" s="22">
        <v>28323988</v>
      </c>
      <c r="F248" s="22">
        <v>2454550</v>
      </c>
      <c r="G248" s="22">
        <v>793260</v>
      </c>
      <c r="H248" s="22">
        <v>5725824</v>
      </c>
      <c r="I248" s="22">
        <v>19331974</v>
      </c>
      <c r="J248" s="22">
        <v>18380</v>
      </c>
      <c r="K248" s="22"/>
      <c r="L248" s="22"/>
    </row>
    <row r="249" spans="1:12" x14ac:dyDescent="0.35">
      <c r="A249" s="22" t="s">
        <v>114</v>
      </c>
      <c r="B249" s="22" t="s">
        <v>507</v>
      </c>
      <c r="C249" s="22" t="s">
        <v>604</v>
      </c>
      <c r="D249" s="22" t="s">
        <v>605</v>
      </c>
      <c r="E249" s="22">
        <v>12550815</v>
      </c>
      <c r="F249" s="22">
        <v>540070</v>
      </c>
      <c r="G249" s="22"/>
      <c r="H249" s="22">
        <v>1082680</v>
      </c>
      <c r="I249" s="22">
        <v>10926205</v>
      </c>
      <c r="J249" s="22">
        <v>1860</v>
      </c>
      <c r="K249" s="22"/>
      <c r="L249" s="22"/>
    </row>
    <row r="250" spans="1:12" x14ac:dyDescent="0.35">
      <c r="A250" s="22" t="s">
        <v>114</v>
      </c>
      <c r="B250" s="22" t="s">
        <v>507</v>
      </c>
      <c r="C250" s="22" t="s">
        <v>606</v>
      </c>
      <c r="D250" s="22" t="s">
        <v>607</v>
      </c>
      <c r="E250" s="22">
        <v>16677800</v>
      </c>
      <c r="F250" s="22">
        <v>365180</v>
      </c>
      <c r="G250" s="22">
        <v>1533670</v>
      </c>
      <c r="H250" s="22">
        <v>2151743</v>
      </c>
      <c r="I250" s="22">
        <v>12626607</v>
      </c>
      <c r="J250" s="22">
        <v>600</v>
      </c>
      <c r="K250" s="22"/>
      <c r="L250" s="22"/>
    </row>
    <row r="251" spans="1:12" x14ac:dyDescent="0.35">
      <c r="A251" s="22" t="s">
        <v>114</v>
      </c>
      <c r="B251" s="22" t="s">
        <v>507</v>
      </c>
      <c r="C251" s="22" t="s">
        <v>608</v>
      </c>
      <c r="D251" s="22" t="s">
        <v>609</v>
      </c>
      <c r="E251" s="22">
        <v>66322589</v>
      </c>
      <c r="F251" s="22">
        <v>1885650</v>
      </c>
      <c r="G251" s="22">
        <v>1305900</v>
      </c>
      <c r="H251" s="22">
        <v>19100708</v>
      </c>
      <c r="I251" s="22">
        <v>43979591</v>
      </c>
      <c r="J251" s="22">
        <v>50740</v>
      </c>
      <c r="K251" s="22"/>
      <c r="L251" s="22"/>
    </row>
    <row r="252" spans="1:12" x14ac:dyDescent="0.35">
      <c r="A252" s="22" t="s">
        <v>114</v>
      </c>
      <c r="B252" s="22" t="s">
        <v>507</v>
      </c>
      <c r="C252" s="22" t="s">
        <v>610</v>
      </c>
      <c r="D252" s="22" t="s">
        <v>611</v>
      </c>
      <c r="E252" s="22">
        <v>13087535</v>
      </c>
      <c r="F252" s="22">
        <v>1106400</v>
      </c>
      <c r="G252" s="22">
        <v>49810</v>
      </c>
      <c r="H252" s="22">
        <v>1743917</v>
      </c>
      <c r="I252" s="22">
        <v>10187408</v>
      </c>
      <c r="J252" s="22"/>
      <c r="K252" s="22"/>
      <c r="L252" s="22"/>
    </row>
    <row r="253" spans="1:12" x14ac:dyDescent="0.35">
      <c r="A253" s="22" t="s">
        <v>114</v>
      </c>
      <c r="B253" s="22" t="s">
        <v>507</v>
      </c>
      <c r="C253" s="22" t="s">
        <v>612</v>
      </c>
      <c r="D253" s="22" t="s">
        <v>613</v>
      </c>
      <c r="E253" s="22">
        <v>45290941</v>
      </c>
      <c r="F253" s="22">
        <v>1030450</v>
      </c>
      <c r="G253" s="22">
        <v>468330</v>
      </c>
      <c r="H253" s="22">
        <v>6550431</v>
      </c>
      <c r="I253" s="22">
        <v>37241730</v>
      </c>
      <c r="J253" s="22"/>
      <c r="K253" s="22"/>
      <c r="L253" s="22"/>
    </row>
    <row r="254" spans="1:12" x14ac:dyDescent="0.35">
      <c r="A254" s="22" t="s">
        <v>114</v>
      </c>
      <c r="B254" s="22" t="s">
        <v>507</v>
      </c>
      <c r="C254" s="22" t="s">
        <v>614</v>
      </c>
      <c r="D254" s="22" t="s">
        <v>615</v>
      </c>
      <c r="E254" s="22">
        <v>95630988</v>
      </c>
      <c r="F254" s="22">
        <v>1642770</v>
      </c>
      <c r="G254" s="22">
        <v>534710</v>
      </c>
      <c r="H254" s="22">
        <v>6303790</v>
      </c>
      <c r="I254" s="22">
        <v>87149718</v>
      </c>
      <c r="J254" s="22"/>
      <c r="K254" s="22"/>
      <c r="L254" s="22"/>
    </row>
    <row r="255" spans="1:12" x14ac:dyDescent="0.35">
      <c r="A255" s="22" t="s">
        <v>114</v>
      </c>
      <c r="B255" s="22" t="s">
        <v>507</v>
      </c>
      <c r="C255" s="22" t="s">
        <v>616</v>
      </c>
      <c r="D255" s="22" t="s">
        <v>617</v>
      </c>
      <c r="E255" s="22">
        <v>83962002</v>
      </c>
      <c r="F255" s="22">
        <v>1031390</v>
      </c>
      <c r="G255" s="22">
        <v>2486790</v>
      </c>
      <c r="H255" s="22">
        <v>15938057</v>
      </c>
      <c r="I255" s="22">
        <v>64431115</v>
      </c>
      <c r="J255" s="22">
        <v>74650</v>
      </c>
      <c r="K255" s="22"/>
      <c r="L255" s="22"/>
    </row>
    <row r="256" spans="1:12" x14ac:dyDescent="0.35">
      <c r="A256" s="22" t="s">
        <v>114</v>
      </c>
      <c r="B256" s="22" t="s">
        <v>507</v>
      </c>
      <c r="C256" s="22" t="s">
        <v>618</v>
      </c>
      <c r="D256" s="22" t="s">
        <v>619</v>
      </c>
      <c r="E256" s="22">
        <v>11559789</v>
      </c>
      <c r="F256" s="22">
        <v>275470</v>
      </c>
      <c r="G256" s="22">
        <v>335290</v>
      </c>
      <c r="H256" s="22">
        <v>1836658</v>
      </c>
      <c r="I256" s="22">
        <v>9106601</v>
      </c>
      <c r="J256" s="22">
        <v>5770</v>
      </c>
      <c r="K256" s="22"/>
      <c r="L256" s="22"/>
    </row>
    <row r="257" spans="1:12" x14ac:dyDescent="0.35">
      <c r="A257" s="22" t="s">
        <v>114</v>
      </c>
      <c r="B257" s="22" t="s">
        <v>507</v>
      </c>
      <c r="C257" s="22" t="s">
        <v>620</v>
      </c>
      <c r="D257" s="22" t="s">
        <v>621</v>
      </c>
      <c r="E257" s="22">
        <v>49080359</v>
      </c>
      <c r="F257" s="22">
        <v>2108870</v>
      </c>
      <c r="G257" s="22">
        <v>976290</v>
      </c>
      <c r="H257" s="22">
        <v>8175127</v>
      </c>
      <c r="I257" s="22">
        <v>37804792</v>
      </c>
      <c r="J257" s="22">
        <v>15280</v>
      </c>
      <c r="K257" s="22"/>
      <c r="L257" s="22"/>
    </row>
    <row r="258" spans="1:12" x14ac:dyDescent="0.35">
      <c r="A258" s="22" t="s">
        <v>114</v>
      </c>
      <c r="B258" s="22" t="s">
        <v>507</v>
      </c>
      <c r="C258" s="22" t="s">
        <v>622</v>
      </c>
      <c r="D258" s="22" t="s">
        <v>623</v>
      </c>
      <c r="E258" s="22">
        <v>18319008</v>
      </c>
      <c r="F258" s="22">
        <v>701080</v>
      </c>
      <c r="G258" s="22">
        <v>352860</v>
      </c>
      <c r="H258" s="22">
        <v>4650998</v>
      </c>
      <c r="I258" s="22">
        <v>12613350</v>
      </c>
      <c r="J258" s="22">
        <v>720</v>
      </c>
      <c r="K258" s="22"/>
      <c r="L258" s="22"/>
    </row>
    <row r="259" spans="1:12" x14ac:dyDescent="0.35">
      <c r="A259" s="22" t="s">
        <v>114</v>
      </c>
      <c r="B259" s="22" t="s">
        <v>507</v>
      </c>
      <c r="C259" s="22" t="s">
        <v>624</v>
      </c>
      <c r="D259" s="22" t="s">
        <v>625</v>
      </c>
      <c r="E259" s="22">
        <v>52976770</v>
      </c>
      <c r="F259" s="22">
        <v>1979150</v>
      </c>
      <c r="G259" s="22">
        <v>73050</v>
      </c>
      <c r="H259" s="22">
        <v>5485529</v>
      </c>
      <c r="I259" s="22">
        <v>45439041</v>
      </c>
      <c r="J259" s="22"/>
      <c r="K259" s="22"/>
      <c r="L259" s="22"/>
    </row>
    <row r="260" spans="1:12" x14ac:dyDescent="0.35">
      <c r="A260" s="22" t="s">
        <v>114</v>
      </c>
      <c r="B260" s="22" t="s">
        <v>507</v>
      </c>
      <c r="C260" s="22" t="s">
        <v>626</v>
      </c>
      <c r="D260" s="22" t="s">
        <v>627</v>
      </c>
      <c r="E260" s="22">
        <v>46514752</v>
      </c>
      <c r="F260" s="22">
        <v>796290</v>
      </c>
      <c r="G260" s="22">
        <v>103180</v>
      </c>
      <c r="H260" s="22">
        <v>3224503</v>
      </c>
      <c r="I260" s="22">
        <v>42374459</v>
      </c>
      <c r="J260" s="22">
        <v>16320</v>
      </c>
      <c r="K260" s="22"/>
      <c r="L260" s="22"/>
    </row>
    <row r="261" spans="1:12" x14ac:dyDescent="0.35">
      <c r="A261" s="22" t="s">
        <v>114</v>
      </c>
      <c r="B261" s="22" t="s">
        <v>507</v>
      </c>
      <c r="C261" s="22" t="s">
        <v>628</v>
      </c>
      <c r="D261" s="22" t="s">
        <v>629</v>
      </c>
      <c r="E261" s="22">
        <v>11332998</v>
      </c>
      <c r="F261" s="22">
        <v>135150</v>
      </c>
      <c r="G261" s="22">
        <v>17230</v>
      </c>
      <c r="H261" s="22">
        <v>2277144</v>
      </c>
      <c r="I261" s="22">
        <v>8887954</v>
      </c>
      <c r="J261" s="22">
        <v>15520</v>
      </c>
      <c r="K261" s="22"/>
      <c r="L261" s="22"/>
    </row>
    <row r="262" spans="1:12" x14ac:dyDescent="0.35">
      <c r="A262" s="22" t="s">
        <v>114</v>
      </c>
      <c r="B262" s="22" t="s">
        <v>507</v>
      </c>
      <c r="C262" s="22" t="s">
        <v>630</v>
      </c>
      <c r="D262" s="22" t="s">
        <v>631</v>
      </c>
      <c r="E262" s="22">
        <v>15115320</v>
      </c>
      <c r="F262" s="22">
        <v>505550</v>
      </c>
      <c r="G262" s="22"/>
      <c r="H262" s="22">
        <v>581160</v>
      </c>
      <c r="I262" s="22">
        <v>14024220</v>
      </c>
      <c r="J262" s="22">
        <v>4390</v>
      </c>
      <c r="K262" s="22"/>
      <c r="L262" s="22"/>
    </row>
    <row r="263" spans="1:12" x14ac:dyDescent="0.35">
      <c r="A263" s="22" t="s">
        <v>114</v>
      </c>
      <c r="B263" s="22" t="s">
        <v>507</v>
      </c>
      <c r="C263" s="22" t="s">
        <v>632</v>
      </c>
      <c r="D263" s="22" t="s">
        <v>633</v>
      </c>
      <c r="E263" s="22">
        <v>18313098</v>
      </c>
      <c r="F263" s="22">
        <v>577320</v>
      </c>
      <c r="G263" s="22">
        <v>279480</v>
      </c>
      <c r="H263" s="22">
        <v>817620</v>
      </c>
      <c r="I263" s="22">
        <v>16543788</v>
      </c>
      <c r="J263" s="22">
        <v>94890</v>
      </c>
      <c r="K263" s="22"/>
      <c r="L263" s="22"/>
    </row>
    <row r="264" spans="1:12" x14ac:dyDescent="0.35">
      <c r="A264" s="22" t="s">
        <v>114</v>
      </c>
      <c r="B264" s="22" t="s">
        <v>507</v>
      </c>
      <c r="C264" s="22" t="s">
        <v>634</v>
      </c>
      <c r="D264" s="22" t="s">
        <v>635</v>
      </c>
      <c r="E264" s="22">
        <v>19759887</v>
      </c>
      <c r="F264" s="22">
        <v>460640</v>
      </c>
      <c r="G264" s="22">
        <v>43810</v>
      </c>
      <c r="H264" s="22">
        <v>1054681</v>
      </c>
      <c r="I264" s="22">
        <v>18157776</v>
      </c>
      <c r="J264" s="22">
        <v>42980</v>
      </c>
      <c r="K264" s="22"/>
      <c r="L264" s="22"/>
    </row>
    <row r="265" spans="1:12" x14ac:dyDescent="0.35">
      <c r="A265" s="22" t="s">
        <v>114</v>
      </c>
      <c r="B265" s="22" t="s">
        <v>507</v>
      </c>
      <c r="C265" s="22" t="s">
        <v>636</v>
      </c>
      <c r="D265" s="22" t="s">
        <v>637</v>
      </c>
      <c r="E265" s="22">
        <v>46087330</v>
      </c>
      <c r="F265" s="22">
        <v>1668480</v>
      </c>
      <c r="G265" s="22">
        <v>3032300</v>
      </c>
      <c r="H265" s="22">
        <v>17336530</v>
      </c>
      <c r="I265" s="22">
        <v>24039020</v>
      </c>
      <c r="J265" s="22">
        <v>11000</v>
      </c>
      <c r="K265" s="22"/>
      <c r="L265" s="22"/>
    </row>
    <row r="266" spans="1:12" x14ac:dyDescent="0.35">
      <c r="A266" s="22" t="s">
        <v>114</v>
      </c>
      <c r="B266" s="22" t="s">
        <v>507</v>
      </c>
      <c r="C266" s="22" t="s">
        <v>638</v>
      </c>
      <c r="D266" s="22" t="s">
        <v>639</v>
      </c>
      <c r="E266" s="22">
        <v>9886262</v>
      </c>
      <c r="F266" s="22">
        <v>340320</v>
      </c>
      <c r="G266" s="22">
        <v>35600</v>
      </c>
      <c r="H266" s="22">
        <v>1011780</v>
      </c>
      <c r="I266" s="22">
        <v>8497622</v>
      </c>
      <c r="J266" s="22">
        <v>940</v>
      </c>
      <c r="K266" s="22"/>
      <c r="L266" s="22"/>
    </row>
    <row r="267" spans="1:12" x14ac:dyDescent="0.35">
      <c r="A267" s="22" t="s">
        <v>114</v>
      </c>
      <c r="B267" s="22" t="s">
        <v>507</v>
      </c>
      <c r="C267" s="22" t="s">
        <v>640</v>
      </c>
      <c r="D267" s="22" t="s">
        <v>641</v>
      </c>
      <c r="E267" s="22">
        <v>30296041</v>
      </c>
      <c r="F267" s="22">
        <v>457020</v>
      </c>
      <c r="G267" s="22">
        <v>110750</v>
      </c>
      <c r="H267" s="22">
        <v>5257117</v>
      </c>
      <c r="I267" s="22">
        <v>24450834</v>
      </c>
      <c r="J267" s="22">
        <v>20320</v>
      </c>
      <c r="K267" s="22"/>
      <c r="L267" s="22"/>
    </row>
    <row r="268" spans="1:12" x14ac:dyDescent="0.35">
      <c r="A268" s="22" t="s">
        <v>114</v>
      </c>
      <c r="B268" s="22" t="s">
        <v>507</v>
      </c>
      <c r="C268" s="22" t="s">
        <v>642</v>
      </c>
      <c r="D268" s="22" t="s">
        <v>643</v>
      </c>
      <c r="E268" s="22">
        <v>14056632</v>
      </c>
      <c r="F268" s="22">
        <v>288680</v>
      </c>
      <c r="G268" s="22"/>
      <c r="H268" s="22">
        <v>2165520</v>
      </c>
      <c r="I268" s="22">
        <v>11602432</v>
      </c>
      <c r="J268" s="22"/>
      <c r="K268" s="22"/>
      <c r="L268" s="22"/>
    </row>
    <row r="269" spans="1:12" x14ac:dyDescent="0.35">
      <c r="A269" s="22" t="s">
        <v>114</v>
      </c>
      <c r="B269" s="22" t="s">
        <v>507</v>
      </c>
      <c r="C269" s="22" t="s">
        <v>644</v>
      </c>
      <c r="D269" s="22" t="s">
        <v>645</v>
      </c>
      <c r="E269" s="22">
        <v>25344608</v>
      </c>
      <c r="F269" s="22">
        <v>407730</v>
      </c>
      <c r="G269" s="22">
        <v>91390</v>
      </c>
      <c r="H269" s="22">
        <v>1515000</v>
      </c>
      <c r="I269" s="22">
        <v>23330488</v>
      </c>
      <c r="J269" s="22"/>
      <c r="K269" s="22"/>
      <c r="L269" s="22"/>
    </row>
    <row r="270" spans="1:12" x14ac:dyDescent="0.35">
      <c r="A270" s="22" t="s">
        <v>114</v>
      </c>
      <c r="B270" s="22" t="s">
        <v>507</v>
      </c>
      <c r="C270" s="22" t="s">
        <v>646</v>
      </c>
      <c r="D270" s="22" t="s">
        <v>647</v>
      </c>
      <c r="E270" s="22">
        <v>59939015</v>
      </c>
      <c r="F270" s="22">
        <v>1328160</v>
      </c>
      <c r="G270" s="22"/>
      <c r="H270" s="22">
        <v>22515919</v>
      </c>
      <c r="I270" s="22">
        <v>36085126</v>
      </c>
      <c r="J270" s="22">
        <v>9810</v>
      </c>
      <c r="K270" s="22"/>
      <c r="L270" s="22"/>
    </row>
    <row r="271" spans="1:12" x14ac:dyDescent="0.35">
      <c r="A271" s="22" t="s">
        <v>114</v>
      </c>
      <c r="B271" s="22" t="s">
        <v>507</v>
      </c>
      <c r="C271" s="22" t="s">
        <v>648</v>
      </c>
      <c r="D271" s="22" t="s">
        <v>649</v>
      </c>
      <c r="E271" s="22">
        <v>35824195</v>
      </c>
      <c r="F271" s="22">
        <v>2113300</v>
      </c>
      <c r="G271" s="22">
        <v>835910</v>
      </c>
      <c r="H271" s="22">
        <v>8570626</v>
      </c>
      <c r="I271" s="22">
        <v>24253459</v>
      </c>
      <c r="J271" s="22">
        <v>50900</v>
      </c>
      <c r="K271" s="22"/>
      <c r="L271" s="22"/>
    </row>
    <row r="272" spans="1:12" x14ac:dyDescent="0.35">
      <c r="A272" s="22" t="s">
        <v>114</v>
      </c>
      <c r="B272" s="22" t="s">
        <v>507</v>
      </c>
      <c r="C272" s="22" t="s">
        <v>650</v>
      </c>
      <c r="D272" s="22" t="s">
        <v>651</v>
      </c>
      <c r="E272" s="22">
        <v>134652727</v>
      </c>
      <c r="F272" s="22">
        <v>299990</v>
      </c>
      <c r="G272" s="22"/>
      <c r="H272" s="22">
        <v>2406030</v>
      </c>
      <c r="I272" s="22">
        <v>131946707</v>
      </c>
      <c r="J272" s="22"/>
      <c r="K272" s="22"/>
      <c r="L272" s="22"/>
    </row>
    <row r="273" spans="1:12" x14ac:dyDescent="0.35">
      <c r="A273" s="22" t="s">
        <v>114</v>
      </c>
      <c r="B273" s="22" t="s">
        <v>507</v>
      </c>
      <c r="C273" s="22" t="s">
        <v>652</v>
      </c>
      <c r="D273" s="22" t="s">
        <v>653</v>
      </c>
      <c r="E273" s="22">
        <v>44965698</v>
      </c>
      <c r="F273" s="22">
        <v>660490</v>
      </c>
      <c r="G273" s="22">
        <v>1311080</v>
      </c>
      <c r="H273" s="22">
        <v>13789969</v>
      </c>
      <c r="I273" s="22">
        <v>29170279</v>
      </c>
      <c r="J273" s="22">
        <v>33880</v>
      </c>
      <c r="K273" s="22"/>
      <c r="L273" s="22"/>
    </row>
    <row r="274" spans="1:12" x14ac:dyDescent="0.35">
      <c r="A274" s="22" t="s">
        <v>114</v>
      </c>
      <c r="B274" s="22" t="s">
        <v>507</v>
      </c>
      <c r="C274" s="22" t="s">
        <v>654</v>
      </c>
      <c r="D274" s="22" t="s">
        <v>655</v>
      </c>
      <c r="E274" s="22">
        <v>92969247</v>
      </c>
      <c r="F274" s="22">
        <v>1005030</v>
      </c>
      <c r="G274" s="22"/>
      <c r="H274" s="22">
        <v>1266280</v>
      </c>
      <c r="I274" s="22">
        <v>90686677</v>
      </c>
      <c r="J274" s="22">
        <v>11260</v>
      </c>
      <c r="K274" s="22"/>
      <c r="L274" s="22"/>
    </row>
    <row r="275" spans="1:12" x14ac:dyDescent="0.35">
      <c r="A275" s="22" t="s">
        <v>114</v>
      </c>
      <c r="B275" s="22" t="s">
        <v>507</v>
      </c>
      <c r="C275" s="22" t="s">
        <v>656</v>
      </c>
      <c r="D275" s="22" t="s">
        <v>657</v>
      </c>
      <c r="E275" s="22">
        <v>11504586</v>
      </c>
      <c r="F275" s="22">
        <v>494320</v>
      </c>
      <c r="G275" s="22">
        <v>67130</v>
      </c>
      <c r="H275" s="22">
        <v>1545018</v>
      </c>
      <c r="I275" s="22">
        <v>9395478</v>
      </c>
      <c r="J275" s="22">
        <v>2640</v>
      </c>
      <c r="K275" s="22"/>
      <c r="L275" s="22"/>
    </row>
    <row r="276" spans="1:12" x14ac:dyDescent="0.35">
      <c r="A276" s="22" t="s">
        <v>114</v>
      </c>
      <c r="B276" s="22" t="s">
        <v>507</v>
      </c>
      <c r="C276" s="22" t="s">
        <v>658</v>
      </c>
      <c r="D276" s="22" t="s">
        <v>659</v>
      </c>
      <c r="E276" s="22">
        <v>13480995</v>
      </c>
      <c r="F276" s="22">
        <v>774690</v>
      </c>
      <c r="G276" s="22"/>
      <c r="H276" s="22">
        <v>1271144</v>
      </c>
      <c r="I276" s="22">
        <v>11429161</v>
      </c>
      <c r="J276" s="22">
        <v>6000</v>
      </c>
      <c r="K276" s="22"/>
      <c r="L276" s="22"/>
    </row>
    <row r="277" spans="1:12" x14ac:dyDescent="0.35">
      <c r="A277" s="22" t="s">
        <v>114</v>
      </c>
      <c r="B277" s="22" t="s">
        <v>507</v>
      </c>
      <c r="C277" s="22" t="s">
        <v>660</v>
      </c>
      <c r="D277" s="22" t="s">
        <v>661</v>
      </c>
      <c r="E277" s="22">
        <v>58937583</v>
      </c>
      <c r="F277" s="22">
        <v>1226510</v>
      </c>
      <c r="G277" s="22">
        <v>142200</v>
      </c>
      <c r="H277" s="22">
        <v>8793184</v>
      </c>
      <c r="I277" s="22">
        <v>48751349</v>
      </c>
      <c r="J277" s="22">
        <v>24340</v>
      </c>
      <c r="K277" s="22"/>
      <c r="L277" s="22"/>
    </row>
    <row r="278" spans="1:12" x14ac:dyDescent="0.35">
      <c r="A278" s="22" t="s">
        <v>114</v>
      </c>
      <c r="B278" s="22" t="s">
        <v>507</v>
      </c>
      <c r="C278" s="22" t="s">
        <v>662</v>
      </c>
      <c r="D278" s="22" t="s">
        <v>663</v>
      </c>
      <c r="E278" s="22">
        <v>26086868</v>
      </c>
      <c r="F278" s="22">
        <v>385440</v>
      </c>
      <c r="G278" s="22">
        <v>634680</v>
      </c>
      <c r="H278" s="22">
        <v>3994812</v>
      </c>
      <c r="I278" s="22">
        <v>21068106</v>
      </c>
      <c r="J278" s="22">
        <v>3830</v>
      </c>
      <c r="K278" s="22"/>
      <c r="L278" s="22"/>
    </row>
    <row r="279" spans="1:12" x14ac:dyDescent="0.35">
      <c r="A279" s="22" t="s">
        <v>114</v>
      </c>
      <c r="B279" s="22" t="s">
        <v>507</v>
      </c>
      <c r="C279" s="22" t="s">
        <v>664</v>
      </c>
      <c r="D279" s="22" t="s">
        <v>665</v>
      </c>
      <c r="E279" s="22">
        <v>18867068</v>
      </c>
      <c r="F279" s="22">
        <v>565660</v>
      </c>
      <c r="G279" s="22"/>
      <c r="H279" s="22">
        <v>1458054</v>
      </c>
      <c r="I279" s="22">
        <v>16843354</v>
      </c>
      <c r="J279" s="22"/>
      <c r="K279" s="22"/>
      <c r="L279" s="22"/>
    </row>
    <row r="280" spans="1:12" x14ac:dyDescent="0.35">
      <c r="A280" s="22" t="s">
        <v>114</v>
      </c>
      <c r="B280" s="22" t="s">
        <v>507</v>
      </c>
      <c r="C280" s="22" t="s">
        <v>666</v>
      </c>
      <c r="D280" s="22" t="s">
        <v>667</v>
      </c>
      <c r="E280" s="22">
        <v>86584484</v>
      </c>
      <c r="F280" s="22">
        <v>10175620</v>
      </c>
      <c r="G280" s="22">
        <v>60540</v>
      </c>
      <c r="H280" s="22">
        <v>10659107</v>
      </c>
      <c r="I280" s="22">
        <v>65689217</v>
      </c>
      <c r="J280" s="22"/>
      <c r="K280" s="22"/>
      <c r="L280" s="22"/>
    </row>
    <row r="281" spans="1:12" x14ac:dyDescent="0.35">
      <c r="A281" s="22" t="s">
        <v>114</v>
      </c>
      <c r="B281" s="22" t="s">
        <v>507</v>
      </c>
      <c r="C281" s="22" t="s">
        <v>668</v>
      </c>
      <c r="D281" s="22" t="s">
        <v>669</v>
      </c>
      <c r="E281" s="22">
        <v>9073441</v>
      </c>
      <c r="F281" s="22">
        <v>415590</v>
      </c>
      <c r="G281" s="22"/>
      <c r="H281" s="22">
        <v>1111657</v>
      </c>
      <c r="I281" s="22">
        <v>7546194</v>
      </c>
      <c r="J281" s="22"/>
      <c r="K281" s="22"/>
      <c r="L281" s="22"/>
    </row>
    <row r="282" spans="1:12" x14ac:dyDescent="0.35">
      <c r="A282" s="22" t="s">
        <v>114</v>
      </c>
      <c r="B282" s="22" t="s">
        <v>670</v>
      </c>
      <c r="C282" s="22" t="s">
        <v>671</v>
      </c>
      <c r="D282" s="22" t="s">
        <v>672</v>
      </c>
      <c r="E282" s="22">
        <v>77657563</v>
      </c>
      <c r="F282" s="22">
        <v>501220</v>
      </c>
      <c r="G282" s="22"/>
      <c r="H282" s="22">
        <v>130300</v>
      </c>
      <c r="I282" s="22">
        <v>77026043</v>
      </c>
      <c r="J282" s="22"/>
      <c r="K282" s="22"/>
      <c r="L282" s="22"/>
    </row>
    <row r="283" spans="1:12" x14ac:dyDescent="0.35">
      <c r="A283" s="22" t="s">
        <v>114</v>
      </c>
      <c r="B283" s="22" t="s">
        <v>670</v>
      </c>
      <c r="C283" s="22" t="s">
        <v>673</v>
      </c>
      <c r="D283" s="22" t="s">
        <v>674</v>
      </c>
      <c r="E283" s="22">
        <v>22174034</v>
      </c>
      <c r="F283" s="22">
        <v>49340</v>
      </c>
      <c r="G283" s="22"/>
      <c r="H283" s="22"/>
      <c r="I283" s="22">
        <v>22124694</v>
      </c>
      <c r="J283" s="22"/>
      <c r="K283" s="22"/>
      <c r="L283" s="22"/>
    </row>
    <row r="284" spans="1:12" x14ac:dyDescent="0.35">
      <c r="A284" s="22" t="s">
        <v>114</v>
      </c>
      <c r="B284" s="22" t="s">
        <v>670</v>
      </c>
      <c r="C284" s="22" t="s">
        <v>675</v>
      </c>
      <c r="D284" s="22" t="s">
        <v>676</v>
      </c>
      <c r="E284" s="22">
        <v>12976417</v>
      </c>
      <c r="F284" s="22">
        <v>52570</v>
      </c>
      <c r="G284" s="22"/>
      <c r="H284" s="22"/>
      <c r="I284" s="22">
        <v>12923847</v>
      </c>
      <c r="J284" s="22"/>
      <c r="K284" s="22"/>
      <c r="L284" s="22"/>
    </row>
    <row r="285" spans="1:12" x14ac:dyDescent="0.35">
      <c r="A285" s="22" t="s">
        <v>114</v>
      </c>
      <c r="B285" s="22" t="s">
        <v>670</v>
      </c>
      <c r="C285" s="22" t="s">
        <v>677</v>
      </c>
      <c r="D285" s="22" t="s">
        <v>678</v>
      </c>
      <c r="E285" s="22">
        <v>177894332</v>
      </c>
      <c r="F285" s="22">
        <v>412320</v>
      </c>
      <c r="G285" s="22">
        <v>17530</v>
      </c>
      <c r="H285" s="22">
        <v>1424420</v>
      </c>
      <c r="I285" s="22">
        <v>176040062</v>
      </c>
      <c r="J285" s="22"/>
      <c r="K285" s="22"/>
      <c r="L285" s="22"/>
    </row>
    <row r="286" spans="1:12" x14ac:dyDescent="0.35">
      <c r="A286" s="22" t="s">
        <v>114</v>
      </c>
      <c r="B286" s="22" t="s">
        <v>670</v>
      </c>
      <c r="C286" s="22" t="s">
        <v>679</v>
      </c>
      <c r="D286" s="22" t="s">
        <v>680</v>
      </c>
      <c r="E286" s="22">
        <v>57015056</v>
      </c>
      <c r="F286" s="22">
        <v>236400</v>
      </c>
      <c r="G286" s="22"/>
      <c r="H286" s="22">
        <v>438510</v>
      </c>
      <c r="I286" s="22">
        <v>56340146</v>
      </c>
      <c r="J286" s="22"/>
      <c r="K286" s="22"/>
      <c r="L286" s="22"/>
    </row>
    <row r="287" spans="1:12" x14ac:dyDescent="0.35">
      <c r="A287" s="22" t="s">
        <v>114</v>
      </c>
      <c r="B287" s="22" t="s">
        <v>670</v>
      </c>
      <c r="C287" s="22" t="s">
        <v>681</v>
      </c>
      <c r="D287" s="22" t="s">
        <v>682</v>
      </c>
      <c r="E287" s="22">
        <v>29445322</v>
      </c>
      <c r="F287" s="22">
        <v>162050</v>
      </c>
      <c r="G287" s="22"/>
      <c r="H287" s="22"/>
      <c r="I287" s="22">
        <v>29283272</v>
      </c>
      <c r="J287" s="22"/>
      <c r="K287" s="22"/>
      <c r="L287" s="22"/>
    </row>
    <row r="288" spans="1:12" x14ac:dyDescent="0.35">
      <c r="A288" s="22" t="s">
        <v>114</v>
      </c>
      <c r="B288" s="22" t="s">
        <v>670</v>
      </c>
      <c r="C288" s="22" t="s">
        <v>683</v>
      </c>
      <c r="D288" s="22" t="s">
        <v>684</v>
      </c>
      <c r="E288" s="22">
        <v>21711896</v>
      </c>
      <c r="F288" s="22">
        <v>32130</v>
      </c>
      <c r="G288" s="22"/>
      <c r="H288" s="22"/>
      <c r="I288" s="22">
        <v>21679766</v>
      </c>
      <c r="J288" s="22"/>
      <c r="K288" s="22"/>
      <c r="L288" s="22"/>
    </row>
    <row r="289" spans="1:12" x14ac:dyDescent="0.35">
      <c r="A289" s="22" t="s">
        <v>114</v>
      </c>
      <c r="B289" s="22" t="s">
        <v>670</v>
      </c>
      <c r="C289" s="22" t="s">
        <v>685</v>
      </c>
      <c r="D289" s="22" t="s">
        <v>686</v>
      </c>
      <c r="E289" s="22">
        <v>12756784</v>
      </c>
      <c r="F289" s="22">
        <v>15860</v>
      </c>
      <c r="G289" s="22"/>
      <c r="H289" s="22"/>
      <c r="I289" s="22">
        <v>12740924</v>
      </c>
      <c r="J289" s="22"/>
      <c r="K289" s="22"/>
      <c r="L289" s="22"/>
    </row>
    <row r="290" spans="1:12" x14ac:dyDescent="0.35">
      <c r="A290" s="22" t="s">
        <v>114</v>
      </c>
      <c r="B290" s="22" t="s">
        <v>670</v>
      </c>
      <c r="C290" s="22" t="s">
        <v>687</v>
      </c>
      <c r="D290" s="22" t="s">
        <v>688</v>
      </c>
      <c r="E290" s="22">
        <v>72890023</v>
      </c>
      <c r="F290" s="22">
        <v>303880</v>
      </c>
      <c r="G290" s="22"/>
      <c r="H290" s="22"/>
      <c r="I290" s="22">
        <v>72586143</v>
      </c>
      <c r="J290" s="22"/>
      <c r="K290" s="22"/>
      <c r="L290" s="22"/>
    </row>
    <row r="291" spans="1:12" x14ac:dyDescent="0.35">
      <c r="A291" s="22" t="s">
        <v>114</v>
      </c>
      <c r="B291" s="22" t="s">
        <v>670</v>
      </c>
      <c r="C291" s="22" t="s">
        <v>689</v>
      </c>
      <c r="D291" s="22" t="s">
        <v>690</v>
      </c>
      <c r="E291" s="22">
        <v>46258457</v>
      </c>
      <c r="F291" s="22">
        <v>58030</v>
      </c>
      <c r="G291" s="22"/>
      <c r="H291" s="22"/>
      <c r="I291" s="22">
        <v>46200427</v>
      </c>
      <c r="J291" s="22"/>
      <c r="K291" s="22"/>
      <c r="L291" s="22"/>
    </row>
    <row r="292" spans="1:12" x14ac:dyDescent="0.35">
      <c r="A292" s="22" t="s">
        <v>114</v>
      </c>
      <c r="B292" s="22" t="s">
        <v>670</v>
      </c>
      <c r="C292" s="22" t="s">
        <v>691</v>
      </c>
      <c r="D292" s="22" t="s">
        <v>692</v>
      </c>
      <c r="E292" s="22">
        <v>111165190</v>
      </c>
      <c r="F292" s="22">
        <v>535230</v>
      </c>
      <c r="G292" s="22">
        <v>57620</v>
      </c>
      <c r="H292" s="22">
        <v>254500</v>
      </c>
      <c r="I292" s="22">
        <v>110308180</v>
      </c>
      <c r="J292" s="22">
        <v>9660</v>
      </c>
      <c r="K292" s="22"/>
      <c r="L292" s="22"/>
    </row>
    <row r="293" spans="1:12" x14ac:dyDescent="0.35">
      <c r="A293" s="22" t="s">
        <v>114</v>
      </c>
      <c r="B293" s="22" t="s">
        <v>670</v>
      </c>
      <c r="C293" s="22" t="s">
        <v>693</v>
      </c>
      <c r="D293" s="22" t="s">
        <v>694</v>
      </c>
      <c r="E293" s="22">
        <v>83635019</v>
      </c>
      <c r="F293" s="22">
        <v>263490</v>
      </c>
      <c r="G293" s="22"/>
      <c r="H293" s="22"/>
      <c r="I293" s="22">
        <v>83371529</v>
      </c>
      <c r="J293" s="22"/>
      <c r="K293" s="22"/>
      <c r="L293" s="22"/>
    </row>
    <row r="294" spans="1:12" x14ac:dyDescent="0.35">
      <c r="A294" s="22" t="s">
        <v>114</v>
      </c>
      <c r="B294" s="22" t="s">
        <v>670</v>
      </c>
      <c r="C294" s="22" t="s">
        <v>695</v>
      </c>
      <c r="D294" s="22" t="s">
        <v>696</v>
      </c>
      <c r="E294" s="22">
        <v>93130294</v>
      </c>
      <c r="F294" s="22">
        <v>207010</v>
      </c>
      <c r="G294" s="22"/>
      <c r="H294" s="22">
        <v>923130</v>
      </c>
      <c r="I294" s="22">
        <v>92000154</v>
      </c>
      <c r="J294" s="22"/>
      <c r="K294" s="22"/>
      <c r="L294" s="22"/>
    </row>
    <row r="295" spans="1:12" x14ac:dyDescent="0.35">
      <c r="A295" s="22" t="s">
        <v>114</v>
      </c>
      <c r="B295" s="22" t="s">
        <v>670</v>
      </c>
      <c r="C295" s="22" t="s">
        <v>697</v>
      </c>
      <c r="D295" s="22" t="s">
        <v>698</v>
      </c>
      <c r="E295" s="22">
        <v>41458907</v>
      </c>
      <c r="F295" s="22">
        <v>39880</v>
      </c>
      <c r="G295" s="22"/>
      <c r="H295" s="22"/>
      <c r="I295" s="22">
        <v>41419027</v>
      </c>
      <c r="J295" s="22"/>
      <c r="K295" s="22"/>
      <c r="L295" s="22"/>
    </row>
    <row r="296" spans="1:12" x14ac:dyDescent="0.35">
      <c r="A296" s="22" t="s">
        <v>114</v>
      </c>
      <c r="B296" s="22" t="s">
        <v>670</v>
      </c>
      <c r="C296" s="22" t="s">
        <v>699</v>
      </c>
      <c r="D296" s="22" t="s">
        <v>700</v>
      </c>
      <c r="E296" s="22">
        <v>16266230</v>
      </c>
      <c r="F296" s="22">
        <v>167600</v>
      </c>
      <c r="G296" s="22"/>
      <c r="H296" s="22"/>
      <c r="I296" s="22">
        <v>16098630</v>
      </c>
      <c r="J296" s="22"/>
      <c r="K296" s="22"/>
      <c r="L296" s="22"/>
    </row>
    <row r="297" spans="1:12" x14ac:dyDescent="0.35">
      <c r="A297" s="22" t="s">
        <v>114</v>
      </c>
      <c r="B297" s="22" t="s">
        <v>670</v>
      </c>
      <c r="C297" s="22" t="s">
        <v>701</v>
      </c>
      <c r="D297" s="22" t="s">
        <v>702</v>
      </c>
      <c r="E297" s="22">
        <v>99809383</v>
      </c>
      <c r="F297" s="22">
        <v>431910</v>
      </c>
      <c r="G297" s="22"/>
      <c r="H297" s="22">
        <v>192740</v>
      </c>
      <c r="I297" s="22">
        <v>99184733</v>
      </c>
      <c r="J297" s="22"/>
      <c r="K297" s="22"/>
      <c r="L297" s="22"/>
    </row>
    <row r="298" spans="1:12" x14ac:dyDescent="0.35">
      <c r="A298" s="22" t="s">
        <v>114</v>
      </c>
      <c r="B298" s="22" t="s">
        <v>670</v>
      </c>
      <c r="C298" s="22" t="s">
        <v>703</v>
      </c>
      <c r="D298" s="22" t="s">
        <v>704</v>
      </c>
      <c r="E298" s="22">
        <v>22337902</v>
      </c>
      <c r="F298" s="22">
        <v>98520</v>
      </c>
      <c r="G298" s="22"/>
      <c r="H298" s="22"/>
      <c r="I298" s="22">
        <v>22239382</v>
      </c>
      <c r="J298" s="22"/>
      <c r="K298" s="22"/>
      <c r="L298" s="22"/>
    </row>
    <row r="299" spans="1:12" x14ac:dyDescent="0.35">
      <c r="A299" s="22" t="s">
        <v>114</v>
      </c>
      <c r="B299" s="22" t="s">
        <v>670</v>
      </c>
      <c r="C299" s="22" t="s">
        <v>705</v>
      </c>
      <c r="D299" s="22" t="s">
        <v>706</v>
      </c>
      <c r="E299" s="22">
        <v>34489770</v>
      </c>
      <c r="F299" s="22">
        <v>123610</v>
      </c>
      <c r="G299" s="22"/>
      <c r="H299" s="22"/>
      <c r="I299" s="22">
        <v>34366160</v>
      </c>
      <c r="J299" s="22"/>
      <c r="K299" s="22"/>
      <c r="L299" s="22"/>
    </row>
    <row r="300" spans="1:12" x14ac:dyDescent="0.35">
      <c r="A300" s="22" t="s">
        <v>114</v>
      </c>
      <c r="B300" s="22" t="s">
        <v>670</v>
      </c>
      <c r="C300" s="22" t="s">
        <v>707</v>
      </c>
      <c r="D300" s="22" t="s">
        <v>708</v>
      </c>
      <c r="E300" s="22">
        <v>172122900</v>
      </c>
      <c r="F300" s="22">
        <v>336420</v>
      </c>
      <c r="G300" s="22"/>
      <c r="H300" s="22"/>
      <c r="I300" s="22">
        <v>171786480</v>
      </c>
      <c r="J300" s="22"/>
      <c r="K300" s="22"/>
      <c r="L300" s="22"/>
    </row>
    <row r="301" spans="1:12" x14ac:dyDescent="0.35">
      <c r="A301" s="22" t="s">
        <v>114</v>
      </c>
      <c r="B301" s="22" t="s">
        <v>670</v>
      </c>
      <c r="C301" s="22" t="s">
        <v>709</v>
      </c>
      <c r="D301" s="22" t="s">
        <v>710</v>
      </c>
      <c r="E301" s="22">
        <v>29154782</v>
      </c>
      <c r="F301" s="22">
        <v>72650</v>
      </c>
      <c r="G301" s="22"/>
      <c r="H301" s="22"/>
      <c r="I301" s="22">
        <v>29082132</v>
      </c>
      <c r="J301" s="22"/>
      <c r="K301" s="22"/>
      <c r="L301" s="22"/>
    </row>
    <row r="302" spans="1:12" x14ac:dyDescent="0.35">
      <c r="A302" s="22" t="s">
        <v>114</v>
      </c>
      <c r="B302" s="22" t="s">
        <v>670</v>
      </c>
      <c r="C302" s="22" t="s">
        <v>711</v>
      </c>
      <c r="D302" s="22" t="s">
        <v>712</v>
      </c>
      <c r="E302" s="22">
        <v>16035861</v>
      </c>
      <c r="F302" s="22">
        <v>56840</v>
      </c>
      <c r="G302" s="22"/>
      <c r="H302" s="22"/>
      <c r="I302" s="22">
        <v>15958891</v>
      </c>
      <c r="J302" s="22"/>
      <c r="K302" s="22"/>
      <c r="L302" s="22">
        <v>20130</v>
      </c>
    </row>
    <row r="303" spans="1:12" x14ac:dyDescent="0.35">
      <c r="A303" s="22" t="s">
        <v>114</v>
      </c>
      <c r="B303" s="22" t="s">
        <v>670</v>
      </c>
      <c r="C303" s="22" t="s">
        <v>713</v>
      </c>
      <c r="D303" s="22" t="s">
        <v>714</v>
      </c>
      <c r="E303" s="22">
        <v>31558630</v>
      </c>
      <c r="F303" s="22">
        <v>49150</v>
      </c>
      <c r="G303" s="22"/>
      <c r="H303" s="22"/>
      <c r="I303" s="22">
        <v>31509480</v>
      </c>
      <c r="J303" s="22"/>
      <c r="K303" s="22"/>
      <c r="L303" s="22"/>
    </row>
    <row r="304" spans="1:12" x14ac:dyDescent="0.35">
      <c r="A304" s="22" t="s">
        <v>114</v>
      </c>
      <c r="B304" s="22" t="s">
        <v>670</v>
      </c>
      <c r="C304" s="22" t="s">
        <v>715</v>
      </c>
      <c r="D304" s="22" t="s">
        <v>716</v>
      </c>
      <c r="E304" s="22">
        <v>90395500</v>
      </c>
      <c r="F304" s="22">
        <v>508380</v>
      </c>
      <c r="G304" s="22"/>
      <c r="H304" s="22">
        <v>1601730</v>
      </c>
      <c r="I304" s="22">
        <v>88285390</v>
      </c>
      <c r="J304" s="22"/>
      <c r="K304" s="22"/>
      <c r="L304" s="22"/>
    </row>
    <row r="305" spans="1:12" x14ac:dyDescent="0.35">
      <c r="A305" s="22" t="s">
        <v>114</v>
      </c>
      <c r="B305" s="22" t="s">
        <v>670</v>
      </c>
      <c r="C305" s="22" t="s">
        <v>717</v>
      </c>
      <c r="D305" s="22" t="s">
        <v>718</v>
      </c>
      <c r="E305" s="22">
        <v>51646934</v>
      </c>
      <c r="F305" s="22">
        <v>207730</v>
      </c>
      <c r="G305" s="22"/>
      <c r="H305" s="22"/>
      <c r="I305" s="22">
        <v>51439204</v>
      </c>
      <c r="J305" s="22"/>
      <c r="K305" s="22"/>
      <c r="L305" s="22"/>
    </row>
    <row r="306" spans="1:12" x14ac:dyDescent="0.35">
      <c r="A306" s="22" t="s">
        <v>114</v>
      </c>
      <c r="B306" s="22" t="s">
        <v>670</v>
      </c>
      <c r="C306" s="22" t="s">
        <v>719</v>
      </c>
      <c r="D306" s="22" t="s">
        <v>720</v>
      </c>
      <c r="E306" s="22">
        <v>33454428</v>
      </c>
      <c r="F306" s="22">
        <v>132090</v>
      </c>
      <c r="G306" s="22"/>
      <c r="H306" s="22"/>
      <c r="I306" s="22">
        <v>33322338</v>
      </c>
      <c r="J306" s="22"/>
      <c r="K306" s="22"/>
      <c r="L306" s="22"/>
    </row>
    <row r="307" spans="1:12" x14ac:dyDescent="0.35">
      <c r="A307" s="22" t="s">
        <v>114</v>
      </c>
      <c r="B307" s="22" t="s">
        <v>670</v>
      </c>
      <c r="C307" s="22" t="s">
        <v>721</v>
      </c>
      <c r="D307" s="22" t="s">
        <v>722</v>
      </c>
      <c r="E307" s="22">
        <v>204893435</v>
      </c>
      <c r="F307" s="22">
        <v>515960</v>
      </c>
      <c r="G307" s="22"/>
      <c r="H307" s="22"/>
      <c r="I307" s="22">
        <v>204377475</v>
      </c>
      <c r="J307" s="22"/>
      <c r="K307" s="22"/>
      <c r="L307" s="22"/>
    </row>
    <row r="308" spans="1:12" x14ac:dyDescent="0.35">
      <c r="A308" s="22" t="s">
        <v>114</v>
      </c>
      <c r="B308" s="22" t="s">
        <v>670</v>
      </c>
      <c r="C308" s="22" t="s">
        <v>723</v>
      </c>
      <c r="D308" s="22" t="s">
        <v>724</v>
      </c>
      <c r="E308" s="22">
        <v>32537437</v>
      </c>
      <c r="F308" s="22">
        <v>164800</v>
      </c>
      <c r="G308" s="22"/>
      <c r="H308" s="22"/>
      <c r="I308" s="22">
        <v>32372637</v>
      </c>
      <c r="J308" s="22"/>
      <c r="K308" s="22"/>
      <c r="L308" s="22"/>
    </row>
    <row r="309" spans="1:12" x14ac:dyDescent="0.35">
      <c r="A309" s="22" t="s">
        <v>114</v>
      </c>
      <c r="B309" s="22" t="s">
        <v>670</v>
      </c>
      <c r="C309" s="22" t="s">
        <v>725</v>
      </c>
      <c r="D309" s="22" t="s">
        <v>726</v>
      </c>
      <c r="E309" s="22">
        <v>77181833</v>
      </c>
      <c r="F309" s="22">
        <v>203110</v>
      </c>
      <c r="G309" s="22"/>
      <c r="H309" s="22">
        <v>2106110</v>
      </c>
      <c r="I309" s="22">
        <v>74872613</v>
      </c>
      <c r="J309" s="22"/>
      <c r="K309" s="22"/>
      <c r="L309" s="22"/>
    </row>
    <row r="310" spans="1:12" x14ac:dyDescent="0.35">
      <c r="A310" s="22" t="s">
        <v>114</v>
      </c>
      <c r="B310" s="22" t="s">
        <v>670</v>
      </c>
      <c r="C310" s="22" t="s">
        <v>727</v>
      </c>
      <c r="D310" s="22" t="s">
        <v>728</v>
      </c>
      <c r="E310" s="22">
        <v>58308888</v>
      </c>
      <c r="F310" s="22">
        <v>273620</v>
      </c>
      <c r="G310" s="22"/>
      <c r="H310" s="22"/>
      <c r="I310" s="22">
        <v>58034188</v>
      </c>
      <c r="J310" s="22">
        <v>1080</v>
      </c>
      <c r="K310" s="22"/>
      <c r="L310" s="22"/>
    </row>
    <row r="311" spans="1:12" x14ac:dyDescent="0.35">
      <c r="A311" s="22" t="s">
        <v>114</v>
      </c>
      <c r="B311" s="22" t="s">
        <v>670</v>
      </c>
      <c r="C311" s="22" t="s">
        <v>729</v>
      </c>
      <c r="D311" s="22" t="s">
        <v>730</v>
      </c>
      <c r="E311" s="22">
        <v>22830750</v>
      </c>
      <c r="F311" s="22">
        <v>69810</v>
      </c>
      <c r="G311" s="22"/>
      <c r="H311" s="22"/>
      <c r="I311" s="22">
        <v>22760940</v>
      </c>
      <c r="J311" s="22"/>
      <c r="K311" s="22"/>
      <c r="L311" s="22"/>
    </row>
    <row r="312" spans="1:12" x14ac:dyDescent="0.35">
      <c r="A312" s="22" t="s">
        <v>114</v>
      </c>
      <c r="B312" s="22" t="s">
        <v>670</v>
      </c>
      <c r="C312" s="22" t="s">
        <v>731</v>
      </c>
      <c r="D312" s="22" t="s">
        <v>732</v>
      </c>
      <c r="E312" s="22">
        <v>89824462</v>
      </c>
      <c r="F312" s="22">
        <v>386050</v>
      </c>
      <c r="G312" s="22"/>
      <c r="H312" s="22"/>
      <c r="I312" s="22">
        <v>89437112</v>
      </c>
      <c r="J312" s="22">
        <v>1300</v>
      </c>
      <c r="K312" s="22"/>
      <c r="L312" s="22"/>
    </row>
    <row r="313" spans="1:12" x14ac:dyDescent="0.35">
      <c r="A313" s="22" t="s">
        <v>114</v>
      </c>
      <c r="B313" s="22" t="s">
        <v>670</v>
      </c>
      <c r="C313" s="22" t="s">
        <v>733</v>
      </c>
      <c r="D313" s="22" t="s">
        <v>734</v>
      </c>
      <c r="E313" s="22">
        <v>61947836</v>
      </c>
      <c r="F313" s="22">
        <v>329250</v>
      </c>
      <c r="G313" s="22"/>
      <c r="H313" s="22">
        <v>71680</v>
      </c>
      <c r="I313" s="22">
        <v>61543806</v>
      </c>
      <c r="J313" s="22">
        <v>3100</v>
      </c>
      <c r="K313" s="22"/>
      <c r="L313" s="22"/>
    </row>
    <row r="314" spans="1:12" x14ac:dyDescent="0.35">
      <c r="A314" s="22" t="s">
        <v>114</v>
      </c>
      <c r="B314" s="22" t="s">
        <v>670</v>
      </c>
      <c r="C314" s="22" t="s">
        <v>735</v>
      </c>
      <c r="D314" s="22" t="s">
        <v>736</v>
      </c>
      <c r="E314" s="22">
        <v>56277358</v>
      </c>
      <c r="F314" s="22">
        <v>206430</v>
      </c>
      <c r="G314" s="22"/>
      <c r="H314" s="22">
        <v>267440</v>
      </c>
      <c r="I314" s="22">
        <v>55803488</v>
      </c>
      <c r="J314" s="22"/>
      <c r="K314" s="22"/>
      <c r="L314" s="22"/>
    </row>
    <row r="315" spans="1:12" x14ac:dyDescent="0.35">
      <c r="A315" s="22" t="s">
        <v>114</v>
      </c>
      <c r="B315" s="22" t="s">
        <v>670</v>
      </c>
      <c r="C315" s="22" t="s">
        <v>737</v>
      </c>
      <c r="D315" s="22" t="s">
        <v>738</v>
      </c>
      <c r="E315" s="22">
        <v>38522964</v>
      </c>
      <c r="F315" s="22">
        <v>215910</v>
      </c>
      <c r="G315" s="22"/>
      <c r="H315" s="22">
        <v>375820</v>
      </c>
      <c r="I315" s="22">
        <v>37931234</v>
      </c>
      <c r="J315" s="22"/>
      <c r="K315" s="22"/>
      <c r="L315" s="22"/>
    </row>
    <row r="316" spans="1:12" x14ac:dyDescent="0.35">
      <c r="A316" s="22" t="s">
        <v>114</v>
      </c>
      <c r="B316" s="22" t="s">
        <v>670</v>
      </c>
      <c r="C316" s="22" t="s">
        <v>739</v>
      </c>
      <c r="D316" s="22" t="s">
        <v>740</v>
      </c>
      <c r="E316" s="22">
        <v>170960886</v>
      </c>
      <c r="F316" s="22">
        <v>687160</v>
      </c>
      <c r="G316" s="22"/>
      <c r="H316" s="22">
        <v>3267420</v>
      </c>
      <c r="I316" s="22">
        <v>167006306</v>
      </c>
      <c r="J316" s="22"/>
      <c r="K316" s="22"/>
      <c r="L316" s="22"/>
    </row>
    <row r="317" spans="1:12" x14ac:dyDescent="0.35">
      <c r="A317" s="22" t="s">
        <v>114</v>
      </c>
      <c r="B317" s="22" t="s">
        <v>670</v>
      </c>
      <c r="C317" s="22" t="s">
        <v>741</v>
      </c>
      <c r="D317" s="22" t="s">
        <v>742</v>
      </c>
      <c r="E317" s="22">
        <v>75067430</v>
      </c>
      <c r="F317" s="22">
        <v>194930</v>
      </c>
      <c r="G317" s="22"/>
      <c r="H317" s="22"/>
      <c r="I317" s="22">
        <v>74872500</v>
      </c>
      <c r="J317" s="22"/>
      <c r="K317" s="22"/>
      <c r="L317" s="22"/>
    </row>
    <row r="318" spans="1:12" x14ac:dyDescent="0.35">
      <c r="A318" s="22" t="s">
        <v>114</v>
      </c>
      <c r="B318" s="22" t="s">
        <v>670</v>
      </c>
      <c r="C318" s="22" t="s">
        <v>743</v>
      </c>
      <c r="D318" s="22" t="s">
        <v>744</v>
      </c>
      <c r="E318" s="22">
        <v>54883014</v>
      </c>
      <c r="F318" s="22">
        <v>252340</v>
      </c>
      <c r="G318" s="22"/>
      <c r="H318" s="22">
        <v>777500</v>
      </c>
      <c r="I318" s="22">
        <v>53849074</v>
      </c>
      <c r="J318" s="22">
        <v>4100</v>
      </c>
      <c r="K318" s="22"/>
      <c r="L318" s="22"/>
    </row>
    <row r="319" spans="1:12" x14ac:dyDescent="0.35">
      <c r="A319" s="22" t="s">
        <v>114</v>
      </c>
      <c r="B319" s="22" t="s">
        <v>670</v>
      </c>
      <c r="C319" s="22" t="s">
        <v>745</v>
      </c>
      <c r="D319" s="22" t="s">
        <v>746</v>
      </c>
      <c r="E319" s="22">
        <v>18238566</v>
      </c>
      <c r="F319" s="22">
        <v>122860</v>
      </c>
      <c r="G319" s="22"/>
      <c r="H319" s="22">
        <v>507150</v>
      </c>
      <c r="I319" s="22">
        <v>17608556</v>
      </c>
      <c r="J319" s="22"/>
      <c r="K319" s="22"/>
      <c r="L319" s="22"/>
    </row>
    <row r="320" spans="1:12" x14ac:dyDescent="0.35">
      <c r="A320" s="22" t="s">
        <v>114</v>
      </c>
      <c r="B320" s="22" t="s">
        <v>670</v>
      </c>
      <c r="C320" s="22" t="s">
        <v>747</v>
      </c>
      <c r="D320" s="22" t="s">
        <v>748</v>
      </c>
      <c r="E320" s="22">
        <v>17564690</v>
      </c>
      <c r="F320" s="22">
        <v>128170</v>
      </c>
      <c r="G320" s="22"/>
      <c r="H320" s="22"/>
      <c r="I320" s="22">
        <v>17436520</v>
      </c>
      <c r="J320" s="22"/>
      <c r="K320" s="22"/>
      <c r="L320" s="22"/>
    </row>
    <row r="321" spans="1:12" x14ac:dyDescent="0.35">
      <c r="A321" s="22" t="s">
        <v>114</v>
      </c>
      <c r="B321" s="22" t="s">
        <v>670</v>
      </c>
      <c r="C321" s="22" t="s">
        <v>749</v>
      </c>
      <c r="D321" s="22" t="s">
        <v>750</v>
      </c>
      <c r="E321" s="22">
        <v>129597138</v>
      </c>
      <c r="F321" s="22">
        <v>150590</v>
      </c>
      <c r="G321" s="22"/>
      <c r="H321" s="22"/>
      <c r="I321" s="22">
        <v>129446548</v>
      </c>
      <c r="J321" s="22"/>
      <c r="K321" s="22"/>
      <c r="L321" s="22"/>
    </row>
    <row r="322" spans="1:12" x14ac:dyDescent="0.35">
      <c r="A322" s="22" t="s">
        <v>114</v>
      </c>
      <c r="B322" s="22" t="s">
        <v>670</v>
      </c>
      <c r="C322" s="22" t="s">
        <v>751</v>
      </c>
      <c r="D322" s="22" t="s">
        <v>752</v>
      </c>
      <c r="E322" s="22">
        <v>52010851</v>
      </c>
      <c r="F322" s="22">
        <v>75600</v>
      </c>
      <c r="G322" s="22"/>
      <c r="H322" s="22"/>
      <c r="I322" s="22">
        <v>51935251</v>
      </c>
      <c r="J322" s="22"/>
      <c r="K322" s="22"/>
      <c r="L322" s="22"/>
    </row>
    <row r="323" spans="1:12" x14ac:dyDescent="0.35">
      <c r="A323" s="22" t="s">
        <v>114</v>
      </c>
      <c r="B323" s="22" t="s">
        <v>670</v>
      </c>
      <c r="C323" s="22" t="s">
        <v>753</v>
      </c>
      <c r="D323" s="22" t="s">
        <v>754</v>
      </c>
      <c r="E323" s="22">
        <v>24176971</v>
      </c>
      <c r="F323" s="22">
        <v>134220</v>
      </c>
      <c r="G323" s="22"/>
      <c r="H323" s="22"/>
      <c r="I323" s="22">
        <v>24023791</v>
      </c>
      <c r="J323" s="22">
        <v>18960</v>
      </c>
      <c r="K323" s="22"/>
      <c r="L323" s="22"/>
    </row>
    <row r="324" spans="1:12" x14ac:dyDescent="0.35">
      <c r="A324" s="22" t="s">
        <v>114</v>
      </c>
      <c r="B324" s="22" t="s">
        <v>670</v>
      </c>
      <c r="C324" s="22" t="s">
        <v>755</v>
      </c>
      <c r="D324" s="22" t="s">
        <v>756</v>
      </c>
      <c r="E324" s="22">
        <v>30352363</v>
      </c>
      <c r="F324" s="22">
        <v>142530</v>
      </c>
      <c r="G324" s="22"/>
      <c r="H324" s="22"/>
      <c r="I324" s="22">
        <v>30209833</v>
      </c>
      <c r="J324" s="22"/>
      <c r="K324" s="22"/>
      <c r="L324" s="22"/>
    </row>
    <row r="325" spans="1:12" x14ac:dyDescent="0.35">
      <c r="A325" s="22" t="s">
        <v>114</v>
      </c>
      <c r="B325" s="22" t="s">
        <v>670</v>
      </c>
      <c r="C325" s="22" t="s">
        <v>757</v>
      </c>
      <c r="D325" s="22" t="s">
        <v>758</v>
      </c>
      <c r="E325" s="22">
        <v>63310111</v>
      </c>
      <c r="F325" s="22">
        <v>174930</v>
      </c>
      <c r="G325" s="22"/>
      <c r="H325" s="22"/>
      <c r="I325" s="22">
        <v>63135181</v>
      </c>
      <c r="J325" s="22"/>
      <c r="K325" s="22"/>
      <c r="L325" s="22"/>
    </row>
    <row r="326" spans="1:12" x14ac:dyDescent="0.35">
      <c r="A326" s="22" t="s">
        <v>114</v>
      </c>
      <c r="B326" s="22" t="s">
        <v>670</v>
      </c>
      <c r="C326" s="22" t="s">
        <v>759</v>
      </c>
      <c r="D326" s="22" t="s">
        <v>760</v>
      </c>
      <c r="E326" s="22">
        <v>47098238</v>
      </c>
      <c r="F326" s="22">
        <v>160810</v>
      </c>
      <c r="G326" s="22"/>
      <c r="H326" s="22"/>
      <c r="I326" s="22">
        <v>46937428</v>
      </c>
      <c r="J326" s="22"/>
      <c r="K326" s="22"/>
      <c r="L326" s="22"/>
    </row>
    <row r="327" spans="1:12" x14ac:dyDescent="0.35">
      <c r="A327" s="22" t="s">
        <v>114</v>
      </c>
      <c r="B327" s="22" t="s">
        <v>670</v>
      </c>
      <c r="C327" s="22" t="s">
        <v>761</v>
      </c>
      <c r="D327" s="22" t="s">
        <v>762</v>
      </c>
      <c r="E327" s="22">
        <v>29798971</v>
      </c>
      <c r="F327" s="22">
        <v>36920</v>
      </c>
      <c r="G327" s="22"/>
      <c r="H327" s="22"/>
      <c r="I327" s="22">
        <v>29762051</v>
      </c>
      <c r="J327" s="22"/>
      <c r="K327" s="22"/>
      <c r="L327" s="22"/>
    </row>
    <row r="328" spans="1:12" x14ac:dyDescent="0.35">
      <c r="A328" s="22" t="s">
        <v>114</v>
      </c>
      <c r="B328" s="22" t="s">
        <v>670</v>
      </c>
      <c r="C328" s="22" t="s">
        <v>763</v>
      </c>
      <c r="D328" s="22" t="s">
        <v>764</v>
      </c>
      <c r="E328" s="22">
        <v>31512115</v>
      </c>
      <c r="F328" s="22">
        <v>121180</v>
      </c>
      <c r="G328" s="22"/>
      <c r="H328" s="22"/>
      <c r="I328" s="22">
        <v>31390935</v>
      </c>
      <c r="J328" s="22"/>
      <c r="K328" s="22"/>
      <c r="L328" s="22"/>
    </row>
    <row r="329" spans="1:12" x14ac:dyDescent="0.35">
      <c r="A329" s="22" t="s">
        <v>114</v>
      </c>
      <c r="B329" s="22" t="s">
        <v>670</v>
      </c>
      <c r="C329" s="22" t="s">
        <v>765</v>
      </c>
      <c r="D329" s="22" t="s">
        <v>766</v>
      </c>
      <c r="E329" s="22">
        <v>53504537</v>
      </c>
      <c r="F329" s="22">
        <v>195040</v>
      </c>
      <c r="G329" s="22"/>
      <c r="H329" s="22"/>
      <c r="I329" s="22">
        <v>53309497</v>
      </c>
      <c r="J329" s="22"/>
      <c r="K329" s="22"/>
      <c r="L329" s="22"/>
    </row>
    <row r="330" spans="1:12" x14ac:dyDescent="0.35">
      <c r="A330" s="22" t="s">
        <v>114</v>
      </c>
      <c r="B330" s="22" t="s">
        <v>670</v>
      </c>
      <c r="C330" s="22" t="s">
        <v>767</v>
      </c>
      <c r="D330" s="22" t="s">
        <v>768</v>
      </c>
      <c r="E330" s="22">
        <v>44182861</v>
      </c>
      <c r="F330" s="22">
        <v>254020</v>
      </c>
      <c r="G330" s="22"/>
      <c r="H330" s="22">
        <v>11300</v>
      </c>
      <c r="I330" s="22">
        <v>43917541</v>
      </c>
      <c r="J330" s="22"/>
      <c r="K330" s="22"/>
      <c r="L330" s="22"/>
    </row>
    <row r="331" spans="1:12" x14ac:dyDescent="0.35">
      <c r="A331" s="22" t="s">
        <v>114</v>
      </c>
      <c r="B331" s="22" t="s">
        <v>670</v>
      </c>
      <c r="C331" s="22" t="s">
        <v>769</v>
      </c>
      <c r="D331" s="22" t="s">
        <v>770</v>
      </c>
      <c r="E331" s="22">
        <v>112923437</v>
      </c>
      <c r="F331" s="22">
        <v>461930</v>
      </c>
      <c r="G331" s="22"/>
      <c r="H331" s="22"/>
      <c r="I331" s="22">
        <v>112460877</v>
      </c>
      <c r="J331" s="22">
        <v>630</v>
      </c>
      <c r="K331" s="22"/>
      <c r="L331" s="22"/>
    </row>
    <row r="332" spans="1:12" x14ac:dyDescent="0.35">
      <c r="A332" s="22" t="s">
        <v>114</v>
      </c>
      <c r="B332" s="22" t="s">
        <v>670</v>
      </c>
      <c r="C332" s="22" t="s">
        <v>771</v>
      </c>
      <c r="D332" s="22" t="s">
        <v>772</v>
      </c>
      <c r="E332" s="22">
        <v>34140095</v>
      </c>
      <c r="F332" s="22">
        <v>153360</v>
      </c>
      <c r="G332" s="22"/>
      <c r="H332" s="22"/>
      <c r="I332" s="22">
        <v>33986735</v>
      </c>
      <c r="J332" s="22"/>
      <c r="K332" s="22"/>
      <c r="L332" s="22"/>
    </row>
    <row r="333" spans="1:12" x14ac:dyDescent="0.35">
      <c r="A333" s="22" t="s">
        <v>114</v>
      </c>
      <c r="B333" s="22" t="s">
        <v>773</v>
      </c>
      <c r="C333" s="22" t="s">
        <v>774</v>
      </c>
      <c r="D333" s="22" t="s">
        <v>775</v>
      </c>
      <c r="E333" s="22">
        <v>170390912</v>
      </c>
      <c r="F333" s="22">
        <v>612560</v>
      </c>
      <c r="G333" s="22"/>
      <c r="H333" s="22">
        <v>49372640</v>
      </c>
      <c r="I333" s="22">
        <v>120405712</v>
      </c>
      <c r="J333" s="22"/>
      <c r="K333" s="22"/>
      <c r="L333" s="22"/>
    </row>
    <row r="334" spans="1:12" x14ac:dyDescent="0.35">
      <c r="A334" s="22" t="s">
        <v>114</v>
      </c>
      <c r="B334" s="22" t="s">
        <v>773</v>
      </c>
      <c r="C334" s="22" t="s">
        <v>776</v>
      </c>
      <c r="D334" s="22" t="s">
        <v>777</v>
      </c>
      <c r="E334" s="22">
        <v>893059730</v>
      </c>
      <c r="F334" s="22">
        <v>36915210</v>
      </c>
      <c r="G334" s="22"/>
      <c r="H334" s="22">
        <v>733445410</v>
      </c>
      <c r="I334" s="22">
        <v>122699110</v>
      </c>
      <c r="J334" s="22"/>
      <c r="K334" s="22"/>
      <c r="L334" s="22"/>
    </row>
    <row r="335" spans="1:12" x14ac:dyDescent="0.35">
      <c r="A335" s="22" t="s">
        <v>114</v>
      </c>
      <c r="B335" s="22" t="s">
        <v>773</v>
      </c>
      <c r="C335" s="22" t="s">
        <v>778</v>
      </c>
      <c r="D335" s="22" t="s">
        <v>779</v>
      </c>
      <c r="E335" s="22">
        <v>53837800</v>
      </c>
      <c r="F335" s="22">
        <v>32533070</v>
      </c>
      <c r="G335" s="22"/>
      <c r="H335" s="22">
        <v>15793380</v>
      </c>
      <c r="I335" s="22">
        <v>5511350</v>
      </c>
      <c r="J335" s="22"/>
      <c r="K335" s="22"/>
      <c r="L335" s="22"/>
    </row>
    <row r="336" spans="1:12" x14ac:dyDescent="0.35">
      <c r="A336" s="22" t="s">
        <v>114</v>
      </c>
      <c r="B336" s="22" t="s">
        <v>773</v>
      </c>
      <c r="C336" s="22" t="s">
        <v>780</v>
      </c>
      <c r="D336" s="22" t="s">
        <v>781</v>
      </c>
      <c r="E336" s="22">
        <v>6206200</v>
      </c>
      <c r="F336" s="22">
        <v>758680</v>
      </c>
      <c r="G336" s="22"/>
      <c r="H336" s="22">
        <v>5069410</v>
      </c>
      <c r="I336" s="22">
        <v>378110</v>
      </c>
      <c r="J336" s="22"/>
      <c r="K336" s="22"/>
      <c r="L336" s="22"/>
    </row>
    <row r="337" spans="1:12" x14ac:dyDescent="0.35">
      <c r="A337" s="22" t="s">
        <v>114</v>
      </c>
      <c r="B337" s="22" t="s">
        <v>773</v>
      </c>
      <c r="C337" s="22" t="s">
        <v>782</v>
      </c>
      <c r="D337" s="22" t="s">
        <v>783</v>
      </c>
      <c r="E337" s="22">
        <v>4038220</v>
      </c>
      <c r="F337" s="22">
        <v>930230</v>
      </c>
      <c r="G337" s="22"/>
      <c r="H337" s="22">
        <v>566810</v>
      </c>
      <c r="I337" s="22">
        <v>2541180</v>
      </c>
      <c r="J337" s="22"/>
      <c r="K337" s="22"/>
      <c r="L337" s="22"/>
    </row>
    <row r="338" spans="1:12" x14ac:dyDescent="0.35">
      <c r="A338" s="22" t="s">
        <v>114</v>
      </c>
      <c r="B338" s="22" t="s">
        <v>773</v>
      </c>
      <c r="C338" s="22" t="s">
        <v>786</v>
      </c>
      <c r="D338" s="22" t="s">
        <v>787</v>
      </c>
      <c r="E338" s="22">
        <v>2482578140</v>
      </c>
      <c r="F338" s="22">
        <v>858600080</v>
      </c>
      <c r="G338" s="22">
        <v>1337373810</v>
      </c>
      <c r="H338" s="22">
        <v>286604250</v>
      </c>
      <c r="I338" s="22"/>
      <c r="J338" s="22"/>
      <c r="K338" s="22"/>
      <c r="L338" s="22"/>
    </row>
    <row r="339" spans="1:12" x14ac:dyDescent="0.35">
      <c r="A339" s="22" t="s">
        <v>114</v>
      </c>
      <c r="B339" s="22" t="s">
        <v>773</v>
      </c>
      <c r="C339" s="22" t="s">
        <v>788</v>
      </c>
      <c r="D339" s="22" t="s">
        <v>789</v>
      </c>
      <c r="E339" s="22">
        <v>197475586</v>
      </c>
      <c r="F339" s="22">
        <v>38781650</v>
      </c>
      <c r="G339" s="22">
        <v>26460540</v>
      </c>
      <c r="H339" s="22">
        <v>68362618</v>
      </c>
      <c r="I339" s="22">
        <v>63870778</v>
      </c>
      <c r="J339" s="22"/>
      <c r="K339" s="22"/>
      <c r="L339" s="22"/>
    </row>
    <row r="340" spans="1:12" x14ac:dyDescent="0.35">
      <c r="A340" s="22" t="s">
        <v>114</v>
      </c>
      <c r="B340" s="22" t="s">
        <v>790</v>
      </c>
      <c r="C340" s="22" t="s">
        <v>791</v>
      </c>
      <c r="D340" s="22" t="s">
        <v>792</v>
      </c>
      <c r="E340" s="22">
        <v>4049758769</v>
      </c>
      <c r="F340" s="22">
        <v>2757918840</v>
      </c>
      <c r="G340" s="22">
        <v>485712890</v>
      </c>
      <c r="H340" s="22">
        <v>221536440</v>
      </c>
      <c r="I340" s="22">
        <v>259904959</v>
      </c>
      <c r="J340" s="22">
        <v>324685640</v>
      </c>
      <c r="K340" s="22"/>
      <c r="L340" s="22"/>
    </row>
    <row r="341" spans="1:12" x14ac:dyDescent="0.35">
      <c r="A341" s="22" t="s">
        <v>114</v>
      </c>
      <c r="B341" s="22" t="s">
        <v>1762</v>
      </c>
      <c r="C341" s="22" t="s">
        <v>1763</v>
      </c>
      <c r="D341" s="22" t="s">
        <v>1764</v>
      </c>
      <c r="E341" s="22">
        <v>15532977</v>
      </c>
      <c r="F341" s="22">
        <v>304400</v>
      </c>
      <c r="G341" s="22"/>
      <c r="H341" s="22">
        <v>1513080</v>
      </c>
      <c r="I341" s="22">
        <v>13715497</v>
      </c>
      <c r="J341" s="22"/>
      <c r="K341" s="22"/>
      <c r="L341" s="22"/>
    </row>
    <row r="342" spans="1:12" x14ac:dyDescent="0.35">
      <c r="A342" s="22" t="s">
        <v>114</v>
      </c>
      <c r="B342" s="22" t="s">
        <v>1762</v>
      </c>
      <c r="C342" s="22" t="s">
        <v>1765</v>
      </c>
      <c r="D342" s="22" t="s">
        <v>1766</v>
      </c>
      <c r="E342" s="22">
        <v>1498491</v>
      </c>
      <c r="F342" s="22">
        <v>82540</v>
      </c>
      <c r="G342" s="22"/>
      <c r="H342" s="22">
        <v>66200</v>
      </c>
      <c r="I342" s="22">
        <v>1349751</v>
      </c>
      <c r="J342" s="22"/>
      <c r="K342" s="22"/>
      <c r="L342" s="22"/>
    </row>
    <row r="343" spans="1:12" x14ac:dyDescent="0.35">
      <c r="A343" s="22" t="s">
        <v>114</v>
      </c>
      <c r="B343" s="22" t="s">
        <v>1762</v>
      </c>
      <c r="C343" s="22" t="s">
        <v>1767</v>
      </c>
      <c r="D343" s="22" t="s">
        <v>1768</v>
      </c>
      <c r="E343" s="22">
        <v>384064965</v>
      </c>
      <c r="F343" s="22"/>
      <c r="G343" s="22"/>
      <c r="H343" s="22">
        <v>109420749</v>
      </c>
      <c r="I343" s="22">
        <v>274644216</v>
      </c>
      <c r="J343" s="22"/>
      <c r="K343" s="22"/>
      <c r="L343" s="22"/>
    </row>
    <row r="344" spans="1:12" x14ac:dyDescent="0.35">
      <c r="A344" s="22" t="s">
        <v>114</v>
      </c>
      <c r="B344" s="22" t="s">
        <v>1762</v>
      </c>
      <c r="C344" s="22" t="s">
        <v>1769</v>
      </c>
      <c r="D344" s="22" t="s">
        <v>1770</v>
      </c>
      <c r="E344" s="22">
        <v>33150616</v>
      </c>
      <c r="F344" s="22">
        <v>630940</v>
      </c>
      <c r="G344" s="22">
        <v>1089270</v>
      </c>
      <c r="H344" s="22">
        <v>1535160</v>
      </c>
      <c r="I344" s="22">
        <v>29882876</v>
      </c>
      <c r="J344" s="22">
        <v>12370</v>
      </c>
      <c r="K344" s="22"/>
      <c r="L344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A4736-4D73-4FD2-A46D-10BFAA135DFA}">
  <dimension ref="A1:N342"/>
  <sheetViews>
    <sheetView zoomScale="90" zoomScaleNormal="90" workbookViewId="0"/>
  </sheetViews>
  <sheetFormatPr defaultRowHeight="14.5" x14ac:dyDescent="0.35"/>
  <cols>
    <col min="2" max="2" width="23.7265625" customWidth="1"/>
    <col min="4" max="4" width="37.7265625" customWidth="1"/>
    <col min="5" max="14" width="15.7265625" customWidth="1"/>
  </cols>
  <sheetData>
    <row r="1" spans="1:14" ht="24" customHeight="1" x14ac:dyDescent="0.4">
      <c r="A1" s="4" t="str">
        <f>HYPERLINK("#'Index'!A1", "&lt;&lt; Index")</f>
        <v>&lt;&lt; Index</v>
      </c>
      <c r="B1" s="20" t="s">
        <v>1771</v>
      </c>
      <c r="D1" s="20" t="s">
        <v>1772</v>
      </c>
    </row>
    <row r="2" spans="1:14" ht="64" customHeight="1" x14ac:dyDescent="0.3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1773</v>
      </c>
      <c r="F2" s="21" t="s">
        <v>1774</v>
      </c>
      <c r="G2" s="21" t="s">
        <v>1775</v>
      </c>
      <c r="H2" s="21" t="s">
        <v>1776</v>
      </c>
      <c r="I2" s="21" t="s">
        <v>1777</v>
      </c>
      <c r="J2" s="21" t="s">
        <v>1778</v>
      </c>
      <c r="K2" s="21" t="s">
        <v>1779</v>
      </c>
      <c r="L2" s="21" t="s">
        <v>1780</v>
      </c>
      <c r="M2" s="21" t="s">
        <v>1781</v>
      </c>
      <c r="N2" s="21" t="s">
        <v>1782</v>
      </c>
    </row>
    <row r="3" spans="1:14" x14ac:dyDescent="0.35">
      <c r="A3" s="21"/>
      <c r="B3" s="21"/>
      <c r="C3" s="21"/>
      <c r="D3" s="21" t="s">
        <v>80</v>
      </c>
      <c r="E3" s="21" t="s">
        <v>1783</v>
      </c>
      <c r="F3" s="21" t="s">
        <v>1784</v>
      </c>
      <c r="G3" s="21" t="s">
        <v>1785</v>
      </c>
      <c r="H3" s="21" t="s">
        <v>1786</v>
      </c>
      <c r="I3" s="21" t="s">
        <v>1787</v>
      </c>
      <c r="J3" s="21" t="s">
        <v>1788</v>
      </c>
      <c r="K3" s="21" t="s">
        <v>1789</v>
      </c>
      <c r="L3" s="21" t="s">
        <v>1790</v>
      </c>
      <c r="M3" s="21" t="s">
        <v>1791</v>
      </c>
      <c r="N3" s="21" t="s">
        <v>1792</v>
      </c>
    </row>
    <row r="4" spans="1:14" x14ac:dyDescent="0.35">
      <c r="A4" s="22" t="s">
        <v>114</v>
      </c>
      <c r="B4" s="22" t="s">
        <v>115</v>
      </c>
      <c r="C4" s="22" t="s">
        <v>116</v>
      </c>
      <c r="D4" s="22" t="s">
        <v>117</v>
      </c>
      <c r="E4" s="25">
        <v>4.7846799999999998</v>
      </c>
      <c r="F4" s="25">
        <v>4.7846799999999998</v>
      </c>
      <c r="G4" s="25">
        <v>2.5658500000000002</v>
      </c>
      <c r="H4" s="25">
        <v>0</v>
      </c>
      <c r="I4" s="26">
        <v>0</v>
      </c>
      <c r="J4" s="25">
        <v>3.6909999999999998E-2</v>
      </c>
      <c r="K4" s="24" t="s">
        <v>1456</v>
      </c>
      <c r="L4" s="23">
        <v>0</v>
      </c>
      <c r="M4" s="23">
        <v>2.1000547581000002</v>
      </c>
      <c r="N4" s="24" t="s">
        <v>1457</v>
      </c>
    </row>
    <row r="5" spans="1:14" x14ac:dyDescent="0.35">
      <c r="A5" s="22" t="s">
        <v>114</v>
      </c>
      <c r="B5" s="22" t="s">
        <v>115</v>
      </c>
      <c r="C5" s="22" t="s">
        <v>118</v>
      </c>
      <c r="D5" s="22" t="s">
        <v>119</v>
      </c>
      <c r="E5" s="25">
        <v>6.9764900000000001</v>
      </c>
      <c r="F5" s="25">
        <v>6.9764900000000001</v>
      </c>
      <c r="G5" s="25">
        <v>2.5048499999999998</v>
      </c>
      <c r="H5" s="25">
        <v>2.6169999999999999E-2</v>
      </c>
      <c r="I5" s="26">
        <v>77901</v>
      </c>
      <c r="J5" s="25">
        <v>2.6710000000000001E-2</v>
      </c>
      <c r="K5" s="24" t="s">
        <v>1456</v>
      </c>
      <c r="L5" s="23">
        <v>0</v>
      </c>
      <c r="M5" s="23">
        <v>1.392415097</v>
      </c>
      <c r="N5" s="24" t="s">
        <v>1456</v>
      </c>
    </row>
    <row r="6" spans="1:14" x14ac:dyDescent="0.35">
      <c r="A6" s="22" t="s">
        <v>114</v>
      </c>
      <c r="B6" s="22" t="s">
        <v>115</v>
      </c>
      <c r="C6" s="22" t="s">
        <v>120</v>
      </c>
      <c r="D6" s="22" t="s">
        <v>121</v>
      </c>
      <c r="E6" s="25">
        <v>8.4055</v>
      </c>
      <c r="F6" s="25">
        <v>8.4055</v>
      </c>
      <c r="G6" s="25">
        <v>2.6108669999999998</v>
      </c>
      <c r="H6" s="25">
        <v>0</v>
      </c>
      <c r="I6" s="26">
        <v>0</v>
      </c>
      <c r="J6" s="25">
        <v>8.7037000000000003E-2</v>
      </c>
      <c r="K6" s="24" t="s">
        <v>1456</v>
      </c>
      <c r="L6" s="23">
        <v>0</v>
      </c>
      <c r="M6" s="23">
        <v>1.8673321039999999</v>
      </c>
      <c r="N6" s="24" t="s">
        <v>1457</v>
      </c>
    </row>
    <row r="7" spans="1:14" x14ac:dyDescent="0.35">
      <c r="A7" s="22" t="s">
        <v>114</v>
      </c>
      <c r="B7" s="22" t="s">
        <v>115</v>
      </c>
      <c r="C7" s="22" t="s">
        <v>122</v>
      </c>
      <c r="D7" s="22" t="s">
        <v>123</v>
      </c>
      <c r="E7" s="25">
        <v>4.7794999999999996</v>
      </c>
      <c r="F7" s="25">
        <v>20.645800000000001</v>
      </c>
      <c r="G7" s="25">
        <v>2.7427999999999999</v>
      </c>
      <c r="H7" s="25">
        <v>0</v>
      </c>
      <c r="I7" s="26">
        <v>100</v>
      </c>
      <c r="J7" s="25">
        <v>0</v>
      </c>
      <c r="K7" s="24" t="s">
        <v>1456</v>
      </c>
      <c r="L7" s="23">
        <v>0</v>
      </c>
      <c r="M7" s="23">
        <v>3.3116016319999999</v>
      </c>
      <c r="N7" s="24" t="s">
        <v>1456</v>
      </c>
    </row>
    <row r="8" spans="1:14" x14ac:dyDescent="0.35">
      <c r="A8" s="22" t="s">
        <v>114</v>
      </c>
      <c r="B8" s="22" t="s">
        <v>115</v>
      </c>
      <c r="C8" s="22" t="s">
        <v>124</v>
      </c>
      <c r="D8" s="22" t="s">
        <v>125</v>
      </c>
      <c r="E8" s="25">
        <v>8.6159999999999997</v>
      </c>
      <c r="F8" s="25">
        <v>8.6159999999999997</v>
      </c>
      <c r="G8" s="25">
        <v>2.5649999999999999</v>
      </c>
      <c r="H8" s="25">
        <v>0</v>
      </c>
      <c r="I8" s="26">
        <v>0</v>
      </c>
      <c r="J8" s="25">
        <v>5.3E-3</v>
      </c>
      <c r="K8" s="24" t="s">
        <v>1456</v>
      </c>
      <c r="L8" s="23">
        <v>0</v>
      </c>
      <c r="M8" s="23">
        <v>1.5166550604</v>
      </c>
      <c r="N8" s="24" t="s">
        <v>1457</v>
      </c>
    </row>
    <row r="9" spans="1:14" x14ac:dyDescent="0.35">
      <c r="A9" s="22" t="s">
        <v>114</v>
      </c>
      <c r="B9" s="22" t="s">
        <v>115</v>
      </c>
      <c r="C9" s="22" t="s">
        <v>126</v>
      </c>
      <c r="D9" s="22" t="s">
        <v>127</v>
      </c>
      <c r="E9" s="25">
        <v>5.1200900000000003</v>
      </c>
      <c r="F9" s="25">
        <v>5.1200900000000003</v>
      </c>
      <c r="G9" s="25">
        <v>2.5470959999999998</v>
      </c>
      <c r="H9" s="25">
        <v>0</v>
      </c>
      <c r="I9" s="26">
        <v>0</v>
      </c>
      <c r="J9" s="25">
        <v>0</v>
      </c>
      <c r="K9" s="24" t="s">
        <v>1456</v>
      </c>
      <c r="L9" s="23">
        <v>0</v>
      </c>
      <c r="M9" s="23">
        <v>3.4999990235</v>
      </c>
      <c r="N9" s="24" t="s">
        <v>1457</v>
      </c>
    </row>
    <row r="10" spans="1:14" x14ac:dyDescent="0.35">
      <c r="A10" s="22" t="s">
        <v>114</v>
      </c>
      <c r="B10" s="22" t="s">
        <v>115</v>
      </c>
      <c r="C10" s="22" t="s">
        <v>128</v>
      </c>
      <c r="D10" s="22" t="s">
        <v>129</v>
      </c>
      <c r="E10" s="25">
        <v>8.3148999999999997</v>
      </c>
      <c r="F10" s="25">
        <v>8.3148999999999997</v>
      </c>
      <c r="G10" s="25">
        <v>2.6440000000000001</v>
      </c>
      <c r="H10" s="25">
        <v>0</v>
      </c>
      <c r="I10" s="26">
        <v>19900000</v>
      </c>
      <c r="J10" s="25">
        <v>0.09</v>
      </c>
      <c r="K10" s="24" t="s">
        <v>1456</v>
      </c>
      <c r="L10" s="23">
        <v>0</v>
      </c>
      <c r="M10" s="23">
        <v>1.5085569279</v>
      </c>
      <c r="N10" s="24" t="s">
        <v>1457</v>
      </c>
    </row>
    <row r="11" spans="1:14" x14ac:dyDescent="0.35">
      <c r="A11" s="22" t="s">
        <v>114</v>
      </c>
      <c r="B11" s="22" t="s">
        <v>115</v>
      </c>
      <c r="C11" s="22" t="s">
        <v>130</v>
      </c>
      <c r="D11" s="22" t="s">
        <v>131</v>
      </c>
      <c r="E11" s="25">
        <v>6.8167999999999997</v>
      </c>
      <c r="F11" s="25">
        <v>6.8167999999999997</v>
      </c>
      <c r="G11" s="25">
        <v>2.4276</v>
      </c>
      <c r="H11" s="25">
        <v>8.1299999999999997E-2</v>
      </c>
      <c r="I11" s="26">
        <v>12881077</v>
      </c>
      <c r="J11" s="25">
        <v>0</v>
      </c>
      <c r="K11" s="24" t="s">
        <v>1456</v>
      </c>
      <c r="L11" s="23">
        <v>0</v>
      </c>
      <c r="M11" s="23">
        <v>2.7144261237</v>
      </c>
      <c r="N11" s="24" t="s">
        <v>1457</v>
      </c>
    </row>
    <row r="12" spans="1:14" x14ac:dyDescent="0.35">
      <c r="A12" s="22" t="s">
        <v>114</v>
      </c>
      <c r="B12" s="22" t="s">
        <v>115</v>
      </c>
      <c r="C12" s="22" t="s">
        <v>132</v>
      </c>
      <c r="D12" s="22" t="s">
        <v>133</v>
      </c>
      <c r="E12" s="25">
        <v>5.6093919999999997</v>
      </c>
      <c r="F12" s="25">
        <v>5.6093900000000003</v>
      </c>
      <c r="G12" s="25">
        <v>2.6652</v>
      </c>
      <c r="H12" s="25">
        <v>0</v>
      </c>
      <c r="I12" s="26">
        <v>0</v>
      </c>
      <c r="J12" s="25">
        <v>9.4090999999999994E-2</v>
      </c>
      <c r="K12" s="24" t="s">
        <v>1456</v>
      </c>
      <c r="L12" s="23">
        <v>0</v>
      </c>
      <c r="M12" s="23">
        <v>1.72</v>
      </c>
      <c r="N12" s="24" t="s">
        <v>1457</v>
      </c>
    </row>
    <row r="13" spans="1:14" x14ac:dyDescent="0.35">
      <c r="A13" s="22" t="s">
        <v>114</v>
      </c>
      <c r="B13" s="22" t="s">
        <v>115</v>
      </c>
      <c r="C13" s="22" t="s">
        <v>134</v>
      </c>
      <c r="D13" s="22" t="s">
        <v>135</v>
      </c>
      <c r="E13" s="25">
        <v>9.6416000000000004</v>
      </c>
      <c r="F13" s="25">
        <v>9.6416000000000004</v>
      </c>
      <c r="G13" s="25">
        <v>2.4405000000000001</v>
      </c>
      <c r="H13" s="25">
        <v>0</v>
      </c>
      <c r="I13" s="26">
        <v>0</v>
      </c>
      <c r="J13" s="25">
        <v>4.6699999999999998E-2</v>
      </c>
      <c r="K13" s="24" t="s">
        <v>1456</v>
      </c>
      <c r="L13" s="23">
        <v>0</v>
      </c>
      <c r="M13" s="23">
        <v>1.6674514602999999</v>
      </c>
      <c r="N13" s="24" t="s">
        <v>1457</v>
      </c>
    </row>
    <row r="14" spans="1:14" x14ac:dyDescent="0.35">
      <c r="A14" s="22" t="s">
        <v>114</v>
      </c>
      <c r="B14" s="22" t="s">
        <v>115</v>
      </c>
      <c r="C14" s="22" t="s">
        <v>136</v>
      </c>
      <c r="D14" s="22" t="s">
        <v>137</v>
      </c>
      <c r="E14" s="25">
        <v>8.0083000000000002</v>
      </c>
      <c r="F14" s="25">
        <v>5.3579999999999997</v>
      </c>
      <c r="G14" s="25">
        <v>2.5649000000000002</v>
      </c>
      <c r="H14" s="25">
        <v>0</v>
      </c>
      <c r="I14" s="26">
        <v>0</v>
      </c>
      <c r="J14" s="25">
        <v>6.08E-2</v>
      </c>
      <c r="K14" s="24" t="s">
        <v>1456</v>
      </c>
      <c r="L14" s="23">
        <v>0</v>
      </c>
      <c r="M14" s="23">
        <v>1.1221982193</v>
      </c>
      <c r="N14" s="24" t="s">
        <v>1457</v>
      </c>
    </row>
    <row r="15" spans="1:14" x14ac:dyDescent="0.35">
      <c r="A15" s="22" t="s">
        <v>114</v>
      </c>
      <c r="B15" s="22" t="s">
        <v>115</v>
      </c>
      <c r="C15" s="22" t="s">
        <v>138</v>
      </c>
      <c r="D15" s="22" t="s">
        <v>139</v>
      </c>
      <c r="E15" s="25">
        <v>7.6029999999999998</v>
      </c>
      <c r="F15" s="25">
        <v>7.6029999999999998</v>
      </c>
      <c r="G15" s="25">
        <v>2.4820000000000002</v>
      </c>
      <c r="H15" s="25">
        <v>0</v>
      </c>
      <c r="I15" s="26">
        <v>0</v>
      </c>
      <c r="J15" s="25">
        <v>2.5999999999999999E-2</v>
      </c>
      <c r="K15" s="24" t="s">
        <v>1456</v>
      </c>
      <c r="L15" s="23">
        <v>0</v>
      </c>
      <c r="M15" s="23">
        <v>1.1563856372000001</v>
      </c>
      <c r="N15" s="24" t="s">
        <v>1456</v>
      </c>
    </row>
    <row r="16" spans="1:14" x14ac:dyDescent="0.35">
      <c r="A16" s="22" t="s">
        <v>114</v>
      </c>
      <c r="B16" s="22" t="s">
        <v>115</v>
      </c>
      <c r="C16" s="22" t="s">
        <v>140</v>
      </c>
      <c r="D16" s="22" t="s">
        <v>141</v>
      </c>
      <c r="E16" s="25">
        <v>8.7326999999999995</v>
      </c>
      <c r="F16" s="25">
        <v>8.7326999999999995</v>
      </c>
      <c r="G16" s="25">
        <v>2.5196999999999998</v>
      </c>
      <c r="H16" s="25">
        <v>0</v>
      </c>
      <c r="I16" s="26">
        <v>0</v>
      </c>
      <c r="J16" s="25">
        <v>0.14530000000000001</v>
      </c>
      <c r="K16" s="24" t="s">
        <v>1456</v>
      </c>
      <c r="L16" s="23">
        <v>0</v>
      </c>
      <c r="M16" s="23">
        <v>2.3528118451000002</v>
      </c>
      <c r="N16" s="24" t="s">
        <v>1457</v>
      </c>
    </row>
    <row r="17" spans="1:14" x14ac:dyDescent="0.35">
      <c r="A17" s="22" t="s">
        <v>114</v>
      </c>
      <c r="B17" s="22" t="s">
        <v>115</v>
      </c>
      <c r="C17" s="22" t="s">
        <v>142</v>
      </c>
      <c r="D17" s="22" t="s">
        <v>143</v>
      </c>
      <c r="E17" s="25">
        <v>6.3075000000000001</v>
      </c>
      <c r="F17" s="25">
        <v>6.3075000000000001</v>
      </c>
      <c r="G17" s="25">
        <v>3.1395</v>
      </c>
      <c r="H17" s="25">
        <v>0</v>
      </c>
      <c r="I17" s="26">
        <v>0</v>
      </c>
      <c r="J17" s="25">
        <v>0</v>
      </c>
      <c r="K17" s="24" t="s">
        <v>1456</v>
      </c>
      <c r="L17" s="23">
        <v>0</v>
      </c>
      <c r="M17" s="23">
        <v>1.8</v>
      </c>
      <c r="N17" s="24" t="s">
        <v>1456</v>
      </c>
    </row>
    <row r="18" spans="1:14" x14ac:dyDescent="0.35">
      <c r="A18" s="22" t="s">
        <v>114</v>
      </c>
      <c r="B18" s="22" t="s">
        <v>115</v>
      </c>
      <c r="C18" s="22" t="s">
        <v>144</v>
      </c>
      <c r="D18" s="22" t="s">
        <v>145</v>
      </c>
      <c r="E18" s="25">
        <v>7.1151999999999997</v>
      </c>
      <c r="F18" s="25">
        <v>34.536799999999999</v>
      </c>
      <c r="G18" s="25">
        <v>2.4622000000000002</v>
      </c>
      <c r="H18" s="25">
        <v>0</v>
      </c>
      <c r="I18" s="26">
        <v>100000</v>
      </c>
      <c r="J18" s="25">
        <v>0.10349999999999999</v>
      </c>
      <c r="K18" s="24" t="s">
        <v>1456</v>
      </c>
      <c r="L18" s="23">
        <v>0</v>
      </c>
      <c r="M18" s="23">
        <v>2.2079772880999999</v>
      </c>
      <c r="N18" s="24" t="s">
        <v>1457</v>
      </c>
    </row>
    <row r="19" spans="1:14" x14ac:dyDescent="0.35">
      <c r="A19" s="22" t="s">
        <v>114</v>
      </c>
      <c r="B19" s="22" t="s">
        <v>115</v>
      </c>
      <c r="C19" s="22" t="s">
        <v>146</v>
      </c>
      <c r="D19" s="22" t="s">
        <v>147</v>
      </c>
      <c r="E19" s="25">
        <v>7.1978999999999997</v>
      </c>
      <c r="F19" s="25">
        <v>9.2050000000000001</v>
      </c>
      <c r="G19" s="25">
        <v>2.5587</v>
      </c>
      <c r="H19" s="25">
        <v>0</v>
      </c>
      <c r="I19" s="26">
        <v>6000</v>
      </c>
      <c r="J19" s="25">
        <v>5.1499999999999997E-2</v>
      </c>
      <c r="K19" s="24" t="s">
        <v>1456</v>
      </c>
      <c r="L19" s="23">
        <v>0</v>
      </c>
      <c r="M19" s="23">
        <v>1.9538337571</v>
      </c>
      <c r="N19" s="24" t="s">
        <v>1457</v>
      </c>
    </row>
    <row r="20" spans="1:14" x14ac:dyDescent="0.35">
      <c r="A20" s="22" t="s">
        <v>114</v>
      </c>
      <c r="B20" s="22" t="s">
        <v>115</v>
      </c>
      <c r="C20" s="22" t="s">
        <v>148</v>
      </c>
      <c r="D20" s="22" t="s">
        <v>149</v>
      </c>
      <c r="E20" s="25">
        <v>6.3140999999999998</v>
      </c>
      <c r="F20" s="25">
        <v>6.3140999999999998</v>
      </c>
      <c r="G20" s="25">
        <v>2.5859999999999999</v>
      </c>
      <c r="H20" s="25">
        <v>0</v>
      </c>
      <c r="I20" s="26">
        <v>0</v>
      </c>
      <c r="J20" s="25">
        <v>5.2200000000000003E-2</v>
      </c>
      <c r="K20" s="24" t="s">
        <v>1456</v>
      </c>
      <c r="L20" s="23">
        <v>0</v>
      </c>
      <c r="M20" s="23">
        <v>1.3807035049</v>
      </c>
      <c r="N20" s="24" t="s">
        <v>1456</v>
      </c>
    </row>
    <row r="21" spans="1:14" x14ac:dyDescent="0.35">
      <c r="A21" s="22" t="s">
        <v>114</v>
      </c>
      <c r="B21" s="22" t="s">
        <v>115</v>
      </c>
      <c r="C21" s="22" t="s">
        <v>150</v>
      </c>
      <c r="D21" s="22" t="s">
        <v>151</v>
      </c>
      <c r="E21" s="25">
        <v>8.3584399999999999</v>
      </c>
      <c r="F21" s="25">
        <v>8.3584399999999999</v>
      </c>
      <c r="G21" s="25">
        <v>2.5901200000000002</v>
      </c>
      <c r="H21" s="25">
        <v>0</v>
      </c>
      <c r="I21" s="26">
        <v>0</v>
      </c>
      <c r="J21" s="25">
        <v>9.1730000000000006E-2</v>
      </c>
      <c r="K21" s="24" t="s">
        <v>1456</v>
      </c>
      <c r="L21" s="23">
        <v>0</v>
      </c>
      <c r="M21" s="23">
        <v>1.3016902676</v>
      </c>
      <c r="N21" s="24" t="s">
        <v>1457</v>
      </c>
    </row>
    <row r="22" spans="1:14" x14ac:dyDescent="0.35">
      <c r="A22" s="22" t="s">
        <v>114</v>
      </c>
      <c r="B22" s="22" t="s">
        <v>115</v>
      </c>
      <c r="C22" s="22" t="s">
        <v>152</v>
      </c>
      <c r="D22" s="22" t="s">
        <v>153</v>
      </c>
      <c r="E22" s="25">
        <v>9.3789999999999996</v>
      </c>
      <c r="F22" s="25">
        <v>9.3789999999999996</v>
      </c>
      <c r="G22" s="25">
        <v>2.56</v>
      </c>
      <c r="H22" s="25">
        <v>5.8999999999999999E-3</v>
      </c>
      <c r="I22" s="26">
        <v>0</v>
      </c>
      <c r="J22" s="25">
        <v>3.9100000000000003E-2</v>
      </c>
      <c r="K22" s="24" t="s">
        <v>1456</v>
      </c>
      <c r="L22" s="23">
        <v>0</v>
      </c>
      <c r="M22" s="23">
        <v>2</v>
      </c>
      <c r="N22" s="24" t="s">
        <v>1456</v>
      </c>
    </row>
    <row r="23" spans="1:14" x14ac:dyDescent="0.35">
      <c r="A23" s="22" t="s">
        <v>114</v>
      </c>
      <c r="B23" s="22" t="s">
        <v>154</v>
      </c>
      <c r="C23" s="22" t="s">
        <v>155</v>
      </c>
      <c r="D23" s="22" t="s">
        <v>156</v>
      </c>
      <c r="E23" s="25">
        <v>7.51152</v>
      </c>
      <c r="F23" s="25">
        <v>7.51152</v>
      </c>
      <c r="G23" s="25">
        <v>2.5089999999999999</v>
      </c>
      <c r="H23" s="25">
        <v>0</v>
      </c>
      <c r="I23" s="26">
        <v>0</v>
      </c>
      <c r="J23" s="25">
        <v>0</v>
      </c>
      <c r="K23" s="24" t="s">
        <v>1457</v>
      </c>
      <c r="L23" s="23">
        <v>550</v>
      </c>
      <c r="M23" s="23">
        <v>2.2864426906999999</v>
      </c>
      <c r="N23" s="24" t="s">
        <v>1456</v>
      </c>
    </row>
    <row r="24" spans="1:14" x14ac:dyDescent="0.35">
      <c r="A24" s="22" t="s">
        <v>114</v>
      </c>
      <c r="B24" s="22" t="s">
        <v>154</v>
      </c>
      <c r="C24" s="22" t="s">
        <v>157</v>
      </c>
      <c r="D24" s="22" t="s">
        <v>158</v>
      </c>
      <c r="E24" s="25">
        <v>1.946</v>
      </c>
      <c r="F24" s="25">
        <v>1.946</v>
      </c>
      <c r="G24" s="25">
        <v>2.4159999999999999</v>
      </c>
      <c r="H24" s="25">
        <v>0</v>
      </c>
      <c r="I24" s="26">
        <v>0</v>
      </c>
      <c r="J24" s="25">
        <v>0.40300000000000002</v>
      </c>
      <c r="K24" s="24" t="s">
        <v>1456</v>
      </c>
      <c r="L24" s="23">
        <v>0</v>
      </c>
      <c r="M24" s="23">
        <v>5.0996916751999999</v>
      </c>
      <c r="N24" s="24" t="s">
        <v>1457</v>
      </c>
    </row>
    <row r="25" spans="1:14" x14ac:dyDescent="0.35">
      <c r="A25" s="22" t="s">
        <v>114</v>
      </c>
      <c r="B25" s="22" t="s">
        <v>154</v>
      </c>
      <c r="C25" s="22" t="s">
        <v>159</v>
      </c>
      <c r="D25" s="22" t="s">
        <v>160</v>
      </c>
      <c r="E25" s="25">
        <v>3.12</v>
      </c>
      <c r="F25" s="25">
        <v>3.12</v>
      </c>
      <c r="G25" s="25">
        <v>2.5655000000000001</v>
      </c>
      <c r="H25" s="25">
        <v>0</v>
      </c>
      <c r="I25" s="26">
        <v>0</v>
      </c>
      <c r="J25" s="25">
        <v>9.7100000000000006E-2</v>
      </c>
      <c r="K25" s="24" t="s">
        <v>1457</v>
      </c>
      <c r="L25" s="23">
        <v>25</v>
      </c>
      <c r="M25" s="23">
        <v>5.89</v>
      </c>
      <c r="N25" s="24" t="s">
        <v>1456</v>
      </c>
    </row>
    <row r="26" spans="1:14" x14ac:dyDescent="0.35">
      <c r="A26" s="22" t="s">
        <v>114</v>
      </c>
      <c r="B26" s="22" t="s">
        <v>154</v>
      </c>
      <c r="C26" s="22" t="s">
        <v>161</v>
      </c>
      <c r="D26" s="22" t="s">
        <v>162</v>
      </c>
      <c r="E26" s="25">
        <v>6.9189999999999996</v>
      </c>
      <c r="F26" s="25">
        <v>9.359</v>
      </c>
      <c r="G26" s="25">
        <v>2.6379999999999999</v>
      </c>
      <c r="H26" s="25">
        <v>0</v>
      </c>
      <c r="I26" s="26">
        <v>0</v>
      </c>
      <c r="J26" s="25">
        <v>0.23400000000000001</v>
      </c>
      <c r="K26" s="24" t="s">
        <v>1457</v>
      </c>
      <c r="L26" s="23">
        <v>200</v>
      </c>
      <c r="M26" s="23">
        <v>1.8420291950000001</v>
      </c>
      <c r="N26" s="24" t="s">
        <v>1456</v>
      </c>
    </row>
    <row r="27" spans="1:14" x14ac:dyDescent="0.35">
      <c r="A27" s="22" t="s">
        <v>114</v>
      </c>
      <c r="B27" s="22" t="s">
        <v>154</v>
      </c>
      <c r="C27" s="22" t="s">
        <v>163</v>
      </c>
      <c r="D27" s="22" t="s">
        <v>164</v>
      </c>
      <c r="E27" s="25">
        <v>4.5214999999999996</v>
      </c>
      <c r="F27" s="25">
        <v>4.5214999999999996</v>
      </c>
      <c r="G27" s="25">
        <v>2.5634000000000001</v>
      </c>
      <c r="H27" s="25">
        <v>0</v>
      </c>
      <c r="I27" s="26">
        <v>0</v>
      </c>
      <c r="J27" s="25">
        <v>0.124</v>
      </c>
      <c r="K27" s="24" t="s">
        <v>1456</v>
      </c>
      <c r="L27" s="23">
        <v>0</v>
      </c>
      <c r="M27" s="23">
        <v>2.0707729736</v>
      </c>
      <c r="N27" s="24" t="s">
        <v>1456</v>
      </c>
    </row>
    <row r="28" spans="1:14" x14ac:dyDescent="0.35">
      <c r="A28" s="22" t="s">
        <v>114</v>
      </c>
      <c r="B28" s="22" t="s">
        <v>154</v>
      </c>
      <c r="C28" s="22" t="s">
        <v>165</v>
      </c>
      <c r="D28" s="22" t="s">
        <v>166</v>
      </c>
      <c r="E28" s="25">
        <v>1.2415</v>
      </c>
      <c r="F28" s="25">
        <v>1.2415</v>
      </c>
      <c r="G28" s="25">
        <v>2.4459</v>
      </c>
      <c r="H28" s="25">
        <v>0</v>
      </c>
      <c r="I28" s="26">
        <v>0</v>
      </c>
      <c r="J28" s="25">
        <v>3.4099999999999998E-2</v>
      </c>
      <c r="K28" s="24" t="s">
        <v>1456</v>
      </c>
      <c r="L28" s="23">
        <v>0</v>
      </c>
      <c r="M28" s="23">
        <v>7.7763189690000001</v>
      </c>
      <c r="N28" s="24" t="s">
        <v>1457</v>
      </c>
    </row>
    <row r="29" spans="1:14" x14ac:dyDescent="0.35">
      <c r="A29" s="22" t="s">
        <v>114</v>
      </c>
      <c r="B29" s="22" t="s">
        <v>167</v>
      </c>
      <c r="C29" s="22" t="s">
        <v>168</v>
      </c>
      <c r="D29" s="22" t="s">
        <v>169</v>
      </c>
      <c r="E29" s="25">
        <v>5.1125999999999996</v>
      </c>
      <c r="F29" s="25">
        <v>13.7361</v>
      </c>
      <c r="G29" s="25">
        <v>2.6316000000000002</v>
      </c>
      <c r="H29" s="25">
        <v>0</v>
      </c>
      <c r="I29" s="26">
        <v>0</v>
      </c>
      <c r="J29" s="25">
        <v>0.34870000000000001</v>
      </c>
      <c r="K29" s="24" t="s">
        <v>1456</v>
      </c>
      <c r="L29" s="23">
        <v>0</v>
      </c>
      <c r="M29" s="23">
        <v>4.8336658451999996</v>
      </c>
      <c r="N29" s="24" t="s">
        <v>1456</v>
      </c>
    </row>
    <row r="30" spans="1:14" x14ac:dyDescent="0.35">
      <c r="A30" s="22" t="s">
        <v>114</v>
      </c>
      <c r="B30" s="22" t="s">
        <v>167</v>
      </c>
      <c r="C30" s="22" t="s">
        <v>170</v>
      </c>
      <c r="D30" s="22" t="s">
        <v>171</v>
      </c>
      <c r="E30" s="25">
        <v>4.2119999999999997</v>
      </c>
      <c r="F30" s="25">
        <v>12.27</v>
      </c>
      <c r="G30" s="25">
        <v>2.5720000000000001</v>
      </c>
      <c r="H30" s="25">
        <v>0</v>
      </c>
      <c r="I30" s="26">
        <v>0</v>
      </c>
      <c r="J30" s="25">
        <v>0.16400000000000001</v>
      </c>
      <c r="K30" s="24" t="s">
        <v>1456</v>
      </c>
      <c r="L30" s="23">
        <v>0</v>
      </c>
      <c r="M30" s="23">
        <v>3.3454415954000001</v>
      </c>
      <c r="N30" s="24" t="s">
        <v>1456</v>
      </c>
    </row>
    <row r="31" spans="1:14" x14ac:dyDescent="0.35">
      <c r="A31" s="22" t="s">
        <v>114</v>
      </c>
      <c r="B31" s="22" t="s">
        <v>167</v>
      </c>
      <c r="C31" s="22" t="s">
        <v>172</v>
      </c>
      <c r="D31" s="22" t="s">
        <v>173</v>
      </c>
      <c r="E31" s="25">
        <v>6.0823</v>
      </c>
      <c r="F31" s="25">
        <v>16.794899999999998</v>
      </c>
      <c r="G31" s="25">
        <v>2.4546999999999999</v>
      </c>
      <c r="H31" s="25">
        <v>0</v>
      </c>
      <c r="I31" s="26">
        <v>0</v>
      </c>
      <c r="J31" s="25">
        <v>0.1167</v>
      </c>
      <c r="K31" s="24" t="s">
        <v>1456</v>
      </c>
      <c r="L31" s="23">
        <v>0</v>
      </c>
      <c r="M31" s="23">
        <v>2.8504841918000001</v>
      </c>
      <c r="N31" s="24" t="s">
        <v>1456</v>
      </c>
    </row>
    <row r="32" spans="1:14" x14ac:dyDescent="0.35">
      <c r="A32" s="22" t="s">
        <v>114</v>
      </c>
      <c r="B32" s="22" t="s">
        <v>167</v>
      </c>
      <c r="C32" s="22" t="s">
        <v>174</v>
      </c>
      <c r="D32" s="22" t="s">
        <v>175</v>
      </c>
      <c r="E32" s="25">
        <v>4.4432999999999998</v>
      </c>
      <c r="F32" s="25">
        <v>17.237500000000001</v>
      </c>
      <c r="G32" s="25">
        <v>2.6534</v>
      </c>
      <c r="H32" s="25">
        <v>0</v>
      </c>
      <c r="I32" s="26">
        <v>3400000</v>
      </c>
      <c r="J32" s="25">
        <v>0.22600000000000001</v>
      </c>
      <c r="K32" s="24" t="s">
        <v>1456</v>
      </c>
      <c r="L32" s="23">
        <v>0</v>
      </c>
      <c r="M32" s="23">
        <v>4.0351090406000001</v>
      </c>
      <c r="N32" s="24" t="s">
        <v>1457</v>
      </c>
    </row>
    <row r="33" spans="1:14" x14ac:dyDescent="0.35">
      <c r="A33" s="22" t="s">
        <v>114</v>
      </c>
      <c r="B33" s="22" t="s">
        <v>167</v>
      </c>
      <c r="C33" s="22" t="s">
        <v>176</v>
      </c>
      <c r="D33" s="22" t="s">
        <v>177</v>
      </c>
      <c r="E33" s="25">
        <v>4.5019999999999998</v>
      </c>
      <c r="F33" s="25">
        <v>4.5019999999999998</v>
      </c>
      <c r="G33" s="25">
        <v>2.6139999999999999</v>
      </c>
      <c r="H33" s="25">
        <v>0</v>
      </c>
      <c r="I33" s="26">
        <v>0</v>
      </c>
      <c r="J33" s="25">
        <v>2.6513</v>
      </c>
      <c r="K33" s="24" t="s">
        <v>1457</v>
      </c>
      <c r="L33" s="23">
        <v>25</v>
      </c>
      <c r="M33" s="23">
        <v>3.2696579298000001</v>
      </c>
      <c r="N33" s="24" t="s">
        <v>1456</v>
      </c>
    </row>
    <row r="34" spans="1:14" x14ac:dyDescent="0.35">
      <c r="A34" s="22" t="s">
        <v>114</v>
      </c>
      <c r="B34" s="22" t="s">
        <v>167</v>
      </c>
      <c r="C34" s="22" t="s">
        <v>178</v>
      </c>
      <c r="D34" s="22" t="s">
        <v>179</v>
      </c>
      <c r="E34" s="25">
        <v>1.8939250000000001</v>
      </c>
      <c r="F34" s="25">
        <v>1.8939250000000001</v>
      </c>
      <c r="G34" s="25">
        <v>2.5585</v>
      </c>
      <c r="H34" s="25">
        <v>0</v>
      </c>
      <c r="I34" s="26">
        <v>0</v>
      </c>
      <c r="J34" s="25">
        <v>0.12091300000000001</v>
      </c>
      <c r="K34" s="24" t="s">
        <v>1457</v>
      </c>
      <c r="L34" s="23">
        <v>40</v>
      </c>
      <c r="M34" s="23">
        <v>3.7368739521999998</v>
      </c>
      <c r="N34" s="24" t="s">
        <v>1456</v>
      </c>
    </row>
    <row r="35" spans="1:14" x14ac:dyDescent="0.35">
      <c r="A35" s="22" t="s">
        <v>114</v>
      </c>
      <c r="B35" s="22" t="s">
        <v>167</v>
      </c>
      <c r="C35" s="22" t="s">
        <v>180</v>
      </c>
      <c r="D35" s="22" t="s">
        <v>181</v>
      </c>
      <c r="E35" s="25">
        <v>10.7395</v>
      </c>
      <c r="F35" s="25">
        <v>15.87</v>
      </c>
      <c r="G35" s="25">
        <v>2.4262000000000001</v>
      </c>
      <c r="H35" s="25">
        <v>0</v>
      </c>
      <c r="I35" s="26">
        <v>0</v>
      </c>
      <c r="J35" s="25">
        <v>4.87E-2</v>
      </c>
      <c r="K35" s="24" t="s">
        <v>1456</v>
      </c>
      <c r="L35" s="23">
        <v>0</v>
      </c>
      <c r="M35" s="23">
        <v>1.8672470784999999</v>
      </c>
      <c r="N35" s="24" t="s">
        <v>1456</v>
      </c>
    </row>
    <row r="36" spans="1:14" x14ac:dyDescent="0.35">
      <c r="A36" s="22" t="s">
        <v>114</v>
      </c>
      <c r="B36" s="22" t="s">
        <v>167</v>
      </c>
      <c r="C36" s="22" t="s">
        <v>182</v>
      </c>
      <c r="D36" s="22" t="s">
        <v>183</v>
      </c>
      <c r="E36" s="25">
        <v>2.7663000000000002</v>
      </c>
      <c r="F36" s="25">
        <v>5</v>
      </c>
      <c r="G36" s="25">
        <v>2.4521999999999999</v>
      </c>
      <c r="H36" s="25">
        <v>0</v>
      </c>
      <c r="I36" s="26">
        <v>0</v>
      </c>
      <c r="J36" s="25">
        <v>8.974E-2</v>
      </c>
      <c r="K36" s="24" t="s">
        <v>1457</v>
      </c>
      <c r="L36" s="23">
        <v>25</v>
      </c>
      <c r="M36" s="23">
        <v>5.2691320535999999</v>
      </c>
      <c r="N36" s="24" t="s">
        <v>1456</v>
      </c>
    </row>
    <row r="37" spans="1:14" x14ac:dyDescent="0.35">
      <c r="A37" s="22" t="s">
        <v>114</v>
      </c>
      <c r="B37" s="22" t="s">
        <v>167</v>
      </c>
      <c r="C37" s="22" t="s">
        <v>184</v>
      </c>
      <c r="D37" s="22" t="s">
        <v>185</v>
      </c>
      <c r="E37" s="25">
        <v>2.0019999999999998</v>
      </c>
      <c r="F37" s="25">
        <v>2.0019999999999998</v>
      </c>
      <c r="G37" s="25">
        <v>2.5028999999999999</v>
      </c>
      <c r="H37" s="25">
        <v>0</v>
      </c>
      <c r="I37" s="26">
        <v>100000</v>
      </c>
      <c r="J37" s="25">
        <v>0.21473999999999999</v>
      </c>
      <c r="K37" s="24" t="s">
        <v>1456</v>
      </c>
      <c r="L37" s="23">
        <v>0</v>
      </c>
      <c r="M37" s="23">
        <v>4.5184815184999998</v>
      </c>
      <c r="N37" s="24" t="s">
        <v>1456</v>
      </c>
    </row>
    <row r="38" spans="1:14" x14ac:dyDescent="0.35">
      <c r="A38" s="22" t="s">
        <v>114</v>
      </c>
      <c r="B38" s="22" t="s">
        <v>167</v>
      </c>
      <c r="C38" s="22" t="s">
        <v>186</v>
      </c>
      <c r="D38" s="22" t="s">
        <v>187</v>
      </c>
      <c r="E38" s="25">
        <v>3.4908000000000001</v>
      </c>
      <c r="F38" s="25">
        <v>13.853999999999999</v>
      </c>
      <c r="G38" s="25">
        <v>2.5594000000000001</v>
      </c>
      <c r="H38" s="25">
        <v>0</v>
      </c>
      <c r="I38" s="26">
        <v>0</v>
      </c>
      <c r="J38" s="25">
        <v>0</v>
      </c>
      <c r="K38" s="24" t="s">
        <v>1456</v>
      </c>
      <c r="L38" s="23">
        <v>0</v>
      </c>
      <c r="M38" s="23">
        <v>4.1670104274000002</v>
      </c>
      <c r="N38" s="24" t="s">
        <v>1456</v>
      </c>
    </row>
    <row r="39" spans="1:14" x14ac:dyDescent="0.35">
      <c r="A39" s="22" t="s">
        <v>114</v>
      </c>
      <c r="B39" s="22" t="s">
        <v>167</v>
      </c>
      <c r="C39" s="22" t="s">
        <v>188</v>
      </c>
      <c r="D39" s="22" t="s">
        <v>189</v>
      </c>
      <c r="E39" s="25">
        <v>4.7247000000000003</v>
      </c>
      <c r="F39" s="25">
        <v>12.714700000000001</v>
      </c>
      <c r="G39" s="25">
        <v>2.5560999999999998</v>
      </c>
      <c r="H39" s="25">
        <v>0</v>
      </c>
      <c r="I39" s="26">
        <v>0</v>
      </c>
      <c r="J39" s="25">
        <v>0.2135</v>
      </c>
      <c r="K39" s="24" t="s">
        <v>1457</v>
      </c>
      <c r="L39" s="23">
        <v>150</v>
      </c>
      <c r="M39" s="23">
        <v>3.69</v>
      </c>
      <c r="N39" s="24" t="s">
        <v>1456</v>
      </c>
    </row>
    <row r="40" spans="1:14" x14ac:dyDescent="0.35">
      <c r="A40" s="22" t="s">
        <v>114</v>
      </c>
      <c r="B40" s="22" t="s">
        <v>167</v>
      </c>
      <c r="C40" s="22" t="s">
        <v>190</v>
      </c>
      <c r="D40" s="22" t="s">
        <v>191</v>
      </c>
      <c r="E40" s="25">
        <v>1.3022100000000001</v>
      </c>
      <c r="F40" s="25">
        <v>6.9705500000000002</v>
      </c>
      <c r="G40" s="25">
        <v>2.4748000000000001</v>
      </c>
      <c r="H40" s="25">
        <v>0</v>
      </c>
      <c r="I40" s="26">
        <v>8556676.2100000009</v>
      </c>
      <c r="J40" s="25">
        <v>0.43747999999999998</v>
      </c>
      <c r="K40" s="24" t="s">
        <v>1456</v>
      </c>
      <c r="L40" s="23">
        <v>0</v>
      </c>
      <c r="M40" s="23">
        <v>11.246957095999999</v>
      </c>
      <c r="N40" s="24" t="s">
        <v>1456</v>
      </c>
    </row>
    <row r="41" spans="1:14" x14ac:dyDescent="0.35">
      <c r="A41" s="22" t="s">
        <v>114</v>
      </c>
      <c r="B41" s="22" t="s">
        <v>167</v>
      </c>
      <c r="C41" s="22" t="s">
        <v>192</v>
      </c>
      <c r="D41" s="22" t="s">
        <v>193</v>
      </c>
      <c r="E41" s="25">
        <v>2.6644000000000001</v>
      </c>
      <c r="F41" s="25">
        <v>4.3849999999999998</v>
      </c>
      <c r="G41" s="25">
        <v>2.7069999999999999</v>
      </c>
      <c r="H41" s="25">
        <v>0.16170000000000001</v>
      </c>
      <c r="I41" s="26">
        <v>849970</v>
      </c>
      <c r="J41" s="25">
        <v>8.8900000000000007E-2</v>
      </c>
      <c r="K41" s="24" t="s">
        <v>1457</v>
      </c>
      <c r="L41" s="23">
        <v>25</v>
      </c>
      <c r="M41" s="23">
        <v>3.0003753190000002</v>
      </c>
      <c r="N41" s="24" t="s">
        <v>1456</v>
      </c>
    </row>
    <row r="42" spans="1:14" x14ac:dyDescent="0.35">
      <c r="A42" s="22" t="s">
        <v>114</v>
      </c>
      <c r="B42" s="22" t="s">
        <v>167</v>
      </c>
      <c r="C42" s="22" t="s">
        <v>194</v>
      </c>
      <c r="D42" s="22" t="s">
        <v>195</v>
      </c>
      <c r="E42" s="25">
        <v>2.855</v>
      </c>
      <c r="F42" s="25">
        <v>4.0640000000000001</v>
      </c>
      <c r="G42" s="25">
        <v>2.4779</v>
      </c>
      <c r="H42" s="25">
        <v>0</v>
      </c>
      <c r="I42" s="26">
        <v>0</v>
      </c>
      <c r="J42" s="25">
        <v>0.1077</v>
      </c>
      <c r="K42" s="24" t="s">
        <v>1457</v>
      </c>
      <c r="L42" s="23">
        <v>20</v>
      </c>
      <c r="M42" s="23">
        <v>1.8718038529000001</v>
      </c>
      <c r="N42" s="24" t="s">
        <v>1456</v>
      </c>
    </row>
    <row r="43" spans="1:14" x14ac:dyDescent="0.35">
      <c r="A43" s="22" t="s">
        <v>114</v>
      </c>
      <c r="B43" s="22" t="s">
        <v>167</v>
      </c>
      <c r="C43" s="22" t="s">
        <v>196</v>
      </c>
      <c r="D43" s="22" t="s">
        <v>197</v>
      </c>
      <c r="E43" s="25">
        <v>9</v>
      </c>
      <c r="F43" s="25">
        <v>18</v>
      </c>
      <c r="G43" s="25">
        <v>2.5613000000000001</v>
      </c>
      <c r="H43" s="25">
        <v>0</v>
      </c>
      <c r="I43" s="26">
        <v>0</v>
      </c>
      <c r="J43" s="25">
        <v>0.47734199999999999</v>
      </c>
      <c r="K43" s="24" t="s">
        <v>1456</v>
      </c>
      <c r="L43" s="23">
        <v>0</v>
      </c>
      <c r="M43" s="23">
        <v>2.3888888889</v>
      </c>
      <c r="N43" s="24" t="s">
        <v>1456</v>
      </c>
    </row>
    <row r="44" spans="1:14" x14ac:dyDescent="0.35">
      <c r="A44" s="22" t="s">
        <v>114</v>
      </c>
      <c r="B44" s="22" t="s">
        <v>167</v>
      </c>
      <c r="C44" s="22" t="s">
        <v>198</v>
      </c>
      <c r="D44" s="22" t="s">
        <v>199</v>
      </c>
      <c r="E44" s="25">
        <v>5.6303999999999998</v>
      </c>
      <c r="F44" s="25">
        <v>18.128</v>
      </c>
      <c r="G44" s="25">
        <v>2.5411000000000001</v>
      </c>
      <c r="H44" s="25">
        <v>0</v>
      </c>
      <c r="I44" s="26">
        <v>0</v>
      </c>
      <c r="J44" s="25">
        <v>0.12859999999999999</v>
      </c>
      <c r="K44" s="24" t="s">
        <v>1457</v>
      </c>
      <c r="L44" s="23">
        <v>50</v>
      </c>
      <c r="M44" s="23">
        <v>3.14</v>
      </c>
      <c r="N44" s="24" t="s">
        <v>1457</v>
      </c>
    </row>
    <row r="45" spans="1:14" x14ac:dyDescent="0.35">
      <c r="A45" s="22" t="s">
        <v>114</v>
      </c>
      <c r="B45" s="22" t="s">
        <v>167</v>
      </c>
      <c r="C45" s="22" t="s">
        <v>200</v>
      </c>
      <c r="D45" s="22" t="s">
        <v>201</v>
      </c>
      <c r="E45" s="25">
        <v>3.7114569999999998</v>
      </c>
      <c r="F45" s="25">
        <v>9.6689299999999996</v>
      </c>
      <c r="G45" s="25">
        <v>2.5775000000000001</v>
      </c>
      <c r="H45" s="25">
        <v>0</v>
      </c>
      <c r="I45" s="26">
        <v>467329.52</v>
      </c>
      <c r="J45" s="25">
        <v>0.123735</v>
      </c>
      <c r="K45" s="24" t="s">
        <v>1457</v>
      </c>
      <c r="L45" s="23">
        <v>48</v>
      </c>
      <c r="M45" s="23">
        <v>2.3760383051999998</v>
      </c>
      <c r="N45" s="24" t="s">
        <v>1456</v>
      </c>
    </row>
    <row r="46" spans="1:14" x14ac:dyDescent="0.35">
      <c r="A46" s="22" t="s">
        <v>114</v>
      </c>
      <c r="B46" s="22" t="s">
        <v>167</v>
      </c>
      <c r="C46" s="22" t="s">
        <v>202</v>
      </c>
      <c r="D46" s="22" t="s">
        <v>203</v>
      </c>
      <c r="E46" s="25">
        <v>5.9751799999999999</v>
      </c>
      <c r="F46" s="25">
        <v>11.425179999999999</v>
      </c>
      <c r="G46" s="25">
        <v>2.5680999999999998</v>
      </c>
      <c r="H46" s="25">
        <v>0</v>
      </c>
      <c r="I46" s="26">
        <v>0</v>
      </c>
      <c r="J46" s="25">
        <v>0.1152</v>
      </c>
      <c r="K46" s="24" t="s">
        <v>1456</v>
      </c>
      <c r="L46" s="23">
        <v>0</v>
      </c>
      <c r="M46" s="23">
        <v>1.7865871822999999</v>
      </c>
      <c r="N46" s="24" t="s">
        <v>1456</v>
      </c>
    </row>
    <row r="47" spans="1:14" x14ac:dyDescent="0.35">
      <c r="A47" s="22" t="s">
        <v>114</v>
      </c>
      <c r="B47" s="22" t="s">
        <v>167</v>
      </c>
      <c r="C47" s="22" t="s">
        <v>204</v>
      </c>
      <c r="D47" s="22" t="s">
        <v>205</v>
      </c>
      <c r="E47" s="25">
        <v>4.0750000000000002</v>
      </c>
      <c r="F47" s="25">
        <v>8.5609000000000002</v>
      </c>
      <c r="G47" s="25">
        <v>2.4838</v>
      </c>
      <c r="H47" s="25">
        <v>0</v>
      </c>
      <c r="I47" s="26">
        <v>0</v>
      </c>
      <c r="J47" s="25">
        <v>4.5100000000000001E-2</v>
      </c>
      <c r="K47" s="24" t="s">
        <v>1456</v>
      </c>
      <c r="L47" s="23">
        <v>0</v>
      </c>
      <c r="M47" s="23">
        <v>3.3327607362</v>
      </c>
      <c r="N47" s="24" t="s">
        <v>1456</v>
      </c>
    </row>
    <row r="48" spans="1:14" x14ac:dyDescent="0.35">
      <c r="A48" s="22" t="s">
        <v>114</v>
      </c>
      <c r="B48" s="22" t="s">
        <v>167</v>
      </c>
      <c r="C48" s="22" t="s">
        <v>206</v>
      </c>
      <c r="D48" s="22" t="s">
        <v>207</v>
      </c>
      <c r="E48" s="25">
        <v>3.7574000000000001</v>
      </c>
      <c r="F48" s="25">
        <v>2.4977</v>
      </c>
      <c r="G48" s="25">
        <v>2.5989</v>
      </c>
      <c r="H48" s="25">
        <v>1.8700000000000001E-2</v>
      </c>
      <c r="I48" s="26">
        <v>150000</v>
      </c>
      <c r="J48" s="25">
        <v>0.1186</v>
      </c>
      <c r="K48" s="24" t="s">
        <v>1457</v>
      </c>
      <c r="L48" s="23">
        <v>20</v>
      </c>
      <c r="M48" s="23">
        <v>2.1144142225999998</v>
      </c>
      <c r="N48" s="24" t="s">
        <v>1457</v>
      </c>
    </row>
    <row r="49" spans="1:14" x14ac:dyDescent="0.35">
      <c r="A49" s="22" t="s">
        <v>114</v>
      </c>
      <c r="B49" s="22" t="s">
        <v>167</v>
      </c>
      <c r="C49" s="22" t="s">
        <v>208</v>
      </c>
      <c r="D49" s="22" t="s">
        <v>209</v>
      </c>
      <c r="E49" s="25">
        <v>2.9745200000000001</v>
      </c>
      <c r="F49" s="25">
        <v>8.2764000000000006</v>
      </c>
      <c r="G49" s="25">
        <v>2.4744700000000002</v>
      </c>
      <c r="H49" s="25">
        <v>0</v>
      </c>
      <c r="I49" s="26">
        <v>0</v>
      </c>
      <c r="J49" s="25">
        <v>3.8899999999999997E-2</v>
      </c>
      <c r="K49" s="24" t="s">
        <v>1457</v>
      </c>
      <c r="L49" s="23">
        <v>100</v>
      </c>
      <c r="M49" s="23">
        <v>4.8540739345999997</v>
      </c>
      <c r="N49" s="24" t="s">
        <v>1456</v>
      </c>
    </row>
    <row r="50" spans="1:14" x14ac:dyDescent="0.35">
      <c r="A50" s="22" t="s">
        <v>114</v>
      </c>
      <c r="B50" s="22" t="s">
        <v>167</v>
      </c>
      <c r="C50" s="22" t="s">
        <v>210</v>
      </c>
      <c r="D50" s="22" t="s">
        <v>211</v>
      </c>
      <c r="E50" s="25">
        <v>4.6689999999999996</v>
      </c>
      <c r="F50" s="25">
        <v>12.409000000000001</v>
      </c>
      <c r="G50" s="25">
        <v>2.5070000000000001</v>
      </c>
      <c r="H50" s="25">
        <v>0</v>
      </c>
      <c r="I50" s="26">
        <v>1713187</v>
      </c>
      <c r="J50" s="25">
        <v>0.20899999999999999</v>
      </c>
      <c r="K50" s="24" t="s">
        <v>1457</v>
      </c>
      <c r="L50" s="23">
        <v>75</v>
      </c>
      <c r="M50" s="23">
        <v>4.1175840651</v>
      </c>
      <c r="N50" s="24" t="s">
        <v>1456</v>
      </c>
    </row>
    <row r="51" spans="1:14" x14ac:dyDescent="0.35">
      <c r="A51" s="22" t="s">
        <v>114</v>
      </c>
      <c r="B51" s="22" t="s">
        <v>167</v>
      </c>
      <c r="C51" s="22" t="s">
        <v>212</v>
      </c>
      <c r="D51" s="22" t="s">
        <v>213</v>
      </c>
      <c r="E51" s="25">
        <v>2.6017999999999999</v>
      </c>
      <c r="F51" s="25">
        <v>5.4028</v>
      </c>
      <c r="G51" s="25">
        <v>2.577</v>
      </c>
      <c r="H51" s="25">
        <v>0</v>
      </c>
      <c r="I51" s="26">
        <v>0</v>
      </c>
      <c r="J51" s="25">
        <v>6.13E-2</v>
      </c>
      <c r="K51" s="24" t="s">
        <v>1456</v>
      </c>
      <c r="L51" s="23">
        <v>0</v>
      </c>
      <c r="M51" s="23">
        <v>2.116919056</v>
      </c>
      <c r="N51" s="24" t="s">
        <v>1456</v>
      </c>
    </row>
    <row r="52" spans="1:14" x14ac:dyDescent="0.35">
      <c r="A52" s="22" t="s">
        <v>114</v>
      </c>
      <c r="B52" s="22" t="s">
        <v>167</v>
      </c>
      <c r="C52" s="22" t="s">
        <v>214</v>
      </c>
      <c r="D52" s="22" t="s">
        <v>215</v>
      </c>
      <c r="E52" s="25">
        <v>3.7254</v>
      </c>
      <c r="F52" s="25">
        <v>14.4603</v>
      </c>
      <c r="G52" s="25">
        <v>2.5764</v>
      </c>
      <c r="H52" s="25">
        <v>0</v>
      </c>
      <c r="I52" s="26">
        <v>0</v>
      </c>
      <c r="J52" s="25">
        <v>0.3846</v>
      </c>
      <c r="K52" s="24" t="s">
        <v>1457</v>
      </c>
      <c r="L52" s="23">
        <v>100</v>
      </c>
      <c r="M52" s="23">
        <v>4.8101680356000003</v>
      </c>
      <c r="N52" s="24" t="s">
        <v>1456</v>
      </c>
    </row>
    <row r="53" spans="1:14" x14ac:dyDescent="0.35">
      <c r="A53" s="22" t="s">
        <v>114</v>
      </c>
      <c r="B53" s="22" t="s">
        <v>167</v>
      </c>
      <c r="C53" s="22" t="s">
        <v>216</v>
      </c>
      <c r="D53" s="22" t="s">
        <v>217</v>
      </c>
      <c r="E53" s="25">
        <v>2.9744000000000002</v>
      </c>
      <c r="F53" s="25">
        <v>12.257999999999999</v>
      </c>
      <c r="G53" s="25">
        <v>2.6429</v>
      </c>
      <c r="H53" s="25">
        <v>0</v>
      </c>
      <c r="I53" s="26">
        <v>0</v>
      </c>
      <c r="J53" s="25">
        <v>2.5399999999999999E-2</v>
      </c>
      <c r="K53" s="24" t="s">
        <v>1456</v>
      </c>
      <c r="L53" s="23">
        <v>0</v>
      </c>
      <c r="M53" s="23">
        <v>2.1730433029</v>
      </c>
      <c r="N53" s="24" t="s">
        <v>1456</v>
      </c>
    </row>
    <row r="54" spans="1:14" x14ac:dyDescent="0.35">
      <c r="A54" s="22" t="s">
        <v>114</v>
      </c>
      <c r="B54" s="22" t="s">
        <v>167</v>
      </c>
      <c r="C54" s="22" t="s">
        <v>218</v>
      </c>
      <c r="D54" s="22" t="s">
        <v>219</v>
      </c>
      <c r="E54" s="25">
        <v>2.3477000000000001</v>
      </c>
      <c r="F54" s="25">
        <v>8.6961999999999993</v>
      </c>
      <c r="G54" s="25">
        <v>2.6827999999999999</v>
      </c>
      <c r="H54" s="25">
        <v>1.43E-2</v>
      </c>
      <c r="I54" s="26">
        <v>17060</v>
      </c>
      <c r="J54" s="25">
        <v>0.35160000000000002</v>
      </c>
      <c r="K54" s="24" t="s">
        <v>1457</v>
      </c>
      <c r="L54" s="23">
        <v>50</v>
      </c>
      <c r="M54" s="23">
        <v>5.1195212335000004</v>
      </c>
      <c r="N54" s="24" t="s">
        <v>1456</v>
      </c>
    </row>
    <row r="55" spans="1:14" x14ac:dyDescent="0.35">
      <c r="A55" s="22" t="s">
        <v>114</v>
      </c>
      <c r="B55" s="22" t="s">
        <v>167</v>
      </c>
      <c r="C55" s="22" t="s">
        <v>220</v>
      </c>
      <c r="D55" s="22" t="s">
        <v>221</v>
      </c>
      <c r="E55" s="25">
        <v>4.8460999999999999</v>
      </c>
      <c r="F55" s="25">
        <v>24.9373</v>
      </c>
      <c r="G55" s="25">
        <v>2.4769999999999999</v>
      </c>
      <c r="H55" s="25">
        <v>0</v>
      </c>
      <c r="I55" s="26">
        <v>0</v>
      </c>
      <c r="J55" s="25">
        <v>0.14419999999999999</v>
      </c>
      <c r="K55" s="24" t="s">
        <v>1456</v>
      </c>
      <c r="L55" s="23">
        <v>0</v>
      </c>
      <c r="M55" s="23">
        <v>1.9198943479999999</v>
      </c>
      <c r="N55" s="24" t="s">
        <v>1456</v>
      </c>
    </row>
    <row r="56" spans="1:14" x14ac:dyDescent="0.35">
      <c r="A56" s="22" t="s">
        <v>114</v>
      </c>
      <c r="B56" s="22" t="s">
        <v>167</v>
      </c>
      <c r="C56" s="22" t="s">
        <v>222</v>
      </c>
      <c r="D56" s="22" t="s">
        <v>223</v>
      </c>
      <c r="E56" s="25">
        <v>4.7289000000000003</v>
      </c>
      <c r="F56" s="25">
        <v>18.479099999999999</v>
      </c>
      <c r="G56" s="25">
        <v>2.5457000000000001</v>
      </c>
      <c r="H56" s="25">
        <v>0</v>
      </c>
      <c r="I56" s="26">
        <v>0</v>
      </c>
      <c r="J56" s="25">
        <v>0.13950000000000001</v>
      </c>
      <c r="K56" s="24" t="s">
        <v>1457</v>
      </c>
      <c r="L56" s="23">
        <v>50</v>
      </c>
      <c r="M56" s="23">
        <v>4.4661972129</v>
      </c>
      <c r="N56" s="24" t="s">
        <v>1456</v>
      </c>
    </row>
    <row r="57" spans="1:14" x14ac:dyDescent="0.35">
      <c r="A57" s="22" t="s">
        <v>114</v>
      </c>
      <c r="B57" s="22" t="s">
        <v>167</v>
      </c>
      <c r="C57" s="22" t="s">
        <v>224</v>
      </c>
      <c r="D57" s="22" t="s">
        <v>225</v>
      </c>
      <c r="E57" s="25">
        <v>2.9628999999999999</v>
      </c>
      <c r="F57" s="25">
        <v>8.3329000000000004</v>
      </c>
      <c r="G57" s="25">
        <v>2.5499999999999998</v>
      </c>
      <c r="H57" s="25">
        <v>0</v>
      </c>
      <c r="I57" s="26">
        <v>0</v>
      </c>
      <c r="J57" s="25">
        <v>0.39500000000000002</v>
      </c>
      <c r="K57" s="24" t="s">
        <v>1457</v>
      </c>
      <c r="L57" s="23">
        <v>60</v>
      </c>
      <c r="M57" s="23">
        <v>3.4975530730000002</v>
      </c>
      <c r="N57" s="24" t="s">
        <v>1456</v>
      </c>
    </row>
    <row r="58" spans="1:14" x14ac:dyDescent="0.35">
      <c r="A58" s="22" t="s">
        <v>114</v>
      </c>
      <c r="B58" s="22" t="s">
        <v>167</v>
      </c>
      <c r="C58" s="22" t="s">
        <v>226</v>
      </c>
      <c r="D58" s="22" t="s">
        <v>227</v>
      </c>
      <c r="E58" s="25">
        <v>4.4326999999999996</v>
      </c>
      <c r="F58" s="25">
        <v>6.7298999999999998</v>
      </c>
      <c r="G58" s="25">
        <v>2.5893999999999999</v>
      </c>
      <c r="H58" s="25">
        <v>0</v>
      </c>
      <c r="I58" s="26">
        <v>0</v>
      </c>
      <c r="J58" s="25">
        <v>9.0829999999999994E-2</v>
      </c>
      <c r="K58" s="24" t="s">
        <v>1457</v>
      </c>
      <c r="L58" s="23">
        <v>30</v>
      </c>
      <c r="M58" s="23">
        <v>1.9635436640999999</v>
      </c>
      <c r="N58" s="24" t="s">
        <v>1456</v>
      </c>
    </row>
    <row r="59" spans="1:14" x14ac:dyDescent="0.35">
      <c r="A59" s="22" t="s">
        <v>114</v>
      </c>
      <c r="B59" s="22" t="s">
        <v>167</v>
      </c>
      <c r="C59" s="22" t="s">
        <v>228</v>
      </c>
      <c r="D59" s="22" t="s">
        <v>229</v>
      </c>
      <c r="E59" s="25">
        <v>6.2016</v>
      </c>
      <c r="F59" s="25">
        <v>8.5096000000000007</v>
      </c>
      <c r="G59" s="25">
        <v>2.5554000000000001</v>
      </c>
      <c r="H59" s="25">
        <v>0</v>
      </c>
      <c r="I59" s="26">
        <v>0</v>
      </c>
      <c r="J59" s="25">
        <v>0.47039999999999998</v>
      </c>
      <c r="K59" s="24" t="s">
        <v>1457</v>
      </c>
      <c r="L59" s="23">
        <v>50</v>
      </c>
      <c r="M59" s="23">
        <v>2.2589815530999999</v>
      </c>
      <c r="N59" s="24" t="s">
        <v>1456</v>
      </c>
    </row>
    <row r="60" spans="1:14" x14ac:dyDescent="0.35">
      <c r="A60" s="22" t="s">
        <v>114</v>
      </c>
      <c r="B60" s="22" t="s">
        <v>167</v>
      </c>
      <c r="C60" s="22" t="s">
        <v>230</v>
      </c>
      <c r="D60" s="22" t="s">
        <v>231</v>
      </c>
      <c r="E60" s="25">
        <v>5</v>
      </c>
      <c r="F60" s="25">
        <v>7.6</v>
      </c>
      <c r="G60" s="25">
        <v>2.6629800000000001</v>
      </c>
      <c r="H60" s="25">
        <v>0</v>
      </c>
      <c r="I60" s="26">
        <v>25000</v>
      </c>
      <c r="J60" s="25">
        <v>0.42493999999999998</v>
      </c>
      <c r="K60" s="24" t="s">
        <v>1456</v>
      </c>
      <c r="L60" s="23">
        <v>0</v>
      </c>
      <c r="M60" s="23">
        <v>2.6</v>
      </c>
      <c r="N60" s="24" t="s">
        <v>1456</v>
      </c>
    </row>
    <row r="61" spans="1:14" x14ac:dyDescent="0.35">
      <c r="A61" s="22" t="s">
        <v>114</v>
      </c>
      <c r="B61" s="22" t="s">
        <v>167</v>
      </c>
      <c r="C61" s="22" t="s">
        <v>232</v>
      </c>
      <c r="D61" s="22" t="s">
        <v>233</v>
      </c>
      <c r="E61" s="25">
        <v>3.3</v>
      </c>
      <c r="F61" s="25">
        <v>3.3</v>
      </c>
      <c r="G61" s="25">
        <v>2.7534999999999998</v>
      </c>
      <c r="H61" s="25">
        <v>0</v>
      </c>
      <c r="I61" s="26">
        <v>0</v>
      </c>
      <c r="J61" s="25">
        <v>0.76629999999999998</v>
      </c>
      <c r="K61" s="24" t="s">
        <v>1457</v>
      </c>
      <c r="L61" s="23">
        <v>400</v>
      </c>
      <c r="M61" s="23">
        <v>5.7446969696999997</v>
      </c>
      <c r="N61" s="24" t="s">
        <v>1456</v>
      </c>
    </row>
    <row r="62" spans="1:14" x14ac:dyDescent="0.35">
      <c r="A62" s="22" t="s">
        <v>114</v>
      </c>
      <c r="B62" s="22" t="s">
        <v>167</v>
      </c>
      <c r="C62" s="22" t="s">
        <v>234</v>
      </c>
      <c r="D62" s="22" t="s">
        <v>235</v>
      </c>
      <c r="E62" s="25">
        <v>4.7983200000000004</v>
      </c>
      <c r="F62" s="25">
        <v>10.32077</v>
      </c>
      <c r="G62" s="25">
        <v>2.6587000000000001</v>
      </c>
      <c r="H62" s="25">
        <v>0</v>
      </c>
      <c r="I62" s="26">
        <v>52955</v>
      </c>
      <c r="J62" s="25">
        <v>0.49822</v>
      </c>
      <c r="K62" s="24" t="s">
        <v>1457</v>
      </c>
      <c r="L62" s="23">
        <v>50</v>
      </c>
      <c r="M62" s="23">
        <v>2.9794052919</v>
      </c>
      <c r="N62" s="24" t="s">
        <v>1456</v>
      </c>
    </row>
    <row r="63" spans="1:14" x14ac:dyDescent="0.35">
      <c r="A63" s="22" t="s">
        <v>114</v>
      </c>
      <c r="B63" s="22" t="s">
        <v>167</v>
      </c>
      <c r="C63" s="22" t="s">
        <v>236</v>
      </c>
      <c r="D63" s="22" t="s">
        <v>237</v>
      </c>
      <c r="E63" s="25">
        <v>4.1917999999999997</v>
      </c>
      <c r="F63" s="25">
        <v>4.1917999999999997</v>
      </c>
      <c r="G63" s="25">
        <v>2.5305</v>
      </c>
      <c r="H63" s="25">
        <v>0</v>
      </c>
      <c r="I63" s="26">
        <v>0</v>
      </c>
      <c r="J63" s="25">
        <v>6.9599999999999995E-2</v>
      </c>
      <c r="K63" s="24" t="s">
        <v>1457</v>
      </c>
      <c r="L63" s="23">
        <v>50</v>
      </c>
      <c r="M63" s="23">
        <v>1.9999761438999999</v>
      </c>
      <c r="N63" s="24" t="s">
        <v>1456</v>
      </c>
    </row>
    <row r="64" spans="1:14" x14ac:dyDescent="0.35">
      <c r="A64" s="22" t="s">
        <v>114</v>
      </c>
      <c r="B64" s="22" t="s">
        <v>167</v>
      </c>
      <c r="C64" s="22" t="s">
        <v>238</v>
      </c>
      <c r="D64" s="22" t="s">
        <v>239</v>
      </c>
      <c r="E64" s="25">
        <v>5.2206999999999999</v>
      </c>
      <c r="F64" s="25">
        <v>12.363300000000001</v>
      </c>
      <c r="G64" s="25">
        <v>2.6265000000000001</v>
      </c>
      <c r="H64" s="25">
        <v>0</v>
      </c>
      <c r="I64" s="26">
        <v>54397</v>
      </c>
      <c r="J64" s="25">
        <v>0.46300000000000002</v>
      </c>
      <c r="K64" s="24" t="s">
        <v>1456</v>
      </c>
      <c r="L64" s="23">
        <v>0</v>
      </c>
      <c r="M64" s="23">
        <v>2.8603635528</v>
      </c>
      <c r="N64" s="24" t="s">
        <v>1456</v>
      </c>
    </row>
    <row r="65" spans="1:14" x14ac:dyDescent="0.35">
      <c r="A65" s="22" t="s">
        <v>114</v>
      </c>
      <c r="B65" s="22" t="s">
        <v>167</v>
      </c>
      <c r="C65" s="22" t="s">
        <v>240</v>
      </c>
      <c r="D65" s="22" t="s">
        <v>241</v>
      </c>
      <c r="E65" s="25">
        <v>5.0326000000000004</v>
      </c>
      <c r="F65" s="25">
        <v>7.1440000000000001</v>
      </c>
      <c r="G65" s="25">
        <v>2.7376</v>
      </c>
      <c r="H65" s="25">
        <v>0</v>
      </c>
      <c r="I65" s="26">
        <v>0</v>
      </c>
      <c r="J65" s="25">
        <v>0.2152</v>
      </c>
      <c r="K65" s="24" t="s">
        <v>1457</v>
      </c>
      <c r="L65" s="23">
        <v>20</v>
      </c>
      <c r="M65" s="23">
        <v>1.9364543178</v>
      </c>
      <c r="N65" s="24" t="s">
        <v>1456</v>
      </c>
    </row>
    <row r="66" spans="1:14" x14ac:dyDescent="0.35">
      <c r="A66" s="22" t="s">
        <v>114</v>
      </c>
      <c r="B66" s="22" t="s">
        <v>167</v>
      </c>
      <c r="C66" s="22" t="s">
        <v>242</v>
      </c>
      <c r="D66" s="22" t="s">
        <v>243</v>
      </c>
      <c r="E66" s="25">
        <v>1.69</v>
      </c>
      <c r="F66" s="25">
        <v>5.9950000000000001</v>
      </c>
      <c r="G66" s="25">
        <v>2.56</v>
      </c>
      <c r="H66" s="25">
        <v>0</v>
      </c>
      <c r="I66" s="26">
        <v>1130000</v>
      </c>
      <c r="J66" s="25">
        <v>0</v>
      </c>
      <c r="K66" s="24" t="s">
        <v>1456</v>
      </c>
      <c r="L66" s="23">
        <v>0</v>
      </c>
      <c r="M66" s="23">
        <v>6.4023668639000002</v>
      </c>
      <c r="N66" s="24" t="s">
        <v>1456</v>
      </c>
    </row>
    <row r="67" spans="1:14" x14ac:dyDescent="0.35">
      <c r="A67" s="22" t="s">
        <v>114</v>
      </c>
      <c r="B67" s="22" t="s">
        <v>167</v>
      </c>
      <c r="C67" s="22" t="s">
        <v>244</v>
      </c>
      <c r="D67" s="22" t="s">
        <v>245</v>
      </c>
      <c r="E67" s="25">
        <v>3.9161999999999999</v>
      </c>
      <c r="F67" s="25">
        <v>7.2922000000000002</v>
      </c>
      <c r="G67" s="25">
        <v>2.5356000000000001</v>
      </c>
      <c r="H67" s="25">
        <v>0.2069</v>
      </c>
      <c r="I67" s="26">
        <v>520000</v>
      </c>
      <c r="J67" s="25">
        <v>0.21540000000000001</v>
      </c>
      <c r="K67" s="24" t="s">
        <v>1457</v>
      </c>
      <c r="L67" s="23">
        <v>10</v>
      </c>
      <c r="M67" s="23">
        <v>2.4254379245000002</v>
      </c>
      <c r="N67" s="24" t="s">
        <v>1456</v>
      </c>
    </row>
    <row r="68" spans="1:14" x14ac:dyDescent="0.35">
      <c r="A68" s="22" t="s">
        <v>114</v>
      </c>
      <c r="B68" s="22" t="s">
        <v>167</v>
      </c>
      <c r="C68" s="22" t="s">
        <v>246</v>
      </c>
      <c r="D68" s="22" t="s">
        <v>247</v>
      </c>
      <c r="E68" s="25">
        <v>4.9572000000000003</v>
      </c>
      <c r="F68" s="25">
        <v>4.9572000000000003</v>
      </c>
      <c r="G68" s="25">
        <v>2.496</v>
      </c>
      <c r="H68" s="25">
        <v>0</v>
      </c>
      <c r="I68" s="26">
        <v>0</v>
      </c>
      <c r="J68" s="25">
        <v>0.14230000000000001</v>
      </c>
      <c r="K68" s="24" t="s">
        <v>1456</v>
      </c>
      <c r="L68" s="23">
        <v>0</v>
      </c>
      <c r="M68" s="23">
        <v>1.4917695473000001</v>
      </c>
      <c r="N68" s="24" t="s">
        <v>1456</v>
      </c>
    </row>
    <row r="69" spans="1:14" x14ac:dyDescent="0.35">
      <c r="A69" s="22" t="s">
        <v>114</v>
      </c>
      <c r="B69" s="22" t="s">
        <v>167</v>
      </c>
      <c r="C69" s="22" t="s">
        <v>248</v>
      </c>
      <c r="D69" s="22" t="s">
        <v>249</v>
      </c>
      <c r="E69" s="25">
        <v>4.0231000000000003</v>
      </c>
      <c r="F69" s="25">
        <v>9.2874999999999996</v>
      </c>
      <c r="G69" s="25">
        <v>2.6265999999999998</v>
      </c>
      <c r="H69" s="25">
        <v>0</v>
      </c>
      <c r="I69" s="26">
        <v>0</v>
      </c>
      <c r="J69" s="25">
        <v>1.9599999999999999E-2</v>
      </c>
      <c r="K69" s="24" t="s">
        <v>1457</v>
      </c>
      <c r="L69" s="23">
        <v>25</v>
      </c>
      <c r="M69" s="23">
        <v>3.0543610649000001</v>
      </c>
      <c r="N69" s="24" t="s">
        <v>1456</v>
      </c>
    </row>
    <row r="70" spans="1:14" x14ac:dyDescent="0.35">
      <c r="A70" s="22" t="s">
        <v>114</v>
      </c>
      <c r="B70" s="22" t="s">
        <v>167</v>
      </c>
      <c r="C70" s="22" t="s">
        <v>250</v>
      </c>
      <c r="D70" s="22" t="s">
        <v>251</v>
      </c>
      <c r="E70" s="25">
        <v>2.5394000000000001</v>
      </c>
      <c r="F70" s="25">
        <v>5.6574999999999998</v>
      </c>
      <c r="G70" s="25">
        <v>2.5011999999999999</v>
      </c>
      <c r="H70" s="25">
        <v>0</v>
      </c>
      <c r="I70" s="26">
        <v>0</v>
      </c>
      <c r="J70" s="25">
        <v>3.6700000000000003E-2</v>
      </c>
      <c r="K70" s="24" t="s">
        <v>1457</v>
      </c>
      <c r="L70" s="23">
        <v>20</v>
      </c>
      <c r="M70" s="23">
        <v>2.9646373159000001</v>
      </c>
      <c r="N70" s="24" t="s">
        <v>1457</v>
      </c>
    </row>
    <row r="71" spans="1:14" x14ac:dyDescent="0.35">
      <c r="A71" s="22" t="s">
        <v>114</v>
      </c>
      <c r="B71" s="22" t="s">
        <v>167</v>
      </c>
      <c r="C71" s="22" t="s">
        <v>252</v>
      </c>
      <c r="D71" s="22" t="s">
        <v>253</v>
      </c>
      <c r="E71" s="25">
        <v>3.8671500000000001</v>
      </c>
      <c r="F71" s="25">
        <v>8.9596499999999999</v>
      </c>
      <c r="G71" s="25">
        <v>2.4984899999999999</v>
      </c>
      <c r="H71" s="25">
        <v>0</v>
      </c>
      <c r="I71" s="26">
        <v>0</v>
      </c>
      <c r="J71" s="25">
        <v>4.4754000000000002E-2</v>
      </c>
      <c r="K71" s="24" t="s">
        <v>1457</v>
      </c>
      <c r="L71" s="23">
        <v>50</v>
      </c>
      <c r="M71" s="23">
        <v>3.258213413</v>
      </c>
      <c r="N71" s="24" t="s">
        <v>1456</v>
      </c>
    </row>
    <row r="72" spans="1:14" x14ac:dyDescent="0.35">
      <c r="A72" s="22" t="s">
        <v>114</v>
      </c>
      <c r="B72" s="22" t="s">
        <v>167</v>
      </c>
      <c r="C72" s="22" t="s">
        <v>254</v>
      </c>
      <c r="D72" s="22" t="s">
        <v>255</v>
      </c>
      <c r="E72" s="25">
        <v>5.6395999999999997</v>
      </c>
      <c r="F72" s="25">
        <v>12.739599999999999</v>
      </c>
      <c r="G72" s="25">
        <v>2.6012</v>
      </c>
      <c r="H72" s="25">
        <v>0</v>
      </c>
      <c r="I72" s="26">
        <v>0</v>
      </c>
      <c r="J72" s="25">
        <v>0.70479999999999998</v>
      </c>
      <c r="K72" s="24" t="s">
        <v>1457</v>
      </c>
      <c r="L72" s="23">
        <v>50</v>
      </c>
      <c r="M72" s="23">
        <v>3.8158025391999999</v>
      </c>
      <c r="N72" s="24" t="s">
        <v>1456</v>
      </c>
    </row>
    <row r="73" spans="1:14" x14ac:dyDescent="0.35">
      <c r="A73" s="22" t="s">
        <v>114</v>
      </c>
      <c r="B73" s="22" t="s">
        <v>167</v>
      </c>
      <c r="C73" s="22" t="s">
        <v>256</v>
      </c>
      <c r="D73" s="22" t="s">
        <v>257</v>
      </c>
      <c r="E73" s="25">
        <v>5.3</v>
      </c>
      <c r="F73" s="25">
        <v>18.2</v>
      </c>
      <c r="G73" s="25">
        <v>2.5066000000000002</v>
      </c>
      <c r="H73" s="25">
        <v>0</v>
      </c>
      <c r="I73" s="26">
        <v>0</v>
      </c>
      <c r="J73" s="25">
        <v>0.31769999999999998</v>
      </c>
      <c r="K73" s="24" t="s">
        <v>1456</v>
      </c>
      <c r="L73" s="23">
        <v>0</v>
      </c>
      <c r="M73" s="23">
        <v>3.1901886791999998</v>
      </c>
      <c r="N73" s="24" t="s">
        <v>1456</v>
      </c>
    </row>
    <row r="74" spans="1:14" x14ac:dyDescent="0.35">
      <c r="A74" s="22" t="s">
        <v>114</v>
      </c>
      <c r="B74" s="22" t="s">
        <v>167</v>
      </c>
      <c r="C74" s="22" t="s">
        <v>258</v>
      </c>
      <c r="D74" s="22" t="s">
        <v>259</v>
      </c>
      <c r="E74" s="25">
        <v>7.2</v>
      </c>
      <c r="F74" s="25">
        <v>11.2</v>
      </c>
      <c r="G74" s="25">
        <v>2.5464000000000002</v>
      </c>
      <c r="H74" s="25">
        <v>0</v>
      </c>
      <c r="I74" s="26">
        <v>0</v>
      </c>
      <c r="J74" s="25">
        <v>4.6670000000000001E-3</v>
      </c>
      <c r="K74" s="24" t="s">
        <v>1457</v>
      </c>
      <c r="L74" s="23">
        <v>25</v>
      </c>
      <c r="M74" s="23">
        <v>2.1565277778</v>
      </c>
      <c r="N74" s="24" t="s">
        <v>1456</v>
      </c>
    </row>
    <row r="75" spans="1:14" x14ac:dyDescent="0.35">
      <c r="A75" s="22" t="s">
        <v>114</v>
      </c>
      <c r="B75" s="22" t="s">
        <v>167</v>
      </c>
      <c r="C75" s="22" t="s">
        <v>260</v>
      </c>
      <c r="D75" s="22" t="s">
        <v>261</v>
      </c>
      <c r="E75" s="25">
        <v>4.2503000000000002</v>
      </c>
      <c r="F75" s="25">
        <v>13.624599999999999</v>
      </c>
      <c r="G75" s="25">
        <v>2.7505999999999999</v>
      </c>
      <c r="H75" s="25">
        <v>0</v>
      </c>
      <c r="I75" s="26">
        <v>0</v>
      </c>
      <c r="J75" s="25">
        <v>0.22409999999999999</v>
      </c>
      <c r="K75" s="24" t="s">
        <v>1457</v>
      </c>
      <c r="L75" s="23">
        <v>25</v>
      </c>
      <c r="M75" s="23">
        <v>4.4580853115999997</v>
      </c>
      <c r="N75" s="24" t="s">
        <v>1456</v>
      </c>
    </row>
    <row r="76" spans="1:14" x14ac:dyDescent="0.35">
      <c r="A76" s="22" t="s">
        <v>114</v>
      </c>
      <c r="B76" s="22" t="s">
        <v>167</v>
      </c>
      <c r="C76" s="22" t="s">
        <v>262</v>
      </c>
      <c r="D76" s="22" t="s">
        <v>263</v>
      </c>
      <c r="E76" s="25">
        <v>5.0534999999999997</v>
      </c>
      <c r="F76" s="25">
        <v>13.212899999999999</v>
      </c>
      <c r="G76" s="25">
        <v>2.6006999999999998</v>
      </c>
      <c r="H76" s="25">
        <v>0</v>
      </c>
      <c r="I76" s="26">
        <v>0</v>
      </c>
      <c r="J76" s="25">
        <v>0.63749999999999996</v>
      </c>
      <c r="K76" s="24" t="s">
        <v>1457</v>
      </c>
      <c r="L76" s="23">
        <v>75</v>
      </c>
      <c r="M76" s="23">
        <v>3.7409716037999998</v>
      </c>
      <c r="N76" s="24" t="s">
        <v>1456</v>
      </c>
    </row>
    <row r="77" spans="1:14" x14ac:dyDescent="0.35">
      <c r="A77" s="22" t="s">
        <v>114</v>
      </c>
      <c r="B77" s="22" t="s">
        <v>167</v>
      </c>
      <c r="C77" s="22" t="s">
        <v>264</v>
      </c>
      <c r="D77" s="22" t="s">
        <v>265</v>
      </c>
      <c r="E77" s="25">
        <v>4.5712000000000002</v>
      </c>
      <c r="F77" s="25">
        <v>13.7242</v>
      </c>
      <c r="G77" s="25">
        <v>2.6252</v>
      </c>
      <c r="H77" s="25">
        <v>0</v>
      </c>
      <c r="I77" s="26">
        <v>0</v>
      </c>
      <c r="J77" s="25">
        <v>0.48309999999999997</v>
      </c>
      <c r="K77" s="24" t="s">
        <v>1457</v>
      </c>
      <c r="L77" s="23">
        <v>50</v>
      </c>
      <c r="M77" s="23">
        <v>3.0092754637999999</v>
      </c>
      <c r="N77" s="24" t="s">
        <v>1456</v>
      </c>
    </row>
    <row r="78" spans="1:14" x14ac:dyDescent="0.35">
      <c r="A78" s="22" t="s">
        <v>114</v>
      </c>
      <c r="B78" s="22" t="s">
        <v>167</v>
      </c>
      <c r="C78" s="22" t="s">
        <v>266</v>
      </c>
      <c r="D78" s="22" t="s">
        <v>267</v>
      </c>
      <c r="E78" s="25">
        <v>3.6448999999999998</v>
      </c>
      <c r="F78" s="25">
        <v>9.4700000000000006</v>
      </c>
      <c r="G78" s="25">
        <v>2.7029999999999998</v>
      </c>
      <c r="H78" s="25">
        <v>0</v>
      </c>
      <c r="I78" s="26">
        <v>0</v>
      </c>
      <c r="J78" s="25">
        <v>9.5299999999999996E-2</v>
      </c>
      <c r="K78" s="24" t="s">
        <v>1457</v>
      </c>
      <c r="L78" s="23">
        <v>25</v>
      </c>
      <c r="M78" s="23">
        <v>2.8205986447</v>
      </c>
      <c r="N78" s="24" t="s">
        <v>1457</v>
      </c>
    </row>
    <row r="79" spans="1:14" x14ac:dyDescent="0.35">
      <c r="A79" s="22" t="s">
        <v>114</v>
      </c>
      <c r="B79" s="22" t="s">
        <v>167</v>
      </c>
      <c r="C79" s="22" t="s">
        <v>268</v>
      </c>
      <c r="D79" s="22" t="s">
        <v>269</v>
      </c>
      <c r="E79" s="25">
        <v>3.8226</v>
      </c>
      <c r="F79" s="25">
        <v>8.4511000000000003</v>
      </c>
      <c r="G79" s="25">
        <v>2.5909</v>
      </c>
      <c r="H79" s="25">
        <v>0</v>
      </c>
      <c r="I79" s="26">
        <v>0</v>
      </c>
      <c r="J79" s="25">
        <v>0.11890000000000001</v>
      </c>
      <c r="K79" s="24" t="s">
        <v>1457</v>
      </c>
      <c r="L79" s="23">
        <v>30</v>
      </c>
      <c r="M79" s="23">
        <v>2.4584837545</v>
      </c>
      <c r="N79" s="24" t="s">
        <v>1456</v>
      </c>
    </row>
    <row r="80" spans="1:14" x14ac:dyDescent="0.35">
      <c r="A80" s="22" t="s">
        <v>114</v>
      </c>
      <c r="B80" s="22" t="s">
        <v>167</v>
      </c>
      <c r="C80" s="22" t="s">
        <v>270</v>
      </c>
      <c r="D80" s="22" t="s">
        <v>271</v>
      </c>
      <c r="E80" s="25">
        <v>4.5114999999999998</v>
      </c>
      <c r="F80" s="25">
        <v>17.819299999999998</v>
      </c>
      <c r="G80" s="25">
        <v>2.6398000000000001</v>
      </c>
      <c r="H80" s="25">
        <v>0</v>
      </c>
      <c r="I80" s="26">
        <v>0</v>
      </c>
      <c r="J80" s="25">
        <v>0.53610000000000002</v>
      </c>
      <c r="K80" s="24" t="s">
        <v>1456</v>
      </c>
      <c r="L80" s="23">
        <v>0</v>
      </c>
      <c r="M80" s="23">
        <v>5.1658650116000002</v>
      </c>
      <c r="N80" s="24" t="s">
        <v>1456</v>
      </c>
    </row>
    <row r="81" spans="1:14" x14ac:dyDescent="0.35">
      <c r="A81" s="22" t="s">
        <v>114</v>
      </c>
      <c r="B81" s="22" t="s">
        <v>167</v>
      </c>
      <c r="C81" s="22" t="s">
        <v>272</v>
      </c>
      <c r="D81" s="22" t="s">
        <v>273</v>
      </c>
      <c r="E81" s="25">
        <v>4.2</v>
      </c>
      <c r="F81" s="25">
        <v>16.7</v>
      </c>
      <c r="G81" s="25">
        <v>2.5792000000000002</v>
      </c>
      <c r="H81" s="25">
        <v>0</v>
      </c>
      <c r="I81" s="26">
        <v>575000</v>
      </c>
      <c r="J81" s="25">
        <v>0.83489999999999998</v>
      </c>
      <c r="K81" s="24" t="s">
        <v>1457</v>
      </c>
      <c r="L81" s="23">
        <v>50</v>
      </c>
      <c r="M81" s="23">
        <v>5.2073571429000003</v>
      </c>
      <c r="N81" s="24" t="s">
        <v>1457</v>
      </c>
    </row>
    <row r="82" spans="1:14" x14ac:dyDescent="0.35">
      <c r="A82" s="22" t="s">
        <v>114</v>
      </c>
      <c r="B82" s="22" t="s">
        <v>167</v>
      </c>
      <c r="C82" s="22" t="s">
        <v>274</v>
      </c>
      <c r="D82" s="22" t="s">
        <v>275</v>
      </c>
      <c r="E82" s="25">
        <v>3.5038</v>
      </c>
      <c r="F82" s="25">
        <v>15.7119</v>
      </c>
      <c r="G82" s="25">
        <v>2.6286</v>
      </c>
      <c r="H82" s="25">
        <v>0</v>
      </c>
      <c r="I82" s="26">
        <v>130000</v>
      </c>
      <c r="J82" s="25">
        <v>0</v>
      </c>
      <c r="K82" s="24" t="s">
        <v>1457</v>
      </c>
      <c r="L82" s="23">
        <v>150</v>
      </c>
      <c r="M82" s="23">
        <v>4.4949768821999996</v>
      </c>
      <c r="N82" s="24" t="s">
        <v>1456</v>
      </c>
    </row>
    <row r="83" spans="1:14" x14ac:dyDescent="0.35">
      <c r="A83" s="22" t="s">
        <v>114</v>
      </c>
      <c r="B83" s="22" t="s">
        <v>167</v>
      </c>
      <c r="C83" s="22" t="s">
        <v>276</v>
      </c>
      <c r="D83" s="22" t="s">
        <v>277</v>
      </c>
      <c r="E83" s="25">
        <v>5.9172000000000002</v>
      </c>
      <c r="F83" s="25">
        <v>11.3742</v>
      </c>
      <c r="G83" s="25">
        <v>2.5499999999999998</v>
      </c>
      <c r="H83" s="25">
        <v>0</v>
      </c>
      <c r="I83" s="26">
        <v>0</v>
      </c>
      <c r="J83" s="25">
        <v>0.26819999999999999</v>
      </c>
      <c r="K83" s="24" t="s">
        <v>1457</v>
      </c>
      <c r="L83" s="23">
        <v>30</v>
      </c>
      <c r="M83" s="23">
        <v>1.6841073481</v>
      </c>
      <c r="N83" s="24" t="s">
        <v>1456</v>
      </c>
    </row>
    <row r="84" spans="1:14" x14ac:dyDescent="0.35">
      <c r="A84" s="22" t="s">
        <v>114</v>
      </c>
      <c r="B84" s="22" t="s">
        <v>167</v>
      </c>
      <c r="C84" s="22" t="s">
        <v>278</v>
      </c>
      <c r="D84" s="22" t="s">
        <v>279</v>
      </c>
      <c r="E84" s="25">
        <v>3.71</v>
      </c>
      <c r="F84" s="25">
        <v>8.1411999999999995</v>
      </c>
      <c r="G84" s="25">
        <v>2.5444</v>
      </c>
      <c r="H84" s="25">
        <v>0</v>
      </c>
      <c r="I84" s="26">
        <v>475319.3</v>
      </c>
      <c r="J84" s="25">
        <v>0.153</v>
      </c>
      <c r="K84" s="24" t="s">
        <v>1456</v>
      </c>
      <c r="L84" s="23">
        <v>0</v>
      </c>
      <c r="M84" s="23">
        <v>4.9892722371999998</v>
      </c>
      <c r="N84" s="24" t="s">
        <v>1457</v>
      </c>
    </row>
    <row r="85" spans="1:14" x14ac:dyDescent="0.35">
      <c r="A85" s="22" t="s">
        <v>114</v>
      </c>
      <c r="B85" s="22" t="s">
        <v>167</v>
      </c>
      <c r="C85" s="22" t="s">
        <v>280</v>
      </c>
      <c r="D85" s="22" t="s">
        <v>281</v>
      </c>
      <c r="E85" s="25">
        <v>5.9062999999999999</v>
      </c>
      <c r="F85" s="25">
        <v>11.87693</v>
      </c>
      <c r="G85" s="25">
        <v>2.5252500000000002</v>
      </c>
      <c r="H85" s="25">
        <v>0</v>
      </c>
      <c r="I85" s="26">
        <v>0</v>
      </c>
      <c r="J85" s="25">
        <v>0.35930000000000001</v>
      </c>
      <c r="K85" s="24" t="s">
        <v>1457</v>
      </c>
      <c r="L85" s="23">
        <v>25</v>
      </c>
      <c r="M85" s="23">
        <v>2.21</v>
      </c>
      <c r="N85" s="24" t="s">
        <v>1457</v>
      </c>
    </row>
    <row r="86" spans="1:14" x14ac:dyDescent="0.35">
      <c r="A86" s="22" t="s">
        <v>114</v>
      </c>
      <c r="B86" s="22" t="s">
        <v>167</v>
      </c>
      <c r="C86" s="22" t="s">
        <v>282</v>
      </c>
      <c r="D86" s="22" t="s">
        <v>283</v>
      </c>
      <c r="E86" s="25">
        <v>5.0910000000000002</v>
      </c>
      <c r="F86" s="25">
        <v>24.471900000000002</v>
      </c>
      <c r="G86" s="25">
        <v>2.6667999999999998</v>
      </c>
      <c r="H86" s="25">
        <v>0</v>
      </c>
      <c r="I86" s="26">
        <v>1793623</v>
      </c>
      <c r="J86" s="25">
        <v>0.59030000000000005</v>
      </c>
      <c r="K86" s="24" t="s">
        <v>1457</v>
      </c>
      <c r="L86" s="23">
        <v>50</v>
      </c>
      <c r="M86" s="23">
        <v>5.5092712629999996</v>
      </c>
      <c r="N86" s="24" t="s">
        <v>1457</v>
      </c>
    </row>
    <row r="87" spans="1:14" x14ac:dyDescent="0.35">
      <c r="A87" s="22" t="s">
        <v>114</v>
      </c>
      <c r="B87" s="22" t="s">
        <v>167</v>
      </c>
      <c r="C87" s="22" t="s">
        <v>284</v>
      </c>
      <c r="D87" s="22" t="s">
        <v>285</v>
      </c>
      <c r="E87" s="25">
        <v>2.9878999999999998</v>
      </c>
      <c r="F87" s="25">
        <v>17.475100000000001</v>
      </c>
      <c r="G87" s="25">
        <v>2.5922999999999998</v>
      </c>
      <c r="H87" s="25">
        <v>0</v>
      </c>
      <c r="I87" s="26">
        <v>5</v>
      </c>
      <c r="J87" s="25">
        <v>0.19839999999999999</v>
      </c>
      <c r="K87" s="24" t="s">
        <v>1456</v>
      </c>
      <c r="L87" s="23">
        <v>0</v>
      </c>
      <c r="M87" s="23">
        <v>5.0638575587999997</v>
      </c>
      <c r="N87" s="24" t="s">
        <v>1456</v>
      </c>
    </row>
    <row r="88" spans="1:14" x14ac:dyDescent="0.35">
      <c r="A88" s="22" t="s">
        <v>114</v>
      </c>
      <c r="B88" s="22" t="s">
        <v>167</v>
      </c>
      <c r="C88" s="22" t="s">
        <v>286</v>
      </c>
      <c r="D88" s="22" t="s">
        <v>287</v>
      </c>
      <c r="E88" s="25">
        <v>3.6284000000000001</v>
      </c>
      <c r="F88" s="25">
        <v>12.687900000000001</v>
      </c>
      <c r="G88" s="25">
        <v>2.5312000000000001</v>
      </c>
      <c r="H88" s="25">
        <v>0</v>
      </c>
      <c r="I88" s="26">
        <v>0</v>
      </c>
      <c r="J88" s="25">
        <v>7.6399999999999996E-2</v>
      </c>
      <c r="K88" s="24" t="s">
        <v>1457</v>
      </c>
      <c r="L88" s="23">
        <v>25</v>
      </c>
      <c r="M88" s="23">
        <v>2.3730845552000002</v>
      </c>
      <c r="N88" s="24" t="s">
        <v>1457</v>
      </c>
    </row>
    <row r="89" spans="1:14" x14ac:dyDescent="0.35">
      <c r="A89" s="22" t="s">
        <v>114</v>
      </c>
      <c r="B89" s="22" t="s">
        <v>167</v>
      </c>
      <c r="C89" s="22" t="s">
        <v>288</v>
      </c>
      <c r="D89" s="22" t="s">
        <v>289</v>
      </c>
      <c r="E89" s="25">
        <v>3.7949999999999999</v>
      </c>
      <c r="F89" s="25">
        <v>7.2839999999999998</v>
      </c>
      <c r="G89" s="25">
        <v>2.4849999999999999</v>
      </c>
      <c r="H89" s="25">
        <v>0</v>
      </c>
      <c r="I89" s="26">
        <v>47323.93</v>
      </c>
      <c r="J89" s="25">
        <v>0.375</v>
      </c>
      <c r="K89" s="24" t="s">
        <v>1457</v>
      </c>
      <c r="L89" s="23">
        <v>20</v>
      </c>
      <c r="M89" s="23">
        <v>2.1014492753999998</v>
      </c>
      <c r="N89" s="24" t="s">
        <v>1456</v>
      </c>
    </row>
    <row r="90" spans="1:14" x14ac:dyDescent="0.35">
      <c r="A90" s="22" t="s">
        <v>114</v>
      </c>
      <c r="B90" s="22" t="s">
        <v>167</v>
      </c>
      <c r="C90" s="22" t="s">
        <v>290</v>
      </c>
      <c r="D90" s="22" t="s">
        <v>291</v>
      </c>
      <c r="E90" s="25">
        <v>3.2084000000000001</v>
      </c>
      <c r="F90" s="25">
        <v>3.2084000000000001</v>
      </c>
      <c r="G90" s="25">
        <v>2.8041999999999998</v>
      </c>
      <c r="H90" s="25">
        <v>0</v>
      </c>
      <c r="I90" s="26">
        <v>0</v>
      </c>
      <c r="J90" s="25">
        <v>0.21870000000000001</v>
      </c>
      <c r="K90" s="24" t="s">
        <v>1456</v>
      </c>
      <c r="L90" s="23">
        <v>0</v>
      </c>
      <c r="M90" s="23">
        <v>3.5389602294000002</v>
      </c>
      <c r="N90" s="24" t="s">
        <v>1457</v>
      </c>
    </row>
    <row r="91" spans="1:14" x14ac:dyDescent="0.35">
      <c r="A91" s="22" t="s">
        <v>114</v>
      </c>
      <c r="B91" s="22" t="s">
        <v>167</v>
      </c>
      <c r="C91" s="22" t="s">
        <v>292</v>
      </c>
      <c r="D91" s="22" t="s">
        <v>293</v>
      </c>
      <c r="E91" s="25">
        <v>2.3755000000000002</v>
      </c>
      <c r="F91" s="25">
        <v>2.3755000000000002</v>
      </c>
      <c r="G91" s="25">
        <v>2.6417999999999999</v>
      </c>
      <c r="H91" s="25">
        <v>0</v>
      </c>
      <c r="I91" s="26">
        <v>4017621</v>
      </c>
      <c r="J91" s="25">
        <v>0.42499999999999999</v>
      </c>
      <c r="K91" s="24" t="s">
        <v>1457</v>
      </c>
      <c r="L91" s="23">
        <v>25</v>
      </c>
      <c r="M91" s="23">
        <v>2.5893496105999998</v>
      </c>
      <c r="N91" s="24" t="s">
        <v>1456</v>
      </c>
    </row>
    <row r="92" spans="1:14" x14ac:dyDescent="0.35">
      <c r="A92" s="22" t="s">
        <v>114</v>
      </c>
      <c r="B92" s="22" t="s">
        <v>294</v>
      </c>
      <c r="C92" s="22" t="s">
        <v>295</v>
      </c>
      <c r="D92" s="22" t="s">
        <v>296</v>
      </c>
      <c r="E92" s="25">
        <v>8.5136800000000008</v>
      </c>
      <c r="F92" s="25">
        <v>8.5136800000000008</v>
      </c>
      <c r="G92" s="25">
        <v>2.6999</v>
      </c>
      <c r="H92" s="25">
        <v>0</v>
      </c>
      <c r="I92" s="26">
        <v>0</v>
      </c>
      <c r="J92" s="25">
        <v>0.1095</v>
      </c>
      <c r="K92" s="24" t="s">
        <v>1456</v>
      </c>
      <c r="L92" s="23">
        <v>0</v>
      </c>
      <c r="M92" s="23">
        <v>1.9985728851</v>
      </c>
      <c r="N92" s="24" t="s">
        <v>1456</v>
      </c>
    </row>
    <row r="93" spans="1:14" x14ac:dyDescent="0.35">
      <c r="A93" s="22" t="s">
        <v>114</v>
      </c>
      <c r="B93" s="22" t="s">
        <v>294</v>
      </c>
      <c r="C93" s="22" t="s">
        <v>297</v>
      </c>
      <c r="D93" s="22" t="s">
        <v>298</v>
      </c>
      <c r="E93" s="25">
        <v>1.7315</v>
      </c>
      <c r="F93" s="25">
        <v>1.7315</v>
      </c>
      <c r="G93" s="25">
        <v>2.6417000000000002</v>
      </c>
      <c r="H93" s="25">
        <v>0</v>
      </c>
      <c r="I93" s="26">
        <v>0</v>
      </c>
      <c r="J93" s="25">
        <v>3.8600000000000002E-2</v>
      </c>
      <c r="K93" s="24" t="s">
        <v>1456</v>
      </c>
      <c r="L93" s="23">
        <v>0</v>
      </c>
      <c r="M93" s="23">
        <v>5.9753970546000001</v>
      </c>
      <c r="N93" s="24" t="s">
        <v>1456</v>
      </c>
    </row>
    <row r="94" spans="1:14" x14ac:dyDescent="0.35">
      <c r="A94" s="22" t="s">
        <v>114</v>
      </c>
      <c r="B94" s="22" t="s">
        <v>294</v>
      </c>
      <c r="C94" s="22" t="s">
        <v>299</v>
      </c>
      <c r="D94" s="22" t="s">
        <v>300</v>
      </c>
      <c r="E94" s="25">
        <v>9.0556999999999999</v>
      </c>
      <c r="F94" s="25">
        <v>9.0556999999999999</v>
      </c>
      <c r="G94" s="25">
        <v>2.6762999999999999</v>
      </c>
      <c r="H94" s="25">
        <v>0</v>
      </c>
      <c r="I94" s="26">
        <v>0</v>
      </c>
      <c r="J94" s="25">
        <v>0.1221</v>
      </c>
      <c r="K94" s="24" t="s">
        <v>1456</v>
      </c>
      <c r="L94" s="23">
        <v>0</v>
      </c>
      <c r="M94" s="23">
        <v>1.6198306039000001</v>
      </c>
      <c r="N94" s="24" t="s">
        <v>1456</v>
      </c>
    </row>
    <row r="95" spans="1:14" x14ac:dyDescent="0.35">
      <c r="A95" s="22" t="s">
        <v>114</v>
      </c>
      <c r="B95" s="22" t="s">
        <v>294</v>
      </c>
      <c r="C95" s="22" t="s">
        <v>301</v>
      </c>
      <c r="D95" s="22" t="s">
        <v>302</v>
      </c>
      <c r="E95" s="25">
        <v>9.3140999999999998</v>
      </c>
      <c r="F95" s="25">
        <v>9.3140999999999998</v>
      </c>
      <c r="G95" s="25">
        <v>2.5474999999999999</v>
      </c>
      <c r="H95" s="25">
        <v>0</v>
      </c>
      <c r="I95" s="26">
        <v>0</v>
      </c>
      <c r="J95" s="25">
        <v>5.0000000000000001E-3</v>
      </c>
      <c r="K95" s="24" t="s">
        <v>1456</v>
      </c>
      <c r="L95" s="23">
        <v>0</v>
      </c>
      <c r="M95" s="23">
        <v>1.1564509722</v>
      </c>
      <c r="N95" s="24" t="s">
        <v>1456</v>
      </c>
    </row>
    <row r="96" spans="1:14" x14ac:dyDescent="0.35">
      <c r="A96" s="22" t="s">
        <v>114</v>
      </c>
      <c r="B96" s="22" t="s">
        <v>294</v>
      </c>
      <c r="C96" s="22" t="s">
        <v>303</v>
      </c>
      <c r="D96" s="22" t="s">
        <v>304</v>
      </c>
      <c r="E96" s="25">
        <v>10.021000000000001</v>
      </c>
      <c r="F96" s="25">
        <v>10.021000000000001</v>
      </c>
      <c r="G96" s="25">
        <v>2.5411000000000001</v>
      </c>
      <c r="H96" s="25">
        <v>0</v>
      </c>
      <c r="I96" s="26">
        <v>0</v>
      </c>
      <c r="J96" s="25">
        <v>8.7499999999999994E-2</v>
      </c>
      <c r="K96" s="24" t="s">
        <v>1456</v>
      </c>
      <c r="L96" s="23">
        <v>0</v>
      </c>
      <c r="M96" s="23">
        <v>1.7031234408</v>
      </c>
      <c r="N96" s="24" t="s">
        <v>1456</v>
      </c>
    </row>
    <row r="97" spans="1:14" x14ac:dyDescent="0.35">
      <c r="A97" s="22" t="s">
        <v>114</v>
      </c>
      <c r="B97" s="22" t="s">
        <v>294</v>
      </c>
      <c r="C97" s="22" t="s">
        <v>305</v>
      </c>
      <c r="D97" s="22" t="s">
        <v>306</v>
      </c>
      <c r="E97" s="25">
        <v>9.2474699999999999</v>
      </c>
      <c r="F97" s="25">
        <v>9.2474699999999999</v>
      </c>
      <c r="G97" s="25">
        <v>2.5840000000000001</v>
      </c>
      <c r="H97" s="25">
        <v>0</v>
      </c>
      <c r="I97" s="26">
        <v>0</v>
      </c>
      <c r="J97" s="25">
        <v>4.802E-2</v>
      </c>
      <c r="K97" s="24" t="s">
        <v>1457</v>
      </c>
      <c r="L97" s="23">
        <v>250</v>
      </c>
      <c r="M97" s="23">
        <v>1.8984976431</v>
      </c>
      <c r="N97" s="24" t="s">
        <v>1456</v>
      </c>
    </row>
    <row r="98" spans="1:14" x14ac:dyDescent="0.35">
      <c r="A98" s="22" t="s">
        <v>114</v>
      </c>
      <c r="B98" s="22" t="s">
        <v>294</v>
      </c>
      <c r="C98" s="22" t="s">
        <v>307</v>
      </c>
      <c r="D98" s="22" t="s">
        <v>308</v>
      </c>
      <c r="E98" s="25">
        <v>10.53149</v>
      </c>
      <c r="F98" s="25">
        <v>10.53149</v>
      </c>
      <c r="G98" s="25">
        <v>2.6246</v>
      </c>
      <c r="H98" s="25">
        <v>0</v>
      </c>
      <c r="I98" s="26">
        <v>0</v>
      </c>
      <c r="J98" s="25">
        <v>6.2789999999999999E-2</v>
      </c>
      <c r="K98" s="24" t="s">
        <v>1456</v>
      </c>
      <c r="L98" s="23">
        <v>0</v>
      </c>
      <c r="M98" s="23">
        <v>1.3825432109</v>
      </c>
      <c r="N98" s="24" t="s">
        <v>1456</v>
      </c>
    </row>
    <row r="99" spans="1:14" x14ac:dyDescent="0.35">
      <c r="A99" s="22" t="s">
        <v>114</v>
      </c>
      <c r="B99" s="22" t="s">
        <v>294</v>
      </c>
      <c r="C99" s="22" t="s">
        <v>309</v>
      </c>
      <c r="D99" s="22" t="s">
        <v>310</v>
      </c>
      <c r="E99" s="25">
        <v>7.4029999999999996</v>
      </c>
      <c r="F99" s="25">
        <v>7.4029999999999996</v>
      </c>
      <c r="G99" s="25">
        <v>2.593</v>
      </c>
      <c r="H99" s="25">
        <v>0</v>
      </c>
      <c r="I99" s="26">
        <v>0</v>
      </c>
      <c r="J99" s="25">
        <v>0.126</v>
      </c>
      <c r="K99" s="24" t="s">
        <v>1456</v>
      </c>
      <c r="L99" s="23">
        <v>0</v>
      </c>
      <c r="M99" s="23">
        <v>1.1529109820000001</v>
      </c>
      <c r="N99" s="24" t="s">
        <v>1457</v>
      </c>
    </row>
    <row r="100" spans="1:14" x14ac:dyDescent="0.35">
      <c r="A100" s="22" t="s">
        <v>114</v>
      </c>
      <c r="B100" s="22" t="s">
        <v>294</v>
      </c>
      <c r="C100" s="22" t="s">
        <v>311</v>
      </c>
      <c r="D100" s="22" t="s">
        <v>312</v>
      </c>
      <c r="E100" s="25">
        <v>8.1852</v>
      </c>
      <c r="F100" s="25">
        <v>8.1852</v>
      </c>
      <c r="G100" s="25">
        <v>2.7044999999999999</v>
      </c>
      <c r="H100" s="25">
        <v>0</v>
      </c>
      <c r="I100" s="26">
        <v>0</v>
      </c>
      <c r="J100" s="25">
        <v>6.2E-2</v>
      </c>
      <c r="K100" s="24" t="s">
        <v>1456</v>
      </c>
      <c r="L100" s="23">
        <v>0</v>
      </c>
      <c r="M100" s="23">
        <v>1.2174656696999999</v>
      </c>
      <c r="N100" s="24" t="s">
        <v>1456</v>
      </c>
    </row>
    <row r="101" spans="1:14" x14ac:dyDescent="0.35">
      <c r="A101" s="22" t="s">
        <v>114</v>
      </c>
      <c r="B101" s="22" t="s">
        <v>294</v>
      </c>
      <c r="C101" s="22" t="s">
        <v>313</v>
      </c>
      <c r="D101" s="22" t="s">
        <v>314</v>
      </c>
      <c r="E101" s="25">
        <v>10.32752</v>
      </c>
      <c r="F101" s="25">
        <v>49.486539999999998</v>
      </c>
      <c r="G101" s="25">
        <v>2.76471</v>
      </c>
      <c r="H101" s="25">
        <v>0</v>
      </c>
      <c r="I101" s="26">
        <v>0</v>
      </c>
      <c r="J101" s="25">
        <v>9.9320000000000006E-2</v>
      </c>
      <c r="K101" s="24" t="s">
        <v>1457</v>
      </c>
      <c r="L101" s="23">
        <v>300</v>
      </c>
      <c r="M101" s="23">
        <v>1.8437601669999999</v>
      </c>
      <c r="N101" s="24" t="s">
        <v>1457</v>
      </c>
    </row>
    <row r="102" spans="1:14" x14ac:dyDescent="0.35">
      <c r="A102" s="22" t="s">
        <v>114</v>
      </c>
      <c r="B102" s="22" t="s">
        <v>294</v>
      </c>
      <c r="C102" s="22" t="s">
        <v>315</v>
      </c>
      <c r="D102" s="22" t="s">
        <v>316</v>
      </c>
      <c r="E102" s="25">
        <v>6.9908999999999999</v>
      </c>
      <c r="F102" s="25">
        <v>6.9908999999999999</v>
      </c>
      <c r="G102" s="25">
        <v>2.3776000000000002</v>
      </c>
      <c r="H102" s="25">
        <v>0</v>
      </c>
      <c r="I102" s="26">
        <v>0</v>
      </c>
      <c r="J102" s="25">
        <v>8.9630000000000001E-2</v>
      </c>
      <c r="K102" s="24" t="s">
        <v>1456</v>
      </c>
      <c r="L102" s="23">
        <v>0</v>
      </c>
      <c r="M102" s="23">
        <v>1.4886352258</v>
      </c>
      <c r="N102" s="24" t="s">
        <v>1456</v>
      </c>
    </row>
    <row r="103" spans="1:14" x14ac:dyDescent="0.35">
      <c r="A103" s="22" t="s">
        <v>114</v>
      </c>
      <c r="B103" s="22" t="s">
        <v>294</v>
      </c>
      <c r="C103" s="22" t="s">
        <v>317</v>
      </c>
      <c r="D103" s="22" t="s">
        <v>318</v>
      </c>
      <c r="E103" s="25">
        <v>10.1797</v>
      </c>
      <c r="F103" s="25">
        <v>10.1881</v>
      </c>
      <c r="G103" s="25">
        <v>2.4744999999999999</v>
      </c>
      <c r="H103" s="25">
        <v>0</v>
      </c>
      <c r="I103" s="26">
        <v>0</v>
      </c>
      <c r="J103" s="25">
        <v>0.1036</v>
      </c>
      <c r="K103" s="24" t="s">
        <v>1457</v>
      </c>
      <c r="L103" s="23">
        <v>200</v>
      </c>
      <c r="M103" s="23">
        <v>1.3147047555</v>
      </c>
      <c r="N103" s="24" t="s">
        <v>1456</v>
      </c>
    </row>
    <row r="104" spans="1:14" x14ac:dyDescent="0.35">
      <c r="A104" s="22" t="s">
        <v>114</v>
      </c>
      <c r="B104" s="22" t="s">
        <v>294</v>
      </c>
      <c r="C104" s="22" t="s">
        <v>319</v>
      </c>
      <c r="D104" s="22" t="s">
        <v>320</v>
      </c>
      <c r="E104" s="25">
        <v>8.6100499999999993</v>
      </c>
      <c r="F104" s="25">
        <v>8.6100499999999993</v>
      </c>
      <c r="G104" s="25">
        <v>2.5522900000000002</v>
      </c>
      <c r="H104" s="25">
        <v>0</v>
      </c>
      <c r="I104" s="26">
        <v>0</v>
      </c>
      <c r="J104" s="25">
        <v>0</v>
      </c>
      <c r="K104" s="24" t="s">
        <v>1456</v>
      </c>
      <c r="L104" s="23">
        <v>0</v>
      </c>
      <c r="M104" s="23">
        <v>1.5940627521999999</v>
      </c>
      <c r="N104" s="24" t="s">
        <v>1456</v>
      </c>
    </row>
    <row r="105" spans="1:14" x14ac:dyDescent="0.35">
      <c r="A105" s="22" t="s">
        <v>114</v>
      </c>
      <c r="B105" s="22" t="s">
        <v>294</v>
      </c>
      <c r="C105" s="22" t="s">
        <v>321</v>
      </c>
      <c r="D105" s="22" t="s">
        <v>322</v>
      </c>
      <c r="E105" s="25">
        <v>9.6068999999999996</v>
      </c>
      <c r="F105" s="25">
        <v>9.6068999999999996</v>
      </c>
      <c r="G105" s="25">
        <v>2.7334999999999998</v>
      </c>
      <c r="H105" s="25">
        <v>0</v>
      </c>
      <c r="I105" s="26">
        <v>0</v>
      </c>
      <c r="J105" s="25">
        <v>0.3911</v>
      </c>
      <c r="K105" s="24" t="s">
        <v>1457</v>
      </c>
      <c r="L105" s="23">
        <v>500</v>
      </c>
      <c r="M105" s="23">
        <v>1</v>
      </c>
      <c r="N105" s="24" t="s">
        <v>1457</v>
      </c>
    </row>
    <row r="106" spans="1:14" x14ac:dyDescent="0.35">
      <c r="A106" s="22" t="s">
        <v>114</v>
      </c>
      <c r="B106" s="22" t="s">
        <v>294</v>
      </c>
      <c r="C106" s="22" t="s">
        <v>323</v>
      </c>
      <c r="D106" s="22" t="s">
        <v>324</v>
      </c>
      <c r="E106" s="25">
        <v>10.142799999999999</v>
      </c>
      <c r="F106" s="25">
        <v>10.142799999999999</v>
      </c>
      <c r="G106" s="25">
        <v>2.6291000000000002</v>
      </c>
      <c r="H106" s="25">
        <v>0</v>
      </c>
      <c r="I106" s="26">
        <v>0</v>
      </c>
      <c r="J106" s="25">
        <v>2.7E-2</v>
      </c>
      <c r="K106" s="24" t="s">
        <v>1456</v>
      </c>
      <c r="L106" s="23">
        <v>0</v>
      </c>
      <c r="M106" s="23">
        <v>1.1945222227000001</v>
      </c>
      <c r="N106" s="24" t="s">
        <v>1457</v>
      </c>
    </row>
    <row r="107" spans="1:14" x14ac:dyDescent="0.35">
      <c r="A107" s="22" t="s">
        <v>114</v>
      </c>
      <c r="B107" s="22" t="s">
        <v>294</v>
      </c>
      <c r="C107" s="22" t="s">
        <v>325</v>
      </c>
      <c r="D107" s="22" t="s">
        <v>326</v>
      </c>
      <c r="E107" s="25">
        <v>2.2499600000000002</v>
      </c>
      <c r="F107" s="25">
        <v>2.2499600000000002</v>
      </c>
      <c r="G107" s="25">
        <v>2.47858</v>
      </c>
      <c r="H107" s="25">
        <v>0</v>
      </c>
      <c r="I107" s="26">
        <v>0</v>
      </c>
      <c r="J107" s="25">
        <v>0.11515</v>
      </c>
      <c r="K107" s="24" t="s">
        <v>1456</v>
      </c>
      <c r="L107" s="23">
        <v>0</v>
      </c>
      <c r="M107" s="23">
        <v>3.1180154313999999</v>
      </c>
      <c r="N107" s="24" t="s">
        <v>1457</v>
      </c>
    </row>
    <row r="108" spans="1:14" x14ac:dyDescent="0.35">
      <c r="A108" s="22" t="s">
        <v>114</v>
      </c>
      <c r="B108" s="22" t="s">
        <v>294</v>
      </c>
      <c r="C108" s="22" t="s">
        <v>327</v>
      </c>
      <c r="D108" s="22" t="s">
        <v>328</v>
      </c>
      <c r="E108" s="25">
        <v>7.3996000000000004</v>
      </c>
      <c r="F108" s="25">
        <v>7.3996000000000004</v>
      </c>
      <c r="G108" s="25">
        <v>2.6278000000000001</v>
      </c>
      <c r="H108" s="25">
        <v>0</v>
      </c>
      <c r="I108" s="26">
        <v>0</v>
      </c>
      <c r="J108" s="25">
        <v>0.21560000000000001</v>
      </c>
      <c r="K108" s="24" t="s">
        <v>1457</v>
      </c>
      <c r="L108" s="23">
        <v>75</v>
      </c>
      <c r="M108" s="23">
        <v>1.7277960970999999</v>
      </c>
      <c r="N108" s="24" t="s">
        <v>1456</v>
      </c>
    </row>
    <row r="109" spans="1:14" x14ac:dyDescent="0.35">
      <c r="A109" s="22" t="s">
        <v>114</v>
      </c>
      <c r="B109" s="22" t="s">
        <v>294</v>
      </c>
      <c r="C109" s="22" t="s">
        <v>329</v>
      </c>
      <c r="D109" s="22" t="s">
        <v>330</v>
      </c>
      <c r="E109" s="25">
        <v>6.8169199999999996</v>
      </c>
      <c r="F109" s="25">
        <v>6.8169199999999996</v>
      </c>
      <c r="G109" s="25">
        <v>2.5817299999999999</v>
      </c>
      <c r="H109" s="25">
        <v>0</v>
      </c>
      <c r="I109" s="26">
        <v>0</v>
      </c>
      <c r="J109" s="25">
        <v>0.38524999999999998</v>
      </c>
      <c r="K109" s="24" t="s">
        <v>1456</v>
      </c>
      <c r="L109" s="23">
        <v>0</v>
      </c>
      <c r="M109" s="23">
        <v>1.27</v>
      </c>
      <c r="N109" s="24" t="s">
        <v>1456</v>
      </c>
    </row>
    <row r="110" spans="1:14" x14ac:dyDescent="0.35">
      <c r="A110" s="22" t="s">
        <v>114</v>
      </c>
      <c r="B110" s="22" t="s">
        <v>294</v>
      </c>
      <c r="C110" s="22" t="s">
        <v>331</v>
      </c>
      <c r="D110" s="22" t="s">
        <v>332</v>
      </c>
      <c r="E110" s="25">
        <v>11.491099999999999</v>
      </c>
      <c r="F110" s="25">
        <v>11.491099999999999</v>
      </c>
      <c r="G110" s="25">
        <v>2.569</v>
      </c>
      <c r="H110" s="25">
        <v>0</v>
      </c>
      <c r="I110" s="26">
        <v>0</v>
      </c>
      <c r="J110" s="25">
        <v>0.49299999999999999</v>
      </c>
      <c r="K110" s="24" t="s">
        <v>1457</v>
      </c>
      <c r="L110" s="23">
        <v>500</v>
      </c>
      <c r="M110" s="23">
        <v>1.6047375795000001</v>
      </c>
      <c r="N110" s="24" t="s">
        <v>1456</v>
      </c>
    </row>
    <row r="111" spans="1:14" x14ac:dyDescent="0.35">
      <c r="A111" s="22" t="s">
        <v>114</v>
      </c>
      <c r="B111" s="22" t="s">
        <v>294</v>
      </c>
      <c r="C111" s="22" t="s">
        <v>333</v>
      </c>
      <c r="D111" s="22" t="s">
        <v>334</v>
      </c>
      <c r="E111" s="25">
        <v>6.7690999999999999</v>
      </c>
      <c r="F111" s="25">
        <v>6.7690999999999999</v>
      </c>
      <c r="G111" s="25">
        <v>2.5379</v>
      </c>
      <c r="H111" s="25">
        <v>0</v>
      </c>
      <c r="I111" s="26">
        <v>0</v>
      </c>
      <c r="J111" s="25">
        <v>0.26050000000000001</v>
      </c>
      <c r="K111" s="24" t="s">
        <v>1456</v>
      </c>
      <c r="L111" s="23">
        <v>0</v>
      </c>
      <c r="M111" s="23">
        <v>1.6807256504000001</v>
      </c>
      <c r="N111" s="24" t="s">
        <v>1456</v>
      </c>
    </row>
    <row r="112" spans="1:14" x14ac:dyDescent="0.35">
      <c r="A112" s="22" t="s">
        <v>114</v>
      </c>
      <c r="B112" s="22" t="s">
        <v>294</v>
      </c>
      <c r="C112" s="22" t="s">
        <v>335</v>
      </c>
      <c r="D112" s="22" t="s">
        <v>336</v>
      </c>
      <c r="E112" s="25">
        <v>8.0843000000000007</v>
      </c>
      <c r="F112" s="25">
        <v>8.0843000000000007</v>
      </c>
      <c r="G112" s="25">
        <v>2.3460999999999999</v>
      </c>
      <c r="H112" s="25">
        <v>0</v>
      </c>
      <c r="I112" s="26">
        <v>0</v>
      </c>
      <c r="J112" s="25">
        <v>0.1406</v>
      </c>
      <c r="K112" s="24" t="s">
        <v>1456</v>
      </c>
      <c r="L112" s="23">
        <v>0</v>
      </c>
      <c r="M112" s="23">
        <v>1.2643766312</v>
      </c>
      <c r="N112" s="24" t="s">
        <v>1457</v>
      </c>
    </row>
    <row r="113" spans="1:14" x14ac:dyDescent="0.35">
      <c r="A113" s="22" t="s">
        <v>114</v>
      </c>
      <c r="B113" s="22" t="s">
        <v>294</v>
      </c>
      <c r="C113" s="22" t="s">
        <v>337</v>
      </c>
      <c r="D113" s="22" t="s">
        <v>338</v>
      </c>
      <c r="E113" s="25">
        <v>7.2683999999999997</v>
      </c>
      <c r="F113" s="25">
        <v>7.2683999999999997</v>
      </c>
      <c r="G113" s="25">
        <v>2.6086999999999998</v>
      </c>
      <c r="H113" s="25">
        <v>0.1273</v>
      </c>
      <c r="I113" s="26">
        <v>32707</v>
      </c>
      <c r="J113" s="25">
        <v>0.14080000000000001</v>
      </c>
      <c r="K113" s="24" t="s">
        <v>1456</v>
      </c>
      <c r="L113" s="23">
        <v>0</v>
      </c>
      <c r="M113" s="23">
        <v>1.2920037421999999</v>
      </c>
      <c r="N113" s="24" t="s">
        <v>1456</v>
      </c>
    </row>
    <row r="114" spans="1:14" x14ac:dyDescent="0.35">
      <c r="A114" s="22" t="s">
        <v>114</v>
      </c>
      <c r="B114" s="22" t="s">
        <v>294</v>
      </c>
      <c r="C114" s="22" t="s">
        <v>339</v>
      </c>
      <c r="D114" s="22" t="s">
        <v>340</v>
      </c>
      <c r="E114" s="25">
        <v>4.8365</v>
      </c>
      <c r="F114" s="25">
        <v>4.8365</v>
      </c>
      <c r="G114" s="25">
        <v>2.5459999999999998</v>
      </c>
      <c r="H114" s="25">
        <v>0</v>
      </c>
      <c r="I114" s="26">
        <v>0</v>
      </c>
      <c r="J114" s="25">
        <v>3.5700000000000003E-2</v>
      </c>
      <c r="K114" s="24" t="s">
        <v>1456</v>
      </c>
      <c r="L114" s="23">
        <v>0</v>
      </c>
      <c r="M114" s="23">
        <v>1.3668768737999999</v>
      </c>
      <c r="N114" s="24" t="s">
        <v>1457</v>
      </c>
    </row>
    <row r="115" spans="1:14" x14ac:dyDescent="0.35">
      <c r="A115" s="22" t="s">
        <v>114</v>
      </c>
      <c r="B115" s="22" t="s">
        <v>294</v>
      </c>
      <c r="C115" s="22" t="s">
        <v>341</v>
      </c>
      <c r="D115" s="22" t="s">
        <v>342</v>
      </c>
      <c r="E115" s="25">
        <v>14.025399999999999</v>
      </c>
      <c r="F115" s="25">
        <v>14.025399999999999</v>
      </c>
      <c r="G115" s="25">
        <v>2.5499999999999998</v>
      </c>
      <c r="H115" s="25">
        <v>0</v>
      </c>
      <c r="I115" s="26">
        <v>0</v>
      </c>
      <c r="J115" s="25">
        <v>0.49109999999999998</v>
      </c>
      <c r="K115" s="24" t="s">
        <v>1457</v>
      </c>
      <c r="L115" s="23">
        <v>500</v>
      </c>
      <c r="M115" s="23">
        <v>1.4829238382000001</v>
      </c>
      <c r="N115" s="24" t="s">
        <v>1456</v>
      </c>
    </row>
    <row r="116" spans="1:14" x14ac:dyDescent="0.35">
      <c r="A116" s="22" t="s">
        <v>114</v>
      </c>
      <c r="B116" s="22" t="s">
        <v>294</v>
      </c>
      <c r="C116" s="22" t="s">
        <v>343</v>
      </c>
      <c r="D116" s="22" t="s">
        <v>344</v>
      </c>
      <c r="E116" s="25">
        <v>5.61557</v>
      </c>
      <c r="F116" s="25">
        <v>16.846710000000002</v>
      </c>
      <c r="G116" s="25">
        <v>2.5402900000000002</v>
      </c>
      <c r="H116" s="25">
        <v>0</v>
      </c>
      <c r="I116" s="26">
        <v>0</v>
      </c>
      <c r="J116" s="25">
        <v>3.6740000000000002E-2</v>
      </c>
      <c r="K116" s="24" t="s">
        <v>1456</v>
      </c>
      <c r="L116" s="23">
        <v>0</v>
      </c>
      <c r="M116" s="23">
        <v>1.4696495636</v>
      </c>
      <c r="N116" s="24" t="s">
        <v>1457</v>
      </c>
    </row>
    <row r="117" spans="1:14" x14ac:dyDescent="0.35">
      <c r="A117" s="22" t="s">
        <v>114</v>
      </c>
      <c r="B117" s="22" t="s">
        <v>294</v>
      </c>
      <c r="C117" s="22" t="s">
        <v>345</v>
      </c>
      <c r="D117" s="22" t="s">
        <v>346</v>
      </c>
      <c r="E117" s="25">
        <v>10.768520000000001</v>
      </c>
      <c r="F117" s="25">
        <v>10.768520000000001</v>
      </c>
      <c r="G117" s="25">
        <v>3.0125999999999999</v>
      </c>
      <c r="H117" s="25">
        <v>0</v>
      </c>
      <c r="I117" s="26">
        <v>0</v>
      </c>
      <c r="J117" s="25">
        <v>0.13481000000000001</v>
      </c>
      <c r="K117" s="24" t="s">
        <v>1457</v>
      </c>
      <c r="L117" s="23">
        <v>800</v>
      </c>
      <c r="M117" s="23">
        <v>2.2508069817999998</v>
      </c>
      <c r="N117" s="24" t="s">
        <v>1456</v>
      </c>
    </row>
    <row r="118" spans="1:14" x14ac:dyDescent="0.35">
      <c r="A118" s="22" t="s">
        <v>114</v>
      </c>
      <c r="B118" s="22" t="s">
        <v>294</v>
      </c>
      <c r="C118" s="22" t="s">
        <v>347</v>
      </c>
      <c r="D118" s="22" t="s">
        <v>348</v>
      </c>
      <c r="E118" s="25">
        <v>5.976</v>
      </c>
      <c r="F118" s="25">
        <v>5.976</v>
      </c>
      <c r="G118" s="25">
        <v>2.65</v>
      </c>
      <c r="H118" s="25">
        <v>0</v>
      </c>
      <c r="I118" s="26">
        <v>0</v>
      </c>
      <c r="J118" s="25">
        <v>2.7400000000000001E-2</v>
      </c>
      <c r="K118" s="24" t="s">
        <v>1456</v>
      </c>
      <c r="L118" s="23">
        <v>0</v>
      </c>
      <c r="M118" s="23">
        <v>1.4425200803</v>
      </c>
      <c r="N118" s="24" t="s">
        <v>1457</v>
      </c>
    </row>
    <row r="119" spans="1:14" x14ac:dyDescent="0.35">
      <c r="A119" s="22" t="s">
        <v>114</v>
      </c>
      <c r="B119" s="22" t="s">
        <v>294</v>
      </c>
      <c r="C119" s="22" t="s">
        <v>349</v>
      </c>
      <c r="D119" s="22" t="s">
        <v>350</v>
      </c>
      <c r="E119" s="25">
        <v>8.2249999999999996</v>
      </c>
      <c r="F119" s="25">
        <v>8.2249999999999996</v>
      </c>
      <c r="G119" s="25">
        <v>2.5099999999999998</v>
      </c>
      <c r="H119" s="25">
        <v>0</v>
      </c>
      <c r="I119" s="26">
        <v>0</v>
      </c>
      <c r="J119" s="25">
        <v>0.39</v>
      </c>
      <c r="K119" s="24" t="s">
        <v>1457</v>
      </c>
      <c r="L119" s="23">
        <v>50</v>
      </c>
      <c r="M119" s="23">
        <v>1.0661398176000001</v>
      </c>
      <c r="N119" s="24" t="s">
        <v>1456</v>
      </c>
    </row>
    <row r="120" spans="1:14" x14ac:dyDescent="0.35">
      <c r="A120" s="22" t="s">
        <v>114</v>
      </c>
      <c r="B120" s="22" t="s">
        <v>294</v>
      </c>
      <c r="C120" s="22" t="s">
        <v>351</v>
      </c>
      <c r="D120" s="22" t="s">
        <v>352</v>
      </c>
      <c r="E120" s="25">
        <v>6.2946999999999997</v>
      </c>
      <c r="F120" s="25">
        <v>6.2946999999999997</v>
      </c>
      <c r="G120" s="25">
        <v>2.5937999999999999</v>
      </c>
      <c r="H120" s="25">
        <v>0</v>
      </c>
      <c r="I120" s="26">
        <v>0</v>
      </c>
      <c r="J120" s="25">
        <v>0.2203</v>
      </c>
      <c r="K120" s="24" t="s">
        <v>1456</v>
      </c>
      <c r="L120" s="23">
        <v>0</v>
      </c>
      <c r="M120" s="23">
        <v>2.0365704482</v>
      </c>
      <c r="N120" s="24" t="s">
        <v>1457</v>
      </c>
    </row>
    <row r="121" spans="1:14" x14ac:dyDescent="0.35">
      <c r="A121" s="22" t="s">
        <v>114</v>
      </c>
      <c r="B121" s="22" t="s">
        <v>294</v>
      </c>
      <c r="C121" s="22" t="s">
        <v>353</v>
      </c>
      <c r="D121" s="22" t="s">
        <v>354</v>
      </c>
      <c r="E121" s="25">
        <v>8.3119599999999991</v>
      </c>
      <c r="F121" s="25">
        <v>8.3119599999999991</v>
      </c>
      <c r="G121" s="25">
        <v>2.67483</v>
      </c>
      <c r="H121" s="25">
        <v>0</v>
      </c>
      <c r="I121" s="26">
        <v>0</v>
      </c>
      <c r="J121" s="25">
        <v>0.58221999999999996</v>
      </c>
      <c r="K121" s="24" t="s">
        <v>1456</v>
      </c>
      <c r="L121" s="23">
        <v>0</v>
      </c>
      <c r="M121" s="23">
        <v>1.6267510912000001</v>
      </c>
      <c r="N121" s="24" t="s">
        <v>1456</v>
      </c>
    </row>
    <row r="122" spans="1:14" x14ac:dyDescent="0.35">
      <c r="A122" s="22" t="s">
        <v>114</v>
      </c>
      <c r="B122" s="22" t="s">
        <v>294</v>
      </c>
      <c r="C122" s="22" t="s">
        <v>355</v>
      </c>
      <c r="D122" s="22" t="s">
        <v>356</v>
      </c>
      <c r="E122" s="25">
        <v>9.4649999999999999</v>
      </c>
      <c r="F122" s="25">
        <v>9.4649999999999999</v>
      </c>
      <c r="G122" s="25">
        <v>2.6459999999999999</v>
      </c>
      <c r="H122" s="25">
        <v>0</v>
      </c>
      <c r="I122" s="26">
        <v>0</v>
      </c>
      <c r="J122" s="25">
        <v>6.2E-2</v>
      </c>
      <c r="K122" s="24" t="s">
        <v>1456</v>
      </c>
      <c r="L122" s="23">
        <v>0</v>
      </c>
      <c r="M122" s="23">
        <v>1.5204437400999999</v>
      </c>
      <c r="N122" s="24" t="s">
        <v>1456</v>
      </c>
    </row>
    <row r="123" spans="1:14" x14ac:dyDescent="0.35">
      <c r="A123" s="22" t="s">
        <v>114</v>
      </c>
      <c r="B123" s="22" t="s">
        <v>294</v>
      </c>
      <c r="C123" s="22" t="s">
        <v>357</v>
      </c>
      <c r="D123" s="22" t="s">
        <v>358</v>
      </c>
      <c r="E123" s="25">
        <v>5.7717000000000001</v>
      </c>
      <c r="F123" s="25">
        <v>5.7717000000000001</v>
      </c>
      <c r="G123" s="25">
        <v>2.5099</v>
      </c>
      <c r="H123" s="25">
        <v>0</v>
      </c>
      <c r="I123" s="26">
        <v>0</v>
      </c>
      <c r="J123" s="25">
        <v>0.44519999999999998</v>
      </c>
      <c r="K123" s="24" t="s">
        <v>1456</v>
      </c>
      <c r="L123" s="23">
        <v>0</v>
      </c>
      <c r="M123" s="23">
        <v>2.2647053727999999</v>
      </c>
      <c r="N123" s="24" t="s">
        <v>1456</v>
      </c>
    </row>
    <row r="124" spans="1:14" x14ac:dyDescent="0.35">
      <c r="A124" s="22" t="s">
        <v>114</v>
      </c>
      <c r="B124" s="22" t="s">
        <v>294</v>
      </c>
      <c r="C124" s="22" t="s">
        <v>359</v>
      </c>
      <c r="D124" s="22" t="s">
        <v>360</v>
      </c>
      <c r="E124" s="25">
        <v>7.4720000000000004</v>
      </c>
      <c r="F124" s="25">
        <v>7.4720000000000004</v>
      </c>
      <c r="G124" s="25">
        <v>2.8359999999999999</v>
      </c>
      <c r="H124" s="25">
        <v>0</v>
      </c>
      <c r="I124" s="26">
        <v>0</v>
      </c>
      <c r="J124" s="25">
        <v>0.23799999999999999</v>
      </c>
      <c r="K124" s="24" t="s">
        <v>1456</v>
      </c>
      <c r="L124" s="23">
        <v>0</v>
      </c>
      <c r="M124" s="23">
        <v>2.5461723769</v>
      </c>
      <c r="N124" s="24" t="s">
        <v>1456</v>
      </c>
    </row>
    <row r="125" spans="1:14" x14ac:dyDescent="0.35">
      <c r="A125" s="22" t="s">
        <v>114</v>
      </c>
      <c r="B125" s="22" t="s">
        <v>294</v>
      </c>
      <c r="C125" s="22" t="s">
        <v>361</v>
      </c>
      <c r="D125" s="22" t="s">
        <v>362</v>
      </c>
      <c r="E125" s="25">
        <v>9.75</v>
      </c>
      <c r="F125" s="25">
        <v>9.75</v>
      </c>
      <c r="G125" s="25">
        <v>2.5851999999999999</v>
      </c>
      <c r="H125" s="25">
        <v>0</v>
      </c>
      <c r="I125" s="26">
        <v>0</v>
      </c>
      <c r="J125" s="25">
        <v>0.45350000000000001</v>
      </c>
      <c r="K125" s="24" t="s">
        <v>1457</v>
      </c>
      <c r="L125" s="23">
        <v>550</v>
      </c>
      <c r="M125" s="23">
        <v>1.4820512821</v>
      </c>
      <c r="N125" s="24" t="s">
        <v>1456</v>
      </c>
    </row>
    <row r="126" spans="1:14" x14ac:dyDescent="0.35">
      <c r="A126" s="22" t="s">
        <v>114</v>
      </c>
      <c r="B126" s="22" t="s">
        <v>294</v>
      </c>
      <c r="C126" s="22" t="s">
        <v>363</v>
      </c>
      <c r="D126" s="22" t="s">
        <v>364</v>
      </c>
      <c r="E126" s="25">
        <v>13.083</v>
      </c>
      <c r="F126" s="25">
        <v>13.083</v>
      </c>
      <c r="G126" s="25">
        <v>2.4769999999999999</v>
      </c>
      <c r="H126" s="25">
        <v>0</v>
      </c>
      <c r="I126" s="26">
        <v>0</v>
      </c>
      <c r="J126" s="25">
        <v>0.317</v>
      </c>
      <c r="K126" s="24" t="s">
        <v>1456</v>
      </c>
      <c r="L126" s="23">
        <v>0</v>
      </c>
      <c r="M126" s="23">
        <v>1.2869372468</v>
      </c>
      <c r="N126" s="24" t="s">
        <v>1456</v>
      </c>
    </row>
    <row r="127" spans="1:14" x14ac:dyDescent="0.35">
      <c r="A127" s="22" t="s">
        <v>114</v>
      </c>
      <c r="B127" s="22" t="s">
        <v>294</v>
      </c>
      <c r="C127" s="22" t="s">
        <v>365</v>
      </c>
      <c r="D127" s="22" t="s">
        <v>366</v>
      </c>
      <c r="E127" s="25">
        <v>6.2278200000000004</v>
      </c>
      <c r="F127" s="25">
        <v>6.2278200000000004</v>
      </c>
      <c r="G127" s="25">
        <v>2.4279000000000002</v>
      </c>
      <c r="H127" s="25">
        <v>0</v>
      </c>
      <c r="I127" s="26">
        <v>0</v>
      </c>
      <c r="J127" s="25">
        <v>0.27029799999999998</v>
      </c>
      <c r="K127" s="24" t="s">
        <v>1457</v>
      </c>
      <c r="L127" s="23">
        <v>300</v>
      </c>
      <c r="M127" s="23">
        <v>1.9600759174</v>
      </c>
      <c r="N127" s="24" t="s">
        <v>1456</v>
      </c>
    </row>
    <row r="128" spans="1:14" x14ac:dyDescent="0.35">
      <c r="A128" s="22" t="s">
        <v>114</v>
      </c>
      <c r="B128" s="22" t="s">
        <v>294</v>
      </c>
      <c r="C128" s="22" t="s">
        <v>367</v>
      </c>
      <c r="D128" s="22" t="s">
        <v>368</v>
      </c>
      <c r="E128" s="25">
        <v>7.5830000000000002</v>
      </c>
      <c r="F128" s="25">
        <v>7.5830000000000002</v>
      </c>
      <c r="G128" s="25">
        <v>2.4146000000000001</v>
      </c>
      <c r="H128" s="25">
        <v>0</v>
      </c>
      <c r="I128" s="26">
        <v>0</v>
      </c>
      <c r="J128" s="25">
        <v>0.3085</v>
      </c>
      <c r="K128" s="24" t="s">
        <v>1457</v>
      </c>
      <c r="L128" s="23">
        <v>300</v>
      </c>
      <c r="M128" s="23">
        <v>1.81</v>
      </c>
      <c r="N128" s="24" t="s">
        <v>1457</v>
      </c>
    </row>
    <row r="129" spans="1:14" x14ac:dyDescent="0.35">
      <c r="A129" s="22" t="s">
        <v>114</v>
      </c>
      <c r="B129" s="22" t="s">
        <v>294</v>
      </c>
      <c r="C129" s="22" t="s">
        <v>369</v>
      </c>
      <c r="D129" s="22" t="s">
        <v>370</v>
      </c>
      <c r="E129" s="25">
        <v>6.7854000000000001</v>
      </c>
      <c r="F129" s="25">
        <v>14.0715</v>
      </c>
      <c r="G129" s="25">
        <v>2.5255399999999999</v>
      </c>
      <c r="H129" s="25">
        <v>3.6999999999999998E-2</v>
      </c>
      <c r="I129" s="26">
        <v>14133.42</v>
      </c>
      <c r="J129" s="25">
        <v>9.3833E-2</v>
      </c>
      <c r="K129" s="24" t="s">
        <v>1456</v>
      </c>
      <c r="L129" s="23">
        <v>0</v>
      </c>
      <c r="M129" s="23">
        <v>1.8550711821999999</v>
      </c>
      <c r="N129" s="24" t="s">
        <v>1457</v>
      </c>
    </row>
    <row r="130" spans="1:14" x14ac:dyDescent="0.35">
      <c r="A130" s="22" t="s">
        <v>114</v>
      </c>
      <c r="B130" s="22" t="s">
        <v>294</v>
      </c>
      <c r="C130" s="22" t="s">
        <v>371</v>
      </c>
      <c r="D130" s="22" t="s">
        <v>372</v>
      </c>
      <c r="E130" s="25">
        <v>9.1080000000000005</v>
      </c>
      <c r="F130" s="25">
        <v>9.1080000000000005</v>
      </c>
      <c r="G130" s="25">
        <v>2.7109999999999999</v>
      </c>
      <c r="H130" s="25">
        <v>0</v>
      </c>
      <c r="I130" s="26">
        <v>0</v>
      </c>
      <c r="J130" s="25">
        <v>0.47920000000000001</v>
      </c>
      <c r="K130" s="24" t="s">
        <v>1456</v>
      </c>
      <c r="L130" s="23">
        <v>0</v>
      </c>
      <c r="M130" s="23">
        <v>1.3674022836999999</v>
      </c>
      <c r="N130" s="24" t="s">
        <v>1456</v>
      </c>
    </row>
    <row r="131" spans="1:14" x14ac:dyDescent="0.35">
      <c r="A131" s="22" t="s">
        <v>114</v>
      </c>
      <c r="B131" s="22" t="s">
        <v>294</v>
      </c>
      <c r="C131" s="22" t="s">
        <v>373</v>
      </c>
      <c r="D131" s="22" t="s">
        <v>374</v>
      </c>
      <c r="E131" s="25">
        <v>11.1225</v>
      </c>
      <c r="F131" s="25">
        <v>11.1225</v>
      </c>
      <c r="G131" s="25">
        <v>2.5844</v>
      </c>
      <c r="H131" s="25">
        <v>0</v>
      </c>
      <c r="I131" s="26">
        <v>0</v>
      </c>
      <c r="J131" s="25">
        <v>0.59619999999999995</v>
      </c>
      <c r="K131" s="24" t="s">
        <v>1456</v>
      </c>
      <c r="L131" s="23">
        <v>0</v>
      </c>
      <c r="M131" s="23">
        <v>1.2816722859</v>
      </c>
      <c r="N131" s="24" t="s">
        <v>1456</v>
      </c>
    </row>
    <row r="132" spans="1:14" x14ac:dyDescent="0.35">
      <c r="A132" s="22" t="s">
        <v>114</v>
      </c>
      <c r="B132" s="22" t="s">
        <v>294</v>
      </c>
      <c r="C132" s="22" t="s">
        <v>375</v>
      </c>
      <c r="D132" s="22" t="s">
        <v>376</v>
      </c>
      <c r="E132" s="25">
        <v>8.3678799999999995</v>
      </c>
      <c r="F132" s="25">
        <v>8.3678799999999995</v>
      </c>
      <c r="G132" s="25">
        <v>2.5996000000000001</v>
      </c>
      <c r="H132" s="25">
        <v>0</v>
      </c>
      <c r="I132" s="26">
        <v>0</v>
      </c>
      <c r="J132" s="25">
        <v>0.13227</v>
      </c>
      <c r="K132" s="24" t="s">
        <v>1457</v>
      </c>
      <c r="L132" s="23">
        <v>1000</v>
      </c>
      <c r="M132" s="23">
        <v>1.6730641452999999</v>
      </c>
      <c r="N132" s="24" t="s">
        <v>1457</v>
      </c>
    </row>
    <row r="133" spans="1:14" x14ac:dyDescent="0.35">
      <c r="A133" s="22" t="s">
        <v>114</v>
      </c>
      <c r="B133" s="22" t="s">
        <v>294</v>
      </c>
      <c r="C133" s="22" t="s">
        <v>377</v>
      </c>
      <c r="D133" s="22" t="s">
        <v>378</v>
      </c>
      <c r="E133" s="25">
        <v>9.9084000000000003</v>
      </c>
      <c r="F133" s="25">
        <v>9.9084000000000003</v>
      </c>
      <c r="G133" s="25">
        <v>2.5434000000000001</v>
      </c>
      <c r="H133" s="25">
        <v>0</v>
      </c>
      <c r="I133" s="26">
        <v>0</v>
      </c>
      <c r="J133" s="25">
        <v>0.21429999999999999</v>
      </c>
      <c r="K133" s="24" t="s">
        <v>1457</v>
      </c>
      <c r="L133" s="23">
        <v>500</v>
      </c>
      <c r="M133" s="23">
        <v>1.1613681321</v>
      </c>
      <c r="N133" s="24" t="s">
        <v>1456</v>
      </c>
    </row>
    <row r="134" spans="1:14" x14ac:dyDescent="0.35">
      <c r="A134" s="22" t="s">
        <v>114</v>
      </c>
      <c r="B134" s="22" t="s">
        <v>294</v>
      </c>
      <c r="C134" s="22" t="s">
        <v>379</v>
      </c>
      <c r="D134" s="22" t="s">
        <v>380</v>
      </c>
      <c r="E134" s="25">
        <v>9.4946000000000002</v>
      </c>
      <c r="F134" s="25">
        <v>9.4946000000000002</v>
      </c>
      <c r="G134" s="25">
        <v>2.4893999999999998</v>
      </c>
      <c r="H134" s="25">
        <v>0</v>
      </c>
      <c r="I134" s="26">
        <v>0</v>
      </c>
      <c r="J134" s="25">
        <v>0.33029999999999998</v>
      </c>
      <c r="K134" s="24" t="s">
        <v>1456</v>
      </c>
      <c r="L134" s="23">
        <v>0</v>
      </c>
      <c r="M134" s="23">
        <v>1.5582015039999999</v>
      </c>
      <c r="N134" s="24" t="s">
        <v>1456</v>
      </c>
    </row>
    <row r="135" spans="1:14" x14ac:dyDescent="0.35">
      <c r="A135" s="22" t="s">
        <v>114</v>
      </c>
      <c r="B135" s="22" t="s">
        <v>294</v>
      </c>
      <c r="C135" s="22" t="s">
        <v>381</v>
      </c>
      <c r="D135" s="22" t="s">
        <v>382</v>
      </c>
      <c r="E135" s="25">
        <v>6.8162000000000003</v>
      </c>
      <c r="F135" s="25">
        <v>6.8162000000000003</v>
      </c>
      <c r="G135" s="25">
        <v>2.6768000000000001</v>
      </c>
      <c r="H135" s="25">
        <v>0</v>
      </c>
      <c r="I135" s="26">
        <v>0</v>
      </c>
      <c r="J135" s="25">
        <v>0.1187</v>
      </c>
      <c r="K135" s="24" t="s">
        <v>1457</v>
      </c>
      <c r="L135" s="23">
        <v>50</v>
      </c>
      <c r="M135" s="23">
        <v>1.3</v>
      </c>
      <c r="N135" s="24" t="s">
        <v>1456</v>
      </c>
    </row>
    <row r="136" spans="1:14" x14ac:dyDescent="0.35">
      <c r="A136" s="22" t="s">
        <v>114</v>
      </c>
      <c r="B136" s="22" t="s">
        <v>294</v>
      </c>
      <c r="C136" s="22" t="s">
        <v>383</v>
      </c>
      <c r="D136" s="22" t="s">
        <v>384</v>
      </c>
      <c r="E136" s="25">
        <v>5.4116999999999997</v>
      </c>
      <c r="F136" s="25">
        <v>5.4116999999999997</v>
      </c>
      <c r="G136" s="25">
        <v>2.4645999999999999</v>
      </c>
      <c r="H136" s="25">
        <v>0</v>
      </c>
      <c r="I136" s="26">
        <v>0</v>
      </c>
      <c r="J136" s="25">
        <v>0.43680000000000002</v>
      </c>
      <c r="K136" s="24" t="s">
        <v>1456</v>
      </c>
      <c r="L136" s="23">
        <v>0</v>
      </c>
      <c r="M136" s="23">
        <v>1.7000018478000001</v>
      </c>
      <c r="N136" s="24" t="s">
        <v>1456</v>
      </c>
    </row>
    <row r="137" spans="1:14" x14ac:dyDescent="0.35">
      <c r="A137" s="22" t="s">
        <v>114</v>
      </c>
      <c r="B137" s="22" t="s">
        <v>294</v>
      </c>
      <c r="C137" s="22" t="s">
        <v>385</v>
      </c>
      <c r="D137" s="22" t="s">
        <v>386</v>
      </c>
      <c r="E137" s="25">
        <v>6.6087999999999996</v>
      </c>
      <c r="F137" s="25">
        <v>6.6087999999999996</v>
      </c>
      <c r="G137" s="25">
        <v>2.6591999999999998</v>
      </c>
      <c r="H137" s="25">
        <v>0</v>
      </c>
      <c r="I137" s="26">
        <v>0</v>
      </c>
      <c r="J137" s="25">
        <v>1.95E-2</v>
      </c>
      <c r="K137" s="24" t="s">
        <v>1456</v>
      </c>
      <c r="L137" s="23">
        <v>0</v>
      </c>
      <c r="M137" s="23">
        <v>1.2339002541999999</v>
      </c>
      <c r="N137" s="24" t="s">
        <v>1456</v>
      </c>
    </row>
    <row r="138" spans="1:14" x14ac:dyDescent="0.35">
      <c r="A138" s="22" t="s">
        <v>114</v>
      </c>
      <c r="B138" s="22" t="s">
        <v>294</v>
      </c>
      <c r="C138" s="22" t="s">
        <v>387</v>
      </c>
      <c r="D138" s="22" t="s">
        <v>388</v>
      </c>
      <c r="E138" s="25">
        <v>8.0272000000000006</v>
      </c>
      <c r="F138" s="25">
        <v>8.0272000000000006</v>
      </c>
      <c r="G138" s="25">
        <v>2.56</v>
      </c>
      <c r="H138" s="25">
        <v>0</v>
      </c>
      <c r="I138" s="26">
        <v>0</v>
      </c>
      <c r="J138" s="25">
        <v>3.7999999999999999E-2</v>
      </c>
      <c r="K138" s="24" t="s">
        <v>1457</v>
      </c>
      <c r="L138" s="23">
        <v>500</v>
      </c>
      <c r="M138" s="23">
        <v>1.1457295195999999</v>
      </c>
      <c r="N138" s="24" t="s">
        <v>1456</v>
      </c>
    </row>
    <row r="139" spans="1:14" x14ac:dyDescent="0.35">
      <c r="A139" s="22" t="s">
        <v>114</v>
      </c>
      <c r="B139" s="22" t="s">
        <v>294</v>
      </c>
      <c r="C139" s="22" t="s">
        <v>389</v>
      </c>
      <c r="D139" s="22" t="s">
        <v>390</v>
      </c>
      <c r="E139" s="25">
        <v>8.5090699999999995</v>
      </c>
      <c r="F139" s="25">
        <v>8.5090699999999995</v>
      </c>
      <c r="G139" s="25">
        <v>2.50542</v>
      </c>
      <c r="H139" s="25">
        <v>0</v>
      </c>
      <c r="I139" s="26">
        <v>0</v>
      </c>
      <c r="J139" s="25">
        <v>0.13219700000000001</v>
      </c>
      <c r="K139" s="24" t="s">
        <v>1457</v>
      </c>
      <c r="L139" s="23">
        <v>700</v>
      </c>
      <c r="M139" s="23">
        <v>1.8908729155999999</v>
      </c>
      <c r="N139" s="24" t="s">
        <v>1456</v>
      </c>
    </row>
    <row r="140" spans="1:14" x14ac:dyDescent="0.35">
      <c r="A140" s="22" t="s">
        <v>114</v>
      </c>
      <c r="B140" s="22" t="s">
        <v>294</v>
      </c>
      <c r="C140" s="22" t="s">
        <v>391</v>
      </c>
      <c r="D140" s="22" t="s">
        <v>392</v>
      </c>
      <c r="E140" s="25">
        <v>10.4635</v>
      </c>
      <c r="F140" s="25">
        <v>10.4635</v>
      </c>
      <c r="G140" s="25">
        <v>2.6930999999999998</v>
      </c>
      <c r="H140" s="25">
        <v>0</v>
      </c>
      <c r="I140" s="26">
        <v>0</v>
      </c>
      <c r="J140" s="25">
        <v>0.39910000000000001</v>
      </c>
      <c r="K140" s="24" t="s">
        <v>1457</v>
      </c>
      <c r="L140" s="23">
        <v>500</v>
      </c>
      <c r="M140" s="23">
        <v>1.2630668514000001</v>
      </c>
      <c r="N140" s="24" t="s">
        <v>1456</v>
      </c>
    </row>
    <row r="141" spans="1:14" x14ac:dyDescent="0.35">
      <c r="A141" s="22" t="s">
        <v>114</v>
      </c>
      <c r="B141" s="22" t="s">
        <v>294</v>
      </c>
      <c r="C141" s="22" t="s">
        <v>393</v>
      </c>
      <c r="D141" s="22" t="s">
        <v>394</v>
      </c>
      <c r="E141" s="25">
        <v>7.6502999999999997</v>
      </c>
      <c r="F141" s="25">
        <v>7.6502999999999997</v>
      </c>
      <c r="G141" s="25">
        <v>2.5219999999999998</v>
      </c>
      <c r="H141" s="25">
        <v>0</v>
      </c>
      <c r="I141" s="26">
        <v>0</v>
      </c>
      <c r="J141" s="25">
        <v>9.4500000000000001E-2</v>
      </c>
      <c r="K141" s="24" t="s">
        <v>1457</v>
      </c>
      <c r="L141" s="23">
        <v>450</v>
      </c>
      <c r="M141" s="23">
        <v>2.3350064703000002</v>
      </c>
      <c r="N141" s="24" t="s">
        <v>1456</v>
      </c>
    </row>
    <row r="142" spans="1:14" x14ac:dyDescent="0.35">
      <c r="A142" s="22" t="s">
        <v>114</v>
      </c>
      <c r="B142" s="22" t="s">
        <v>294</v>
      </c>
      <c r="C142" s="22" t="s">
        <v>395</v>
      </c>
      <c r="D142" s="22" t="s">
        <v>396</v>
      </c>
      <c r="E142" s="25">
        <v>7.5750000000000002</v>
      </c>
      <c r="F142" s="25">
        <v>7.5750000000000002</v>
      </c>
      <c r="G142" s="25">
        <v>2.4512100000000001</v>
      </c>
      <c r="H142" s="25">
        <v>0</v>
      </c>
      <c r="I142" s="26">
        <v>0</v>
      </c>
      <c r="J142" s="25">
        <v>0.20702999999999999</v>
      </c>
      <c r="K142" s="24" t="s">
        <v>1457</v>
      </c>
      <c r="L142" s="23">
        <v>350</v>
      </c>
      <c r="M142" s="23">
        <v>1.6514851484999999</v>
      </c>
      <c r="N142" s="24" t="s">
        <v>1456</v>
      </c>
    </row>
    <row r="143" spans="1:14" x14ac:dyDescent="0.35">
      <c r="A143" s="22" t="s">
        <v>114</v>
      </c>
      <c r="B143" s="22" t="s">
        <v>294</v>
      </c>
      <c r="C143" s="22" t="s">
        <v>397</v>
      </c>
      <c r="D143" s="22" t="s">
        <v>398</v>
      </c>
      <c r="E143" s="25">
        <v>12.612299999999999</v>
      </c>
      <c r="F143" s="25">
        <v>12.612299999999999</v>
      </c>
      <c r="G143" s="25">
        <v>2.5922999999999998</v>
      </c>
      <c r="H143" s="25">
        <v>0</v>
      </c>
      <c r="I143" s="26">
        <v>0</v>
      </c>
      <c r="J143" s="25">
        <v>0.442</v>
      </c>
      <c r="K143" s="24" t="s">
        <v>1456</v>
      </c>
      <c r="L143" s="23">
        <v>0</v>
      </c>
      <c r="M143" s="23">
        <v>1.25</v>
      </c>
      <c r="N143" s="24" t="s">
        <v>1456</v>
      </c>
    </row>
    <row r="144" spans="1:14" x14ac:dyDescent="0.35">
      <c r="A144" s="22" t="s">
        <v>114</v>
      </c>
      <c r="B144" s="22" t="s">
        <v>294</v>
      </c>
      <c r="C144" s="22" t="s">
        <v>399</v>
      </c>
      <c r="D144" s="22" t="s">
        <v>400</v>
      </c>
      <c r="E144" s="25">
        <v>10.512840000000001</v>
      </c>
      <c r="F144" s="25">
        <v>10.512840000000001</v>
      </c>
      <c r="G144" s="25">
        <v>2.6601300000000001</v>
      </c>
      <c r="H144" s="25">
        <v>0</v>
      </c>
      <c r="I144" s="26">
        <v>0</v>
      </c>
      <c r="J144" s="25">
        <v>0.22231000000000001</v>
      </c>
      <c r="K144" s="24" t="s">
        <v>1457</v>
      </c>
      <c r="L144" s="23">
        <v>871</v>
      </c>
      <c r="M144" s="23">
        <v>2.0325696956999999</v>
      </c>
      <c r="N144" s="24" t="s">
        <v>1457</v>
      </c>
    </row>
    <row r="145" spans="1:14" x14ac:dyDescent="0.35">
      <c r="A145" s="22" t="s">
        <v>114</v>
      </c>
      <c r="B145" s="22" t="s">
        <v>294</v>
      </c>
      <c r="C145" s="22" t="s">
        <v>401</v>
      </c>
      <c r="D145" s="22" t="s">
        <v>402</v>
      </c>
      <c r="E145" s="25">
        <v>17.302099999999999</v>
      </c>
      <c r="F145" s="25">
        <v>17.302099999999999</v>
      </c>
      <c r="G145" s="25">
        <v>2.5379999999999998</v>
      </c>
      <c r="H145" s="25">
        <v>0</v>
      </c>
      <c r="I145" s="26">
        <v>0</v>
      </c>
      <c r="J145" s="25">
        <v>0.31030000000000002</v>
      </c>
      <c r="K145" s="24" t="s">
        <v>1457</v>
      </c>
      <c r="L145" s="23">
        <v>500</v>
      </c>
      <c r="M145" s="23">
        <v>1.5791204536000001</v>
      </c>
      <c r="N145" s="24" t="s">
        <v>1456</v>
      </c>
    </row>
    <row r="146" spans="1:14" x14ac:dyDescent="0.35">
      <c r="A146" s="22" t="s">
        <v>114</v>
      </c>
      <c r="B146" s="22" t="s">
        <v>294</v>
      </c>
      <c r="C146" s="22" t="s">
        <v>403</v>
      </c>
      <c r="D146" s="22" t="s">
        <v>404</v>
      </c>
      <c r="E146" s="25">
        <v>9.9157399999999996</v>
      </c>
      <c r="F146" s="25">
        <v>9.9157399999999996</v>
      </c>
      <c r="G146" s="25">
        <v>2.5925600000000002</v>
      </c>
      <c r="H146" s="25">
        <v>0</v>
      </c>
      <c r="I146" s="26">
        <v>0</v>
      </c>
      <c r="J146" s="25">
        <v>0.37248999999999999</v>
      </c>
      <c r="K146" s="24" t="s">
        <v>1457</v>
      </c>
      <c r="L146" s="23">
        <v>1000</v>
      </c>
      <c r="M146" s="23">
        <v>2.5026614251999999</v>
      </c>
      <c r="N146" s="24" t="s">
        <v>1456</v>
      </c>
    </row>
    <row r="147" spans="1:14" x14ac:dyDescent="0.35">
      <c r="A147" s="22" t="s">
        <v>114</v>
      </c>
      <c r="B147" s="22" t="s">
        <v>294</v>
      </c>
      <c r="C147" s="22" t="s">
        <v>405</v>
      </c>
      <c r="D147" s="22" t="s">
        <v>406</v>
      </c>
      <c r="E147" s="25">
        <v>8.0860000000000003</v>
      </c>
      <c r="F147" s="25">
        <v>0</v>
      </c>
      <c r="G147" s="25">
        <v>2.6429999999999998</v>
      </c>
      <c r="H147" s="25">
        <v>0</v>
      </c>
      <c r="I147" s="26">
        <v>0</v>
      </c>
      <c r="J147" s="25">
        <v>0.20599999999999999</v>
      </c>
      <c r="K147" s="24" t="s">
        <v>1456</v>
      </c>
      <c r="L147" s="23">
        <v>0</v>
      </c>
      <c r="M147" s="23">
        <v>1.7791244126000001</v>
      </c>
      <c r="N147" s="24" t="s">
        <v>1457</v>
      </c>
    </row>
    <row r="148" spans="1:14" x14ac:dyDescent="0.35">
      <c r="A148" s="22" t="s">
        <v>114</v>
      </c>
      <c r="B148" s="22" t="s">
        <v>294</v>
      </c>
      <c r="C148" s="22" t="s">
        <v>407</v>
      </c>
      <c r="D148" s="22" t="s">
        <v>408</v>
      </c>
      <c r="E148" s="25">
        <v>7.5126480000000004</v>
      </c>
      <c r="F148" s="25">
        <v>35.824098999999997</v>
      </c>
      <c r="G148" s="25">
        <v>2.52529</v>
      </c>
      <c r="H148" s="25">
        <v>0</v>
      </c>
      <c r="I148" s="26">
        <v>234058</v>
      </c>
      <c r="J148" s="25">
        <v>9.4939999999999997E-2</v>
      </c>
      <c r="K148" s="24" t="s">
        <v>1456</v>
      </c>
      <c r="L148" s="23">
        <v>0</v>
      </c>
      <c r="M148" s="23">
        <v>1.0999996272999999</v>
      </c>
      <c r="N148" s="24" t="s">
        <v>1456</v>
      </c>
    </row>
    <row r="149" spans="1:14" x14ac:dyDescent="0.35">
      <c r="A149" s="22" t="s">
        <v>114</v>
      </c>
      <c r="B149" s="22" t="s">
        <v>294</v>
      </c>
      <c r="C149" s="22" t="s">
        <v>409</v>
      </c>
      <c r="D149" s="22" t="s">
        <v>410</v>
      </c>
      <c r="E149" s="25">
        <v>8.0500000000000007</v>
      </c>
      <c r="F149" s="25">
        <v>8.0500000000000007</v>
      </c>
      <c r="G149" s="25">
        <v>2.5910000000000002</v>
      </c>
      <c r="H149" s="25">
        <v>0</v>
      </c>
      <c r="I149" s="26">
        <v>0</v>
      </c>
      <c r="J149" s="25">
        <v>0.39129999999999998</v>
      </c>
      <c r="K149" s="24" t="s">
        <v>1457</v>
      </c>
      <c r="L149" s="23">
        <v>750</v>
      </c>
      <c r="M149" s="23">
        <v>1.6683229814</v>
      </c>
      <c r="N149" s="24" t="s">
        <v>1456</v>
      </c>
    </row>
    <row r="150" spans="1:14" x14ac:dyDescent="0.35">
      <c r="A150" s="22" t="s">
        <v>114</v>
      </c>
      <c r="B150" s="22" t="s">
        <v>294</v>
      </c>
      <c r="C150" s="22" t="s">
        <v>411</v>
      </c>
      <c r="D150" s="22" t="s">
        <v>412</v>
      </c>
      <c r="E150" s="25">
        <v>9.3623093999999991</v>
      </c>
      <c r="F150" s="25">
        <v>9.3623093999999991</v>
      </c>
      <c r="G150" s="25">
        <v>2.48467298</v>
      </c>
      <c r="H150" s="25">
        <v>0</v>
      </c>
      <c r="I150" s="26">
        <v>0</v>
      </c>
      <c r="J150" s="25">
        <v>0.37577411999999999</v>
      </c>
      <c r="K150" s="24" t="s">
        <v>1456</v>
      </c>
      <c r="L150" s="23">
        <v>0</v>
      </c>
      <c r="M150" s="23">
        <v>1.3892594705000001</v>
      </c>
      <c r="N150" s="24" t="s">
        <v>1456</v>
      </c>
    </row>
    <row r="151" spans="1:14" x14ac:dyDescent="0.35">
      <c r="A151" s="22" t="s">
        <v>114</v>
      </c>
      <c r="B151" s="22" t="s">
        <v>294</v>
      </c>
      <c r="C151" s="22" t="s">
        <v>413</v>
      </c>
      <c r="D151" s="22" t="s">
        <v>414</v>
      </c>
      <c r="E151" s="25">
        <v>1</v>
      </c>
      <c r="F151" s="25">
        <v>1</v>
      </c>
      <c r="G151" s="25">
        <v>2.5499999999999998</v>
      </c>
      <c r="H151" s="25">
        <v>0</v>
      </c>
      <c r="I151" s="26">
        <v>0</v>
      </c>
      <c r="J151" s="25">
        <v>0.1449</v>
      </c>
      <c r="K151" s="24" t="s">
        <v>1457</v>
      </c>
      <c r="L151" s="23">
        <v>248</v>
      </c>
      <c r="M151" s="23">
        <v>3</v>
      </c>
      <c r="N151" s="24" t="s">
        <v>1457</v>
      </c>
    </row>
    <row r="152" spans="1:14" x14ac:dyDescent="0.35">
      <c r="A152" s="22" t="s">
        <v>114</v>
      </c>
      <c r="B152" s="22" t="s">
        <v>294</v>
      </c>
      <c r="C152" s="22" t="s">
        <v>415</v>
      </c>
      <c r="D152" s="22" t="s">
        <v>416</v>
      </c>
      <c r="E152" s="25">
        <v>5.399</v>
      </c>
      <c r="F152" s="25">
        <v>5.399</v>
      </c>
      <c r="G152" s="25">
        <v>2.569</v>
      </c>
      <c r="H152" s="25">
        <v>0</v>
      </c>
      <c r="I152" s="26">
        <v>0</v>
      </c>
      <c r="J152" s="25">
        <v>0.122</v>
      </c>
      <c r="K152" s="24" t="s">
        <v>1456</v>
      </c>
      <c r="L152" s="23">
        <v>0</v>
      </c>
      <c r="M152" s="23">
        <v>1.4850898315000001</v>
      </c>
      <c r="N152" s="24" t="s">
        <v>1456</v>
      </c>
    </row>
    <row r="153" spans="1:14" x14ac:dyDescent="0.35">
      <c r="A153" s="22" t="s">
        <v>114</v>
      </c>
      <c r="B153" s="22" t="s">
        <v>294</v>
      </c>
      <c r="C153" s="22" t="s">
        <v>417</v>
      </c>
      <c r="D153" s="22" t="s">
        <v>418</v>
      </c>
      <c r="E153" s="25">
        <v>5.9413999999999998</v>
      </c>
      <c r="F153" s="25">
        <v>5.9413999999999998</v>
      </c>
      <c r="G153" s="25">
        <v>2.7551000000000001</v>
      </c>
      <c r="H153" s="25">
        <v>0</v>
      </c>
      <c r="I153" s="26">
        <v>0</v>
      </c>
      <c r="J153" s="25">
        <v>0.36997000000000002</v>
      </c>
      <c r="K153" s="24" t="s">
        <v>1456</v>
      </c>
      <c r="L153" s="23">
        <v>0</v>
      </c>
      <c r="M153" s="23">
        <v>1.3681118928</v>
      </c>
      <c r="N153" s="24" t="s">
        <v>1457</v>
      </c>
    </row>
    <row r="154" spans="1:14" x14ac:dyDescent="0.35">
      <c r="A154" s="22" t="s">
        <v>114</v>
      </c>
      <c r="B154" s="22" t="s">
        <v>294</v>
      </c>
      <c r="C154" s="22" t="s">
        <v>419</v>
      </c>
      <c r="D154" s="22" t="s">
        <v>420</v>
      </c>
      <c r="E154" s="25">
        <v>6.7773479999999999</v>
      </c>
      <c r="F154" s="25">
        <v>7.0172650000000001</v>
      </c>
      <c r="G154" s="25">
        <v>2.4852653999999998</v>
      </c>
      <c r="H154" s="25">
        <v>0</v>
      </c>
      <c r="I154" s="26">
        <v>0</v>
      </c>
      <c r="J154" s="25">
        <v>0.227773</v>
      </c>
      <c r="K154" s="24" t="s">
        <v>1457</v>
      </c>
      <c r="L154" s="23">
        <v>875</v>
      </c>
      <c r="M154" s="23">
        <v>2.6826451881</v>
      </c>
      <c r="N154" s="24" t="s">
        <v>1457</v>
      </c>
    </row>
    <row r="155" spans="1:14" x14ac:dyDescent="0.35">
      <c r="A155" s="22" t="s">
        <v>114</v>
      </c>
      <c r="B155" s="22" t="s">
        <v>294</v>
      </c>
      <c r="C155" s="22" t="s">
        <v>421</v>
      </c>
      <c r="D155" s="22" t="s">
        <v>422</v>
      </c>
      <c r="E155" s="25">
        <v>14.035500000000001</v>
      </c>
      <c r="F155" s="25">
        <v>14.035500000000001</v>
      </c>
      <c r="G155" s="25">
        <v>2.5718999999999999</v>
      </c>
      <c r="H155" s="25">
        <v>0</v>
      </c>
      <c r="I155" s="26">
        <v>0</v>
      </c>
      <c r="J155" s="25">
        <v>0.56850000000000001</v>
      </c>
      <c r="K155" s="24" t="s">
        <v>1457</v>
      </c>
      <c r="L155" s="23">
        <v>300</v>
      </c>
      <c r="M155" s="23">
        <v>1</v>
      </c>
      <c r="N155" s="24" t="s">
        <v>1456</v>
      </c>
    </row>
    <row r="156" spans="1:14" x14ac:dyDescent="0.35">
      <c r="A156" s="22" t="s">
        <v>114</v>
      </c>
      <c r="B156" s="22" t="s">
        <v>294</v>
      </c>
      <c r="C156" s="22" t="s">
        <v>423</v>
      </c>
      <c r="D156" s="22" t="s">
        <v>424</v>
      </c>
      <c r="E156" s="25">
        <v>9.3637999999999995</v>
      </c>
      <c r="F156" s="25">
        <v>10.6717</v>
      </c>
      <c r="G156" s="25">
        <v>2.6673</v>
      </c>
      <c r="H156" s="25">
        <v>0</v>
      </c>
      <c r="I156" s="26">
        <v>0</v>
      </c>
      <c r="J156" s="25">
        <v>0.48199999999999998</v>
      </c>
      <c r="K156" s="24" t="s">
        <v>1456</v>
      </c>
      <c r="L156" s="23">
        <v>0</v>
      </c>
      <c r="M156" s="23">
        <v>1.9174266857</v>
      </c>
      <c r="N156" s="24" t="s">
        <v>1456</v>
      </c>
    </row>
    <row r="157" spans="1:14" x14ac:dyDescent="0.35">
      <c r="A157" s="22" t="s">
        <v>114</v>
      </c>
      <c r="B157" s="22" t="s">
        <v>294</v>
      </c>
      <c r="C157" s="22" t="s">
        <v>425</v>
      </c>
      <c r="D157" s="22" t="s">
        <v>426</v>
      </c>
      <c r="E157" s="25">
        <v>9.1829999999999998</v>
      </c>
      <c r="F157" s="25">
        <v>9.1829999999999998</v>
      </c>
      <c r="G157" s="25">
        <v>2.4962</v>
      </c>
      <c r="H157" s="25">
        <v>0</v>
      </c>
      <c r="I157" s="26">
        <v>0</v>
      </c>
      <c r="J157" s="25">
        <v>1.8599999999999998E-2</v>
      </c>
      <c r="K157" s="24" t="s">
        <v>1457</v>
      </c>
      <c r="L157" s="23">
        <v>400</v>
      </c>
      <c r="M157" s="23">
        <v>1.3031688991000001</v>
      </c>
      <c r="N157" s="24" t="s">
        <v>1457</v>
      </c>
    </row>
    <row r="158" spans="1:14" x14ac:dyDescent="0.35">
      <c r="A158" s="22" t="s">
        <v>114</v>
      </c>
      <c r="B158" s="22" t="s">
        <v>294</v>
      </c>
      <c r="C158" s="22" t="s">
        <v>427</v>
      </c>
      <c r="D158" s="22" t="s">
        <v>428</v>
      </c>
      <c r="E158" s="25">
        <v>7.0400999999999998</v>
      </c>
      <c r="F158" s="25">
        <v>7.0400999999999998</v>
      </c>
      <c r="G158" s="25">
        <v>2.5992500000000001</v>
      </c>
      <c r="H158" s="25">
        <v>0</v>
      </c>
      <c r="I158" s="26">
        <v>0</v>
      </c>
      <c r="J158" s="25">
        <v>0.14244000000000001</v>
      </c>
      <c r="K158" s="24" t="s">
        <v>1456</v>
      </c>
      <c r="L158" s="23">
        <v>0</v>
      </c>
      <c r="M158" s="23">
        <v>1.2258348603</v>
      </c>
      <c r="N158" s="24" t="s">
        <v>1456</v>
      </c>
    </row>
    <row r="159" spans="1:14" x14ac:dyDescent="0.35">
      <c r="A159" s="22" t="s">
        <v>114</v>
      </c>
      <c r="B159" s="22" t="s">
        <v>294</v>
      </c>
      <c r="C159" s="22" t="s">
        <v>429</v>
      </c>
      <c r="D159" s="22" t="s">
        <v>430</v>
      </c>
      <c r="E159" s="25">
        <v>9.7202999999999999</v>
      </c>
      <c r="F159" s="25">
        <v>9.7202999999999999</v>
      </c>
      <c r="G159" s="25">
        <v>2.6040000000000001</v>
      </c>
      <c r="H159" s="25">
        <v>0</v>
      </c>
      <c r="I159" s="26">
        <v>0</v>
      </c>
      <c r="J159" s="25">
        <v>0.21429999999999999</v>
      </c>
      <c r="K159" s="24" t="s">
        <v>1456</v>
      </c>
      <c r="L159" s="23">
        <v>0</v>
      </c>
      <c r="M159" s="23">
        <v>1.2632223284999999</v>
      </c>
      <c r="N159" s="24" t="s">
        <v>1456</v>
      </c>
    </row>
    <row r="160" spans="1:14" x14ac:dyDescent="0.35">
      <c r="A160" s="22" t="s">
        <v>114</v>
      </c>
      <c r="B160" s="22" t="s">
        <v>294</v>
      </c>
      <c r="C160" s="22" t="s">
        <v>431</v>
      </c>
      <c r="D160" s="22" t="s">
        <v>432</v>
      </c>
      <c r="E160" s="25">
        <v>7.6809000000000003</v>
      </c>
      <c r="F160" s="25">
        <v>7.6809000000000003</v>
      </c>
      <c r="G160" s="25">
        <v>2.7330999999999999</v>
      </c>
      <c r="H160" s="25">
        <v>0</v>
      </c>
      <c r="I160" s="26">
        <v>15000</v>
      </c>
      <c r="J160" s="25">
        <v>0.1019</v>
      </c>
      <c r="K160" s="24" t="s">
        <v>1456</v>
      </c>
      <c r="L160" s="23">
        <v>0</v>
      </c>
      <c r="M160" s="23">
        <v>1.3050553972000001</v>
      </c>
      <c r="N160" s="24" t="s">
        <v>1457</v>
      </c>
    </row>
    <row r="161" spans="1:14" x14ac:dyDescent="0.35">
      <c r="A161" s="22" t="s">
        <v>114</v>
      </c>
      <c r="B161" s="22" t="s">
        <v>294</v>
      </c>
      <c r="C161" s="22" t="s">
        <v>433</v>
      </c>
      <c r="D161" s="22" t="s">
        <v>434</v>
      </c>
      <c r="E161" s="25">
        <v>8.6677599999999995</v>
      </c>
      <c r="F161" s="25">
        <v>8.6677599999999995</v>
      </c>
      <c r="G161" s="25">
        <v>2.6951999999999998</v>
      </c>
      <c r="H161" s="25">
        <v>0</v>
      </c>
      <c r="I161" s="26">
        <v>0</v>
      </c>
      <c r="J161" s="25">
        <v>0.22056999999999999</v>
      </c>
      <c r="K161" s="24" t="s">
        <v>1457</v>
      </c>
      <c r="L161" s="23">
        <v>500</v>
      </c>
      <c r="M161" s="23">
        <v>1.8075904271000001</v>
      </c>
      <c r="N161" s="24" t="s">
        <v>1456</v>
      </c>
    </row>
    <row r="162" spans="1:14" x14ac:dyDescent="0.35">
      <c r="A162" s="22" t="s">
        <v>114</v>
      </c>
      <c r="B162" s="22" t="s">
        <v>294</v>
      </c>
      <c r="C162" s="22" t="s">
        <v>435</v>
      </c>
      <c r="D162" s="22" t="s">
        <v>436</v>
      </c>
      <c r="E162" s="25">
        <v>14.7</v>
      </c>
      <c r="F162" s="25">
        <v>14.7</v>
      </c>
      <c r="G162" s="25">
        <v>3.6291000000000002</v>
      </c>
      <c r="H162" s="25">
        <v>0</v>
      </c>
      <c r="I162" s="26">
        <v>0</v>
      </c>
      <c r="J162" s="25">
        <v>0.30030000000000001</v>
      </c>
      <c r="K162" s="24" t="s">
        <v>1456</v>
      </c>
      <c r="L162" s="23">
        <v>0</v>
      </c>
      <c r="M162" s="23">
        <v>1</v>
      </c>
      <c r="N162" s="24" t="s">
        <v>1456</v>
      </c>
    </row>
    <row r="163" spans="1:14" x14ac:dyDescent="0.35">
      <c r="A163" s="22" t="s">
        <v>114</v>
      </c>
      <c r="B163" s="22" t="s">
        <v>294</v>
      </c>
      <c r="C163" s="22" t="s">
        <v>437</v>
      </c>
      <c r="D163" s="22" t="s">
        <v>438</v>
      </c>
      <c r="E163" s="25">
        <v>8.2071500000000004</v>
      </c>
      <c r="F163" s="25">
        <v>8.2071500000000004</v>
      </c>
      <c r="G163" s="25">
        <v>2.4310900000000002</v>
      </c>
      <c r="H163" s="25">
        <v>0</v>
      </c>
      <c r="I163" s="26">
        <v>0</v>
      </c>
      <c r="J163" s="25">
        <v>0.35165999999999997</v>
      </c>
      <c r="K163" s="24" t="s">
        <v>1457</v>
      </c>
      <c r="L163" s="23">
        <v>950</v>
      </c>
      <c r="M163" s="23">
        <v>1.523062208</v>
      </c>
      <c r="N163" s="24" t="s">
        <v>1456</v>
      </c>
    </row>
    <row r="164" spans="1:14" x14ac:dyDescent="0.35">
      <c r="A164" s="22" t="s">
        <v>114</v>
      </c>
      <c r="B164" s="22" t="s">
        <v>294</v>
      </c>
      <c r="C164" s="22" t="s">
        <v>439</v>
      </c>
      <c r="D164" s="22" t="s">
        <v>440</v>
      </c>
      <c r="E164" s="25">
        <v>5.2149999999999999</v>
      </c>
      <c r="F164" s="25">
        <v>33.0595</v>
      </c>
      <c r="G164" s="25">
        <v>2.3714</v>
      </c>
      <c r="H164" s="25">
        <v>0</v>
      </c>
      <c r="I164" s="26">
        <v>0</v>
      </c>
      <c r="J164" s="25">
        <v>0.1013</v>
      </c>
      <c r="K164" s="24" t="s">
        <v>1456</v>
      </c>
      <c r="L164" s="23">
        <v>0</v>
      </c>
      <c r="M164" s="23">
        <v>2.4968552253</v>
      </c>
      <c r="N164" s="24" t="s">
        <v>1456</v>
      </c>
    </row>
    <row r="165" spans="1:14" x14ac:dyDescent="0.35">
      <c r="A165" s="22" t="s">
        <v>114</v>
      </c>
      <c r="B165" s="22" t="s">
        <v>294</v>
      </c>
      <c r="C165" s="22" t="s">
        <v>441</v>
      </c>
      <c r="D165" s="22" t="s">
        <v>442</v>
      </c>
      <c r="E165" s="25">
        <v>9.1847999999999992</v>
      </c>
      <c r="F165" s="25">
        <v>9.1847999999999992</v>
      </c>
      <c r="G165" s="25">
        <v>2.4988000000000001</v>
      </c>
      <c r="H165" s="25">
        <v>0</v>
      </c>
      <c r="I165" s="26">
        <v>0</v>
      </c>
      <c r="J165" s="25">
        <v>9.8599999999999993E-2</v>
      </c>
      <c r="K165" s="24" t="s">
        <v>1457</v>
      </c>
      <c r="L165" s="23">
        <v>300</v>
      </c>
      <c r="M165" s="23">
        <v>1.05</v>
      </c>
      <c r="N165" s="24" t="s">
        <v>1457</v>
      </c>
    </row>
    <row r="166" spans="1:14" x14ac:dyDescent="0.35">
      <c r="A166" s="22" t="s">
        <v>114</v>
      </c>
      <c r="B166" s="22" t="s">
        <v>294</v>
      </c>
      <c r="C166" s="22" t="s">
        <v>443</v>
      </c>
      <c r="D166" s="22" t="s">
        <v>444</v>
      </c>
      <c r="E166" s="25">
        <v>7.6665599999999996</v>
      </c>
      <c r="F166" s="25">
        <v>7.6665599999999996</v>
      </c>
      <c r="G166" s="25">
        <v>2.5797500000000002</v>
      </c>
      <c r="H166" s="25">
        <v>0</v>
      </c>
      <c r="I166" s="26">
        <v>0</v>
      </c>
      <c r="J166" s="25">
        <v>0.10135</v>
      </c>
      <c r="K166" s="24" t="s">
        <v>1456</v>
      </c>
      <c r="L166" s="23">
        <v>0</v>
      </c>
      <c r="M166" s="23">
        <v>1.2692563549</v>
      </c>
      <c r="N166" s="24" t="s">
        <v>1457</v>
      </c>
    </row>
    <row r="167" spans="1:14" x14ac:dyDescent="0.35">
      <c r="A167" s="22" t="s">
        <v>114</v>
      </c>
      <c r="B167" s="22" t="s">
        <v>294</v>
      </c>
      <c r="C167" s="22" t="s">
        <v>445</v>
      </c>
      <c r="D167" s="22" t="s">
        <v>446</v>
      </c>
      <c r="E167" s="25">
        <v>9.2718000000000007</v>
      </c>
      <c r="F167" s="25">
        <v>9.2718000000000007</v>
      </c>
      <c r="G167" s="25">
        <v>2.782</v>
      </c>
      <c r="H167" s="25">
        <v>0</v>
      </c>
      <c r="I167" s="26">
        <v>0</v>
      </c>
      <c r="J167" s="25">
        <v>9.0999999999999998E-2</v>
      </c>
      <c r="K167" s="24" t="s">
        <v>1456</v>
      </c>
      <c r="L167" s="23">
        <v>0</v>
      </c>
      <c r="M167" s="23">
        <v>1.21</v>
      </c>
      <c r="N167" s="24" t="s">
        <v>1457</v>
      </c>
    </row>
    <row r="168" spans="1:14" x14ac:dyDescent="0.35">
      <c r="A168" s="22" t="s">
        <v>114</v>
      </c>
      <c r="B168" s="22" t="s">
        <v>294</v>
      </c>
      <c r="C168" s="22" t="s">
        <v>447</v>
      </c>
      <c r="D168" s="22" t="s">
        <v>448</v>
      </c>
      <c r="E168" s="25">
        <v>8.5857004999999997</v>
      </c>
      <c r="F168" s="25">
        <v>8.5857004999999997</v>
      </c>
      <c r="G168" s="25">
        <v>2.5695046000000001</v>
      </c>
      <c r="H168" s="25">
        <v>0</v>
      </c>
      <c r="I168" s="26">
        <v>0</v>
      </c>
      <c r="J168" s="25">
        <v>0.1298185</v>
      </c>
      <c r="K168" s="24" t="s">
        <v>1457</v>
      </c>
      <c r="L168" s="23">
        <v>900</v>
      </c>
      <c r="M168" s="23">
        <v>1.1069124529000001</v>
      </c>
      <c r="N168" s="24" t="s">
        <v>1456</v>
      </c>
    </row>
    <row r="169" spans="1:14" x14ac:dyDescent="0.35">
      <c r="A169" s="22" t="s">
        <v>114</v>
      </c>
      <c r="B169" s="22" t="s">
        <v>294</v>
      </c>
      <c r="C169" s="22" t="s">
        <v>449</v>
      </c>
      <c r="D169" s="22" t="s">
        <v>450</v>
      </c>
      <c r="E169" s="25">
        <v>7.5777000000000001</v>
      </c>
      <c r="F169" s="25">
        <v>7.5777000000000001</v>
      </c>
      <c r="G169" s="25">
        <v>2.5207000000000002</v>
      </c>
      <c r="H169" s="25">
        <v>0</v>
      </c>
      <c r="I169" s="26">
        <v>0</v>
      </c>
      <c r="J169" s="25">
        <v>4.7500000000000001E-2</v>
      </c>
      <c r="K169" s="24" t="s">
        <v>1456</v>
      </c>
      <c r="L169" s="23">
        <v>0</v>
      </c>
      <c r="M169" s="23">
        <v>2.1515763358000002</v>
      </c>
      <c r="N169" s="24" t="s">
        <v>1457</v>
      </c>
    </row>
    <row r="170" spans="1:14" x14ac:dyDescent="0.35">
      <c r="A170" s="22" t="s">
        <v>114</v>
      </c>
      <c r="B170" s="22" t="s">
        <v>294</v>
      </c>
      <c r="C170" s="22" t="s">
        <v>451</v>
      </c>
      <c r="D170" s="22" t="s">
        <v>452</v>
      </c>
      <c r="E170" s="25">
        <v>8.9731000000000005</v>
      </c>
      <c r="F170" s="25">
        <v>8.9731000000000005</v>
      </c>
      <c r="G170" s="25">
        <v>2.6505999999999998</v>
      </c>
      <c r="H170" s="25">
        <v>0</v>
      </c>
      <c r="I170" s="26">
        <v>0</v>
      </c>
      <c r="J170" s="25">
        <v>0.36049999999999999</v>
      </c>
      <c r="K170" s="24" t="s">
        <v>1456</v>
      </c>
      <c r="L170" s="23">
        <v>0</v>
      </c>
      <c r="M170" s="23">
        <v>1.4532212948000001</v>
      </c>
      <c r="N170" s="24" t="s">
        <v>1456</v>
      </c>
    </row>
    <row r="171" spans="1:14" x14ac:dyDescent="0.35">
      <c r="A171" s="22" t="s">
        <v>114</v>
      </c>
      <c r="B171" s="22" t="s">
        <v>294</v>
      </c>
      <c r="C171" s="22" t="s">
        <v>453</v>
      </c>
      <c r="D171" s="22" t="s">
        <v>454</v>
      </c>
      <c r="E171" s="25">
        <v>9.7707899999999999</v>
      </c>
      <c r="F171" s="25">
        <v>24.085570000000001</v>
      </c>
      <c r="G171" s="25">
        <v>2.9147699999999999</v>
      </c>
      <c r="H171" s="25">
        <v>0</v>
      </c>
      <c r="I171" s="26">
        <v>2000</v>
      </c>
      <c r="J171" s="25">
        <v>0.73577000000000004</v>
      </c>
      <c r="K171" s="24" t="s">
        <v>1457</v>
      </c>
      <c r="L171" s="23">
        <v>400</v>
      </c>
      <c r="M171" s="23">
        <v>1.696617469</v>
      </c>
      <c r="N171" s="24" t="s">
        <v>1456</v>
      </c>
    </row>
    <row r="172" spans="1:14" x14ac:dyDescent="0.35">
      <c r="A172" s="22" t="s">
        <v>114</v>
      </c>
      <c r="B172" s="22" t="s">
        <v>294</v>
      </c>
      <c r="C172" s="22" t="s">
        <v>455</v>
      </c>
      <c r="D172" s="22" t="s">
        <v>456</v>
      </c>
      <c r="E172" s="25">
        <v>13.75</v>
      </c>
      <c r="F172" s="25">
        <v>13.75</v>
      </c>
      <c r="G172" s="25">
        <v>2.6585000000000001</v>
      </c>
      <c r="H172" s="25">
        <v>0</v>
      </c>
      <c r="I172" s="26">
        <v>0</v>
      </c>
      <c r="J172" s="25">
        <v>4.7100000000000003E-2</v>
      </c>
      <c r="K172" s="24" t="s">
        <v>1457</v>
      </c>
      <c r="L172" s="23">
        <v>1000</v>
      </c>
      <c r="M172" s="23">
        <v>1.3090909091</v>
      </c>
      <c r="N172" s="24" t="s">
        <v>1456</v>
      </c>
    </row>
    <row r="173" spans="1:14" x14ac:dyDescent="0.35">
      <c r="A173" s="22" t="s">
        <v>114</v>
      </c>
      <c r="B173" s="22" t="s">
        <v>294</v>
      </c>
      <c r="C173" s="22" t="s">
        <v>457</v>
      </c>
      <c r="D173" s="22" t="s">
        <v>458</v>
      </c>
      <c r="E173" s="25">
        <v>7.585</v>
      </c>
      <c r="F173" s="25">
        <v>7.585</v>
      </c>
      <c r="G173" s="25">
        <v>2.6779999999999999</v>
      </c>
      <c r="H173" s="25">
        <v>0</v>
      </c>
      <c r="I173" s="26">
        <v>0</v>
      </c>
      <c r="J173" s="25">
        <v>0.22639999999999999</v>
      </c>
      <c r="K173" s="24" t="s">
        <v>1456</v>
      </c>
      <c r="L173" s="23">
        <v>0</v>
      </c>
      <c r="M173" s="23">
        <v>2.1359261700999999</v>
      </c>
      <c r="N173" s="24" t="s">
        <v>1456</v>
      </c>
    </row>
    <row r="174" spans="1:14" x14ac:dyDescent="0.35">
      <c r="A174" s="22" t="s">
        <v>114</v>
      </c>
      <c r="B174" s="22" t="s">
        <v>294</v>
      </c>
      <c r="C174" s="22" t="s">
        <v>459</v>
      </c>
      <c r="D174" s="22" t="s">
        <v>460</v>
      </c>
      <c r="E174" s="25">
        <v>6.5465</v>
      </c>
      <c r="F174" s="25">
        <v>6.5465</v>
      </c>
      <c r="G174" s="25">
        <v>2.5200999999999998</v>
      </c>
      <c r="H174" s="25">
        <v>0</v>
      </c>
      <c r="I174" s="26">
        <v>0</v>
      </c>
      <c r="J174" s="25">
        <v>0.2492</v>
      </c>
      <c r="K174" s="24" t="s">
        <v>1456</v>
      </c>
      <c r="L174" s="23">
        <v>0</v>
      </c>
      <c r="M174" s="23">
        <v>0.88</v>
      </c>
      <c r="N174" s="24" t="s">
        <v>1456</v>
      </c>
    </row>
    <row r="175" spans="1:14" x14ac:dyDescent="0.35">
      <c r="A175" s="22" t="s">
        <v>114</v>
      </c>
      <c r="B175" s="22" t="s">
        <v>294</v>
      </c>
      <c r="C175" s="22" t="s">
        <v>461</v>
      </c>
      <c r="D175" s="22" t="s">
        <v>462</v>
      </c>
      <c r="E175" s="25">
        <v>6.8380000000000001</v>
      </c>
      <c r="F175" s="25">
        <v>6.8380000000000001</v>
      </c>
      <c r="G175" s="25">
        <v>2.4828000000000001</v>
      </c>
      <c r="H175" s="25">
        <v>0</v>
      </c>
      <c r="I175" s="26">
        <v>0</v>
      </c>
      <c r="J175" s="25">
        <v>0.44409999999999999</v>
      </c>
      <c r="K175" s="24" t="s">
        <v>1456</v>
      </c>
      <c r="L175" s="23">
        <v>0</v>
      </c>
      <c r="M175" s="23">
        <v>1.3157063469000001</v>
      </c>
      <c r="N175" s="24" t="s">
        <v>1456</v>
      </c>
    </row>
    <row r="176" spans="1:14" x14ac:dyDescent="0.35">
      <c r="A176" s="22" t="s">
        <v>114</v>
      </c>
      <c r="B176" s="22" t="s">
        <v>294</v>
      </c>
      <c r="C176" s="22" t="s">
        <v>463</v>
      </c>
      <c r="D176" s="22" t="s">
        <v>464</v>
      </c>
      <c r="E176" s="25">
        <v>6.2880000000000003</v>
      </c>
      <c r="F176" s="25">
        <v>6.2880000000000003</v>
      </c>
      <c r="G176" s="25">
        <v>2.532</v>
      </c>
      <c r="H176" s="25">
        <v>0</v>
      </c>
      <c r="I176" s="26">
        <v>0</v>
      </c>
      <c r="J176" s="25">
        <v>5.2999999999999999E-2</v>
      </c>
      <c r="K176" s="24" t="s">
        <v>1456</v>
      </c>
      <c r="L176" s="23">
        <v>0</v>
      </c>
      <c r="M176" s="23">
        <v>1.1836832061</v>
      </c>
      <c r="N176" s="24" t="s">
        <v>1456</v>
      </c>
    </row>
    <row r="177" spans="1:14" x14ac:dyDescent="0.35">
      <c r="A177" s="22" t="s">
        <v>114</v>
      </c>
      <c r="B177" s="22" t="s">
        <v>294</v>
      </c>
      <c r="C177" s="22" t="s">
        <v>465</v>
      </c>
      <c r="D177" s="22" t="s">
        <v>466</v>
      </c>
      <c r="E177" s="25">
        <v>6.452</v>
      </c>
      <c r="F177" s="25">
        <v>6.452</v>
      </c>
      <c r="G177" s="25">
        <v>2.6160000000000001</v>
      </c>
      <c r="H177" s="25">
        <v>0</v>
      </c>
      <c r="I177" s="26">
        <v>0</v>
      </c>
      <c r="J177" s="25">
        <v>7.3999999999999996E-2</v>
      </c>
      <c r="K177" s="24" t="s">
        <v>1457</v>
      </c>
      <c r="L177" s="23">
        <v>50</v>
      </c>
      <c r="M177" s="23">
        <v>1.2078425293999999</v>
      </c>
      <c r="N177" s="24" t="s">
        <v>1457</v>
      </c>
    </row>
    <row r="178" spans="1:14" x14ac:dyDescent="0.35">
      <c r="A178" s="22" t="s">
        <v>114</v>
      </c>
      <c r="B178" s="22" t="s">
        <v>294</v>
      </c>
      <c r="C178" s="22" t="s">
        <v>467</v>
      </c>
      <c r="D178" s="22" t="s">
        <v>468</v>
      </c>
      <c r="E178" s="25">
        <v>8.3879999999999999</v>
      </c>
      <c r="F178" s="25">
        <v>8.3879999999999999</v>
      </c>
      <c r="G178" s="25">
        <v>2.4990000000000001</v>
      </c>
      <c r="H178" s="25">
        <v>0</v>
      </c>
      <c r="I178" s="26">
        <v>0</v>
      </c>
      <c r="J178" s="25">
        <v>0.38100000000000001</v>
      </c>
      <c r="K178" s="24" t="s">
        <v>1456</v>
      </c>
      <c r="L178" s="23">
        <v>0</v>
      </c>
      <c r="M178" s="23">
        <v>1.4756795422</v>
      </c>
      <c r="N178" s="24" t="s">
        <v>1456</v>
      </c>
    </row>
    <row r="179" spans="1:14" x14ac:dyDescent="0.35">
      <c r="A179" s="22" t="s">
        <v>114</v>
      </c>
      <c r="B179" s="22" t="s">
        <v>294</v>
      </c>
      <c r="C179" s="22" t="s">
        <v>469</v>
      </c>
      <c r="D179" s="22" t="s">
        <v>470</v>
      </c>
      <c r="E179" s="25">
        <v>14.58</v>
      </c>
      <c r="F179" s="25">
        <v>0</v>
      </c>
      <c r="G179" s="25">
        <v>2.871985</v>
      </c>
      <c r="H179" s="25">
        <v>0</v>
      </c>
      <c r="I179" s="26">
        <v>0</v>
      </c>
      <c r="J179" s="25">
        <v>0.135544</v>
      </c>
      <c r="K179" s="24" t="s">
        <v>1457</v>
      </c>
      <c r="L179" s="23">
        <v>750</v>
      </c>
      <c r="M179" s="23">
        <v>1.7414266117999999</v>
      </c>
      <c r="N179" s="24" t="s">
        <v>1456</v>
      </c>
    </row>
    <row r="180" spans="1:14" x14ac:dyDescent="0.35">
      <c r="A180" s="22" t="s">
        <v>114</v>
      </c>
      <c r="B180" s="22" t="s">
        <v>294</v>
      </c>
      <c r="C180" s="22" t="s">
        <v>471</v>
      </c>
      <c r="D180" s="22" t="s">
        <v>472</v>
      </c>
      <c r="E180" s="25">
        <v>6.2952000000000004</v>
      </c>
      <c r="F180" s="25">
        <v>6.2952000000000004</v>
      </c>
      <c r="G180" s="25">
        <v>2.5914999999999999</v>
      </c>
      <c r="H180" s="25">
        <v>0</v>
      </c>
      <c r="I180" s="26">
        <v>0</v>
      </c>
      <c r="J180" s="25">
        <v>0.12709999999999999</v>
      </c>
      <c r="K180" s="24" t="s">
        <v>1456</v>
      </c>
      <c r="L180" s="23">
        <v>0</v>
      </c>
      <c r="M180" s="23">
        <v>1.7035519126000001</v>
      </c>
      <c r="N180" s="24" t="s">
        <v>1456</v>
      </c>
    </row>
    <row r="181" spans="1:14" x14ac:dyDescent="0.35">
      <c r="A181" s="22" t="s">
        <v>114</v>
      </c>
      <c r="B181" s="22" t="s">
        <v>294</v>
      </c>
      <c r="C181" s="22" t="s">
        <v>473</v>
      </c>
      <c r="D181" s="22" t="s">
        <v>474</v>
      </c>
      <c r="E181" s="25">
        <v>7.8552</v>
      </c>
      <c r="F181" s="25">
        <v>7.8552</v>
      </c>
      <c r="G181" s="25">
        <v>2.3481000000000001</v>
      </c>
      <c r="H181" s="25">
        <v>0</v>
      </c>
      <c r="I181" s="26">
        <v>0</v>
      </c>
      <c r="J181" s="25">
        <v>0.1037</v>
      </c>
      <c r="K181" s="24" t="s">
        <v>1456</v>
      </c>
      <c r="L181" s="23">
        <v>0</v>
      </c>
      <c r="M181" s="23">
        <v>1.5690370709999999</v>
      </c>
      <c r="N181" s="24" t="s">
        <v>1457</v>
      </c>
    </row>
    <row r="182" spans="1:14" x14ac:dyDescent="0.35">
      <c r="A182" s="22" t="s">
        <v>114</v>
      </c>
      <c r="B182" s="22" t="s">
        <v>294</v>
      </c>
      <c r="C182" s="22" t="s">
        <v>475</v>
      </c>
      <c r="D182" s="22" t="s">
        <v>476</v>
      </c>
      <c r="E182" s="25">
        <v>10.1259</v>
      </c>
      <c r="F182" s="25">
        <v>1.01259E-2</v>
      </c>
      <c r="G182" s="25">
        <v>2.5760000000000001</v>
      </c>
      <c r="H182" s="25">
        <v>0.11600000000000001</v>
      </c>
      <c r="I182" s="26">
        <v>0</v>
      </c>
      <c r="J182" s="25">
        <v>2.69E-2</v>
      </c>
      <c r="K182" s="24" t="s">
        <v>1456</v>
      </c>
      <c r="L182" s="23">
        <v>0</v>
      </c>
      <c r="M182" s="23">
        <v>1.9158692067</v>
      </c>
      <c r="N182" s="24" t="s">
        <v>1457</v>
      </c>
    </row>
    <row r="183" spans="1:14" x14ac:dyDescent="0.35">
      <c r="A183" s="22" t="s">
        <v>114</v>
      </c>
      <c r="B183" s="22" t="s">
        <v>294</v>
      </c>
      <c r="C183" s="22" t="s">
        <v>477</v>
      </c>
      <c r="D183" s="22" t="s">
        <v>478</v>
      </c>
      <c r="E183" s="25">
        <v>10.3186</v>
      </c>
      <c r="F183" s="25">
        <v>10.3186</v>
      </c>
      <c r="G183" s="25">
        <v>2.6198999999999999</v>
      </c>
      <c r="H183" s="25">
        <v>0</v>
      </c>
      <c r="I183" s="26">
        <v>0</v>
      </c>
      <c r="J183" s="25">
        <v>3.7999999999999999E-2</v>
      </c>
      <c r="K183" s="24" t="s">
        <v>1456</v>
      </c>
      <c r="L183" s="23">
        <v>400</v>
      </c>
      <c r="M183" s="23">
        <v>1.24</v>
      </c>
      <c r="N183" s="24" t="s">
        <v>1456</v>
      </c>
    </row>
    <row r="184" spans="1:14" x14ac:dyDescent="0.35">
      <c r="A184" s="22" t="s">
        <v>114</v>
      </c>
      <c r="B184" s="22" t="s">
        <v>294</v>
      </c>
      <c r="C184" s="22" t="s">
        <v>479</v>
      </c>
      <c r="D184" s="22" t="s">
        <v>480</v>
      </c>
      <c r="E184" s="25">
        <v>9.4438999999999993</v>
      </c>
      <c r="F184" s="25">
        <v>9.4438999999999993</v>
      </c>
      <c r="G184" s="25">
        <v>2.867</v>
      </c>
      <c r="H184" s="25">
        <v>0</v>
      </c>
      <c r="I184" s="26">
        <v>0</v>
      </c>
      <c r="J184" s="25">
        <v>0.41880000000000001</v>
      </c>
      <c r="K184" s="24" t="s">
        <v>1456</v>
      </c>
      <c r="L184" s="23">
        <v>0</v>
      </c>
      <c r="M184" s="23">
        <v>1.81</v>
      </c>
      <c r="N184" s="24" t="s">
        <v>1456</v>
      </c>
    </row>
    <row r="185" spans="1:14" x14ac:dyDescent="0.35">
      <c r="A185" s="22" t="s">
        <v>114</v>
      </c>
      <c r="B185" s="22" t="s">
        <v>294</v>
      </c>
      <c r="C185" s="22" t="s">
        <v>481</v>
      </c>
      <c r="D185" s="22" t="s">
        <v>482</v>
      </c>
      <c r="E185" s="25">
        <v>11.5</v>
      </c>
      <c r="F185" s="25">
        <v>11.5</v>
      </c>
      <c r="G185" s="25">
        <v>2.6657999999999999</v>
      </c>
      <c r="H185" s="25">
        <v>0</v>
      </c>
      <c r="I185" s="26">
        <v>5000</v>
      </c>
      <c r="J185" s="25">
        <v>0</v>
      </c>
      <c r="K185" s="24" t="s">
        <v>1457</v>
      </c>
      <c r="L185" s="23">
        <v>100</v>
      </c>
      <c r="M185" s="23">
        <v>2.0434782609000002</v>
      </c>
      <c r="N185" s="24" t="s">
        <v>1456</v>
      </c>
    </row>
    <row r="186" spans="1:14" x14ac:dyDescent="0.35">
      <c r="A186" s="22" t="s">
        <v>114</v>
      </c>
      <c r="B186" s="22" t="s">
        <v>294</v>
      </c>
      <c r="C186" s="22" t="s">
        <v>483</v>
      </c>
      <c r="D186" s="22" t="s">
        <v>484</v>
      </c>
      <c r="E186" s="25">
        <v>7.6666600000000003</v>
      </c>
      <c r="F186" s="25">
        <v>7.6666600000000003</v>
      </c>
      <c r="G186" s="25">
        <v>2.5499999999999998</v>
      </c>
      <c r="H186" s="25">
        <v>0</v>
      </c>
      <c r="I186" s="26">
        <v>0</v>
      </c>
      <c r="J186" s="25">
        <v>1.221E-2</v>
      </c>
      <c r="K186" s="24" t="s">
        <v>1456</v>
      </c>
      <c r="L186" s="23">
        <v>0</v>
      </c>
      <c r="M186" s="23">
        <v>1.0669561452</v>
      </c>
      <c r="N186" s="24" t="s">
        <v>1456</v>
      </c>
    </row>
    <row r="187" spans="1:14" x14ac:dyDescent="0.35">
      <c r="A187" s="22" t="s">
        <v>114</v>
      </c>
      <c r="B187" s="22" t="s">
        <v>294</v>
      </c>
      <c r="C187" s="22" t="s">
        <v>485</v>
      </c>
      <c r="D187" s="22" t="s">
        <v>486</v>
      </c>
      <c r="E187" s="25">
        <v>10.54</v>
      </c>
      <c r="F187" s="25">
        <v>23.75</v>
      </c>
      <c r="G187" s="25">
        <v>2.5499999999999998</v>
      </c>
      <c r="H187" s="25">
        <v>0</v>
      </c>
      <c r="I187" s="26">
        <v>0</v>
      </c>
      <c r="J187" s="25">
        <v>0</v>
      </c>
      <c r="K187" s="24" t="s">
        <v>1457</v>
      </c>
      <c r="L187" s="23">
        <v>650</v>
      </c>
      <c r="M187" s="23">
        <v>2.2533206831000001</v>
      </c>
      <c r="N187" s="24" t="s">
        <v>1456</v>
      </c>
    </row>
    <row r="188" spans="1:14" x14ac:dyDescent="0.35">
      <c r="A188" s="22" t="s">
        <v>114</v>
      </c>
      <c r="B188" s="22" t="s">
        <v>294</v>
      </c>
      <c r="C188" s="22" t="s">
        <v>487</v>
      </c>
      <c r="D188" s="22" t="s">
        <v>488</v>
      </c>
      <c r="E188" s="25">
        <v>8.5</v>
      </c>
      <c r="F188" s="25">
        <v>8.5</v>
      </c>
      <c r="G188" s="25">
        <v>2.9216000000000002</v>
      </c>
      <c r="H188" s="25">
        <v>0</v>
      </c>
      <c r="I188" s="26">
        <v>0</v>
      </c>
      <c r="J188" s="25">
        <v>0.31269999999999998</v>
      </c>
      <c r="K188" s="24" t="s">
        <v>1456</v>
      </c>
      <c r="L188" s="23">
        <v>0</v>
      </c>
      <c r="M188" s="23">
        <v>1.8294470588</v>
      </c>
      <c r="N188" s="24" t="s">
        <v>1456</v>
      </c>
    </row>
    <row r="189" spans="1:14" x14ac:dyDescent="0.35">
      <c r="A189" s="22" t="s">
        <v>114</v>
      </c>
      <c r="B189" s="22" t="s">
        <v>294</v>
      </c>
      <c r="C189" s="22" t="s">
        <v>489</v>
      </c>
      <c r="D189" s="22" t="s">
        <v>490</v>
      </c>
      <c r="E189" s="25">
        <v>7.7148000000000003</v>
      </c>
      <c r="F189" s="25">
        <v>17.223600000000001</v>
      </c>
      <c r="G189" s="25">
        <v>2.5861999999999998</v>
      </c>
      <c r="H189" s="25">
        <v>0</v>
      </c>
      <c r="I189" s="26">
        <v>0</v>
      </c>
      <c r="J189" s="25">
        <v>0.1091</v>
      </c>
      <c r="K189" s="24" t="s">
        <v>1457</v>
      </c>
      <c r="L189" s="23">
        <v>500</v>
      </c>
      <c r="M189" s="23">
        <v>2.2325400529000001</v>
      </c>
      <c r="N189" s="24" t="s">
        <v>1456</v>
      </c>
    </row>
    <row r="190" spans="1:14" x14ac:dyDescent="0.35">
      <c r="A190" s="22" t="s">
        <v>114</v>
      </c>
      <c r="B190" s="22" t="s">
        <v>294</v>
      </c>
      <c r="C190" s="22" t="s">
        <v>491</v>
      </c>
      <c r="D190" s="22" t="s">
        <v>492</v>
      </c>
      <c r="E190" s="25">
        <v>8.9812999999999992</v>
      </c>
      <c r="F190" s="25">
        <v>8.9812999999999992</v>
      </c>
      <c r="G190" s="25">
        <v>2.7648999999999999</v>
      </c>
      <c r="H190" s="25">
        <v>0</v>
      </c>
      <c r="I190" s="26">
        <v>0</v>
      </c>
      <c r="J190" s="25">
        <v>0.1542</v>
      </c>
      <c r="K190" s="24" t="s">
        <v>1456</v>
      </c>
      <c r="L190" s="23">
        <v>0</v>
      </c>
      <c r="M190" s="23">
        <v>2.3507287363999998</v>
      </c>
      <c r="N190" s="24" t="s">
        <v>1456</v>
      </c>
    </row>
    <row r="191" spans="1:14" x14ac:dyDescent="0.35">
      <c r="A191" s="22" t="s">
        <v>114</v>
      </c>
      <c r="B191" s="22" t="s">
        <v>294</v>
      </c>
      <c r="C191" s="22" t="s">
        <v>493</v>
      </c>
      <c r="D191" s="22" t="s">
        <v>494</v>
      </c>
      <c r="E191" s="25">
        <v>7.7930999999999999</v>
      </c>
      <c r="F191" s="25">
        <v>7.7930999999999999</v>
      </c>
      <c r="G191" s="25">
        <v>2.7343000000000002</v>
      </c>
      <c r="H191" s="25">
        <v>0</v>
      </c>
      <c r="I191" s="26">
        <v>0</v>
      </c>
      <c r="J191" s="25">
        <v>0</v>
      </c>
      <c r="K191" s="24" t="s">
        <v>1456</v>
      </c>
      <c r="L191" s="23">
        <v>0</v>
      </c>
      <c r="M191" s="23">
        <v>1.4423913462</v>
      </c>
      <c r="N191" s="24" t="s">
        <v>1457</v>
      </c>
    </row>
    <row r="192" spans="1:14" x14ac:dyDescent="0.35">
      <c r="A192" s="22" t="s">
        <v>114</v>
      </c>
      <c r="B192" s="22" t="s">
        <v>294</v>
      </c>
      <c r="C192" s="22" t="s">
        <v>495</v>
      </c>
      <c r="D192" s="22" t="s">
        <v>496</v>
      </c>
      <c r="E192" s="25">
        <v>11.277900000000001</v>
      </c>
      <c r="F192" s="25">
        <v>11.277900000000001</v>
      </c>
      <c r="G192" s="25">
        <v>2.82646</v>
      </c>
      <c r="H192" s="25">
        <v>0</v>
      </c>
      <c r="I192" s="26">
        <v>0</v>
      </c>
      <c r="J192" s="25">
        <v>0.49076999999999998</v>
      </c>
      <c r="K192" s="24" t="s">
        <v>1457</v>
      </c>
      <c r="L192" s="23">
        <v>1000</v>
      </c>
      <c r="M192" s="23">
        <v>1.9838445101</v>
      </c>
      <c r="N192" s="24" t="s">
        <v>1456</v>
      </c>
    </row>
    <row r="193" spans="1:14" x14ac:dyDescent="0.35">
      <c r="A193" s="22" t="s">
        <v>114</v>
      </c>
      <c r="B193" s="22" t="s">
        <v>294</v>
      </c>
      <c r="C193" s="22" t="s">
        <v>497</v>
      </c>
      <c r="D193" s="22" t="s">
        <v>498</v>
      </c>
      <c r="E193" s="25">
        <v>10.62</v>
      </c>
      <c r="F193" s="25">
        <v>10.62</v>
      </c>
      <c r="G193" s="25">
        <v>2.61</v>
      </c>
      <c r="H193" s="25">
        <v>0</v>
      </c>
      <c r="I193" s="26">
        <v>0</v>
      </c>
      <c r="J193" s="25">
        <v>0.28499999999999998</v>
      </c>
      <c r="K193" s="24" t="s">
        <v>1456</v>
      </c>
      <c r="L193" s="23">
        <v>0</v>
      </c>
      <c r="M193" s="23">
        <v>1.4821092279000001</v>
      </c>
      <c r="N193" s="24" t="s">
        <v>1457</v>
      </c>
    </row>
    <row r="194" spans="1:14" x14ac:dyDescent="0.35">
      <c r="A194" s="22" t="s">
        <v>114</v>
      </c>
      <c r="B194" s="22" t="s">
        <v>294</v>
      </c>
      <c r="C194" s="22" t="s">
        <v>499</v>
      </c>
      <c r="D194" s="22" t="s">
        <v>500</v>
      </c>
      <c r="E194" s="25">
        <v>6.6661999999999999</v>
      </c>
      <c r="F194" s="25">
        <v>6.6661999999999999</v>
      </c>
      <c r="G194" s="25">
        <v>2.5977000000000001</v>
      </c>
      <c r="H194" s="25">
        <v>0</v>
      </c>
      <c r="I194" s="26">
        <v>0</v>
      </c>
      <c r="J194" s="25">
        <v>0.14899999999999999</v>
      </c>
      <c r="K194" s="24" t="s">
        <v>1456</v>
      </c>
      <c r="L194" s="23">
        <v>0</v>
      </c>
      <c r="M194" s="23">
        <v>1.4278899522999999</v>
      </c>
      <c r="N194" s="24" t="s">
        <v>1457</v>
      </c>
    </row>
    <row r="195" spans="1:14" x14ac:dyDescent="0.35">
      <c r="A195" s="22" t="s">
        <v>114</v>
      </c>
      <c r="B195" s="22" t="s">
        <v>294</v>
      </c>
      <c r="C195" s="22" t="s">
        <v>501</v>
      </c>
      <c r="D195" s="22" t="s">
        <v>502</v>
      </c>
      <c r="E195" s="25">
        <v>9.2057000000000002</v>
      </c>
      <c r="F195" s="25">
        <v>9.2057000000000002</v>
      </c>
      <c r="G195" s="25">
        <v>2.6248</v>
      </c>
      <c r="H195" s="25">
        <v>0</v>
      </c>
      <c r="I195" s="26">
        <v>0</v>
      </c>
      <c r="J195" s="25">
        <v>4.7559999999999998E-2</v>
      </c>
      <c r="K195" s="24" t="s">
        <v>1456</v>
      </c>
      <c r="L195" s="23">
        <v>0</v>
      </c>
      <c r="M195" s="23">
        <v>1.6</v>
      </c>
      <c r="N195" s="24" t="s">
        <v>1456</v>
      </c>
    </row>
    <row r="196" spans="1:14" x14ac:dyDescent="0.35">
      <c r="A196" s="22" t="s">
        <v>114</v>
      </c>
      <c r="B196" s="22" t="s">
        <v>294</v>
      </c>
      <c r="C196" s="22" t="s">
        <v>503</v>
      </c>
      <c r="D196" s="22" t="s">
        <v>504</v>
      </c>
      <c r="E196" s="25">
        <v>9.7437000000000005</v>
      </c>
      <c r="F196" s="25">
        <v>24.190100000000001</v>
      </c>
      <c r="G196" s="25">
        <v>2.6101999999999999</v>
      </c>
      <c r="H196" s="25">
        <v>0</v>
      </c>
      <c r="I196" s="26">
        <v>64914</v>
      </c>
      <c r="J196" s="25">
        <v>0.56169999999999998</v>
      </c>
      <c r="K196" s="24" t="s">
        <v>1457</v>
      </c>
      <c r="L196" s="23">
        <v>50</v>
      </c>
      <c r="M196" s="23">
        <v>1.6629719716</v>
      </c>
      <c r="N196" s="24" t="s">
        <v>1457</v>
      </c>
    </row>
    <row r="197" spans="1:14" x14ac:dyDescent="0.35">
      <c r="A197" s="22" t="s">
        <v>114</v>
      </c>
      <c r="B197" s="22" t="s">
        <v>294</v>
      </c>
      <c r="C197" s="22" t="s">
        <v>505</v>
      </c>
      <c r="D197" s="22" t="s">
        <v>506</v>
      </c>
      <c r="E197" s="25">
        <v>5.8577000000000004</v>
      </c>
      <c r="F197" s="25">
        <v>5.8577000000000004</v>
      </c>
      <c r="G197" s="25">
        <v>2.5291999999999999</v>
      </c>
      <c r="H197" s="25">
        <v>0</v>
      </c>
      <c r="I197" s="26">
        <v>0</v>
      </c>
      <c r="J197" s="25">
        <v>0.22389999999999999</v>
      </c>
      <c r="K197" s="24" t="s">
        <v>1457</v>
      </c>
      <c r="L197" s="23">
        <v>356</v>
      </c>
      <c r="M197" s="23">
        <v>1.69</v>
      </c>
      <c r="N197" s="24" t="s">
        <v>1457</v>
      </c>
    </row>
    <row r="198" spans="1:14" x14ac:dyDescent="0.35">
      <c r="A198" s="22" t="s">
        <v>114</v>
      </c>
      <c r="B198" s="22" t="s">
        <v>507</v>
      </c>
      <c r="C198" s="22" t="s">
        <v>508</v>
      </c>
      <c r="D198" s="22" t="s">
        <v>509</v>
      </c>
      <c r="E198" s="25">
        <v>13.2</v>
      </c>
      <c r="F198" s="25">
        <v>0</v>
      </c>
      <c r="G198" s="25">
        <v>2.693819</v>
      </c>
      <c r="H198" s="25">
        <v>0</v>
      </c>
      <c r="I198" s="26">
        <v>0</v>
      </c>
      <c r="J198" s="25">
        <v>3.6857800000000003E-2</v>
      </c>
      <c r="K198" s="24" t="s">
        <v>1456</v>
      </c>
      <c r="L198" s="23">
        <v>0</v>
      </c>
      <c r="M198" s="23">
        <v>1.6212121211999999</v>
      </c>
      <c r="N198" s="24" t="s">
        <v>1456</v>
      </c>
    </row>
    <row r="199" spans="1:14" x14ac:dyDescent="0.35">
      <c r="A199" s="22" t="s">
        <v>114</v>
      </c>
      <c r="B199" s="22" t="s">
        <v>507</v>
      </c>
      <c r="C199" s="22" t="s">
        <v>510</v>
      </c>
      <c r="D199" s="22" t="s">
        <v>511</v>
      </c>
      <c r="E199" s="25">
        <v>5.0244999999999997</v>
      </c>
      <c r="F199" s="25">
        <v>5.0244999999999997</v>
      </c>
      <c r="G199" s="25">
        <v>2.677384</v>
      </c>
      <c r="H199" s="25">
        <v>0</v>
      </c>
      <c r="I199" s="26">
        <v>0</v>
      </c>
      <c r="J199" s="25">
        <v>0</v>
      </c>
      <c r="K199" s="24" t="s">
        <v>1457</v>
      </c>
      <c r="L199" s="23">
        <v>850</v>
      </c>
      <c r="M199" s="23">
        <v>1.9951238928999999</v>
      </c>
      <c r="N199" s="24" t="s">
        <v>1456</v>
      </c>
    </row>
    <row r="200" spans="1:14" x14ac:dyDescent="0.35">
      <c r="A200" s="22" t="s">
        <v>114</v>
      </c>
      <c r="B200" s="22" t="s">
        <v>507</v>
      </c>
      <c r="C200" s="22" t="s">
        <v>512</v>
      </c>
      <c r="D200" s="22" t="s">
        <v>513</v>
      </c>
      <c r="E200" s="25">
        <v>11.256500000000001</v>
      </c>
      <c r="F200" s="25">
        <v>11.256500000000001</v>
      </c>
      <c r="G200" s="25">
        <v>2.5855000000000001</v>
      </c>
      <c r="H200" s="25">
        <v>0</v>
      </c>
      <c r="I200" s="26">
        <v>0</v>
      </c>
      <c r="J200" s="25">
        <v>6.1890000000000001E-2</v>
      </c>
      <c r="K200" s="24" t="s">
        <v>1456</v>
      </c>
      <c r="L200" s="23">
        <v>0</v>
      </c>
      <c r="M200" s="23">
        <v>1.6410962554999999</v>
      </c>
      <c r="N200" s="24" t="s">
        <v>1456</v>
      </c>
    </row>
    <row r="201" spans="1:14" x14ac:dyDescent="0.35">
      <c r="A201" s="22" t="s">
        <v>114</v>
      </c>
      <c r="B201" s="22" t="s">
        <v>507</v>
      </c>
      <c r="C201" s="22" t="s">
        <v>514</v>
      </c>
      <c r="D201" s="22" t="s">
        <v>515</v>
      </c>
      <c r="E201" s="25">
        <v>17.960799999999999</v>
      </c>
      <c r="F201" s="25">
        <v>17.960799999999999</v>
      </c>
      <c r="G201" s="25">
        <v>2.9616400000000001</v>
      </c>
      <c r="H201" s="25">
        <v>0</v>
      </c>
      <c r="I201" s="26">
        <v>0</v>
      </c>
      <c r="J201" s="25">
        <v>12.8329</v>
      </c>
      <c r="K201" s="24" t="s">
        <v>1457</v>
      </c>
      <c r="L201" s="23">
        <v>850</v>
      </c>
      <c r="M201" s="23">
        <v>1.0785054117999999</v>
      </c>
      <c r="N201" s="24" t="s">
        <v>1456</v>
      </c>
    </row>
    <row r="202" spans="1:14" x14ac:dyDescent="0.35">
      <c r="A202" s="22" t="s">
        <v>114</v>
      </c>
      <c r="B202" s="22" t="s">
        <v>507</v>
      </c>
      <c r="C202" s="22" t="s">
        <v>516</v>
      </c>
      <c r="D202" s="22" t="s">
        <v>517</v>
      </c>
      <c r="E202" s="25">
        <v>12.087</v>
      </c>
      <c r="F202" s="25">
        <v>12.087</v>
      </c>
      <c r="G202" s="25">
        <v>2.7189999999999999</v>
      </c>
      <c r="H202" s="25">
        <v>0</v>
      </c>
      <c r="I202" s="26">
        <v>0</v>
      </c>
      <c r="J202" s="25">
        <v>0.23100000000000001</v>
      </c>
      <c r="K202" s="24" t="s">
        <v>1457</v>
      </c>
      <c r="L202" s="23">
        <v>200</v>
      </c>
      <c r="M202" s="23">
        <v>1</v>
      </c>
      <c r="N202" s="24" t="s">
        <v>1456</v>
      </c>
    </row>
    <row r="203" spans="1:14" x14ac:dyDescent="0.35">
      <c r="A203" s="22" t="s">
        <v>114</v>
      </c>
      <c r="B203" s="22" t="s">
        <v>507</v>
      </c>
      <c r="C203" s="22" t="s">
        <v>518</v>
      </c>
      <c r="D203" s="22" t="s">
        <v>519</v>
      </c>
      <c r="E203" s="25">
        <v>12.355340999999999</v>
      </c>
      <c r="F203" s="25">
        <v>0</v>
      </c>
      <c r="G203" s="25">
        <v>2.6829619999999998</v>
      </c>
      <c r="H203" s="25">
        <v>0</v>
      </c>
      <c r="I203" s="26">
        <v>0</v>
      </c>
      <c r="J203" s="25">
        <v>0.38760499999999998</v>
      </c>
      <c r="K203" s="24" t="s">
        <v>1457</v>
      </c>
      <c r="L203" s="23">
        <v>500</v>
      </c>
      <c r="M203" s="23">
        <v>0.89907376900000002</v>
      </c>
      <c r="N203" s="24" t="s">
        <v>1456</v>
      </c>
    </row>
    <row r="204" spans="1:14" x14ac:dyDescent="0.35">
      <c r="A204" s="22" t="s">
        <v>114</v>
      </c>
      <c r="B204" s="22" t="s">
        <v>507</v>
      </c>
      <c r="C204" s="22" t="s">
        <v>1647</v>
      </c>
      <c r="D204" s="22" t="s">
        <v>1648</v>
      </c>
      <c r="E204" s="25">
        <v>12.68</v>
      </c>
      <c r="F204" s="25">
        <v>12.68</v>
      </c>
      <c r="G204" s="25">
        <v>2.665</v>
      </c>
      <c r="H204" s="25">
        <v>0</v>
      </c>
      <c r="I204" s="26">
        <v>2000</v>
      </c>
      <c r="J204" s="25">
        <v>0.26650000000000001</v>
      </c>
      <c r="K204" s="24" t="s">
        <v>1457</v>
      </c>
      <c r="L204" s="23">
        <v>200</v>
      </c>
      <c r="M204" s="23">
        <v>1</v>
      </c>
      <c r="N204" s="24" t="s">
        <v>1456</v>
      </c>
    </row>
    <row r="205" spans="1:14" x14ac:dyDescent="0.35">
      <c r="A205" s="22" t="s">
        <v>114</v>
      </c>
      <c r="B205" s="22" t="s">
        <v>507</v>
      </c>
      <c r="C205" s="22" t="s">
        <v>520</v>
      </c>
      <c r="D205" s="22" t="s">
        <v>521</v>
      </c>
      <c r="E205" s="25">
        <v>5.7148000000000003</v>
      </c>
      <c r="F205" s="25">
        <v>6.9661</v>
      </c>
      <c r="G205" s="25">
        <v>2.5</v>
      </c>
      <c r="H205" s="25">
        <v>0</v>
      </c>
      <c r="I205" s="26">
        <v>0</v>
      </c>
      <c r="J205" s="25">
        <v>0.10571999999999999</v>
      </c>
      <c r="K205" s="24" t="s">
        <v>1457</v>
      </c>
      <c r="L205" s="23">
        <v>1000</v>
      </c>
      <c r="M205" s="23">
        <v>1.4521068103999999</v>
      </c>
      <c r="N205" s="24" t="s">
        <v>1457</v>
      </c>
    </row>
    <row r="206" spans="1:14" x14ac:dyDescent="0.35">
      <c r="A206" s="22" t="s">
        <v>114</v>
      </c>
      <c r="B206" s="22" t="s">
        <v>507</v>
      </c>
      <c r="C206" s="22" t="s">
        <v>522</v>
      </c>
      <c r="D206" s="22" t="s">
        <v>523</v>
      </c>
      <c r="E206" s="25">
        <v>11.305</v>
      </c>
      <c r="F206" s="25">
        <v>11.305</v>
      </c>
      <c r="G206" s="25">
        <v>2.6631</v>
      </c>
      <c r="H206" s="25">
        <v>0</v>
      </c>
      <c r="I206" s="26">
        <v>0</v>
      </c>
      <c r="J206" s="25">
        <v>0.14860000000000001</v>
      </c>
      <c r="K206" s="24" t="s">
        <v>1457</v>
      </c>
      <c r="L206" s="23">
        <v>500</v>
      </c>
      <c r="M206" s="23">
        <v>1</v>
      </c>
      <c r="N206" s="24" t="s">
        <v>1456</v>
      </c>
    </row>
    <row r="207" spans="1:14" x14ac:dyDescent="0.35">
      <c r="A207" s="22" t="s">
        <v>114</v>
      </c>
      <c r="B207" s="22" t="s">
        <v>507</v>
      </c>
      <c r="C207" s="22" t="s">
        <v>524</v>
      </c>
      <c r="D207" s="22" t="s">
        <v>525</v>
      </c>
      <c r="E207" s="25">
        <v>7.9130000000000003</v>
      </c>
      <c r="F207" s="25">
        <v>7.9130000000000003</v>
      </c>
      <c r="G207" s="25">
        <v>2.69</v>
      </c>
      <c r="H207" s="25">
        <v>0</v>
      </c>
      <c r="I207" s="26">
        <v>0</v>
      </c>
      <c r="J207" s="25">
        <v>0</v>
      </c>
      <c r="K207" s="24" t="s">
        <v>1457</v>
      </c>
      <c r="L207" s="23">
        <v>400</v>
      </c>
      <c r="M207" s="23">
        <v>1</v>
      </c>
      <c r="N207" s="24" t="s">
        <v>1456</v>
      </c>
    </row>
    <row r="208" spans="1:14" x14ac:dyDescent="0.35">
      <c r="A208" s="22" t="s">
        <v>114</v>
      </c>
      <c r="B208" s="22" t="s">
        <v>507</v>
      </c>
      <c r="C208" s="22" t="s">
        <v>526</v>
      </c>
      <c r="D208" s="22" t="s">
        <v>527</v>
      </c>
      <c r="E208" s="25">
        <v>9.1999999999999993</v>
      </c>
      <c r="F208" s="25">
        <v>9.1999999999999993</v>
      </c>
      <c r="G208" s="25">
        <v>2.5819999999999999</v>
      </c>
      <c r="H208" s="25">
        <v>0</v>
      </c>
      <c r="I208" s="26">
        <v>0</v>
      </c>
      <c r="J208" s="25">
        <v>0</v>
      </c>
      <c r="K208" s="24" t="s">
        <v>1457</v>
      </c>
      <c r="L208" s="23">
        <v>853</v>
      </c>
      <c r="M208" s="23">
        <v>1.022779587</v>
      </c>
      <c r="N208" s="24" t="s">
        <v>1456</v>
      </c>
    </row>
    <row r="209" spans="1:14" x14ac:dyDescent="0.35">
      <c r="A209" s="22" t="s">
        <v>114</v>
      </c>
      <c r="B209" s="22" t="s">
        <v>507</v>
      </c>
      <c r="C209" s="22" t="s">
        <v>528</v>
      </c>
      <c r="D209" s="22" t="s">
        <v>529</v>
      </c>
      <c r="E209" s="25">
        <v>12.03</v>
      </c>
      <c r="F209" s="25">
        <v>12.03</v>
      </c>
      <c r="G209" s="25">
        <v>2.48</v>
      </c>
      <c r="H209" s="25">
        <v>0</v>
      </c>
      <c r="I209" s="26">
        <v>0</v>
      </c>
      <c r="J209" s="25">
        <v>0.44600000000000001</v>
      </c>
      <c r="K209" s="24" t="s">
        <v>1457</v>
      </c>
      <c r="L209" s="23">
        <v>500</v>
      </c>
      <c r="M209" s="23">
        <v>2.3690773066999999</v>
      </c>
      <c r="N209" s="24" t="s">
        <v>1456</v>
      </c>
    </row>
    <row r="210" spans="1:14" x14ac:dyDescent="0.35">
      <c r="A210" s="22" t="s">
        <v>114</v>
      </c>
      <c r="B210" s="22" t="s">
        <v>507</v>
      </c>
      <c r="C210" s="22" t="s">
        <v>530</v>
      </c>
      <c r="D210" s="22" t="s">
        <v>531</v>
      </c>
      <c r="E210" s="25">
        <v>9.7948000000000004</v>
      </c>
      <c r="F210" s="25">
        <v>9.7948000000000004</v>
      </c>
      <c r="G210" s="25">
        <v>2.5409999999999999</v>
      </c>
      <c r="H210" s="25">
        <v>0</v>
      </c>
      <c r="I210" s="26">
        <v>0</v>
      </c>
      <c r="J210" s="25">
        <v>0.43940000000000001</v>
      </c>
      <c r="K210" s="24" t="s">
        <v>1457</v>
      </c>
      <c r="L210" s="23">
        <v>500</v>
      </c>
      <c r="M210" s="23">
        <v>1.1787887450000001</v>
      </c>
      <c r="N210" s="24" t="s">
        <v>1456</v>
      </c>
    </row>
    <row r="211" spans="1:14" x14ac:dyDescent="0.35">
      <c r="A211" s="22" t="s">
        <v>114</v>
      </c>
      <c r="B211" s="22" t="s">
        <v>507</v>
      </c>
      <c r="C211" s="22" t="s">
        <v>532</v>
      </c>
      <c r="D211" s="22" t="s">
        <v>533</v>
      </c>
      <c r="E211" s="25">
        <v>7.1760000000000002</v>
      </c>
      <c r="F211" s="25">
        <v>7.1760000000000002</v>
      </c>
      <c r="G211" s="25">
        <v>2.6179999999999999</v>
      </c>
      <c r="H211" s="25">
        <v>0</v>
      </c>
      <c r="I211" s="26">
        <v>0</v>
      </c>
      <c r="J211" s="25">
        <v>0</v>
      </c>
      <c r="K211" s="24" t="s">
        <v>1456</v>
      </c>
      <c r="L211" s="23">
        <v>0</v>
      </c>
      <c r="M211" s="23">
        <v>1.1251393534</v>
      </c>
      <c r="N211" s="24" t="s">
        <v>1456</v>
      </c>
    </row>
    <row r="212" spans="1:14" x14ac:dyDescent="0.35">
      <c r="A212" s="22" t="s">
        <v>114</v>
      </c>
      <c r="B212" s="22" t="s">
        <v>507</v>
      </c>
      <c r="C212" s="22" t="s">
        <v>534</v>
      </c>
      <c r="D212" s="22" t="s">
        <v>535</v>
      </c>
      <c r="E212" s="25">
        <v>9.9055</v>
      </c>
      <c r="F212" s="25">
        <v>17.892600000000002</v>
      </c>
      <c r="G212" s="25">
        <v>2.6492</v>
      </c>
      <c r="H212" s="25">
        <v>0</v>
      </c>
      <c r="I212" s="26">
        <v>0</v>
      </c>
      <c r="J212" s="25">
        <v>0.11024</v>
      </c>
      <c r="K212" s="24" t="s">
        <v>1457</v>
      </c>
      <c r="L212" s="23">
        <v>300</v>
      </c>
      <c r="M212" s="23">
        <v>1.7982030185</v>
      </c>
      <c r="N212" s="24" t="s">
        <v>1456</v>
      </c>
    </row>
    <row r="213" spans="1:14" x14ac:dyDescent="0.35">
      <c r="A213" s="22" t="s">
        <v>114</v>
      </c>
      <c r="B213" s="22" t="s">
        <v>507</v>
      </c>
      <c r="C213" s="22" t="s">
        <v>536</v>
      </c>
      <c r="D213" s="22" t="s">
        <v>537</v>
      </c>
      <c r="E213" s="25">
        <v>9.6722999999999999</v>
      </c>
      <c r="F213" s="25">
        <v>9.6722999999999999</v>
      </c>
      <c r="G213" s="25">
        <v>2.7502</v>
      </c>
      <c r="H213" s="25">
        <v>0</v>
      </c>
      <c r="I213" s="26">
        <v>0</v>
      </c>
      <c r="J213" s="25">
        <v>0.21690000000000001</v>
      </c>
      <c r="K213" s="24" t="s">
        <v>1457</v>
      </c>
      <c r="L213" s="23">
        <v>625</v>
      </c>
      <c r="M213" s="23">
        <v>1.3018103243000001</v>
      </c>
      <c r="N213" s="24" t="s">
        <v>1456</v>
      </c>
    </row>
    <row r="214" spans="1:14" x14ac:dyDescent="0.35">
      <c r="A214" s="22" t="s">
        <v>114</v>
      </c>
      <c r="B214" s="22" t="s">
        <v>507</v>
      </c>
      <c r="C214" s="22" t="s">
        <v>538</v>
      </c>
      <c r="D214" s="22" t="s">
        <v>539</v>
      </c>
      <c r="E214" s="25">
        <v>13.458299999999999</v>
      </c>
      <c r="F214" s="25">
        <v>13.458299999999999</v>
      </c>
      <c r="G214" s="25">
        <v>2.62</v>
      </c>
      <c r="H214" s="25">
        <v>0</v>
      </c>
      <c r="I214" s="26">
        <v>0</v>
      </c>
      <c r="J214" s="25">
        <v>3.73E-2</v>
      </c>
      <c r="K214" s="24" t="s">
        <v>1457</v>
      </c>
      <c r="L214" s="23">
        <v>70</v>
      </c>
      <c r="M214" s="23">
        <v>1.2713344181999999</v>
      </c>
      <c r="N214" s="24" t="s">
        <v>1456</v>
      </c>
    </row>
    <row r="215" spans="1:14" x14ac:dyDescent="0.35">
      <c r="A215" s="22" t="s">
        <v>114</v>
      </c>
      <c r="B215" s="22" t="s">
        <v>507</v>
      </c>
      <c r="C215" s="22" t="s">
        <v>540</v>
      </c>
      <c r="D215" s="22" t="s">
        <v>541</v>
      </c>
      <c r="E215" s="25">
        <v>11.502000000000001</v>
      </c>
      <c r="F215" s="25">
        <v>11.502000000000001</v>
      </c>
      <c r="G215" s="25">
        <v>2.64</v>
      </c>
      <c r="H215" s="25">
        <v>0</v>
      </c>
      <c r="I215" s="26">
        <v>0</v>
      </c>
      <c r="J215" s="25">
        <v>0.25</v>
      </c>
      <c r="K215" s="24" t="s">
        <v>1457</v>
      </c>
      <c r="L215" s="23">
        <v>480</v>
      </c>
      <c r="M215" s="23">
        <v>1</v>
      </c>
      <c r="N215" s="24" t="s">
        <v>1456</v>
      </c>
    </row>
    <row r="216" spans="1:14" x14ac:dyDescent="0.35">
      <c r="A216" s="22" t="s">
        <v>114</v>
      </c>
      <c r="B216" s="22" t="s">
        <v>507</v>
      </c>
      <c r="C216" s="22" t="s">
        <v>542</v>
      </c>
      <c r="D216" s="22" t="s">
        <v>543</v>
      </c>
      <c r="E216" s="25">
        <v>13.817</v>
      </c>
      <c r="F216" s="25">
        <v>13.817</v>
      </c>
      <c r="G216" s="25">
        <v>2.82</v>
      </c>
      <c r="H216" s="25">
        <v>0</v>
      </c>
      <c r="I216" s="26">
        <v>0</v>
      </c>
      <c r="J216" s="25">
        <v>9.4E-2</v>
      </c>
      <c r="K216" s="24" t="s">
        <v>1457</v>
      </c>
      <c r="L216" s="23">
        <v>300</v>
      </c>
      <c r="M216" s="23">
        <v>1.1412752406</v>
      </c>
      <c r="N216" s="24" t="s">
        <v>1456</v>
      </c>
    </row>
    <row r="217" spans="1:14" x14ac:dyDescent="0.35">
      <c r="A217" s="22" t="s">
        <v>114</v>
      </c>
      <c r="B217" s="22" t="s">
        <v>507</v>
      </c>
      <c r="C217" s="22" t="s">
        <v>544</v>
      </c>
      <c r="D217" s="22" t="s">
        <v>545</v>
      </c>
      <c r="E217" s="25">
        <v>11.989699999999999</v>
      </c>
      <c r="F217" s="25">
        <v>10.9</v>
      </c>
      <c r="G217" s="25">
        <v>2.5747</v>
      </c>
      <c r="H217" s="25">
        <v>0</v>
      </c>
      <c r="I217" s="26">
        <v>0</v>
      </c>
      <c r="J217" s="25">
        <v>0.25990000000000002</v>
      </c>
      <c r="K217" s="24" t="s">
        <v>1457</v>
      </c>
      <c r="L217" s="23">
        <v>1072</v>
      </c>
      <c r="M217" s="23">
        <v>0.74230381079999996</v>
      </c>
      <c r="N217" s="24" t="s">
        <v>1456</v>
      </c>
    </row>
    <row r="218" spans="1:14" x14ac:dyDescent="0.35">
      <c r="A218" s="22" t="s">
        <v>114</v>
      </c>
      <c r="B218" s="22" t="s">
        <v>507</v>
      </c>
      <c r="C218" s="22" t="s">
        <v>546</v>
      </c>
      <c r="D218" s="22" t="s">
        <v>547</v>
      </c>
      <c r="E218" s="25">
        <v>13.19164</v>
      </c>
      <c r="F218" s="25">
        <v>13.19164</v>
      </c>
      <c r="G218" s="25">
        <v>2.7501799999999998</v>
      </c>
      <c r="H218" s="25">
        <v>0</v>
      </c>
      <c r="I218" s="26">
        <v>0</v>
      </c>
      <c r="J218" s="25">
        <v>0.15825</v>
      </c>
      <c r="K218" s="24" t="s">
        <v>1457</v>
      </c>
      <c r="L218" s="23">
        <v>600</v>
      </c>
      <c r="M218" s="23">
        <v>1.5837030119</v>
      </c>
      <c r="N218" s="24" t="s">
        <v>1456</v>
      </c>
    </row>
    <row r="219" spans="1:14" x14ac:dyDescent="0.35">
      <c r="A219" s="22" t="s">
        <v>114</v>
      </c>
      <c r="B219" s="22" t="s">
        <v>507</v>
      </c>
      <c r="C219" s="22" t="s">
        <v>548</v>
      </c>
      <c r="D219" s="22" t="s">
        <v>549</v>
      </c>
      <c r="E219" s="25">
        <v>10.19</v>
      </c>
      <c r="F219" s="25">
        <v>10.19</v>
      </c>
      <c r="G219" s="25">
        <v>2.649</v>
      </c>
      <c r="H219" s="25">
        <v>0.35099999999999998</v>
      </c>
      <c r="I219" s="26">
        <v>0</v>
      </c>
      <c r="J219" s="25">
        <v>0.39369999999999999</v>
      </c>
      <c r="K219" s="24" t="s">
        <v>1457</v>
      </c>
      <c r="L219" s="23">
        <v>500</v>
      </c>
      <c r="M219" s="23">
        <v>1.9</v>
      </c>
      <c r="N219" s="24" t="s">
        <v>1456</v>
      </c>
    </row>
    <row r="220" spans="1:14" x14ac:dyDescent="0.35">
      <c r="A220" s="22" t="s">
        <v>114</v>
      </c>
      <c r="B220" s="22" t="s">
        <v>507</v>
      </c>
      <c r="C220" s="22" t="s">
        <v>550</v>
      </c>
      <c r="D220" s="22" t="s">
        <v>551</v>
      </c>
      <c r="E220" s="25">
        <v>8.9570000000000007</v>
      </c>
      <c r="F220" s="25">
        <v>8.9570000000000007</v>
      </c>
      <c r="G220" s="25">
        <v>2.5649999999999999</v>
      </c>
      <c r="H220" s="25">
        <v>0</v>
      </c>
      <c r="I220" s="26">
        <v>0</v>
      </c>
      <c r="J220" s="25">
        <v>6.3E-2</v>
      </c>
      <c r="K220" s="24" t="s">
        <v>1456</v>
      </c>
      <c r="L220" s="23">
        <v>0</v>
      </c>
      <c r="M220" s="23">
        <v>1</v>
      </c>
      <c r="N220" s="24" t="s">
        <v>1456</v>
      </c>
    </row>
    <row r="221" spans="1:14" x14ac:dyDescent="0.35">
      <c r="A221" s="22" t="s">
        <v>114</v>
      </c>
      <c r="B221" s="22" t="s">
        <v>507</v>
      </c>
      <c r="C221" s="22" t="s">
        <v>552</v>
      </c>
      <c r="D221" s="22" t="s">
        <v>553</v>
      </c>
      <c r="E221" s="25">
        <v>9</v>
      </c>
      <c r="F221" s="25">
        <v>9</v>
      </c>
      <c r="G221" s="25">
        <v>2.77955</v>
      </c>
      <c r="H221" s="25">
        <v>0</v>
      </c>
      <c r="I221" s="26">
        <v>0</v>
      </c>
      <c r="J221" s="25">
        <v>0.56437999999999999</v>
      </c>
      <c r="K221" s="24" t="s">
        <v>1457</v>
      </c>
      <c r="L221" s="23">
        <v>750</v>
      </c>
      <c r="M221" s="23">
        <v>2</v>
      </c>
      <c r="N221" s="24" t="s">
        <v>1456</v>
      </c>
    </row>
    <row r="222" spans="1:14" x14ac:dyDescent="0.35">
      <c r="A222" s="22" t="s">
        <v>114</v>
      </c>
      <c r="B222" s="22" t="s">
        <v>507</v>
      </c>
      <c r="C222" s="22" t="s">
        <v>554</v>
      </c>
      <c r="D222" s="22" t="s">
        <v>555</v>
      </c>
      <c r="E222" s="25">
        <v>11.7354</v>
      </c>
      <c r="F222" s="25">
        <v>11.7354</v>
      </c>
      <c r="G222" s="25">
        <v>2.5874999999999999</v>
      </c>
      <c r="H222" s="25">
        <v>0</v>
      </c>
      <c r="I222" s="26">
        <v>0</v>
      </c>
      <c r="J222" s="25">
        <v>0.32469999999999999</v>
      </c>
      <c r="K222" s="24" t="s">
        <v>1457</v>
      </c>
      <c r="L222" s="23">
        <v>700</v>
      </c>
      <c r="M222" s="23">
        <v>2.0650766057999999</v>
      </c>
      <c r="N222" s="24" t="s">
        <v>1456</v>
      </c>
    </row>
    <row r="223" spans="1:14" x14ac:dyDescent="0.35">
      <c r="A223" s="22" t="s">
        <v>114</v>
      </c>
      <c r="B223" s="22" t="s">
        <v>507</v>
      </c>
      <c r="C223" s="22" t="s">
        <v>556</v>
      </c>
      <c r="D223" s="22" t="s">
        <v>557</v>
      </c>
      <c r="E223" s="25">
        <v>7.2862999999999998</v>
      </c>
      <c r="F223" s="25">
        <v>7.2862999999999998</v>
      </c>
      <c r="G223" s="25">
        <v>2.67</v>
      </c>
      <c r="H223" s="25">
        <v>0</v>
      </c>
      <c r="I223" s="26">
        <v>0</v>
      </c>
      <c r="J223" s="25">
        <v>0.36249999999999999</v>
      </c>
      <c r="K223" s="24" t="s">
        <v>1457</v>
      </c>
      <c r="L223" s="23">
        <v>300</v>
      </c>
      <c r="M223" s="23">
        <v>2.64</v>
      </c>
      <c r="N223" s="24" t="s">
        <v>1456</v>
      </c>
    </row>
    <row r="224" spans="1:14" x14ac:dyDescent="0.35">
      <c r="A224" s="22" t="s">
        <v>114</v>
      </c>
      <c r="B224" s="22" t="s">
        <v>507</v>
      </c>
      <c r="C224" s="22" t="s">
        <v>558</v>
      </c>
      <c r="D224" s="22" t="s">
        <v>559</v>
      </c>
      <c r="E224" s="25">
        <v>10.587999999999999</v>
      </c>
      <c r="F224" s="25">
        <v>10.587999999999999</v>
      </c>
      <c r="G224" s="25">
        <v>2.7124999999999999</v>
      </c>
      <c r="H224" s="25">
        <v>0</v>
      </c>
      <c r="I224" s="26">
        <v>0</v>
      </c>
      <c r="J224" s="25">
        <v>0.21410000000000001</v>
      </c>
      <c r="K224" s="24" t="s">
        <v>1456</v>
      </c>
      <c r="L224" s="23">
        <v>0</v>
      </c>
      <c r="M224" s="23">
        <v>1</v>
      </c>
      <c r="N224" s="24" t="s">
        <v>1456</v>
      </c>
    </row>
    <row r="225" spans="1:14" x14ac:dyDescent="0.35">
      <c r="A225" s="22" t="s">
        <v>114</v>
      </c>
      <c r="B225" s="22" t="s">
        <v>507</v>
      </c>
      <c r="C225" s="22" t="s">
        <v>560</v>
      </c>
      <c r="D225" s="22" t="s">
        <v>561</v>
      </c>
      <c r="E225" s="25">
        <v>8.5990000000000002</v>
      </c>
      <c r="F225" s="25">
        <v>8.6189999999999998</v>
      </c>
      <c r="G225" s="25">
        <v>2.75</v>
      </c>
      <c r="H225" s="25">
        <v>0</v>
      </c>
      <c r="I225" s="26">
        <v>0</v>
      </c>
      <c r="J225" s="25">
        <v>0.40500000000000003</v>
      </c>
      <c r="K225" s="24" t="s">
        <v>1456</v>
      </c>
      <c r="L225" s="23">
        <v>0</v>
      </c>
      <c r="M225" s="23">
        <v>1.563437609</v>
      </c>
      <c r="N225" s="24" t="s">
        <v>1457</v>
      </c>
    </row>
    <row r="226" spans="1:14" x14ac:dyDescent="0.35">
      <c r="A226" s="22" t="s">
        <v>114</v>
      </c>
      <c r="B226" s="22" t="s">
        <v>507</v>
      </c>
      <c r="C226" s="22" t="s">
        <v>562</v>
      </c>
      <c r="D226" s="22" t="s">
        <v>563</v>
      </c>
      <c r="E226" s="25">
        <v>10.175000000000001</v>
      </c>
      <c r="F226" s="25">
        <v>10.175000000000001</v>
      </c>
      <c r="G226" s="25">
        <v>2.7509999999999999</v>
      </c>
      <c r="H226" s="25">
        <v>0</v>
      </c>
      <c r="I226" s="26">
        <v>5500</v>
      </c>
      <c r="J226" s="25">
        <v>0.23200000000000001</v>
      </c>
      <c r="K226" s="24" t="s">
        <v>1457</v>
      </c>
      <c r="L226" s="23">
        <v>450</v>
      </c>
      <c r="M226" s="23">
        <v>1</v>
      </c>
      <c r="N226" s="24" t="s">
        <v>1456</v>
      </c>
    </row>
    <row r="227" spans="1:14" x14ac:dyDescent="0.35">
      <c r="A227" s="22" t="s">
        <v>114</v>
      </c>
      <c r="B227" s="22" t="s">
        <v>507</v>
      </c>
      <c r="C227" s="22" t="s">
        <v>564</v>
      </c>
      <c r="D227" s="22" t="s">
        <v>565</v>
      </c>
      <c r="E227" s="25">
        <v>7.2514000000000003</v>
      </c>
      <c r="F227" s="25">
        <v>7.2514000000000003</v>
      </c>
      <c r="G227" s="25">
        <v>2.5817100000000002</v>
      </c>
      <c r="H227" s="25">
        <v>0</v>
      </c>
      <c r="I227" s="26">
        <v>0</v>
      </c>
      <c r="J227" s="25">
        <v>1.857E-2</v>
      </c>
      <c r="K227" s="24" t="s">
        <v>1457</v>
      </c>
      <c r="L227" s="23">
        <v>300</v>
      </c>
      <c r="M227" s="23">
        <v>2.5986830129</v>
      </c>
      <c r="N227" s="24" t="s">
        <v>1456</v>
      </c>
    </row>
    <row r="228" spans="1:14" x14ac:dyDescent="0.35">
      <c r="A228" s="22" t="s">
        <v>114</v>
      </c>
      <c r="B228" s="22" t="s">
        <v>507</v>
      </c>
      <c r="C228" s="22" t="s">
        <v>1674</v>
      </c>
      <c r="D228" s="22" t="s">
        <v>1675</v>
      </c>
      <c r="E228" s="25">
        <v>11.1922</v>
      </c>
      <c r="F228" s="25">
        <v>11.1922</v>
      </c>
      <c r="G228" s="25">
        <v>2.6543000000000001</v>
      </c>
      <c r="H228" s="25">
        <v>0</v>
      </c>
      <c r="I228" s="26">
        <v>0</v>
      </c>
      <c r="J228" s="25">
        <v>0.58260000000000001</v>
      </c>
      <c r="K228" s="24" t="s">
        <v>1457</v>
      </c>
      <c r="L228" s="23">
        <v>600</v>
      </c>
      <c r="M228" s="23">
        <v>2.0699999999999998</v>
      </c>
      <c r="N228" s="24" t="s">
        <v>1456</v>
      </c>
    </row>
    <row r="229" spans="1:14" x14ac:dyDescent="0.35">
      <c r="A229" s="22" t="s">
        <v>114</v>
      </c>
      <c r="B229" s="22" t="s">
        <v>507</v>
      </c>
      <c r="C229" s="22" t="s">
        <v>566</v>
      </c>
      <c r="D229" s="22" t="s">
        <v>567</v>
      </c>
      <c r="E229" s="25">
        <v>11.62</v>
      </c>
      <c r="F229" s="25">
        <v>11.62</v>
      </c>
      <c r="G229" s="25">
        <v>2.8764799999999999</v>
      </c>
      <c r="H229" s="25">
        <v>0</v>
      </c>
      <c r="I229" s="26">
        <v>0</v>
      </c>
      <c r="J229" s="25">
        <v>0.44751000000000002</v>
      </c>
      <c r="K229" s="24" t="s">
        <v>1457</v>
      </c>
      <c r="L229" s="23">
        <v>650</v>
      </c>
      <c r="M229" s="23">
        <v>1.79</v>
      </c>
      <c r="N229" s="24" t="s">
        <v>1456</v>
      </c>
    </row>
    <row r="230" spans="1:14" x14ac:dyDescent="0.35">
      <c r="A230" s="22" t="s">
        <v>114</v>
      </c>
      <c r="B230" s="22" t="s">
        <v>507</v>
      </c>
      <c r="C230" s="22" t="s">
        <v>568</v>
      </c>
      <c r="D230" s="22" t="s">
        <v>569</v>
      </c>
      <c r="E230" s="25">
        <v>9.7159999999999993</v>
      </c>
      <c r="F230" s="25">
        <v>17.2</v>
      </c>
      <c r="G230" s="25">
        <v>2.7688999999999999</v>
      </c>
      <c r="H230" s="25">
        <v>0</v>
      </c>
      <c r="I230" s="26">
        <v>0</v>
      </c>
      <c r="J230" s="25">
        <v>0.32547999999999999</v>
      </c>
      <c r="K230" s="24" t="s">
        <v>1457</v>
      </c>
      <c r="L230" s="23">
        <v>1375</v>
      </c>
      <c r="M230" s="23">
        <v>1.4333738164000001</v>
      </c>
      <c r="N230" s="24" t="s">
        <v>1456</v>
      </c>
    </row>
    <row r="231" spans="1:14" x14ac:dyDescent="0.35">
      <c r="A231" s="22" t="s">
        <v>114</v>
      </c>
      <c r="B231" s="22" t="s">
        <v>507</v>
      </c>
      <c r="C231" s="22" t="s">
        <v>570</v>
      </c>
      <c r="D231" s="22" t="s">
        <v>571</v>
      </c>
      <c r="E231" s="25">
        <v>8.1801999999999992</v>
      </c>
      <c r="F231" s="25">
        <v>5.4332000000000003</v>
      </c>
      <c r="G231" s="25">
        <v>2.4927999999999999</v>
      </c>
      <c r="H231" s="25">
        <v>0</v>
      </c>
      <c r="I231" s="26">
        <v>0</v>
      </c>
      <c r="J231" s="25">
        <v>8.4500000000000006E-2</v>
      </c>
      <c r="K231" s="24" t="s">
        <v>1456</v>
      </c>
      <c r="L231" s="23">
        <v>0</v>
      </c>
      <c r="M231" s="23">
        <v>1.2197256791</v>
      </c>
      <c r="N231" s="24" t="s">
        <v>1457</v>
      </c>
    </row>
    <row r="232" spans="1:14" x14ac:dyDescent="0.35">
      <c r="A232" s="22" t="s">
        <v>114</v>
      </c>
      <c r="B232" s="22" t="s">
        <v>507</v>
      </c>
      <c r="C232" s="22" t="s">
        <v>572</v>
      </c>
      <c r="D232" s="22" t="s">
        <v>573</v>
      </c>
      <c r="E232" s="25">
        <v>15.07</v>
      </c>
      <c r="F232" s="25">
        <v>15.07</v>
      </c>
      <c r="G232" s="25">
        <v>2.78</v>
      </c>
      <c r="H232" s="25">
        <v>0</v>
      </c>
      <c r="I232" s="26">
        <v>0</v>
      </c>
      <c r="J232" s="25">
        <v>0</v>
      </c>
      <c r="K232" s="24" t="s">
        <v>1456</v>
      </c>
      <c r="L232" s="23">
        <v>0</v>
      </c>
      <c r="M232" s="23">
        <v>1</v>
      </c>
      <c r="N232" s="24" t="s">
        <v>1456</v>
      </c>
    </row>
    <row r="233" spans="1:14" x14ac:dyDescent="0.35">
      <c r="A233" s="22" t="s">
        <v>114</v>
      </c>
      <c r="B233" s="22" t="s">
        <v>507</v>
      </c>
      <c r="C233" s="22" t="s">
        <v>574</v>
      </c>
      <c r="D233" s="22" t="s">
        <v>575</v>
      </c>
      <c r="E233" s="25">
        <v>7.3109999999999999</v>
      </c>
      <c r="F233" s="25">
        <v>7.3109999999999999</v>
      </c>
      <c r="G233" s="25">
        <v>2.3422000000000001</v>
      </c>
      <c r="H233" s="25">
        <v>0</v>
      </c>
      <c r="I233" s="26">
        <v>0</v>
      </c>
      <c r="J233" s="25">
        <v>0</v>
      </c>
      <c r="K233" s="24" t="s">
        <v>1457</v>
      </c>
      <c r="L233" s="23">
        <v>575</v>
      </c>
      <c r="M233" s="23">
        <v>2.7373820270999998</v>
      </c>
      <c r="N233" s="24" t="s">
        <v>1456</v>
      </c>
    </row>
    <row r="234" spans="1:14" x14ac:dyDescent="0.35">
      <c r="A234" s="22" t="s">
        <v>114</v>
      </c>
      <c r="B234" s="22" t="s">
        <v>507</v>
      </c>
      <c r="C234" s="22" t="s">
        <v>576</v>
      </c>
      <c r="D234" s="22" t="s">
        <v>577</v>
      </c>
      <c r="E234" s="25">
        <v>12.23</v>
      </c>
      <c r="F234" s="25">
        <v>12.23</v>
      </c>
      <c r="G234" s="25">
        <v>2.7740999999999998</v>
      </c>
      <c r="H234" s="25">
        <v>0</v>
      </c>
      <c r="I234" s="26">
        <v>0</v>
      </c>
      <c r="J234" s="25">
        <v>0.15809999999999999</v>
      </c>
      <c r="K234" s="24" t="s">
        <v>1457</v>
      </c>
      <c r="L234" s="23">
        <v>650</v>
      </c>
      <c r="M234" s="23">
        <v>1</v>
      </c>
      <c r="N234" s="24" t="s">
        <v>1456</v>
      </c>
    </row>
    <row r="235" spans="1:14" x14ac:dyDescent="0.35">
      <c r="A235" s="22" t="s">
        <v>114</v>
      </c>
      <c r="B235" s="22" t="s">
        <v>507</v>
      </c>
      <c r="C235" s="22" t="s">
        <v>578</v>
      </c>
      <c r="D235" s="22" t="s">
        <v>579</v>
      </c>
      <c r="E235" s="25">
        <v>12.2349</v>
      </c>
      <c r="F235" s="25">
        <v>12.2349</v>
      </c>
      <c r="G235" s="25">
        <v>2.577</v>
      </c>
      <c r="H235" s="25">
        <v>0</v>
      </c>
      <c r="I235" s="26">
        <v>0</v>
      </c>
      <c r="J235" s="25">
        <v>0</v>
      </c>
      <c r="K235" s="24" t="s">
        <v>1456</v>
      </c>
      <c r="L235" s="23">
        <v>0</v>
      </c>
      <c r="M235" s="23">
        <v>1</v>
      </c>
      <c r="N235" s="24" t="s">
        <v>1457</v>
      </c>
    </row>
    <row r="236" spans="1:14" x14ac:dyDescent="0.35">
      <c r="A236" s="22" t="s">
        <v>114</v>
      </c>
      <c r="B236" s="22" t="s">
        <v>507</v>
      </c>
      <c r="C236" s="22" t="s">
        <v>580</v>
      </c>
      <c r="D236" s="22" t="s">
        <v>581</v>
      </c>
      <c r="E236" s="25">
        <v>16.301559999999998</v>
      </c>
      <c r="F236" s="25">
        <v>16.301559999999998</v>
      </c>
      <c r="G236" s="25">
        <v>2.5734400000000002</v>
      </c>
      <c r="H236" s="25">
        <v>0</v>
      </c>
      <c r="I236" s="26">
        <v>0</v>
      </c>
      <c r="J236" s="25">
        <v>0.58667000000000002</v>
      </c>
      <c r="K236" s="24" t="s">
        <v>1457</v>
      </c>
      <c r="L236" s="23">
        <v>204.63</v>
      </c>
      <c r="M236" s="23">
        <v>1.3132362792000001</v>
      </c>
      <c r="N236" s="24" t="s">
        <v>1456</v>
      </c>
    </row>
    <row r="237" spans="1:14" x14ac:dyDescent="0.35">
      <c r="A237" s="22" t="s">
        <v>114</v>
      </c>
      <c r="B237" s="22" t="s">
        <v>507</v>
      </c>
      <c r="C237" s="22" t="s">
        <v>582</v>
      </c>
      <c r="D237" s="22" t="s">
        <v>583</v>
      </c>
      <c r="E237" s="25">
        <v>12.6639</v>
      </c>
      <c r="F237" s="25">
        <v>12.6639</v>
      </c>
      <c r="G237" s="25">
        <v>2.464</v>
      </c>
      <c r="H237" s="25">
        <v>0</v>
      </c>
      <c r="I237" s="26">
        <v>0</v>
      </c>
      <c r="J237" s="25">
        <v>0.10390000000000001</v>
      </c>
      <c r="K237" s="24" t="s">
        <v>1456</v>
      </c>
      <c r="L237" s="23">
        <v>0</v>
      </c>
      <c r="M237" s="23">
        <v>1</v>
      </c>
      <c r="N237" s="24" t="s">
        <v>1456</v>
      </c>
    </row>
    <row r="238" spans="1:14" x14ac:dyDescent="0.35">
      <c r="A238" s="22" t="s">
        <v>114</v>
      </c>
      <c r="B238" s="22" t="s">
        <v>507</v>
      </c>
      <c r="C238" s="22" t="s">
        <v>584</v>
      </c>
      <c r="D238" s="22" t="s">
        <v>585</v>
      </c>
      <c r="E238" s="25">
        <v>10.324809999999999</v>
      </c>
      <c r="F238" s="25">
        <v>10.324809999999999</v>
      </c>
      <c r="G238" s="25">
        <v>2.59449</v>
      </c>
      <c r="H238" s="25">
        <v>0</v>
      </c>
      <c r="I238" s="26">
        <v>0</v>
      </c>
      <c r="J238" s="25">
        <v>0.13128000000000001</v>
      </c>
      <c r="K238" s="24" t="s">
        <v>1457</v>
      </c>
      <c r="L238" s="23">
        <v>750</v>
      </c>
      <c r="M238" s="23">
        <v>1.8396755001</v>
      </c>
      <c r="N238" s="24" t="s">
        <v>1457</v>
      </c>
    </row>
    <row r="239" spans="1:14" x14ac:dyDescent="0.35">
      <c r="A239" s="22" t="s">
        <v>114</v>
      </c>
      <c r="B239" s="22" t="s">
        <v>507</v>
      </c>
      <c r="C239" s="22" t="s">
        <v>586</v>
      </c>
      <c r="D239" s="22" t="s">
        <v>587</v>
      </c>
      <c r="E239" s="25">
        <v>17.286999999999999</v>
      </c>
      <c r="F239" s="25">
        <v>17.286999999999999</v>
      </c>
      <c r="G239" s="25">
        <v>2.625</v>
      </c>
      <c r="H239" s="25">
        <v>0</v>
      </c>
      <c r="I239" s="26">
        <v>0</v>
      </c>
      <c r="J239" s="25">
        <v>0.30599999999999999</v>
      </c>
      <c r="K239" s="24" t="s">
        <v>1457</v>
      </c>
      <c r="L239" s="23">
        <v>500</v>
      </c>
      <c r="M239" s="23">
        <v>1</v>
      </c>
      <c r="N239" s="24" t="s">
        <v>1456</v>
      </c>
    </row>
    <row r="240" spans="1:14" x14ac:dyDescent="0.35">
      <c r="A240" s="22" t="s">
        <v>114</v>
      </c>
      <c r="B240" s="22" t="s">
        <v>507</v>
      </c>
      <c r="C240" s="22" t="s">
        <v>588</v>
      </c>
      <c r="D240" s="22" t="s">
        <v>589</v>
      </c>
      <c r="E240" s="25">
        <v>7.1</v>
      </c>
      <c r="F240" s="25">
        <v>7.1</v>
      </c>
      <c r="G240" s="25">
        <v>2.5649999999999999</v>
      </c>
      <c r="H240" s="25">
        <v>0</v>
      </c>
      <c r="I240" s="26">
        <v>0</v>
      </c>
      <c r="J240" s="25">
        <v>8.4279999999999994E-2</v>
      </c>
      <c r="K240" s="24" t="s">
        <v>1456</v>
      </c>
      <c r="L240" s="23">
        <v>0</v>
      </c>
      <c r="M240" s="23">
        <v>3.0281690140999999</v>
      </c>
      <c r="N240" s="24" t="s">
        <v>1456</v>
      </c>
    </row>
    <row r="241" spans="1:14" x14ac:dyDescent="0.35">
      <c r="A241" s="22" t="s">
        <v>114</v>
      </c>
      <c r="B241" s="22" t="s">
        <v>507</v>
      </c>
      <c r="C241" s="22" t="s">
        <v>590</v>
      </c>
      <c r="D241" s="22" t="s">
        <v>591</v>
      </c>
      <c r="E241" s="25">
        <v>7.31168</v>
      </c>
      <c r="F241" s="25">
        <v>7.31168</v>
      </c>
      <c r="G241" s="25">
        <v>2.6278299999999999</v>
      </c>
      <c r="H241" s="25">
        <v>0</v>
      </c>
      <c r="I241" s="26">
        <v>0</v>
      </c>
      <c r="J241" s="25">
        <v>0.21478</v>
      </c>
      <c r="K241" s="24" t="s">
        <v>1457</v>
      </c>
      <c r="L241" s="23">
        <v>150</v>
      </c>
      <c r="M241" s="23">
        <v>2.2315432295000002</v>
      </c>
      <c r="N241" s="24" t="s">
        <v>1456</v>
      </c>
    </row>
    <row r="242" spans="1:14" x14ac:dyDescent="0.35">
      <c r="A242" s="22" t="s">
        <v>114</v>
      </c>
      <c r="B242" s="22" t="s">
        <v>507</v>
      </c>
      <c r="C242" s="22" t="s">
        <v>592</v>
      </c>
      <c r="D242" s="22" t="s">
        <v>593</v>
      </c>
      <c r="E242" s="25">
        <v>11</v>
      </c>
      <c r="F242" s="25">
        <v>11</v>
      </c>
      <c r="G242" s="25">
        <v>2.6739000000000002</v>
      </c>
      <c r="H242" s="25">
        <v>0</v>
      </c>
      <c r="I242" s="26">
        <v>0</v>
      </c>
      <c r="J242" s="25">
        <v>0.50439999999999996</v>
      </c>
      <c r="K242" s="24" t="s">
        <v>1457</v>
      </c>
      <c r="L242" s="23">
        <v>500</v>
      </c>
      <c r="M242" s="23">
        <v>1.0909090909000001</v>
      </c>
      <c r="N242" s="24" t="s">
        <v>1456</v>
      </c>
    </row>
    <row r="243" spans="1:14" x14ac:dyDescent="0.35">
      <c r="A243" s="22" t="s">
        <v>114</v>
      </c>
      <c r="B243" s="22" t="s">
        <v>507</v>
      </c>
      <c r="C243" s="22" t="s">
        <v>594</v>
      </c>
      <c r="D243" s="22" t="s">
        <v>595</v>
      </c>
      <c r="E243" s="25">
        <v>8.0342900000000004</v>
      </c>
      <c r="F243" s="25">
        <v>8.0342900000000004</v>
      </c>
      <c r="G243" s="25">
        <v>2.8080099999999999</v>
      </c>
      <c r="H243" s="25">
        <v>0</v>
      </c>
      <c r="I243" s="26">
        <v>0</v>
      </c>
      <c r="J243" s="25">
        <v>0</v>
      </c>
      <c r="K243" s="24" t="s">
        <v>1457</v>
      </c>
      <c r="L243" s="23">
        <v>750</v>
      </c>
      <c r="M243" s="23">
        <v>1</v>
      </c>
      <c r="N243" s="24" t="s">
        <v>1456</v>
      </c>
    </row>
    <row r="244" spans="1:14" x14ac:dyDescent="0.35">
      <c r="A244" s="22" t="s">
        <v>114</v>
      </c>
      <c r="B244" s="22" t="s">
        <v>507</v>
      </c>
      <c r="C244" s="22" t="s">
        <v>596</v>
      </c>
      <c r="D244" s="22" t="s">
        <v>597</v>
      </c>
      <c r="E244" s="25">
        <v>16.690000000000001</v>
      </c>
      <c r="F244" s="25">
        <v>16.690000000000001</v>
      </c>
      <c r="G244" s="25">
        <v>2.59137</v>
      </c>
      <c r="H244" s="25">
        <v>0</v>
      </c>
      <c r="I244" s="26">
        <v>0</v>
      </c>
      <c r="J244" s="25">
        <v>1.3043</v>
      </c>
      <c r="K244" s="24" t="s">
        <v>1457</v>
      </c>
      <c r="L244" s="23">
        <v>800</v>
      </c>
      <c r="M244" s="23">
        <v>2.212468544</v>
      </c>
      <c r="N244" s="24" t="s">
        <v>1456</v>
      </c>
    </row>
    <row r="245" spans="1:14" x14ac:dyDescent="0.35">
      <c r="A245" s="22" t="s">
        <v>114</v>
      </c>
      <c r="B245" s="22" t="s">
        <v>507</v>
      </c>
      <c r="C245" s="22" t="s">
        <v>598</v>
      </c>
      <c r="D245" s="22" t="s">
        <v>599</v>
      </c>
      <c r="E245" s="25">
        <v>8.2777999999999992</v>
      </c>
      <c r="F245" s="25">
        <v>8.2777999999999992</v>
      </c>
      <c r="G245" s="25">
        <v>2.55165</v>
      </c>
      <c r="H245" s="25">
        <v>0</v>
      </c>
      <c r="I245" s="26">
        <v>0</v>
      </c>
      <c r="J245" s="25">
        <v>0.20810999999999999</v>
      </c>
      <c r="K245" s="24" t="s">
        <v>1457</v>
      </c>
      <c r="L245" s="23">
        <v>400</v>
      </c>
      <c r="M245" s="23">
        <v>1.6881079513999999</v>
      </c>
      <c r="N245" s="24" t="s">
        <v>1456</v>
      </c>
    </row>
    <row r="246" spans="1:14" x14ac:dyDescent="0.35">
      <c r="A246" s="22" t="s">
        <v>114</v>
      </c>
      <c r="B246" s="22" t="s">
        <v>507</v>
      </c>
      <c r="C246" s="22" t="s">
        <v>600</v>
      </c>
      <c r="D246" s="22" t="s">
        <v>601</v>
      </c>
      <c r="E246" s="25">
        <v>17.11</v>
      </c>
      <c r="F246" s="25">
        <v>17.11</v>
      </c>
      <c r="G246" s="25">
        <v>2.5499999999999998</v>
      </c>
      <c r="H246" s="25">
        <v>0</v>
      </c>
      <c r="I246" s="26">
        <v>0</v>
      </c>
      <c r="J246" s="25">
        <v>0.45727000000000001</v>
      </c>
      <c r="K246" s="24" t="s">
        <v>1457</v>
      </c>
      <c r="L246" s="23">
        <v>250</v>
      </c>
      <c r="M246" s="23">
        <v>2.146113384</v>
      </c>
      <c r="N246" s="24" t="s">
        <v>1456</v>
      </c>
    </row>
    <row r="247" spans="1:14" x14ac:dyDescent="0.35">
      <c r="A247" s="22" t="s">
        <v>114</v>
      </c>
      <c r="B247" s="22" t="s">
        <v>507</v>
      </c>
      <c r="C247" s="22" t="s">
        <v>602</v>
      </c>
      <c r="D247" s="22" t="s">
        <v>603</v>
      </c>
      <c r="E247" s="25">
        <v>15.2355</v>
      </c>
      <c r="F247" s="25">
        <v>15.2355</v>
      </c>
      <c r="G247" s="25">
        <v>2.9538000000000002</v>
      </c>
      <c r="H247" s="25">
        <v>0</v>
      </c>
      <c r="I247" s="26">
        <v>0</v>
      </c>
      <c r="J247" s="25">
        <v>0.50600000000000001</v>
      </c>
      <c r="K247" s="24" t="s">
        <v>1457</v>
      </c>
      <c r="L247" s="23">
        <v>500</v>
      </c>
      <c r="M247" s="23">
        <v>1.0021922484000001</v>
      </c>
      <c r="N247" s="24" t="s">
        <v>1456</v>
      </c>
    </row>
    <row r="248" spans="1:14" x14ac:dyDescent="0.35">
      <c r="A248" s="22" t="s">
        <v>114</v>
      </c>
      <c r="B248" s="22" t="s">
        <v>507</v>
      </c>
      <c r="C248" s="22" t="s">
        <v>604</v>
      </c>
      <c r="D248" s="22" t="s">
        <v>605</v>
      </c>
      <c r="E248" s="25">
        <v>15.555199999999999</v>
      </c>
      <c r="F248" s="25">
        <v>15.555199999999999</v>
      </c>
      <c r="G248" s="25">
        <v>2.6572</v>
      </c>
      <c r="H248" s="25">
        <v>0</v>
      </c>
      <c r="I248" s="26">
        <v>0</v>
      </c>
      <c r="J248" s="25">
        <v>0.2321</v>
      </c>
      <c r="K248" s="24" t="s">
        <v>1457</v>
      </c>
      <c r="L248" s="23">
        <v>650</v>
      </c>
      <c r="M248" s="23">
        <v>1</v>
      </c>
      <c r="N248" s="24" t="s">
        <v>1456</v>
      </c>
    </row>
    <row r="249" spans="1:14" x14ac:dyDescent="0.35">
      <c r="A249" s="22" t="s">
        <v>114</v>
      </c>
      <c r="B249" s="22" t="s">
        <v>507</v>
      </c>
      <c r="C249" s="22" t="s">
        <v>606</v>
      </c>
      <c r="D249" s="22" t="s">
        <v>607</v>
      </c>
      <c r="E249" s="25">
        <v>11.8446</v>
      </c>
      <c r="F249" s="25">
        <v>11.8446</v>
      </c>
      <c r="G249" s="25">
        <v>2.7932999999999999</v>
      </c>
      <c r="H249" s="25">
        <v>0</v>
      </c>
      <c r="I249" s="26">
        <v>0</v>
      </c>
      <c r="J249" s="25">
        <v>7.2700000000000001E-2</v>
      </c>
      <c r="K249" s="24" t="s">
        <v>1456</v>
      </c>
      <c r="L249" s="23">
        <v>0</v>
      </c>
      <c r="M249" s="23">
        <v>1.0921770258000001</v>
      </c>
      <c r="N249" s="24" t="s">
        <v>1456</v>
      </c>
    </row>
    <row r="250" spans="1:14" x14ac:dyDescent="0.35">
      <c r="A250" s="22" t="s">
        <v>114</v>
      </c>
      <c r="B250" s="22" t="s">
        <v>507</v>
      </c>
      <c r="C250" s="22" t="s">
        <v>608</v>
      </c>
      <c r="D250" s="22" t="s">
        <v>609</v>
      </c>
      <c r="E250" s="25">
        <v>8.2390000000000008</v>
      </c>
      <c r="F250" s="25">
        <v>8.2390000000000008</v>
      </c>
      <c r="G250" s="25">
        <v>2.665</v>
      </c>
      <c r="H250" s="25">
        <v>0</v>
      </c>
      <c r="I250" s="26">
        <v>0</v>
      </c>
      <c r="J250" s="25">
        <v>4.8399999999999999E-2</v>
      </c>
      <c r="K250" s="24" t="s">
        <v>1457</v>
      </c>
      <c r="L250" s="23">
        <v>750</v>
      </c>
      <c r="M250" s="23">
        <v>2.2001699234999998</v>
      </c>
      <c r="N250" s="24" t="s">
        <v>1457</v>
      </c>
    </row>
    <row r="251" spans="1:14" x14ac:dyDescent="0.35">
      <c r="A251" s="22" t="s">
        <v>114</v>
      </c>
      <c r="B251" s="22" t="s">
        <v>507</v>
      </c>
      <c r="C251" s="22" t="s">
        <v>610</v>
      </c>
      <c r="D251" s="22" t="s">
        <v>611</v>
      </c>
      <c r="E251" s="25">
        <v>14.9247</v>
      </c>
      <c r="F251" s="25">
        <v>14.9247</v>
      </c>
      <c r="G251" s="25">
        <v>2.7989199999999999</v>
      </c>
      <c r="H251" s="25">
        <v>0</v>
      </c>
      <c r="I251" s="26">
        <v>0</v>
      </c>
      <c r="J251" s="25">
        <v>0.143793</v>
      </c>
      <c r="K251" s="24" t="s">
        <v>1457</v>
      </c>
      <c r="L251" s="23">
        <v>725</v>
      </c>
      <c r="M251" s="23">
        <v>1.51</v>
      </c>
      <c r="N251" s="24" t="s">
        <v>1456</v>
      </c>
    </row>
    <row r="252" spans="1:14" x14ac:dyDescent="0.35">
      <c r="A252" s="22" t="s">
        <v>114</v>
      </c>
      <c r="B252" s="22" t="s">
        <v>507</v>
      </c>
      <c r="C252" s="22" t="s">
        <v>612</v>
      </c>
      <c r="D252" s="22" t="s">
        <v>613</v>
      </c>
      <c r="E252" s="25">
        <v>8.93</v>
      </c>
      <c r="F252" s="25">
        <v>8.93</v>
      </c>
      <c r="G252" s="25">
        <v>2.71014</v>
      </c>
      <c r="H252" s="25">
        <v>0</v>
      </c>
      <c r="I252" s="26">
        <v>0</v>
      </c>
      <c r="J252" s="25">
        <v>0.15726999999999999</v>
      </c>
      <c r="K252" s="24" t="s">
        <v>1457</v>
      </c>
      <c r="L252" s="23">
        <v>850</v>
      </c>
      <c r="M252" s="23">
        <v>1.5531914894000001</v>
      </c>
      <c r="N252" s="24" t="s">
        <v>1456</v>
      </c>
    </row>
    <row r="253" spans="1:14" x14ac:dyDescent="0.35">
      <c r="A253" s="22" t="s">
        <v>114</v>
      </c>
      <c r="B253" s="22" t="s">
        <v>507</v>
      </c>
      <c r="C253" s="22" t="s">
        <v>614</v>
      </c>
      <c r="D253" s="22" t="s">
        <v>615</v>
      </c>
      <c r="E253" s="25">
        <v>8.875</v>
      </c>
      <c r="F253" s="25">
        <v>8.875</v>
      </c>
      <c r="G253" s="25">
        <v>2.5089999999999999</v>
      </c>
      <c r="H253" s="25">
        <v>0</v>
      </c>
      <c r="I253" s="26">
        <v>0</v>
      </c>
      <c r="J253" s="25">
        <v>0</v>
      </c>
      <c r="K253" s="24" t="s">
        <v>1457</v>
      </c>
      <c r="L253" s="23">
        <v>550</v>
      </c>
      <c r="M253" s="23">
        <v>1.8237746479000001</v>
      </c>
      <c r="N253" s="24" t="s">
        <v>1456</v>
      </c>
    </row>
    <row r="254" spans="1:14" x14ac:dyDescent="0.35">
      <c r="A254" s="22" t="s">
        <v>114</v>
      </c>
      <c r="B254" s="22" t="s">
        <v>507</v>
      </c>
      <c r="C254" s="22" t="s">
        <v>616</v>
      </c>
      <c r="D254" s="22" t="s">
        <v>617</v>
      </c>
      <c r="E254" s="25">
        <v>10.822649999999999</v>
      </c>
      <c r="F254" s="25">
        <v>10.822649999999999</v>
      </c>
      <c r="G254" s="25">
        <v>2.6793</v>
      </c>
      <c r="H254" s="25">
        <v>0</v>
      </c>
      <c r="I254" s="26">
        <v>0</v>
      </c>
      <c r="J254" s="25">
        <v>3.6630000000000003E-2</v>
      </c>
      <c r="K254" s="24" t="s">
        <v>1456</v>
      </c>
      <c r="L254" s="23">
        <v>0</v>
      </c>
      <c r="M254" s="23">
        <v>2.7042914628000001</v>
      </c>
      <c r="N254" s="24" t="s">
        <v>1456</v>
      </c>
    </row>
    <row r="255" spans="1:14" x14ac:dyDescent="0.35">
      <c r="A255" s="22" t="s">
        <v>114</v>
      </c>
      <c r="B255" s="22" t="s">
        <v>507</v>
      </c>
      <c r="C255" s="22" t="s">
        <v>618</v>
      </c>
      <c r="D255" s="22" t="s">
        <v>619</v>
      </c>
      <c r="E255" s="25">
        <v>9.8935999999999993</v>
      </c>
      <c r="F255" s="25">
        <v>9.8935999999999993</v>
      </c>
      <c r="G255" s="25">
        <v>2.4737</v>
      </c>
      <c r="H255" s="25">
        <v>0</v>
      </c>
      <c r="I255" s="26">
        <v>3000</v>
      </c>
      <c r="J255" s="25">
        <v>0.2477</v>
      </c>
      <c r="K255" s="24" t="s">
        <v>1456</v>
      </c>
      <c r="L255" s="23">
        <v>0</v>
      </c>
      <c r="M255" s="23">
        <v>2.2761684321</v>
      </c>
      <c r="N255" s="24" t="s">
        <v>1456</v>
      </c>
    </row>
    <row r="256" spans="1:14" x14ac:dyDescent="0.35">
      <c r="A256" s="22" t="s">
        <v>114</v>
      </c>
      <c r="B256" s="22" t="s">
        <v>507</v>
      </c>
      <c r="C256" s="22" t="s">
        <v>620</v>
      </c>
      <c r="D256" s="22" t="s">
        <v>621</v>
      </c>
      <c r="E256" s="25">
        <v>5.8774199999999999</v>
      </c>
      <c r="F256" s="25">
        <v>5.8774199999999999</v>
      </c>
      <c r="G256" s="25">
        <v>2.13042</v>
      </c>
      <c r="H256" s="25">
        <v>0</v>
      </c>
      <c r="I256" s="26">
        <v>0</v>
      </c>
      <c r="J256" s="25">
        <v>0.12953999999999999</v>
      </c>
      <c r="K256" s="24" t="s">
        <v>1456</v>
      </c>
      <c r="L256" s="23">
        <v>0</v>
      </c>
      <c r="M256" s="23">
        <v>1.5620067988999999</v>
      </c>
      <c r="N256" s="24" t="s">
        <v>1456</v>
      </c>
    </row>
    <row r="257" spans="1:14" x14ac:dyDescent="0.35">
      <c r="A257" s="22" t="s">
        <v>114</v>
      </c>
      <c r="B257" s="22" t="s">
        <v>507</v>
      </c>
      <c r="C257" s="22" t="s">
        <v>622</v>
      </c>
      <c r="D257" s="22" t="s">
        <v>623</v>
      </c>
      <c r="E257" s="25">
        <v>11.75</v>
      </c>
      <c r="F257" s="25">
        <v>11.75</v>
      </c>
      <c r="G257" s="25">
        <v>2.6936900000000001</v>
      </c>
      <c r="H257" s="25">
        <v>0</v>
      </c>
      <c r="I257" s="26">
        <v>0</v>
      </c>
      <c r="J257" s="25">
        <v>0.13038</v>
      </c>
      <c r="K257" s="24" t="s">
        <v>1457</v>
      </c>
      <c r="L257" s="23">
        <v>975</v>
      </c>
      <c r="M257" s="23">
        <v>1.9148936169999999</v>
      </c>
      <c r="N257" s="24" t="s">
        <v>1456</v>
      </c>
    </row>
    <row r="258" spans="1:14" x14ac:dyDescent="0.35">
      <c r="A258" s="22" t="s">
        <v>114</v>
      </c>
      <c r="B258" s="22" t="s">
        <v>507</v>
      </c>
      <c r="C258" s="22" t="s">
        <v>624</v>
      </c>
      <c r="D258" s="22" t="s">
        <v>625</v>
      </c>
      <c r="E258" s="25">
        <v>12.79</v>
      </c>
      <c r="F258" s="25">
        <v>12.79</v>
      </c>
      <c r="G258" s="25">
        <v>2.6640000000000001</v>
      </c>
      <c r="H258" s="25">
        <v>0</v>
      </c>
      <c r="I258" s="26">
        <v>0</v>
      </c>
      <c r="J258" s="25">
        <v>0.14660000000000001</v>
      </c>
      <c r="K258" s="24" t="s">
        <v>1457</v>
      </c>
      <c r="L258" s="23">
        <v>1050</v>
      </c>
      <c r="M258" s="23">
        <v>1.8540500391000001</v>
      </c>
      <c r="N258" s="24" t="s">
        <v>1456</v>
      </c>
    </row>
    <row r="259" spans="1:14" x14ac:dyDescent="0.35">
      <c r="A259" s="22" t="s">
        <v>114</v>
      </c>
      <c r="B259" s="22" t="s">
        <v>507</v>
      </c>
      <c r="C259" s="22" t="s">
        <v>626</v>
      </c>
      <c r="D259" s="22" t="s">
        <v>627</v>
      </c>
      <c r="E259" s="25">
        <v>9.8000000000000007</v>
      </c>
      <c r="F259" s="25">
        <v>9.8000000000000007</v>
      </c>
      <c r="G259" s="25">
        <v>2.9</v>
      </c>
      <c r="H259" s="25">
        <v>0</v>
      </c>
      <c r="I259" s="26">
        <v>1500</v>
      </c>
      <c r="J259" s="25">
        <v>0</v>
      </c>
      <c r="K259" s="24" t="s">
        <v>1457</v>
      </c>
      <c r="L259" s="23">
        <v>850</v>
      </c>
      <c r="M259" s="23">
        <v>1.4254081633</v>
      </c>
      <c r="N259" s="24" t="s">
        <v>1456</v>
      </c>
    </row>
    <row r="260" spans="1:14" x14ac:dyDescent="0.35">
      <c r="A260" s="22" t="s">
        <v>114</v>
      </c>
      <c r="B260" s="22" t="s">
        <v>507</v>
      </c>
      <c r="C260" s="22" t="s">
        <v>628</v>
      </c>
      <c r="D260" s="22" t="s">
        <v>629</v>
      </c>
      <c r="E260" s="25">
        <v>13.145</v>
      </c>
      <c r="F260" s="25">
        <v>19.100000000000001</v>
      </c>
      <c r="G260" s="25">
        <v>2.4935999999999998</v>
      </c>
      <c r="H260" s="25">
        <v>0</v>
      </c>
      <c r="I260" s="26">
        <v>12500</v>
      </c>
      <c r="J260" s="25">
        <v>0.2389</v>
      </c>
      <c r="K260" s="24" t="s">
        <v>1457</v>
      </c>
      <c r="L260" s="23">
        <v>500</v>
      </c>
      <c r="M260" s="23">
        <v>1.4530239635</v>
      </c>
      <c r="N260" s="24" t="s">
        <v>1456</v>
      </c>
    </row>
    <row r="261" spans="1:14" x14ac:dyDescent="0.35">
      <c r="A261" s="22" t="s">
        <v>114</v>
      </c>
      <c r="B261" s="22" t="s">
        <v>507</v>
      </c>
      <c r="C261" s="22" t="s">
        <v>630</v>
      </c>
      <c r="D261" s="22" t="s">
        <v>631</v>
      </c>
      <c r="E261" s="25">
        <v>12.88</v>
      </c>
      <c r="F261" s="25">
        <v>12.88</v>
      </c>
      <c r="G261" s="25">
        <v>2.766</v>
      </c>
      <c r="H261" s="25">
        <v>0</v>
      </c>
      <c r="I261" s="26">
        <v>0</v>
      </c>
      <c r="J261" s="25">
        <v>0.61</v>
      </c>
      <c r="K261" s="24" t="s">
        <v>1457</v>
      </c>
      <c r="L261" s="23">
        <v>750</v>
      </c>
      <c r="M261" s="23">
        <v>1.1000000000000001</v>
      </c>
      <c r="N261" s="24" t="s">
        <v>1456</v>
      </c>
    </row>
    <row r="262" spans="1:14" x14ac:dyDescent="0.35">
      <c r="A262" s="22" t="s">
        <v>114</v>
      </c>
      <c r="B262" s="22" t="s">
        <v>507</v>
      </c>
      <c r="C262" s="22" t="s">
        <v>632</v>
      </c>
      <c r="D262" s="22" t="s">
        <v>633</v>
      </c>
      <c r="E262" s="25">
        <v>8.77</v>
      </c>
      <c r="F262" s="25">
        <v>8.77</v>
      </c>
      <c r="G262" s="25">
        <v>2.6109</v>
      </c>
      <c r="H262" s="25">
        <v>0</v>
      </c>
      <c r="I262" s="26">
        <v>3200</v>
      </c>
      <c r="J262" s="25">
        <v>0</v>
      </c>
      <c r="K262" s="24" t="s">
        <v>1457</v>
      </c>
      <c r="L262" s="23">
        <v>975</v>
      </c>
      <c r="M262" s="23">
        <v>2.7137970352999998</v>
      </c>
      <c r="N262" s="24" t="s">
        <v>1456</v>
      </c>
    </row>
    <row r="263" spans="1:14" x14ac:dyDescent="0.35">
      <c r="A263" s="22" t="s">
        <v>114</v>
      </c>
      <c r="B263" s="22" t="s">
        <v>507</v>
      </c>
      <c r="C263" s="22" t="s">
        <v>634</v>
      </c>
      <c r="D263" s="22" t="s">
        <v>635</v>
      </c>
      <c r="E263" s="25">
        <v>13.518800000000001</v>
      </c>
      <c r="F263" s="25">
        <v>13.518800000000001</v>
      </c>
      <c r="G263" s="25">
        <v>2.6471</v>
      </c>
      <c r="H263" s="25">
        <v>0</v>
      </c>
      <c r="I263" s="26">
        <v>0</v>
      </c>
      <c r="J263" s="25">
        <v>0.68969999999999998</v>
      </c>
      <c r="K263" s="24" t="s">
        <v>1457</v>
      </c>
      <c r="L263" s="23">
        <v>300</v>
      </c>
      <c r="M263" s="23">
        <v>1</v>
      </c>
      <c r="N263" s="24" t="s">
        <v>1456</v>
      </c>
    </row>
    <row r="264" spans="1:14" x14ac:dyDescent="0.35">
      <c r="A264" s="22" t="s">
        <v>114</v>
      </c>
      <c r="B264" s="22" t="s">
        <v>507</v>
      </c>
      <c r="C264" s="22" t="s">
        <v>636</v>
      </c>
      <c r="D264" s="22" t="s">
        <v>637</v>
      </c>
      <c r="E264" s="25">
        <v>5.23</v>
      </c>
      <c r="F264" s="25">
        <v>5.23</v>
      </c>
      <c r="G264" s="25">
        <v>2.81</v>
      </c>
      <c r="H264" s="25">
        <v>0</v>
      </c>
      <c r="I264" s="26">
        <v>0</v>
      </c>
      <c r="J264" s="25">
        <v>0.46500000000000002</v>
      </c>
      <c r="K264" s="24" t="s">
        <v>1456</v>
      </c>
      <c r="L264" s="23">
        <v>0</v>
      </c>
      <c r="M264" s="23">
        <v>2.9636711281000001</v>
      </c>
      <c r="N264" s="24" t="s">
        <v>1456</v>
      </c>
    </row>
    <row r="265" spans="1:14" x14ac:dyDescent="0.35">
      <c r="A265" s="22" t="s">
        <v>114</v>
      </c>
      <c r="B265" s="22" t="s">
        <v>507</v>
      </c>
      <c r="C265" s="22" t="s">
        <v>638</v>
      </c>
      <c r="D265" s="22" t="s">
        <v>639</v>
      </c>
      <c r="E265" s="25">
        <v>12.879</v>
      </c>
      <c r="F265" s="25">
        <v>12.879</v>
      </c>
      <c r="G265" s="25">
        <v>2.4918999999999998</v>
      </c>
      <c r="H265" s="25">
        <v>0</v>
      </c>
      <c r="I265" s="26">
        <v>0</v>
      </c>
      <c r="J265" s="25">
        <v>0</v>
      </c>
      <c r="K265" s="24" t="s">
        <v>1457</v>
      </c>
      <c r="L265" s="23">
        <v>650</v>
      </c>
      <c r="M265" s="23">
        <v>1.0200326112</v>
      </c>
      <c r="N265" s="24" t="s">
        <v>1456</v>
      </c>
    </row>
    <row r="266" spans="1:14" x14ac:dyDescent="0.35">
      <c r="A266" s="22" t="s">
        <v>114</v>
      </c>
      <c r="B266" s="22" t="s">
        <v>507</v>
      </c>
      <c r="C266" s="22" t="s">
        <v>640</v>
      </c>
      <c r="D266" s="22" t="s">
        <v>641</v>
      </c>
      <c r="E266" s="25">
        <v>11.9521</v>
      </c>
      <c r="F266" s="25">
        <v>11.9521</v>
      </c>
      <c r="G266" s="25">
        <v>2.5499000000000001</v>
      </c>
      <c r="H266" s="25">
        <v>0</v>
      </c>
      <c r="I266" s="26">
        <v>0</v>
      </c>
      <c r="J266" s="25">
        <v>7.1859999999999993E-2</v>
      </c>
      <c r="K266" s="24" t="s">
        <v>1456</v>
      </c>
      <c r="L266" s="23">
        <v>0</v>
      </c>
      <c r="M266" s="23">
        <v>1</v>
      </c>
      <c r="N266" s="24" t="s">
        <v>1456</v>
      </c>
    </row>
    <row r="267" spans="1:14" x14ac:dyDescent="0.35">
      <c r="A267" s="22" t="s">
        <v>114</v>
      </c>
      <c r="B267" s="22" t="s">
        <v>507</v>
      </c>
      <c r="C267" s="22" t="s">
        <v>642</v>
      </c>
      <c r="D267" s="22" t="s">
        <v>643</v>
      </c>
      <c r="E267" s="25">
        <v>8.1</v>
      </c>
      <c r="F267" s="25">
        <v>8.1</v>
      </c>
      <c r="G267" s="25">
        <v>2.5720000000000001</v>
      </c>
      <c r="H267" s="25">
        <v>0</v>
      </c>
      <c r="I267" s="26">
        <v>0</v>
      </c>
      <c r="J267" s="25">
        <v>0</v>
      </c>
      <c r="K267" s="24" t="s">
        <v>1457</v>
      </c>
      <c r="L267" s="23">
        <v>500</v>
      </c>
      <c r="M267" s="23">
        <v>2.5801604937999998</v>
      </c>
      <c r="N267" s="24" t="s">
        <v>1456</v>
      </c>
    </row>
    <row r="268" spans="1:14" x14ac:dyDescent="0.35">
      <c r="A268" s="22" t="s">
        <v>114</v>
      </c>
      <c r="B268" s="22" t="s">
        <v>507</v>
      </c>
      <c r="C268" s="22" t="s">
        <v>644</v>
      </c>
      <c r="D268" s="22" t="s">
        <v>645</v>
      </c>
      <c r="E268" s="25">
        <v>10.5975</v>
      </c>
      <c r="F268" s="25">
        <v>10.5975</v>
      </c>
      <c r="G268" s="25">
        <v>2.4514999999999998</v>
      </c>
      <c r="H268" s="25">
        <v>0</v>
      </c>
      <c r="I268" s="26">
        <v>0</v>
      </c>
      <c r="J268" s="25">
        <v>8.1000000000000003E-2</v>
      </c>
      <c r="K268" s="24" t="s">
        <v>1457</v>
      </c>
      <c r="L268" s="23">
        <v>100</v>
      </c>
      <c r="M268" s="23">
        <v>1.2106157113</v>
      </c>
      <c r="N268" s="24" t="s">
        <v>1456</v>
      </c>
    </row>
    <row r="269" spans="1:14" x14ac:dyDescent="0.35">
      <c r="A269" s="22" t="s">
        <v>114</v>
      </c>
      <c r="B269" s="22" t="s">
        <v>507</v>
      </c>
      <c r="C269" s="22" t="s">
        <v>646</v>
      </c>
      <c r="D269" s="22" t="s">
        <v>647</v>
      </c>
      <c r="E269" s="25">
        <v>10.041</v>
      </c>
      <c r="F269" s="25">
        <v>10.041</v>
      </c>
      <c r="G269" s="25">
        <v>2.6629999999999998</v>
      </c>
      <c r="H269" s="25">
        <v>0</v>
      </c>
      <c r="I269" s="26">
        <v>0</v>
      </c>
      <c r="J269" s="25">
        <v>4.8759999999999998E-2</v>
      </c>
      <c r="K269" s="24" t="s">
        <v>1457</v>
      </c>
      <c r="L269" s="23">
        <v>750</v>
      </c>
      <c r="M269" s="23">
        <v>2.0824619061999998</v>
      </c>
      <c r="N269" s="24" t="s">
        <v>1456</v>
      </c>
    </row>
    <row r="270" spans="1:14" x14ac:dyDescent="0.35">
      <c r="A270" s="22" t="s">
        <v>114</v>
      </c>
      <c r="B270" s="22" t="s">
        <v>507</v>
      </c>
      <c r="C270" s="22" t="s">
        <v>648</v>
      </c>
      <c r="D270" s="22" t="s">
        <v>649</v>
      </c>
      <c r="E270" s="25">
        <v>9.3477999999999994</v>
      </c>
      <c r="F270" s="25">
        <v>9.3477999999999994</v>
      </c>
      <c r="G270" s="25">
        <v>2.4552999999999998</v>
      </c>
      <c r="H270" s="25">
        <v>0</v>
      </c>
      <c r="I270" s="26">
        <v>0</v>
      </c>
      <c r="J270" s="25">
        <v>0.61639999999999995</v>
      </c>
      <c r="K270" s="24" t="s">
        <v>1457</v>
      </c>
      <c r="L270" s="23">
        <v>250</v>
      </c>
      <c r="M270" s="23">
        <v>2.2681914460999999</v>
      </c>
      <c r="N270" s="24" t="s">
        <v>1456</v>
      </c>
    </row>
    <row r="271" spans="1:14" x14ac:dyDescent="0.35">
      <c r="A271" s="22" t="s">
        <v>114</v>
      </c>
      <c r="B271" s="22" t="s">
        <v>507</v>
      </c>
      <c r="C271" s="22" t="s">
        <v>650</v>
      </c>
      <c r="D271" s="22" t="s">
        <v>651</v>
      </c>
      <c r="E271" s="25">
        <v>5.1005000000000003</v>
      </c>
      <c r="F271" s="25">
        <v>5.1005000000000003</v>
      </c>
      <c r="G271" s="25">
        <v>2.6351</v>
      </c>
      <c r="H271" s="25">
        <v>0</v>
      </c>
      <c r="I271" s="26">
        <v>0</v>
      </c>
      <c r="J271" s="25">
        <v>0</v>
      </c>
      <c r="K271" s="24" t="s">
        <v>1457</v>
      </c>
      <c r="L271" s="23">
        <v>1000</v>
      </c>
      <c r="M271" s="23">
        <v>1.1960592099</v>
      </c>
      <c r="N271" s="24" t="s">
        <v>1456</v>
      </c>
    </row>
    <row r="272" spans="1:14" x14ac:dyDescent="0.35">
      <c r="A272" s="22" t="s">
        <v>114</v>
      </c>
      <c r="B272" s="22" t="s">
        <v>507</v>
      </c>
      <c r="C272" s="22" t="s">
        <v>652</v>
      </c>
      <c r="D272" s="22" t="s">
        <v>653</v>
      </c>
      <c r="E272" s="25">
        <v>9.8035999999999994</v>
      </c>
      <c r="F272" s="25">
        <v>9.8035999999999994</v>
      </c>
      <c r="G272" s="25">
        <v>2.6496</v>
      </c>
      <c r="H272" s="25">
        <v>0</v>
      </c>
      <c r="I272" s="26">
        <v>0</v>
      </c>
      <c r="J272" s="25">
        <v>7.2700000000000001E-2</v>
      </c>
      <c r="K272" s="24" t="s">
        <v>1456</v>
      </c>
      <c r="L272" s="23">
        <v>0</v>
      </c>
      <c r="M272" s="23">
        <v>1.1932555387999999</v>
      </c>
      <c r="N272" s="24" t="s">
        <v>1456</v>
      </c>
    </row>
    <row r="273" spans="1:14" x14ac:dyDescent="0.35">
      <c r="A273" s="22" t="s">
        <v>114</v>
      </c>
      <c r="B273" s="22" t="s">
        <v>507</v>
      </c>
      <c r="C273" s="22" t="s">
        <v>654</v>
      </c>
      <c r="D273" s="22" t="s">
        <v>655</v>
      </c>
      <c r="E273" s="25">
        <v>8.0670800000000007</v>
      </c>
      <c r="F273" s="25">
        <v>8.0670800000000007</v>
      </c>
      <c r="G273" s="25">
        <v>2.4136799999999998</v>
      </c>
      <c r="H273" s="25">
        <v>0</v>
      </c>
      <c r="I273" s="26">
        <v>0</v>
      </c>
      <c r="J273" s="25">
        <v>0.35178999999999999</v>
      </c>
      <c r="K273" s="24" t="s">
        <v>1457</v>
      </c>
      <c r="L273" s="23">
        <v>975</v>
      </c>
      <c r="M273" s="23">
        <v>1</v>
      </c>
      <c r="N273" s="24" t="s">
        <v>1456</v>
      </c>
    </row>
    <row r="274" spans="1:14" x14ac:dyDescent="0.35">
      <c r="A274" s="22" t="s">
        <v>114</v>
      </c>
      <c r="B274" s="22" t="s">
        <v>507</v>
      </c>
      <c r="C274" s="22" t="s">
        <v>656</v>
      </c>
      <c r="D274" s="22" t="s">
        <v>657</v>
      </c>
      <c r="E274" s="25">
        <v>12.958</v>
      </c>
      <c r="F274" s="25">
        <v>12.958</v>
      </c>
      <c r="G274" s="25">
        <v>2.5499999999999998</v>
      </c>
      <c r="H274" s="25">
        <v>0</v>
      </c>
      <c r="I274" s="26">
        <v>0</v>
      </c>
      <c r="J274" s="25">
        <v>0.31850000000000001</v>
      </c>
      <c r="K274" s="24" t="s">
        <v>1456</v>
      </c>
      <c r="L274" s="23">
        <v>0</v>
      </c>
      <c r="M274" s="23">
        <v>2.1305757061000001</v>
      </c>
      <c r="N274" s="24" t="s">
        <v>1456</v>
      </c>
    </row>
    <row r="275" spans="1:14" x14ac:dyDescent="0.35">
      <c r="A275" s="22" t="s">
        <v>114</v>
      </c>
      <c r="B275" s="22" t="s">
        <v>507</v>
      </c>
      <c r="C275" s="22" t="s">
        <v>658</v>
      </c>
      <c r="D275" s="22" t="s">
        <v>659</v>
      </c>
      <c r="E275" s="25">
        <v>14.6</v>
      </c>
      <c r="F275" s="25">
        <v>14.6</v>
      </c>
      <c r="G275" s="25">
        <v>2.6562999999999999</v>
      </c>
      <c r="H275" s="25">
        <v>0.5</v>
      </c>
      <c r="I275" s="26">
        <v>6450</v>
      </c>
      <c r="J275" s="25">
        <v>0.7298</v>
      </c>
      <c r="K275" s="24" t="s">
        <v>1457</v>
      </c>
      <c r="L275" s="23">
        <v>425</v>
      </c>
      <c r="M275" s="23">
        <v>2.0547945205000002</v>
      </c>
      <c r="N275" s="24" t="s">
        <v>1456</v>
      </c>
    </row>
    <row r="276" spans="1:14" x14ac:dyDescent="0.35">
      <c r="A276" s="22" t="s">
        <v>114</v>
      </c>
      <c r="B276" s="22" t="s">
        <v>507</v>
      </c>
      <c r="C276" s="22" t="s">
        <v>660</v>
      </c>
      <c r="D276" s="22" t="s">
        <v>661</v>
      </c>
      <c r="E276" s="25">
        <v>10.199999999999999</v>
      </c>
      <c r="F276" s="25">
        <v>10.199999999999999</v>
      </c>
      <c r="G276" s="25">
        <v>2.6</v>
      </c>
      <c r="H276" s="25">
        <v>0</v>
      </c>
      <c r="I276" s="26">
        <v>0</v>
      </c>
      <c r="J276" s="25">
        <v>0.03</v>
      </c>
      <c r="K276" s="24" t="s">
        <v>1457</v>
      </c>
      <c r="L276" s="23">
        <v>560</v>
      </c>
      <c r="M276" s="23">
        <v>1.82</v>
      </c>
      <c r="N276" s="24" t="s">
        <v>1456</v>
      </c>
    </row>
    <row r="277" spans="1:14" x14ac:dyDescent="0.35">
      <c r="A277" s="22" t="s">
        <v>114</v>
      </c>
      <c r="B277" s="22" t="s">
        <v>507</v>
      </c>
      <c r="C277" s="22" t="s">
        <v>662</v>
      </c>
      <c r="D277" s="22" t="s">
        <v>663</v>
      </c>
      <c r="E277" s="25">
        <v>14.65</v>
      </c>
      <c r="F277" s="25">
        <v>14.65</v>
      </c>
      <c r="G277" s="25">
        <v>2.5037099999999999</v>
      </c>
      <c r="H277" s="25">
        <v>0</v>
      </c>
      <c r="I277" s="26">
        <v>20000</v>
      </c>
      <c r="J277" s="25">
        <v>0.35953000000000002</v>
      </c>
      <c r="K277" s="24" t="s">
        <v>1457</v>
      </c>
      <c r="L277" s="23">
        <v>300</v>
      </c>
      <c r="M277" s="23">
        <v>1.37</v>
      </c>
      <c r="N277" s="24" t="s">
        <v>1456</v>
      </c>
    </row>
    <row r="278" spans="1:14" x14ac:dyDescent="0.35">
      <c r="A278" s="22" t="s">
        <v>114</v>
      </c>
      <c r="B278" s="22" t="s">
        <v>507</v>
      </c>
      <c r="C278" s="22" t="s">
        <v>664</v>
      </c>
      <c r="D278" s="22" t="s">
        <v>665</v>
      </c>
      <c r="E278" s="25">
        <v>7.5679999999999996</v>
      </c>
      <c r="F278" s="25">
        <v>7.5679999999999996</v>
      </c>
      <c r="G278" s="25">
        <v>2.665</v>
      </c>
      <c r="H278" s="25">
        <v>0</v>
      </c>
      <c r="I278" s="26">
        <v>0</v>
      </c>
      <c r="J278" s="25">
        <v>0.73199999999999998</v>
      </c>
      <c r="K278" s="24" t="s">
        <v>1457</v>
      </c>
      <c r="L278" s="23">
        <v>500</v>
      </c>
      <c r="M278" s="23">
        <v>2.1259249471000001</v>
      </c>
      <c r="N278" s="24" t="s">
        <v>1456</v>
      </c>
    </row>
    <row r="279" spans="1:14" x14ac:dyDescent="0.35">
      <c r="A279" s="22" t="s">
        <v>114</v>
      </c>
      <c r="B279" s="22" t="s">
        <v>507</v>
      </c>
      <c r="C279" s="22" t="s">
        <v>666</v>
      </c>
      <c r="D279" s="22" t="s">
        <v>667</v>
      </c>
      <c r="E279" s="25">
        <v>7.5</v>
      </c>
      <c r="F279" s="25">
        <v>7.5</v>
      </c>
      <c r="G279" s="25">
        <v>2.5693000000000001</v>
      </c>
      <c r="H279" s="25">
        <v>0</v>
      </c>
      <c r="I279" s="26">
        <v>0</v>
      </c>
      <c r="J279" s="25">
        <v>5.2387000000000003E-2</v>
      </c>
      <c r="K279" s="24" t="s">
        <v>1457</v>
      </c>
      <c r="L279" s="23">
        <v>600</v>
      </c>
      <c r="M279" s="23">
        <v>2.1333333333</v>
      </c>
      <c r="N279" s="24" t="s">
        <v>1456</v>
      </c>
    </row>
    <row r="280" spans="1:14" x14ac:dyDescent="0.35">
      <c r="A280" s="22" t="s">
        <v>114</v>
      </c>
      <c r="B280" s="22" t="s">
        <v>507</v>
      </c>
      <c r="C280" s="22" t="s">
        <v>668</v>
      </c>
      <c r="D280" s="22" t="s">
        <v>669</v>
      </c>
      <c r="E280" s="25">
        <v>12.02</v>
      </c>
      <c r="F280" s="25">
        <v>0</v>
      </c>
      <c r="G280" s="25">
        <v>2.44</v>
      </c>
      <c r="H280" s="25">
        <v>0</v>
      </c>
      <c r="I280" s="26">
        <v>0</v>
      </c>
      <c r="J280" s="25">
        <v>0.32</v>
      </c>
      <c r="K280" s="24" t="s">
        <v>1457</v>
      </c>
      <c r="L280" s="23">
        <v>200</v>
      </c>
      <c r="M280" s="23">
        <v>1</v>
      </c>
      <c r="N280" s="24" t="s">
        <v>1456</v>
      </c>
    </row>
    <row r="281" spans="1:14" x14ac:dyDescent="0.35">
      <c r="A281" s="22" t="s">
        <v>114</v>
      </c>
      <c r="B281" s="22" t="s">
        <v>670</v>
      </c>
      <c r="C281" s="22" t="s">
        <v>671</v>
      </c>
      <c r="D281" s="22" t="s">
        <v>672</v>
      </c>
      <c r="E281" s="25">
        <v>3.5251000000000001</v>
      </c>
      <c r="F281" s="25">
        <v>3.5251000000000001</v>
      </c>
      <c r="G281" s="25">
        <v>2.5152100000000002</v>
      </c>
      <c r="H281" s="25">
        <v>0</v>
      </c>
      <c r="I281" s="26">
        <v>0</v>
      </c>
      <c r="J281" s="25">
        <v>0</v>
      </c>
      <c r="K281" s="24" t="s">
        <v>1456</v>
      </c>
      <c r="L281" s="23">
        <v>0</v>
      </c>
      <c r="M281" s="23">
        <v>1</v>
      </c>
      <c r="N281" s="24" t="s">
        <v>1456</v>
      </c>
    </row>
    <row r="282" spans="1:14" x14ac:dyDescent="0.35">
      <c r="A282" s="22" t="s">
        <v>114</v>
      </c>
      <c r="B282" s="22" t="s">
        <v>670</v>
      </c>
      <c r="C282" s="22" t="s">
        <v>673</v>
      </c>
      <c r="D282" s="22" t="s">
        <v>674</v>
      </c>
      <c r="E282" s="25">
        <v>2.62</v>
      </c>
      <c r="F282" s="25">
        <v>2.62</v>
      </c>
      <c r="G282" s="25">
        <v>2.52</v>
      </c>
      <c r="H282" s="25">
        <v>0</v>
      </c>
      <c r="I282" s="26">
        <v>0</v>
      </c>
      <c r="J282" s="25">
        <v>0</v>
      </c>
      <c r="K282" s="24" t="s">
        <v>1457</v>
      </c>
      <c r="L282" s="23">
        <v>100</v>
      </c>
      <c r="M282" s="23">
        <v>1</v>
      </c>
      <c r="N282" s="24" t="s">
        <v>1456</v>
      </c>
    </row>
    <row r="283" spans="1:14" x14ac:dyDescent="0.35">
      <c r="A283" s="22" t="s">
        <v>114</v>
      </c>
      <c r="B283" s="22" t="s">
        <v>670</v>
      </c>
      <c r="C283" s="22" t="s">
        <v>675</v>
      </c>
      <c r="D283" s="22" t="s">
        <v>676</v>
      </c>
      <c r="E283" s="25">
        <v>5.4530000000000003</v>
      </c>
      <c r="F283" s="25">
        <v>5.4530000000000003</v>
      </c>
      <c r="G283" s="25">
        <v>2.5377999999999998</v>
      </c>
      <c r="H283" s="25">
        <v>0</v>
      </c>
      <c r="I283" s="26">
        <v>0</v>
      </c>
      <c r="J283" s="25">
        <v>0.215</v>
      </c>
      <c r="K283" s="24" t="s">
        <v>1457</v>
      </c>
      <c r="L283" s="23">
        <v>1025</v>
      </c>
      <c r="M283" s="23">
        <v>1</v>
      </c>
      <c r="N283" s="24" t="s">
        <v>1456</v>
      </c>
    </row>
    <row r="284" spans="1:14" x14ac:dyDescent="0.35">
      <c r="A284" s="22" t="s">
        <v>114</v>
      </c>
      <c r="B284" s="22" t="s">
        <v>670</v>
      </c>
      <c r="C284" s="22" t="s">
        <v>677</v>
      </c>
      <c r="D284" s="22" t="s">
        <v>678</v>
      </c>
      <c r="E284" s="25">
        <v>1.877</v>
      </c>
      <c r="F284" s="25">
        <v>1.877</v>
      </c>
      <c r="G284" s="25">
        <v>2.7467999999999999</v>
      </c>
      <c r="H284" s="25">
        <v>0</v>
      </c>
      <c r="I284" s="26">
        <v>0</v>
      </c>
      <c r="J284" s="25">
        <v>0</v>
      </c>
      <c r="K284" s="24" t="s">
        <v>1456</v>
      </c>
      <c r="L284" s="23">
        <v>0</v>
      </c>
      <c r="M284" s="23">
        <v>1</v>
      </c>
      <c r="N284" s="24" t="s">
        <v>1456</v>
      </c>
    </row>
    <row r="285" spans="1:14" x14ac:dyDescent="0.35">
      <c r="A285" s="22" t="s">
        <v>114</v>
      </c>
      <c r="B285" s="22" t="s">
        <v>670</v>
      </c>
      <c r="C285" s="22" t="s">
        <v>679</v>
      </c>
      <c r="D285" s="22" t="s">
        <v>680</v>
      </c>
      <c r="E285" s="25">
        <v>2.3325999999999998</v>
      </c>
      <c r="F285" s="25">
        <v>2.3325999999999998</v>
      </c>
      <c r="G285" s="25">
        <v>2.6387999999999998</v>
      </c>
      <c r="H285" s="25">
        <v>0</v>
      </c>
      <c r="I285" s="26">
        <v>0</v>
      </c>
      <c r="J285" s="25">
        <v>0.1021</v>
      </c>
      <c r="K285" s="24" t="s">
        <v>1457</v>
      </c>
      <c r="L285" s="23">
        <v>450</v>
      </c>
      <c r="M285" s="23">
        <v>3.2581668500000001E-2</v>
      </c>
      <c r="N285" s="24" t="s">
        <v>1456</v>
      </c>
    </row>
    <row r="286" spans="1:14" x14ac:dyDescent="0.35">
      <c r="A286" s="22" t="s">
        <v>114</v>
      </c>
      <c r="B286" s="22" t="s">
        <v>670</v>
      </c>
      <c r="C286" s="22" t="s">
        <v>681</v>
      </c>
      <c r="D286" s="22" t="s">
        <v>682</v>
      </c>
      <c r="E286" s="25">
        <v>2.5</v>
      </c>
      <c r="F286" s="25">
        <v>2.5</v>
      </c>
      <c r="G286" s="25">
        <v>2.7128000000000001</v>
      </c>
      <c r="H286" s="25">
        <v>0</v>
      </c>
      <c r="I286" s="26">
        <v>0</v>
      </c>
      <c r="J286" s="25">
        <v>9.2100000000000001E-2</v>
      </c>
      <c r="K286" s="24" t="s">
        <v>1456</v>
      </c>
      <c r="L286" s="23">
        <v>0</v>
      </c>
      <c r="M286" s="23">
        <v>1</v>
      </c>
      <c r="N286" s="24" t="s">
        <v>1456</v>
      </c>
    </row>
    <row r="287" spans="1:14" x14ac:dyDescent="0.35">
      <c r="A287" s="22" t="s">
        <v>114</v>
      </c>
      <c r="B287" s="22" t="s">
        <v>670</v>
      </c>
      <c r="C287" s="22" t="s">
        <v>683</v>
      </c>
      <c r="D287" s="22" t="s">
        <v>684</v>
      </c>
      <c r="E287" s="25">
        <v>2.7869999999999999</v>
      </c>
      <c r="F287" s="25">
        <v>2.7869999999999999</v>
      </c>
      <c r="G287" s="25">
        <v>2.3969999999999998</v>
      </c>
      <c r="H287" s="25">
        <v>0</v>
      </c>
      <c r="I287" s="26">
        <v>0</v>
      </c>
      <c r="J287" s="25">
        <v>0</v>
      </c>
      <c r="K287" s="24" t="s">
        <v>1456</v>
      </c>
      <c r="L287" s="23">
        <v>0</v>
      </c>
      <c r="M287" s="23">
        <v>1</v>
      </c>
      <c r="N287" s="24" t="s">
        <v>1456</v>
      </c>
    </row>
    <row r="288" spans="1:14" x14ac:dyDescent="0.35">
      <c r="A288" s="22" t="s">
        <v>114</v>
      </c>
      <c r="B288" s="22" t="s">
        <v>670</v>
      </c>
      <c r="C288" s="22" t="s">
        <v>685</v>
      </c>
      <c r="D288" s="22" t="s">
        <v>686</v>
      </c>
      <c r="E288" s="25">
        <v>4.6399999999999997</v>
      </c>
      <c r="F288" s="25">
        <v>4.6399999999999997</v>
      </c>
      <c r="G288" s="25">
        <v>2.6640000000000001</v>
      </c>
      <c r="H288" s="25">
        <v>0</v>
      </c>
      <c r="I288" s="26">
        <v>0</v>
      </c>
      <c r="J288" s="25">
        <v>0.218</v>
      </c>
      <c r="K288" s="24" t="s">
        <v>1456</v>
      </c>
      <c r="L288" s="23">
        <v>0</v>
      </c>
      <c r="M288" s="23">
        <v>1</v>
      </c>
      <c r="N288" s="24" t="s">
        <v>1456</v>
      </c>
    </row>
    <row r="289" spans="1:14" x14ac:dyDescent="0.35">
      <c r="A289" s="22" t="s">
        <v>114</v>
      </c>
      <c r="B289" s="22" t="s">
        <v>670</v>
      </c>
      <c r="C289" s="22" t="s">
        <v>687</v>
      </c>
      <c r="D289" s="22" t="s">
        <v>688</v>
      </c>
      <c r="E289" s="25">
        <v>3.9050600000000002</v>
      </c>
      <c r="F289" s="25">
        <v>3.9050600000000002</v>
      </c>
      <c r="G289" s="25">
        <v>2.3771</v>
      </c>
      <c r="H289" s="25">
        <v>0</v>
      </c>
      <c r="I289" s="26">
        <v>0</v>
      </c>
      <c r="J289" s="25">
        <v>0</v>
      </c>
      <c r="K289" s="24" t="s">
        <v>1457</v>
      </c>
      <c r="L289" s="23">
        <v>800</v>
      </c>
      <c r="M289" s="23">
        <v>1</v>
      </c>
      <c r="N289" s="24" t="s">
        <v>1456</v>
      </c>
    </row>
    <row r="290" spans="1:14" x14ac:dyDescent="0.35">
      <c r="A290" s="22" t="s">
        <v>114</v>
      </c>
      <c r="B290" s="22" t="s">
        <v>670</v>
      </c>
      <c r="C290" s="22" t="s">
        <v>689</v>
      </c>
      <c r="D290" s="22" t="s">
        <v>690</v>
      </c>
      <c r="E290" s="25">
        <v>2.109</v>
      </c>
      <c r="F290" s="25">
        <v>2.109</v>
      </c>
      <c r="G290" s="25">
        <v>2.4300000000000002</v>
      </c>
      <c r="H290" s="25">
        <v>0</v>
      </c>
      <c r="I290" s="26">
        <v>0</v>
      </c>
      <c r="J290" s="25">
        <v>0</v>
      </c>
      <c r="K290" s="24" t="s">
        <v>1456</v>
      </c>
      <c r="L290" s="23">
        <v>0</v>
      </c>
      <c r="M290" s="23">
        <v>1</v>
      </c>
      <c r="N290" s="24" t="s">
        <v>1456</v>
      </c>
    </row>
    <row r="291" spans="1:14" x14ac:dyDescent="0.35">
      <c r="A291" s="22" t="s">
        <v>114</v>
      </c>
      <c r="B291" s="22" t="s">
        <v>670</v>
      </c>
      <c r="C291" s="22" t="s">
        <v>691</v>
      </c>
      <c r="D291" s="22" t="s">
        <v>692</v>
      </c>
      <c r="E291" s="25">
        <v>4.7064000000000004</v>
      </c>
      <c r="F291" s="25">
        <v>4.7064000000000004</v>
      </c>
      <c r="G291" s="25">
        <v>2.5195289999999999</v>
      </c>
      <c r="H291" s="25">
        <v>0</v>
      </c>
      <c r="I291" s="26">
        <v>0</v>
      </c>
      <c r="J291" s="25">
        <v>0</v>
      </c>
      <c r="K291" s="24" t="s">
        <v>1456</v>
      </c>
      <c r="L291" s="23">
        <v>0</v>
      </c>
      <c r="M291" s="23">
        <v>1</v>
      </c>
      <c r="N291" s="24" t="s">
        <v>1456</v>
      </c>
    </row>
    <row r="292" spans="1:14" x14ac:dyDescent="0.35">
      <c r="A292" s="22" t="s">
        <v>114</v>
      </c>
      <c r="B292" s="22" t="s">
        <v>670</v>
      </c>
      <c r="C292" s="22" t="s">
        <v>693</v>
      </c>
      <c r="D292" s="22" t="s">
        <v>694</v>
      </c>
      <c r="E292" s="25">
        <v>2.82504</v>
      </c>
      <c r="F292" s="25">
        <v>2.82504</v>
      </c>
      <c r="G292" s="25">
        <v>2.3940100000000002</v>
      </c>
      <c r="H292" s="25">
        <v>0</v>
      </c>
      <c r="I292" s="26">
        <v>0</v>
      </c>
      <c r="J292" s="25">
        <v>0</v>
      </c>
      <c r="K292" s="24" t="s">
        <v>1456</v>
      </c>
      <c r="L292" s="23">
        <v>0</v>
      </c>
      <c r="M292" s="23">
        <v>1</v>
      </c>
      <c r="N292" s="24" t="s">
        <v>1456</v>
      </c>
    </row>
    <row r="293" spans="1:14" x14ac:dyDescent="0.35">
      <c r="A293" s="22" t="s">
        <v>114</v>
      </c>
      <c r="B293" s="22" t="s">
        <v>670</v>
      </c>
      <c r="C293" s="22" t="s">
        <v>695</v>
      </c>
      <c r="D293" s="22" t="s">
        <v>696</v>
      </c>
      <c r="E293" s="25">
        <v>3.4049999999999998</v>
      </c>
      <c r="F293" s="25">
        <v>3.4049999999999998</v>
      </c>
      <c r="G293" s="25">
        <v>2.4870000000000001</v>
      </c>
      <c r="H293" s="25">
        <v>0</v>
      </c>
      <c r="I293" s="26">
        <v>0</v>
      </c>
      <c r="J293" s="25">
        <v>0</v>
      </c>
      <c r="K293" s="24" t="s">
        <v>1456</v>
      </c>
      <c r="L293" s="23">
        <v>0</v>
      </c>
      <c r="M293" s="23">
        <v>1.0049926578999999</v>
      </c>
      <c r="N293" s="24" t="s">
        <v>1456</v>
      </c>
    </row>
    <row r="294" spans="1:14" x14ac:dyDescent="0.35">
      <c r="A294" s="22" t="s">
        <v>114</v>
      </c>
      <c r="B294" s="22" t="s">
        <v>670</v>
      </c>
      <c r="C294" s="22" t="s">
        <v>697</v>
      </c>
      <c r="D294" s="22" t="s">
        <v>698</v>
      </c>
      <c r="E294" s="25">
        <v>3.5922000000000001</v>
      </c>
      <c r="F294" s="25">
        <v>3.5922000000000001</v>
      </c>
      <c r="G294" s="25">
        <v>2.4771999999999998</v>
      </c>
      <c r="H294" s="25">
        <v>0</v>
      </c>
      <c r="I294" s="26">
        <v>0</v>
      </c>
      <c r="J294" s="25">
        <v>0</v>
      </c>
      <c r="K294" s="24" t="s">
        <v>1456</v>
      </c>
      <c r="L294" s="23">
        <v>0</v>
      </c>
      <c r="M294" s="23">
        <v>1</v>
      </c>
      <c r="N294" s="24" t="s">
        <v>1456</v>
      </c>
    </row>
    <row r="295" spans="1:14" x14ac:dyDescent="0.35">
      <c r="A295" s="22" t="s">
        <v>114</v>
      </c>
      <c r="B295" s="22" t="s">
        <v>670</v>
      </c>
      <c r="C295" s="22" t="s">
        <v>699</v>
      </c>
      <c r="D295" s="22" t="s">
        <v>700</v>
      </c>
      <c r="E295" s="25">
        <v>3.5</v>
      </c>
      <c r="F295" s="25">
        <v>0</v>
      </c>
      <c r="G295" s="25">
        <v>2.5449999999999999</v>
      </c>
      <c r="H295" s="25">
        <v>0</v>
      </c>
      <c r="I295" s="26">
        <v>0</v>
      </c>
      <c r="J295" s="25">
        <v>0</v>
      </c>
      <c r="K295" s="24" t="s">
        <v>1457</v>
      </c>
      <c r="L295" s="23">
        <v>410</v>
      </c>
      <c r="M295" s="23">
        <v>1</v>
      </c>
      <c r="N295" s="24" t="s">
        <v>1456</v>
      </c>
    </row>
    <row r="296" spans="1:14" x14ac:dyDescent="0.35">
      <c r="A296" s="22" t="s">
        <v>114</v>
      </c>
      <c r="B296" s="22" t="s">
        <v>670</v>
      </c>
      <c r="C296" s="22" t="s">
        <v>701</v>
      </c>
      <c r="D296" s="22" t="s">
        <v>702</v>
      </c>
      <c r="E296" s="25">
        <v>2.0379659999999999</v>
      </c>
      <c r="F296" s="25">
        <v>2.0379659999999999</v>
      </c>
      <c r="G296" s="25">
        <v>2.5470752999999999</v>
      </c>
      <c r="H296" s="25">
        <v>0</v>
      </c>
      <c r="I296" s="26">
        <v>0</v>
      </c>
      <c r="J296" s="25">
        <v>8.7124999999999994E-2</v>
      </c>
      <c r="K296" s="24" t="s">
        <v>1457</v>
      </c>
      <c r="L296" s="23">
        <v>600</v>
      </c>
      <c r="M296" s="23">
        <v>4.4161678850000001</v>
      </c>
      <c r="N296" s="24" t="s">
        <v>1456</v>
      </c>
    </row>
    <row r="297" spans="1:14" x14ac:dyDescent="0.35">
      <c r="A297" s="22" t="s">
        <v>114</v>
      </c>
      <c r="B297" s="22" t="s">
        <v>670</v>
      </c>
      <c r="C297" s="22" t="s">
        <v>703</v>
      </c>
      <c r="D297" s="22" t="s">
        <v>704</v>
      </c>
      <c r="E297" s="25">
        <v>2.6661000000000001</v>
      </c>
      <c r="F297" s="25">
        <v>2.6661000000000001</v>
      </c>
      <c r="G297" s="25">
        <v>2.1764999999999999</v>
      </c>
      <c r="H297" s="25">
        <v>0</v>
      </c>
      <c r="I297" s="26">
        <v>0</v>
      </c>
      <c r="J297" s="25">
        <v>0.22450000000000001</v>
      </c>
      <c r="K297" s="24" t="s">
        <v>1457</v>
      </c>
      <c r="L297" s="23">
        <v>500</v>
      </c>
      <c r="M297" s="23">
        <v>1</v>
      </c>
      <c r="N297" s="24" t="s">
        <v>1456</v>
      </c>
    </row>
    <row r="298" spans="1:14" x14ac:dyDescent="0.35">
      <c r="A298" s="22" t="s">
        <v>114</v>
      </c>
      <c r="B298" s="22" t="s">
        <v>670</v>
      </c>
      <c r="C298" s="22" t="s">
        <v>705</v>
      </c>
      <c r="D298" s="22" t="s">
        <v>706</v>
      </c>
      <c r="E298" s="25">
        <v>5.5</v>
      </c>
      <c r="F298" s="25">
        <v>5.5</v>
      </c>
      <c r="G298" s="25">
        <v>2.38</v>
      </c>
      <c r="H298" s="25">
        <v>0</v>
      </c>
      <c r="I298" s="26">
        <v>0</v>
      </c>
      <c r="J298" s="25">
        <v>0</v>
      </c>
      <c r="K298" s="24" t="s">
        <v>1456</v>
      </c>
      <c r="L298" s="23">
        <v>0</v>
      </c>
      <c r="M298" s="23">
        <v>1</v>
      </c>
      <c r="N298" s="24" t="s">
        <v>1456</v>
      </c>
    </row>
    <row r="299" spans="1:14" x14ac:dyDescent="0.35">
      <c r="A299" s="22" t="s">
        <v>114</v>
      </c>
      <c r="B299" s="22" t="s">
        <v>670</v>
      </c>
      <c r="C299" s="22" t="s">
        <v>707</v>
      </c>
      <c r="D299" s="22" t="s">
        <v>708</v>
      </c>
      <c r="E299" s="25">
        <v>2.1659999999999999</v>
      </c>
      <c r="F299" s="25">
        <v>2.1659999999999999</v>
      </c>
      <c r="G299" s="25">
        <v>2.7570999999999999</v>
      </c>
      <c r="H299" s="25">
        <v>0</v>
      </c>
      <c r="I299" s="26">
        <v>0</v>
      </c>
      <c r="J299" s="25">
        <v>0</v>
      </c>
      <c r="K299" s="24" t="s">
        <v>1456</v>
      </c>
      <c r="L299" s="23">
        <v>0</v>
      </c>
      <c r="M299" s="23">
        <v>1</v>
      </c>
      <c r="N299" s="24" t="s">
        <v>1456</v>
      </c>
    </row>
    <row r="300" spans="1:14" x14ac:dyDescent="0.35">
      <c r="A300" s="22" t="s">
        <v>114</v>
      </c>
      <c r="B300" s="22" t="s">
        <v>670</v>
      </c>
      <c r="C300" s="22" t="s">
        <v>709</v>
      </c>
      <c r="D300" s="22" t="s">
        <v>710</v>
      </c>
      <c r="E300" s="25">
        <v>2.6505000000000001</v>
      </c>
      <c r="F300" s="25">
        <v>2.6505000000000001</v>
      </c>
      <c r="G300" s="25">
        <v>2.9140000000000001</v>
      </c>
      <c r="H300" s="25">
        <v>0</v>
      </c>
      <c r="I300" s="26">
        <v>0</v>
      </c>
      <c r="J300" s="25">
        <v>0</v>
      </c>
      <c r="K300" s="24" t="s">
        <v>1456</v>
      </c>
      <c r="L300" s="23">
        <v>0</v>
      </c>
      <c r="M300" s="23">
        <v>4.1501603470999999</v>
      </c>
      <c r="N300" s="24" t="s">
        <v>1456</v>
      </c>
    </row>
    <row r="301" spans="1:14" x14ac:dyDescent="0.35">
      <c r="A301" s="22" t="s">
        <v>114</v>
      </c>
      <c r="B301" s="22" t="s">
        <v>670</v>
      </c>
      <c r="C301" s="22" t="s">
        <v>711</v>
      </c>
      <c r="D301" s="22" t="s">
        <v>712</v>
      </c>
      <c r="E301" s="25">
        <v>3.76</v>
      </c>
      <c r="F301" s="25">
        <v>3.76</v>
      </c>
      <c r="G301" s="25">
        <v>2.75</v>
      </c>
      <c r="H301" s="25">
        <v>0</v>
      </c>
      <c r="I301" s="26">
        <v>0</v>
      </c>
      <c r="J301" s="25">
        <v>0</v>
      </c>
      <c r="K301" s="24" t="s">
        <v>1456</v>
      </c>
      <c r="L301" s="23">
        <v>0</v>
      </c>
      <c r="M301" s="23">
        <v>1</v>
      </c>
      <c r="N301" s="24" t="s">
        <v>1456</v>
      </c>
    </row>
    <row r="302" spans="1:14" x14ac:dyDescent="0.35">
      <c r="A302" s="22" t="s">
        <v>114</v>
      </c>
      <c r="B302" s="22" t="s">
        <v>670</v>
      </c>
      <c r="C302" s="22" t="s">
        <v>713</v>
      </c>
      <c r="D302" s="22" t="s">
        <v>714</v>
      </c>
      <c r="E302" s="25">
        <v>2.0790000000000002</v>
      </c>
      <c r="F302" s="25">
        <v>2.0790000000000002</v>
      </c>
      <c r="G302" s="25">
        <v>2.4988000000000001</v>
      </c>
      <c r="H302" s="25">
        <v>0</v>
      </c>
      <c r="I302" s="26">
        <v>0</v>
      </c>
      <c r="J302" s="25">
        <v>0</v>
      </c>
      <c r="K302" s="24" t="s">
        <v>1457</v>
      </c>
      <c r="L302" s="23">
        <v>400</v>
      </c>
      <c r="M302" s="23">
        <v>1</v>
      </c>
      <c r="N302" s="24" t="s">
        <v>1456</v>
      </c>
    </row>
    <row r="303" spans="1:14" x14ac:dyDescent="0.35">
      <c r="A303" s="22" t="s">
        <v>114</v>
      </c>
      <c r="B303" s="22" t="s">
        <v>670</v>
      </c>
      <c r="C303" s="22" t="s">
        <v>715</v>
      </c>
      <c r="D303" s="22" t="s">
        <v>716</v>
      </c>
      <c r="E303" s="25">
        <v>4.8595600000000001</v>
      </c>
      <c r="F303" s="25">
        <v>4.8595600000000001</v>
      </c>
      <c r="G303" s="25">
        <v>2.4769190000000001</v>
      </c>
      <c r="H303" s="25">
        <v>0</v>
      </c>
      <c r="I303" s="26">
        <v>0</v>
      </c>
      <c r="J303" s="25">
        <v>0</v>
      </c>
      <c r="K303" s="24" t="s">
        <v>1457</v>
      </c>
      <c r="L303" s="23">
        <v>800</v>
      </c>
      <c r="M303" s="23">
        <v>1</v>
      </c>
      <c r="N303" s="24" t="s">
        <v>1456</v>
      </c>
    </row>
    <row r="304" spans="1:14" x14ac:dyDescent="0.35">
      <c r="A304" s="22" t="s">
        <v>114</v>
      </c>
      <c r="B304" s="22" t="s">
        <v>670</v>
      </c>
      <c r="C304" s="22" t="s">
        <v>717</v>
      </c>
      <c r="D304" s="22" t="s">
        <v>718</v>
      </c>
      <c r="E304" s="25">
        <v>2.2511999999999999</v>
      </c>
      <c r="F304" s="25">
        <v>2.2511999999999999</v>
      </c>
      <c r="G304" s="25">
        <v>2.4104000000000001</v>
      </c>
      <c r="H304" s="25">
        <v>0</v>
      </c>
      <c r="I304" s="26">
        <v>0</v>
      </c>
      <c r="J304" s="25">
        <v>0.16789999999999999</v>
      </c>
      <c r="K304" s="24" t="s">
        <v>1456</v>
      </c>
      <c r="L304" s="23">
        <v>0</v>
      </c>
      <c r="M304" s="23">
        <v>1</v>
      </c>
      <c r="N304" s="24" t="s">
        <v>1456</v>
      </c>
    </row>
    <row r="305" spans="1:14" x14ac:dyDescent="0.35">
      <c r="A305" s="22" t="s">
        <v>114</v>
      </c>
      <c r="B305" s="22" t="s">
        <v>670</v>
      </c>
      <c r="C305" s="22" t="s">
        <v>719</v>
      </c>
      <c r="D305" s="22" t="s">
        <v>720</v>
      </c>
      <c r="E305" s="25">
        <v>4.5463399999999998</v>
      </c>
      <c r="F305" s="25">
        <v>4.5463399999999998</v>
      </c>
      <c r="G305" s="25">
        <v>2.626776</v>
      </c>
      <c r="H305" s="25">
        <v>0</v>
      </c>
      <c r="I305" s="26">
        <v>0</v>
      </c>
      <c r="J305" s="25">
        <v>0.2173388</v>
      </c>
      <c r="K305" s="24" t="s">
        <v>1457</v>
      </c>
      <c r="L305" s="23">
        <v>725</v>
      </c>
      <c r="M305" s="23">
        <v>4.3441537588000001</v>
      </c>
      <c r="N305" s="24" t="s">
        <v>1457</v>
      </c>
    </row>
    <row r="306" spans="1:14" x14ac:dyDescent="0.35">
      <c r="A306" s="22" t="s">
        <v>114</v>
      </c>
      <c r="B306" s="22" t="s">
        <v>670</v>
      </c>
      <c r="C306" s="22" t="s">
        <v>721</v>
      </c>
      <c r="D306" s="22" t="s">
        <v>722</v>
      </c>
      <c r="E306" s="25">
        <v>2.3374999999999999</v>
      </c>
      <c r="F306" s="25">
        <v>2.3374999999999999</v>
      </c>
      <c r="G306" s="25">
        <v>2.6063999999999998</v>
      </c>
      <c r="H306" s="25">
        <v>0</v>
      </c>
      <c r="I306" s="26">
        <v>0</v>
      </c>
      <c r="J306" s="25">
        <v>0</v>
      </c>
      <c r="K306" s="24" t="s">
        <v>1456</v>
      </c>
      <c r="L306" s="23">
        <v>0</v>
      </c>
      <c r="M306" s="23">
        <v>1</v>
      </c>
      <c r="N306" s="24" t="s">
        <v>1456</v>
      </c>
    </row>
    <row r="307" spans="1:14" x14ac:dyDescent="0.35">
      <c r="A307" s="22" t="s">
        <v>114</v>
      </c>
      <c r="B307" s="22" t="s">
        <v>670</v>
      </c>
      <c r="C307" s="22" t="s">
        <v>723</v>
      </c>
      <c r="D307" s="22" t="s">
        <v>724</v>
      </c>
      <c r="E307" s="25">
        <v>5.36</v>
      </c>
      <c r="F307" s="25">
        <v>5.36</v>
      </c>
      <c r="G307" s="25">
        <v>2.66513</v>
      </c>
      <c r="H307" s="25">
        <v>0</v>
      </c>
      <c r="I307" s="26">
        <v>0</v>
      </c>
      <c r="J307" s="25">
        <v>0</v>
      </c>
      <c r="K307" s="24" t="s">
        <v>1457</v>
      </c>
      <c r="L307" s="23">
        <v>1100</v>
      </c>
      <c r="M307" s="23">
        <v>1</v>
      </c>
      <c r="N307" s="24" t="s">
        <v>1456</v>
      </c>
    </row>
    <row r="308" spans="1:14" x14ac:dyDescent="0.35">
      <c r="A308" s="22" t="s">
        <v>114</v>
      </c>
      <c r="B308" s="22" t="s">
        <v>670</v>
      </c>
      <c r="C308" s="22" t="s">
        <v>725</v>
      </c>
      <c r="D308" s="22" t="s">
        <v>726</v>
      </c>
      <c r="E308" s="25">
        <v>3.0633599999999999</v>
      </c>
      <c r="F308" s="25">
        <v>3.0633599999999999</v>
      </c>
      <c r="G308" s="25">
        <v>2.6120399999999999</v>
      </c>
      <c r="H308" s="25">
        <v>0</v>
      </c>
      <c r="I308" s="26">
        <v>0</v>
      </c>
      <c r="J308" s="25">
        <v>0</v>
      </c>
      <c r="K308" s="24" t="s">
        <v>1457</v>
      </c>
      <c r="L308" s="23">
        <v>800</v>
      </c>
      <c r="M308" s="23">
        <v>1.9708718531</v>
      </c>
      <c r="N308" s="24" t="s">
        <v>1456</v>
      </c>
    </row>
    <row r="309" spans="1:14" x14ac:dyDescent="0.35">
      <c r="A309" s="22" t="s">
        <v>114</v>
      </c>
      <c r="B309" s="22" t="s">
        <v>670</v>
      </c>
      <c r="C309" s="22" t="s">
        <v>727</v>
      </c>
      <c r="D309" s="22" t="s">
        <v>728</v>
      </c>
      <c r="E309" s="25">
        <v>2.9239999999999999</v>
      </c>
      <c r="F309" s="25">
        <v>2.9239999999999999</v>
      </c>
      <c r="G309" s="25">
        <v>2.6758000000000002</v>
      </c>
      <c r="H309" s="25">
        <v>0</v>
      </c>
      <c r="I309" s="26">
        <v>0</v>
      </c>
      <c r="J309" s="25">
        <v>8.7900000000000006E-2</v>
      </c>
      <c r="K309" s="24" t="s">
        <v>1456</v>
      </c>
      <c r="L309" s="23">
        <v>0</v>
      </c>
      <c r="M309" s="23">
        <v>1</v>
      </c>
      <c r="N309" s="24" t="s">
        <v>1456</v>
      </c>
    </row>
    <row r="310" spans="1:14" x14ac:dyDescent="0.35">
      <c r="A310" s="22" t="s">
        <v>114</v>
      </c>
      <c r="B310" s="22" t="s">
        <v>670</v>
      </c>
      <c r="C310" s="22" t="s">
        <v>729</v>
      </c>
      <c r="D310" s="22" t="s">
        <v>730</v>
      </c>
      <c r="E310" s="25">
        <v>1.42018</v>
      </c>
      <c r="F310" s="25">
        <v>1.42018</v>
      </c>
      <c r="G310" s="25">
        <v>2.4168949999999998</v>
      </c>
      <c r="H310" s="25">
        <v>0</v>
      </c>
      <c r="I310" s="26">
        <v>0</v>
      </c>
      <c r="J310" s="25">
        <v>0</v>
      </c>
      <c r="K310" s="24" t="s">
        <v>1456</v>
      </c>
      <c r="L310" s="23">
        <v>0</v>
      </c>
      <c r="M310" s="23">
        <v>2.9251784984999998</v>
      </c>
      <c r="N310" s="24" t="s">
        <v>1456</v>
      </c>
    </row>
    <row r="311" spans="1:14" x14ac:dyDescent="0.35">
      <c r="A311" s="22" t="s">
        <v>114</v>
      </c>
      <c r="B311" s="22" t="s">
        <v>670</v>
      </c>
      <c r="C311" s="22" t="s">
        <v>731</v>
      </c>
      <c r="D311" s="22" t="s">
        <v>732</v>
      </c>
      <c r="E311" s="25">
        <v>3.2345000000000002</v>
      </c>
      <c r="F311" s="25">
        <v>3.2345000000000002</v>
      </c>
      <c r="G311" s="25">
        <v>2.4120699999999999</v>
      </c>
      <c r="H311" s="25">
        <v>0</v>
      </c>
      <c r="I311" s="26">
        <v>0</v>
      </c>
      <c r="J311" s="25">
        <v>0</v>
      </c>
      <c r="K311" s="24" t="s">
        <v>1457</v>
      </c>
      <c r="L311" s="23">
        <v>600</v>
      </c>
      <c r="M311" s="23">
        <v>1</v>
      </c>
      <c r="N311" s="24" t="s">
        <v>1456</v>
      </c>
    </row>
    <row r="312" spans="1:14" x14ac:dyDescent="0.35">
      <c r="A312" s="22" t="s">
        <v>114</v>
      </c>
      <c r="B312" s="22" t="s">
        <v>670</v>
      </c>
      <c r="C312" s="22" t="s">
        <v>733</v>
      </c>
      <c r="D312" s="22" t="s">
        <v>734</v>
      </c>
      <c r="E312" s="25">
        <v>3.4093</v>
      </c>
      <c r="F312" s="25">
        <v>3.4093</v>
      </c>
      <c r="G312" s="25">
        <v>2.5484</v>
      </c>
      <c r="H312" s="25">
        <v>0</v>
      </c>
      <c r="I312" s="26">
        <v>0</v>
      </c>
      <c r="J312" s="25">
        <v>0.44059999999999999</v>
      </c>
      <c r="K312" s="24" t="s">
        <v>1456</v>
      </c>
      <c r="L312" s="23">
        <v>0</v>
      </c>
      <c r="M312" s="23">
        <v>2.0412108057</v>
      </c>
      <c r="N312" s="24" t="s">
        <v>1456</v>
      </c>
    </row>
    <row r="313" spans="1:14" x14ac:dyDescent="0.35">
      <c r="A313" s="22" t="s">
        <v>114</v>
      </c>
      <c r="B313" s="22" t="s">
        <v>670</v>
      </c>
      <c r="C313" s="22" t="s">
        <v>735</v>
      </c>
      <c r="D313" s="22" t="s">
        <v>736</v>
      </c>
      <c r="E313" s="25">
        <v>2.2032500000000002</v>
      </c>
      <c r="F313" s="25">
        <v>2.2032500000000002</v>
      </c>
      <c r="G313" s="25">
        <v>2.6561300000000001</v>
      </c>
      <c r="H313" s="25">
        <v>0</v>
      </c>
      <c r="I313" s="26">
        <v>0</v>
      </c>
      <c r="J313" s="25">
        <v>0.21274000000000001</v>
      </c>
      <c r="K313" s="24" t="s">
        <v>1457</v>
      </c>
      <c r="L313" s="23">
        <v>1100</v>
      </c>
      <c r="M313" s="23">
        <v>1</v>
      </c>
      <c r="N313" s="24" t="s">
        <v>1456</v>
      </c>
    </row>
    <row r="314" spans="1:14" x14ac:dyDescent="0.35">
      <c r="A314" s="22" t="s">
        <v>114</v>
      </c>
      <c r="B314" s="22" t="s">
        <v>670</v>
      </c>
      <c r="C314" s="22" t="s">
        <v>737</v>
      </c>
      <c r="D314" s="22" t="s">
        <v>738</v>
      </c>
      <c r="E314" s="25">
        <v>9.4815000000000005</v>
      </c>
      <c r="F314" s="25">
        <v>9.4815000000000005</v>
      </c>
      <c r="G314" s="25">
        <v>2.6240999999999999</v>
      </c>
      <c r="H314" s="25">
        <v>0</v>
      </c>
      <c r="I314" s="26">
        <v>5000</v>
      </c>
      <c r="J314" s="25">
        <v>0.222</v>
      </c>
      <c r="K314" s="24" t="s">
        <v>1457</v>
      </c>
      <c r="L314" s="23">
        <v>600</v>
      </c>
      <c r="M314" s="23">
        <v>1.5320044296999999</v>
      </c>
      <c r="N314" s="24" t="s">
        <v>1456</v>
      </c>
    </row>
    <row r="315" spans="1:14" x14ac:dyDescent="0.35">
      <c r="A315" s="22" t="s">
        <v>114</v>
      </c>
      <c r="B315" s="22" t="s">
        <v>670</v>
      </c>
      <c r="C315" s="22" t="s">
        <v>739</v>
      </c>
      <c r="D315" s="22" t="s">
        <v>740</v>
      </c>
      <c r="E315" s="25">
        <v>2.66</v>
      </c>
      <c r="F315" s="25">
        <v>2.66</v>
      </c>
      <c r="G315" s="25">
        <v>2.56</v>
      </c>
      <c r="H315" s="25">
        <v>0</v>
      </c>
      <c r="I315" s="26">
        <v>0</v>
      </c>
      <c r="J315" s="25">
        <v>0</v>
      </c>
      <c r="K315" s="24" t="s">
        <v>1457</v>
      </c>
      <c r="L315" s="23">
        <v>350</v>
      </c>
      <c r="M315" s="23">
        <v>1</v>
      </c>
      <c r="N315" s="24" t="s">
        <v>1456</v>
      </c>
    </row>
    <row r="316" spans="1:14" x14ac:dyDescent="0.35">
      <c r="A316" s="22" t="s">
        <v>114</v>
      </c>
      <c r="B316" s="22" t="s">
        <v>670</v>
      </c>
      <c r="C316" s="22" t="s">
        <v>741</v>
      </c>
      <c r="D316" s="22" t="s">
        <v>742</v>
      </c>
      <c r="E316" s="25">
        <v>2.77</v>
      </c>
      <c r="F316" s="25">
        <v>2.77</v>
      </c>
      <c r="G316" s="25">
        <v>2.4</v>
      </c>
      <c r="H316" s="25">
        <v>0</v>
      </c>
      <c r="I316" s="26">
        <v>0</v>
      </c>
      <c r="J316" s="25">
        <v>0</v>
      </c>
      <c r="K316" s="24" t="s">
        <v>1456</v>
      </c>
      <c r="L316" s="23">
        <v>0</v>
      </c>
      <c r="M316" s="23">
        <v>1</v>
      </c>
      <c r="N316" s="24" t="s">
        <v>1456</v>
      </c>
    </row>
    <row r="317" spans="1:14" x14ac:dyDescent="0.35">
      <c r="A317" s="22" t="s">
        <v>114</v>
      </c>
      <c r="B317" s="22" t="s">
        <v>670</v>
      </c>
      <c r="C317" s="22" t="s">
        <v>743</v>
      </c>
      <c r="D317" s="22" t="s">
        <v>744</v>
      </c>
      <c r="E317" s="25">
        <v>5.8276611799999998</v>
      </c>
      <c r="F317" s="25">
        <v>5.8276611799999998</v>
      </c>
      <c r="G317" s="25">
        <v>2.69340929</v>
      </c>
      <c r="H317" s="25">
        <v>0</v>
      </c>
      <c r="I317" s="26">
        <v>0</v>
      </c>
      <c r="J317" s="25">
        <v>0.22087808</v>
      </c>
      <c r="K317" s="24" t="s">
        <v>1457</v>
      </c>
      <c r="L317" s="23">
        <v>700</v>
      </c>
      <c r="M317" s="23">
        <v>2.9603642811999999</v>
      </c>
      <c r="N317" s="24" t="s">
        <v>1456</v>
      </c>
    </row>
    <row r="318" spans="1:14" x14ac:dyDescent="0.35">
      <c r="A318" s="22" t="s">
        <v>114</v>
      </c>
      <c r="B318" s="22" t="s">
        <v>670</v>
      </c>
      <c r="C318" s="22" t="s">
        <v>745</v>
      </c>
      <c r="D318" s="22" t="s">
        <v>746</v>
      </c>
      <c r="E318" s="25">
        <v>2.7682000000000002</v>
      </c>
      <c r="F318" s="25">
        <v>2.7682000000000002</v>
      </c>
      <c r="G318" s="25">
        <v>2.9165000000000001</v>
      </c>
      <c r="H318" s="25">
        <v>0</v>
      </c>
      <c r="I318" s="26">
        <v>0</v>
      </c>
      <c r="J318" s="25">
        <v>0.1033</v>
      </c>
      <c r="K318" s="24" t="s">
        <v>1457</v>
      </c>
      <c r="L318" s="23">
        <v>350</v>
      </c>
      <c r="M318" s="23">
        <v>1</v>
      </c>
      <c r="N318" s="24" t="s">
        <v>1456</v>
      </c>
    </row>
    <row r="319" spans="1:14" x14ac:dyDescent="0.35">
      <c r="A319" s="22" t="s">
        <v>114</v>
      </c>
      <c r="B319" s="22" t="s">
        <v>670</v>
      </c>
      <c r="C319" s="22" t="s">
        <v>747</v>
      </c>
      <c r="D319" s="22" t="s">
        <v>748</v>
      </c>
      <c r="E319" s="25">
        <v>8.1620615000000001</v>
      </c>
      <c r="F319" s="25">
        <v>8.1620615000000001</v>
      </c>
      <c r="G319" s="25">
        <v>2.5507632999999998</v>
      </c>
      <c r="H319" s="25">
        <v>0</v>
      </c>
      <c r="I319" s="26">
        <v>0</v>
      </c>
      <c r="J319" s="25">
        <v>0.21432380000000001</v>
      </c>
      <c r="K319" s="24" t="s">
        <v>1457</v>
      </c>
      <c r="L319" s="23">
        <v>1025</v>
      </c>
      <c r="M319" s="23">
        <v>2.4099303833999999</v>
      </c>
      <c r="N319" s="24" t="s">
        <v>1456</v>
      </c>
    </row>
    <row r="320" spans="1:14" x14ac:dyDescent="0.35">
      <c r="A320" s="22" t="s">
        <v>114</v>
      </c>
      <c r="B320" s="22" t="s">
        <v>670</v>
      </c>
      <c r="C320" s="22" t="s">
        <v>749</v>
      </c>
      <c r="D320" s="22" t="s">
        <v>750</v>
      </c>
      <c r="E320" s="25">
        <v>2.3811</v>
      </c>
      <c r="F320" s="25">
        <v>2.3811</v>
      </c>
      <c r="G320" s="25">
        <v>2.5897000000000001</v>
      </c>
      <c r="H320" s="25">
        <v>0</v>
      </c>
      <c r="I320" s="26">
        <v>0</v>
      </c>
      <c r="J320" s="25">
        <v>0</v>
      </c>
      <c r="K320" s="24" t="s">
        <v>1456</v>
      </c>
      <c r="L320" s="23">
        <v>0</v>
      </c>
      <c r="M320" s="23">
        <v>1</v>
      </c>
      <c r="N320" s="24" t="s">
        <v>1456</v>
      </c>
    </row>
    <row r="321" spans="1:14" x14ac:dyDescent="0.35">
      <c r="A321" s="22" t="s">
        <v>114</v>
      </c>
      <c r="B321" s="22" t="s">
        <v>670</v>
      </c>
      <c r="C321" s="22" t="s">
        <v>751</v>
      </c>
      <c r="D321" s="22" t="s">
        <v>752</v>
      </c>
      <c r="E321" s="25">
        <v>4.1500000000000004</v>
      </c>
      <c r="F321" s="25">
        <v>4.1500000000000004</v>
      </c>
      <c r="G321" s="25">
        <v>2.54</v>
      </c>
      <c r="H321" s="25">
        <v>0</v>
      </c>
      <c r="I321" s="26">
        <v>0</v>
      </c>
      <c r="J321" s="25">
        <v>0</v>
      </c>
      <c r="K321" s="24" t="s">
        <v>1456</v>
      </c>
      <c r="L321" s="23">
        <v>0</v>
      </c>
      <c r="M321" s="23">
        <v>1</v>
      </c>
      <c r="N321" s="24" t="s">
        <v>1456</v>
      </c>
    </row>
    <row r="322" spans="1:14" x14ac:dyDescent="0.35">
      <c r="A322" s="22" t="s">
        <v>114</v>
      </c>
      <c r="B322" s="22" t="s">
        <v>670</v>
      </c>
      <c r="C322" s="22" t="s">
        <v>753</v>
      </c>
      <c r="D322" s="22" t="s">
        <v>754</v>
      </c>
      <c r="E322" s="25">
        <v>8.3268000000000004</v>
      </c>
      <c r="F322" s="25">
        <v>8.3268000000000004</v>
      </c>
      <c r="G322" s="25">
        <v>2.6037400000000002</v>
      </c>
      <c r="H322" s="25">
        <v>0</v>
      </c>
      <c r="I322" s="26">
        <v>0</v>
      </c>
      <c r="J322" s="25">
        <v>0.21562999999999999</v>
      </c>
      <c r="K322" s="24" t="s">
        <v>1457</v>
      </c>
      <c r="L322" s="23">
        <v>920</v>
      </c>
      <c r="M322" s="23">
        <v>3.3626363068999998</v>
      </c>
      <c r="N322" s="24" t="s">
        <v>1457</v>
      </c>
    </row>
    <row r="323" spans="1:14" x14ac:dyDescent="0.35">
      <c r="A323" s="22" t="s">
        <v>114</v>
      </c>
      <c r="B323" s="22" t="s">
        <v>670</v>
      </c>
      <c r="C323" s="22" t="s">
        <v>755</v>
      </c>
      <c r="D323" s="22" t="s">
        <v>756</v>
      </c>
      <c r="E323" s="25">
        <v>2.609</v>
      </c>
      <c r="F323" s="25">
        <v>2.609</v>
      </c>
      <c r="G323" s="25">
        <v>2.3513000000000002</v>
      </c>
      <c r="H323" s="25">
        <v>0</v>
      </c>
      <c r="I323" s="26">
        <v>0</v>
      </c>
      <c r="J323" s="25">
        <v>0.16470000000000001</v>
      </c>
      <c r="K323" s="24" t="s">
        <v>1457</v>
      </c>
      <c r="L323" s="23">
        <v>550</v>
      </c>
      <c r="M323" s="23">
        <v>1</v>
      </c>
      <c r="N323" s="24" t="s">
        <v>1456</v>
      </c>
    </row>
    <row r="324" spans="1:14" x14ac:dyDescent="0.35">
      <c r="A324" s="22" t="s">
        <v>114</v>
      </c>
      <c r="B324" s="22" t="s">
        <v>670</v>
      </c>
      <c r="C324" s="22" t="s">
        <v>757</v>
      </c>
      <c r="D324" s="22" t="s">
        <v>758</v>
      </c>
      <c r="E324" s="25">
        <v>4.91195</v>
      </c>
      <c r="F324" s="25">
        <v>4.8352000000000004</v>
      </c>
      <c r="G324" s="25">
        <v>2.5596999999999999</v>
      </c>
      <c r="H324" s="25">
        <v>0</v>
      </c>
      <c r="I324" s="26">
        <v>0</v>
      </c>
      <c r="J324" s="25">
        <v>0.21379999999999999</v>
      </c>
      <c r="K324" s="24" t="s">
        <v>1457</v>
      </c>
      <c r="L324" s="23">
        <v>1150</v>
      </c>
      <c r="M324" s="23">
        <v>1</v>
      </c>
      <c r="N324" s="24" t="s">
        <v>1456</v>
      </c>
    </row>
    <row r="325" spans="1:14" x14ac:dyDescent="0.35">
      <c r="A325" s="22" t="s">
        <v>114</v>
      </c>
      <c r="B325" s="22" t="s">
        <v>670</v>
      </c>
      <c r="C325" s="22" t="s">
        <v>759</v>
      </c>
      <c r="D325" s="22" t="s">
        <v>760</v>
      </c>
      <c r="E325" s="25">
        <v>6.0469999999999997</v>
      </c>
      <c r="F325" s="25">
        <v>6.0469999999999997</v>
      </c>
      <c r="G325" s="25">
        <v>2.6049000000000002</v>
      </c>
      <c r="H325" s="25">
        <v>0</v>
      </c>
      <c r="I325" s="26">
        <v>0</v>
      </c>
      <c r="J325" s="25">
        <v>0.22059999999999999</v>
      </c>
      <c r="K325" s="24" t="s">
        <v>1457</v>
      </c>
      <c r="L325" s="23">
        <v>1175</v>
      </c>
      <c r="M325" s="23">
        <v>1</v>
      </c>
      <c r="N325" s="24" t="s">
        <v>1456</v>
      </c>
    </row>
    <row r="326" spans="1:14" x14ac:dyDescent="0.35">
      <c r="A326" s="22" t="s">
        <v>114</v>
      </c>
      <c r="B326" s="22" t="s">
        <v>670</v>
      </c>
      <c r="C326" s="22" t="s">
        <v>761</v>
      </c>
      <c r="D326" s="22" t="s">
        <v>762</v>
      </c>
      <c r="E326" s="25">
        <v>2.8</v>
      </c>
      <c r="F326" s="25">
        <v>2.8</v>
      </c>
      <c r="G326" s="25">
        <v>2.57</v>
      </c>
      <c r="H326" s="25">
        <v>0</v>
      </c>
      <c r="I326" s="26">
        <v>0</v>
      </c>
      <c r="J326" s="25">
        <v>0</v>
      </c>
      <c r="K326" s="24" t="s">
        <v>1456</v>
      </c>
      <c r="L326" s="23">
        <v>0</v>
      </c>
      <c r="M326" s="23">
        <v>1.0285714286000001</v>
      </c>
      <c r="N326" s="24" t="s">
        <v>1456</v>
      </c>
    </row>
    <row r="327" spans="1:14" x14ac:dyDescent="0.35">
      <c r="A327" s="22" t="s">
        <v>114</v>
      </c>
      <c r="B327" s="22" t="s">
        <v>670</v>
      </c>
      <c r="C327" s="22" t="s">
        <v>763</v>
      </c>
      <c r="D327" s="22" t="s">
        <v>764</v>
      </c>
      <c r="E327" s="25">
        <v>2.327</v>
      </c>
      <c r="F327" s="25">
        <v>0</v>
      </c>
      <c r="G327" s="25">
        <v>2.5169999999999999</v>
      </c>
      <c r="H327" s="25">
        <v>0</v>
      </c>
      <c r="I327" s="26">
        <v>0</v>
      </c>
      <c r="J327" s="25">
        <v>9.7000000000000003E-2</v>
      </c>
      <c r="K327" s="24" t="s">
        <v>1456</v>
      </c>
      <c r="L327" s="23">
        <v>0</v>
      </c>
      <c r="M327" s="23">
        <v>1</v>
      </c>
      <c r="N327" s="24" t="s">
        <v>1456</v>
      </c>
    </row>
    <row r="328" spans="1:14" x14ac:dyDescent="0.35">
      <c r="A328" s="22" t="s">
        <v>114</v>
      </c>
      <c r="B328" s="22" t="s">
        <v>670</v>
      </c>
      <c r="C328" s="22" t="s">
        <v>765</v>
      </c>
      <c r="D328" s="22" t="s">
        <v>766</v>
      </c>
      <c r="E328" s="25">
        <v>4.3815770000000001</v>
      </c>
      <c r="F328" s="25">
        <v>4.3815770000000001</v>
      </c>
      <c r="G328" s="25">
        <v>2.7189516</v>
      </c>
      <c r="H328" s="25">
        <v>0</v>
      </c>
      <c r="I328" s="26">
        <v>0</v>
      </c>
      <c r="J328" s="25">
        <v>0.21665570000000001</v>
      </c>
      <c r="K328" s="24" t="s">
        <v>1457</v>
      </c>
      <c r="L328" s="23">
        <v>860</v>
      </c>
      <c r="M328" s="23">
        <v>2.4575252243999999</v>
      </c>
      <c r="N328" s="24" t="s">
        <v>1456</v>
      </c>
    </row>
    <row r="329" spans="1:14" x14ac:dyDescent="0.35">
      <c r="A329" s="22" t="s">
        <v>114</v>
      </c>
      <c r="B329" s="22" t="s">
        <v>670</v>
      </c>
      <c r="C329" s="22" t="s">
        <v>767</v>
      </c>
      <c r="D329" s="22" t="s">
        <v>768</v>
      </c>
      <c r="E329" s="25">
        <v>4.077</v>
      </c>
      <c r="F329" s="25">
        <v>4.077</v>
      </c>
      <c r="G329" s="25">
        <v>2.4647000000000001</v>
      </c>
      <c r="H329" s="25">
        <v>0</v>
      </c>
      <c r="I329" s="26">
        <v>0</v>
      </c>
      <c r="J329" s="25">
        <v>0.1033</v>
      </c>
      <c r="K329" s="24" t="s">
        <v>1457</v>
      </c>
      <c r="L329" s="23">
        <v>400</v>
      </c>
      <c r="M329" s="23">
        <v>1</v>
      </c>
      <c r="N329" s="24" t="s">
        <v>1456</v>
      </c>
    </row>
    <row r="330" spans="1:14" x14ac:dyDescent="0.35">
      <c r="A330" s="22" t="s">
        <v>114</v>
      </c>
      <c r="B330" s="22" t="s">
        <v>670</v>
      </c>
      <c r="C330" s="22" t="s">
        <v>769</v>
      </c>
      <c r="D330" s="22" t="s">
        <v>770</v>
      </c>
      <c r="E330" s="25">
        <v>2.1419999999999999</v>
      </c>
      <c r="F330" s="25">
        <v>2.1419999999999999</v>
      </c>
      <c r="G330" s="25">
        <v>2.4470000000000001</v>
      </c>
      <c r="H330" s="25">
        <v>0</v>
      </c>
      <c r="I330" s="26">
        <v>0</v>
      </c>
      <c r="J330" s="25">
        <v>0.45019999999999999</v>
      </c>
      <c r="K330" s="24" t="s">
        <v>1457</v>
      </c>
      <c r="L330" s="23">
        <v>600</v>
      </c>
      <c r="M330" s="23">
        <v>2.3040149393</v>
      </c>
      <c r="N330" s="24" t="s">
        <v>1456</v>
      </c>
    </row>
    <row r="331" spans="1:14" x14ac:dyDescent="0.35">
      <c r="A331" s="22" t="s">
        <v>114</v>
      </c>
      <c r="B331" s="22" t="s">
        <v>670</v>
      </c>
      <c r="C331" s="22" t="s">
        <v>771</v>
      </c>
      <c r="D331" s="22" t="s">
        <v>772</v>
      </c>
      <c r="E331" s="25">
        <v>5.2062920000000004</v>
      </c>
      <c r="F331" s="25">
        <v>5.2062920000000004</v>
      </c>
      <c r="G331" s="25">
        <v>2.4178500000000001</v>
      </c>
      <c r="H331" s="25">
        <v>0</v>
      </c>
      <c r="I331" s="26">
        <v>0</v>
      </c>
      <c r="J331" s="25">
        <v>0.20950379999999999</v>
      </c>
      <c r="K331" s="24" t="s">
        <v>1456</v>
      </c>
      <c r="L331" s="23">
        <v>0</v>
      </c>
      <c r="M331" s="23">
        <v>3.3136827516</v>
      </c>
      <c r="N331" s="24" t="s">
        <v>1456</v>
      </c>
    </row>
    <row r="332" spans="1:14" x14ac:dyDescent="0.35">
      <c r="A332" s="22" t="s">
        <v>114</v>
      </c>
      <c r="B332" s="22" t="s">
        <v>773</v>
      </c>
      <c r="C332" s="22" t="s">
        <v>774</v>
      </c>
      <c r="D332" s="22" t="s">
        <v>775</v>
      </c>
      <c r="E332" s="25">
        <v>1.29311</v>
      </c>
      <c r="F332" s="25">
        <v>1.29311</v>
      </c>
      <c r="G332" s="25">
        <v>1.9620299999999999</v>
      </c>
      <c r="H332" s="25">
        <v>0</v>
      </c>
      <c r="I332" s="26">
        <v>0</v>
      </c>
      <c r="J332" s="25">
        <v>0</v>
      </c>
      <c r="K332" s="24" t="s">
        <v>1456</v>
      </c>
      <c r="L332" s="23">
        <v>0</v>
      </c>
      <c r="M332" s="23">
        <v>5</v>
      </c>
      <c r="N332" s="24" t="s">
        <v>1456</v>
      </c>
    </row>
    <row r="333" spans="1:14" x14ac:dyDescent="0.35">
      <c r="A333" s="22" t="s">
        <v>114</v>
      </c>
      <c r="B333" s="22" t="s">
        <v>773</v>
      </c>
      <c r="C333" s="22" t="s">
        <v>776</v>
      </c>
      <c r="D333" s="22" t="s">
        <v>777</v>
      </c>
      <c r="E333" s="25">
        <v>0.8</v>
      </c>
      <c r="F333" s="25">
        <v>0.8</v>
      </c>
      <c r="G333" s="25">
        <v>2.58866</v>
      </c>
      <c r="H333" s="25">
        <v>0</v>
      </c>
      <c r="I333" s="26">
        <v>0</v>
      </c>
      <c r="J333" s="25">
        <v>9.3990000000000004E-2</v>
      </c>
      <c r="K333" s="24" t="s">
        <v>1456</v>
      </c>
      <c r="L333" s="23">
        <v>0</v>
      </c>
      <c r="M333" s="23">
        <v>3.2132499999999999</v>
      </c>
      <c r="N333" s="24" t="s">
        <v>1456</v>
      </c>
    </row>
    <row r="334" spans="1:14" x14ac:dyDescent="0.35">
      <c r="A334" s="22" t="s">
        <v>114</v>
      </c>
      <c r="B334" s="22" t="s">
        <v>773</v>
      </c>
      <c r="C334" s="22" t="s">
        <v>778</v>
      </c>
      <c r="D334" s="22" t="s">
        <v>779</v>
      </c>
      <c r="E334" s="25">
        <v>0.54844000000000004</v>
      </c>
      <c r="F334" s="25">
        <v>0</v>
      </c>
      <c r="G334" s="25">
        <v>2.1942200000000001</v>
      </c>
      <c r="H334" s="25">
        <v>0</v>
      </c>
      <c r="I334" s="26">
        <v>0</v>
      </c>
      <c r="J334" s="25">
        <v>9.0569999999999998E-2</v>
      </c>
      <c r="K334" s="24" t="s">
        <v>1456</v>
      </c>
      <c r="L334" s="23">
        <v>0</v>
      </c>
      <c r="M334" s="23">
        <v>1</v>
      </c>
      <c r="N334" s="24" t="s">
        <v>1456</v>
      </c>
    </row>
    <row r="335" spans="1:14" x14ac:dyDescent="0.35">
      <c r="A335" s="22" t="s">
        <v>114</v>
      </c>
      <c r="B335" s="22" t="s">
        <v>773</v>
      </c>
      <c r="C335" s="22" t="s">
        <v>780</v>
      </c>
      <c r="D335" s="22" t="s">
        <v>781</v>
      </c>
      <c r="E335" s="25">
        <v>1.59714</v>
      </c>
      <c r="F335" s="25">
        <v>0</v>
      </c>
      <c r="G335" s="25">
        <v>2.5649999999999999</v>
      </c>
      <c r="H335" s="25">
        <v>0</v>
      </c>
      <c r="I335" s="26">
        <v>0</v>
      </c>
      <c r="J335" s="25">
        <v>0</v>
      </c>
      <c r="K335" s="24" t="s">
        <v>1456</v>
      </c>
      <c r="L335" s="23">
        <v>0</v>
      </c>
      <c r="M335" s="23">
        <v>1</v>
      </c>
      <c r="N335" s="24" t="s">
        <v>1456</v>
      </c>
    </row>
    <row r="336" spans="1:14" x14ac:dyDescent="0.35">
      <c r="A336" s="22" t="s">
        <v>114</v>
      </c>
      <c r="B336" s="22" t="s">
        <v>773</v>
      </c>
      <c r="C336" s="22" t="s">
        <v>782</v>
      </c>
      <c r="D336" s="22" t="s">
        <v>783</v>
      </c>
      <c r="E336" s="25">
        <v>6.37256</v>
      </c>
      <c r="F336" s="25">
        <v>0</v>
      </c>
      <c r="G336" s="25">
        <v>2.49282</v>
      </c>
      <c r="H336" s="25">
        <v>0</v>
      </c>
      <c r="I336" s="26">
        <v>0</v>
      </c>
      <c r="J336" s="25">
        <v>0</v>
      </c>
      <c r="K336" s="24" t="s">
        <v>1456</v>
      </c>
      <c r="L336" s="23">
        <v>0</v>
      </c>
      <c r="M336" s="23">
        <v>1</v>
      </c>
      <c r="N336" s="24" t="s">
        <v>1456</v>
      </c>
    </row>
    <row r="337" spans="1:14" x14ac:dyDescent="0.35">
      <c r="A337" s="22" t="s">
        <v>114</v>
      </c>
      <c r="B337" s="22" t="s">
        <v>773</v>
      </c>
      <c r="C337" s="22" t="s">
        <v>784</v>
      </c>
      <c r="D337" s="22" t="s">
        <v>785</v>
      </c>
      <c r="E337" s="25">
        <v>0</v>
      </c>
      <c r="F337" s="25">
        <v>0</v>
      </c>
      <c r="G337" s="25">
        <v>0</v>
      </c>
      <c r="H337" s="25">
        <v>0</v>
      </c>
      <c r="I337" s="26">
        <v>0</v>
      </c>
      <c r="J337" s="25">
        <v>0</v>
      </c>
      <c r="K337" s="24" t="s">
        <v>1456</v>
      </c>
      <c r="L337" s="23">
        <v>0</v>
      </c>
      <c r="M337" s="23">
        <v>0</v>
      </c>
      <c r="N337" s="24" t="s">
        <v>1456</v>
      </c>
    </row>
    <row r="338" spans="1:14" x14ac:dyDescent="0.35">
      <c r="A338" s="22" t="s">
        <v>114</v>
      </c>
      <c r="B338" s="22" t="s">
        <v>773</v>
      </c>
      <c r="C338" s="22" t="s">
        <v>786</v>
      </c>
      <c r="D338" s="22" t="s">
        <v>787</v>
      </c>
      <c r="E338" s="25">
        <v>0</v>
      </c>
      <c r="F338" s="25">
        <v>0</v>
      </c>
      <c r="G338" s="25">
        <v>0</v>
      </c>
      <c r="H338" s="25">
        <v>0</v>
      </c>
      <c r="I338" s="26">
        <v>0</v>
      </c>
      <c r="J338" s="25">
        <v>0</v>
      </c>
      <c r="K338" s="24" t="s">
        <v>1456</v>
      </c>
      <c r="L338" s="23">
        <v>0</v>
      </c>
      <c r="M338" s="23">
        <v>0</v>
      </c>
      <c r="N338" s="24" t="s">
        <v>1456</v>
      </c>
    </row>
    <row r="339" spans="1:14" x14ac:dyDescent="0.35">
      <c r="A339" s="22" t="s">
        <v>114</v>
      </c>
      <c r="B339" s="22" t="s">
        <v>773</v>
      </c>
      <c r="C339" s="22" t="s">
        <v>788</v>
      </c>
      <c r="D339" s="22" t="s">
        <v>789</v>
      </c>
      <c r="E339" s="25">
        <v>6.0743</v>
      </c>
      <c r="F339" s="25">
        <v>6.0743</v>
      </c>
      <c r="G339" s="25">
        <v>2.5550000000000002</v>
      </c>
      <c r="H339" s="25">
        <v>0</v>
      </c>
      <c r="I339" s="26">
        <v>0</v>
      </c>
      <c r="J339" s="25">
        <v>0.1163</v>
      </c>
      <c r="K339" s="24" t="s">
        <v>1456</v>
      </c>
      <c r="L339" s="23">
        <v>0</v>
      </c>
      <c r="M339" s="23">
        <v>1</v>
      </c>
      <c r="N339" s="24" t="s">
        <v>1456</v>
      </c>
    </row>
    <row r="340" spans="1:14" x14ac:dyDescent="0.35">
      <c r="A340" s="22" t="s">
        <v>114</v>
      </c>
      <c r="B340" s="22" t="s">
        <v>790</v>
      </c>
      <c r="C340" s="22" t="s">
        <v>791</v>
      </c>
      <c r="D340" s="22" t="s">
        <v>792</v>
      </c>
      <c r="E340" s="25">
        <v>3.0950000000000002</v>
      </c>
      <c r="F340" s="25">
        <v>5.8250000000000002</v>
      </c>
      <c r="G340" s="25">
        <v>2.6</v>
      </c>
      <c r="H340" s="25">
        <v>0</v>
      </c>
      <c r="I340" s="26">
        <v>8.9149999999999991</v>
      </c>
      <c r="J340" s="25">
        <v>0.49</v>
      </c>
      <c r="K340" s="24" t="s">
        <v>1456</v>
      </c>
      <c r="L340" s="23">
        <v>0</v>
      </c>
      <c r="M340" s="23">
        <v>2.73</v>
      </c>
      <c r="N340" s="24" t="s">
        <v>1456</v>
      </c>
    </row>
    <row r="341" spans="1:14" x14ac:dyDescent="0.35">
      <c r="A341" s="22" t="s">
        <v>114</v>
      </c>
      <c r="B341" s="22" t="s">
        <v>1762</v>
      </c>
      <c r="C341" s="22" t="s">
        <v>1769</v>
      </c>
      <c r="D341" s="22" t="s">
        <v>1770</v>
      </c>
      <c r="E341" s="25">
        <v>0</v>
      </c>
      <c r="F341" s="25">
        <v>0</v>
      </c>
      <c r="G341" s="25">
        <v>0</v>
      </c>
      <c r="H341" s="25">
        <v>0</v>
      </c>
      <c r="I341" s="26">
        <v>0</v>
      </c>
      <c r="J341" s="25">
        <v>0</v>
      </c>
      <c r="K341" s="24" t="s">
        <v>1456</v>
      </c>
      <c r="L341" s="23">
        <v>0</v>
      </c>
      <c r="M341" s="23">
        <v>7</v>
      </c>
      <c r="N341" s="24" t="s">
        <v>1456</v>
      </c>
    </row>
    <row r="342" spans="1:14" x14ac:dyDescent="0.35">
      <c r="A342" s="22"/>
      <c r="B342" s="22"/>
      <c r="C342" s="22"/>
      <c r="D342" s="22" t="s">
        <v>1743</v>
      </c>
      <c r="E342" s="25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D74C6-79AE-43D0-B3BC-82150C6D5896}">
  <dimension ref="A1:N342"/>
  <sheetViews>
    <sheetView zoomScale="90" zoomScaleNormal="90" workbookViewId="0"/>
  </sheetViews>
  <sheetFormatPr defaultRowHeight="14.5" x14ac:dyDescent="0.35"/>
  <cols>
    <col min="2" max="2" width="23.7265625" customWidth="1"/>
    <col min="4" max="4" width="37.7265625" customWidth="1"/>
    <col min="5" max="14" width="15.7265625" customWidth="1"/>
  </cols>
  <sheetData>
    <row r="1" spans="1:14" ht="24" customHeight="1" x14ac:dyDescent="0.4">
      <c r="A1" s="4" t="str">
        <f>HYPERLINK("#'Index'!A1", "&lt;&lt; Index")</f>
        <v>&lt;&lt; Index</v>
      </c>
      <c r="B1" s="20" t="s">
        <v>1771</v>
      </c>
      <c r="D1" s="20" t="s">
        <v>1793</v>
      </c>
    </row>
    <row r="2" spans="1:14" ht="64" customHeight="1" x14ac:dyDescent="0.3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1773</v>
      </c>
      <c r="F2" s="21" t="s">
        <v>1775</v>
      </c>
      <c r="G2" s="21" t="s">
        <v>1776</v>
      </c>
      <c r="H2" s="21" t="s">
        <v>1777</v>
      </c>
      <c r="I2" s="21" t="s">
        <v>1794</v>
      </c>
      <c r="J2" s="21" t="s">
        <v>1795</v>
      </c>
      <c r="K2" s="21" t="s">
        <v>1778</v>
      </c>
      <c r="L2" s="21" t="s">
        <v>1779</v>
      </c>
      <c r="M2" s="21" t="s">
        <v>1780</v>
      </c>
      <c r="N2" s="21" t="s">
        <v>1781</v>
      </c>
    </row>
    <row r="3" spans="1:14" x14ac:dyDescent="0.35">
      <c r="A3" s="21"/>
      <c r="B3" s="21"/>
      <c r="C3" s="21"/>
      <c r="D3" s="21" t="s">
        <v>80</v>
      </c>
      <c r="E3" s="21" t="s">
        <v>1783</v>
      </c>
      <c r="F3" s="21" t="s">
        <v>1785</v>
      </c>
      <c r="G3" s="21" t="s">
        <v>1786</v>
      </c>
      <c r="H3" s="21" t="s">
        <v>1787</v>
      </c>
      <c r="I3" s="21" t="s">
        <v>1796</v>
      </c>
      <c r="J3" s="21" t="s">
        <v>1797</v>
      </c>
      <c r="K3" s="21" t="s">
        <v>1788</v>
      </c>
      <c r="L3" s="21" t="s">
        <v>1789</v>
      </c>
      <c r="M3" s="21" t="s">
        <v>1790</v>
      </c>
      <c r="N3" s="21" t="s">
        <v>1791</v>
      </c>
    </row>
    <row r="4" spans="1:14" x14ac:dyDescent="0.35">
      <c r="A4" s="22" t="s">
        <v>114</v>
      </c>
      <c r="B4" s="22" t="s">
        <v>115</v>
      </c>
      <c r="C4" s="22" t="s">
        <v>116</v>
      </c>
      <c r="D4" s="22" t="s">
        <v>117</v>
      </c>
      <c r="E4" s="25">
        <v>10.04809</v>
      </c>
      <c r="F4" s="25">
        <v>3.4890400000000001</v>
      </c>
      <c r="G4" s="25">
        <v>0</v>
      </c>
      <c r="H4" s="26">
        <v>0</v>
      </c>
      <c r="I4" s="24" t="s">
        <v>1456</v>
      </c>
      <c r="J4" s="25">
        <v>0</v>
      </c>
      <c r="K4" s="25">
        <v>3.6909999999999998E-2</v>
      </c>
      <c r="L4" s="24" t="s">
        <v>1456</v>
      </c>
      <c r="M4" s="23">
        <v>0</v>
      </c>
      <c r="N4" s="23">
        <v>2.1000547581000002</v>
      </c>
    </row>
    <row r="5" spans="1:14" x14ac:dyDescent="0.35">
      <c r="A5" s="22" t="s">
        <v>114</v>
      </c>
      <c r="B5" s="22" t="s">
        <v>115</v>
      </c>
      <c r="C5" s="22" t="s">
        <v>118</v>
      </c>
      <c r="D5" s="22" t="s">
        <v>119</v>
      </c>
      <c r="E5" s="25">
        <v>9.7141699999999993</v>
      </c>
      <c r="F5" s="25">
        <v>3.4203199999999998</v>
      </c>
      <c r="G5" s="25">
        <v>2.6169999999999999E-2</v>
      </c>
      <c r="H5" s="26">
        <v>77901</v>
      </c>
      <c r="I5" s="24" t="s">
        <v>1456</v>
      </c>
      <c r="J5" s="25">
        <v>0</v>
      </c>
      <c r="K5" s="25">
        <v>2.6710000000000001E-2</v>
      </c>
      <c r="L5" s="24" t="s">
        <v>1456</v>
      </c>
      <c r="M5" s="23">
        <v>0</v>
      </c>
      <c r="N5" s="23">
        <v>1.392415097</v>
      </c>
    </row>
    <row r="6" spans="1:14" x14ac:dyDescent="0.35">
      <c r="A6" s="22" t="s">
        <v>114</v>
      </c>
      <c r="B6" s="22" t="s">
        <v>115</v>
      </c>
      <c r="C6" s="22" t="s">
        <v>120</v>
      </c>
      <c r="D6" s="22" t="s">
        <v>121</v>
      </c>
      <c r="E6" s="25">
        <v>15.69586</v>
      </c>
      <c r="F6" s="25">
        <v>3.795779</v>
      </c>
      <c r="G6" s="25">
        <v>0</v>
      </c>
      <c r="H6" s="26">
        <v>0</v>
      </c>
      <c r="I6" s="24" t="s">
        <v>1456</v>
      </c>
      <c r="J6" s="25">
        <v>0</v>
      </c>
      <c r="K6" s="25">
        <v>8.7037000000000003E-2</v>
      </c>
      <c r="L6" s="24" t="s">
        <v>1456</v>
      </c>
      <c r="M6" s="23">
        <v>0</v>
      </c>
      <c r="N6" s="23">
        <v>1.8673321039999999</v>
      </c>
    </row>
    <row r="7" spans="1:14" x14ac:dyDescent="0.35">
      <c r="A7" s="22" t="s">
        <v>114</v>
      </c>
      <c r="B7" s="22" t="s">
        <v>115</v>
      </c>
      <c r="C7" s="22" t="s">
        <v>122</v>
      </c>
      <c r="D7" s="22" t="s">
        <v>123</v>
      </c>
      <c r="E7" s="25">
        <v>15.8278</v>
      </c>
      <c r="F7" s="25">
        <v>3.5794999999999999</v>
      </c>
      <c r="G7" s="25">
        <v>0</v>
      </c>
      <c r="H7" s="26">
        <v>100</v>
      </c>
      <c r="I7" s="24" t="s">
        <v>1456</v>
      </c>
      <c r="J7" s="25">
        <v>0</v>
      </c>
      <c r="K7" s="25">
        <v>0</v>
      </c>
      <c r="L7" s="24" t="s">
        <v>1456</v>
      </c>
      <c r="M7" s="23">
        <v>0</v>
      </c>
      <c r="N7" s="23">
        <v>3.3116016319999999</v>
      </c>
    </row>
    <row r="8" spans="1:14" x14ac:dyDescent="0.35">
      <c r="A8" s="22" t="s">
        <v>114</v>
      </c>
      <c r="B8" s="22" t="s">
        <v>115</v>
      </c>
      <c r="C8" s="22" t="s">
        <v>124</v>
      </c>
      <c r="D8" s="22" t="s">
        <v>125</v>
      </c>
      <c r="E8" s="25">
        <v>13.067500000000001</v>
      </c>
      <c r="F8" s="25">
        <v>3.7010999999999998</v>
      </c>
      <c r="G8" s="25">
        <v>0</v>
      </c>
      <c r="H8" s="26">
        <v>0</v>
      </c>
      <c r="I8" s="24" t="s">
        <v>1456</v>
      </c>
      <c r="J8" s="25">
        <v>0</v>
      </c>
      <c r="K8" s="25">
        <v>5.3E-3</v>
      </c>
      <c r="L8" s="24" t="s">
        <v>1456</v>
      </c>
      <c r="M8" s="23">
        <v>0</v>
      </c>
      <c r="N8" s="23">
        <v>1.5166550604</v>
      </c>
    </row>
    <row r="9" spans="1:14" x14ac:dyDescent="0.35">
      <c r="A9" s="22" t="s">
        <v>114</v>
      </c>
      <c r="B9" s="22" t="s">
        <v>115</v>
      </c>
      <c r="C9" s="22" t="s">
        <v>126</v>
      </c>
      <c r="D9" s="22" t="s">
        <v>127</v>
      </c>
      <c r="E9" s="25">
        <v>17.920310000000001</v>
      </c>
      <c r="F9" s="25">
        <v>3.6168770000000001</v>
      </c>
      <c r="G9" s="25">
        <v>0</v>
      </c>
      <c r="H9" s="26">
        <v>0</v>
      </c>
      <c r="I9" s="24" t="s">
        <v>1456</v>
      </c>
      <c r="J9" s="25">
        <v>0</v>
      </c>
      <c r="K9" s="25">
        <v>0</v>
      </c>
      <c r="L9" s="24" t="s">
        <v>1456</v>
      </c>
      <c r="M9" s="23">
        <v>0</v>
      </c>
      <c r="N9" s="23">
        <v>3.4999990235</v>
      </c>
    </row>
    <row r="10" spans="1:14" x14ac:dyDescent="0.35">
      <c r="A10" s="22" t="s">
        <v>114</v>
      </c>
      <c r="B10" s="22" t="s">
        <v>115</v>
      </c>
      <c r="C10" s="22" t="s">
        <v>128</v>
      </c>
      <c r="D10" s="22" t="s">
        <v>129</v>
      </c>
      <c r="E10" s="25">
        <v>12.5435</v>
      </c>
      <c r="F10" s="25">
        <v>3.8593999999999999</v>
      </c>
      <c r="G10" s="25">
        <v>0</v>
      </c>
      <c r="H10" s="26">
        <v>19900000</v>
      </c>
      <c r="I10" s="24" t="s">
        <v>1456</v>
      </c>
      <c r="J10" s="25">
        <v>0</v>
      </c>
      <c r="K10" s="25">
        <v>0.09</v>
      </c>
      <c r="L10" s="24" t="s">
        <v>1456</v>
      </c>
      <c r="M10" s="23">
        <v>0</v>
      </c>
      <c r="N10" s="23">
        <v>1.5085569279</v>
      </c>
    </row>
    <row r="11" spans="1:14" x14ac:dyDescent="0.35">
      <c r="A11" s="22" t="s">
        <v>114</v>
      </c>
      <c r="B11" s="22" t="s">
        <v>115</v>
      </c>
      <c r="C11" s="22" t="s">
        <v>130</v>
      </c>
      <c r="D11" s="22" t="s">
        <v>131</v>
      </c>
      <c r="E11" s="25">
        <v>18.503699999999998</v>
      </c>
      <c r="F11" s="25">
        <v>3.6602000000000001</v>
      </c>
      <c r="G11" s="25">
        <v>5.3499999999999999E-2</v>
      </c>
      <c r="H11" s="26">
        <v>12881077</v>
      </c>
      <c r="I11" s="24" t="s">
        <v>1456</v>
      </c>
      <c r="J11" s="25">
        <v>0</v>
      </c>
      <c r="K11" s="25">
        <v>0</v>
      </c>
      <c r="L11" s="24" t="s">
        <v>1456</v>
      </c>
      <c r="M11" s="23">
        <v>0</v>
      </c>
      <c r="N11" s="23">
        <v>2.7144261237</v>
      </c>
    </row>
    <row r="12" spans="1:14" x14ac:dyDescent="0.35">
      <c r="A12" s="22" t="s">
        <v>114</v>
      </c>
      <c r="B12" s="22" t="s">
        <v>115</v>
      </c>
      <c r="C12" s="22" t="s">
        <v>132</v>
      </c>
      <c r="D12" s="22" t="s">
        <v>133</v>
      </c>
      <c r="E12" s="25">
        <v>9.6567939999999997</v>
      </c>
      <c r="F12" s="25">
        <v>3.8205</v>
      </c>
      <c r="G12" s="25">
        <v>0</v>
      </c>
      <c r="H12" s="26">
        <v>0</v>
      </c>
      <c r="I12" s="24" t="s">
        <v>1456</v>
      </c>
      <c r="J12" s="25">
        <v>0</v>
      </c>
      <c r="K12" s="25">
        <v>9.4089999999999993E-2</v>
      </c>
      <c r="L12" s="24" t="s">
        <v>1456</v>
      </c>
      <c r="M12" s="23">
        <v>0</v>
      </c>
      <c r="N12" s="23">
        <v>1.72</v>
      </c>
    </row>
    <row r="13" spans="1:14" x14ac:dyDescent="0.35">
      <c r="A13" s="22" t="s">
        <v>114</v>
      </c>
      <c r="B13" s="22" t="s">
        <v>115</v>
      </c>
      <c r="C13" s="22" t="s">
        <v>134</v>
      </c>
      <c r="D13" s="22" t="s">
        <v>135</v>
      </c>
      <c r="E13" s="25">
        <v>16.076899999999998</v>
      </c>
      <c r="F13" s="25">
        <v>3.5133999999999999</v>
      </c>
      <c r="G13" s="25">
        <v>0</v>
      </c>
      <c r="H13" s="26">
        <v>0</v>
      </c>
      <c r="I13" s="24" t="s">
        <v>1456</v>
      </c>
      <c r="J13" s="25">
        <v>0</v>
      </c>
      <c r="K13" s="25">
        <v>4.6699999999999998E-2</v>
      </c>
      <c r="L13" s="24" t="s">
        <v>1456</v>
      </c>
      <c r="M13" s="23">
        <v>0</v>
      </c>
      <c r="N13" s="23">
        <v>1.6674514602999999</v>
      </c>
    </row>
    <row r="14" spans="1:14" x14ac:dyDescent="0.35">
      <c r="A14" s="22" t="s">
        <v>114</v>
      </c>
      <c r="B14" s="22" t="s">
        <v>115</v>
      </c>
      <c r="C14" s="22" t="s">
        <v>136</v>
      </c>
      <c r="D14" s="22" t="s">
        <v>137</v>
      </c>
      <c r="E14" s="25">
        <v>8.9869000000000003</v>
      </c>
      <c r="F14" s="25">
        <v>3.7267999999999999</v>
      </c>
      <c r="G14" s="25">
        <v>0</v>
      </c>
      <c r="H14" s="26">
        <v>0</v>
      </c>
      <c r="I14" s="24" t="s">
        <v>1456</v>
      </c>
      <c r="J14" s="25">
        <v>0</v>
      </c>
      <c r="K14" s="25">
        <v>6.08E-2</v>
      </c>
      <c r="L14" s="24" t="s">
        <v>1456</v>
      </c>
      <c r="M14" s="23">
        <v>0</v>
      </c>
      <c r="N14" s="23">
        <v>1.1221982193</v>
      </c>
    </row>
    <row r="15" spans="1:14" x14ac:dyDescent="0.35">
      <c r="A15" s="22" t="s">
        <v>114</v>
      </c>
      <c r="B15" s="22" t="s">
        <v>115</v>
      </c>
      <c r="C15" s="22" t="s">
        <v>138</v>
      </c>
      <c r="D15" s="22" t="s">
        <v>139</v>
      </c>
      <c r="E15" s="25">
        <v>8.7919999999999998</v>
      </c>
      <c r="F15" s="25">
        <v>3.09</v>
      </c>
      <c r="G15" s="25">
        <v>0</v>
      </c>
      <c r="H15" s="26">
        <v>0</v>
      </c>
      <c r="I15" s="24" t="s">
        <v>1456</v>
      </c>
      <c r="J15" s="25">
        <v>0</v>
      </c>
      <c r="K15" s="25">
        <v>2.5999999999999999E-2</v>
      </c>
      <c r="L15" s="24" t="s">
        <v>1456</v>
      </c>
      <c r="M15" s="23">
        <v>0</v>
      </c>
      <c r="N15" s="23">
        <v>1.1563856372000001</v>
      </c>
    </row>
    <row r="16" spans="1:14" x14ac:dyDescent="0.35">
      <c r="A16" s="22" t="s">
        <v>114</v>
      </c>
      <c r="B16" s="22" t="s">
        <v>115</v>
      </c>
      <c r="C16" s="22" t="s">
        <v>140</v>
      </c>
      <c r="D16" s="22" t="s">
        <v>141</v>
      </c>
      <c r="E16" s="25">
        <v>20.546399999999998</v>
      </c>
      <c r="F16" s="25">
        <v>3.5066999999999999</v>
      </c>
      <c r="G16" s="25">
        <v>0</v>
      </c>
      <c r="H16" s="26">
        <v>0</v>
      </c>
      <c r="I16" s="24" t="s">
        <v>1456</v>
      </c>
      <c r="J16" s="25">
        <v>0</v>
      </c>
      <c r="K16" s="25">
        <v>0.14530000000000001</v>
      </c>
      <c r="L16" s="24" t="s">
        <v>1456</v>
      </c>
      <c r="M16" s="23">
        <v>0</v>
      </c>
      <c r="N16" s="23">
        <v>2.3528118451000002</v>
      </c>
    </row>
    <row r="17" spans="1:14" x14ac:dyDescent="0.35">
      <c r="A17" s="22" t="s">
        <v>114</v>
      </c>
      <c r="B17" s="22" t="s">
        <v>115</v>
      </c>
      <c r="C17" s="22" t="s">
        <v>142</v>
      </c>
      <c r="D17" s="22" t="s">
        <v>143</v>
      </c>
      <c r="E17" s="25">
        <v>11.3535</v>
      </c>
      <c r="F17" s="25">
        <v>4.0683999999999996</v>
      </c>
      <c r="G17" s="25">
        <v>0</v>
      </c>
      <c r="H17" s="26">
        <v>0</v>
      </c>
      <c r="I17" s="24" t="s">
        <v>1456</v>
      </c>
      <c r="J17" s="25">
        <v>0</v>
      </c>
      <c r="K17" s="25">
        <v>0</v>
      </c>
      <c r="L17" s="24" t="s">
        <v>1456</v>
      </c>
      <c r="M17" s="23">
        <v>0</v>
      </c>
      <c r="N17" s="23">
        <v>1.8</v>
      </c>
    </row>
    <row r="18" spans="1:14" x14ac:dyDescent="0.35">
      <c r="A18" s="22" t="s">
        <v>114</v>
      </c>
      <c r="B18" s="22" t="s">
        <v>115</v>
      </c>
      <c r="C18" s="22" t="s">
        <v>144</v>
      </c>
      <c r="D18" s="22" t="s">
        <v>145</v>
      </c>
      <c r="E18" s="25">
        <v>15.7102</v>
      </c>
      <c r="F18" s="25">
        <v>3.4992000000000001</v>
      </c>
      <c r="G18" s="25">
        <v>0</v>
      </c>
      <c r="H18" s="26">
        <v>100000</v>
      </c>
      <c r="I18" s="24" t="s">
        <v>1456</v>
      </c>
      <c r="J18" s="25">
        <v>0</v>
      </c>
      <c r="K18" s="25">
        <v>0.10349999999999999</v>
      </c>
      <c r="L18" s="24" t="s">
        <v>1456</v>
      </c>
      <c r="M18" s="23">
        <v>0</v>
      </c>
      <c r="N18" s="23">
        <v>2.2079772880999999</v>
      </c>
    </row>
    <row r="19" spans="1:14" x14ac:dyDescent="0.35">
      <c r="A19" s="22" t="s">
        <v>114</v>
      </c>
      <c r="B19" s="22" t="s">
        <v>115</v>
      </c>
      <c r="C19" s="22" t="s">
        <v>146</v>
      </c>
      <c r="D19" s="22" t="s">
        <v>147</v>
      </c>
      <c r="E19" s="25">
        <v>14.063499999999999</v>
      </c>
      <c r="F19" s="25">
        <v>3.7591999999999999</v>
      </c>
      <c r="G19" s="25">
        <v>0</v>
      </c>
      <c r="H19" s="26">
        <v>6000</v>
      </c>
      <c r="I19" s="24" t="s">
        <v>1456</v>
      </c>
      <c r="J19" s="25">
        <v>0</v>
      </c>
      <c r="K19" s="25">
        <v>5.1499999999999997E-2</v>
      </c>
      <c r="L19" s="24" t="s">
        <v>1456</v>
      </c>
      <c r="M19" s="23">
        <v>0</v>
      </c>
      <c r="N19" s="23">
        <v>1.9538337571</v>
      </c>
    </row>
    <row r="20" spans="1:14" x14ac:dyDescent="0.35">
      <c r="A20" s="22" t="s">
        <v>114</v>
      </c>
      <c r="B20" s="22" t="s">
        <v>115</v>
      </c>
      <c r="C20" s="22" t="s">
        <v>148</v>
      </c>
      <c r="D20" s="22" t="s">
        <v>149</v>
      </c>
      <c r="E20" s="25">
        <v>8.7179000000000002</v>
      </c>
      <c r="F20" s="25">
        <v>3.762</v>
      </c>
      <c r="G20" s="25">
        <v>0</v>
      </c>
      <c r="H20" s="26">
        <v>0</v>
      </c>
      <c r="I20" s="24" t="s">
        <v>1456</v>
      </c>
      <c r="J20" s="25">
        <v>0</v>
      </c>
      <c r="K20" s="25">
        <v>5.2200000000000003E-2</v>
      </c>
      <c r="L20" s="24" t="s">
        <v>1456</v>
      </c>
      <c r="M20" s="23">
        <v>0</v>
      </c>
      <c r="N20" s="23">
        <v>1.3807035049</v>
      </c>
    </row>
    <row r="21" spans="1:14" x14ac:dyDescent="0.35">
      <c r="A21" s="22" t="s">
        <v>114</v>
      </c>
      <c r="B21" s="22" t="s">
        <v>115</v>
      </c>
      <c r="C21" s="22" t="s">
        <v>150</v>
      </c>
      <c r="D21" s="22" t="s">
        <v>151</v>
      </c>
      <c r="E21" s="25">
        <v>10.880100000000001</v>
      </c>
      <c r="F21" s="25">
        <v>3.6620900000000001</v>
      </c>
      <c r="G21" s="25">
        <v>0</v>
      </c>
      <c r="H21" s="26">
        <v>0</v>
      </c>
      <c r="I21" s="24" t="s">
        <v>1456</v>
      </c>
      <c r="J21" s="25">
        <v>0</v>
      </c>
      <c r="K21" s="25">
        <v>0.12207</v>
      </c>
      <c r="L21" s="24" t="s">
        <v>1456</v>
      </c>
      <c r="M21" s="23">
        <v>0</v>
      </c>
      <c r="N21" s="23">
        <v>1.3016902676</v>
      </c>
    </row>
    <row r="22" spans="1:14" x14ac:dyDescent="0.35">
      <c r="A22" s="22" t="s">
        <v>114</v>
      </c>
      <c r="B22" s="22" t="s">
        <v>115</v>
      </c>
      <c r="C22" s="22" t="s">
        <v>152</v>
      </c>
      <c r="D22" s="22" t="s">
        <v>153</v>
      </c>
      <c r="E22" s="25">
        <v>18.713000000000001</v>
      </c>
      <c r="F22" s="25">
        <v>3.76</v>
      </c>
      <c r="G22" s="25">
        <v>5.8999999999999999E-3</v>
      </c>
      <c r="H22" s="26">
        <v>0</v>
      </c>
      <c r="I22" s="24" t="s">
        <v>1456</v>
      </c>
      <c r="J22" s="25">
        <v>0</v>
      </c>
      <c r="K22" s="25">
        <v>3.9100000000000003E-2</v>
      </c>
      <c r="L22" s="24" t="s">
        <v>1456</v>
      </c>
      <c r="M22" s="23">
        <v>0</v>
      </c>
      <c r="N22" s="23">
        <v>2</v>
      </c>
    </row>
    <row r="23" spans="1:14" x14ac:dyDescent="0.35">
      <c r="A23" s="22" t="s">
        <v>114</v>
      </c>
      <c r="B23" s="22" t="s">
        <v>154</v>
      </c>
      <c r="C23" s="22" t="s">
        <v>155</v>
      </c>
      <c r="D23" s="22" t="s">
        <v>156</v>
      </c>
      <c r="E23" s="25">
        <v>17.174659999999999</v>
      </c>
      <c r="F23" s="25">
        <v>3.5931000000000002</v>
      </c>
      <c r="G23" s="25">
        <v>0</v>
      </c>
      <c r="H23" s="26">
        <v>0</v>
      </c>
      <c r="I23" s="24" t="s">
        <v>1457</v>
      </c>
      <c r="J23" s="25">
        <v>12.880990000000001</v>
      </c>
      <c r="K23" s="25">
        <v>0</v>
      </c>
      <c r="L23" s="24" t="s">
        <v>1457</v>
      </c>
      <c r="M23" s="23">
        <v>550</v>
      </c>
      <c r="N23" s="23">
        <v>2.2864426906999999</v>
      </c>
    </row>
    <row r="24" spans="1:14" x14ac:dyDescent="0.35">
      <c r="A24" s="22" t="s">
        <v>114</v>
      </c>
      <c r="B24" s="22" t="s">
        <v>154</v>
      </c>
      <c r="C24" s="22" t="s">
        <v>157</v>
      </c>
      <c r="D24" s="22" t="s">
        <v>158</v>
      </c>
      <c r="E24" s="25">
        <v>9.9239999999999995</v>
      </c>
      <c r="F24" s="25">
        <v>3.4590000000000001</v>
      </c>
      <c r="G24" s="25">
        <v>0</v>
      </c>
      <c r="H24" s="26">
        <v>0</v>
      </c>
      <c r="I24" s="24" t="s">
        <v>1456</v>
      </c>
      <c r="J24" s="25">
        <v>0</v>
      </c>
      <c r="K24" s="25">
        <v>0.40300000000000002</v>
      </c>
      <c r="L24" s="24" t="s">
        <v>1456</v>
      </c>
      <c r="M24" s="23">
        <v>0</v>
      </c>
      <c r="N24" s="23">
        <v>5.0996916751999999</v>
      </c>
    </row>
    <row r="25" spans="1:14" x14ac:dyDescent="0.35">
      <c r="A25" s="22" t="s">
        <v>114</v>
      </c>
      <c r="B25" s="22" t="s">
        <v>154</v>
      </c>
      <c r="C25" s="22" t="s">
        <v>159</v>
      </c>
      <c r="D25" s="22" t="s">
        <v>160</v>
      </c>
      <c r="E25" s="25">
        <v>18.364699999999999</v>
      </c>
      <c r="F25" s="25">
        <v>3.7404999999999999</v>
      </c>
      <c r="G25" s="25">
        <v>0</v>
      </c>
      <c r="H25" s="26">
        <v>0</v>
      </c>
      <c r="I25" s="24" t="s">
        <v>1456</v>
      </c>
      <c r="J25" s="25">
        <v>0</v>
      </c>
      <c r="K25" s="25">
        <v>9.7100000000000006E-2</v>
      </c>
      <c r="L25" s="24" t="s">
        <v>1457</v>
      </c>
      <c r="M25" s="23">
        <v>25</v>
      </c>
      <c r="N25" s="23">
        <v>5.89</v>
      </c>
    </row>
    <row r="26" spans="1:14" x14ac:dyDescent="0.35">
      <c r="A26" s="22" t="s">
        <v>114</v>
      </c>
      <c r="B26" s="22" t="s">
        <v>154</v>
      </c>
      <c r="C26" s="22" t="s">
        <v>161</v>
      </c>
      <c r="D26" s="22" t="s">
        <v>162</v>
      </c>
      <c r="E26" s="25">
        <v>12.744999999999999</v>
      </c>
      <c r="F26" s="25">
        <v>4.3339999999999996</v>
      </c>
      <c r="G26" s="25">
        <v>0</v>
      </c>
      <c r="H26" s="26">
        <v>0</v>
      </c>
      <c r="I26" s="24" t="s">
        <v>1456</v>
      </c>
      <c r="J26" s="25">
        <v>0</v>
      </c>
      <c r="K26" s="25">
        <v>0.23400000000000001</v>
      </c>
      <c r="L26" s="24" t="s">
        <v>1457</v>
      </c>
      <c r="M26" s="23">
        <v>200</v>
      </c>
      <c r="N26" s="23">
        <v>1.8420291950000001</v>
      </c>
    </row>
    <row r="27" spans="1:14" x14ac:dyDescent="0.35">
      <c r="A27" s="22" t="s">
        <v>114</v>
      </c>
      <c r="B27" s="22" t="s">
        <v>154</v>
      </c>
      <c r="C27" s="22" t="s">
        <v>163</v>
      </c>
      <c r="D27" s="22" t="s">
        <v>164</v>
      </c>
      <c r="E27" s="25">
        <v>9.3629999999999995</v>
      </c>
      <c r="F27" s="25">
        <v>3.5263</v>
      </c>
      <c r="G27" s="25">
        <v>0</v>
      </c>
      <c r="H27" s="26">
        <v>0</v>
      </c>
      <c r="I27" s="24" t="s">
        <v>1456</v>
      </c>
      <c r="J27" s="25">
        <v>0</v>
      </c>
      <c r="K27" s="25">
        <v>0.124</v>
      </c>
      <c r="L27" s="24" t="s">
        <v>1456</v>
      </c>
      <c r="M27" s="23">
        <v>0</v>
      </c>
      <c r="N27" s="23">
        <v>2.0707729736</v>
      </c>
    </row>
    <row r="28" spans="1:14" x14ac:dyDescent="0.35">
      <c r="A28" s="22" t="s">
        <v>114</v>
      </c>
      <c r="B28" s="22" t="s">
        <v>154</v>
      </c>
      <c r="C28" s="22" t="s">
        <v>165</v>
      </c>
      <c r="D28" s="22" t="s">
        <v>166</v>
      </c>
      <c r="E28" s="25">
        <v>9.6542999999999992</v>
      </c>
      <c r="F28" s="25">
        <v>3.8841000000000001</v>
      </c>
      <c r="G28" s="25">
        <v>0</v>
      </c>
      <c r="H28" s="26">
        <v>0</v>
      </c>
      <c r="I28" s="24" t="s">
        <v>1457</v>
      </c>
      <c r="J28" s="25">
        <v>7.2407000000000004</v>
      </c>
      <c r="K28" s="25">
        <v>3.4099999999999998E-2</v>
      </c>
      <c r="L28" s="24" t="s">
        <v>1456</v>
      </c>
      <c r="M28" s="23">
        <v>0</v>
      </c>
      <c r="N28" s="23">
        <v>7.7763189690000001</v>
      </c>
    </row>
    <row r="29" spans="1:14" x14ac:dyDescent="0.35">
      <c r="A29" s="22" t="s">
        <v>114</v>
      </c>
      <c r="B29" s="22" t="s">
        <v>167</v>
      </c>
      <c r="C29" s="22" t="s">
        <v>168</v>
      </c>
      <c r="D29" s="22" t="s">
        <v>169</v>
      </c>
      <c r="E29" s="25">
        <v>24.712599999999998</v>
      </c>
      <c r="F29" s="25">
        <v>4.8311999999999999</v>
      </c>
      <c r="G29" s="25">
        <v>0</v>
      </c>
      <c r="H29" s="26">
        <v>0</v>
      </c>
      <c r="I29" s="24" t="s">
        <v>1457</v>
      </c>
      <c r="J29" s="25">
        <v>18.896999999999998</v>
      </c>
      <c r="K29" s="25">
        <v>0.34870000000000001</v>
      </c>
      <c r="L29" s="24" t="s">
        <v>1456</v>
      </c>
      <c r="M29" s="23">
        <v>0</v>
      </c>
      <c r="N29" s="23">
        <v>4.8336658451999996</v>
      </c>
    </row>
    <row r="30" spans="1:14" x14ac:dyDescent="0.35">
      <c r="A30" s="22" t="s">
        <v>114</v>
      </c>
      <c r="B30" s="22" t="s">
        <v>167</v>
      </c>
      <c r="C30" s="22" t="s">
        <v>170</v>
      </c>
      <c r="D30" s="22" t="s">
        <v>171</v>
      </c>
      <c r="E30" s="25">
        <v>14.090999999999999</v>
      </c>
      <c r="F30" s="25">
        <v>3.9390000000000001</v>
      </c>
      <c r="G30" s="25">
        <v>0</v>
      </c>
      <c r="H30" s="26">
        <v>0</v>
      </c>
      <c r="I30" s="24" t="s">
        <v>1456</v>
      </c>
      <c r="J30" s="25">
        <v>0</v>
      </c>
      <c r="K30" s="25">
        <v>0.16400000000000001</v>
      </c>
      <c r="L30" s="24" t="s">
        <v>1456</v>
      </c>
      <c r="M30" s="23">
        <v>0</v>
      </c>
      <c r="N30" s="23">
        <v>3.3454415954000001</v>
      </c>
    </row>
    <row r="31" spans="1:14" x14ac:dyDescent="0.35">
      <c r="A31" s="22" t="s">
        <v>114</v>
      </c>
      <c r="B31" s="22" t="s">
        <v>167</v>
      </c>
      <c r="C31" s="22" t="s">
        <v>172</v>
      </c>
      <c r="D31" s="22" t="s">
        <v>173</v>
      </c>
      <c r="E31" s="25">
        <v>17.337499999999999</v>
      </c>
      <c r="F31" s="25">
        <v>4.2164999999999999</v>
      </c>
      <c r="G31" s="25">
        <v>0</v>
      </c>
      <c r="H31" s="26">
        <v>0</v>
      </c>
      <c r="I31" s="24" t="s">
        <v>1456</v>
      </c>
      <c r="J31" s="25">
        <v>0</v>
      </c>
      <c r="K31" s="25">
        <v>0.1167</v>
      </c>
      <c r="L31" s="24" t="s">
        <v>1456</v>
      </c>
      <c r="M31" s="23">
        <v>0</v>
      </c>
      <c r="N31" s="23">
        <v>2.8504841918000001</v>
      </c>
    </row>
    <row r="32" spans="1:14" x14ac:dyDescent="0.35">
      <c r="A32" s="22" t="s">
        <v>114</v>
      </c>
      <c r="B32" s="22" t="s">
        <v>167</v>
      </c>
      <c r="C32" s="22" t="s">
        <v>174</v>
      </c>
      <c r="D32" s="22" t="s">
        <v>175</v>
      </c>
      <c r="E32" s="25">
        <v>17.929200000000002</v>
      </c>
      <c r="F32" s="25">
        <v>3.6212</v>
      </c>
      <c r="G32" s="25">
        <v>0</v>
      </c>
      <c r="H32" s="26">
        <v>3400000</v>
      </c>
      <c r="I32" s="24" t="s">
        <v>1456</v>
      </c>
      <c r="J32" s="25">
        <v>0</v>
      </c>
      <c r="K32" s="25">
        <v>0.22600000000000001</v>
      </c>
      <c r="L32" s="24" t="s">
        <v>1456</v>
      </c>
      <c r="M32" s="23">
        <v>0</v>
      </c>
      <c r="N32" s="23">
        <v>4.0351090406000001</v>
      </c>
    </row>
    <row r="33" spans="1:14" x14ac:dyDescent="0.35">
      <c r="A33" s="22" t="s">
        <v>114</v>
      </c>
      <c r="B33" s="22" t="s">
        <v>167</v>
      </c>
      <c r="C33" s="22" t="s">
        <v>176</v>
      </c>
      <c r="D33" s="22" t="s">
        <v>177</v>
      </c>
      <c r="E33" s="25">
        <v>14.72</v>
      </c>
      <c r="F33" s="25">
        <v>3.6433</v>
      </c>
      <c r="G33" s="25">
        <v>0</v>
      </c>
      <c r="H33" s="26">
        <v>0</v>
      </c>
      <c r="I33" s="24" t="s">
        <v>1456</v>
      </c>
      <c r="J33" s="25">
        <v>0</v>
      </c>
      <c r="K33" s="25">
        <v>2.6513</v>
      </c>
      <c r="L33" s="24" t="s">
        <v>1457</v>
      </c>
      <c r="M33" s="23">
        <v>25</v>
      </c>
      <c r="N33" s="23">
        <v>3.2696579298000001</v>
      </c>
    </row>
    <row r="34" spans="1:14" x14ac:dyDescent="0.35">
      <c r="A34" s="22" t="s">
        <v>114</v>
      </c>
      <c r="B34" s="22" t="s">
        <v>167</v>
      </c>
      <c r="C34" s="22" t="s">
        <v>178</v>
      </c>
      <c r="D34" s="22" t="s">
        <v>179</v>
      </c>
      <c r="E34" s="25">
        <v>7.0773590000000004</v>
      </c>
      <c r="F34" s="25">
        <v>3.9262999999999999</v>
      </c>
      <c r="G34" s="25">
        <v>0</v>
      </c>
      <c r="H34" s="26">
        <v>0</v>
      </c>
      <c r="I34" s="24" t="s">
        <v>1456</v>
      </c>
      <c r="J34" s="25">
        <v>0</v>
      </c>
      <c r="K34" s="25">
        <v>0.12091300000000001</v>
      </c>
      <c r="L34" s="24" t="s">
        <v>1457</v>
      </c>
      <c r="M34" s="23">
        <v>40</v>
      </c>
      <c r="N34" s="23">
        <v>3.7368739521999998</v>
      </c>
    </row>
    <row r="35" spans="1:14" x14ac:dyDescent="0.35">
      <c r="A35" s="22" t="s">
        <v>114</v>
      </c>
      <c r="B35" s="22" t="s">
        <v>167</v>
      </c>
      <c r="C35" s="22" t="s">
        <v>180</v>
      </c>
      <c r="D35" s="22" t="s">
        <v>181</v>
      </c>
      <c r="E35" s="25">
        <v>20.0533</v>
      </c>
      <c r="F35" s="25">
        <v>3.8429000000000002</v>
      </c>
      <c r="G35" s="25">
        <v>0</v>
      </c>
      <c r="H35" s="26">
        <v>0</v>
      </c>
      <c r="I35" s="24" t="s">
        <v>1456</v>
      </c>
      <c r="J35" s="25">
        <v>0</v>
      </c>
      <c r="K35" s="25">
        <v>4.87E-2</v>
      </c>
      <c r="L35" s="24" t="s">
        <v>1456</v>
      </c>
      <c r="M35" s="23">
        <v>0</v>
      </c>
      <c r="N35" s="23">
        <v>1.8672470784999999</v>
      </c>
    </row>
    <row r="36" spans="1:14" x14ac:dyDescent="0.35">
      <c r="A36" s="22" t="s">
        <v>114</v>
      </c>
      <c r="B36" s="22" t="s">
        <v>167</v>
      </c>
      <c r="C36" s="22" t="s">
        <v>182</v>
      </c>
      <c r="D36" s="22" t="s">
        <v>183</v>
      </c>
      <c r="E36" s="25">
        <v>14.576000000000001</v>
      </c>
      <c r="F36" s="25">
        <v>3.9247000000000001</v>
      </c>
      <c r="G36" s="25">
        <v>0</v>
      </c>
      <c r="H36" s="26">
        <v>0</v>
      </c>
      <c r="I36" s="24" t="s">
        <v>1457</v>
      </c>
      <c r="J36" s="25">
        <v>11.6</v>
      </c>
      <c r="K36" s="25">
        <v>8.974E-2</v>
      </c>
      <c r="L36" s="24" t="s">
        <v>1457</v>
      </c>
      <c r="M36" s="23">
        <v>25</v>
      </c>
      <c r="N36" s="23">
        <v>5.2691320535999999</v>
      </c>
    </row>
    <row r="37" spans="1:14" x14ac:dyDescent="0.35">
      <c r="A37" s="22" t="s">
        <v>114</v>
      </c>
      <c r="B37" s="22" t="s">
        <v>167</v>
      </c>
      <c r="C37" s="22" t="s">
        <v>184</v>
      </c>
      <c r="D37" s="22" t="s">
        <v>185</v>
      </c>
      <c r="E37" s="25">
        <v>9.0459999999999994</v>
      </c>
      <c r="F37" s="25">
        <v>3.7766999999999999</v>
      </c>
      <c r="G37" s="25">
        <v>0</v>
      </c>
      <c r="H37" s="26">
        <v>100000</v>
      </c>
      <c r="I37" s="24" t="s">
        <v>1456</v>
      </c>
      <c r="J37" s="25">
        <v>0</v>
      </c>
      <c r="K37" s="25">
        <v>0.21473999999999999</v>
      </c>
      <c r="L37" s="24" t="s">
        <v>1456</v>
      </c>
      <c r="M37" s="23">
        <v>0</v>
      </c>
      <c r="N37" s="23">
        <v>4.5184815184999998</v>
      </c>
    </row>
    <row r="38" spans="1:14" x14ac:dyDescent="0.35">
      <c r="A38" s="22" t="s">
        <v>114</v>
      </c>
      <c r="B38" s="22" t="s">
        <v>167</v>
      </c>
      <c r="C38" s="22" t="s">
        <v>186</v>
      </c>
      <c r="D38" s="22" t="s">
        <v>187</v>
      </c>
      <c r="E38" s="25">
        <v>14.546200000000001</v>
      </c>
      <c r="F38" s="25">
        <v>3.8182999999999998</v>
      </c>
      <c r="G38" s="25">
        <v>0</v>
      </c>
      <c r="H38" s="26">
        <v>0</v>
      </c>
      <c r="I38" s="24" t="s">
        <v>1456</v>
      </c>
      <c r="J38" s="25">
        <v>0</v>
      </c>
      <c r="K38" s="25">
        <v>0</v>
      </c>
      <c r="L38" s="24" t="s">
        <v>1456</v>
      </c>
      <c r="M38" s="23">
        <v>0</v>
      </c>
      <c r="N38" s="23">
        <v>4.1670104274000002</v>
      </c>
    </row>
    <row r="39" spans="1:14" x14ac:dyDescent="0.35">
      <c r="A39" s="22" t="s">
        <v>114</v>
      </c>
      <c r="B39" s="22" t="s">
        <v>167</v>
      </c>
      <c r="C39" s="22" t="s">
        <v>188</v>
      </c>
      <c r="D39" s="22" t="s">
        <v>189</v>
      </c>
      <c r="E39" s="25">
        <v>17.424700000000001</v>
      </c>
      <c r="F39" s="25">
        <v>3.7494999999999998</v>
      </c>
      <c r="G39" s="25">
        <v>0</v>
      </c>
      <c r="H39" s="26">
        <v>0</v>
      </c>
      <c r="I39" s="24" t="s">
        <v>1457</v>
      </c>
      <c r="J39" s="25">
        <v>14.89</v>
      </c>
      <c r="K39" s="25">
        <v>0.2135</v>
      </c>
      <c r="L39" s="24" t="s">
        <v>1457</v>
      </c>
      <c r="M39" s="23">
        <v>150</v>
      </c>
      <c r="N39" s="23">
        <v>3.69</v>
      </c>
    </row>
    <row r="40" spans="1:14" x14ac:dyDescent="0.35">
      <c r="A40" s="22" t="s">
        <v>114</v>
      </c>
      <c r="B40" s="22" t="s">
        <v>167</v>
      </c>
      <c r="C40" s="22" t="s">
        <v>190</v>
      </c>
      <c r="D40" s="22" t="s">
        <v>191</v>
      </c>
      <c r="E40" s="25">
        <v>14.645899999999999</v>
      </c>
      <c r="F40" s="25">
        <v>3.8767</v>
      </c>
      <c r="G40" s="25">
        <v>0</v>
      </c>
      <c r="H40" s="26">
        <v>8556676.2100000009</v>
      </c>
      <c r="I40" s="24" t="s">
        <v>1456</v>
      </c>
      <c r="J40" s="25">
        <v>0</v>
      </c>
      <c r="K40" s="25">
        <v>0.43747999999999998</v>
      </c>
      <c r="L40" s="24" t="s">
        <v>1456</v>
      </c>
      <c r="M40" s="23">
        <v>0</v>
      </c>
      <c r="N40" s="23">
        <v>11.246957095999999</v>
      </c>
    </row>
    <row r="41" spans="1:14" x14ac:dyDescent="0.35">
      <c r="A41" s="22" t="s">
        <v>114</v>
      </c>
      <c r="B41" s="22" t="s">
        <v>167</v>
      </c>
      <c r="C41" s="22" t="s">
        <v>192</v>
      </c>
      <c r="D41" s="22" t="s">
        <v>193</v>
      </c>
      <c r="E41" s="25">
        <v>7.9942000000000002</v>
      </c>
      <c r="F41" s="25">
        <v>3.7218</v>
      </c>
      <c r="G41" s="25">
        <v>0.16170000000000001</v>
      </c>
      <c r="H41" s="26">
        <v>849970</v>
      </c>
      <c r="I41" s="24" t="s">
        <v>1457</v>
      </c>
      <c r="J41" s="25">
        <v>5.9957000000000003</v>
      </c>
      <c r="K41" s="25">
        <v>8.8900000000000007E-2</v>
      </c>
      <c r="L41" s="24" t="s">
        <v>1457</v>
      </c>
      <c r="M41" s="23">
        <v>25</v>
      </c>
      <c r="N41" s="23">
        <v>3.0003753190000002</v>
      </c>
    </row>
    <row r="42" spans="1:14" x14ac:dyDescent="0.35">
      <c r="A42" s="22" t="s">
        <v>114</v>
      </c>
      <c r="B42" s="22" t="s">
        <v>167</v>
      </c>
      <c r="C42" s="22" t="s">
        <v>194</v>
      </c>
      <c r="D42" s="22" t="s">
        <v>195</v>
      </c>
      <c r="E42" s="25">
        <v>5.3440000000000003</v>
      </c>
      <c r="F42" s="25">
        <v>3.9371</v>
      </c>
      <c r="G42" s="25">
        <v>0</v>
      </c>
      <c r="H42" s="26">
        <v>0</v>
      </c>
      <c r="I42" s="24" t="s">
        <v>1457</v>
      </c>
      <c r="J42" s="25">
        <v>4.6458000000000004</v>
      </c>
      <c r="K42" s="25">
        <v>0.1077</v>
      </c>
      <c r="L42" s="24" t="s">
        <v>1457</v>
      </c>
      <c r="M42" s="23">
        <v>20</v>
      </c>
      <c r="N42" s="23">
        <v>1.8718038529000001</v>
      </c>
    </row>
    <row r="43" spans="1:14" x14ac:dyDescent="0.35">
      <c r="A43" s="22" t="s">
        <v>114</v>
      </c>
      <c r="B43" s="22" t="s">
        <v>167</v>
      </c>
      <c r="C43" s="22" t="s">
        <v>196</v>
      </c>
      <c r="D43" s="22" t="s">
        <v>197</v>
      </c>
      <c r="E43" s="25">
        <v>21.5</v>
      </c>
      <c r="F43" s="25">
        <v>3.6110000000000002</v>
      </c>
      <c r="G43" s="25">
        <v>0</v>
      </c>
      <c r="H43" s="26">
        <v>0</v>
      </c>
      <c r="I43" s="24" t="s">
        <v>1456</v>
      </c>
      <c r="J43" s="25">
        <v>0</v>
      </c>
      <c r="K43" s="25">
        <v>0.47734199999999999</v>
      </c>
      <c r="L43" s="24" t="s">
        <v>1456</v>
      </c>
      <c r="M43" s="23">
        <v>0</v>
      </c>
      <c r="N43" s="23">
        <v>2.3888888889</v>
      </c>
    </row>
    <row r="44" spans="1:14" x14ac:dyDescent="0.35">
      <c r="A44" s="22" t="s">
        <v>114</v>
      </c>
      <c r="B44" s="22" t="s">
        <v>167</v>
      </c>
      <c r="C44" s="22" t="s">
        <v>198</v>
      </c>
      <c r="D44" s="22" t="s">
        <v>199</v>
      </c>
      <c r="E44" s="25">
        <v>17.701000000000001</v>
      </c>
      <c r="F44" s="25">
        <v>3.8555999999999999</v>
      </c>
      <c r="G44" s="25">
        <v>0</v>
      </c>
      <c r="H44" s="26">
        <v>0</v>
      </c>
      <c r="I44" s="24" t="s">
        <v>1456</v>
      </c>
      <c r="J44" s="25">
        <v>0</v>
      </c>
      <c r="K44" s="25">
        <v>0.12859999999999999</v>
      </c>
      <c r="L44" s="24" t="s">
        <v>1457</v>
      </c>
      <c r="M44" s="23">
        <v>50</v>
      </c>
      <c r="N44" s="23">
        <v>3.14</v>
      </c>
    </row>
    <row r="45" spans="1:14" x14ac:dyDescent="0.35">
      <c r="A45" s="22" t="s">
        <v>114</v>
      </c>
      <c r="B45" s="22" t="s">
        <v>167</v>
      </c>
      <c r="C45" s="22" t="s">
        <v>200</v>
      </c>
      <c r="D45" s="22" t="s">
        <v>201</v>
      </c>
      <c r="E45" s="25">
        <v>8.8185640000000003</v>
      </c>
      <c r="F45" s="25">
        <v>4.0525000000000002</v>
      </c>
      <c r="G45" s="25">
        <v>0</v>
      </c>
      <c r="H45" s="26">
        <v>467329.52</v>
      </c>
      <c r="I45" s="24" t="s">
        <v>1456</v>
      </c>
      <c r="J45" s="25">
        <v>0</v>
      </c>
      <c r="K45" s="25">
        <v>0</v>
      </c>
      <c r="L45" s="24" t="s">
        <v>1457</v>
      </c>
      <c r="M45" s="23">
        <v>48</v>
      </c>
      <c r="N45" s="23">
        <v>2.3760383051999998</v>
      </c>
    </row>
    <row r="46" spans="1:14" x14ac:dyDescent="0.35">
      <c r="A46" s="22" t="s">
        <v>114</v>
      </c>
      <c r="B46" s="22" t="s">
        <v>167</v>
      </c>
      <c r="C46" s="22" t="s">
        <v>202</v>
      </c>
      <c r="D46" s="22" t="s">
        <v>203</v>
      </c>
      <c r="E46" s="25">
        <v>10.675179999999999</v>
      </c>
      <c r="F46" s="25">
        <v>4.3171999999999997</v>
      </c>
      <c r="G46" s="25">
        <v>0</v>
      </c>
      <c r="H46" s="26">
        <v>0</v>
      </c>
      <c r="I46" s="24" t="s">
        <v>1456</v>
      </c>
      <c r="J46" s="25">
        <v>0</v>
      </c>
      <c r="K46" s="25">
        <v>0.11151999999999999</v>
      </c>
      <c r="L46" s="24" t="s">
        <v>1456</v>
      </c>
      <c r="M46" s="23">
        <v>0</v>
      </c>
      <c r="N46" s="23">
        <v>1.7865871822999999</v>
      </c>
    </row>
    <row r="47" spans="1:14" x14ac:dyDescent="0.35">
      <c r="A47" s="22" t="s">
        <v>114</v>
      </c>
      <c r="B47" s="22" t="s">
        <v>167</v>
      </c>
      <c r="C47" s="22" t="s">
        <v>204</v>
      </c>
      <c r="D47" s="22" t="s">
        <v>205</v>
      </c>
      <c r="E47" s="25">
        <v>13.581</v>
      </c>
      <c r="F47" s="25">
        <v>3.5222000000000002</v>
      </c>
      <c r="G47" s="25">
        <v>0</v>
      </c>
      <c r="H47" s="26">
        <v>0</v>
      </c>
      <c r="I47" s="24" t="s">
        <v>1456</v>
      </c>
      <c r="J47" s="25">
        <v>0</v>
      </c>
      <c r="K47" s="25">
        <v>4.5100000000000001E-2</v>
      </c>
      <c r="L47" s="24" t="s">
        <v>1456</v>
      </c>
      <c r="M47" s="23">
        <v>0</v>
      </c>
      <c r="N47" s="23">
        <v>3.3327607362</v>
      </c>
    </row>
    <row r="48" spans="1:14" x14ac:dyDescent="0.35">
      <c r="A48" s="22" t="s">
        <v>114</v>
      </c>
      <c r="B48" s="22" t="s">
        <v>167</v>
      </c>
      <c r="C48" s="22" t="s">
        <v>206</v>
      </c>
      <c r="D48" s="22" t="s">
        <v>207</v>
      </c>
      <c r="E48" s="25">
        <v>7.9447000000000001</v>
      </c>
      <c r="F48" s="25">
        <v>3.8001</v>
      </c>
      <c r="G48" s="25">
        <v>1.8700000000000001E-2</v>
      </c>
      <c r="H48" s="26">
        <v>150000</v>
      </c>
      <c r="I48" s="24" t="s">
        <v>1456</v>
      </c>
      <c r="J48" s="25">
        <v>0</v>
      </c>
      <c r="K48" s="25">
        <v>0.1186</v>
      </c>
      <c r="L48" s="24" t="s">
        <v>1457</v>
      </c>
      <c r="M48" s="23">
        <v>20</v>
      </c>
      <c r="N48" s="23">
        <v>2.1144142225999998</v>
      </c>
    </row>
    <row r="49" spans="1:14" x14ac:dyDescent="0.35">
      <c r="A49" s="22" t="s">
        <v>114</v>
      </c>
      <c r="B49" s="22" t="s">
        <v>167</v>
      </c>
      <c r="C49" s="22" t="s">
        <v>208</v>
      </c>
      <c r="D49" s="22" t="s">
        <v>209</v>
      </c>
      <c r="E49" s="25">
        <v>14.43854</v>
      </c>
      <c r="F49" s="25">
        <v>4.3352000000000004</v>
      </c>
      <c r="G49" s="25">
        <v>0</v>
      </c>
      <c r="H49" s="26">
        <v>0</v>
      </c>
      <c r="I49" s="24" t="s">
        <v>1456</v>
      </c>
      <c r="J49" s="25">
        <v>0</v>
      </c>
      <c r="K49" s="25">
        <v>3.8899999999999997E-2</v>
      </c>
      <c r="L49" s="24" t="s">
        <v>1457</v>
      </c>
      <c r="M49" s="23">
        <v>100</v>
      </c>
      <c r="N49" s="23">
        <v>4.8540739345999997</v>
      </c>
    </row>
    <row r="50" spans="1:14" x14ac:dyDescent="0.35">
      <c r="A50" s="22" t="s">
        <v>114</v>
      </c>
      <c r="B50" s="22" t="s">
        <v>167</v>
      </c>
      <c r="C50" s="22" t="s">
        <v>210</v>
      </c>
      <c r="D50" s="22" t="s">
        <v>211</v>
      </c>
      <c r="E50" s="25">
        <v>19.225000000000001</v>
      </c>
      <c r="F50" s="25">
        <v>3.91</v>
      </c>
      <c r="G50" s="25">
        <v>0</v>
      </c>
      <c r="H50" s="26">
        <v>1713187</v>
      </c>
      <c r="I50" s="24" t="s">
        <v>1457</v>
      </c>
      <c r="J50" s="25">
        <v>14.446999999999999</v>
      </c>
      <c r="K50" s="25">
        <v>0.20899999999999999</v>
      </c>
      <c r="L50" s="24" t="s">
        <v>1457</v>
      </c>
      <c r="M50" s="23">
        <v>75</v>
      </c>
      <c r="N50" s="23">
        <v>4.1175840651</v>
      </c>
    </row>
    <row r="51" spans="1:14" x14ac:dyDescent="0.35">
      <c r="A51" s="22" t="s">
        <v>114</v>
      </c>
      <c r="B51" s="22" t="s">
        <v>167</v>
      </c>
      <c r="C51" s="22" t="s">
        <v>212</v>
      </c>
      <c r="D51" s="22" t="s">
        <v>213</v>
      </c>
      <c r="E51" s="25">
        <v>5.5077999999999996</v>
      </c>
      <c r="F51" s="25">
        <v>3.617</v>
      </c>
      <c r="G51" s="25">
        <v>0</v>
      </c>
      <c r="H51" s="26">
        <v>0</v>
      </c>
      <c r="I51" s="24" t="s">
        <v>1456</v>
      </c>
      <c r="J51" s="25">
        <v>0</v>
      </c>
      <c r="K51" s="25">
        <v>6.13E-2</v>
      </c>
      <c r="L51" s="24" t="s">
        <v>1456</v>
      </c>
      <c r="M51" s="23">
        <v>0</v>
      </c>
      <c r="N51" s="23">
        <v>2.116919056</v>
      </c>
    </row>
    <row r="52" spans="1:14" x14ac:dyDescent="0.35">
      <c r="A52" s="22" t="s">
        <v>114</v>
      </c>
      <c r="B52" s="22" t="s">
        <v>167</v>
      </c>
      <c r="C52" s="22" t="s">
        <v>214</v>
      </c>
      <c r="D52" s="22" t="s">
        <v>215</v>
      </c>
      <c r="E52" s="25">
        <v>17.919799999999999</v>
      </c>
      <c r="F52" s="25">
        <v>3.6966999999999999</v>
      </c>
      <c r="G52" s="25">
        <v>0</v>
      </c>
      <c r="H52" s="26">
        <v>0</v>
      </c>
      <c r="I52" s="24" t="s">
        <v>1456</v>
      </c>
      <c r="J52" s="25">
        <v>0</v>
      </c>
      <c r="K52" s="25">
        <v>0.3846</v>
      </c>
      <c r="L52" s="24" t="s">
        <v>1457</v>
      </c>
      <c r="M52" s="23">
        <v>100</v>
      </c>
      <c r="N52" s="23">
        <v>4.8101680356000003</v>
      </c>
    </row>
    <row r="53" spans="1:14" x14ac:dyDescent="0.35">
      <c r="A53" s="22" t="s">
        <v>114</v>
      </c>
      <c r="B53" s="22" t="s">
        <v>167</v>
      </c>
      <c r="C53" s="22" t="s">
        <v>216</v>
      </c>
      <c r="D53" s="22" t="s">
        <v>217</v>
      </c>
      <c r="E53" s="25">
        <v>6.4634999999999998</v>
      </c>
      <c r="F53" s="25">
        <v>3.4922</v>
      </c>
      <c r="G53" s="25">
        <v>0</v>
      </c>
      <c r="H53" s="26">
        <v>0</v>
      </c>
      <c r="I53" s="24" t="s">
        <v>1456</v>
      </c>
      <c r="J53" s="25">
        <v>0</v>
      </c>
      <c r="K53" s="25">
        <v>2.5399999999999999E-2</v>
      </c>
      <c r="L53" s="24" t="s">
        <v>1456</v>
      </c>
      <c r="M53" s="23">
        <v>0</v>
      </c>
      <c r="N53" s="23">
        <v>2.1730433029</v>
      </c>
    </row>
    <row r="54" spans="1:14" x14ac:dyDescent="0.35">
      <c r="A54" s="22" t="s">
        <v>114</v>
      </c>
      <c r="B54" s="22" t="s">
        <v>167</v>
      </c>
      <c r="C54" s="22" t="s">
        <v>218</v>
      </c>
      <c r="D54" s="22" t="s">
        <v>219</v>
      </c>
      <c r="E54" s="25">
        <v>12.0191</v>
      </c>
      <c r="F54" s="25">
        <v>3.6515</v>
      </c>
      <c r="G54" s="25">
        <v>1.43E-2</v>
      </c>
      <c r="H54" s="26">
        <v>17060</v>
      </c>
      <c r="I54" s="24" t="s">
        <v>1456</v>
      </c>
      <c r="J54" s="25">
        <v>0</v>
      </c>
      <c r="K54" s="25">
        <v>0.35160000000000002</v>
      </c>
      <c r="L54" s="24" t="s">
        <v>1457</v>
      </c>
      <c r="M54" s="23">
        <v>50</v>
      </c>
      <c r="N54" s="23">
        <v>5.1195212335000004</v>
      </c>
    </row>
    <row r="55" spans="1:14" x14ac:dyDescent="0.35">
      <c r="A55" s="22" t="s">
        <v>114</v>
      </c>
      <c r="B55" s="22" t="s">
        <v>167</v>
      </c>
      <c r="C55" s="22" t="s">
        <v>220</v>
      </c>
      <c r="D55" s="22" t="s">
        <v>221</v>
      </c>
      <c r="E55" s="25">
        <v>9.3040000000000003</v>
      </c>
      <c r="F55" s="25">
        <v>3.6880000000000002</v>
      </c>
      <c r="G55" s="25">
        <v>0</v>
      </c>
      <c r="H55" s="26">
        <v>0</v>
      </c>
      <c r="I55" s="24" t="s">
        <v>1456</v>
      </c>
      <c r="J55" s="25">
        <v>0</v>
      </c>
      <c r="K55" s="25">
        <v>0.14419999999999999</v>
      </c>
      <c r="L55" s="24" t="s">
        <v>1456</v>
      </c>
      <c r="M55" s="23">
        <v>0</v>
      </c>
      <c r="N55" s="23">
        <v>1.9198943479999999</v>
      </c>
    </row>
    <row r="56" spans="1:14" x14ac:dyDescent="0.35">
      <c r="A56" s="22" t="s">
        <v>114</v>
      </c>
      <c r="B56" s="22" t="s">
        <v>167</v>
      </c>
      <c r="C56" s="22" t="s">
        <v>222</v>
      </c>
      <c r="D56" s="22" t="s">
        <v>223</v>
      </c>
      <c r="E56" s="25">
        <v>21.120200000000001</v>
      </c>
      <c r="F56" s="25">
        <v>3.7662</v>
      </c>
      <c r="G56" s="25">
        <v>0</v>
      </c>
      <c r="H56" s="26">
        <v>0</v>
      </c>
      <c r="I56" s="24" t="s">
        <v>1457</v>
      </c>
      <c r="J56" s="25">
        <v>18.278400000000001</v>
      </c>
      <c r="K56" s="25">
        <v>0.13950000000000001</v>
      </c>
      <c r="L56" s="24" t="s">
        <v>1457</v>
      </c>
      <c r="M56" s="23">
        <v>50</v>
      </c>
      <c r="N56" s="23">
        <v>4.4661972129</v>
      </c>
    </row>
    <row r="57" spans="1:14" x14ac:dyDescent="0.35">
      <c r="A57" s="22" t="s">
        <v>114</v>
      </c>
      <c r="B57" s="22" t="s">
        <v>167</v>
      </c>
      <c r="C57" s="22" t="s">
        <v>224</v>
      </c>
      <c r="D57" s="22" t="s">
        <v>225</v>
      </c>
      <c r="E57" s="25">
        <v>10.3629</v>
      </c>
      <c r="F57" s="25">
        <v>3.81</v>
      </c>
      <c r="G57" s="25">
        <v>0</v>
      </c>
      <c r="H57" s="26">
        <v>0</v>
      </c>
      <c r="I57" s="24" t="s">
        <v>1456</v>
      </c>
      <c r="J57" s="25">
        <v>0</v>
      </c>
      <c r="K57" s="25">
        <v>0.39500000000000002</v>
      </c>
      <c r="L57" s="24" t="s">
        <v>1457</v>
      </c>
      <c r="M57" s="23">
        <v>60</v>
      </c>
      <c r="N57" s="23">
        <v>3.4975530730000002</v>
      </c>
    </row>
    <row r="58" spans="1:14" x14ac:dyDescent="0.35">
      <c r="A58" s="22" t="s">
        <v>114</v>
      </c>
      <c r="B58" s="22" t="s">
        <v>167</v>
      </c>
      <c r="C58" s="22" t="s">
        <v>226</v>
      </c>
      <c r="D58" s="22" t="s">
        <v>227</v>
      </c>
      <c r="E58" s="25">
        <v>8.7037999999999993</v>
      </c>
      <c r="F58" s="25">
        <v>4.1406999999999998</v>
      </c>
      <c r="G58" s="25">
        <v>0</v>
      </c>
      <c r="H58" s="26">
        <v>0</v>
      </c>
      <c r="I58" s="24" t="s">
        <v>1457</v>
      </c>
      <c r="J58" s="25">
        <v>8.0769000000000002</v>
      </c>
      <c r="K58" s="25">
        <v>9.0829999999999994E-2</v>
      </c>
      <c r="L58" s="24" t="s">
        <v>1457</v>
      </c>
      <c r="M58" s="23">
        <v>30</v>
      </c>
      <c r="N58" s="23">
        <v>1.9635436640999999</v>
      </c>
    </row>
    <row r="59" spans="1:14" x14ac:dyDescent="0.35">
      <c r="A59" s="22" t="s">
        <v>114</v>
      </c>
      <c r="B59" s="22" t="s">
        <v>167</v>
      </c>
      <c r="C59" s="22" t="s">
        <v>228</v>
      </c>
      <c r="D59" s="22" t="s">
        <v>229</v>
      </c>
      <c r="E59" s="25">
        <v>14.0093</v>
      </c>
      <c r="F59" s="25">
        <v>3.8119000000000001</v>
      </c>
      <c r="G59" s="25">
        <v>0</v>
      </c>
      <c r="H59" s="26">
        <v>0</v>
      </c>
      <c r="I59" s="24" t="s">
        <v>1456</v>
      </c>
      <c r="J59" s="25">
        <v>0</v>
      </c>
      <c r="K59" s="25">
        <v>0.47039999999999998</v>
      </c>
      <c r="L59" s="24" t="s">
        <v>1457</v>
      </c>
      <c r="M59" s="23">
        <v>50</v>
      </c>
      <c r="N59" s="23">
        <v>2.2589815530999999</v>
      </c>
    </row>
    <row r="60" spans="1:14" x14ac:dyDescent="0.35">
      <c r="A60" s="22" t="s">
        <v>114</v>
      </c>
      <c r="B60" s="22" t="s">
        <v>167</v>
      </c>
      <c r="C60" s="22" t="s">
        <v>230</v>
      </c>
      <c r="D60" s="22" t="s">
        <v>231</v>
      </c>
      <c r="E60" s="25">
        <v>13</v>
      </c>
      <c r="F60" s="25">
        <v>3.9092500000000001</v>
      </c>
      <c r="G60" s="25">
        <v>0</v>
      </c>
      <c r="H60" s="26">
        <v>25000</v>
      </c>
      <c r="I60" s="24" t="s">
        <v>1456</v>
      </c>
      <c r="J60" s="25">
        <v>0</v>
      </c>
      <c r="K60" s="25">
        <v>0.42493999999999998</v>
      </c>
      <c r="L60" s="24" t="s">
        <v>1456</v>
      </c>
      <c r="M60" s="23">
        <v>0</v>
      </c>
      <c r="N60" s="23">
        <v>2.6</v>
      </c>
    </row>
    <row r="61" spans="1:14" x14ac:dyDescent="0.35">
      <c r="A61" s="22" t="s">
        <v>114</v>
      </c>
      <c r="B61" s="22" t="s">
        <v>167</v>
      </c>
      <c r="C61" s="22" t="s">
        <v>232</v>
      </c>
      <c r="D61" s="22" t="s">
        <v>233</v>
      </c>
      <c r="E61" s="25">
        <v>18.9575</v>
      </c>
      <c r="F61" s="25">
        <v>3.7145000000000001</v>
      </c>
      <c r="G61" s="25">
        <v>0</v>
      </c>
      <c r="H61" s="26">
        <v>0</v>
      </c>
      <c r="I61" s="24" t="s">
        <v>1456</v>
      </c>
      <c r="J61" s="25">
        <v>0</v>
      </c>
      <c r="K61" s="25">
        <v>0.76629999999999998</v>
      </c>
      <c r="L61" s="24" t="s">
        <v>1457</v>
      </c>
      <c r="M61" s="23">
        <v>400</v>
      </c>
      <c r="N61" s="23">
        <v>5.7446969696999997</v>
      </c>
    </row>
    <row r="62" spans="1:14" x14ac:dyDescent="0.35">
      <c r="A62" s="22" t="s">
        <v>114</v>
      </c>
      <c r="B62" s="22" t="s">
        <v>167</v>
      </c>
      <c r="C62" s="22" t="s">
        <v>234</v>
      </c>
      <c r="D62" s="22" t="s">
        <v>235</v>
      </c>
      <c r="E62" s="25">
        <v>14.296139999999999</v>
      </c>
      <c r="F62" s="25">
        <v>0</v>
      </c>
      <c r="G62" s="25">
        <v>0</v>
      </c>
      <c r="H62" s="26">
        <v>52955</v>
      </c>
      <c r="I62" s="24" t="s">
        <v>1456</v>
      </c>
      <c r="J62" s="25">
        <v>0</v>
      </c>
      <c r="K62" s="25">
        <v>0</v>
      </c>
      <c r="L62" s="24" t="s">
        <v>1457</v>
      </c>
      <c r="M62" s="23">
        <v>50</v>
      </c>
      <c r="N62" s="23">
        <v>2.9794052919</v>
      </c>
    </row>
    <row r="63" spans="1:14" x14ac:dyDescent="0.35">
      <c r="A63" s="22" t="s">
        <v>114</v>
      </c>
      <c r="B63" s="22" t="s">
        <v>167</v>
      </c>
      <c r="C63" s="22" t="s">
        <v>236</v>
      </c>
      <c r="D63" s="22" t="s">
        <v>237</v>
      </c>
      <c r="E63" s="25">
        <v>8.3834999999999997</v>
      </c>
      <c r="F63" s="25">
        <v>2.9855</v>
      </c>
      <c r="G63" s="25">
        <v>0</v>
      </c>
      <c r="H63" s="26">
        <v>0</v>
      </c>
      <c r="I63" s="24" t="s">
        <v>1456</v>
      </c>
      <c r="J63" s="25">
        <v>0</v>
      </c>
      <c r="K63" s="25">
        <v>6.9599999999999995E-2</v>
      </c>
      <c r="L63" s="24" t="s">
        <v>1457</v>
      </c>
      <c r="M63" s="23">
        <v>50</v>
      </c>
      <c r="N63" s="23">
        <v>1.9999761438999999</v>
      </c>
    </row>
    <row r="64" spans="1:14" x14ac:dyDescent="0.35">
      <c r="A64" s="22" t="s">
        <v>114</v>
      </c>
      <c r="B64" s="22" t="s">
        <v>167</v>
      </c>
      <c r="C64" s="22" t="s">
        <v>238</v>
      </c>
      <c r="D64" s="22" t="s">
        <v>239</v>
      </c>
      <c r="E64" s="25">
        <v>14.9331</v>
      </c>
      <c r="F64" s="25">
        <v>3.6779999999999999</v>
      </c>
      <c r="G64" s="25">
        <v>0</v>
      </c>
      <c r="H64" s="26">
        <v>54397</v>
      </c>
      <c r="I64" s="24" t="s">
        <v>1456</v>
      </c>
      <c r="J64" s="25">
        <v>0</v>
      </c>
      <c r="K64" s="25">
        <v>0.46300000000000002</v>
      </c>
      <c r="L64" s="24" t="s">
        <v>1456</v>
      </c>
      <c r="M64" s="23">
        <v>0</v>
      </c>
      <c r="N64" s="23">
        <v>2.8603635528</v>
      </c>
    </row>
    <row r="65" spans="1:14" x14ac:dyDescent="0.35">
      <c r="A65" s="22" t="s">
        <v>114</v>
      </c>
      <c r="B65" s="22" t="s">
        <v>167</v>
      </c>
      <c r="C65" s="22" t="s">
        <v>240</v>
      </c>
      <c r="D65" s="22" t="s">
        <v>241</v>
      </c>
      <c r="E65" s="25">
        <v>9.7454000000000001</v>
      </c>
      <c r="F65" s="25">
        <v>3.6625000000000001</v>
      </c>
      <c r="G65" s="25">
        <v>0</v>
      </c>
      <c r="H65" s="26">
        <v>0</v>
      </c>
      <c r="I65" s="24" t="s">
        <v>1457</v>
      </c>
      <c r="J65" s="25">
        <v>9.1568000000000005</v>
      </c>
      <c r="K65" s="25">
        <v>0.2152</v>
      </c>
      <c r="L65" s="24" t="s">
        <v>1457</v>
      </c>
      <c r="M65" s="23">
        <v>20</v>
      </c>
      <c r="N65" s="23">
        <v>1.9364543178</v>
      </c>
    </row>
    <row r="66" spans="1:14" x14ac:dyDescent="0.35">
      <c r="A66" s="22" t="s">
        <v>114</v>
      </c>
      <c r="B66" s="22" t="s">
        <v>167</v>
      </c>
      <c r="C66" s="22" t="s">
        <v>242</v>
      </c>
      <c r="D66" s="22" t="s">
        <v>243</v>
      </c>
      <c r="E66" s="25">
        <v>10.82</v>
      </c>
      <c r="F66" s="25">
        <v>3.77</v>
      </c>
      <c r="G66" s="25">
        <v>0</v>
      </c>
      <c r="H66" s="26">
        <v>1130000</v>
      </c>
      <c r="I66" s="24" t="s">
        <v>1456</v>
      </c>
      <c r="J66" s="25">
        <v>0</v>
      </c>
      <c r="K66" s="25">
        <v>0</v>
      </c>
      <c r="L66" s="24" t="s">
        <v>1456</v>
      </c>
      <c r="M66" s="23">
        <v>0</v>
      </c>
      <c r="N66" s="23">
        <v>6.4023668639000002</v>
      </c>
    </row>
    <row r="67" spans="1:14" x14ac:dyDescent="0.35">
      <c r="A67" s="22" t="s">
        <v>114</v>
      </c>
      <c r="B67" s="22" t="s">
        <v>167</v>
      </c>
      <c r="C67" s="22" t="s">
        <v>244</v>
      </c>
      <c r="D67" s="22" t="s">
        <v>245</v>
      </c>
      <c r="E67" s="25">
        <v>9.4984999999999999</v>
      </c>
      <c r="F67" s="25">
        <v>3.7953000000000001</v>
      </c>
      <c r="G67" s="25">
        <v>0.2069</v>
      </c>
      <c r="H67" s="26">
        <v>520000</v>
      </c>
      <c r="I67" s="24" t="s">
        <v>1456</v>
      </c>
      <c r="J67" s="25">
        <v>0</v>
      </c>
      <c r="K67" s="25">
        <v>0.21540000000000001</v>
      </c>
      <c r="L67" s="24" t="s">
        <v>1457</v>
      </c>
      <c r="M67" s="23">
        <v>10</v>
      </c>
      <c r="N67" s="23">
        <v>2.4254379245000002</v>
      </c>
    </row>
    <row r="68" spans="1:14" x14ac:dyDescent="0.35">
      <c r="A68" s="22" t="s">
        <v>114</v>
      </c>
      <c r="B68" s="22" t="s">
        <v>167</v>
      </c>
      <c r="C68" s="22" t="s">
        <v>246</v>
      </c>
      <c r="D68" s="22" t="s">
        <v>247</v>
      </c>
      <c r="E68" s="25">
        <v>7.3949999999999996</v>
      </c>
      <c r="F68" s="25">
        <v>3.7757000000000001</v>
      </c>
      <c r="G68" s="25">
        <v>0</v>
      </c>
      <c r="H68" s="26">
        <v>0</v>
      </c>
      <c r="I68" s="24" t="s">
        <v>1456</v>
      </c>
      <c r="J68" s="25">
        <v>0</v>
      </c>
      <c r="K68" s="25">
        <v>0.14230000000000001</v>
      </c>
      <c r="L68" s="24" t="s">
        <v>1456</v>
      </c>
      <c r="M68" s="23">
        <v>0</v>
      </c>
      <c r="N68" s="23">
        <v>1.4917695473000001</v>
      </c>
    </row>
    <row r="69" spans="1:14" x14ac:dyDescent="0.35">
      <c r="A69" s="22" t="s">
        <v>114</v>
      </c>
      <c r="B69" s="22" t="s">
        <v>167</v>
      </c>
      <c r="C69" s="22" t="s">
        <v>248</v>
      </c>
      <c r="D69" s="22" t="s">
        <v>249</v>
      </c>
      <c r="E69" s="25">
        <v>12.288</v>
      </c>
      <c r="F69" s="25">
        <v>3.9304999999999999</v>
      </c>
      <c r="G69" s="25">
        <v>0</v>
      </c>
      <c r="H69" s="26">
        <v>0</v>
      </c>
      <c r="I69" s="24" t="s">
        <v>1456</v>
      </c>
      <c r="J69" s="25">
        <v>0</v>
      </c>
      <c r="K69" s="25">
        <v>1.9599999999999999E-2</v>
      </c>
      <c r="L69" s="24" t="s">
        <v>1457</v>
      </c>
      <c r="M69" s="23">
        <v>25</v>
      </c>
      <c r="N69" s="23">
        <v>3.0543610649000001</v>
      </c>
    </row>
    <row r="70" spans="1:14" x14ac:dyDescent="0.35">
      <c r="A70" s="22" t="s">
        <v>114</v>
      </c>
      <c r="B70" s="22" t="s">
        <v>167</v>
      </c>
      <c r="C70" s="22" t="s">
        <v>250</v>
      </c>
      <c r="D70" s="22" t="s">
        <v>251</v>
      </c>
      <c r="E70" s="25">
        <v>7.5284000000000004</v>
      </c>
      <c r="F70" s="25">
        <v>3.6236000000000002</v>
      </c>
      <c r="G70" s="25">
        <v>0</v>
      </c>
      <c r="H70" s="26">
        <v>0</v>
      </c>
      <c r="I70" s="24" t="s">
        <v>1456</v>
      </c>
      <c r="J70" s="25">
        <v>0</v>
      </c>
      <c r="K70" s="25">
        <v>3.6700000000000003E-2</v>
      </c>
      <c r="L70" s="24" t="s">
        <v>1457</v>
      </c>
      <c r="M70" s="23">
        <v>20</v>
      </c>
      <c r="N70" s="23">
        <v>2.9646373159000001</v>
      </c>
    </row>
    <row r="71" spans="1:14" x14ac:dyDescent="0.35">
      <c r="A71" s="22" t="s">
        <v>114</v>
      </c>
      <c r="B71" s="22" t="s">
        <v>167</v>
      </c>
      <c r="C71" s="22" t="s">
        <v>252</v>
      </c>
      <c r="D71" s="22" t="s">
        <v>253</v>
      </c>
      <c r="E71" s="25">
        <v>12.6</v>
      </c>
      <c r="F71" s="25">
        <v>3.5912899999999999</v>
      </c>
      <c r="G71" s="25">
        <v>0</v>
      </c>
      <c r="H71" s="26">
        <v>0</v>
      </c>
      <c r="I71" s="24" t="s">
        <v>1456</v>
      </c>
      <c r="J71" s="25">
        <v>0</v>
      </c>
      <c r="K71" s="25">
        <v>4.4754000000000002E-2</v>
      </c>
      <c r="L71" s="24" t="s">
        <v>1457</v>
      </c>
      <c r="M71" s="23">
        <v>50</v>
      </c>
      <c r="N71" s="23">
        <v>3.258213413</v>
      </c>
    </row>
    <row r="72" spans="1:14" x14ac:dyDescent="0.35">
      <c r="A72" s="22" t="s">
        <v>114</v>
      </c>
      <c r="B72" s="22" t="s">
        <v>167</v>
      </c>
      <c r="C72" s="22" t="s">
        <v>254</v>
      </c>
      <c r="D72" s="22" t="s">
        <v>255</v>
      </c>
      <c r="E72" s="25">
        <v>21.519600000000001</v>
      </c>
      <c r="F72" s="25">
        <v>3.5785</v>
      </c>
      <c r="G72" s="25">
        <v>0</v>
      </c>
      <c r="H72" s="26">
        <v>0</v>
      </c>
      <c r="I72" s="24" t="s">
        <v>1456</v>
      </c>
      <c r="J72" s="25">
        <v>0</v>
      </c>
      <c r="K72" s="25">
        <v>0.70479999999999998</v>
      </c>
      <c r="L72" s="24" t="s">
        <v>1457</v>
      </c>
      <c r="M72" s="23">
        <v>50</v>
      </c>
      <c r="N72" s="23">
        <v>3.8158025391999999</v>
      </c>
    </row>
    <row r="73" spans="1:14" x14ac:dyDescent="0.35">
      <c r="A73" s="22" t="s">
        <v>114</v>
      </c>
      <c r="B73" s="22" t="s">
        <v>167</v>
      </c>
      <c r="C73" s="22" t="s">
        <v>256</v>
      </c>
      <c r="D73" s="22" t="s">
        <v>257</v>
      </c>
      <c r="E73" s="25">
        <v>16.908000000000001</v>
      </c>
      <c r="F73" s="25">
        <v>3.8712</v>
      </c>
      <c r="G73" s="25">
        <v>0</v>
      </c>
      <c r="H73" s="26">
        <v>0</v>
      </c>
      <c r="I73" s="24" t="s">
        <v>1456</v>
      </c>
      <c r="J73" s="25">
        <v>0</v>
      </c>
      <c r="K73" s="25">
        <v>0.31769999999999998</v>
      </c>
      <c r="L73" s="24" t="s">
        <v>1456</v>
      </c>
      <c r="M73" s="23">
        <v>0</v>
      </c>
      <c r="N73" s="23">
        <v>3.1901886791999998</v>
      </c>
    </row>
    <row r="74" spans="1:14" x14ac:dyDescent="0.35">
      <c r="A74" s="22" t="s">
        <v>114</v>
      </c>
      <c r="B74" s="22" t="s">
        <v>167</v>
      </c>
      <c r="C74" s="22" t="s">
        <v>258</v>
      </c>
      <c r="D74" s="22" t="s">
        <v>259</v>
      </c>
      <c r="E74" s="25">
        <v>15.526999999999999</v>
      </c>
      <c r="F74" s="25">
        <v>3.7214</v>
      </c>
      <c r="G74" s="25">
        <v>0</v>
      </c>
      <c r="H74" s="26">
        <v>0</v>
      </c>
      <c r="I74" s="24" t="s">
        <v>1456</v>
      </c>
      <c r="J74" s="25">
        <v>0</v>
      </c>
      <c r="K74" s="25">
        <v>4.6670000000000001E-3</v>
      </c>
      <c r="L74" s="24" t="s">
        <v>1457</v>
      </c>
      <c r="M74" s="23">
        <v>25</v>
      </c>
      <c r="N74" s="23">
        <v>2.1565277778</v>
      </c>
    </row>
    <row r="75" spans="1:14" x14ac:dyDescent="0.35">
      <c r="A75" s="22" t="s">
        <v>114</v>
      </c>
      <c r="B75" s="22" t="s">
        <v>167</v>
      </c>
      <c r="C75" s="22" t="s">
        <v>260</v>
      </c>
      <c r="D75" s="22" t="s">
        <v>261</v>
      </c>
      <c r="E75" s="25">
        <v>18.9482</v>
      </c>
      <c r="F75" s="25">
        <v>3.7235999999999998</v>
      </c>
      <c r="G75" s="25">
        <v>0</v>
      </c>
      <c r="H75" s="26">
        <v>0</v>
      </c>
      <c r="I75" s="24" t="s">
        <v>1456</v>
      </c>
      <c r="J75" s="25">
        <v>0</v>
      </c>
      <c r="K75" s="25">
        <v>0.22409999999999999</v>
      </c>
      <c r="L75" s="24" t="s">
        <v>1457</v>
      </c>
      <c r="M75" s="23">
        <v>25</v>
      </c>
      <c r="N75" s="23">
        <v>4.4580853115999997</v>
      </c>
    </row>
    <row r="76" spans="1:14" x14ac:dyDescent="0.35">
      <c r="A76" s="22" t="s">
        <v>114</v>
      </c>
      <c r="B76" s="22" t="s">
        <v>167</v>
      </c>
      <c r="C76" s="22" t="s">
        <v>262</v>
      </c>
      <c r="D76" s="22" t="s">
        <v>263</v>
      </c>
      <c r="E76" s="25">
        <v>18.905000000000001</v>
      </c>
      <c r="F76" s="25">
        <v>4.7043999999999997</v>
      </c>
      <c r="G76" s="25">
        <v>0</v>
      </c>
      <c r="H76" s="26">
        <v>0</v>
      </c>
      <c r="I76" s="24" t="s">
        <v>1456</v>
      </c>
      <c r="J76" s="25">
        <v>0</v>
      </c>
      <c r="K76" s="25">
        <v>0.63749999999999996</v>
      </c>
      <c r="L76" s="24" t="s">
        <v>1457</v>
      </c>
      <c r="M76" s="23">
        <v>75</v>
      </c>
      <c r="N76" s="23">
        <v>3.7409716037999998</v>
      </c>
    </row>
    <row r="77" spans="1:14" x14ac:dyDescent="0.35">
      <c r="A77" s="22" t="s">
        <v>114</v>
      </c>
      <c r="B77" s="22" t="s">
        <v>167</v>
      </c>
      <c r="C77" s="22" t="s">
        <v>264</v>
      </c>
      <c r="D77" s="22" t="s">
        <v>265</v>
      </c>
      <c r="E77" s="25">
        <v>13.756</v>
      </c>
      <c r="F77" s="25">
        <v>4.3663999999999996</v>
      </c>
      <c r="G77" s="25">
        <v>0</v>
      </c>
      <c r="H77" s="26">
        <v>0</v>
      </c>
      <c r="I77" s="24" t="s">
        <v>1456</v>
      </c>
      <c r="J77" s="25">
        <v>0</v>
      </c>
      <c r="K77" s="25">
        <v>0.48309999999999997</v>
      </c>
      <c r="L77" s="24" t="s">
        <v>1457</v>
      </c>
      <c r="M77" s="23">
        <v>50</v>
      </c>
      <c r="N77" s="23">
        <v>3.0092754637999999</v>
      </c>
    </row>
    <row r="78" spans="1:14" x14ac:dyDescent="0.35">
      <c r="A78" s="22" t="s">
        <v>114</v>
      </c>
      <c r="B78" s="22" t="s">
        <v>167</v>
      </c>
      <c r="C78" s="22" t="s">
        <v>266</v>
      </c>
      <c r="D78" s="22" t="s">
        <v>267</v>
      </c>
      <c r="E78" s="25">
        <v>10.280799999999999</v>
      </c>
      <c r="F78" s="25">
        <v>3.8776999999999999</v>
      </c>
      <c r="G78" s="25">
        <v>0</v>
      </c>
      <c r="H78" s="26">
        <v>0</v>
      </c>
      <c r="I78" s="24" t="s">
        <v>1456</v>
      </c>
      <c r="J78" s="25">
        <v>0</v>
      </c>
      <c r="K78" s="25">
        <v>9.5299999999999996E-2</v>
      </c>
      <c r="L78" s="24" t="s">
        <v>1457</v>
      </c>
      <c r="M78" s="23">
        <v>25</v>
      </c>
      <c r="N78" s="23">
        <v>2.8205986447</v>
      </c>
    </row>
    <row r="79" spans="1:14" x14ac:dyDescent="0.35">
      <c r="A79" s="22" t="s">
        <v>114</v>
      </c>
      <c r="B79" s="22" t="s">
        <v>167</v>
      </c>
      <c r="C79" s="22" t="s">
        <v>268</v>
      </c>
      <c r="D79" s="22" t="s">
        <v>269</v>
      </c>
      <c r="E79" s="25">
        <v>9.3978000000000002</v>
      </c>
      <c r="F79" s="25">
        <v>3.7393000000000001</v>
      </c>
      <c r="G79" s="25">
        <v>0</v>
      </c>
      <c r="H79" s="26">
        <v>0</v>
      </c>
      <c r="I79" s="24" t="s">
        <v>1457</v>
      </c>
      <c r="J79" s="25">
        <v>9.3978000000000002</v>
      </c>
      <c r="K79" s="25">
        <v>0.11890000000000001</v>
      </c>
      <c r="L79" s="24" t="s">
        <v>1457</v>
      </c>
      <c r="M79" s="23">
        <v>30</v>
      </c>
      <c r="N79" s="23">
        <v>2.4584837545</v>
      </c>
    </row>
    <row r="80" spans="1:14" x14ac:dyDescent="0.35">
      <c r="A80" s="22" t="s">
        <v>114</v>
      </c>
      <c r="B80" s="22" t="s">
        <v>167</v>
      </c>
      <c r="C80" s="22" t="s">
        <v>270</v>
      </c>
      <c r="D80" s="22" t="s">
        <v>271</v>
      </c>
      <c r="E80" s="25">
        <v>23.305800000000001</v>
      </c>
      <c r="F80" s="25">
        <v>4.0476999999999999</v>
      </c>
      <c r="G80" s="25">
        <v>0</v>
      </c>
      <c r="H80" s="26">
        <v>0</v>
      </c>
      <c r="I80" s="24" t="s">
        <v>1457</v>
      </c>
      <c r="J80" s="25">
        <v>17.504300000000001</v>
      </c>
      <c r="K80" s="25">
        <v>0.53610000000000002</v>
      </c>
      <c r="L80" s="24" t="s">
        <v>1456</v>
      </c>
      <c r="M80" s="23">
        <v>0</v>
      </c>
      <c r="N80" s="23">
        <v>5.1658650116000002</v>
      </c>
    </row>
    <row r="81" spans="1:14" x14ac:dyDescent="0.35">
      <c r="A81" s="22" t="s">
        <v>114</v>
      </c>
      <c r="B81" s="22" t="s">
        <v>167</v>
      </c>
      <c r="C81" s="22" t="s">
        <v>272</v>
      </c>
      <c r="D81" s="22" t="s">
        <v>273</v>
      </c>
      <c r="E81" s="25">
        <v>21.870899999999999</v>
      </c>
      <c r="F81" s="25">
        <v>4.0659000000000001</v>
      </c>
      <c r="G81" s="25">
        <v>0</v>
      </c>
      <c r="H81" s="26">
        <v>575000</v>
      </c>
      <c r="I81" s="24" t="s">
        <v>1456</v>
      </c>
      <c r="J81" s="25">
        <v>0</v>
      </c>
      <c r="K81" s="25">
        <v>0.83489999999999998</v>
      </c>
      <c r="L81" s="24" t="s">
        <v>1457</v>
      </c>
      <c r="M81" s="23">
        <v>50</v>
      </c>
      <c r="N81" s="23">
        <v>5.2073571429000003</v>
      </c>
    </row>
    <row r="82" spans="1:14" x14ac:dyDescent="0.35">
      <c r="A82" s="22" t="s">
        <v>114</v>
      </c>
      <c r="B82" s="22" t="s">
        <v>167</v>
      </c>
      <c r="C82" s="22" t="s">
        <v>274</v>
      </c>
      <c r="D82" s="22" t="s">
        <v>275</v>
      </c>
      <c r="E82" s="25">
        <v>15.749499999999999</v>
      </c>
      <c r="F82" s="25">
        <v>3.8437000000000001</v>
      </c>
      <c r="G82" s="25">
        <v>0</v>
      </c>
      <c r="H82" s="26">
        <v>130000</v>
      </c>
      <c r="I82" s="24" t="s">
        <v>1457</v>
      </c>
      <c r="J82" s="25">
        <v>13.404199999999999</v>
      </c>
      <c r="K82" s="25">
        <v>0</v>
      </c>
      <c r="L82" s="24" t="s">
        <v>1457</v>
      </c>
      <c r="M82" s="23">
        <v>150</v>
      </c>
      <c r="N82" s="23">
        <v>4.4949768821999996</v>
      </c>
    </row>
    <row r="83" spans="1:14" x14ac:dyDescent="0.35">
      <c r="A83" s="22" t="s">
        <v>114</v>
      </c>
      <c r="B83" s="22" t="s">
        <v>167</v>
      </c>
      <c r="C83" s="22" t="s">
        <v>276</v>
      </c>
      <c r="D83" s="22" t="s">
        <v>277</v>
      </c>
      <c r="E83" s="25">
        <v>9.9651999999999994</v>
      </c>
      <c r="F83" s="25">
        <v>3.75</v>
      </c>
      <c r="G83" s="25">
        <v>0</v>
      </c>
      <c r="H83" s="26">
        <v>0</v>
      </c>
      <c r="I83" s="24" t="s">
        <v>1456</v>
      </c>
      <c r="J83" s="25">
        <v>0</v>
      </c>
      <c r="K83" s="25">
        <v>0.26819999999999999</v>
      </c>
      <c r="L83" s="24" t="s">
        <v>1457</v>
      </c>
      <c r="M83" s="23">
        <v>30</v>
      </c>
      <c r="N83" s="23">
        <v>1.6841073481</v>
      </c>
    </row>
    <row r="84" spans="1:14" x14ac:dyDescent="0.35">
      <c r="A84" s="22" t="s">
        <v>114</v>
      </c>
      <c r="B84" s="22" t="s">
        <v>167</v>
      </c>
      <c r="C84" s="22" t="s">
        <v>278</v>
      </c>
      <c r="D84" s="22" t="s">
        <v>279</v>
      </c>
      <c r="E84" s="25">
        <v>18.510200000000001</v>
      </c>
      <c r="F84" s="25">
        <v>3.7498</v>
      </c>
      <c r="G84" s="25">
        <v>0</v>
      </c>
      <c r="H84" s="26">
        <v>475319.3</v>
      </c>
      <c r="I84" s="24" t="s">
        <v>1456</v>
      </c>
      <c r="J84" s="25">
        <v>0</v>
      </c>
      <c r="K84" s="25">
        <v>0.153</v>
      </c>
      <c r="L84" s="24" t="s">
        <v>1456</v>
      </c>
      <c r="M84" s="23">
        <v>0</v>
      </c>
      <c r="N84" s="23">
        <v>4.9892722371999998</v>
      </c>
    </row>
    <row r="85" spans="1:14" x14ac:dyDescent="0.35">
      <c r="A85" s="22" t="s">
        <v>114</v>
      </c>
      <c r="B85" s="22" t="s">
        <v>167</v>
      </c>
      <c r="C85" s="22" t="s">
        <v>280</v>
      </c>
      <c r="D85" s="22" t="s">
        <v>281</v>
      </c>
      <c r="E85" s="25">
        <v>13.042160000000001</v>
      </c>
      <c r="F85" s="25">
        <v>3.75901</v>
      </c>
      <c r="G85" s="25">
        <v>0</v>
      </c>
      <c r="H85" s="26">
        <v>0</v>
      </c>
      <c r="I85" s="24" t="s">
        <v>1456</v>
      </c>
      <c r="J85" s="25">
        <v>0</v>
      </c>
      <c r="K85" s="25">
        <v>0.35930000000000001</v>
      </c>
      <c r="L85" s="24" t="s">
        <v>1457</v>
      </c>
      <c r="M85" s="23">
        <v>25</v>
      </c>
      <c r="N85" s="23">
        <v>2.21</v>
      </c>
    </row>
    <row r="86" spans="1:14" x14ac:dyDescent="0.35">
      <c r="A86" s="22" t="s">
        <v>114</v>
      </c>
      <c r="B86" s="22" t="s">
        <v>167</v>
      </c>
      <c r="C86" s="22" t="s">
        <v>282</v>
      </c>
      <c r="D86" s="22" t="s">
        <v>283</v>
      </c>
      <c r="E86" s="25">
        <v>28.047699999999999</v>
      </c>
      <c r="F86" s="25">
        <v>4.0411000000000001</v>
      </c>
      <c r="G86" s="25">
        <v>0</v>
      </c>
      <c r="H86" s="26">
        <v>1793623</v>
      </c>
      <c r="I86" s="24" t="s">
        <v>1456</v>
      </c>
      <c r="J86" s="25">
        <v>0</v>
      </c>
      <c r="K86" s="25">
        <v>0.59030000000000005</v>
      </c>
      <c r="L86" s="24" t="s">
        <v>1457</v>
      </c>
      <c r="M86" s="23">
        <v>50</v>
      </c>
      <c r="N86" s="23">
        <v>5.5092712629999996</v>
      </c>
    </row>
    <row r="87" spans="1:14" x14ac:dyDescent="0.35">
      <c r="A87" s="22" t="s">
        <v>114</v>
      </c>
      <c r="B87" s="22" t="s">
        <v>167</v>
      </c>
      <c r="C87" s="22" t="s">
        <v>284</v>
      </c>
      <c r="D87" s="22" t="s">
        <v>285</v>
      </c>
      <c r="E87" s="25">
        <v>15.1303</v>
      </c>
      <c r="F87" s="25">
        <v>3.8304999999999998</v>
      </c>
      <c r="G87" s="25">
        <v>0</v>
      </c>
      <c r="H87" s="26">
        <v>5</v>
      </c>
      <c r="I87" s="24" t="s">
        <v>1456</v>
      </c>
      <c r="J87" s="25">
        <v>0</v>
      </c>
      <c r="K87" s="25">
        <v>0.19839999999999999</v>
      </c>
      <c r="L87" s="24" t="s">
        <v>1456</v>
      </c>
      <c r="M87" s="23">
        <v>0</v>
      </c>
      <c r="N87" s="23">
        <v>5.0638575587999997</v>
      </c>
    </row>
    <row r="88" spans="1:14" x14ac:dyDescent="0.35">
      <c r="A88" s="22" t="s">
        <v>114</v>
      </c>
      <c r="B88" s="22" t="s">
        <v>167</v>
      </c>
      <c r="C88" s="22" t="s">
        <v>286</v>
      </c>
      <c r="D88" s="22" t="s">
        <v>287</v>
      </c>
      <c r="E88" s="25">
        <v>8.6105</v>
      </c>
      <c r="F88" s="25">
        <v>3.9977</v>
      </c>
      <c r="G88" s="25">
        <v>0</v>
      </c>
      <c r="H88" s="26">
        <v>0</v>
      </c>
      <c r="I88" s="24" t="s">
        <v>1456</v>
      </c>
      <c r="J88" s="25">
        <v>0</v>
      </c>
      <c r="K88" s="25">
        <v>7.6399999999999996E-2</v>
      </c>
      <c r="L88" s="24" t="s">
        <v>1457</v>
      </c>
      <c r="M88" s="23">
        <v>25</v>
      </c>
      <c r="N88" s="23">
        <v>2.3730845552000002</v>
      </c>
    </row>
    <row r="89" spans="1:14" x14ac:dyDescent="0.35">
      <c r="A89" s="22" t="s">
        <v>114</v>
      </c>
      <c r="B89" s="22" t="s">
        <v>167</v>
      </c>
      <c r="C89" s="22" t="s">
        <v>288</v>
      </c>
      <c r="D89" s="22" t="s">
        <v>289</v>
      </c>
      <c r="E89" s="25">
        <v>7.9749999999999996</v>
      </c>
      <c r="F89" s="25">
        <v>3.649</v>
      </c>
      <c r="G89" s="25">
        <v>0</v>
      </c>
      <c r="H89" s="26">
        <v>47323.93</v>
      </c>
      <c r="I89" s="24" t="s">
        <v>1456</v>
      </c>
      <c r="J89" s="25">
        <v>0</v>
      </c>
      <c r="K89" s="25">
        <v>0.16300000000000001</v>
      </c>
      <c r="L89" s="24" t="s">
        <v>1457</v>
      </c>
      <c r="M89" s="23">
        <v>20</v>
      </c>
      <c r="N89" s="23">
        <v>2.1014492753999998</v>
      </c>
    </row>
    <row r="90" spans="1:14" x14ac:dyDescent="0.35">
      <c r="A90" s="22" t="s">
        <v>114</v>
      </c>
      <c r="B90" s="22" t="s">
        <v>167</v>
      </c>
      <c r="C90" s="22" t="s">
        <v>290</v>
      </c>
      <c r="D90" s="22" t="s">
        <v>291</v>
      </c>
      <c r="E90" s="25">
        <v>11.3544</v>
      </c>
      <c r="F90" s="25">
        <v>3.9489999999999998</v>
      </c>
      <c r="G90" s="25">
        <v>0</v>
      </c>
      <c r="H90" s="26">
        <v>0</v>
      </c>
      <c r="I90" s="24" t="s">
        <v>1456</v>
      </c>
      <c r="J90" s="25">
        <v>0</v>
      </c>
      <c r="K90" s="25">
        <v>0.21870000000000001</v>
      </c>
      <c r="L90" s="24" t="s">
        <v>1456</v>
      </c>
      <c r="M90" s="23">
        <v>0</v>
      </c>
      <c r="N90" s="23">
        <v>3.5389602294000002</v>
      </c>
    </row>
    <row r="91" spans="1:14" x14ac:dyDescent="0.35">
      <c r="A91" s="22" t="s">
        <v>114</v>
      </c>
      <c r="B91" s="22" t="s">
        <v>167</v>
      </c>
      <c r="C91" s="22" t="s">
        <v>292</v>
      </c>
      <c r="D91" s="22" t="s">
        <v>293</v>
      </c>
      <c r="E91" s="25">
        <v>6.1509999999999998</v>
      </c>
      <c r="F91" s="25">
        <v>3.5905</v>
      </c>
      <c r="G91" s="25">
        <v>0</v>
      </c>
      <c r="H91" s="26">
        <v>4017621</v>
      </c>
      <c r="I91" s="24" t="s">
        <v>1456</v>
      </c>
      <c r="J91" s="25">
        <v>0</v>
      </c>
      <c r="K91" s="25">
        <v>0.42499999999999999</v>
      </c>
      <c r="L91" s="24" t="s">
        <v>1457</v>
      </c>
      <c r="M91" s="23">
        <v>25</v>
      </c>
      <c r="N91" s="23">
        <v>2.5893496105999998</v>
      </c>
    </row>
    <row r="92" spans="1:14" x14ac:dyDescent="0.35">
      <c r="A92" s="22" t="s">
        <v>114</v>
      </c>
      <c r="B92" s="22" t="s">
        <v>294</v>
      </c>
      <c r="C92" s="22" t="s">
        <v>295</v>
      </c>
      <c r="D92" s="22" t="s">
        <v>296</v>
      </c>
      <c r="E92" s="25">
        <v>17.01521</v>
      </c>
      <c r="F92" s="25">
        <v>3.875</v>
      </c>
      <c r="G92" s="25">
        <v>0</v>
      </c>
      <c r="H92" s="26">
        <v>0</v>
      </c>
      <c r="I92" s="24" t="s">
        <v>1456</v>
      </c>
      <c r="J92" s="25">
        <v>0</v>
      </c>
      <c r="K92" s="25">
        <v>0.1095</v>
      </c>
      <c r="L92" s="24" t="s">
        <v>1456</v>
      </c>
      <c r="M92" s="23">
        <v>0</v>
      </c>
      <c r="N92" s="23">
        <v>1.9985728851</v>
      </c>
    </row>
    <row r="93" spans="1:14" x14ac:dyDescent="0.35">
      <c r="A93" s="22" t="s">
        <v>114</v>
      </c>
      <c r="B93" s="22" t="s">
        <v>294</v>
      </c>
      <c r="C93" s="22" t="s">
        <v>297</v>
      </c>
      <c r="D93" s="22" t="s">
        <v>298</v>
      </c>
      <c r="E93" s="25">
        <v>10.346399999999999</v>
      </c>
      <c r="F93" s="25">
        <v>3.4952000000000001</v>
      </c>
      <c r="G93" s="25">
        <v>0</v>
      </c>
      <c r="H93" s="26">
        <v>0</v>
      </c>
      <c r="I93" s="24" t="s">
        <v>1456</v>
      </c>
      <c r="J93" s="25">
        <v>0</v>
      </c>
      <c r="K93" s="25">
        <v>0.23069999999999999</v>
      </c>
      <c r="L93" s="24" t="s">
        <v>1456</v>
      </c>
      <c r="M93" s="23">
        <v>0</v>
      </c>
      <c r="N93" s="23">
        <v>5.9753970546000001</v>
      </c>
    </row>
    <row r="94" spans="1:14" x14ac:dyDescent="0.35">
      <c r="A94" s="22" t="s">
        <v>114</v>
      </c>
      <c r="B94" s="22" t="s">
        <v>294</v>
      </c>
      <c r="C94" s="22" t="s">
        <v>299</v>
      </c>
      <c r="D94" s="22" t="s">
        <v>300</v>
      </c>
      <c r="E94" s="25">
        <v>14.668699999999999</v>
      </c>
      <c r="F94" s="25">
        <v>3.9823</v>
      </c>
      <c r="G94" s="25">
        <v>0</v>
      </c>
      <c r="H94" s="26">
        <v>0</v>
      </c>
      <c r="I94" s="24" t="s">
        <v>1456</v>
      </c>
      <c r="J94" s="25">
        <v>0</v>
      </c>
      <c r="K94" s="25">
        <v>0.1221</v>
      </c>
      <c r="L94" s="24" t="s">
        <v>1456</v>
      </c>
      <c r="M94" s="23">
        <v>0</v>
      </c>
      <c r="N94" s="23">
        <v>1.6198306039000001</v>
      </c>
    </row>
    <row r="95" spans="1:14" x14ac:dyDescent="0.35">
      <c r="A95" s="22" t="s">
        <v>114</v>
      </c>
      <c r="B95" s="22" t="s">
        <v>294</v>
      </c>
      <c r="C95" s="22" t="s">
        <v>301</v>
      </c>
      <c r="D95" s="22" t="s">
        <v>302</v>
      </c>
      <c r="E95" s="25">
        <v>10.7713</v>
      </c>
      <c r="F95" s="25">
        <v>3.3791000000000002</v>
      </c>
      <c r="G95" s="25">
        <v>0</v>
      </c>
      <c r="H95" s="26">
        <v>0</v>
      </c>
      <c r="I95" s="24" t="s">
        <v>1456</v>
      </c>
      <c r="J95" s="25">
        <v>0</v>
      </c>
      <c r="K95" s="25">
        <v>5.0000000000000001E-3</v>
      </c>
      <c r="L95" s="24" t="s">
        <v>1456</v>
      </c>
      <c r="M95" s="23">
        <v>0</v>
      </c>
      <c r="N95" s="23">
        <v>1.1564509722</v>
      </c>
    </row>
    <row r="96" spans="1:14" x14ac:dyDescent="0.35">
      <c r="A96" s="22" t="s">
        <v>114</v>
      </c>
      <c r="B96" s="22" t="s">
        <v>294</v>
      </c>
      <c r="C96" s="22" t="s">
        <v>303</v>
      </c>
      <c r="D96" s="22" t="s">
        <v>304</v>
      </c>
      <c r="E96" s="25">
        <v>17.067</v>
      </c>
      <c r="F96" s="25">
        <v>3.8119999999999998</v>
      </c>
      <c r="G96" s="25">
        <v>0</v>
      </c>
      <c r="H96" s="26">
        <v>0</v>
      </c>
      <c r="I96" s="24" t="s">
        <v>1456</v>
      </c>
      <c r="J96" s="25">
        <v>0</v>
      </c>
      <c r="K96" s="25">
        <v>8.7499999999999994E-2</v>
      </c>
      <c r="L96" s="24" t="s">
        <v>1456</v>
      </c>
      <c r="M96" s="23">
        <v>0</v>
      </c>
      <c r="N96" s="23">
        <v>1.7031234408</v>
      </c>
    </row>
    <row r="97" spans="1:14" x14ac:dyDescent="0.35">
      <c r="A97" s="22" t="s">
        <v>114</v>
      </c>
      <c r="B97" s="22" t="s">
        <v>294</v>
      </c>
      <c r="C97" s="22" t="s">
        <v>305</v>
      </c>
      <c r="D97" s="22" t="s">
        <v>306</v>
      </c>
      <c r="E97" s="25">
        <v>17.5563</v>
      </c>
      <c r="F97" s="25">
        <v>3.9981</v>
      </c>
      <c r="G97" s="25">
        <v>0</v>
      </c>
      <c r="H97" s="26">
        <v>0</v>
      </c>
      <c r="I97" s="24" t="s">
        <v>1456</v>
      </c>
      <c r="J97" s="25">
        <v>0</v>
      </c>
      <c r="K97" s="25">
        <v>4.802E-2</v>
      </c>
      <c r="L97" s="24" t="s">
        <v>1457</v>
      </c>
      <c r="M97" s="23">
        <v>250</v>
      </c>
      <c r="N97" s="23">
        <v>1.8984976431</v>
      </c>
    </row>
    <row r="98" spans="1:14" x14ac:dyDescent="0.35">
      <c r="A98" s="22" t="s">
        <v>114</v>
      </c>
      <c r="B98" s="22" t="s">
        <v>294</v>
      </c>
      <c r="C98" s="22" t="s">
        <v>307</v>
      </c>
      <c r="D98" s="22" t="s">
        <v>308</v>
      </c>
      <c r="E98" s="25">
        <v>14.56024</v>
      </c>
      <c r="F98" s="25">
        <v>3.8086000000000002</v>
      </c>
      <c r="G98" s="25">
        <v>0</v>
      </c>
      <c r="H98" s="26">
        <v>0</v>
      </c>
      <c r="I98" s="24" t="s">
        <v>1456</v>
      </c>
      <c r="J98" s="25">
        <v>0</v>
      </c>
      <c r="K98" s="25">
        <v>6.2789999999999999E-2</v>
      </c>
      <c r="L98" s="24" t="s">
        <v>1456</v>
      </c>
      <c r="M98" s="23">
        <v>0</v>
      </c>
      <c r="N98" s="23">
        <v>1.3825432109</v>
      </c>
    </row>
    <row r="99" spans="1:14" x14ac:dyDescent="0.35">
      <c r="A99" s="22" t="s">
        <v>114</v>
      </c>
      <c r="B99" s="22" t="s">
        <v>294</v>
      </c>
      <c r="C99" s="22" t="s">
        <v>309</v>
      </c>
      <c r="D99" s="22" t="s">
        <v>310</v>
      </c>
      <c r="E99" s="25">
        <v>8.5350000000000001</v>
      </c>
      <c r="F99" s="25">
        <v>3.637</v>
      </c>
      <c r="G99" s="25">
        <v>0</v>
      </c>
      <c r="H99" s="26">
        <v>0</v>
      </c>
      <c r="I99" s="24" t="s">
        <v>1456</v>
      </c>
      <c r="J99" s="25">
        <v>0</v>
      </c>
      <c r="K99" s="25">
        <v>0.126</v>
      </c>
      <c r="L99" s="24" t="s">
        <v>1456</v>
      </c>
      <c r="M99" s="23">
        <v>0</v>
      </c>
      <c r="N99" s="23">
        <v>1.1529109820000001</v>
      </c>
    </row>
    <row r="100" spans="1:14" x14ac:dyDescent="0.35">
      <c r="A100" s="22" t="s">
        <v>114</v>
      </c>
      <c r="B100" s="22" t="s">
        <v>294</v>
      </c>
      <c r="C100" s="22" t="s">
        <v>311</v>
      </c>
      <c r="D100" s="22" t="s">
        <v>312</v>
      </c>
      <c r="E100" s="25">
        <v>9.9651999999999994</v>
      </c>
      <c r="F100" s="25">
        <v>3.3206000000000002</v>
      </c>
      <c r="G100" s="25">
        <v>0</v>
      </c>
      <c r="H100" s="26">
        <v>0</v>
      </c>
      <c r="I100" s="24" t="s">
        <v>1456</v>
      </c>
      <c r="J100" s="25">
        <v>0</v>
      </c>
      <c r="K100" s="25">
        <v>6.2E-2</v>
      </c>
      <c r="L100" s="24" t="s">
        <v>1456</v>
      </c>
      <c r="M100" s="23">
        <v>0</v>
      </c>
      <c r="N100" s="23">
        <v>1.2174656696999999</v>
      </c>
    </row>
    <row r="101" spans="1:14" x14ac:dyDescent="0.35">
      <c r="A101" s="22" t="s">
        <v>114</v>
      </c>
      <c r="B101" s="22" t="s">
        <v>294</v>
      </c>
      <c r="C101" s="22" t="s">
        <v>313</v>
      </c>
      <c r="D101" s="22" t="s">
        <v>314</v>
      </c>
      <c r="E101" s="25">
        <v>19.04147</v>
      </c>
      <c r="F101" s="25">
        <v>3.8466499999999999</v>
      </c>
      <c r="G101" s="25">
        <v>0</v>
      </c>
      <c r="H101" s="26">
        <v>0</v>
      </c>
      <c r="I101" s="24" t="s">
        <v>1456</v>
      </c>
      <c r="J101" s="25">
        <v>0</v>
      </c>
      <c r="K101" s="25">
        <v>9.9320000000000006E-2</v>
      </c>
      <c r="L101" s="24" t="s">
        <v>1457</v>
      </c>
      <c r="M101" s="23">
        <v>300</v>
      </c>
      <c r="N101" s="23">
        <v>1.8437601669999999</v>
      </c>
    </row>
    <row r="102" spans="1:14" x14ac:dyDescent="0.35">
      <c r="A102" s="22" t="s">
        <v>114</v>
      </c>
      <c r="B102" s="22" t="s">
        <v>294</v>
      </c>
      <c r="C102" s="22" t="s">
        <v>315</v>
      </c>
      <c r="D102" s="22" t="s">
        <v>316</v>
      </c>
      <c r="E102" s="25">
        <v>10.4069</v>
      </c>
      <c r="F102" s="25">
        <v>3.6574</v>
      </c>
      <c r="G102" s="25">
        <v>0</v>
      </c>
      <c r="H102" s="26">
        <v>0</v>
      </c>
      <c r="I102" s="24" t="s">
        <v>1456</v>
      </c>
      <c r="J102" s="25">
        <v>0</v>
      </c>
      <c r="K102" s="25">
        <v>8.9630000000000001E-2</v>
      </c>
      <c r="L102" s="24" t="s">
        <v>1456</v>
      </c>
      <c r="M102" s="23">
        <v>0</v>
      </c>
      <c r="N102" s="23">
        <v>1.4886352258</v>
      </c>
    </row>
    <row r="103" spans="1:14" x14ac:dyDescent="0.35">
      <c r="A103" s="22" t="s">
        <v>114</v>
      </c>
      <c r="B103" s="22" t="s">
        <v>294</v>
      </c>
      <c r="C103" s="22" t="s">
        <v>317</v>
      </c>
      <c r="D103" s="22" t="s">
        <v>318</v>
      </c>
      <c r="E103" s="25">
        <v>13.3833</v>
      </c>
      <c r="F103" s="25">
        <v>3.9304000000000001</v>
      </c>
      <c r="G103" s="25">
        <v>0</v>
      </c>
      <c r="H103" s="26">
        <v>0</v>
      </c>
      <c r="I103" s="24" t="s">
        <v>1456</v>
      </c>
      <c r="J103" s="25">
        <v>0</v>
      </c>
      <c r="K103" s="25">
        <v>0.1036</v>
      </c>
      <c r="L103" s="24" t="s">
        <v>1457</v>
      </c>
      <c r="M103" s="23">
        <v>200</v>
      </c>
      <c r="N103" s="23">
        <v>1.3147047555</v>
      </c>
    </row>
    <row r="104" spans="1:14" x14ac:dyDescent="0.35">
      <c r="A104" s="22" t="s">
        <v>114</v>
      </c>
      <c r="B104" s="22" t="s">
        <v>294</v>
      </c>
      <c r="C104" s="22" t="s">
        <v>319</v>
      </c>
      <c r="D104" s="22" t="s">
        <v>320</v>
      </c>
      <c r="E104" s="25">
        <v>13.724959999999999</v>
      </c>
      <c r="F104" s="25">
        <v>3.1770100000000001</v>
      </c>
      <c r="G104" s="25">
        <v>0</v>
      </c>
      <c r="H104" s="26">
        <v>0</v>
      </c>
      <c r="I104" s="24" t="s">
        <v>1456</v>
      </c>
      <c r="J104" s="25">
        <v>0</v>
      </c>
      <c r="K104" s="25">
        <v>0</v>
      </c>
      <c r="L104" s="24" t="s">
        <v>1456</v>
      </c>
      <c r="M104" s="23">
        <v>0</v>
      </c>
      <c r="N104" s="23">
        <v>1.5940627521999999</v>
      </c>
    </row>
    <row r="105" spans="1:14" x14ac:dyDescent="0.35">
      <c r="A105" s="22" t="s">
        <v>114</v>
      </c>
      <c r="B105" s="22" t="s">
        <v>294</v>
      </c>
      <c r="C105" s="22" t="s">
        <v>321</v>
      </c>
      <c r="D105" s="22" t="s">
        <v>322</v>
      </c>
      <c r="E105" s="25">
        <v>9.6068999999999996</v>
      </c>
      <c r="F105" s="25">
        <v>3.2290000000000001</v>
      </c>
      <c r="G105" s="25">
        <v>0</v>
      </c>
      <c r="H105" s="26">
        <v>0</v>
      </c>
      <c r="I105" s="24" t="s">
        <v>1456</v>
      </c>
      <c r="J105" s="25">
        <v>0</v>
      </c>
      <c r="K105" s="25">
        <v>0.3911</v>
      </c>
      <c r="L105" s="24" t="s">
        <v>1457</v>
      </c>
      <c r="M105" s="23">
        <v>500</v>
      </c>
      <c r="N105" s="23">
        <v>1</v>
      </c>
    </row>
    <row r="106" spans="1:14" x14ac:dyDescent="0.35">
      <c r="A106" s="22" t="s">
        <v>114</v>
      </c>
      <c r="B106" s="22" t="s">
        <v>294</v>
      </c>
      <c r="C106" s="22" t="s">
        <v>323</v>
      </c>
      <c r="D106" s="22" t="s">
        <v>324</v>
      </c>
      <c r="E106" s="25">
        <v>12.1158</v>
      </c>
      <c r="F106" s="25">
        <v>3.6855000000000002</v>
      </c>
      <c r="G106" s="25">
        <v>0</v>
      </c>
      <c r="H106" s="26">
        <v>0</v>
      </c>
      <c r="I106" s="24" t="s">
        <v>1456</v>
      </c>
      <c r="J106" s="25">
        <v>0</v>
      </c>
      <c r="K106" s="25">
        <v>2.7E-2</v>
      </c>
      <c r="L106" s="24" t="s">
        <v>1456</v>
      </c>
      <c r="M106" s="23">
        <v>0</v>
      </c>
      <c r="N106" s="23">
        <v>1.1945222227000001</v>
      </c>
    </row>
    <row r="107" spans="1:14" x14ac:dyDescent="0.35">
      <c r="A107" s="22" t="s">
        <v>114</v>
      </c>
      <c r="B107" s="22" t="s">
        <v>294</v>
      </c>
      <c r="C107" s="22" t="s">
        <v>325</v>
      </c>
      <c r="D107" s="22" t="s">
        <v>326</v>
      </c>
      <c r="E107" s="25">
        <v>7.0154100000000001</v>
      </c>
      <c r="F107" s="25">
        <v>3.3332600000000001</v>
      </c>
      <c r="G107" s="25">
        <v>0</v>
      </c>
      <c r="H107" s="26">
        <v>0</v>
      </c>
      <c r="I107" s="24" t="s">
        <v>1456</v>
      </c>
      <c r="J107" s="25">
        <v>0</v>
      </c>
      <c r="K107" s="25">
        <v>0.11515</v>
      </c>
      <c r="L107" s="24" t="s">
        <v>1456</v>
      </c>
      <c r="M107" s="23">
        <v>0</v>
      </c>
      <c r="N107" s="23">
        <v>3.1180154313999999</v>
      </c>
    </row>
    <row r="108" spans="1:14" x14ac:dyDescent="0.35">
      <c r="A108" s="22" t="s">
        <v>114</v>
      </c>
      <c r="B108" s="22" t="s">
        <v>294</v>
      </c>
      <c r="C108" s="22" t="s">
        <v>327</v>
      </c>
      <c r="D108" s="22" t="s">
        <v>328</v>
      </c>
      <c r="E108" s="25">
        <v>12.785</v>
      </c>
      <c r="F108" s="25">
        <v>3.5663999999999998</v>
      </c>
      <c r="G108" s="25">
        <v>0</v>
      </c>
      <c r="H108" s="26">
        <v>0</v>
      </c>
      <c r="I108" s="24" t="s">
        <v>1456</v>
      </c>
      <c r="J108" s="25">
        <v>0</v>
      </c>
      <c r="K108" s="25">
        <v>0.21560000000000001</v>
      </c>
      <c r="L108" s="24" t="s">
        <v>1457</v>
      </c>
      <c r="M108" s="23">
        <v>75</v>
      </c>
      <c r="N108" s="23">
        <v>1.7277960970999999</v>
      </c>
    </row>
    <row r="109" spans="1:14" x14ac:dyDescent="0.35">
      <c r="A109" s="22" t="s">
        <v>114</v>
      </c>
      <c r="B109" s="22" t="s">
        <v>294</v>
      </c>
      <c r="C109" s="22" t="s">
        <v>329</v>
      </c>
      <c r="D109" s="22" t="s">
        <v>330</v>
      </c>
      <c r="E109" s="25">
        <v>8.6302199999999996</v>
      </c>
      <c r="F109" s="25">
        <v>3.87574</v>
      </c>
      <c r="G109" s="25">
        <v>0</v>
      </c>
      <c r="H109" s="26">
        <v>0</v>
      </c>
      <c r="I109" s="24" t="s">
        <v>1456</v>
      </c>
      <c r="J109" s="25">
        <v>0</v>
      </c>
      <c r="K109" s="25">
        <v>0.38852500000000001</v>
      </c>
      <c r="L109" s="24" t="s">
        <v>1456</v>
      </c>
      <c r="M109" s="23">
        <v>0</v>
      </c>
      <c r="N109" s="23">
        <v>1.27</v>
      </c>
    </row>
    <row r="110" spans="1:14" x14ac:dyDescent="0.35">
      <c r="A110" s="22" t="s">
        <v>114</v>
      </c>
      <c r="B110" s="22" t="s">
        <v>294</v>
      </c>
      <c r="C110" s="22" t="s">
        <v>331</v>
      </c>
      <c r="D110" s="22" t="s">
        <v>332</v>
      </c>
      <c r="E110" s="25">
        <v>18.440200000000001</v>
      </c>
      <c r="F110" s="25">
        <v>3.6190000000000002</v>
      </c>
      <c r="G110" s="25">
        <v>0</v>
      </c>
      <c r="H110" s="26">
        <v>0</v>
      </c>
      <c r="I110" s="24" t="s">
        <v>1456</v>
      </c>
      <c r="J110" s="25">
        <v>0</v>
      </c>
      <c r="K110" s="25">
        <v>0.49299999999999999</v>
      </c>
      <c r="L110" s="24" t="s">
        <v>1457</v>
      </c>
      <c r="M110" s="23">
        <v>500</v>
      </c>
      <c r="N110" s="23">
        <v>1.6047375795000001</v>
      </c>
    </row>
    <row r="111" spans="1:14" x14ac:dyDescent="0.35">
      <c r="A111" s="22" t="s">
        <v>114</v>
      </c>
      <c r="B111" s="22" t="s">
        <v>294</v>
      </c>
      <c r="C111" s="22" t="s">
        <v>333</v>
      </c>
      <c r="D111" s="22" t="s">
        <v>334</v>
      </c>
      <c r="E111" s="25">
        <v>11.377000000000001</v>
      </c>
      <c r="F111" s="25">
        <v>3.7339000000000002</v>
      </c>
      <c r="G111" s="25">
        <v>0</v>
      </c>
      <c r="H111" s="26">
        <v>0</v>
      </c>
      <c r="I111" s="24" t="s">
        <v>1456</v>
      </c>
      <c r="J111" s="25">
        <v>0</v>
      </c>
      <c r="K111" s="25">
        <v>0.26050000000000001</v>
      </c>
      <c r="L111" s="24" t="s">
        <v>1456</v>
      </c>
      <c r="M111" s="23">
        <v>0</v>
      </c>
      <c r="N111" s="23">
        <v>1.6807256504000001</v>
      </c>
    </row>
    <row r="112" spans="1:14" x14ac:dyDescent="0.35">
      <c r="A112" s="22" t="s">
        <v>114</v>
      </c>
      <c r="B112" s="22" t="s">
        <v>294</v>
      </c>
      <c r="C112" s="22" t="s">
        <v>335</v>
      </c>
      <c r="D112" s="22" t="s">
        <v>336</v>
      </c>
      <c r="E112" s="25">
        <v>10.2216</v>
      </c>
      <c r="F112" s="25">
        <v>3.5</v>
      </c>
      <c r="G112" s="25">
        <v>0</v>
      </c>
      <c r="H112" s="26">
        <v>0</v>
      </c>
      <c r="I112" s="24" t="s">
        <v>1456</v>
      </c>
      <c r="J112" s="25">
        <v>0</v>
      </c>
      <c r="K112" s="25">
        <v>0.1406</v>
      </c>
      <c r="L112" s="24" t="s">
        <v>1456</v>
      </c>
      <c r="M112" s="23">
        <v>0</v>
      </c>
      <c r="N112" s="23">
        <v>1.2643766312</v>
      </c>
    </row>
    <row r="113" spans="1:14" x14ac:dyDescent="0.35">
      <c r="A113" s="22" t="s">
        <v>114</v>
      </c>
      <c r="B113" s="22" t="s">
        <v>294</v>
      </c>
      <c r="C113" s="22" t="s">
        <v>337</v>
      </c>
      <c r="D113" s="22" t="s">
        <v>338</v>
      </c>
      <c r="E113" s="25">
        <v>9.3908000000000005</v>
      </c>
      <c r="F113" s="25">
        <v>3.9655999999999998</v>
      </c>
      <c r="G113" s="25">
        <v>0.1273</v>
      </c>
      <c r="H113" s="26">
        <v>32707</v>
      </c>
      <c r="I113" s="24" t="s">
        <v>1456</v>
      </c>
      <c r="J113" s="25">
        <v>0</v>
      </c>
      <c r="K113" s="25">
        <v>0.14080000000000001</v>
      </c>
      <c r="L113" s="24" t="s">
        <v>1456</v>
      </c>
      <c r="M113" s="23">
        <v>0</v>
      </c>
      <c r="N113" s="23">
        <v>1.2920037421999999</v>
      </c>
    </row>
    <row r="114" spans="1:14" x14ac:dyDescent="0.35">
      <c r="A114" s="22" t="s">
        <v>114</v>
      </c>
      <c r="B114" s="22" t="s">
        <v>294</v>
      </c>
      <c r="C114" s="22" t="s">
        <v>339</v>
      </c>
      <c r="D114" s="22" t="s">
        <v>340</v>
      </c>
      <c r="E114" s="25">
        <v>6.6109</v>
      </c>
      <c r="F114" s="25">
        <v>3.5895999999999999</v>
      </c>
      <c r="G114" s="25">
        <v>0</v>
      </c>
      <c r="H114" s="26">
        <v>0</v>
      </c>
      <c r="I114" s="24" t="s">
        <v>1456</v>
      </c>
      <c r="J114" s="25">
        <v>0</v>
      </c>
      <c r="K114" s="25">
        <v>3.5700000000000003E-2</v>
      </c>
      <c r="L114" s="24" t="s">
        <v>1456</v>
      </c>
      <c r="M114" s="23">
        <v>0</v>
      </c>
      <c r="N114" s="23">
        <v>1.3668768737999999</v>
      </c>
    </row>
    <row r="115" spans="1:14" x14ac:dyDescent="0.35">
      <c r="A115" s="22" t="s">
        <v>114</v>
      </c>
      <c r="B115" s="22" t="s">
        <v>294</v>
      </c>
      <c r="C115" s="22" t="s">
        <v>341</v>
      </c>
      <c r="D115" s="22" t="s">
        <v>342</v>
      </c>
      <c r="E115" s="25">
        <v>20.7986</v>
      </c>
      <c r="F115" s="25">
        <v>3.75</v>
      </c>
      <c r="G115" s="25">
        <v>0</v>
      </c>
      <c r="H115" s="26">
        <v>0</v>
      </c>
      <c r="I115" s="24" t="s">
        <v>1456</v>
      </c>
      <c r="J115" s="25">
        <v>0</v>
      </c>
      <c r="K115" s="25">
        <v>0.49109999999999998</v>
      </c>
      <c r="L115" s="24" t="s">
        <v>1457</v>
      </c>
      <c r="M115" s="23">
        <v>500</v>
      </c>
      <c r="N115" s="23">
        <v>1.4829238382000001</v>
      </c>
    </row>
    <row r="116" spans="1:14" x14ac:dyDescent="0.35">
      <c r="A116" s="22" t="s">
        <v>114</v>
      </c>
      <c r="B116" s="22" t="s">
        <v>294</v>
      </c>
      <c r="C116" s="22" t="s">
        <v>343</v>
      </c>
      <c r="D116" s="22" t="s">
        <v>344</v>
      </c>
      <c r="E116" s="25">
        <v>8.2529199999999996</v>
      </c>
      <c r="F116" s="25">
        <v>3.5281400000000001</v>
      </c>
      <c r="G116" s="25">
        <v>0</v>
      </c>
      <c r="H116" s="26">
        <v>0</v>
      </c>
      <c r="I116" s="24" t="s">
        <v>1456</v>
      </c>
      <c r="J116" s="25">
        <v>0</v>
      </c>
      <c r="K116" s="25">
        <v>3.6740000000000002E-2</v>
      </c>
      <c r="L116" s="24" t="s">
        <v>1456</v>
      </c>
      <c r="M116" s="23">
        <v>0</v>
      </c>
      <c r="N116" s="23">
        <v>1.4696495636</v>
      </c>
    </row>
    <row r="117" spans="1:14" x14ac:dyDescent="0.35">
      <c r="A117" s="22" t="s">
        <v>114</v>
      </c>
      <c r="B117" s="22" t="s">
        <v>294</v>
      </c>
      <c r="C117" s="22" t="s">
        <v>345</v>
      </c>
      <c r="D117" s="22" t="s">
        <v>346</v>
      </c>
      <c r="E117" s="25">
        <v>24.237860000000001</v>
      </c>
      <c r="F117" s="25">
        <v>3.3713199999999999</v>
      </c>
      <c r="G117" s="25">
        <v>0</v>
      </c>
      <c r="H117" s="26">
        <v>0</v>
      </c>
      <c r="I117" s="24" t="s">
        <v>1456</v>
      </c>
      <c r="J117" s="25">
        <v>0</v>
      </c>
      <c r="K117" s="25">
        <v>0.13481000000000001</v>
      </c>
      <c r="L117" s="24" t="s">
        <v>1457</v>
      </c>
      <c r="M117" s="23">
        <v>800</v>
      </c>
      <c r="N117" s="23">
        <v>2.2508069817999998</v>
      </c>
    </row>
    <row r="118" spans="1:14" x14ac:dyDescent="0.35">
      <c r="A118" s="22" t="s">
        <v>114</v>
      </c>
      <c r="B118" s="22" t="s">
        <v>294</v>
      </c>
      <c r="C118" s="22" t="s">
        <v>347</v>
      </c>
      <c r="D118" s="22" t="s">
        <v>348</v>
      </c>
      <c r="E118" s="25">
        <v>8.6204999999999998</v>
      </c>
      <c r="F118" s="25">
        <v>3.8228</v>
      </c>
      <c r="G118" s="25">
        <v>0</v>
      </c>
      <c r="H118" s="26">
        <v>0</v>
      </c>
      <c r="I118" s="24" t="s">
        <v>1456</v>
      </c>
      <c r="J118" s="25">
        <v>0</v>
      </c>
      <c r="K118" s="25">
        <v>2.7400000000000001E-2</v>
      </c>
      <c r="L118" s="24" t="s">
        <v>1456</v>
      </c>
      <c r="M118" s="23">
        <v>0</v>
      </c>
      <c r="N118" s="23">
        <v>1.4425200803</v>
      </c>
    </row>
    <row r="119" spans="1:14" x14ac:dyDescent="0.35">
      <c r="A119" s="22" t="s">
        <v>114</v>
      </c>
      <c r="B119" s="22" t="s">
        <v>294</v>
      </c>
      <c r="C119" s="22" t="s">
        <v>349</v>
      </c>
      <c r="D119" s="22" t="s">
        <v>350</v>
      </c>
      <c r="E119" s="25">
        <v>8.7690000000000001</v>
      </c>
      <c r="F119" s="25">
        <v>3.8580000000000001</v>
      </c>
      <c r="G119" s="25">
        <v>0</v>
      </c>
      <c r="H119" s="26">
        <v>0</v>
      </c>
      <c r="I119" s="24" t="s">
        <v>1456</v>
      </c>
      <c r="J119" s="25">
        <v>0</v>
      </c>
      <c r="K119" s="25">
        <v>0.39</v>
      </c>
      <c r="L119" s="24" t="s">
        <v>1457</v>
      </c>
      <c r="M119" s="23">
        <v>50</v>
      </c>
      <c r="N119" s="23">
        <v>1.0661398176000001</v>
      </c>
    </row>
    <row r="120" spans="1:14" x14ac:dyDescent="0.35">
      <c r="A120" s="22" t="s">
        <v>114</v>
      </c>
      <c r="B120" s="22" t="s">
        <v>294</v>
      </c>
      <c r="C120" s="22" t="s">
        <v>351</v>
      </c>
      <c r="D120" s="22" t="s">
        <v>352</v>
      </c>
      <c r="E120" s="25">
        <v>12.819599999999999</v>
      </c>
      <c r="F120" s="25">
        <v>3.9186000000000001</v>
      </c>
      <c r="G120" s="25">
        <v>0</v>
      </c>
      <c r="H120" s="26">
        <v>0</v>
      </c>
      <c r="I120" s="24" t="s">
        <v>1456</v>
      </c>
      <c r="J120" s="25">
        <v>0</v>
      </c>
      <c r="K120" s="25">
        <v>0.2203</v>
      </c>
      <c r="L120" s="24" t="s">
        <v>1456</v>
      </c>
      <c r="M120" s="23">
        <v>0</v>
      </c>
      <c r="N120" s="23">
        <v>2.0365704482</v>
      </c>
    </row>
    <row r="121" spans="1:14" x14ac:dyDescent="0.35">
      <c r="A121" s="22" t="s">
        <v>114</v>
      </c>
      <c r="B121" s="22" t="s">
        <v>294</v>
      </c>
      <c r="C121" s="22" t="s">
        <v>353</v>
      </c>
      <c r="D121" s="22" t="s">
        <v>354</v>
      </c>
      <c r="E121" s="25">
        <v>13.52149</v>
      </c>
      <c r="F121" s="25">
        <v>3.7092200000000002</v>
      </c>
      <c r="G121" s="25">
        <v>0</v>
      </c>
      <c r="H121" s="26">
        <v>0</v>
      </c>
      <c r="I121" s="24" t="s">
        <v>1456</v>
      </c>
      <c r="J121" s="25">
        <v>0</v>
      </c>
      <c r="K121" s="25">
        <v>0.58221999999999996</v>
      </c>
      <c r="L121" s="24" t="s">
        <v>1456</v>
      </c>
      <c r="M121" s="23">
        <v>0</v>
      </c>
      <c r="N121" s="23">
        <v>1.6267510912000001</v>
      </c>
    </row>
    <row r="122" spans="1:14" x14ac:dyDescent="0.35">
      <c r="A122" s="22" t="s">
        <v>114</v>
      </c>
      <c r="B122" s="22" t="s">
        <v>294</v>
      </c>
      <c r="C122" s="22" t="s">
        <v>355</v>
      </c>
      <c r="D122" s="22" t="s">
        <v>356</v>
      </c>
      <c r="E122" s="25">
        <v>14.391</v>
      </c>
      <c r="F122" s="25">
        <v>3.7360000000000002</v>
      </c>
      <c r="G122" s="25">
        <v>0</v>
      </c>
      <c r="H122" s="26">
        <v>0</v>
      </c>
      <c r="I122" s="24" t="s">
        <v>1456</v>
      </c>
      <c r="J122" s="25">
        <v>0</v>
      </c>
      <c r="K122" s="25">
        <v>6.2E-2</v>
      </c>
      <c r="L122" s="24" t="s">
        <v>1456</v>
      </c>
      <c r="M122" s="23">
        <v>0</v>
      </c>
      <c r="N122" s="23">
        <v>1.5204437400999999</v>
      </c>
    </row>
    <row r="123" spans="1:14" x14ac:dyDescent="0.35">
      <c r="A123" s="22" t="s">
        <v>114</v>
      </c>
      <c r="B123" s="22" t="s">
        <v>294</v>
      </c>
      <c r="C123" s="22" t="s">
        <v>357</v>
      </c>
      <c r="D123" s="22" t="s">
        <v>358</v>
      </c>
      <c r="E123" s="25">
        <v>13.071199999999999</v>
      </c>
      <c r="F123" s="25">
        <v>3.6006</v>
      </c>
      <c r="G123" s="25">
        <v>0</v>
      </c>
      <c r="H123" s="26">
        <v>0</v>
      </c>
      <c r="I123" s="24" t="s">
        <v>1456</v>
      </c>
      <c r="J123" s="25">
        <v>0</v>
      </c>
      <c r="K123" s="25">
        <v>0.44519999999999998</v>
      </c>
      <c r="L123" s="24" t="s">
        <v>1456</v>
      </c>
      <c r="M123" s="23">
        <v>0</v>
      </c>
      <c r="N123" s="23">
        <v>2.2647053727999999</v>
      </c>
    </row>
    <row r="124" spans="1:14" x14ac:dyDescent="0.35">
      <c r="A124" s="22" t="s">
        <v>114</v>
      </c>
      <c r="B124" s="22" t="s">
        <v>294</v>
      </c>
      <c r="C124" s="22" t="s">
        <v>359</v>
      </c>
      <c r="D124" s="22" t="s">
        <v>360</v>
      </c>
      <c r="E124" s="25">
        <v>19.024999999999999</v>
      </c>
      <c r="F124" s="25">
        <v>4.4320000000000004</v>
      </c>
      <c r="G124" s="25">
        <v>0</v>
      </c>
      <c r="H124" s="26">
        <v>0</v>
      </c>
      <c r="I124" s="24" t="s">
        <v>1456</v>
      </c>
      <c r="J124" s="25">
        <v>0</v>
      </c>
      <c r="K124" s="25">
        <v>0.23799999999999999</v>
      </c>
      <c r="L124" s="24" t="s">
        <v>1456</v>
      </c>
      <c r="M124" s="23">
        <v>0</v>
      </c>
      <c r="N124" s="23">
        <v>2.5461723769</v>
      </c>
    </row>
    <row r="125" spans="1:14" x14ac:dyDescent="0.35">
      <c r="A125" s="22" t="s">
        <v>114</v>
      </c>
      <c r="B125" s="22" t="s">
        <v>294</v>
      </c>
      <c r="C125" s="22" t="s">
        <v>361</v>
      </c>
      <c r="D125" s="22" t="s">
        <v>362</v>
      </c>
      <c r="E125" s="25">
        <v>14.45</v>
      </c>
      <c r="F125" s="25">
        <v>3.7707999999999999</v>
      </c>
      <c r="G125" s="25">
        <v>0</v>
      </c>
      <c r="H125" s="26">
        <v>0</v>
      </c>
      <c r="I125" s="24" t="s">
        <v>1456</v>
      </c>
      <c r="J125" s="25">
        <v>0</v>
      </c>
      <c r="K125" s="25">
        <v>0.45350000000000001</v>
      </c>
      <c r="L125" s="24" t="s">
        <v>1457</v>
      </c>
      <c r="M125" s="23">
        <v>550</v>
      </c>
      <c r="N125" s="23">
        <v>1.4820512821</v>
      </c>
    </row>
    <row r="126" spans="1:14" x14ac:dyDescent="0.35">
      <c r="A126" s="22" t="s">
        <v>114</v>
      </c>
      <c r="B126" s="22" t="s">
        <v>294</v>
      </c>
      <c r="C126" s="22" t="s">
        <v>363</v>
      </c>
      <c r="D126" s="22" t="s">
        <v>364</v>
      </c>
      <c r="E126" s="25">
        <v>16.837</v>
      </c>
      <c r="F126" s="25">
        <v>3.9889999999999999</v>
      </c>
      <c r="G126" s="25">
        <v>0</v>
      </c>
      <c r="H126" s="26">
        <v>0</v>
      </c>
      <c r="I126" s="24" t="s">
        <v>1456</v>
      </c>
      <c r="J126" s="25">
        <v>0</v>
      </c>
      <c r="K126" s="25">
        <v>0.317</v>
      </c>
      <c r="L126" s="24" t="s">
        <v>1456</v>
      </c>
      <c r="M126" s="23">
        <v>0</v>
      </c>
      <c r="N126" s="23">
        <v>1.2869372468</v>
      </c>
    </row>
    <row r="127" spans="1:14" x14ac:dyDescent="0.35">
      <c r="A127" s="22" t="s">
        <v>114</v>
      </c>
      <c r="B127" s="22" t="s">
        <v>294</v>
      </c>
      <c r="C127" s="22" t="s">
        <v>365</v>
      </c>
      <c r="D127" s="22" t="s">
        <v>366</v>
      </c>
      <c r="E127" s="25">
        <v>12.207000000000001</v>
      </c>
      <c r="F127" s="25">
        <v>3.3039000000000001</v>
      </c>
      <c r="G127" s="25">
        <v>0</v>
      </c>
      <c r="H127" s="26">
        <v>0</v>
      </c>
      <c r="I127" s="24" t="s">
        <v>1456</v>
      </c>
      <c r="J127" s="25">
        <v>0</v>
      </c>
      <c r="K127" s="25">
        <v>0.27029799999999998</v>
      </c>
      <c r="L127" s="24" t="s">
        <v>1457</v>
      </c>
      <c r="M127" s="23">
        <v>300</v>
      </c>
      <c r="N127" s="23">
        <v>1.9600759174</v>
      </c>
    </row>
    <row r="128" spans="1:14" x14ac:dyDescent="0.35">
      <c r="A128" s="22" t="s">
        <v>114</v>
      </c>
      <c r="B128" s="22" t="s">
        <v>294</v>
      </c>
      <c r="C128" s="22" t="s">
        <v>367</v>
      </c>
      <c r="D128" s="22" t="s">
        <v>368</v>
      </c>
      <c r="E128" s="25">
        <v>13.754799999999999</v>
      </c>
      <c r="F128" s="25">
        <v>3.4799000000000002</v>
      </c>
      <c r="G128" s="25">
        <v>0</v>
      </c>
      <c r="H128" s="26">
        <v>0</v>
      </c>
      <c r="I128" s="24" t="s">
        <v>1456</v>
      </c>
      <c r="J128" s="25">
        <v>0</v>
      </c>
      <c r="K128" s="25">
        <v>0.3085</v>
      </c>
      <c r="L128" s="24" t="s">
        <v>1457</v>
      </c>
      <c r="M128" s="23">
        <v>300</v>
      </c>
      <c r="N128" s="23">
        <v>1.81</v>
      </c>
    </row>
    <row r="129" spans="1:14" x14ac:dyDescent="0.35">
      <c r="A129" s="22" t="s">
        <v>114</v>
      </c>
      <c r="B129" s="22" t="s">
        <v>294</v>
      </c>
      <c r="C129" s="22" t="s">
        <v>369</v>
      </c>
      <c r="D129" s="22" t="s">
        <v>370</v>
      </c>
      <c r="E129" s="25">
        <v>12.587400000000001</v>
      </c>
      <c r="F129" s="25">
        <v>3.3675000000000002</v>
      </c>
      <c r="G129" s="25">
        <v>3.6999999999999998E-2</v>
      </c>
      <c r="H129" s="26">
        <v>14133.42</v>
      </c>
      <c r="I129" s="24" t="s">
        <v>1456</v>
      </c>
      <c r="J129" s="25">
        <v>0</v>
      </c>
      <c r="K129" s="25">
        <v>9.3833E-2</v>
      </c>
      <c r="L129" s="24" t="s">
        <v>1456</v>
      </c>
      <c r="M129" s="23">
        <v>0</v>
      </c>
      <c r="N129" s="23">
        <v>1.8550711821999999</v>
      </c>
    </row>
    <row r="130" spans="1:14" x14ac:dyDescent="0.35">
      <c r="A130" s="22" t="s">
        <v>114</v>
      </c>
      <c r="B130" s="22" t="s">
        <v>294</v>
      </c>
      <c r="C130" s="22" t="s">
        <v>371</v>
      </c>
      <c r="D130" s="22" t="s">
        <v>372</v>
      </c>
      <c r="E130" s="25">
        <v>12.4543</v>
      </c>
      <c r="F130" s="25">
        <v>3.9062999999999999</v>
      </c>
      <c r="G130" s="25">
        <v>0</v>
      </c>
      <c r="H130" s="26">
        <v>0</v>
      </c>
      <c r="I130" s="24" t="s">
        <v>1456</v>
      </c>
      <c r="J130" s="25">
        <v>0</v>
      </c>
      <c r="K130" s="25">
        <v>0.47920000000000001</v>
      </c>
      <c r="L130" s="24" t="s">
        <v>1456</v>
      </c>
      <c r="M130" s="23">
        <v>0</v>
      </c>
      <c r="N130" s="23">
        <v>1.3674022836999999</v>
      </c>
    </row>
    <row r="131" spans="1:14" x14ac:dyDescent="0.35">
      <c r="A131" s="22" t="s">
        <v>114</v>
      </c>
      <c r="B131" s="22" t="s">
        <v>294</v>
      </c>
      <c r="C131" s="22" t="s">
        <v>373</v>
      </c>
      <c r="D131" s="22" t="s">
        <v>374</v>
      </c>
      <c r="E131" s="25">
        <v>14.2554</v>
      </c>
      <c r="F131" s="25">
        <v>3.5280999999999998</v>
      </c>
      <c r="G131" s="25">
        <v>0</v>
      </c>
      <c r="H131" s="26">
        <v>0</v>
      </c>
      <c r="I131" s="24" t="s">
        <v>1456</v>
      </c>
      <c r="J131" s="25">
        <v>0</v>
      </c>
      <c r="K131" s="25">
        <v>0.59619999999999995</v>
      </c>
      <c r="L131" s="24" t="s">
        <v>1456</v>
      </c>
      <c r="M131" s="23">
        <v>0</v>
      </c>
      <c r="N131" s="23">
        <v>1.2816722859</v>
      </c>
    </row>
    <row r="132" spans="1:14" x14ac:dyDescent="0.35">
      <c r="A132" s="22" t="s">
        <v>114</v>
      </c>
      <c r="B132" s="22" t="s">
        <v>294</v>
      </c>
      <c r="C132" s="22" t="s">
        <v>375</v>
      </c>
      <c r="D132" s="22" t="s">
        <v>376</v>
      </c>
      <c r="E132" s="25">
        <v>14</v>
      </c>
      <c r="F132" s="25">
        <v>4.0442</v>
      </c>
      <c r="G132" s="25">
        <v>0</v>
      </c>
      <c r="H132" s="26">
        <v>0</v>
      </c>
      <c r="I132" s="24" t="s">
        <v>1456</v>
      </c>
      <c r="J132" s="25">
        <v>0</v>
      </c>
      <c r="K132" s="25">
        <v>0.13527</v>
      </c>
      <c r="L132" s="24" t="s">
        <v>1457</v>
      </c>
      <c r="M132" s="23">
        <v>1000</v>
      </c>
      <c r="N132" s="23">
        <v>1.6730641452999999</v>
      </c>
    </row>
    <row r="133" spans="1:14" x14ac:dyDescent="0.35">
      <c r="A133" s="22" t="s">
        <v>114</v>
      </c>
      <c r="B133" s="22" t="s">
        <v>294</v>
      </c>
      <c r="C133" s="22" t="s">
        <v>377</v>
      </c>
      <c r="D133" s="22" t="s">
        <v>378</v>
      </c>
      <c r="E133" s="25">
        <v>11.507300000000001</v>
      </c>
      <c r="F133" s="25">
        <v>3.8191999999999999</v>
      </c>
      <c r="G133" s="25">
        <v>0</v>
      </c>
      <c r="H133" s="26">
        <v>0</v>
      </c>
      <c r="I133" s="24" t="s">
        <v>1456</v>
      </c>
      <c r="J133" s="25">
        <v>0</v>
      </c>
      <c r="K133" s="25">
        <v>0.21429999999999999</v>
      </c>
      <c r="L133" s="24" t="s">
        <v>1457</v>
      </c>
      <c r="M133" s="23">
        <v>500</v>
      </c>
      <c r="N133" s="23">
        <v>1.1613681321</v>
      </c>
    </row>
    <row r="134" spans="1:14" x14ac:dyDescent="0.35">
      <c r="A134" s="22" t="s">
        <v>114</v>
      </c>
      <c r="B134" s="22" t="s">
        <v>294</v>
      </c>
      <c r="C134" s="22" t="s">
        <v>379</v>
      </c>
      <c r="D134" s="22" t="s">
        <v>380</v>
      </c>
      <c r="E134" s="25">
        <v>14.794499999999999</v>
      </c>
      <c r="F134" s="25">
        <v>3.6471</v>
      </c>
      <c r="G134" s="25">
        <v>0</v>
      </c>
      <c r="H134" s="26">
        <v>0</v>
      </c>
      <c r="I134" s="24" t="s">
        <v>1456</v>
      </c>
      <c r="J134" s="25">
        <v>0</v>
      </c>
      <c r="K134" s="25">
        <v>0.33029999999999998</v>
      </c>
      <c r="L134" s="24" t="s">
        <v>1456</v>
      </c>
      <c r="M134" s="23">
        <v>0</v>
      </c>
      <c r="N134" s="23">
        <v>1.5582015039999999</v>
      </c>
    </row>
    <row r="135" spans="1:14" x14ac:dyDescent="0.35">
      <c r="A135" s="22" t="s">
        <v>114</v>
      </c>
      <c r="B135" s="22" t="s">
        <v>294</v>
      </c>
      <c r="C135" s="22" t="s">
        <v>381</v>
      </c>
      <c r="D135" s="22" t="s">
        <v>382</v>
      </c>
      <c r="E135" s="25">
        <v>8.8611000000000004</v>
      </c>
      <c r="F135" s="25">
        <v>4.1155999999999997</v>
      </c>
      <c r="G135" s="25">
        <v>0</v>
      </c>
      <c r="H135" s="26">
        <v>0</v>
      </c>
      <c r="I135" s="24" t="s">
        <v>1456</v>
      </c>
      <c r="J135" s="25">
        <v>0</v>
      </c>
      <c r="K135" s="25">
        <v>0.15429999999999999</v>
      </c>
      <c r="L135" s="24" t="s">
        <v>1457</v>
      </c>
      <c r="M135" s="23">
        <v>50</v>
      </c>
      <c r="N135" s="23">
        <v>1.3</v>
      </c>
    </row>
    <row r="136" spans="1:14" x14ac:dyDescent="0.35">
      <c r="A136" s="22" t="s">
        <v>114</v>
      </c>
      <c r="B136" s="22" t="s">
        <v>294</v>
      </c>
      <c r="C136" s="22" t="s">
        <v>383</v>
      </c>
      <c r="D136" s="22" t="s">
        <v>384</v>
      </c>
      <c r="E136" s="25">
        <v>9.1998999999999995</v>
      </c>
      <c r="F136" s="25">
        <v>2.7808999999999999</v>
      </c>
      <c r="G136" s="25">
        <v>0</v>
      </c>
      <c r="H136" s="26">
        <v>0</v>
      </c>
      <c r="I136" s="24" t="s">
        <v>1456</v>
      </c>
      <c r="J136" s="25">
        <v>0</v>
      </c>
      <c r="K136" s="25">
        <v>0.43680000000000002</v>
      </c>
      <c r="L136" s="24" t="s">
        <v>1456</v>
      </c>
      <c r="M136" s="23">
        <v>0</v>
      </c>
      <c r="N136" s="23">
        <v>1.7000018478000001</v>
      </c>
    </row>
    <row r="137" spans="1:14" x14ac:dyDescent="0.35">
      <c r="A137" s="22" t="s">
        <v>114</v>
      </c>
      <c r="B137" s="22" t="s">
        <v>294</v>
      </c>
      <c r="C137" s="22" t="s">
        <v>385</v>
      </c>
      <c r="D137" s="22" t="s">
        <v>386</v>
      </c>
      <c r="E137" s="25">
        <v>8.1546000000000003</v>
      </c>
      <c r="F137" s="25">
        <v>3.7486000000000002</v>
      </c>
      <c r="G137" s="25">
        <v>0</v>
      </c>
      <c r="H137" s="26">
        <v>0</v>
      </c>
      <c r="I137" s="24" t="s">
        <v>1456</v>
      </c>
      <c r="J137" s="25">
        <v>0</v>
      </c>
      <c r="K137" s="25">
        <v>1.95E-2</v>
      </c>
      <c r="L137" s="24" t="s">
        <v>1456</v>
      </c>
      <c r="M137" s="23">
        <v>0</v>
      </c>
      <c r="N137" s="23">
        <v>1.2339002541999999</v>
      </c>
    </row>
    <row r="138" spans="1:14" x14ac:dyDescent="0.35">
      <c r="A138" s="22" t="s">
        <v>114</v>
      </c>
      <c r="B138" s="22" t="s">
        <v>294</v>
      </c>
      <c r="C138" s="22" t="s">
        <v>387</v>
      </c>
      <c r="D138" s="22" t="s">
        <v>388</v>
      </c>
      <c r="E138" s="25">
        <v>9.1969999999999992</v>
      </c>
      <c r="F138" s="25">
        <v>3.76</v>
      </c>
      <c r="G138" s="25">
        <v>0</v>
      </c>
      <c r="H138" s="26">
        <v>0</v>
      </c>
      <c r="I138" s="24" t="s">
        <v>1456</v>
      </c>
      <c r="J138" s="25">
        <v>0</v>
      </c>
      <c r="K138" s="25">
        <v>3.7999999999999999E-2</v>
      </c>
      <c r="L138" s="24" t="s">
        <v>1457</v>
      </c>
      <c r="M138" s="23">
        <v>500</v>
      </c>
      <c r="N138" s="23">
        <v>1.1457295195999999</v>
      </c>
    </row>
    <row r="139" spans="1:14" x14ac:dyDescent="0.35">
      <c r="A139" s="22" t="s">
        <v>114</v>
      </c>
      <c r="B139" s="22" t="s">
        <v>294</v>
      </c>
      <c r="C139" s="22" t="s">
        <v>389</v>
      </c>
      <c r="D139" s="22" t="s">
        <v>390</v>
      </c>
      <c r="E139" s="25">
        <v>16.089569999999998</v>
      </c>
      <c r="F139" s="25">
        <v>4.0644</v>
      </c>
      <c r="G139" s="25">
        <v>0</v>
      </c>
      <c r="H139" s="26">
        <v>0</v>
      </c>
      <c r="I139" s="24" t="s">
        <v>1456</v>
      </c>
      <c r="J139" s="25">
        <v>0</v>
      </c>
      <c r="K139" s="25">
        <v>0.13219700000000001</v>
      </c>
      <c r="L139" s="24" t="s">
        <v>1457</v>
      </c>
      <c r="M139" s="23">
        <v>700</v>
      </c>
      <c r="N139" s="23">
        <v>1.8908729155999999</v>
      </c>
    </row>
    <row r="140" spans="1:14" x14ac:dyDescent="0.35">
      <c r="A140" s="22" t="s">
        <v>114</v>
      </c>
      <c r="B140" s="22" t="s">
        <v>294</v>
      </c>
      <c r="C140" s="22" t="s">
        <v>391</v>
      </c>
      <c r="D140" s="22" t="s">
        <v>392</v>
      </c>
      <c r="E140" s="25">
        <v>13.216100000000001</v>
      </c>
      <c r="F140" s="25">
        <v>3.3096999999999999</v>
      </c>
      <c r="G140" s="25">
        <v>0</v>
      </c>
      <c r="H140" s="26">
        <v>0</v>
      </c>
      <c r="I140" s="24" t="s">
        <v>1456</v>
      </c>
      <c r="J140" s="25">
        <v>0</v>
      </c>
      <c r="K140" s="25">
        <v>0.39910000000000001</v>
      </c>
      <c r="L140" s="24" t="s">
        <v>1457</v>
      </c>
      <c r="M140" s="23">
        <v>500</v>
      </c>
      <c r="N140" s="23">
        <v>1.2630668514000001</v>
      </c>
    </row>
    <row r="141" spans="1:14" x14ac:dyDescent="0.35">
      <c r="A141" s="22" t="s">
        <v>114</v>
      </c>
      <c r="B141" s="22" t="s">
        <v>294</v>
      </c>
      <c r="C141" s="22" t="s">
        <v>393</v>
      </c>
      <c r="D141" s="22" t="s">
        <v>394</v>
      </c>
      <c r="E141" s="25">
        <v>17.863499999999998</v>
      </c>
      <c r="F141" s="25">
        <v>3.8088000000000002</v>
      </c>
      <c r="G141" s="25">
        <v>0</v>
      </c>
      <c r="H141" s="26">
        <v>0</v>
      </c>
      <c r="I141" s="24" t="s">
        <v>1456</v>
      </c>
      <c r="J141" s="25">
        <v>0</v>
      </c>
      <c r="K141" s="25">
        <v>9.4500000000000001E-2</v>
      </c>
      <c r="L141" s="24" t="s">
        <v>1457</v>
      </c>
      <c r="M141" s="23">
        <v>450</v>
      </c>
      <c r="N141" s="23">
        <v>2.3350064703000002</v>
      </c>
    </row>
    <row r="142" spans="1:14" x14ac:dyDescent="0.35">
      <c r="A142" s="22" t="s">
        <v>114</v>
      </c>
      <c r="B142" s="22" t="s">
        <v>294</v>
      </c>
      <c r="C142" s="22" t="s">
        <v>395</v>
      </c>
      <c r="D142" s="22" t="s">
        <v>396</v>
      </c>
      <c r="E142" s="25">
        <v>12.51</v>
      </c>
      <c r="F142" s="25">
        <v>3.3503500000000002</v>
      </c>
      <c r="G142" s="25">
        <v>0</v>
      </c>
      <c r="H142" s="26">
        <v>0</v>
      </c>
      <c r="I142" s="24" t="s">
        <v>1456</v>
      </c>
      <c r="J142" s="25">
        <v>0</v>
      </c>
      <c r="K142" s="25">
        <v>0.20702999999999999</v>
      </c>
      <c r="L142" s="24" t="s">
        <v>1457</v>
      </c>
      <c r="M142" s="23">
        <v>350</v>
      </c>
      <c r="N142" s="23">
        <v>1.6514851484999999</v>
      </c>
    </row>
    <row r="143" spans="1:14" x14ac:dyDescent="0.35">
      <c r="A143" s="22" t="s">
        <v>114</v>
      </c>
      <c r="B143" s="22" t="s">
        <v>294</v>
      </c>
      <c r="C143" s="22" t="s">
        <v>397</v>
      </c>
      <c r="D143" s="22" t="s">
        <v>398</v>
      </c>
      <c r="E143" s="25">
        <v>15.7508</v>
      </c>
      <c r="F143" s="25">
        <v>3.8443999999999998</v>
      </c>
      <c r="G143" s="25">
        <v>0</v>
      </c>
      <c r="H143" s="26">
        <v>0</v>
      </c>
      <c r="I143" s="24" t="s">
        <v>1456</v>
      </c>
      <c r="J143" s="25">
        <v>0</v>
      </c>
      <c r="K143" s="25">
        <v>0.442</v>
      </c>
      <c r="L143" s="24" t="s">
        <v>1456</v>
      </c>
      <c r="M143" s="23">
        <v>0</v>
      </c>
      <c r="N143" s="23">
        <v>1.25</v>
      </c>
    </row>
    <row r="144" spans="1:14" x14ac:dyDescent="0.35">
      <c r="A144" s="22" t="s">
        <v>114</v>
      </c>
      <c r="B144" s="22" t="s">
        <v>294</v>
      </c>
      <c r="C144" s="22" t="s">
        <v>399</v>
      </c>
      <c r="D144" s="22" t="s">
        <v>400</v>
      </c>
      <c r="E144" s="25">
        <v>21.368079999999999</v>
      </c>
      <c r="F144" s="25">
        <v>3.7278600000000002</v>
      </c>
      <c r="G144" s="25">
        <v>0</v>
      </c>
      <c r="H144" s="26">
        <v>0</v>
      </c>
      <c r="I144" s="24" t="s">
        <v>1456</v>
      </c>
      <c r="J144" s="25">
        <v>0</v>
      </c>
      <c r="K144" s="25">
        <v>0.22231000000000001</v>
      </c>
      <c r="L144" s="24" t="s">
        <v>1457</v>
      </c>
      <c r="M144" s="23">
        <v>871</v>
      </c>
      <c r="N144" s="23">
        <v>2.0325696956999999</v>
      </c>
    </row>
    <row r="145" spans="1:14" x14ac:dyDescent="0.35">
      <c r="A145" s="22" t="s">
        <v>114</v>
      </c>
      <c r="B145" s="22" t="s">
        <v>294</v>
      </c>
      <c r="C145" s="22" t="s">
        <v>401</v>
      </c>
      <c r="D145" s="22" t="s">
        <v>402</v>
      </c>
      <c r="E145" s="25">
        <v>27.322099999999999</v>
      </c>
      <c r="F145" s="25">
        <v>3.887</v>
      </c>
      <c r="G145" s="25">
        <v>0</v>
      </c>
      <c r="H145" s="26">
        <v>0</v>
      </c>
      <c r="I145" s="24" t="s">
        <v>1456</v>
      </c>
      <c r="J145" s="25">
        <v>0</v>
      </c>
      <c r="K145" s="25">
        <v>0.31030000000000002</v>
      </c>
      <c r="L145" s="24" t="s">
        <v>1457</v>
      </c>
      <c r="M145" s="23">
        <v>500</v>
      </c>
      <c r="N145" s="23">
        <v>1.5791204536000001</v>
      </c>
    </row>
    <row r="146" spans="1:14" x14ac:dyDescent="0.35">
      <c r="A146" s="22" t="s">
        <v>114</v>
      </c>
      <c r="B146" s="22" t="s">
        <v>294</v>
      </c>
      <c r="C146" s="22" t="s">
        <v>403</v>
      </c>
      <c r="D146" s="22" t="s">
        <v>404</v>
      </c>
      <c r="E146" s="25">
        <v>24.815740000000002</v>
      </c>
      <c r="F146" s="25">
        <v>3.4083100000000002</v>
      </c>
      <c r="G146" s="25">
        <v>0</v>
      </c>
      <c r="H146" s="26">
        <v>0</v>
      </c>
      <c r="I146" s="24" t="s">
        <v>1456</v>
      </c>
      <c r="J146" s="25">
        <v>0</v>
      </c>
      <c r="K146" s="25">
        <v>0.37248999999999999</v>
      </c>
      <c r="L146" s="24" t="s">
        <v>1457</v>
      </c>
      <c r="M146" s="23">
        <v>1000</v>
      </c>
      <c r="N146" s="23">
        <v>2.5026614251999999</v>
      </c>
    </row>
    <row r="147" spans="1:14" x14ac:dyDescent="0.35">
      <c r="A147" s="22" t="s">
        <v>114</v>
      </c>
      <c r="B147" s="22" t="s">
        <v>294</v>
      </c>
      <c r="C147" s="22" t="s">
        <v>405</v>
      </c>
      <c r="D147" s="22" t="s">
        <v>406</v>
      </c>
      <c r="E147" s="25">
        <v>14.385999999999999</v>
      </c>
      <c r="F147" s="25">
        <v>3.9060000000000001</v>
      </c>
      <c r="G147" s="25">
        <v>0</v>
      </c>
      <c r="H147" s="26">
        <v>0</v>
      </c>
      <c r="I147" s="24" t="s">
        <v>1456</v>
      </c>
      <c r="J147" s="25">
        <v>0</v>
      </c>
      <c r="K147" s="25">
        <v>0.20599999999999999</v>
      </c>
      <c r="L147" s="24" t="s">
        <v>1456</v>
      </c>
      <c r="M147" s="23">
        <v>0</v>
      </c>
      <c r="N147" s="23">
        <v>1.7791244126000001</v>
      </c>
    </row>
    <row r="148" spans="1:14" x14ac:dyDescent="0.35">
      <c r="A148" s="22" t="s">
        <v>114</v>
      </c>
      <c r="B148" s="22" t="s">
        <v>294</v>
      </c>
      <c r="C148" s="22" t="s">
        <v>407</v>
      </c>
      <c r="D148" s="22" t="s">
        <v>408</v>
      </c>
      <c r="E148" s="25">
        <v>8.2639099999999992</v>
      </c>
      <c r="F148" s="25">
        <v>3.8301599999999998</v>
      </c>
      <c r="G148" s="25">
        <v>0</v>
      </c>
      <c r="H148" s="26">
        <v>234058</v>
      </c>
      <c r="I148" s="24" t="s">
        <v>1456</v>
      </c>
      <c r="J148" s="25">
        <v>0</v>
      </c>
      <c r="K148" s="25">
        <v>9.4939999999999997E-2</v>
      </c>
      <c r="L148" s="24" t="s">
        <v>1456</v>
      </c>
      <c r="M148" s="23">
        <v>0</v>
      </c>
      <c r="N148" s="23">
        <v>1.0999996272999999</v>
      </c>
    </row>
    <row r="149" spans="1:14" x14ac:dyDescent="0.35">
      <c r="A149" s="22" t="s">
        <v>114</v>
      </c>
      <c r="B149" s="22" t="s">
        <v>294</v>
      </c>
      <c r="C149" s="22" t="s">
        <v>409</v>
      </c>
      <c r="D149" s="22" t="s">
        <v>410</v>
      </c>
      <c r="E149" s="25">
        <v>13.43</v>
      </c>
      <c r="F149" s="25">
        <v>3.9241000000000001</v>
      </c>
      <c r="G149" s="25">
        <v>0</v>
      </c>
      <c r="H149" s="26">
        <v>0</v>
      </c>
      <c r="I149" s="24" t="s">
        <v>1456</v>
      </c>
      <c r="J149" s="25">
        <v>0</v>
      </c>
      <c r="K149" s="25">
        <v>0.39129999999999998</v>
      </c>
      <c r="L149" s="24" t="s">
        <v>1457</v>
      </c>
      <c r="M149" s="23">
        <v>750</v>
      </c>
      <c r="N149" s="23">
        <v>1.6683229814</v>
      </c>
    </row>
    <row r="150" spans="1:14" x14ac:dyDescent="0.35">
      <c r="A150" s="22" t="s">
        <v>114</v>
      </c>
      <c r="B150" s="22" t="s">
        <v>294</v>
      </c>
      <c r="C150" s="22" t="s">
        <v>411</v>
      </c>
      <c r="D150" s="22" t="s">
        <v>412</v>
      </c>
      <c r="E150" s="25">
        <v>13.006677</v>
      </c>
      <c r="F150" s="25">
        <v>3.3792570400000002</v>
      </c>
      <c r="G150" s="25">
        <v>0</v>
      </c>
      <c r="H150" s="26">
        <v>0</v>
      </c>
      <c r="I150" s="24" t="s">
        <v>1456</v>
      </c>
      <c r="J150" s="25">
        <v>0</v>
      </c>
      <c r="K150" s="25">
        <v>0.37577411999999999</v>
      </c>
      <c r="L150" s="24" t="s">
        <v>1456</v>
      </c>
      <c r="M150" s="23">
        <v>0</v>
      </c>
      <c r="N150" s="23">
        <v>1.3892594705000001</v>
      </c>
    </row>
    <row r="151" spans="1:14" x14ac:dyDescent="0.35">
      <c r="A151" s="22" t="s">
        <v>114</v>
      </c>
      <c r="B151" s="22" t="s">
        <v>294</v>
      </c>
      <c r="C151" s="22" t="s">
        <v>413</v>
      </c>
      <c r="D151" s="22" t="s">
        <v>414</v>
      </c>
      <c r="E151" s="25">
        <v>3</v>
      </c>
      <c r="F151" s="25">
        <v>3.75</v>
      </c>
      <c r="G151" s="25">
        <v>0</v>
      </c>
      <c r="H151" s="26">
        <v>0</v>
      </c>
      <c r="I151" s="24" t="s">
        <v>1456</v>
      </c>
      <c r="J151" s="25">
        <v>0</v>
      </c>
      <c r="K151" s="25">
        <v>0.1449</v>
      </c>
      <c r="L151" s="24" t="s">
        <v>1457</v>
      </c>
      <c r="M151" s="23">
        <v>248</v>
      </c>
      <c r="N151" s="23">
        <v>3</v>
      </c>
    </row>
    <row r="152" spans="1:14" x14ac:dyDescent="0.35">
      <c r="A152" s="22" t="s">
        <v>114</v>
      </c>
      <c r="B152" s="22" t="s">
        <v>294</v>
      </c>
      <c r="C152" s="22" t="s">
        <v>415</v>
      </c>
      <c r="D152" s="22" t="s">
        <v>416</v>
      </c>
      <c r="E152" s="25">
        <v>8.0180000000000007</v>
      </c>
      <c r="F152" s="25">
        <v>3.7719999999999998</v>
      </c>
      <c r="G152" s="25">
        <v>0</v>
      </c>
      <c r="H152" s="26">
        <v>0</v>
      </c>
      <c r="I152" s="24" t="s">
        <v>1456</v>
      </c>
      <c r="J152" s="25">
        <v>0</v>
      </c>
      <c r="K152" s="25">
        <v>0.122</v>
      </c>
      <c r="L152" s="24" t="s">
        <v>1456</v>
      </c>
      <c r="M152" s="23">
        <v>0</v>
      </c>
      <c r="N152" s="23">
        <v>1.4850898315000001</v>
      </c>
    </row>
    <row r="153" spans="1:14" x14ac:dyDescent="0.35">
      <c r="A153" s="22" t="s">
        <v>114</v>
      </c>
      <c r="B153" s="22" t="s">
        <v>294</v>
      </c>
      <c r="C153" s="22" t="s">
        <v>417</v>
      </c>
      <c r="D153" s="22" t="s">
        <v>418</v>
      </c>
      <c r="E153" s="25">
        <v>8.1285000000000007</v>
      </c>
      <c r="F153" s="25">
        <v>3.0038</v>
      </c>
      <c r="G153" s="25">
        <v>0</v>
      </c>
      <c r="H153" s="26">
        <v>0</v>
      </c>
      <c r="I153" s="24" t="s">
        <v>1456</v>
      </c>
      <c r="J153" s="25">
        <v>0</v>
      </c>
      <c r="K153" s="25">
        <v>0.36997000000000002</v>
      </c>
      <c r="L153" s="24" t="s">
        <v>1456</v>
      </c>
      <c r="M153" s="23">
        <v>0</v>
      </c>
      <c r="N153" s="23">
        <v>1.3681118928</v>
      </c>
    </row>
    <row r="154" spans="1:14" x14ac:dyDescent="0.35">
      <c r="A154" s="22" t="s">
        <v>114</v>
      </c>
      <c r="B154" s="22" t="s">
        <v>294</v>
      </c>
      <c r="C154" s="22" t="s">
        <v>419</v>
      </c>
      <c r="D154" s="22" t="s">
        <v>420</v>
      </c>
      <c r="E154" s="25">
        <v>18.18122</v>
      </c>
      <c r="F154" s="25">
        <v>3.7769900000000001</v>
      </c>
      <c r="G154" s="25">
        <v>0</v>
      </c>
      <c r="H154" s="26">
        <v>0</v>
      </c>
      <c r="I154" s="24" t="s">
        <v>1456</v>
      </c>
      <c r="J154" s="25">
        <v>0</v>
      </c>
      <c r="K154" s="25">
        <v>0.22777</v>
      </c>
      <c r="L154" s="24" t="s">
        <v>1457</v>
      </c>
      <c r="M154" s="23">
        <v>875</v>
      </c>
      <c r="N154" s="23">
        <v>2.6826451881</v>
      </c>
    </row>
    <row r="155" spans="1:14" x14ac:dyDescent="0.35">
      <c r="A155" s="22" t="s">
        <v>114</v>
      </c>
      <c r="B155" s="22" t="s">
        <v>294</v>
      </c>
      <c r="C155" s="22" t="s">
        <v>421</v>
      </c>
      <c r="D155" s="22" t="s">
        <v>422</v>
      </c>
      <c r="E155" s="25">
        <v>14.035500000000001</v>
      </c>
      <c r="F155" s="25">
        <v>3.3300999999999998</v>
      </c>
      <c r="G155" s="25">
        <v>0</v>
      </c>
      <c r="H155" s="26">
        <v>0</v>
      </c>
      <c r="I155" s="24" t="s">
        <v>1456</v>
      </c>
      <c r="J155" s="25">
        <v>0</v>
      </c>
      <c r="K155" s="25">
        <v>0.56850000000000001</v>
      </c>
      <c r="L155" s="24" t="s">
        <v>1457</v>
      </c>
      <c r="M155" s="23">
        <v>300</v>
      </c>
      <c r="N155" s="23">
        <v>1</v>
      </c>
    </row>
    <row r="156" spans="1:14" x14ac:dyDescent="0.35">
      <c r="A156" s="22" t="s">
        <v>114</v>
      </c>
      <c r="B156" s="22" t="s">
        <v>294</v>
      </c>
      <c r="C156" s="22" t="s">
        <v>423</v>
      </c>
      <c r="D156" s="22" t="s">
        <v>424</v>
      </c>
      <c r="E156" s="25">
        <v>17.9544</v>
      </c>
      <c r="F156" s="25">
        <v>4.0164</v>
      </c>
      <c r="G156" s="25">
        <v>0</v>
      </c>
      <c r="H156" s="26">
        <v>0</v>
      </c>
      <c r="I156" s="24" t="s">
        <v>1456</v>
      </c>
      <c r="J156" s="25">
        <v>0</v>
      </c>
      <c r="K156" s="25">
        <v>0.48199999999999998</v>
      </c>
      <c r="L156" s="24" t="s">
        <v>1456</v>
      </c>
      <c r="M156" s="23">
        <v>0</v>
      </c>
      <c r="N156" s="23">
        <v>1.9174266857</v>
      </c>
    </row>
    <row r="157" spans="1:14" x14ac:dyDescent="0.35">
      <c r="A157" s="22" t="s">
        <v>114</v>
      </c>
      <c r="B157" s="22" t="s">
        <v>294</v>
      </c>
      <c r="C157" s="22" t="s">
        <v>425</v>
      </c>
      <c r="D157" s="22" t="s">
        <v>426</v>
      </c>
      <c r="E157" s="25">
        <v>11.967000000000001</v>
      </c>
      <c r="F157" s="25">
        <v>3.6960999999999999</v>
      </c>
      <c r="G157" s="25">
        <v>0</v>
      </c>
      <c r="H157" s="26">
        <v>0</v>
      </c>
      <c r="I157" s="24" t="s">
        <v>1456</v>
      </c>
      <c r="J157" s="25">
        <v>0</v>
      </c>
      <c r="K157" s="25">
        <v>1.8599999999999998E-2</v>
      </c>
      <c r="L157" s="24" t="s">
        <v>1457</v>
      </c>
      <c r="M157" s="23">
        <v>400</v>
      </c>
      <c r="N157" s="23">
        <v>1.3031688991000001</v>
      </c>
    </row>
    <row r="158" spans="1:14" x14ac:dyDescent="0.35">
      <c r="A158" s="22" t="s">
        <v>114</v>
      </c>
      <c r="B158" s="22" t="s">
        <v>294</v>
      </c>
      <c r="C158" s="22" t="s">
        <v>427</v>
      </c>
      <c r="D158" s="22" t="s">
        <v>428</v>
      </c>
      <c r="E158" s="25">
        <v>8.6300000000000008</v>
      </c>
      <c r="F158" s="25">
        <v>3.8059099999999999</v>
      </c>
      <c r="G158" s="25">
        <v>0</v>
      </c>
      <c r="H158" s="26">
        <v>0</v>
      </c>
      <c r="I158" s="24" t="s">
        <v>1456</v>
      </c>
      <c r="J158" s="25">
        <v>0</v>
      </c>
      <c r="K158" s="25">
        <v>0.14244000000000001</v>
      </c>
      <c r="L158" s="24" t="s">
        <v>1456</v>
      </c>
      <c r="M158" s="23">
        <v>0</v>
      </c>
      <c r="N158" s="23">
        <v>1.2258348603</v>
      </c>
    </row>
    <row r="159" spans="1:14" x14ac:dyDescent="0.35">
      <c r="A159" s="22" t="s">
        <v>114</v>
      </c>
      <c r="B159" s="22" t="s">
        <v>294</v>
      </c>
      <c r="C159" s="22" t="s">
        <v>429</v>
      </c>
      <c r="D159" s="22" t="s">
        <v>430</v>
      </c>
      <c r="E159" s="25">
        <v>12.2789</v>
      </c>
      <c r="F159" s="25">
        <v>3.8755999999999999</v>
      </c>
      <c r="G159" s="25">
        <v>0</v>
      </c>
      <c r="H159" s="26">
        <v>0</v>
      </c>
      <c r="I159" s="24" t="s">
        <v>1456</v>
      </c>
      <c r="J159" s="25">
        <v>0</v>
      </c>
      <c r="K159" s="25">
        <v>0.21429999999999999</v>
      </c>
      <c r="L159" s="24" t="s">
        <v>1456</v>
      </c>
      <c r="M159" s="23">
        <v>0</v>
      </c>
      <c r="N159" s="23">
        <v>1.2632223284999999</v>
      </c>
    </row>
    <row r="160" spans="1:14" x14ac:dyDescent="0.35">
      <c r="A160" s="22" t="s">
        <v>114</v>
      </c>
      <c r="B160" s="22" t="s">
        <v>294</v>
      </c>
      <c r="C160" s="22" t="s">
        <v>431</v>
      </c>
      <c r="D160" s="22" t="s">
        <v>432</v>
      </c>
      <c r="E160" s="25">
        <v>10.023999999999999</v>
      </c>
      <c r="F160" s="25">
        <v>3.9106000000000001</v>
      </c>
      <c r="G160" s="25">
        <v>0</v>
      </c>
      <c r="H160" s="26">
        <v>15000</v>
      </c>
      <c r="I160" s="24" t="s">
        <v>1456</v>
      </c>
      <c r="J160" s="25">
        <v>0</v>
      </c>
      <c r="K160" s="25">
        <v>0.1019</v>
      </c>
      <c r="L160" s="24" t="s">
        <v>1456</v>
      </c>
      <c r="M160" s="23">
        <v>0</v>
      </c>
      <c r="N160" s="23">
        <v>1.3050553972000001</v>
      </c>
    </row>
    <row r="161" spans="1:14" x14ac:dyDescent="0.35">
      <c r="A161" s="22" t="s">
        <v>114</v>
      </c>
      <c r="B161" s="22" t="s">
        <v>294</v>
      </c>
      <c r="C161" s="22" t="s">
        <v>433</v>
      </c>
      <c r="D161" s="22" t="s">
        <v>434</v>
      </c>
      <c r="E161" s="25">
        <v>15.667759999999999</v>
      </c>
      <c r="F161" s="25">
        <v>3.9240599999999999</v>
      </c>
      <c r="G161" s="25">
        <v>0</v>
      </c>
      <c r="H161" s="26">
        <v>0</v>
      </c>
      <c r="I161" s="24" t="s">
        <v>1456</v>
      </c>
      <c r="J161" s="25">
        <v>0</v>
      </c>
      <c r="K161" s="25">
        <v>0.22056999999999999</v>
      </c>
      <c r="L161" s="24" t="s">
        <v>1457</v>
      </c>
      <c r="M161" s="23">
        <v>500</v>
      </c>
      <c r="N161" s="23">
        <v>1.8075904271000001</v>
      </c>
    </row>
    <row r="162" spans="1:14" x14ac:dyDescent="0.35">
      <c r="A162" s="22" t="s">
        <v>114</v>
      </c>
      <c r="B162" s="22" t="s">
        <v>294</v>
      </c>
      <c r="C162" s="22" t="s">
        <v>435</v>
      </c>
      <c r="D162" s="22" t="s">
        <v>436</v>
      </c>
      <c r="E162" s="25">
        <v>14.7</v>
      </c>
      <c r="F162" s="25">
        <v>4.4112999999999998</v>
      </c>
      <c r="G162" s="25">
        <v>0</v>
      </c>
      <c r="H162" s="26">
        <v>0</v>
      </c>
      <c r="I162" s="24" t="s">
        <v>1456</v>
      </c>
      <c r="J162" s="25">
        <v>0</v>
      </c>
      <c r="K162" s="25">
        <v>0.30030000000000001</v>
      </c>
      <c r="L162" s="24" t="s">
        <v>1456</v>
      </c>
      <c r="M162" s="23">
        <v>0</v>
      </c>
      <c r="N162" s="23">
        <v>1</v>
      </c>
    </row>
    <row r="163" spans="1:14" x14ac:dyDescent="0.35">
      <c r="A163" s="22" t="s">
        <v>114</v>
      </c>
      <c r="B163" s="22" t="s">
        <v>294</v>
      </c>
      <c r="C163" s="22" t="s">
        <v>437</v>
      </c>
      <c r="D163" s="22" t="s">
        <v>438</v>
      </c>
      <c r="E163" s="25">
        <v>12.5</v>
      </c>
      <c r="F163" s="25">
        <v>3.7964099999999998</v>
      </c>
      <c r="G163" s="25">
        <v>0</v>
      </c>
      <c r="H163" s="26">
        <v>0</v>
      </c>
      <c r="I163" s="24" t="s">
        <v>1456</v>
      </c>
      <c r="J163" s="25">
        <v>0</v>
      </c>
      <c r="K163" s="25">
        <v>0.35165999999999997</v>
      </c>
      <c r="L163" s="24" t="s">
        <v>1457</v>
      </c>
      <c r="M163" s="23">
        <v>950</v>
      </c>
      <c r="N163" s="23">
        <v>1.523062208</v>
      </c>
    </row>
    <row r="164" spans="1:14" x14ac:dyDescent="0.35">
      <c r="A164" s="22" t="s">
        <v>114</v>
      </c>
      <c r="B164" s="22" t="s">
        <v>294</v>
      </c>
      <c r="C164" s="22" t="s">
        <v>439</v>
      </c>
      <c r="D164" s="22" t="s">
        <v>440</v>
      </c>
      <c r="E164" s="25">
        <v>13.021100000000001</v>
      </c>
      <c r="F164" s="25">
        <v>3.6711</v>
      </c>
      <c r="G164" s="25">
        <v>0</v>
      </c>
      <c r="H164" s="26">
        <v>0</v>
      </c>
      <c r="I164" s="24" t="s">
        <v>1456</v>
      </c>
      <c r="J164" s="25">
        <v>0</v>
      </c>
      <c r="K164" s="25">
        <v>0.1013</v>
      </c>
      <c r="L164" s="24" t="s">
        <v>1456</v>
      </c>
      <c r="M164" s="23">
        <v>0</v>
      </c>
      <c r="N164" s="23">
        <v>2.4968552253</v>
      </c>
    </row>
    <row r="165" spans="1:14" x14ac:dyDescent="0.35">
      <c r="A165" s="22" t="s">
        <v>114</v>
      </c>
      <c r="B165" s="22" t="s">
        <v>294</v>
      </c>
      <c r="C165" s="22" t="s">
        <v>441</v>
      </c>
      <c r="D165" s="22" t="s">
        <v>442</v>
      </c>
      <c r="E165" s="25">
        <v>9.6041000000000007</v>
      </c>
      <c r="F165" s="25">
        <v>3.6882000000000001</v>
      </c>
      <c r="G165" s="25">
        <v>0</v>
      </c>
      <c r="H165" s="26">
        <v>0</v>
      </c>
      <c r="I165" s="24" t="s">
        <v>1456</v>
      </c>
      <c r="J165" s="25">
        <v>0</v>
      </c>
      <c r="K165" s="25">
        <v>9.8599999999999993E-2</v>
      </c>
      <c r="L165" s="24" t="s">
        <v>1457</v>
      </c>
      <c r="M165" s="23">
        <v>300</v>
      </c>
      <c r="N165" s="23">
        <v>1.05</v>
      </c>
    </row>
    <row r="166" spans="1:14" x14ac:dyDescent="0.35">
      <c r="A166" s="22" t="s">
        <v>114</v>
      </c>
      <c r="B166" s="22" t="s">
        <v>294</v>
      </c>
      <c r="C166" s="22" t="s">
        <v>443</v>
      </c>
      <c r="D166" s="22" t="s">
        <v>444</v>
      </c>
      <c r="E166" s="25">
        <v>9.7308299999999992</v>
      </c>
      <c r="F166" s="25">
        <v>3.83311</v>
      </c>
      <c r="G166" s="25">
        <v>0</v>
      </c>
      <c r="H166" s="26">
        <v>0</v>
      </c>
      <c r="I166" s="24" t="s">
        <v>1456</v>
      </c>
      <c r="J166" s="25">
        <v>0</v>
      </c>
      <c r="K166" s="25">
        <v>0.10135</v>
      </c>
      <c r="L166" s="24" t="s">
        <v>1456</v>
      </c>
      <c r="M166" s="23">
        <v>0</v>
      </c>
      <c r="N166" s="23">
        <v>1.2692563549</v>
      </c>
    </row>
    <row r="167" spans="1:14" x14ac:dyDescent="0.35">
      <c r="A167" s="22" t="s">
        <v>114</v>
      </c>
      <c r="B167" s="22" t="s">
        <v>294</v>
      </c>
      <c r="C167" s="22" t="s">
        <v>445</v>
      </c>
      <c r="D167" s="22" t="s">
        <v>446</v>
      </c>
      <c r="E167" s="25">
        <v>11.248799999999999</v>
      </c>
      <c r="F167" s="25">
        <v>3.976</v>
      </c>
      <c r="G167" s="25">
        <v>0</v>
      </c>
      <c r="H167" s="26">
        <v>0</v>
      </c>
      <c r="I167" s="24" t="s">
        <v>1456</v>
      </c>
      <c r="J167" s="25">
        <v>0</v>
      </c>
      <c r="K167" s="25">
        <v>9.0999999999999998E-2</v>
      </c>
      <c r="L167" s="24" t="s">
        <v>1456</v>
      </c>
      <c r="M167" s="23">
        <v>0</v>
      </c>
      <c r="N167" s="23">
        <v>1.21</v>
      </c>
    </row>
    <row r="168" spans="1:14" x14ac:dyDescent="0.35">
      <c r="A168" s="22" t="s">
        <v>114</v>
      </c>
      <c r="B168" s="22" t="s">
        <v>294</v>
      </c>
      <c r="C168" s="22" t="s">
        <v>447</v>
      </c>
      <c r="D168" s="22" t="s">
        <v>448</v>
      </c>
      <c r="E168" s="25">
        <v>9.5036187999999999</v>
      </c>
      <c r="F168" s="25">
        <v>3.7324060000000001</v>
      </c>
      <c r="G168" s="25">
        <v>0</v>
      </c>
      <c r="H168" s="26">
        <v>0</v>
      </c>
      <c r="I168" s="24" t="s">
        <v>1456</v>
      </c>
      <c r="J168" s="25">
        <v>0</v>
      </c>
      <c r="K168" s="25">
        <v>0.1298185</v>
      </c>
      <c r="L168" s="24" t="s">
        <v>1457</v>
      </c>
      <c r="M168" s="23">
        <v>900</v>
      </c>
      <c r="N168" s="23">
        <v>1.1069124529000001</v>
      </c>
    </row>
    <row r="169" spans="1:14" x14ac:dyDescent="0.35">
      <c r="A169" s="22" t="s">
        <v>114</v>
      </c>
      <c r="B169" s="22" t="s">
        <v>294</v>
      </c>
      <c r="C169" s="22" t="s">
        <v>449</v>
      </c>
      <c r="D169" s="22" t="s">
        <v>450</v>
      </c>
      <c r="E169" s="25">
        <v>16.303999999999998</v>
      </c>
      <c r="F169" s="25">
        <v>4.0964999999999998</v>
      </c>
      <c r="G169" s="25">
        <v>0</v>
      </c>
      <c r="H169" s="26">
        <v>0</v>
      </c>
      <c r="I169" s="24" t="s">
        <v>1457</v>
      </c>
      <c r="J169" s="25">
        <v>12.2737</v>
      </c>
      <c r="K169" s="25">
        <v>4.7500000000000001E-2</v>
      </c>
      <c r="L169" s="24" t="s">
        <v>1456</v>
      </c>
      <c r="M169" s="23">
        <v>0</v>
      </c>
      <c r="N169" s="23">
        <v>2.1515763358000002</v>
      </c>
    </row>
    <row r="170" spans="1:14" x14ac:dyDescent="0.35">
      <c r="A170" s="22" t="s">
        <v>114</v>
      </c>
      <c r="B170" s="22" t="s">
        <v>294</v>
      </c>
      <c r="C170" s="22" t="s">
        <v>451</v>
      </c>
      <c r="D170" s="22" t="s">
        <v>452</v>
      </c>
      <c r="E170" s="25">
        <v>13.039899999999999</v>
      </c>
      <c r="F170" s="25">
        <v>3.5789</v>
      </c>
      <c r="G170" s="25">
        <v>0</v>
      </c>
      <c r="H170" s="26">
        <v>0</v>
      </c>
      <c r="I170" s="24" t="s">
        <v>1456</v>
      </c>
      <c r="J170" s="25">
        <v>0</v>
      </c>
      <c r="K170" s="25">
        <v>0.36049999999999999</v>
      </c>
      <c r="L170" s="24" t="s">
        <v>1456</v>
      </c>
      <c r="M170" s="23">
        <v>0</v>
      </c>
      <c r="N170" s="23">
        <v>1.4532212948000001</v>
      </c>
    </row>
    <row r="171" spans="1:14" x14ac:dyDescent="0.35">
      <c r="A171" s="22" t="s">
        <v>114</v>
      </c>
      <c r="B171" s="22" t="s">
        <v>294</v>
      </c>
      <c r="C171" s="22" t="s">
        <v>453</v>
      </c>
      <c r="D171" s="22" t="s">
        <v>454</v>
      </c>
      <c r="E171" s="25">
        <v>16.577293000000001</v>
      </c>
      <c r="F171" s="25">
        <v>4.1362199999999998</v>
      </c>
      <c r="G171" s="25">
        <v>0</v>
      </c>
      <c r="H171" s="26">
        <v>2000</v>
      </c>
      <c r="I171" s="24" t="s">
        <v>1456</v>
      </c>
      <c r="J171" s="25">
        <v>0</v>
      </c>
      <c r="K171" s="25">
        <v>0.73577000000000004</v>
      </c>
      <c r="L171" s="24" t="s">
        <v>1457</v>
      </c>
      <c r="M171" s="23">
        <v>400</v>
      </c>
      <c r="N171" s="23">
        <v>1.696617469</v>
      </c>
    </row>
    <row r="172" spans="1:14" x14ac:dyDescent="0.35">
      <c r="A172" s="22" t="s">
        <v>114</v>
      </c>
      <c r="B172" s="22" t="s">
        <v>294</v>
      </c>
      <c r="C172" s="22" t="s">
        <v>455</v>
      </c>
      <c r="D172" s="22" t="s">
        <v>456</v>
      </c>
      <c r="E172" s="25">
        <v>18</v>
      </c>
      <c r="F172" s="25">
        <v>3.3683000000000001</v>
      </c>
      <c r="G172" s="25">
        <v>0</v>
      </c>
      <c r="H172" s="26">
        <v>0</v>
      </c>
      <c r="I172" s="24" t="s">
        <v>1456</v>
      </c>
      <c r="J172" s="25">
        <v>0</v>
      </c>
      <c r="K172" s="25">
        <v>4.7100000000000003E-2</v>
      </c>
      <c r="L172" s="24" t="s">
        <v>1457</v>
      </c>
      <c r="M172" s="23">
        <v>1000</v>
      </c>
      <c r="N172" s="23">
        <v>1.3090909091</v>
      </c>
    </row>
    <row r="173" spans="1:14" x14ac:dyDescent="0.35">
      <c r="A173" s="22" t="s">
        <v>114</v>
      </c>
      <c r="B173" s="22" t="s">
        <v>294</v>
      </c>
      <c r="C173" s="22" t="s">
        <v>457</v>
      </c>
      <c r="D173" s="22" t="s">
        <v>458</v>
      </c>
      <c r="E173" s="25">
        <v>16.201000000000001</v>
      </c>
      <c r="F173" s="25">
        <v>4.3010000000000002</v>
      </c>
      <c r="G173" s="25">
        <v>0</v>
      </c>
      <c r="H173" s="26">
        <v>0</v>
      </c>
      <c r="I173" s="24" t="s">
        <v>1456</v>
      </c>
      <c r="J173" s="25">
        <v>0</v>
      </c>
      <c r="K173" s="25">
        <v>0.22639999999999999</v>
      </c>
      <c r="L173" s="24" t="s">
        <v>1456</v>
      </c>
      <c r="M173" s="23">
        <v>0</v>
      </c>
      <c r="N173" s="23">
        <v>2.1359261700999999</v>
      </c>
    </row>
    <row r="174" spans="1:14" x14ac:dyDescent="0.35">
      <c r="A174" s="22" t="s">
        <v>114</v>
      </c>
      <c r="B174" s="22" t="s">
        <v>294</v>
      </c>
      <c r="C174" s="22" t="s">
        <v>459</v>
      </c>
      <c r="D174" s="22" t="s">
        <v>460</v>
      </c>
      <c r="E174" s="25">
        <v>5.7337999999999996</v>
      </c>
      <c r="F174" s="25">
        <v>2.4977999999999998</v>
      </c>
      <c r="G174" s="25">
        <v>0</v>
      </c>
      <c r="H174" s="26">
        <v>0</v>
      </c>
      <c r="I174" s="24" t="s">
        <v>1456</v>
      </c>
      <c r="J174" s="25">
        <v>0</v>
      </c>
      <c r="K174" s="25">
        <v>0.2492</v>
      </c>
      <c r="L174" s="24" t="s">
        <v>1456</v>
      </c>
      <c r="M174" s="23">
        <v>0</v>
      </c>
      <c r="N174" s="23">
        <v>0.88</v>
      </c>
    </row>
    <row r="175" spans="1:14" x14ac:dyDescent="0.35">
      <c r="A175" s="22" t="s">
        <v>114</v>
      </c>
      <c r="B175" s="22" t="s">
        <v>294</v>
      </c>
      <c r="C175" s="22" t="s">
        <v>461</v>
      </c>
      <c r="D175" s="22" t="s">
        <v>462</v>
      </c>
      <c r="E175" s="25">
        <v>8.9968000000000004</v>
      </c>
      <c r="F175" s="25">
        <v>3.5815999999999999</v>
      </c>
      <c r="G175" s="25">
        <v>0</v>
      </c>
      <c r="H175" s="26">
        <v>0</v>
      </c>
      <c r="I175" s="24" t="s">
        <v>1456</v>
      </c>
      <c r="J175" s="25">
        <v>0</v>
      </c>
      <c r="K175" s="25">
        <v>0.44409999999999999</v>
      </c>
      <c r="L175" s="24" t="s">
        <v>1456</v>
      </c>
      <c r="M175" s="23">
        <v>0</v>
      </c>
      <c r="N175" s="23">
        <v>1.3157063469000001</v>
      </c>
    </row>
    <row r="176" spans="1:14" x14ac:dyDescent="0.35">
      <c r="A176" s="22" t="s">
        <v>114</v>
      </c>
      <c r="B176" s="22" t="s">
        <v>294</v>
      </c>
      <c r="C176" s="22" t="s">
        <v>463</v>
      </c>
      <c r="D176" s="22" t="s">
        <v>464</v>
      </c>
      <c r="E176" s="25">
        <v>7.4429999999999996</v>
      </c>
      <c r="F176" s="25">
        <v>3.5550000000000002</v>
      </c>
      <c r="G176" s="25">
        <v>0</v>
      </c>
      <c r="H176" s="26">
        <v>0</v>
      </c>
      <c r="I176" s="24" t="s">
        <v>1456</v>
      </c>
      <c r="J176" s="25">
        <v>0</v>
      </c>
      <c r="K176" s="25">
        <v>5.2999999999999999E-2</v>
      </c>
      <c r="L176" s="24" t="s">
        <v>1456</v>
      </c>
      <c r="M176" s="23">
        <v>0</v>
      </c>
      <c r="N176" s="23">
        <v>1.1836832061</v>
      </c>
    </row>
    <row r="177" spans="1:14" x14ac:dyDescent="0.35">
      <c r="A177" s="22" t="s">
        <v>114</v>
      </c>
      <c r="B177" s="22" t="s">
        <v>294</v>
      </c>
      <c r="C177" s="22" t="s">
        <v>465</v>
      </c>
      <c r="D177" s="22" t="s">
        <v>466</v>
      </c>
      <c r="E177" s="25">
        <v>7.7930000000000001</v>
      </c>
      <c r="F177" s="25">
        <v>3.7719999999999998</v>
      </c>
      <c r="G177" s="25">
        <v>0</v>
      </c>
      <c r="H177" s="26">
        <v>0</v>
      </c>
      <c r="I177" s="24" t="s">
        <v>1456</v>
      </c>
      <c r="J177" s="25">
        <v>0</v>
      </c>
      <c r="K177" s="25">
        <v>7.3999999999999996E-2</v>
      </c>
      <c r="L177" s="24" t="s">
        <v>1457</v>
      </c>
      <c r="M177" s="23">
        <v>50</v>
      </c>
      <c r="N177" s="23">
        <v>1.2078425293999999</v>
      </c>
    </row>
    <row r="178" spans="1:14" x14ac:dyDescent="0.35">
      <c r="A178" s="22" t="s">
        <v>114</v>
      </c>
      <c r="B178" s="22" t="s">
        <v>294</v>
      </c>
      <c r="C178" s="22" t="s">
        <v>467</v>
      </c>
      <c r="D178" s="22" t="s">
        <v>468</v>
      </c>
      <c r="E178" s="25">
        <v>12.378</v>
      </c>
      <c r="F178" s="25">
        <v>3.3580000000000001</v>
      </c>
      <c r="G178" s="25">
        <v>0</v>
      </c>
      <c r="H178" s="26">
        <v>0</v>
      </c>
      <c r="I178" s="24" t="s">
        <v>1456</v>
      </c>
      <c r="J178" s="25">
        <v>0</v>
      </c>
      <c r="K178" s="25">
        <v>0.38100000000000001</v>
      </c>
      <c r="L178" s="24" t="s">
        <v>1456</v>
      </c>
      <c r="M178" s="23">
        <v>0</v>
      </c>
      <c r="N178" s="23">
        <v>1.4756795422</v>
      </c>
    </row>
    <row r="179" spans="1:14" x14ac:dyDescent="0.35">
      <c r="A179" s="22" t="s">
        <v>114</v>
      </c>
      <c r="B179" s="22" t="s">
        <v>294</v>
      </c>
      <c r="C179" s="22" t="s">
        <v>469</v>
      </c>
      <c r="D179" s="22" t="s">
        <v>470</v>
      </c>
      <c r="E179" s="25">
        <v>25.39</v>
      </c>
      <c r="F179" s="25">
        <v>4.2589360000000003</v>
      </c>
      <c r="G179" s="25">
        <v>0</v>
      </c>
      <c r="H179" s="26">
        <v>0</v>
      </c>
      <c r="I179" s="24" t="s">
        <v>1456</v>
      </c>
      <c r="J179" s="25">
        <v>0</v>
      </c>
      <c r="K179" s="25">
        <v>0.135544</v>
      </c>
      <c r="L179" s="24" t="s">
        <v>1457</v>
      </c>
      <c r="M179" s="23">
        <v>750</v>
      </c>
      <c r="N179" s="23">
        <v>1.7414266117999999</v>
      </c>
    </row>
    <row r="180" spans="1:14" x14ac:dyDescent="0.35">
      <c r="A180" s="22" t="s">
        <v>114</v>
      </c>
      <c r="B180" s="22" t="s">
        <v>294</v>
      </c>
      <c r="C180" s="22" t="s">
        <v>471</v>
      </c>
      <c r="D180" s="22" t="s">
        <v>472</v>
      </c>
      <c r="E180" s="25">
        <v>10.7242</v>
      </c>
      <c r="F180" s="25">
        <v>3.819</v>
      </c>
      <c r="G180" s="25">
        <v>0</v>
      </c>
      <c r="H180" s="26">
        <v>0</v>
      </c>
      <c r="I180" s="24" t="s">
        <v>1456</v>
      </c>
      <c r="J180" s="25">
        <v>0</v>
      </c>
      <c r="K180" s="25">
        <v>0.12709999999999999</v>
      </c>
      <c r="L180" s="24" t="s">
        <v>1456</v>
      </c>
      <c r="M180" s="23">
        <v>0</v>
      </c>
      <c r="N180" s="23">
        <v>1.7035519126000001</v>
      </c>
    </row>
    <row r="181" spans="1:14" x14ac:dyDescent="0.35">
      <c r="A181" s="22" t="s">
        <v>114</v>
      </c>
      <c r="B181" s="22" t="s">
        <v>294</v>
      </c>
      <c r="C181" s="22" t="s">
        <v>473</v>
      </c>
      <c r="D181" s="22" t="s">
        <v>474</v>
      </c>
      <c r="E181" s="25">
        <v>12.325100000000001</v>
      </c>
      <c r="F181" s="25">
        <v>3.5640999999999998</v>
      </c>
      <c r="G181" s="25">
        <v>0</v>
      </c>
      <c r="H181" s="26">
        <v>0</v>
      </c>
      <c r="I181" s="24" t="s">
        <v>1456</v>
      </c>
      <c r="J181" s="25">
        <v>0</v>
      </c>
      <c r="K181" s="25">
        <v>0.1037</v>
      </c>
      <c r="L181" s="24" t="s">
        <v>1456</v>
      </c>
      <c r="M181" s="23">
        <v>0</v>
      </c>
      <c r="N181" s="23">
        <v>1.5690370709999999</v>
      </c>
    </row>
    <row r="182" spans="1:14" x14ac:dyDescent="0.35">
      <c r="A182" s="22" t="s">
        <v>114</v>
      </c>
      <c r="B182" s="22" t="s">
        <v>294</v>
      </c>
      <c r="C182" s="22" t="s">
        <v>475</v>
      </c>
      <c r="D182" s="22" t="s">
        <v>476</v>
      </c>
      <c r="E182" s="25">
        <v>19.399899999999999</v>
      </c>
      <c r="F182" s="25">
        <v>3.5630999999999999</v>
      </c>
      <c r="G182" s="25">
        <v>0.11600000000000001</v>
      </c>
      <c r="H182" s="26">
        <v>0</v>
      </c>
      <c r="I182" s="24" t="s">
        <v>1456</v>
      </c>
      <c r="J182" s="25">
        <v>0</v>
      </c>
      <c r="K182" s="25">
        <v>2.69E-2</v>
      </c>
      <c r="L182" s="24" t="s">
        <v>1456</v>
      </c>
      <c r="M182" s="23">
        <v>0</v>
      </c>
      <c r="N182" s="23">
        <v>1.9158692067</v>
      </c>
    </row>
    <row r="183" spans="1:14" x14ac:dyDescent="0.35">
      <c r="A183" s="22" t="s">
        <v>114</v>
      </c>
      <c r="B183" s="22" t="s">
        <v>294</v>
      </c>
      <c r="C183" s="22" t="s">
        <v>477</v>
      </c>
      <c r="D183" s="22" t="s">
        <v>478</v>
      </c>
      <c r="E183" s="25">
        <v>12.769500000000001</v>
      </c>
      <c r="F183" s="25">
        <v>3.6587000000000001</v>
      </c>
      <c r="G183" s="25">
        <v>0</v>
      </c>
      <c r="H183" s="26">
        <v>0</v>
      </c>
      <c r="I183" s="24" t="s">
        <v>1456</v>
      </c>
      <c r="J183" s="25">
        <v>0</v>
      </c>
      <c r="K183" s="25">
        <v>3.7999999999999999E-2</v>
      </c>
      <c r="L183" s="24" t="s">
        <v>1456</v>
      </c>
      <c r="M183" s="23">
        <v>400</v>
      </c>
      <c r="N183" s="23">
        <v>1.24</v>
      </c>
    </row>
    <row r="184" spans="1:14" x14ac:dyDescent="0.35">
      <c r="A184" s="22" t="s">
        <v>114</v>
      </c>
      <c r="B184" s="22" t="s">
        <v>294</v>
      </c>
      <c r="C184" s="22" t="s">
        <v>479</v>
      </c>
      <c r="D184" s="22" t="s">
        <v>480</v>
      </c>
      <c r="E184" s="25">
        <v>17.127099999999999</v>
      </c>
      <c r="F184" s="25">
        <v>4.0130999999999997</v>
      </c>
      <c r="G184" s="25">
        <v>0</v>
      </c>
      <c r="H184" s="26">
        <v>0</v>
      </c>
      <c r="I184" s="24" t="s">
        <v>1456</v>
      </c>
      <c r="J184" s="25">
        <v>0</v>
      </c>
      <c r="K184" s="25">
        <v>0.41880000000000001</v>
      </c>
      <c r="L184" s="24" t="s">
        <v>1456</v>
      </c>
      <c r="M184" s="23">
        <v>0</v>
      </c>
      <c r="N184" s="23">
        <v>1.81</v>
      </c>
    </row>
    <row r="185" spans="1:14" x14ac:dyDescent="0.35">
      <c r="A185" s="22" t="s">
        <v>114</v>
      </c>
      <c r="B185" s="22" t="s">
        <v>294</v>
      </c>
      <c r="C185" s="22" t="s">
        <v>481</v>
      </c>
      <c r="D185" s="22" t="s">
        <v>482</v>
      </c>
      <c r="E185" s="25">
        <v>23.5</v>
      </c>
      <c r="F185" s="25">
        <v>4.5549999999999997</v>
      </c>
      <c r="G185" s="25">
        <v>0</v>
      </c>
      <c r="H185" s="26">
        <v>5000</v>
      </c>
      <c r="I185" s="24" t="s">
        <v>1456</v>
      </c>
      <c r="J185" s="25">
        <v>0</v>
      </c>
      <c r="K185" s="25">
        <v>0</v>
      </c>
      <c r="L185" s="24" t="s">
        <v>1457</v>
      </c>
      <c r="M185" s="23">
        <v>100</v>
      </c>
      <c r="N185" s="23">
        <v>2.0434782609000002</v>
      </c>
    </row>
    <row r="186" spans="1:14" x14ac:dyDescent="0.35">
      <c r="A186" s="22" t="s">
        <v>114</v>
      </c>
      <c r="B186" s="22" t="s">
        <v>294</v>
      </c>
      <c r="C186" s="22" t="s">
        <v>483</v>
      </c>
      <c r="D186" s="22" t="s">
        <v>484</v>
      </c>
      <c r="E186" s="25">
        <v>8.1799900000000001</v>
      </c>
      <c r="F186" s="25">
        <v>3.75</v>
      </c>
      <c r="G186" s="25">
        <v>0</v>
      </c>
      <c r="H186" s="26">
        <v>0</v>
      </c>
      <c r="I186" s="24" t="s">
        <v>1456</v>
      </c>
      <c r="J186" s="25">
        <v>0</v>
      </c>
      <c r="K186" s="25">
        <v>1.221E-2</v>
      </c>
      <c r="L186" s="24" t="s">
        <v>1456</v>
      </c>
      <c r="M186" s="23">
        <v>0</v>
      </c>
      <c r="N186" s="23">
        <v>1.0669561452</v>
      </c>
    </row>
    <row r="187" spans="1:14" x14ac:dyDescent="0.35">
      <c r="A187" s="22" t="s">
        <v>114</v>
      </c>
      <c r="B187" s="22" t="s">
        <v>294</v>
      </c>
      <c r="C187" s="22" t="s">
        <v>485</v>
      </c>
      <c r="D187" s="22" t="s">
        <v>486</v>
      </c>
      <c r="E187" s="25">
        <v>23.75</v>
      </c>
      <c r="F187" s="25">
        <v>3.75</v>
      </c>
      <c r="G187" s="25">
        <v>0</v>
      </c>
      <c r="H187" s="26">
        <v>0</v>
      </c>
      <c r="I187" s="24" t="s">
        <v>1456</v>
      </c>
      <c r="J187" s="25">
        <v>0</v>
      </c>
      <c r="K187" s="25">
        <v>0</v>
      </c>
      <c r="L187" s="24" t="s">
        <v>1457</v>
      </c>
      <c r="M187" s="23">
        <v>650</v>
      </c>
      <c r="N187" s="23">
        <v>2.2533206831000001</v>
      </c>
    </row>
    <row r="188" spans="1:14" x14ac:dyDescent="0.35">
      <c r="A188" s="22" t="s">
        <v>114</v>
      </c>
      <c r="B188" s="22" t="s">
        <v>294</v>
      </c>
      <c r="C188" s="22" t="s">
        <v>487</v>
      </c>
      <c r="D188" s="22" t="s">
        <v>488</v>
      </c>
      <c r="E188" s="25">
        <v>15.5503</v>
      </c>
      <c r="F188" s="25">
        <v>3.8624999999999998</v>
      </c>
      <c r="G188" s="25">
        <v>0</v>
      </c>
      <c r="H188" s="26">
        <v>0</v>
      </c>
      <c r="I188" s="24" t="s">
        <v>1456</v>
      </c>
      <c r="J188" s="25">
        <v>0</v>
      </c>
      <c r="K188" s="25">
        <v>0.31269999999999998</v>
      </c>
      <c r="L188" s="24" t="s">
        <v>1456</v>
      </c>
      <c r="M188" s="23">
        <v>0</v>
      </c>
      <c r="N188" s="23">
        <v>1.8294470588</v>
      </c>
    </row>
    <row r="189" spans="1:14" x14ac:dyDescent="0.35">
      <c r="A189" s="22" t="s">
        <v>114</v>
      </c>
      <c r="B189" s="22" t="s">
        <v>294</v>
      </c>
      <c r="C189" s="22" t="s">
        <v>489</v>
      </c>
      <c r="D189" s="22" t="s">
        <v>490</v>
      </c>
      <c r="E189" s="25">
        <v>17.223600000000001</v>
      </c>
      <c r="F189" s="25">
        <v>3.8212000000000002</v>
      </c>
      <c r="G189" s="25">
        <v>0</v>
      </c>
      <c r="H189" s="26">
        <v>0</v>
      </c>
      <c r="I189" s="24" t="s">
        <v>1456</v>
      </c>
      <c r="J189" s="25">
        <v>0</v>
      </c>
      <c r="K189" s="25">
        <v>0.1091</v>
      </c>
      <c r="L189" s="24" t="s">
        <v>1457</v>
      </c>
      <c r="M189" s="23">
        <v>500</v>
      </c>
      <c r="N189" s="23">
        <v>2.2325400529000001</v>
      </c>
    </row>
    <row r="190" spans="1:14" x14ac:dyDescent="0.35">
      <c r="A190" s="22" t="s">
        <v>114</v>
      </c>
      <c r="B190" s="22" t="s">
        <v>294</v>
      </c>
      <c r="C190" s="22" t="s">
        <v>491</v>
      </c>
      <c r="D190" s="22" t="s">
        <v>492</v>
      </c>
      <c r="E190" s="25">
        <v>21.1126</v>
      </c>
      <c r="F190" s="25">
        <v>3.8323</v>
      </c>
      <c r="G190" s="25">
        <v>0</v>
      </c>
      <c r="H190" s="26">
        <v>0</v>
      </c>
      <c r="I190" s="24" t="s">
        <v>1457</v>
      </c>
      <c r="J190" s="25">
        <v>21.949300000000001</v>
      </c>
      <c r="K190" s="25">
        <v>0.1542</v>
      </c>
      <c r="L190" s="24" t="s">
        <v>1456</v>
      </c>
      <c r="M190" s="23">
        <v>0</v>
      </c>
      <c r="N190" s="23">
        <v>2.3507287363999998</v>
      </c>
    </row>
    <row r="191" spans="1:14" x14ac:dyDescent="0.35">
      <c r="A191" s="22" t="s">
        <v>114</v>
      </c>
      <c r="B191" s="22" t="s">
        <v>294</v>
      </c>
      <c r="C191" s="22" t="s">
        <v>493</v>
      </c>
      <c r="D191" s="22" t="s">
        <v>494</v>
      </c>
      <c r="E191" s="25">
        <v>11.2407</v>
      </c>
      <c r="F191" s="25">
        <v>3.6858</v>
      </c>
      <c r="G191" s="25">
        <v>0</v>
      </c>
      <c r="H191" s="26">
        <v>0</v>
      </c>
      <c r="I191" s="24" t="s">
        <v>1456</v>
      </c>
      <c r="J191" s="25">
        <v>0</v>
      </c>
      <c r="K191" s="25">
        <v>0</v>
      </c>
      <c r="L191" s="24" t="s">
        <v>1456</v>
      </c>
      <c r="M191" s="23">
        <v>0</v>
      </c>
      <c r="N191" s="23">
        <v>1.4423913462</v>
      </c>
    </row>
    <row r="192" spans="1:14" x14ac:dyDescent="0.35">
      <c r="A192" s="22" t="s">
        <v>114</v>
      </c>
      <c r="B192" s="22" t="s">
        <v>294</v>
      </c>
      <c r="C192" s="22" t="s">
        <v>495</v>
      </c>
      <c r="D192" s="22" t="s">
        <v>496</v>
      </c>
      <c r="E192" s="25">
        <v>22.3736</v>
      </c>
      <c r="F192" s="25">
        <v>2.8571499999999999</v>
      </c>
      <c r="G192" s="25">
        <v>0</v>
      </c>
      <c r="H192" s="26">
        <v>0</v>
      </c>
      <c r="I192" s="24" t="s">
        <v>1456</v>
      </c>
      <c r="J192" s="25">
        <v>0</v>
      </c>
      <c r="K192" s="25">
        <v>0.49076999999999998</v>
      </c>
      <c r="L192" s="24" t="s">
        <v>1457</v>
      </c>
      <c r="M192" s="23">
        <v>1000</v>
      </c>
      <c r="N192" s="23">
        <v>1.9838445101</v>
      </c>
    </row>
    <row r="193" spans="1:14" x14ac:dyDescent="0.35">
      <c r="A193" s="22" t="s">
        <v>114</v>
      </c>
      <c r="B193" s="22" t="s">
        <v>294</v>
      </c>
      <c r="C193" s="22" t="s">
        <v>497</v>
      </c>
      <c r="D193" s="22" t="s">
        <v>498</v>
      </c>
      <c r="E193" s="25">
        <v>15.74</v>
      </c>
      <c r="F193" s="25">
        <v>3.7</v>
      </c>
      <c r="G193" s="25">
        <v>0</v>
      </c>
      <c r="H193" s="26">
        <v>0</v>
      </c>
      <c r="I193" s="24" t="s">
        <v>1456</v>
      </c>
      <c r="J193" s="25">
        <v>0</v>
      </c>
      <c r="K193" s="25">
        <v>0.28499999999999998</v>
      </c>
      <c r="L193" s="24" t="s">
        <v>1456</v>
      </c>
      <c r="M193" s="23">
        <v>0</v>
      </c>
      <c r="N193" s="23">
        <v>1.4821092279000001</v>
      </c>
    </row>
    <row r="194" spans="1:14" x14ac:dyDescent="0.35">
      <c r="A194" s="22" t="s">
        <v>114</v>
      </c>
      <c r="B194" s="22" t="s">
        <v>294</v>
      </c>
      <c r="C194" s="22" t="s">
        <v>499</v>
      </c>
      <c r="D194" s="22" t="s">
        <v>500</v>
      </c>
      <c r="E194" s="25">
        <v>9.5185999999999993</v>
      </c>
      <c r="F194" s="25">
        <v>3.8206000000000002</v>
      </c>
      <c r="G194" s="25">
        <v>0</v>
      </c>
      <c r="H194" s="26">
        <v>0</v>
      </c>
      <c r="I194" s="24" t="s">
        <v>1456</v>
      </c>
      <c r="J194" s="25">
        <v>0</v>
      </c>
      <c r="K194" s="25">
        <v>0.14899999999999999</v>
      </c>
      <c r="L194" s="24" t="s">
        <v>1456</v>
      </c>
      <c r="M194" s="23">
        <v>0</v>
      </c>
      <c r="N194" s="23">
        <v>1.4278899522999999</v>
      </c>
    </row>
    <row r="195" spans="1:14" x14ac:dyDescent="0.35">
      <c r="A195" s="22" t="s">
        <v>114</v>
      </c>
      <c r="B195" s="22" t="s">
        <v>294</v>
      </c>
      <c r="C195" s="22" t="s">
        <v>501</v>
      </c>
      <c r="D195" s="22" t="s">
        <v>502</v>
      </c>
      <c r="E195" s="25">
        <v>14.7296</v>
      </c>
      <c r="F195" s="25">
        <v>3.7524000000000002</v>
      </c>
      <c r="G195" s="25">
        <v>0</v>
      </c>
      <c r="H195" s="26">
        <v>0</v>
      </c>
      <c r="I195" s="24" t="s">
        <v>1456</v>
      </c>
      <c r="J195" s="25">
        <v>0</v>
      </c>
      <c r="K195" s="25">
        <v>4.7559999999999998E-2</v>
      </c>
      <c r="L195" s="24" t="s">
        <v>1456</v>
      </c>
      <c r="M195" s="23">
        <v>0</v>
      </c>
      <c r="N195" s="23">
        <v>1.6</v>
      </c>
    </row>
    <row r="196" spans="1:14" x14ac:dyDescent="0.35">
      <c r="A196" s="22" t="s">
        <v>114</v>
      </c>
      <c r="B196" s="22" t="s">
        <v>294</v>
      </c>
      <c r="C196" s="22" t="s">
        <v>503</v>
      </c>
      <c r="D196" s="22" t="s">
        <v>504</v>
      </c>
      <c r="E196" s="25">
        <v>16.203499999999998</v>
      </c>
      <c r="F196" s="25">
        <v>3.8460999999999999</v>
      </c>
      <c r="G196" s="25">
        <v>0</v>
      </c>
      <c r="H196" s="26">
        <v>64914</v>
      </c>
      <c r="I196" s="24" t="s">
        <v>1456</v>
      </c>
      <c r="J196" s="25">
        <v>0</v>
      </c>
      <c r="K196" s="25">
        <v>0.56169999999999998</v>
      </c>
      <c r="L196" s="24" t="s">
        <v>1457</v>
      </c>
      <c r="M196" s="23">
        <v>50</v>
      </c>
      <c r="N196" s="23">
        <v>1.6629719716</v>
      </c>
    </row>
    <row r="197" spans="1:14" x14ac:dyDescent="0.35">
      <c r="A197" s="22" t="s">
        <v>114</v>
      </c>
      <c r="B197" s="22" t="s">
        <v>294</v>
      </c>
      <c r="C197" s="22" t="s">
        <v>505</v>
      </c>
      <c r="D197" s="22" t="s">
        <v>506</v>
      </c>
      <c r="E197" s="25">
        <v>9.8984000000000005</v>
      </c>
      <c r="F197" s="25">
        <v>3.7210000000000001</v>
      </c>
      <c r="G197" s="25">
        <v>0</v>
      </c>
      <c r="H197" s="26">
        <v>0</v>
      </c>
      <c r="I197" s="24" t="s">
        <v>1456</v>
      </c>
      <c r="J197" s="25">
        <v>0</v>
      </c>
      <c r="K197" s="25">
        <v>0.22389999999999999</v>
      </c>
      <c r="L197" s="24" t="s">
        <v>1457</v>
      </c>
      <c r="M197" s="23">
        <v>356</v>
      </c>
      <c r="N197" s="23">
        <v>1.69</v>
      </c>
    </row>
    <row r="198" spans="1:14" x14ac:dyDescent="0.35">
      <c r="A198" s="22" t="s">
        <v>114</v>
      </c>
      <c r="B198" s="22" t="s">
        <v>507</v>
      </c>
      <c r="C198" s="22" t="s">
        <v>508</v>
      </c>
      <c r="D198" s="22" t="s">
        <v>509</v>
      </c>
      <c r="E198" s="25">
        <v>21.4</v>
      </c>
      <c r="F198" s="25">
        <v>2.96556</v>
      </c>
      <c r="G198" s="25">
        <v>0</v>
      </c>
      <c r="H198" s="26">
        <v>0</v>
      </c>
      <c r="I198" s="24" t="s">
        <v>1456</v>
      </c>
      <c r="J198" s="25">
        <v>0</v>
      </c>
      <c r="K198" s="25">
        <v>3.6857800000000003E-2</v>
      </c>
      <c r="L198" s="24" t="s">
        <v>1456</v>
      </c>
      <c r="M198" s="23">
        <v>0</v>
      </c>
      <c r="N198" s="23">
        <v>1.6212121211999999</v>
      </c>
    </row>
    <row r="199" spans="1:14" x14ac:dyDescent="0.35">
      <c r="A199" s="22" t="s">
        <v>114</v>
      </c>
      <c r="B199" s="22" t="s">
        <v>507</v>
      </c>
      <c r="C199" s="22" t="s">
        <v>510</v>
      </c>
      <c r="D199" s="22" t="s">
        <v>511</v>
      </c>
      <c r="E199" s="25">
        <v>10.0245</v>
      </c>
      <c r="F199" s="25">
        <v>4.0093519999999998</v>
      </c>
      <c r="G199" s="25">
        <v>0</v>
      </c>
      <c r="H199" s="26">
        <v>0</v>
      </c>
      <c r="I199" s="24" t="s">
        <v>1456</v>
      </c>
      <c r="J199" s="25">
        <v>0</v>
      </c>
      <c r="K199" s="25">
        <v>0</v>
      </c>
      <c r="L199" s="24" t="s">
        <v>1457</v>
      </c>
      <c r="M199" s="23">
        <v>850</v>
      </c>
      <c r="N199" s="23">
        <v>1.9951238928999999</v>
      </c>
    </row>
    <row r="200" spans="1:14" x14ac:dyDescent="0.35">
      <c r="A200" s="22" t="s">
        <v>114</v>
      </c>
      <c r="B200" s="22" t="s">
        <v>507</v>
      </c>
      <c r="C200" s="22" t="s">
        <v>512</v>
      </c>
      <c r="D200" s="22" t="s">
        <v>513</v>
      </c>
      <c r="E200" s="25">
        <v>18.472999999999999</v>
      </c>
      <c r="F200" s="25">
        <v>3.8509000000000002</v>
      </c>
      <c r="G200" s="25">
        <v>0</v>
      </c>
      <c r="H200" s="26">
        <v>0</v>
      </c>
      <c r="I200" s="24" t="s">
        <v>1456</v>
      </c>
      <c r="J200" s="25">
        <v>0</v>
      </c>
      <c r="K200" s="25">
        <v>6.1890000000000001E-2</v>
      </c>
      <c r="L200" s="24" t="s">
        <v>1456</v>
      </c>
      <c r="M200" s="23">
        <v>0</v>
      </c>
      <c r="N200" s="23">
        <v>1.6410962554999999</v>
      </c>
    </row>
    <row r="201" spans="1:14" x14ac:dyDescent="0.35">
      <c r="A201" s="22" t="s">
        <v>114</v>
      </c>
      <c r="B201" s="22" t="s">
        <v>507</v>
      </c>
      <c r="C201" s="22" t="s">
        <v>514</v>
      </c>
      <c r="D201" s="22" t="s">
        <v>515</v>
      </c>
      <c r="E201" s="25">
        <v>19.370819999999998</v>
      </c>
      <c r="F201" s="25">
        <v>3.7521599999999999</v>
      </c>
      <c r="G201" s="25">
        <v>0</v>
      </c>
      <c r="H201" s="26">
        <v>0</v>
      </c>
      <c r="I201" s="24" t="s">
        <v>1456</v>
      </c>
      <c r="J201" s="25">
        <v>0</v>
      </c>
      <c r="K201" s="25">
        <v>12.8329</v>
      </c>
      <c r="L201" s="24" t="s">
        <v>1457</v>
      </c>
      <c r="M201" s="23">
        <v>850</v>
      </c>
      <c r="N201" s="23">
        <v>1.0785054117999999</v>
      </c>
    </row>
    <row r="202" spans="1:14" x14ac:dyDescent="0.35">
      <c r="A202" s="22" t="s">
        <v>114</v>
      </c>
      <c r="B202" s="22" t="s">
        <v>507</v>
      </c>
      <c r="C202" s="22" t="s">
        <v>516</v>
      </c>
      <c r="D202" s="22" t="s">
        <v>517</v>
      </c>
      <c r="E202" s="25">
        <v>12.087</v>
      </c>
      <c r="F202" s="25">
        <v>3.7120000000000002</v>
      </c>
      <c r="G202" s="25">
        <v>0</v>
      </c>
      <c r="H202" s="26">
        <v>0</v>
      </c>
      <c r="I202" s="24" t="s">
        <v>1456</v>
      </c>
      <c r="J202" s="25">
        <v>0</v>
      </c>
      <c r="K202" s="25">
        <v>0.23100000000000001</v>
      </c>
      <c r="L202" s="24" t="s">
        <v>1457</v>
      </c>
      <c r="M202" s="23">
        <v>200</v>
      </c>
      <c r="N202" s="23">
        <v>1</v>
      </c>
    </row>
    <row r="203" spans="1:14" x14ac:dyDescent="0.35">
      <c r="A203" s="22" t="s">
        <v>114</v>
      </c>
      <c r="B203" s="22" t="s">
        <v>507</v>
      </c>
      <c r="C203" s="22" t="s">
        <v>518</v>
      </c>
      <c r="D203" s="22" t="s">
        <v>519</v>
      </c>
      <c r="E203" s="25">
        <v>11.108363000000001</v>
      </c>
      <c r="F203" s="25">
        <v>3.7386620000000002</v>
      </c>
      <c r="G203" s="25">
        <v>0</v>
      </c>
      <c r="H203" s="26">
        <v>0</v>
      </c>
      <c r="I203" s="24" t="s">
        <v>1456</v>
      </c>
      <c r="J203" s="25">
        <v>0</v>
      </c>
      <c r="K203" s="25">
        <v>0.38760499999999998</v>
      </c>
      <c r="L203" s="24" t="s">
        <v>1457</v>
      </c>
      <c r="M203" s="23">
        <v>500</v>
      </c>
      <c r="N203" s="23">
        <v>0.89907376900000002</v>
      </c>
    </row>
    <row r="204" spans="1:14" x14ac:dyDescent="0.35">
      <c r="A204" s="22" t="s">
        <v>114</v>
      </c>
      <c r="B204" s="22" t="s">
        <v>507</v>
      </c>
      <c r="C204" s="22" t="s">
        <v>1647</v>
      </c>
      <c r="D204" s="22" t="s">
        <v>1648</v>
      </c>
      <c r="E204" s="25">
        <v>12.68</v>
      </c>
      <c r="F204" s="25">
        <v>4.07</v>
      </c>
      <c r="G204" s="25">
        <v>0</v>
      </c>
      <c r="H204" s="26">
        <v>2000</v>
      </c>
      <c r="I204" s="24" t="s">
        <v>1456</v>
      </c>
      <c r="J204" s="25">
        <v>0</v>
      </c>
      <c r="K204" s="25">
        <v>0.26650000000000001</v>
      </c>
      <c r="L204" s="24" t="s">
        <v>1457</v>
      </c>
      <c r="M204" s="23">
        <v>200</v>
      </c>
      <c r="N204" s="23">
        <v>1</v>
      </c>
    </row>
    <row r="205" spans="1:14" x14ac:dyDescent="0.35">
      <c r="A205" s="22" t="s">
        <v>114</v>
      </c>
      <c r="B205" s="22" t="s">
        <v>507</v>
      </c>
      <c r="C205" s="22" t="s">
        <v>520</v>
      </c>
      <c r="D205" s="22" t="s">
        <v>521</v>
      </c>
      <c r="E205" s="25">
        <v>8.2985000000000007</v>
      </c>
      <c r="F205" s="25">
        <v>4.0091999999999999</v>
      </c>
      <c r="G205" s="25">
        <v>0</v>
      </c>
      <c r="H205" s="26">
        <v>0</v>
      </c>
      <c r="I205" s="24" t="s">
        <v>1456</v>
      </c>
      <c r="J205" s="25">
        <v>0</v>
      </c>
      <c r="K205" s="25">
        <v>0.10571999999999999</v>
      </c>
      <c r="L205" s="24" t="s">
        <v>1457</v>
      </c>
      <c r="M205" s="23">
        <v>1000</v>
      </c>
      <c r="N205" s="23">
        <v>1.4521068103999999</v>
      </c>
    </row>
    <row r="206" spans="1:14" x14ac:dyDescent="0.35">
      <c r="A206" s="22" t="s">
        <v>114</v>
      </c>
      <c r="B206" s="22" t="s">
        <v>507</v>
      </c>
      <c r="C206" s="22" t="s">
        <v>522</v>
      </c>
      <c r="D206" s="22" t="s">
        <v>523</v>
      </c>
      <c r="E206" s="25">
        <v>11.305</v>
      </c>
      <c r="F206" s="25">
        <v>4.3785999999999996</v>
      </c>
      <c r="G206" s="25">
        <v>0</v>
      </c>
      <c r="H206" s="26">
        <v>0</v>
      </c>
      <c r="I206" s="24" t="s">
        <v>1456</v>
      </c>
      <c r="J206" s="25">
        <v>0</v>
      </c>
      <c r="K206" s="25">
        <v>0.14860000000000001</v>
      </c>
      <c r="L206" s="24" t="s">
        <v>1457</v>
      </c>
      <c r="M206" s="23">
        <v>500</v>
      </c>
      <c r="N206" s="23">
        <v>1</v>
      </c>
    </row>
    <row r="207" spans="1:14" x14ac:dyDescent="0.35">
      <c r="A207" s="22" t="s">
        <v>114</v>
      </c>
      <c r="B207" s="22" t="s">
        <v>507</v>
      </c>
      <c r="C207" s="22" t="s">
        <v>524</v>
      </c>
      <c r="D207" s="22" t="s">
        <v>525</v>
      </c>
      <c r="E207" s="25">
        <v>7.9130000000000003</v>
      </c>
      <c r="F207" s="25">
        <v>3.601</v>
      </c>
      <c r="G207" s="25">
        <v>0</v>
      </c>
      <c r="H207" s="26">
        <v>0</v>
      </c>
      <c r="I207" s="24" t="s">
        <v>1456</v>
      </c>
      <c r="J207" s="25">
        <v>0</v>
      </c>
      <c r="K207" s="25">
        <v>0</v>
      </c>
      <c r="L207" s="24" t="s">
        <v>1457</v>
      </c>
      <c r="M207" s="23">
        <v>400</v>
      </c>
      <c r="N207" s="23">
        <v>1</v>
      </c>
    </row>
    <row r="208" spans="1:14" x14ac:dyDescent="0.35">
      <c r="A208" s="22" t="s">
        <v>114</v>
      </c>
      <c r="B208" s="22" t="s">
        <v>507</v>
      </c>
      <c r="C208" s="22" t="s">
        <v>526</v>
      </c>
      <c r="D208" s="22" t="s">
        <v>527</v>
      </c>
      <c r="E208" s="25">
        <v>9.4095721999999995</v>
      </c>
      <c r="F208" s="25">
        <v>3.8719000000000001</v>
      </c>
      <c r="G208" s="25">
        <v>0</v>
      </c>
      <c r="H208" s="26">
        <v>0</v>
      </c>
      <c r="I208" s="24" t="s">
        <v>1456</v>
      </c>
      <c r="J208" s="25">
        <v>0</v>
      </c>
      <c r="K208" s="25">
        <v>0</v>
      </c>
      <c r="L208" s="24" t="s">
        <v>1457</v>
      </c>
      <c r="M208" s="23">
        <v>853</v>
      </c>
      <c r="N208" s="23">
        <v>1.022779587</v>
      </c>
    </row>
    <row r="209" spans="1:14" x14ac:dyDescent="0.35">
      <c r="A209" s="22" t="s">
        <v>114</v>
      </c>
      <c r="B209" s="22" t="s">
        <v>507</v>
      </c>
      <c r="C209" s="22" t="s">
        <v>528</v>
      </c>
      <c r="D209" s="22" t="s">
        <v>529</v>
      </c>
      <c r="E209" s="25">
        <v>28.5</v>
      </c>
      <c r="F209" s="25">
        <v>3.67</v>
      </c>
      <c r="G209" s="25">
        <v>0</v>
      </c>
      <c r="H209" s="26">
        <v>0</v>
      </c>
      <c r="I209" s="24" t="s">
        <v>1456</v>
      </c>
      <c r="J209" s="25">
        <v>0</v>
      </c>
      <c r="K209" s="25">
        <v>0.44600000000000001</v>
      </c>
      <c r="L209" s="24" t="s">
        <v>1457</v>
      </c>
      <c r="M209" s="23">
        <v>500</v>
      </c>
      <c r="N209" s="23">
        <v>2.3690773066999999</v>
      </c>
    </row>
    <row r="210" spans="1:14" x14ac:dyDescent="0.35">
      <c r="A210" s="22" t="s">
        <v>114</v>
      </c>
      <c r="B210" s="22" t="s">
        <v>507</v>
      </c>
      <c r="C210" s="22" t="s">
        <v>530</v>
      </c>
      <c r="D210" s="22" t="s">
        <v>531</v>
      </c>
      <c r="E210" s="25">
        <v>11.545999999999999</v>
      </c>
      <c r="F210" s="25">
        <v>3.7793000000000001</v>
      </c>
      <c r="G210" s="25">
        <v>0</v>
      </c>
      <c r="H210" s="26">
        <v>0</v>
      </c>
      <c r="I210" s="24" t="s">
        <v>1456</v>
      </c>
      <c r="J210" s="25">
        <v>0</v>
      </c>
      <c r="K210" s="25">
        <v>0.43940000000000001</v>
      </c>
      <c r="L210" s="24" t="s">
        <v>1457</v>
      </c>
      <c r="M210" s="23">
        <v>500</v>
      </c>
      <c r="N210" s="23">
        <v>1.1787887450000001</v>
      </c>
    </row>
    <row r="211" spans="1:14" x14ac:dyDescent="0.35">
      <c r="A211" s="22" t="s">
        <v>114</v>
      </c>
      <c r="B211" s="22" t="s">
        <v>507</v>
      </c>
      <c r="C211" s="22" t="s">
        <v>532</v>
      </c>
      <c r="D211" s="22" t="s">
        <v>533</v>
      </c>
      <c r="E211" s="25">
        <v>8.0739999999999998</v>
      </c>
      <c r="F211" s="25">
        <v>3.95</v>
      </c>
      <c r="G211" s="25">
        <v>0</v>
      </c>
      <c r="H211" s="26">
        <v>0</v>
      </c>
      <c r="I211" s="24" t="s">
        <v>1456</v>
      </c>
      <c r="J211" s="25">
        <v>0</v>
      </c>
      <c r="K211" s="25">
        <v>0</v>
      </c>
      <c r="L211" s="24" t="s">
        <v>1456</v>
      </c>
      <c r="M211" s="23">
        <v>0</v>
      </c>
      <c r="N211" s="23">
        <v>1.1251393534</v>
      </c>
    </row>
    <row r="212" spans="1:14" x14ac:dyDescent="0.35">
      <c r="A212" s="22" t="s">
        <v>114</v>
      </c>
      <c r="B212" s="22" t="s">
        <v>507</v>
      </c>
      <c r="C212" s="22" t="s">
        <v>534</v>
      </c>
      <c r="D212" s="22" t="s">
        <v>535</v>
      </c>
      <c r="E212" s="25">
        <v>17.812100000000001</v>
      </c>
      <c r="F212" s="25">
        <v>3.9746000000000001</v>
      </c>
      <c r="G212" s="25">
        <v>0</v>
      </c>
      <c r="H212" s="26">
        <v>0</v>
      </c>
      <c r="I212" s="24" t="s">
        <v>1456</v>
      </c>
      <c r="J212" s="25">
        <v>0</v>
      </c>
      <c r="K212" s="25">
        <v>0.11024</v>
      </c>
      <c r="L212" s="24" t="s">
        <v>1457</v>
      </c>
      <c r="M212" s="23">
        <v>300</v>
      </c>
      <c r="N212" s="23">
        <v>1.7982030185</v>
      </c>
    </row>
    <row r="213" spans="1:14" x14ac:dyDescent="0.35">
      <c r="A213" s="22" t="s">
        <v>114</v>
      </c>
      <c r="B213" s="22" t="s">
        <v>507</v>
      </c>
      <c r="C213" s="22" t="s">
        <v>536</v>
      </c>
      <c r="D213" s="22" t="s">
        <v>537</v>
      </c>
      <c r="E213" s="25">
        <v>12.5915</v>
      </c>
      <c r="F213" s="25">
        <v>3.8370000000000002</v>
      </c>
      <c r="G213" s="25">
        <v>0</v>
      </c>
      <c r="H213" s="26">
        <v>0</v>
      </c>
      <c r="I213" s="24" t="s">
        <v>1456</v>
      </c>
      <c r="J213" s="25">
        <v>0</v>
      </c>
      <c r="K213" s="25">
        <v>0.21690000000000001</v>
      </c>
      <c r="L213" s="24" t="s">
        <v>1457</v>
      </c>
      <c r="M213" s="23">
        <v>625</v>
      </c>
      <c r="N213" s="23">
        <v>1.3018103243000001</v>
      </c>
    </row>
    <row r="214" spans="1:14" x14ac:dyDescent="0.35">
      <c r="A214" s="22" t="s">
        <v>114</v>
      </c>
      <c r="B214" s="22" t="s">
        <v>507</v>
      </c>
      <c r="C214" s="22" t="s">
        <v>538</v>
      </c>
      <c r="D214" s="22" t="s">
        <v>539</v>
      </c>
      <c r="E214" s="25">
        <v>17.11</v>
      </c>
      <c r="F214" s="25">
        <v>3.72</v>
      </c>
      <c r="G214" s="25">
        <v>0</v>
      </c>
      <c r="H214" s="26">
        <v>0</v>
      </c>
      <c r="I214" s="24" t="s">
        <v>1456</v>
      </c>
      <c r="J214" s="25">
        <v>0</v>
      </c>
      <c r="K214" s="25">
        <v>3.73E-2</v>
      </c>
      <c r="L214" s="24" t="s">
        <v>1457</v>
      </c>
      <c r="M214" s="23">
        <v>70</v>
      </c>
      <c r="N214" s="23">
        <v>1.2713344181999999</v>
      </c>
    </row>
    <row r="215" spans="1:14" x14ac:dyDescent="0.35">
      <c r="A215" s="22" t="s">
        <v>114</v>
      </c>
      <c r="B215" s="22" t="s">
        <v>507</v>
      </c>
      <c r="C215" s="22" t="s">
        <v>540</v>
      </c>
      <c r="D215" s="22" t="s">
        <v>541</v>
      </c>
      <c r="E215" s="25">
        <v>11.502000000000001</v>
      </c>
      <c r="F215" s="25">
        <v>3.88</v>
      </c>
      <c r="G215" s="25">
        <v>0</v>
      </c>
      <c r="H215" s="26">
        <v>0</v>
      </c>
      <c r="I215" s="24" t="s">
        <v>1456</v>
      </c>
      <c r="J215" s="25">
        <v>0</v>
      </c>
      <c r="K215" s="25">
        <v>0.25</v>
      </c>
      <c r="L215" s="24" t="s">
        <v>1457</v>
      </c>
      <c r="M215" s="23">
        <v>480</v>
      </c>
      <c r="N215" s="23">
        <v>1</v>
      </c>
    </row>
    <row r="216" spans="1:14" x14ac:dyDescent="0.35">
      <c r="A216" s="22" t="s">
        <v>114</v>
      </c>
      <c r="B216" s="22" t="s">
        <v>507</v>
      </c>
      <c r="C216" s="22" t="s">
        <v>542</v>
      </c>
      <c r="D216" s="22" t="s">
        <v>543</v>
      </c>
      <c r="E216" s="25">
        <v>15.769</v>
      </c>
      <c r="F216" s="25">
        <v>3.8969999999999998</v>
      </c>
      <c r="G216" s="25">
        <v>0</v>
      </c>
      <c r="H216" s="26">
        <v>0</v>
      </c>
      <c r="I216" s="24" t="s">
        <v>1456</v>
      </c>
      <c r="J216" s="25">
        <v>0</v>
      </c>
      <c r="K216" s="25">
        <v>9.4E-2</v>
      </c>
      <c r="L216" s="24" t="s">
        <v>1457</v>
      </c>
      <c r="M216" s="23">
        <v>300</v>
      </c>
      <c r="N216" s="23">
        <v>1.1412752406</v>
      </c>
    </row>
    <row r="217" spans="1:14" x14ac:dyDescent="0.35">
      <c r="A217" s="22" t="s">
        <v>114</v>
      </c>
      <c r="B217" s="22" t="s">
        <v>507</v>
      </c>
      <c r="C217" s="22" t="s">
        <v>544</v>
      </c>
      <c r="D217" s="22" t="s">
        <v>545</v>
      </c>
      <c r="E217" s="25">
        <v>8.9</v>
      </c>
      <c r="F217" s="25">
        <v>3.6787000000000001</v>
      </c>
      <c r="G217" s="25">
        <v>0</v>
      </c>
      <c r="H217" s="26">
        <v>0</v>
      </c>
      <c r="I217" s="24" t="s">
        <v>1456</v>
      </c>
      <c r="J217" s="25">
        <v>0</v>
      </c>
      <c r="K217" s="25">
        <v>0.25990000000000002</v>
      </c>
      <c r="L217" s="24" t="s">
        <v>1457</v>
      </c>
      <c r="M217" s="23">
        <v>1072</v>
      </c>
      <c r="N217" s="23">
        <v>0.74230381079999996</v>
      </c>
    </row>
    <row r="218" spans="1:14" x14ac:dyDescent="0.35">
      <c r="A218" s="22" t="s">
        <v>114</v>
      </c>
      <c r="B218" s="22" t="s">
        <v>507</v>
      </c>
      <c r="C218" s="22" t="s">
        <v>546</v>
      </c>
      <c r="D218" s="22" t="s">
        <v>547</v>
      </c>
      <c r="E218" s="25">
        <v>20.891639999999999</v>
      </c>
      <c r="F218" s="25">
        <v>4.0148900000000003</v>
      </c>
      <c r="G218" s="25">
        <v>0</v>
      </c>
      <c r="H218" s="26">
        <v>0</v>
      </c>
      <c r="I218" s="24" t="s">
        <v>1456</v>
      </c>
      <c r="J218" s="25">
        <v>0</v>
      </c>
      <c r="K218" s="25">
        <v>0.15825</v>
      </c>
      <c r="L218" s="24" t="s">
        <v>1457</v>
      </c>
      <c r="M218" s="23">
        <v>600</v>
      </c>
      <c r="N218" s="23">
        <v>1.5837030119</v>
      </c>
    </row>
    <row r="219" spans="1:14" x14ac:dyDescent="0.35">
      <c r="A219" s="22" t="s">
        <v>114</v>
      </c>
      <c r="B219" s="22" t="s">
        <v>507</v>
      </c>
      <c r="C219" s="22" t="s">
        <v>548</v>
      </c>
      <c r="D219" s="22" t="s">
        <v>549</v>
      </c>
      <c r="E219" s="25">
        <v>19.345300000000002</v>
      </c>
      <c r="F219" s="25">
        <v>3.7090999999999998</v>
      </c>
      <c r="G219" s="25">
        <v>0.35099999999999998</v>
      </c>
      <c r="H219" s="26">
        <v>0</v>
      </c>
      <c r="I219" s="24" t="s">
        <v>1456</v>
      </c>
      <c r="J219" s="25">
        <v>0</v>
      </c>
      <c r="K219" s="25">
        <v>0.39300000000000002</v>
      </c>
      <c r="L219" s="24" t="s">
        <v>1457</v>
      </c>
      <c r="M219" s="23">
        <v>500</v>
      </c>
      <c r="N219" s="23">
        <v>1.9</v>
      </c>
    </row>
    <row r="220" spans="1:14" x14ac:dyDescent="0.35">
      <c r="A220" s="22" t="s">
        <v>114</v>
      </c>
      <c r="B220" s="22" t="s">
        <v>507</v>
      </c>
      <c r="C220" s="22" t="s">
        <v>550</v>
      </c>
      <c r="D220" s="22" t="s">
        <v>551</v>
      </c>
      <c r="E220" s="25">
        <v>8.9570000000000007</v>
      </c>
      <c r="F220" s="25">
        <v>3.8119999999999998</v>
      </c>
      <c r="G220" s="25">
        <v>0</v>
      </c>
      <c r="H220" s="26">
        <v>0</v>
      </c>
      <c r="I220" s="24" t="s">
        <v>1456</v>
      </c>
      <c r="J220" s="25">
        <v>0</v>
      </c>
      <c r="K220" s="25">
        <v>6.3E-2</v>
      </c>
      <c r="L220" s="24" t="s">
        <v>1456</v>
      </c>
      <c r="M220" s="23">
        <v>0</v>
      </c>
      <c r="N220" s="23">
        <v>1</v>
      </c>
    </row>
    <row r="221" spans="1:14" x14ac:dyDescent="0.35">
      <c r="A221" s="22" t="s">
        <v>114</v>
      </c>
      <c r="B221" s="22" t="s">
        <v>507</v>
      </c>
      <c r="C221" s="22" t="s">
        <v>552</v>
      </c>
      <c r="D221" s="22" t="s">
        <v>553</v>
      </c>
      <c r="E221" s="25">
        <v>18</v>
      </c>
      <c r="F221" s="25">
        <v>3.7929499999999998</v>
      </c>
      <c r="G221" s="25">
        <v>0</v>
      </c>
      <c r="H221" s="26">
        <v>0</v>
      </c>
      <c r="I221" s="24" t="s">
        <v>1456</v>
      </c>
      <c r="J221" s="25">
        <v>0</v>
      </c>
      <c r="K221" s="25">
        <v>0.56437999999999999</v>
      </c>
      <c r="L221" s="24" t="s">
        <v>1457</v>
      </c>
      <c r="M221" s="23">
        <v>750</v>
      </c>
      <c r="N221" s="23">
        <v>2</v>
      </c>
    </row>
    <row r="222" spans="1:14" x14ac:dyDescent="0.35">
      <c r="A222" s="22" t="s">
        <v>114</v>
      </c>
      <c r="B222" s="22" t="s">
        <v>507</v>
      </c>
      <c r="C222" s="22" t="s">
        <v>554</v>
      </c>
      <c r="D222" s="22" t="s">
        <v>555</v>
      </c>
      <c r="E222" s="25">
        <v>24.234500000000001</v>
      </c>
      <c r="F222" s="25">
        <v>3.9047000000000001</v>
      </c>
      <c r="G222" s="25">
        <v>0</v>
      </c>
      <c r="H222" s="26">
        <v>0</v>
      </c>
      <c r="I222" s="24" t="s">
        <v>1456</v>
      </c>
      <c r="J222" s="25">
        <v>0</v>
      </c>
      <c r="K222" s="25">
        <v>1.1534</v>
      </c>
      <c r="L222" s="24" t="s">
        <v>1457</v>
      </c>
      <c r="M222" s="23">
        <v>700</v>
      </c>
      <c r="N222" s="23">
        <v>2.0650766057999999</v>
      </c>
    </row>
    <row r="223" spans="1:14" x14ac:dyDescent="0.35">
      <c r="A223" s="22" t="s">
        <v>114</v>
      </c>
      <c r="B223" s="22" t="s">
        <v>507</v>
      </c>
      <c r="C223" s="22" t="s">
        <v>556</v>
      </c>
      <c r="D223" s="22" t="s">
        <v>557</v>
      </c>
      <c r="E223" s="25">
        <v>19.238700000000001</v>
      </c>
      <c r="F223" s="25">
        <v>3.7389999999999999</v>
      </c>
      <c r="G223" s="25">
        <v>0</v>
      </c>
      <c r="H223" s="26">
        <v>0</v>
      </c>
      <c r="I223" s="24" t="s">
        <v>1456</v>
      </c>
      <c r="J223" s="25">
        <v>0</v>
      </c>
      <c r="K223" s="25">
        <v>0.36249999999999999</v>
      </c>
      <c r="L223" s="24" t="s">
        <v>1457</v>
      </c>
      <c r="M223" s="23">
        <v>300</v>
      </c>
      <c r="N223" s="23">
        <v>2.64</v>
      </c>
    </row>
    <row r="224" spans="1:14" x14ac:dyDescent="0.35">
      <c r="A224" s="22" t="s">
        <v>114</v>
      </c>
      <c r="B224" s="22" t="s">
        <v>507</v>
      </c>
      <c r="C224" s="22" t="s">
        <v>558</v>
      </c>
      <c r="D224" s="22" t="s">
        <v>559</v>
      </c>
      <c r="E224" s="25">
        <v>10.587999999999999</v>
      </c>
      <c r="F224" s="25">
        <v>3.9005000000000001</v>
      </c>
      <c r="G224" s="25">
        <v>0</v>
      </c>
      <c r="H224" s="26">
        <v>0</v>
      </c>
      <c r="I224" s="24" t="s">
        <v>1456</v>
      </c>
      <c r="J224" s="25">
        <v>0</v>
      </c>
      <c r="K224" s="25">
        <v>0.21410000000000001</v>
      </c>
      <c r="L224" s="24" t="s">
        <v>1456</v>
      </c>
      <c r="M224" s="23">
        <v>0</v>
      </c>
      <c r="N224" s="23">
        <v>1</v>
      </c>
    </row>
    <row r="225" spans="1:14" x14ac:dyDescent="0.35">
      <c r="A225" s="22" t="s">
        <v>114</v>
      </c>
      <c r="B225" s="22" t="s">
        <v>507</v>
      </c>
      <c r="C225" s="22" t="s">
        <v>560</v>
      </c>
      <c r="D225" s="22" t="s">
        <v>561</v>
      </c>
      <c r="E225" s="25">
        <v>13.444000000000001</v>
      </c>
      <c r="F225" s="25">
        <v>3.55</v>
      </c>
      <c r="G225" s="25">
        <v>0</v>
      </c>
      <c r="H225" s="26">
        <v>0</v>
      </c>
      <c r="I225" s="24" t="s">
        <v>1456</v>
      </c>
      <c r="J225" s="25">
        <v>0</v>
      </c>
      <c r="K225" s="25">
        <v>0.40500000000000003</v>
      </c>
      <c r="L225" s="24" t="s">
        <v>1456</v>
      </c>
      <c r="M225" s="23">
        <v>0</v>
      </c>
      <c r="N225" s="23">
        <v>1.563437609</v>
      </c>
    </row>
    <row r="226" spans="1:14" x14ac:dyDescent="0.35">
      <c r="A226" s="22" t="s">
        <v>114</v>
      </c>
      <c r="B226" s="22" t="s">
        <v>507</v>
      </c>
      <c r="C226" s="22" t="s">
        <v>562</v>
      </c>
      <c r="D226" s="22" t="s">
        <v>563</v>
      </c>
      <c r="E226" s="25">
        <v>10.175000000000001</v>
      </c>
      <c r="F226" s="25">
        <v>3.8889999999999998</v>
      </c>
      <c r="G226" s="25">
        <v>7.5999999999999998E-2</v>
      </c>
      <c r="H226" s="26">
        <v>5500</v>
      </c>
      <c r="I226" s="24" t="s">
        <v>1456</v>
      </c>
      <c r="J226" s="25">
        <v>0</v>
      </c>
      <c r="K226" s="25">
        <v>0.23200000000000001</v>
      </c>
      <c r="L226" s="24" t="s">
        <v>1457</v>
      </c>
      <c r="M226" s="23">
        <v>450</v>
      </c>
      <c r="N226" s="23">
        <v>1</v>
      </c>
    </row>
    <row r="227" spans="1:14" x14ac:dyDescent="0.35">
      <c r="A227" s="22" t="s">
        <v>114</v>
      </c>
      <c r="B227" s="22" t="s">
        <v>507</v>
      </c>
      <c r="C227" s="22" t="s">
        <v>564</v>
      </c>
      <c r="D227" s="22" t="s">
        <v>565</v>
      </c>
      <c r="E227" s="25">
        <v>18.844090000000001</v>
      </c>
      <c r="F227" s="25">
        <v>3.5914700000000002</v>
      </c>
      <c r="G227" s="25">
        <v>0</v>
      </c>
      <c r="H227" s="26">
        <v>0</v>
      </c>
      <c r="I227" s="24" t="s">
        <v>1456</v>
      </c>
      <c r="J227" s="25">
        <v>0</v>
      </c>
      <c r="K227" s="25">
        <v>1.857E-2</v>
      </c>
      <c r="L227" s="24" t="s">
        <v>1457</v>
      </c>
      <c r="M227" s="23">
        <v>300</v>
      </c>
      <c r="N227" s="23">
        <v>2.5986830129</v>
      </c>
    </row>
    <row r="228" spans="1:14" x14ac:dyDescent="0.35">
      <c r="A228" s="22" t="s">
        <v>114</v>
      </c>
      <c r="B228" s="22" t="s">
        <v>507</v>
      </c>
      <c r="C228" s="22" t="s">
        <v>1674</v>
      </c>
      <c r="D228" s="22" t="s">
        <v>1675</v>
      </c>
      <c r="E228" s="25">
        <v>23.196300000000001</v>
      </c>
      <c r="F228" s="25">
        <v>3.4582000000000002</v>
      </c>
      <c r="G228" s="25">
        <v>0</v>
      </c>
      <c r="H228" s="26">
        <v>0</v>
      </c>
      <c r="I228" s="24" t="s">
        <v>1456</v>
      </c>
      <c r="J228" s="25">
        <v>0</v>
      </c>
      <c r="K228" s="25">
        <v>0.54059999999999997</v>
      </c>
      <c r="L228" s="24" t="s">
        <v>1457</v>
      </c>
      <c r="M228" s="23">
        <v>600</v>
      </c>
      <c r="N228" s="23">
        <v>2.0699999999999998</v>
      </c>
    </row>
    <row r="229" spans="1:14" x14ac:dyDescent="0.35">
      <c r="A229" s="22" t="s">
        <v>114</v>
      </c>
      <c r="B229" s="22" t="s">
        <v>507</v>
      </c>
      <c r="C229" s="22" t="s">
        <v>566</v>
      </c>
      <c r="D229" s="22" t="s">
        <v>567</v>
      </c>
      <c r="E229" s="25">
        <v>20.82</v>
      </c>
      <c r="F229" s="25">
        <v>3.6600600000000001</v>
      </c>
      <c r="G229" s="25">
        <v>0</v>
      </c>
      <c r="H229" s="26">
        <v>0</v>
      </c>
      <c r="I229" s="24" t="s">
        <v>1456</v>
      </c>
      <c r="J229" s="25">
        <v>0</v>
      </c>
      <c r="K229" s="25">
        <v>0.44751000000000002</v>
      </c>
      <c r="L229" s="24" t="s">
        <v>1457</v>
      </c>
      <c r="M229" s="23">
        <v>650</v>
      </c>
      <c r="N229" s="23">
        <v>1.79</v>
      </c>
    </row>
    <row r="230" spans="1:14" x14ac:dyDescent="0.35">
      <c r="A230" s="22" t="s">
        <v>114</v>
      </c>
      <c r="B230" s="22" t="s">
        <v>507</v>
      </c>
      <c r="C230" s="22" t="s">
        <v>568</v>
      </c>
      <c r="D230" s="22" t="s">
        <v>569</v>
      </c>
      <c r="E230" s="25">
        <v>13.92666</v>
      </c>
      <c r="F230" s="25">
        <v>4.0074500000000004</v>
      </c>
      <c r="G230" s="25">
        <v>0</v>
      </c>
      <c r="H230" s="26">
        <v>0</v>
      </c>
      <c r="I230" s="24" t="s">
        <v>1456</v>
      </c>
      <c r="J230" s="25">
        <v>0</v>
      </c>
      <c r="K230" s="25">
        <v>0.32547999999999999</v>
      </c>
      <c r="L230" s="24" t="s">
        <v>1457</v>
      </c>
      <c r="M230" s="23">
        <v>1375</v>
      </c>
      <c r="N230" s="23">
        <v>1.4333738164000001</v>
      </c>
    </row>
    <row r="231" spans="1:14" x14ac:dyDescent="0.35">
      <c r="A231" s="22" t="s">
        <v>114</v>
      </c>
      <c r="B231" s="22" t="s">
        <v>507</v>
      </c>
      <c r="C231" s="22" t="s">
        <v>570</v>
      </c>
      <c r="D231" s="22" t="s">
        <v>571</v>
      </c>
      <c r="E231" s="25">
        <v>9.9776000000000007</v>
      </c>
      <c r="F231" s="25">
        <v>3.9116</v>
      </c>
      <c r="G231" s="25">
        <v>0</v>
      </c>
      <c r="H231" s="26">
        <v>0</v>
      </c>
      <c r="I231" s="24" t="s">
        <v>1456</v>
      </c>
      <c r="J231" s="25">
        <v>0</v>
      </c>
      <c r="K231" s="25">
        <v>8.4500000000000006E-2</v>
      </c>
      <c r="L231" s="24" t="s">
        <v>1456</v>
      </c>
      <c r="M231" s="23">
        <v>0</v>
      </c>
      <c r="N231" s="23">
        <v>1.2197256791</v>
      </c>
    </row>
    <row r="232" spans="1:14" x14ac:dyDescent="0.35">
      <c r="A232" s="22" t="s">
        <v>114</v>
      </c>
      <c r="B232" s="22" t="s">
        <v>507</v>
      </c>
      <c r="C232" s="22" t="s">
        <v>572</v>
      </c>
      <c r="D232" s="22" t="s">
        <v>573</v>
      </c>
      <c r="E232" s="25">
        <v>15.07</v>
      </c>
      <c r="F232" s="25">
        <v>4.09</v>
      </c>
      <c r="G232" s="25">
        <v>0</v>
      </c>
      <c r="H232" s="26">
        <v>0</v>
      </c>
      <c r="I232" s="24" t="s">
        <v>1456</v>
      </c>
      <c r="J232" s="25">
        <v>0</v>
      </c>
      <c r="K232" s="25">
        <v>0</v>
      </c>
      <c r="L232" s="24" t="s">
        <v>1456</v>
      </c>
      <c r="M232" s="23">
        <v>0</v>
      </c>
      <c r="N232" s="23">
        <v>1</v>
      </c>
    </row>
    <row r="233" spans="1:14" x14ac:dyDescent="0.35">
      <c r="A233" s="22" t="s">
        <v>114</v>
      </c>
      <c r="B233" s="22" t="s">
        <v>507</v>
      </c>
      <c r="C233" s="22" t="s">
        <v>574</v>
      </c>
      <c r="D233" s="22" t="s">
        <v>575</v>
      </c>
      <c r="E233" s="25">
        <v>20.013000000000002</v>
      </c>
      <c r="F233" s="25">
        <v>3.7086000000000001</v>
      </c>
      <c r="G233" s="25">
        <v>0</v>
      </c>
      <c r="H233" s="26">
        <v>0</v>
      </c>
      <c r="I233" s="24" t="s">
        <v>1456</v>
      </c>
      <c r="J233" s="25">
        <v>0</v>
      </c>
      <c r="K233" s="25">
        <v>0</v>
      </c>
      <c r="L233" s="24" t="s">
        <v>1457</v>
      </c>
      <c r="M233" s="23">
        <v>575</v>
      </c>
      <c r="N233" s="23">
        <v>2.7373820270999998</v>
      </c>
    </row>
    <row r="234" spans="1:14" x14ac:dyDescent="0.35">
      <c r="A234" s="22" t="s">
        <v>114</v>
      </c>
      <c r="B234" s="22" t="s">
        <v>507</v>
      </c>
      <c r="C234" s="22" t="s">
        <v>576</v>
      </c>
      <c r="D234" s="22" t="s">
        <v>577</v>
      </c>
      <c r="E234" s="25">
        <v>12.23</v>
      </c>
      <c r="F234" s="25">
        <v>3.7334999999999998</v>
      </c>
      <c r="G234" s="25">
        <v>0</v>
      </c>
      <c r="H234" s="26">
        <v>0</v>
      </c>
      <c r="I234" s="24" t="s">
        <v>1456</v>
      </c>
      <c r="J234" s="25">
        <v>0</v>
      </c>
      <c r="K234" s="25">
        <v>0.15809999999999999</v>
      </c>
      <c r="L234" s="24" t="s">
        <v>1457</v>
      </c>
      <c r="M234" s="23">
        <v>650</v>
      </c>
      <c r="N234" s="23">
        <v>1</v>
      </c>
    </row>
    <row r="235" spans="1:14" x14ac:dyDescent="0.35">
      <c r="A235" s="22" t="s">
        <v>114</v>
      </c>
      <c r="B235" s="22" t="s">
        <v>507</v>
      </c>
      <c r="C235" s="22" t="s">
        <v>578</v>
      </c>
      <c r="D235" s="22" t="s">
        <v>579</v>
      </c>
      <c r="E235" s="25">
        <v>12.2349</v>
      </c>
      <c r="F235" s="25">
        <v>4.6837999999999997</v>
      </c>
      <c r="G235" s="25">
        <v>0</v>
      </c>
      <c r="H235" s="26">
        <v>0</v>
      </c>
      <c r="I235" s="24" t="s">
        <v>1456</v>
      </c>
      <c r="J235" s="25">
        <v>0</v>
      </c>
      <c r="K235" s="25">
        <v>0</v>
      </c>
      <c r="L235" s="24" t="s">
        <v>1456</v>
      </c>
      <c r="M235" s="23">
        <v>0</v>
      </c>
      <c r="N235" s="23">
        <v>1</v>
      </c>
    </row>
    <row r="236" spans="1:14" x14ac:dyDescent="0.35">
      <c r="A236" s="22" t="s">
        <v>114</v>
      </c>
      <c r="B236" s="22" t="s">
        <v>507</v>
      </c>
      <c r="C236" s="22" t="s">
        <v>580</v>
      </c>
      <c r="D236" s="22" t="s">
        <v>581</v>
      </c>
      <c r="E236" s="25">
        <v>21.407800000000002</v>
      </c>
      <c r="F236" s="25">
        <v>3.7564099999999998</v>
      </c>
      <c r="G236" s="25">
        <v>0</v>
      </c>
      <c r="H236" s="26">
        <v>0</v>
      </c>
      <c r="I236" s="24" t="s">
        <v>1456</v>
      </c>
      <c r="J236" s="25">
        <v>0</v>
      </c>
      <c r="K236" s="25">
        <v>0.58667000000000002</v>
      </c>
      <c r="L236" s="24" t="s">
        <v>1457</v>
      </c>
      <c r="M236" s="23">
        <v>204.63</v>
      </c>
      <c r="N236" s="23">
        <v>1.3132362792000001</v>
      </c>
    </row>
    <row r="237" spans="1:14" x14ac:dyDescent="0.35">
      <c r="A237" s="22" t="s">
        <v>114</v>
      </c>
      <c r="B237" s="22" t="s">
        <v>507</v>
      </c>
      <c r="C237" s="22" t="s">
        <v>582</v>
      </c>
      <c r="D237" s="22" t="s">
        <v>583</v>
      </c>
      <c r="E237" s="25">
        <v>12.6639</v>
      </c>
      <c r="F237" s="25">
        <v>3.6244999999999998</v>
      </c>
      <c r="G237" s="25">
        <v>0</v>
      </c>
      <c r="H237" s="26">
        <v>0</v>
      </c>
      <c r="I237" s="24" t="s">
        <v>1456</v>
      </c>
      <c r="J237" s="25">
        <v>0</v>
      </c>
      <c r="K237" s="25">
        <v>0.10390000000000001</v>
      </c>
      <c r="L237" s="24" t="s">
        <v>1456</v>
      </c>
      <c r="M237" s="23">
        <v>0</v>
      </c>
      <c r="N237" s="23">
        <v>1</v>
      </c>
    </row>
    <row r="238" spans="1:14" x14ac:dyDescent="0.35">
      <c r="A238" s="22" t="s">
        <v>114</v>
      </c>
      <c r="B238" s="22" t="s">
        <v>507</v>
      </c>
      <c r="C238" s="22" t="s">
        <v>584</v>
      </c>
      <c r="D238" s="22" t="s">
        <v>585</v>
      </c>
      <c r="E238" s="25">
        <v>18.994299999999999</v>
      </c>
      <c r="F238" s="25">
        <v>3.81128</v>
      </c>
      <c r="G238" s="25">
        <v>0</v>
      </c>
      <c r="H238" s="26">
        <v>0</v>
      </c>
      <c r="I238" s="24" t="s">
        <v>1456</v>
      </c>
      <c r="J238" s="25">
        <v>0</v>
      </c>
      <c r="K238" s="25">
        <v>0.13128000000000001</v>
      </c>
      <c r="L238" s="24" t="s">
        <v>1457</v>
      </c>
      <c r="M238" s="23">
        <v>750</v>
      </c>
      <c r="N238" s="23">
        <v>1.8396755001</v>
      </c>
    </row>
    <row r="239" spans="1:14" x14ac:dyDescent="0.35">
      <c r="A239" s="22" t="s">
        <v>114</v>
      </c>
      <c r="B239" s="22" t="s">
        <v>507</v>
      </c>
      <c r="C239" s="22" t="s">
        <v>586</v>
      </c>
      <c r="D239" s="22" t="s">
        <v>587</v>
      </c>
      <c r="E239" s="25">
        <v>17.286999999999999</v>
      </c>
      <c r="F239" s="25">
        <v>3.8660000000000001</v>
      </c>
      <c r="G239" s="25">
        <v>0</v>
      </c>
      <c r="H239" s="26">
        <v>0</v>
      </c>
      <c r="I239" s="24" t="s">
        <v>1456</v>
      </c>
      <c r="J239" s="25">
        <v>0</v>
      </c>
      <c r="K239" s="25">
        <v>0.30599999999999999</v>
      </c>
      <c r="L239" s="24" t="s">
        <v>1457</v>
      </c>
      <c r="M239" s="23">
        <v>500</v>
      </c>
      <c r="N239" s="23">
        <v>1</v>
      </c>
    </row>
    <row r="240" spans="1:14" x14ac:dyDescent="0.35">
      <c r="A240" s="22" t="s">
        <v>114</v>
      </c>
      <c r="B240" s="22" t="s">
        <v>507</v>
      </c>
      <c r="C240" s="22" t="s">
        <v>588</v>
      </c>
      <c r="D240" s="22" t="s">
        <v>589</v>
      </c>
      <c r="E240" s="25">
        <v>21.5</v>
      </c>
      <c r="F240" s="25">
        <v>4.1990999999999996</v>
      </c>
      <c r="G240" s="25">
        <v>0</v>
      </c>
      <c r="H240" s="26">
        <v>0</v>
      </c>
      <c r="I240" s="24" t="s">
        <v>1456</v>
      </c>
      <c r="J240" s="25">
        <v>0</v>
      </c>
      <c r="K240" s="25">
        <v>8.4279999999999994E-2</v>
      </c>
      <c r="L240" s="24" t="s">
        <v>1456</v>
      </c>
      <c r="M240" s="23">
        <v>0</v>
      </c>
      <c r="N240" s="23">
        <v>3.0281690140999999</v>
      </c>
    </row>
    <row r="241" spans="1:14" x14ac:dyDescent="0.35">
      <c r="A241" s="22" t="s">
        <v>114</v>
      </c>
      <c r="B241" s="22" t="s">
        <v>507</v>
      </c>
      <c r="C241" s="22" t="s">
        <v>590</v>
      </c>
      <c r="D241" s="22" t="s">
        <v>591</v>
      </c>
      <c r="E241" s="25">
        <v>16.316330000000001</v>
      </c>
      <c r="F241" s="25">
        <v>3.5762100000000001</v>
      </c>
      <c r="G241" s="25">
        <v>0</v>
      </c>
      <c r="H241" s="26">
        <v>0</v>
      </c>
      <c r="I241" s="24" t="s">
        <v>1456</v>
      </c>
      <c r="J241" s="25">
        <v>0</v>
      </c>
      <c r="K241" s="25">
        <v>0.21478</v>
      </c>
      <c r="L241" s="24" t="s">
        <v>1457</v>
      </c>
      <c r="M241" s="23">
        <v>150</v>
      </c>
      <c r="N241" s="23">
        <v>2.2315432295000002</v>
      </c>
    </row>
    <row r="242" spans="1:14" x14ac:dyDescent="0.35">
      <c r="A242" s="22" t="s">
        <v>114</v>
      </c>
      <c r="B242" s="22" t="s">
        <v>507</v>
      </c>
      <c r="C242" s="22" t="s">
        <v>592</v>
      </c>
      <c r="D242" s="22" t="s">
        <v>593</v>
      </c>
      <c r="E242" s="25">
        <v>12</v>
      </c>
      <c r="F242" s="25">
        <v>4.1135000000000002</v>
      </c>
      <c r="G242" s="25">
        <v>0</v>
      </c>
      <c r="H242" s="26">
        <v>0</v>
      </c>
      <c r="I242" s="24" t="s">
        <v>1456</v>
      </c>
      <c r="J242" s="25">
        <v>0</v>
      </c>
      <c r="K242" s="25">
        <v>0.50439999999999996</v>
      </c>
      <c r="L242" s="24" t="s">
        <v>1457</v>
      </c>
      <c r="M242" s="23">
        <v>500</v>
      </c>
      <c r="N242" s="23">
        <v>1.0909090909000001</v>
      </c>
    </row>
    <row r="243" spans="1:14" x14ac:dyDescent="0.35">
      <c r="A243" s="22" t="s">
        <v>114</v>
      </c>
      <c r="B243" s="22" t="s">
        <v>507</v>
      </c>
      <c r="C243" s="22" t="s">
        <v>594</v>
      </c>
      <c r="D243" s="22" t="s">
        <v>595</v>
      </c>
      <c r="E243" s="25">
        <v>8.0342900000000004</v>
      </c>
      <c r="F243" s="25">
        <v>4.16791</v>
      </c>
      <c r="G243" s="25">
        <v>0</v>
      </c>
      <c r="H243" s="26">
        <v>0</v>
      </c>
      <c r="I243" s="24" t="s">
        <v>1456</v>
      </c>
      <c r="J243" s="25">
        <v>0</v>
      </c>
      <c r="K243" s="25">
        <v>0</v>
      </c>
      <c r="L243" s="24" t="s">
        <v>1457</v>
      </c>
      <c r="M243" s="23">
        <v>750</v>
      </c>
      <c r="N243" s="23">
        <v>1</v>
      </c>
    </row>
    <row r="244" spans="1:14" x14ac:dyDescent="0.35">
      <c r="A244" s="22" t="s">
        <v>114</v>
      </c>
      <c r="B244" s="22" t="s">
        <v>507</v>
      </c>
      <c r="C244" s="22" t="s">
        <v>596</v>
      </c>
      <c r="D244" s="22" t="s">
        <v>597</v>
      </c>
      <c r="E244" s="25">
        <v>36.926099999999998</v>
      </c>
      <c r="F244" s="25">
        <v>4.4456800000000003</v>
      </c>
      <c r="G244" s="25">
        <v>0</v>
      </c>
      <c r="H244" s="26">
        <v>0</v>
      </c>
      <c r="I244" s="24" t="s">
        <v>1456</v>
      </c>
      <c r="J244" s="25">
        <v>0</v>
      </c>
      <c r="K244" s="25">
        <v>1.3043</v>
      </c>
      <c r="L244" s="24" t="s">
        <v>1457</v>
      </c>
      <c r="M244" s="23">
        <v>800</v>
      </c>
      <c r="N244" s="23">
        <v>2.212468544</v>
      </c>
    </row>
    <row r="245" spans="1:14" x14ac:dyDescent="0.35">
      <c r="A245" s="22" t="s">
        <v>114</v>
      </c>
      <c r="B245" s="22" t="s">
        <v>507</v>
      </c>
      <c r="C245" s="22" t="s">
        <v>598</v>
      </c>
      <c r="D245" s="22" t="s">
        <v>599</v>
      </c>
      <c r="E245" s="25">
        <v>13.97382</v>
      </c>
      <c r="F245" s="25">
        <v>2.79243</v>
      </c>
      <c r="G245" s="25">
        <v>0</v>
      </c>
      <c r="H245" s="26">
        <v>0</v>
      </c>
      <c r="I245" s="24" t="s">
        <v>1456</v>
      </c>
      <c r="J245" s="25">
        <v>0</v>
      </c>
      <c r="K245" s="25">
        <v>0.20810999999999999</v>
      </c>
      <c r="L245" s="24" t="s">
        <v>1457</v>
      </c>
      <c r="M245" s="23">
        <v>400</v>
      </c>
      <c r="N245" s="23">
        <v>1.6881079513999999</v>
      </c>
    </row>
    <row r="246" spans="1:14" x14ac:dyDescent="0.35">
      <c r="A246" s="22" t="s">
        <v>114</v>
      </c>
      <c r="B246" s="22" t="s">
        <v>507</v>
      </c>
      <c r="C246" s="22" t="s">
        <v>600</v>
      </c>
      <c r="D246" s="22" t="s">
        <v>601</v>
      </c>
      <c r="E246" s="25">
        <v>36.72</v>
      </c>
      <c r="F246" s="25">
        <v>3.75</v>
      </c>
      <c r="G246" s="25">
        <v>0</v>
      </c>
      <c r="H246" s="26">
        <v>0</v>
      </c>
      <c r="I246" s="24" t="s">
        <v>1456</v>
      </c>
      <c r="J246" s="25">
        <v>0</v>
      </c>
      <c r="K246" s="25">
        <v>0.45727000000000001</v>
      </c>
      <c r="L246" s="24" t="s">
        <v>1457</v>
      </c>
      <c r="M246" s="23">
        <v>250</v>
      </c>
      <c r="N246" s="23">
        <v>2.146113384</v>
      </c>
    </row>
    <row r="247" spans="1:14" x14ac:dyDescent="0.35">
      <c r="A247" s="22" t="s">
        <v>114</v>
      </c>
      <c r="B247" s="22" t="s">
        <v>507</v>
      </c>
      <c r="C247" s="22" t="s">
        <v>602</v>
      </c>
      <c r="D247" s="22" t="s">
        <v>603</v>
      </c>
      <c r="E247" s="25">
        <v>15.2689</v>
      </c>
      <c r="F247" s="25">
        <v>2.6911</v>
      </c>
      <c r="G247" s="25">
        <v>0</v>
      </c>
      <c r="H247" s="26">
        <v>0</v>
      </c>
      <c r="I247" s="24" t="s">
        <v>1456</v>
      </c>
      <c r="J247" s="25">
        <v>0</v>
      </c>
      <c r="K247" s="25">
        <v>0.50600000000000001</v>
      </c>
      <c r="L247" s="24" t="s">
        <v>1457</v>
      </c>
      <c r="M247" s="23">
        <v>500</v>
      </c>
      <c r="N247" s="23">
        <v>1.0021922484000001</v>
      </c>
    </row>
    <row r="248" spans="1:14" x14ac:dyDescent="0.35">
      <c r="A248" s="22" t="s">
        <v>114</v>
      </c>
      <c r="B248" s="22" t="s">
        <v>507</v>
      </c>
      <c r="C248" s="22" t="s">
        <v>604</v>
      </c>
      <c r="D248" s="22" t="s">
        <v>605</v>
      </c>
      <c r="E248" s="25">
        <v>15.555199999999999</v>
      </c>
      <c r="F248" s="25">
        <v>3.7698</v>
      </c>
      <c r="G248" s="25">
        <v>0</v>
      </c>
      <c r="H248" s="26">
        <v>0</v>
      </c>
      <c r="I248" s="24" t="s">
        <v>1456</v>
      </c>
      <c r="J248" s="25">
        <v>0</v>
      </c>
      <c r="K248" s="25">
        <v>0.2321</v>
      </c>
      <c r="L248" s="24" t="s">
        <v>1457</v>
      </c>
      <c r="M248" s="23">
        <v>650</v>
      </c>
      <c r="N248" s="23">
        <v>1</v>
      </c>
    </row>
    <row r="249" spans="1:14" x14ac:dyDescent="0.35">
      <c r="A249" s="22" t="s">
        <v>114</v>
      </c>
      <c r="B249" s="22" t="s">
        <v>507</v>
      </c>
      <c r="C249" s="22" t="s">
        <v>606</v>
      </c>
      <c r="D249" s="22" t="s">
        <v>607</v>
      </c>
      <c r="E249" s="25">
        <v>12.936400000000001</v>
      </c>
      <c r="F249" s="25">
        <v>3.7328000000000001</v>
      </c>
      <c r="G249" s="25">
        <v>0</v>
      </c>
      <c r="H249" s="26">
        <v>0</v>
      </c>
      <c r="I249" s="24" t="s">
        <v>1456</v>
      </c>
      <c r="J249" s="25">
        <v>0</v>
      </c>
      <c r="K249" s="25">
        <v>7.2700000000000001E-2</v>
      </c>
      <c r="L249" s="24" t="s">
        <v>1456</v>
      </c>
      <c r="M249" s="23">
        <v>0</v>
      </c>
      <c r="N249" s="23">
        <v>1.0921770258000001</v>
      </c>
    </row>
    <row r="250" spans="1:14" x14ac:dyDescent="0.35">
      <c r="A250" s="22" t="s">
        <v>114</v>
      </c>
      <c r="B250" s="22" t="s">
        <v>507</v>
      </c>
      <c r="C250" s="22" t="s">
        <v>608</v>
      </c>
      <c r="D250" s="22" t="s">
        <v>609</v>
      </c>
      <c r="E250" s="25">
        <v>18.127199999999998</v>
      </c>
      <c r="F250" s="25">
        <v>3.8</v>
      </c>
      <c r="G250" s="25">
        <v>0</v>
      </c>
      <c r="H250" s="26">
        <v>0</v>
      </c>
      <c r="I250" s="24" t="s">
        <v>1456</v>
      </c>
      <c r="J250" s="25">
        <v>0</v>
      </c>
      <c r="K250" s="25">
        <v>4.8399999999999999E-2</v>
      </c>
      <c r="L250" s="24" t="s">
        <v>1457</v>
      </c>
      <c r="M250" s="23">
        <v>750</v>
      </c>
      <c r="N250" s="23">
        <v>2.2001699234999998</v>
      </c>
    </row>
    <row r="251" spans="1:14" x14ac:dyDescent="0.35">
      <c r="A251" s="22" t="s">
        <v>114</v>
      </c>
      <c r="B251" s="22" t="s">
        <v>507</v>
      </c>
      <c r="C251" s="22" t="s">
        <v>610</v>
      </c>
      <c r="D251" s="22" t="s">
        <v>611</v>
      </c>
      <c r="E251" s="25">
        <v>22.573060000000002</v>
      </c>
      <c r="F251" s="25">
        <v>3.8752499999999999</v>
      </c>
      <c r="G251" s="25">
        <v>0</v>
      </c>
      <c r="H251" s="26">
        <v>0</v>
      </c>
      <c r="I251" s="24" t="s">
        <v>1456</v>
      </c>
      <c r="J251" s="25">
        <v>0</v>
      </c>
      <c r="K251" s="25">
        <v>0.143793</v>
      </c>
      <c r="L251" s="24" t="s">
        <v>1457</v>
      </c>
      <c r="M251" s="23">
        <v>725</v>
      </c>
      <c r="N251" s="23">
        <v>1.51</v>
      </c>
    </row>
    <row r="252" spans="1:14" x14ac:dyDescent="0.35">
      <c r="A252" s="22" t="s">
        <v>114</v>
      </c>
      <c r="B252" s="22" t="s">
        <v>507</v>
      </c>
      <c r="C252" s="22" t="s">
        <v>612</v>
      </c>
      <c r="D252" s="22" t="s">
        <v>613</v>
      </c>
      <c r="E252" s="25">
        <v>13.87</v>
      </c>
      <c r="F252" s="25">
        <v>3.88144</v>
      </c>
      <c r="G252" s="25">
        <v>0</v>
      </c>
      <c r="H252" s="26">
        <v>0</v>
      </c>
      <c r="I252" s="24" t="s">
        <v>1456</v>
      </c>
      <c r="J252" s="25">
        <v>0</v>
      </c>
      <c r="K252" s="25">
        <v>0.15726999999999999</v>
      </c>
      <c r="L252" s="24" t="s">
        <v>1457</v>
      </c>
      <c r="M252" s="23">
        <v>850</v>
      </c>
      <c r="N252" s="23">
        <v>1.5531914894000001</v>
      </c>
    </row>
    <row r="253" spans="1:14" x14ac:dyDescent="0.35">
      <c r="A253" s="22" t="s">
        <v>114</v>
      </c>
      <c r="B253" s="22" t="s">
        <v>507</v>
      </c>
      <c r="C253" s="22" t="s">
        <v>614</v>
      </c>
      <c r="D253" s="22" t="s">
        <v>615</v>
      </c>
      <c r="E253" s="25">
        <v>16.186</v>
      </c>
      <c r="F253" s="25">
        <v>3.6859999999999999</v>
      </c>
      <c r="G253" s="25">
        <v>0</v>
      </c>
      <c r="H253" s="26">
        <v>0</v>
      </c>
      <c r="I253" s="24" t="s">
        <v>1456</v>
      </c>
      <c r="J253" s="25">
        <v>0</v>
      </c>
      <c r="K253" s="25">
        <v>0</v>
      </c>
      <c r="L253" s="24" t="s">
        <v>1457</v>
      </c>
      <c r="M253" s="23">
        <v>550</v>
      </c>
      <c r="N253" s="23">
        <v>1.8237746479000001</v>
      </c>
    </row>
    <row r="254" spans="1:14" x14ac:dyDescent="0.35">
      <c r="A254" s="22" t="s">
        <v>114</v>
      </c>
      <c r="B254" s="22" t="s">
        <v>507</v>
      </c>
      <c r="C254" s="22" t="s">
        <v>616</v>
      </c>
      <c r="D254" s="22" t="s">
        <v>617</v>
      </c>
      <c r="E254" s="25">
        <v>29.267600000000002</v>
      </c>
      <c r="F254" s="25">
        <v>3.9209999999999998</v>
      </c>
      <c r="G254" s="25">
        <v>0</v>
      </c>
      <c r="H254" s="26">
        <v>0</v>
      </c>
      <c r="I254" s="24" t="s">
        <v>1456</v>
      </c>
      <c r="J254" s="25">
        <v>0</v>
      </c>
      <c r="K254" s="25">
        <v>3.6630000000000003E-2</v>
      </c>
      <c r="L254" s="24" t="s">
        <v>1456</v>
      </c>
      <c r="M254" s="23">
        <v>0</v>
      </c>
      <c r="N254" s="23">
        <v>2.7042914628000001</v>
      </c>
    </row>
    <row r="255" spans="1:14" x14ac:dyDescent="0.35">
      <c r="A255" s="22" t="s">
        <v>114</v>
      </c>
      <c r="B255" s="22" t="s">
        <v>507</v>
      </c>
      <c r="C255" s="22" t="s">
        <v>618</v>
      </c>
      <c r="D255" s="22" t="s">
        <v>619</v>
      </c>
      <c r="E255" s="25">
        <v>22.519500000000001</v>
      </c>
      <c r="F255" s="25">
        <v>3.7928999999999999</v>
      </c>
      <c r="G255" s="25">
        <v>0</v>
      </c>
      <c r="H255" s="26">
        <v>3000</v>
      </c>
      <c r="I255" s="24" t="s">
        <v>1456</v>
      </c>
      <c r="J255" s="25">
        <v>0</v>
      </c>
      <c r="K255" s="25">
        <v>0.2477</v>
      </c>
      <c r="L255" s="24" t="s">
        <v>1456</v>
      </c>
      <c r="M255" s="23">
        <v>0</v>
      </c>
      <c r="N255" s="23">
        <v>2.2761684321</v>
      </c>
    </row>
    <row r="256" spans="1:14" x14ac:dyDescent="0.35">
      <c r="A256" s="22" t="s">
        <v>114</v>
      </c>
      <c r="B256" s="22" t="s">
        <v>507</v>
      </c>
      <c r="C256" s="22" t="s">
        <v>620</v>
      </c>
      <c r="D256" s="22" t="s">
        <v>621</v>
      </c>
      <c r="E256" s="25">
        <v>9.1805699999999995</v>
      </c>
      <c r="F256" s="25">
        <v>3.5558800000000002</v>
      </c>
      <c r="G256" s="25">
        <v>0</v>
      </c>
      <c r="H256" s="26">
        <v>0</v>
      </c>
      <c r="I256" s="24" t="s">
        <v>1456</v>
      </c>
      <c r="J256" s="25">
        <v>0</v>
      </c>
      <c r="K256" s="25">
        <v>0.12953999999999999</v>
      </c>
      <c r="L256" s="24" t="s">
        <v>1456</v>
      </c>
      <c r="M256" s="23">
        <v>0</v>
      </c>
      <c r="N256" s="23">
        <v>1.5620067988999999</v>
      </c>
    </row>
    <row r="257" spans="1:14" x14ac:dyDescent="0.35">
      <c r="A257" s="22" t="s">
        <v>114</v>
      </c>
      <c r="B257" s="22" t="s">
        <v>507</v>
      </c>
      <c r="C257" s="22" t="s">
        <v>622</v>
      </c>
      <c r="D257" s="22" t="s">
        <v>623</v>
      </c>
      <c r="E257" s="25">
        <v>22.5</v>
      </c>
      <c r="F257" s="25">
        <v>4.5085300000000004</v>
      </c>
      <c r="G257" s="25">
        <v>0</v>
      </c>
      <c r="H257" s="26">
        <v>0</v>
      </c>
      <c r="I257" s="24" t="s">
        <v>1456</v>
      </c>
      <c r="J257" s="25">
        <v>0</v>
      </c>
      <c r="K257" s="25">
        <v>0.13038</v>
      </c>
      <c r="L257" s="24" t="s">
        <v>1457</v>
      </c>
      <c r="M257" s="23">
        <v>975</v>
      </c>
      <c r="N257" s="23">
        <v>1.9148936169999999</v>
      </c>
    </row>
    <row r="258" spans="1:14" x14ac:dyDescent="0.35">
      <c r="A258" s="22" t="s">
        <v>114</v>
      </c>
      <c r="B258" s="22" t="s">
        <v>507</v>
      </c>
      <c r="C258" s="22" t="s">
        <v>624</v>
      </c>
      <c r="D258" s="22" t="s">
        <v>625</v>
      </c>
      <c r="E258" s="25">
        <v>23.7133</v>
      </c>
      <c r="F258" s="25">
        <v>3.7440000000000002</v>
      </c>
      <c r="G258" s="25">
        <v>0</v>
      </c>
      <c r="H258" s="26">
        <v>0</v>
      </c>
      <c r="I258" s="24" t="s">
        <v>1456</v>
      </c>
      <c r="J258" s="25">
        <v>0</v>
      </c>
      <c r="K258" s="25">
        <v>0.14660000000000001</v>
      </c>
      <c r="L258" s="24" t="s">
        <v>1457</v>
      </c>
      <c r="M258" s="23">
        <v>1050</v>
      </c>
      <c r="N258" s="23">
        <v>1.8540500391000001</v>
      </c>
    </row>
    <row r="259" spans="1:14" x14ac:dyDescent="0.35">
      <c r="A259" s="22" t="s">
        <v>114</v>
      </c>
      <c r="B259" s="22" t="s">
        <v>507</v>
      </c>
      <c r="C259" s="22" t="s">
        <v>626</v>
      </c>
      <c r="D259" s="22" t="s">
        <v>627</v>
      </c>
      <c r="E259" s="25">
        <v>13.968999999999999</v>
      </c>
      <c r="F259" s="25">
        <v>4.1029999999999998</v>
      </c>
      <c r="G259" s="25">
        <v>0</v>
      </c>
      <c r="H259" s="26">
        <v>1500</v>
      </c>
      <c r="I259" s="24" t="s">
        <v>1456</v>
      </c>
      <c r="J259" s="25">
        <v>0</v>
      </c>
      <c r="K259" s="25">
        <v>0</v>
      </c>
      <c r="L259" s="24" t="s">
        <v>1457</v>
      </c>
      <c r="M259" s="23">
        <v>850</v>
      </c>
      <c r="N259" s="23">
        <v>1.4254081633</v>
      </c>
    </row>
    <row r="260" spans="1:14" x14ac:dyDescent="0.35">
      <c r="A260" s="22" t="s">
        <v>114</v>
      </c>
      <c r="B260" s="22" t="s">
        <v>507</v>
      </c>
      <c r="C260" s="22" t="s">
        <v>628</v>
      </c>
      <c r="D260" s="22" t="s">
        <v>629</v>
      </c>
      <c r="E260" s="25">
        <v>19.100000000000001</v>
      </c>
      <c r="F260" s="25">
        <v>2.8940000000000001</v>
      </c>
      <c r="G260" s="25">
        <v>0</v>
      </c>
      <c r="H260" s="26">
        <v>12500</v>
      </c>
      <c r="I260" s="24" t="s">
        <v>1456</v>
      </c>
      <c r="J260" s="25">
        <v>0</v>
      </c>
      <c r="K260" s="25">
        <v>0.2389</v>
      </c>
      <c r="L260" s="24" t="s">
        <v>1457</v>
      </c>
      <c r="M260" s="23">
        <v>500</v>
      </c>
      <c r="N260" s="23">
        <v>1.4530239635</v>
      </c>
    </row>
    <row r="261" spans="1:14" x14ac:dyDescent="0.35">
      <c r="A261" s="22" t="s">
        <v>114</v>
      </c>
      <c r="B261" s="22" t="s">
        <v>507</v>
      </c>
      <c r="C261" s="22" t="s">
        <v>630</v>
      </c>
      <c r="D261" s="22" t="s">
        <v>631</v>
      </c>
      <c r="E261" s="25">
        <v>14.167999999999999</v>
      </c>
      <c r="F261" s="25">
        <v>3.8107000000000002</v>
      </c>
      <c r="G261" s="25">
        <v>0</v>
      </c>
      <c r="H261" s="26">
        <v>0</v>
      </c>
      <c r="I261" s="24" t="s">
        <v>1456</v>
      </c>
      <c r="J261" s="25">
        <v>0</v>
      </c>
      <c r="K261" s="25">
        <v>0.61</v>
      </c>
      <c r="L261" s="24" t="s">
        <v>1457</v>
      </c>
      <c r="M261" s="23">
        <v>750</v>
      </c>
      <c r="N261" s="23">
        <v>1.1000000000000001</v>
      </c>
    </row>
    <row r="262" spans="1:14" x14ac:dyDescent="0.35">
      <c r="A262" s="22" t="s">
        <v>114</v>
      </c>
      <c r="B262" s="22" t="s">
        <v>507</v>
      </c>
      <c r="C262" s="22" t="s">
        <v>632</v>
      </c>
      <c r="D262" s="22" t="s">
        <v>633</v>
      </c>
      <c r="E262" s="25">
        <v>23.8</v>
      </c>
      <c r="F262" s="25">
        <v>3.6749999999999998</v>
      </c>
      <c r="G262" s="25">
        <v>0</v>
      </c>
      <c r="H262" s="26">
        <v>3200</v>
      </c>
      <c r="I262" s="24" t="s">
        <v>1456</v>
      </c>
      <c r="J262" s="25">
        <v>0</v>
      </c>
      <c r="K262" s="25">
        <v>0</v>
      </c>
      <c r="L262" s="24" t="s">
        <v>1457</v>
      </c>
      <c r="M262" s="23">
        <v>975</v>
      </c>
      <c r="N262" s="23">
        <v>2.7137970352999998</v>
      </c>
    </row>
    <row r="263" spans="1:14" x14ac:dyDescent="0.35">
      <c r="A263" s="22" t="s">
        <v>114</v>
      </c>
      <c r="B263" s="22" t="s">
        <v>507</v>
      </c>
      <c r="C263" s="22" t="s">
        <v>634</v>
      </c>
      <c r="D263" s="22" t="s">
        <v>635</v>
      </c>
      <c r="E263" s="25">
        <v>13.518800000000001</v>
      </c>
      <c r="F263" s="25">
        <v>3.7951999999999999</v>
      </c>
      <c r="G263" s="25">
        <v>0</v>
      </c>
      <c r="H263" s="26">
        <v>0</v>
      </c>
      <c r="I263" s="24" t="s">
        <v>1456</v>
      </c>
      <c r="J263" s="25">
        <v>0</v>
      </c>
      <c r="K263" s="25">
        <v>0.69640000000000002</v>
      </c>
      <c r="L263" s="24" t="s">
        <v>1457</v>
      </c>
      <c r="M263" s="23">
        <v>300</v>
      </c>
      <c r="N263" s="23">
        <v>1</v>
      </c>
    </row>
    <row r="264" spans="1:14" x14ac:dyDescent="0.35">
      <c r="A264" s="22" t="s">
        <v>114</v>
      </c>
      <c r="B264" s="22" t="s">
        <v>507</v>
      </c>
      <c r="C264" s="22" t="s">
        <v>636</v>
      </c>
      <c r="D264" s="22" t="s">
        <v>637</v>
      </c>
      <c r="E264" s="25">
        <v>15.5</v>
      </c>
      <c r="F264" s="25">
        <v>3.59</v>
      </c>
      <c r="G264" s="25">
        <v>0</v>
      </c>
      <c r="H264" s="26">
        <v>0</v>
      </c>
      <c r="I264" s="24" t="s">
        <v>1456</v>
      </c>
      <c r="J264" s="25">
        <v>0</v>
      </c>
      <c r="K264" s="25">
        <v>0.46500000000000002</v>
      </c>
      <c r="L264" s="24" t="s">
        <v>1456</v>
      </c>
      <c r="M264" s="23">
        <v>0</v>
      </c>
      <c r="N264" s="23">
        <v>2.9636711281000001</v>
      </c>
    </row>
    <row r="265" spans="1:14" x14ac:dyDescent="0.35">
      <c r="A265" s="22" t="s">
        <v>114</v>
      </c>
      <c r="B265" s="22" t="s">
        <v>507</v>
      </c>
      <c r="C265" s="22" t="s">
        <v>638</v>
      </c>
      <c r="D265" s="22" t="s">
        <v>639</v>
      </c>
      <c r="E265" s="25">
        <v>13.137</v>
      </c>
      <c r="F265" s="25">
        <v>3.5510000000000002</v>
      </c>
      <c r="G265" s="25">
        <v>0</v>
      </c>
      <c r="H265" s="26">
        <v>0</v>
      </c>
      <c r="I265" s="24" t="s">
        <v>1456</v>
      </c>
      <c r="J265" s="25">
        <v>0</v>
      </c>
      <c r="K265" s="25">
        <v>0</v>
      </c>
      <c r="L265" s="24" t="s">
        <v>1457</v>
      </c>
      <c r="M265" s="23">
        <v>650</v>
      </c>
      <c r="N265" s="23">
        <v>1.0200326112</v>
      </c>
    </row>
    <row r="266" spans="1:14" x14ac:dyDescent="0.35">
      <c r="A266" s="22" t="s">
        <v>114</v>
      </c>
      <c r="B266" s="22" t="s">
        <v>507</v>
      </c>
      <c r="C266" s="22" t="s">
        <v>640</v>
      </c>
      <c r="D266" s="22" t="s">
        <v>641</v>
      </c>
      <c r="E266" s="25">
        <v>11.9521</v>
      </c>
      <c r="F266" s="25">
        <v>3.7498999999999998</v>
      </c>
      <c r="G266" s="25">
        <v>0</v>
      </c>
      <c r="H266" s="26">
        <v>0</v>
      </c>
      <c r="I266" s="24" t="s">
        <v>1456</v>
      </c>
      <c r="J266" s="25">
        <v>0</v>
      </c>
      <c r="K266" s="25">
        <v>7.1859999999999993E-2</v>
      </c>
      <c r="L266" s="24" t="s">
        <v>1456</v>
      </c>
      <c r="M266" s="23">
        <v>0</v>
      </c>
      <c r="N266" s="23">
        <v>1</v>
      </c>
    </row>
    <row r="267" spans="1:14" x14ac:dyDescent="0.35">
      <c r="A267" s="22" t="s">
        <v>114</v>
      </c>
      <c r="B267" s="22" t="s">
        <v>507</v>
      </c>
      <c r="C267" s="22" t="s">
        <v>642</v>
      </c>
      <c r="D267" s="22" t="s">
        <v>643</v>
      </c>
      <c r="E267" s="25">
        <v>20.8993</v>
      </c>
      <c r="F267" s="25">
        <v>3.8650000000000002</v>
      </c>
      <c r="G267" s="25">
        <v>0</v>
      </c>
      <c r="H267" s="26">
        <v>0</v>
      </c>
      <c r="I267" s="24" t="s">
        <v>1456</v>
      </c>
      <c r="J267" s="25">
        <v>0</v>
      </c>
      <c r="K267" s="25">
        <v>0</v>
      </c>
      <c r="L267" s="24" t="s">
        <v>1457</v>
      </c>
      <c r="M267" s="23">
        <v>500</v>
      </c>
      <c r="N267" s="23">
        <v>2.5801604937999998</v>
      </c>
    </row>
    <row r="268" spans="1:14" x14ac:dyDescent="0.35">
      <c r="A268" s="22" t="s">
        <v>114</v>
      </c>
      <c r="B268" s="22" t="s">
        <v>507</v>
      </c>
      <c r="C268" s="22" t="s">
        <v>644</v>
      </c>
      <c r="D268" s="22" t="s">
        <v>645</v>
      </c>
      <c r="E268" s="25">
        <v>12.829499999999999</v>
      </c>
      <c r="F268" s="25">
        <v>3.4295</v>
      </c>
      <c r="G268" s="25">
        <v>0</v>
      </c>
      <c r="H268" s="26">
        <v>0</v>
      </c>
      <c r="I268" s="24" t="s">
        <v>1456</v>
      </c>
      <c r="J268" s="25">
        <v>0</v>
      </c>
      <c r="K268" s="25">
        <v>8.1000000000000003E-2</v>
      </c>
      <c r="L268" s="24" t="s">
        <v>1457</v>
      </c>
      <c r="M268" s="23">
        <v>100</v>
      </c>
      <c r="N268" s="23">
        <v>1.2106157113</v>
      </c>
    </row>
    <row r="269" spans="1:14" x14ac:dyDescent="0.35">
      <c r="A269" s="22" t="s">
        <v>114</v>
      </c>
      <c r="B269" s="22" t="s">
        <v>507</v>
      </c>
      <c r="C269" s="22" t="s">
        <v>646</v>
      </c>
      <c r="D269" s="22" t="s">
        <v>647</v>
      </c>
      <c r="E269" s="25">
        <v>20.91</v>
      </c>
      <c r="F269" s="25">
        <v>4.8970000000000002</v>
      </c>
      <c r="G269" s="25">
        <v>0</v>
      </c>
      <c r="H269" s="26">
        <v>0</v>
      </c>
      <c r="I269" s="24" t="s">
        <v>1456</v>
      </c>
      <c r="J269" s="25">
        <v>0</v>
      </c>
      <c r="K269" s="25">
        <v>4.8759999999999998E-2</v>
      </c>
      <c r="L269" s="24" t="s">
        <v>1457</v>
      </c>
      <c r="M269" s="23">
        <v>750</v>
      </c>
      <c r="N269" s="23">
        <v>2.0824619061999998</v>
      </c>
    </row>
    <row r="270" spans="1:14" x14ac:dyDescent="0.35">
      <c r="A270" s="22" t="s">
        <v>114</v>
      </c>
      <c r="B270" s="22" t="s">
        <v>507</v>
      </c>
      <c r="C270" s="22" t="s">
        <v>648</v>
      </c>
      <c r="D270" s="22" t="s">
        <v>649</v>
      </c>
      <c r="E270" s="25">
        <v>21.2026</v>
      </c>
      <c r="F270" s="25">
        <v>3.6309</v>
      </c>
      <c r="G270" s="25">
        <v>0</v>
      </c>
      <c r="H270" s="26">
        <v>0</v>
      </c>
      <c r="I270" s="24" t="s">
        <v>1456</v>
      </c>
      <c r="J270" s="25">
        <v>0</v>
      </c>
      <c r="K270" s="25">
        <v>0.61639999999999995</v>
      </c>
      <c r="L270" s="24" t="s">
        <v>1457</v>
      </c>
      <c r="M270" s="23">
        <v>250</v>
      </c>
      <c r="N270" s="23">
        <v>2.2681914460999999</v>
      </c>
    </row>
    <row r="271" spans="1:14" x14ac:dyDescent="0.35">
      <c r="A271" s="22" t="s">
        <v>114</v>
      </c>
      <c r="B271" s="22" t="s">
        <v>507</v>
      </c>
      <c r="C271" s="22" t="s">
        <v>650</v>
      </c>
      <c r="D271" s="22" t="s">
        <v>651</v>
      </c>
      <c r="E271" s="25">
        <v>6.1005000000000003</v>
      </c>
      <c r="F271" s="25">
        <v>4.3323</v>
      </c>
      <c r="G271" s="25">
        <v>0</v>
      </c>
      <c r="H271" s="26">
        <v>0</v>
      </c>
      <c r="I271" s="24" t="s">
        <v>1456</v>
      </c>
      <c r="J271" s="25">
        <v>0</v>
      </c>
      <c r="K271" s="25">
        <v>0</v>
      </c>
      <c r="L271" s="24" t="s">
        <v>1457</v>
      </c>
      <c r="M271" s="23">
        <v>1000</v>
      </c>
      <c r="N271" s="23">
        <v>1.1960592099</v>
      </c>
    </row>
    <row r="272" spans="1:14" x14ac:dyDescent="0.35">
      <c r="A272" s="22" t="s">
        <v>114</v>
      </c>
      <c r="B272" s="22" t="s">
        <v>507</v>
      </c>
      <c r="C272" s="22" t="s">
        <v>652</v>
      </c>
      <c r="D272" s="22" t="s">
        <v>653</v>
      </c>
      <c r="E272" s="25">
        <v>11.6982</v>
      </c>
      <c r="F272" s="25">
        <v>3.7296999999999998</v>
      </c>
      <c r="G272" s="25">
        <v>0</v>
      </c>
      <c r="H272" s="26">
        <v>0</v>
      </c>
      <c r="I272" s="24" t="s">
        <v>1456</v>
      </c>
      <c r="J272" s="25">
        <v>0</v>
      </c>
      <c r="K272" s="25">
        <v>7.2700000000000001E-2</v>
      </c>
      <c r="L272" s="24" t="s">
        <v>1456</v>
      </c>
      <c r="M272" s="23">
        <v>0</v>
      </c>
      <c r="N272" s="23">
        <v>1.1932555387999999</v>
      </c>
    </row>
    <row r="273" spans="1:14" x14ac:dyDescent="0.35">
      <c r="A273" s="22" t="s">
        <v>114</v>
      </c>
      <c r="B273" s="22" t="s">
        <v>507</v>
      </c>
      <c r="C273" s="22" t="s">
        <v>654</v>
      </c>
      <c r="D273" s="22" t="s">
        <v>655</v>
      </c>
      <c r="E273" s="25">
        <v>8.0670800000000007</v>
      </c>
      <c r="F273" s="25">
        <v>3.4686900000000001</v>
      </c>
      <c r="G273" s="25">
        <v>0</v>
      </c>
      <c r="H273" s="26">
        <v>0</v>
      </c>
      <c r="I273" s="24" t="s">
        <v>1456</v>
      </c>
      <c r="J273" s="25">
        <v>0</v>
      </c>
      <c r="K273" s="25">
        <v>0.35178999999999999</v>
      </c>
      <c r="L273" s="24" t="s">
        <v>1457</v>
      </c>
      <c r="M273" s="23">
        <v>975</v>
      </c>
      <c r="N273" s="23">
        <v>1</v>
      </c>
    </row>
    <row r="274" spans="1:14" x14ac:dyDescent="0.35">
      <c r="A274" s="22" t="s">
        <v>114</v>
      </c>
      <c r="B274" s="22" t="s">
        <v>507</v>
      </c>
      <c r="C274" s="22" t="s">
        <v>656</v>
      </c>
      <c r="D274" s="22" t="s">
        <v>657</v>
      </c>
      <c r="E274" s="25">
        <v>27.608000000000001</v>
      </c>
      <c r="F274" s="25">
        <v>3.75</v>
      </c>
      <c r="G274" s="25">
        <v>0</v>
      </c>
      <c r="H274" s="26">
        <v>0</v>
      </c>
      <c r="I274" s="24" t="s">
        <v>1456</v>
      </c>
      <c r="J274" s="25">
        <v>0</v>
      </c>
      <c r="K274" s="25">
        <v>0.31850000000000001</v>
      </c>
      <c r="L274" s="24" t="s">
        <v>1456</v>
      </c>
      <c r="M274" s="23">
        <v>0</v>
      </c>
      <c r="N274" s="23">
        <v>2.1305757061000001</v>
      </c>
    </row>
    <row r="275" spans="1:14" x14ac:dyDescent="0.35">
      <c r="A275" s="22" t="s">
        <v>114</v>
      </c>
      <c r="B275" s="22" t="s">
        <v>507</v>
      </c>
      <c r="C275" s="22" t="s">
        <v>658</v>
      </c>
      <c r="D275" s="22" t="s">
        <v>659</v>
      </c>
      <c r="E275" s="25">
        <v>30</v>
      </c>
      <c r="F275" s="25">
        <v>3.6703000000000001</v>
      </c>
      <c r="G275" s="25">
        <v>5</v>
      </c>
      <c r="H275" s="26">
        <v>6450</v>
      </c>
      <c r="I275" s="24" t="s">
        <v>1456</v>
      </c>
      <c r="J275" s="25">
        <v>0</v>
      </c>
      <c r="K275" s="25">
        <v>0.7298</v>
      </c>
      <c r="L275" s="24" t="s">
        <v>1457</v>
      </c>
      <c r="M275" s="23">
        <v>425</v>
      </c>
      <c r="N275" s="23">
        <v>2.0547945205000002</v>
      </c>
    </row>
    <row r="276" spans="1:14" x14ac:dyDescent="0.35">
      <c r="A276" s="22" t="s">
        <v>114</v>
      </c>
      <c r="B276" s="22" t="s">
        <v>507</v>
      </c>
      <c r="C276" s="22" t="s">
        <v>660</v>
      </c>
      <c r="D276" s="22" t="s">
        <v>661</v>
      </c>
      <c r="E276" s="25">
        <v>18.600000000000001</v>
      </c>
      <c r="F276" s="25">
        <v>4</v>
      </c>
      <c r="G276" s="25">
        <v>0</v>
      </c>
      <c r="H276" s="26">
        <v>0</v>
      </c>
      <c r="I276" s="24" t="s">
        <v>1456</v>
      </c>
      <c r="J276" s="25">
        <v>0</v>
      </c>
      <c r="K276" s="25">
        <v>0.03</v>
      </c>
      <c r="L276" s="24" t="s">
        <v>1457</v>
      </c>
      <c r="M276" s="23">
        <v>560</v>
      </c>
      <c r="N276" s="23">
        <v>1.82</v>
      </c>
    </row>
    <row r="277" spans="1:14" x14ac:dyDescent="0.35">
      <c r="A277" s="22" t="s">
        <v>114</v>
      </c>
      <c r="B277" s="22" t="s">
        <v>507</v>
      </c>
      <c r="C277" s="22" t="s">
        <v>662</v>
      </c>
      <c r="D277" s="22" t="s">
        <v>663</v>
      </c>
      <c r="E277" s="25">
        <v>20</v>
      </c>
      <c r="F277" s="25">
        <v>3.7458499999999999</v>
      </c>
      <c r="G277" s="25">
        <v>0</v>
      </c>
      <c r="H277" s="26">
        <v>20000</v>
      </c>
      <c r="I277" s="24" t="s">
        <v>1456</v>
      </c>
      <c r="J277" s="25">
        <v>0</v>
      </c>
      <c r="K277" s="25">
        <v>0.35953000000000002</v>
      </c>
      <c r="L277" s="24" t="s">
        <v>1457</v>
      </c>
      <c r="M277" s="23">
        <v>300</v>
      </c>
      <c r="N277" s="23">
        <v>1.37</v>
      </c>
    </row>
    <row r="278" spans="1:14" x14ac:dyDescent="0.35">
      <c r="A278" s="22" t="s">
        <v>114</v>
      </c>
      <c r="B278" s="22" t="s">
        <v>507</v>
      </c>
      <c r="C278" s="22" t="s">
        <v>664</v>
      </c>
      <c r="D278" s="22" t="s">
        <v>665</v>
      </c>
      <c r="E278" s="25">
        <v>16.088999999999999</v>
      </c>
      <c r="F278" s="25">
        <v>4.0030000000000001</v>
      </c>
      <c r="G278" s="25">
        <v>0</v>
      </c>
      <c r="H278" s="26">
        <v>0</v>
      </c>
      <c r="I278" s="24" t="s">
        <v>1456</v>
      </c>
      <c r="J278" s="25">
        <v>0</v>
      </c>
      <c r="K278" s="25">
        <v>0.73199999999999998</v>
      </c>
      <c r="L278" s="24" t="s">
        <v>1457</v>
      </c>
      <c r="M278" s="23">
        <v>500</v>
      </c>
      <c r="N278" s="23">
        <v>2.1259249471000001</v>
      </c>
    </row>
    <row r="279" spans="1:14" x14ac:dyDescent="0.35">
      <c r="A279" s="22" t="s">
        <v>114</v>
      </c>
      <c r="B279" s="22" t="s">
        <v>507</v>
      </c>
      <c r="C279" s="22" t="s">
        <v>666</v>
      </c>
      <c r="D279" s="22" t="s">
        <v>667</v>
      </c>
      <c r="E279" s="25">
        <v>16</v>
      </c>
      <c r="F279" s="25">
        <v>3.9135</v>
      </c>
      <c r="G279" s="25">
        <v>0</v>
      </c>
      <c r="H279" s="26">
        <v>0</v>
      </c>
      <c r="I279" s="24" t="s">
        <v>1456</v>
      </c>
      <c r="J279" s="25">
        <v>0</v>
      </c>
      <c r="K279" s="25">
        <v>5.2387000000000003E-2</v>
      </c>
      <c r="L279" s="24" t="s">
        <v>1457</v>
      </c>
      <c r="M279" s="23">
        <v>600</v>
      </c>
      <c r="N279" s="23">
        <v>2.1333333333</v>
      </c>
    </row>
    <row r="280" spans="1:14" x14ac:dyDescent="0.35">
      <c r="A280" s="22" t="s">
        <v>114</v>
      </c>
      <c r="B280" s="22" t="s">
        <v>507</v>
      </c>
      <c r="C280" s="22" t="s">
        <v>668</v>
      </c>
      <c r="D280" s="22" t="s">
        <v>669</v>
      </c>
      <c r="E280" s="25">
        <v>12.02</v>
      </c>
      <c r="F280" s="25">
        <v>3.69</v>
      </c>
      <c r="G280" s="25">
        <v>0</v>
      </c>
      <c r="H280" s="26">
        <v>0</v>
      </c>
      <c r="I280" s="24" t="s">
        <v>1456</v>
      </c>
      <c r="J280" s="25">
        <v>0</v>
      </c>
      <c r="K280" s="25">
        <v>0.32</v>
      </c>
      <c r="L280" s="24" t="s">
        <v>1457</v>
      </c>
      <c r="M280" s="23">
        <v>200</v>
      </c>
      <c r="N280" s="23">
        <v>1</v>
      </c>
    </row>
    <row r="281" spans="1:14" x14ac:dyDescent="0.35">
      <c r="A281" s="22" t="s">
        <v>114</v>
      </c>
      <c r="B281" s="22" t="s">
        <v>670</v>
      </c>
      <c r="C281" s="22" t="s">
        <v>671</v>
      </c>
      <c r="D281" s="22" t="s">
        <v>672</v>
      </c>
      <c r="E281" s="25">
        <v>3.5251000000000001</v>
      </c>
      <c r="F281" s="25">
        <v>3.3111999999999999</v>
      </c>
      <c r="G281" s="25">
        <v>0</v>
      </c>
      <c r="H281" s="26">
        <v>0</v>
      </c>
      <c r="I281" s="24" t="s">
        <v>1456</v>
      </c>
      <c r="J281" s="25">
        <v>0</v>
      </c>
      <c r="K281" s="25">
        <v>0</v>
      </c>
      <c r="L281" s="24" t="s">
        <v>1456</v>
      </c>
      <c r="M281" s="23">
        <v>0</v>
      </c>
      <c r="N281" s="23">
        <v>1</v>
      </c>
    </row>
    <row r="282" spans="1:14" x14ac:dyDescent="0.35">
      <c r="A282" s="22" t="s">
        <v>114</v>
      </c>
      <c r="B282" s="22" t="s">
        <v>670</v>
      </c>
      <c r="C282" s="22" t="s">
        <v>673</v>
      </c>
      <c r="D282" s="22" t="s">
        <v>674</v>
      </c>
      <c r="E282" s="25">
        <v>2.62</v>
      </c>
      <c r="F282" s="25">
        <v>3.62</v>
      </c>
      <c r="G282" s="25">
        <v>0</v>
      </c>
      <c r="H282" s="26">
        <v>0</v>
      </c>
      <c r="I282" s="24" t="s">
        <v>1456</v>
      </c>
      <c r="J282" s="25">
        <v>0</v>
      </c>
      <c r="K282" s="25">
        <v>0</v>
      </c>
      <c r="L282" s="24" t="s">
        <v>1457</v>
      </c>
      <c r="M282" s="23">
        <v>100</v>
      </c>
      <c r="N282" s="23">
        <v>1</v>
      </c>
    </row>
    <row r="283" spans="1:14" x14ac:dyDescent="0.35">
      <c r="A283" s="22" t="s">
        <v>114</v>
      </c>
      <c r="B283" s="22" t="s">
        <v>670</v>
      </c>
      <c r="C283" s="22" t="s">
        <v>675</v>
      </c>
      <c r="D283" s="22" t="s">
        <v>676</v>
      </c>
      <c r="E283" s="25">
        <v>5.4530000000000003</v>
      </c>
      <c r="F283" s="25">
        <v>4.024</v>
      </c>
      <c r="G283" s="25">
        <v>0</v>
      </c>
      <c r="H283" s="26">
        <v>0</v>
      </c>
      <c r="I283" s="24" t="s">
        <v>1456</v>
      </c>
      <c r="J283" s="25">
        <v>0</v>
      </c>
      <c r="K283" s="25">
        <v>0.215</v>
      </c>
      <c r="L283" s="24" t="s">
        <v>1457</v>
      </c>
      <c r="M283" s="23">
        <v>1025</v>
      </c>
      <c r="N283" s="23">
        <v>1</v>
      </c>
    </row>
    <row r="284" spans="1:14" x14ac:dyDescent="0.35">
      <c r="A284" s="22" t="s">
        <v>114</v>
      </c>
      <c r="B284" s="22" t="s">
        <v>670</v>
      </c>
      <c r="C284" s="22" t="s">
        <v>677</v>
      </c>
      <c r="D284" s="22" t="s">
        <v>678</v>
      </c>
      <c r="E284" s="25">
        <v>1.877</v>
      </c>
      <c r="F284" s="25">
        <v>3.6415999999999999</v>
      </c>
      <c r="G284" s="25">
        <v>0</v>
      </c>
      <c r="H284" s="26">
        <v>0</v>
      </c>
      <c r="I284" s="24" t="s">
        <v>1456</v>
      </c>
      <c r="J284" s="25">
        <v>0</v>
      </c>
      <c r="K284" s="25">
        <v>0</v>
      </c>
      <c r="L284" s="24" t="s">
        <v>1456</v>
      </c>
      <c r="M284" s="23">
        <v>0</v>
      </c>
      <c r="N284" s="23">
        <v>1</v>
      </c>
    </row>
    <row r="285" spans="1:14" x14ac:dyDescent="0.35">
      <c r="A285" s="22" t="s">
        <v>114</v>
      </c>
      <c r="B285" s="22" t="s">
        <v>670</v>
      </c>
      <c r="C285" s="22" t="s">
        <v>679</v>
      </c>
      <c r="D285" s="22" t="s">
        <v>680</v>
      </c>
      <c r="E285" s="25">
        <v>7.5999999999999998E-2</v>
      </c>
      <c r="F285" s="25">
        <v>7.5999999999999998E-2</v>
      </c>
      <c r="G285" s="25">
        <v>0</v>
      </c>
      <c r="H285" s="26">
        <v>0</v>
      </c>
      <c r="I285" s="24" t="s">
        <v>1456</v>
      </c>
      <c r="J285" s="25">
        <v>0</v>
      </c>
      <c r="K285" s="25">
        <v>0.1021</v>
      </c>
      <c r="L285" s="24" t="s">
        <v>1457</v>
      </c>
      <c r="M285" s="23">
        <v>450</v>
      </c>
      <c r="N285" s="23">
        <v>3.2581668500000001E-2</v>
      </c>
    </row>
    <row r="286" spans="1:14" x14ac:dyDescent="0.35">
      <c r="A286" s="22" t="s">
        <v>114</v>
      </c>
      <c r="B286" s="22" t="s">
        <v>670</v>
      </c>
      <c r="C286" s="22" t="s">
        <v>681</v>
      </c>
      <c r="D286" s="22" t="s">
        <v>682</v>
      </c>
      <c r="E286" s="25">
        <v>2.5</v>
      </c>
      <c r="F286" s="25">
        <v>3.75</v>
      </c>
      <c r="G286" s="25">
        <v>0</v>
      </c>
      <c r="H286" s="26">
        <v>0</v>
      </c>
      <c r="I286" s="24" t="s">
        <v>1456</v>
      </c>
      <c r="J286" s="25">
        <v>0</v>
      </c>
      <c r="K286" s="25">
        <v>9.2100000000000001E-2</v>
      </c>
      <c r="L286" s="24" t="s">
        <v>1456</v>
      </c>
      <c r="M286" s="23">
        <v>0</v>
      </c>
      <c r="N286" s="23">
        <v>1</v>
      </c>
    </row>
    <row r="287" spans="1:14" x14ac:dyDescent="0.35">
      <c r="A287" s="22" t="s">
        <v>114</v>
      </c>
      <c r="B287" s="22" t="s">
        <v>670</v>
      </c>
      <c r="C287" s="22" t="s">
        <v>683</v>
      </c>
      <c r="D287" s="22" t="s">
        <v>684</v>
      </c>
      <c r="E287" s="25">
        <v>2.7869999999999999</v>
      </c>
      <c r="F287" s="25">
        <v>4.1749999999999998</v>
      </c>
      <c r="G287" s="25">
        <v>0</v>
      </c>
      <c r="H287" s="26">
        <v>0</v>
      </c>
      <c r="I287" s="24" t="s">
        <v>1456</v>
      </c>
      <c r="J287" s="25">
        <v>0</v>
      </c>
      <c r="K287" s="25">
        <v>0</v>
      </c>
      <c r="L287" s="24" t="s">
        <v>1456</v>
      </c>
      <c r="M287" s="23">
        <v>0</v>
      </c>
      <c r="N287" s="23">
        <v>1</v>
      </c>
    </row>
    <row r="288" spans="1:14" x14ac:dyDescent="0.35">
      <c r="A288" s="22" t="s">
        <v>114</v>
      </c>
      <c r="B288" s="22" t="s">
        <v>670</v>
      </c>
      <c r="C288" s="22" t="s">
        <v>685</v>
      </c>
      <c r="D288" s="22" t="s">
        <v>686</v>
      </c>
      <c r="E288" s="25">
        <v>4.6399999999999997</v>
      </c>
      <c r="F288" s="25">
        <v>4.2</v>
      </c>
      <c r="G288" s="25">
        <v>0</v>
      </c>
      <c r="H288" s="26">
        <v>0</v>
      </c>
      <c r="I288" s="24" t="s">
        <v>1456</v>
      </c>
      <c r="J288" s="25">
        <v>0</v>
      </c>
      <c r="K288" s="25">
        <v>0.218</v>
      </c>
      <c r="L288" s="24" t="s">
        <v>1456</v>
      </c>
      <c r="M288" s="23">
        <v>0</v>
      </c>
      <c r="N288" s="23">
        <v>1</v>
      </c>
    </row>
    <row r="289" spans="1:14" x14ac:dyDescent="0.35">
      <c r="A289" s="22" t="s">
        <v>114</v>
      </c>
      <c r="B289" s="22" t="s">
        <v>670</v>
      </c>
      <c r="C289" s="22" t="s">
        <v>687</v>
      </c>
      <c r="D289" s="22" t="s">
        <v>688</v>
      </c>
      <c r="E289" s="25">
        <v>3.9050600000000002</v>
      </c>
      <c r="F289" s="25">
        <v>1.7664899999999999</v>
      </c>
      <c r="G289" s="25">
        <v>0</v>
      </c>
      <c r="H289" s="26">
        <v>0</v>
      </c>
      <c r="I289" s="24" t="s">
        <v>1456</v>
      </c>
      <c r="J289" s="25">
        <v>0</v>
      </c>
      <c r="K289" s="25">
        <v>0</v>
      </c>
      <c r="L289" s="24" t="s">
        <v>1457</v>
      </c>
      <c r="M289" s="23">
        <v>800</v>
      </c>
      <c r="N289" s="23">
        <v>1</v>
      </c>
    </row>
    <row r="290" spans="1:14" x14ac:dyDescent="0.35">
      <c r="A290" s="22" t="s">
        <v>114</v>
      </c>
      <c r="B290" s="22" t="s">
        <v>670</v>
      </c>
      <c r="C290" s="22" t="s">
        <v>689</v>
      </c>
      <c r="D290" s="22" t="s">
        <v>690</v>
      </c>
      <c r="E290" s="25">
        <v>2.109</v>
      </c>
      <c r="F290" s="25">
        <v>3.57</v>
      </c>
      <c r="G290" s="25">
        <v>0</v>
      </c>
      <c r="H290" s="26">
        <v>0</v>
      </c>
      <c r="I290" s="24" t="s">
        <v>1456</v>
      </c>
      <c r="J290" s="25">
        <v>0</v>
      </c>
      <c r="K290" s="25">
        <v>0</v>
      </c>
      <c r="L290" s="24" t="s">
        <v>1456</v>
      </c>
      <c r="M290" s="23">
        <v>0</v>
      </c>
      <c r="N290" s="23">
        <v>1</v>
      </c>
    </row>
    <row r="291" spans="1:14" x14ac:dyDescent="0.35">
      <c r="A291" s="22" t="s">
        <v>114</v>
      </c>
      <c r="B291" s="22" t="s">
        <v>670</v>
      </c>
      <c r="C291" s="22" t="s">
        <v>691</v>
      </c>
      <c r="D291" s="22" t="s">
        <v>692</v>
      </c>
      <c r="E291" s="25">
        <v>4.7064000000000004</v>
      </c>
      <c r="F291" s="25">
        <v>4.0057700000000001</v>
      </c>
      <c r="G291" s="25">
        <v>0</v>
      </c>
      <c r="H291" s="26">
        <v>0</v>
      </c>
      <c r="I291" s="24" t="s">
        <v>1456</v>
      </c>
      <c r="J291" s="25">
        <v>0</v>
      </c>
      <c r="K291" s="25">
        <v>0</v>
      </c>
      <c r="L291" s="24" t="s">
        <v>1456</v>
      </c>
      <c r="M291" s="23">
        <v>0</v>
      </c>
      <c r="N291" s="23">
        <v>1</v>
      </c>
    </row>
    <row r="292" spans="1:14" x14ac:dyDescent="0.35">
      <c r="A292" s="22" t="s">
        <v>114</v>
      </c>
      <c r="B292" s="22" t="s">
        <v>670</v>
      </c>
      <c r="C292" s="22" t="s">
        <v>693</v>
      </c>
      <c r="D292" s="22" t="s">
        <v>694</v>
      </c>
      <c r="E292" s="25">
        <v>2.82504</v>
      </c>
      <c r="F292" s="25">
        <v>3.7568999999999999</v>
      </c>
      <c r="G292" s="25">
        <v>0</v>
      </c>
      <c r="H292" s="26">
        <v>0</v>
      </c>
      <c r="I292" s="24" t="s">
        <v>1456</v>
      </c>
      <c r="J292" s="25">
        <v>0</v>
      </c>
      <c r="K292" s="25">
        <v>0</v>
      </c>
      <c r="L292" s="24" t="s">
        <v>1456</v>
      </c>
      <c r="M292" s="23">
        <v>0</v>
      </c>
      <c r="N292" s="23">
        <v>1</v>
      </c>
    </row>
    <row r="293" spans="1:14" x14ac:dyDescent="0.35">
      <c r="A293" s="22" t="s">
        <v>114</v>
      </c>
      <c r="B293" s="22" t="s">
        <v>670</v>
      </c>
      <c r="C293" s="22" t="s">
        <v>695</v>
      </c>
      <c r="D293" s="22" t="s">
        <v>696</v>
      </c>
      <c r="E293" s="25">
        <v>3.4220000000000002</v>
      </c>
      <c r="F293" s="25">
        <v>3.6259999999999999</v>
      </c>
      <c r="G293" s="25">
        <v>0</v>
      </c>
      <c r="H293" s="26">
        <v>0</v>
      </c>
      <c r="I293" s="24" t="s">
        <v>1456</v>
      </c>
      <c r="J293" s="25">
        <v>0</v>
      </c>
      <c r="K293" s="25">
        <v>0</v>
      </c>
      <c r="L293" s="24" t="s">
        <v>1456</v>
      </c>
      <c r="M293" s="23">
        <v>0</v>
      </c>
      <c r="N293" s="23">
        <v>1.0049926578999999</v>
      </c>
    </row>
    <row r="294" spans="1:14" x14ac:dyDescent="0.35">
      <c r="A294" s="22" t="s">
        <v>114</v>
      </c>
      <c r="B294" s="22" t="s">
        <v>670</v>
      </c>
      <c r="C294" s="22" t="s">
        <v>697</v>
      </c>
      <c r="D294" s="22" t="s">
        <v>698</v>
      </c>
      <c r="E294" s="25">
        <v>3.5922000000000001</v>
      </c>
      <c r="F294" s="25">
        <v>3.7141999999999999</v>
      </c>
      <c r="G294" s="25">
        <v>0</v>
      </c>
      <c r="H294" s="26">
        <v>0</v>
      </c>
      <c r="I294" s="24" t="s">
        <v>1456</v>
      </c>
      <c r="J294" s="25">
        <v>0</v>
      </c>
      <c r="K294" s="25">
        <v>0</v>
      </c>
      <c r="L294" s="24" t="s">
        <v>1456</v>
      </c>
      <c r="M294" s="23">
        <v>0</v>
      </c>
      <c r="N294" s="23">
        <v>1</v>
      </c>
    </row>
    <row r="295" spans="1:14" x14ac:dyDescent="0.35">
      <c r="A295" s="22" t="s">
        <v>114</v>
      </c>
      <c r="B295" s="22" t="s">
        <v>670</v>
      </c>
      <c r="C295" s="22" t="s">
        <v>699</v>
      </c>
      <c r="D295" s="22" t="s">
        <v>700</v>
      </c>
      <c r="E295" s="25">
        <v>3.5</v>
      </c>
      <c r="F295" s="25">
        <v>3.7206000000000001</v>
      </c>
      <c r="G295" s="25">
        <v>0</v>
      </c>
      <c r="H295" s="26">
        <v>0</v>
      </c>
      <c r="I295" s="24" t="s">
        <v>1456</v>
      </c>
      <c r="J295" s="25">
        <v>0</v>
      </c>
      <c r="K295" s="25">
        <v>0</v>
      </c>
      <c r="L295" s="24" t="s">
        <v>1457</v>
      </c>
      <c r="M295" s="23">
        <v>410</v>
      </c>
      <c r="N295" s="23">
        <v>1</v>
      </c>
    </row>
    <row r="296" spans="1:14" x14ac:dyDescent="0.35">
      <c r="A296" s="22" t="s">
        <v>114</v>
      </c>
      <c r="B296" s="22" t="s">
        <v>670</v>
      </c>
      <c r="C296" s="22" t="s">
        <v>701</v>
      </c>
      <c r="D296" s="22" t="s">
        <v>702</v>
      </c>
      <c r="E296" s="25">
        <v>9</v>
      </c>
      <c r="F296" s="25">
        <v>3.7800468</v>
      </c>
      <c r="G296" s="25">
        <v>0</v>
      </c>
      <c r="H296" s="26">
        <v>0</v>
      </c>
      <c r="I296" s="24" t="s">
        <v>1456</v>
      </c>
      <c r="J296" s="25">
        <v>0</v>
      </c>
      <c r="K296" s="25">
        <v>8.7124999999999994E-2</v>
      </c>
      <c r="L296" s="24" t="s">
        <v>1457</v>
      </c>
      <c r="M296" s="23">
        <v>600</v>
      </c>
      <c r="N296" s="23">
        <v>4.4161678850000001</v>
      </c>
    </row>
    <row r="297" spans="1:14" x14ac:dyDescent="0.35">
      <c r="A297" s="22" t="s">
        <v>114</v>
      </c>
      <c r="B297" s="22" t="s">
        <v>670</v>
      </c>
      <c r="C297" s="22" t="s">
        <v>703</v>
      </c>
      <c r="D297" s="22" t="s">
        <v>704</v>
      </c>
      <c r="E297" s="25">
        <v>2.6661000000000001</v>
      </c>
      <c r="F297" s="25">
        <v>3.5546000000000002</v>
      </c>
      <c r="G297" s="25">
        <v>0</v>
      </c>
      <c r="H297" s="26">
        <v>0</v>
      </c>
      <c r="I297" s="24" t="s">
        <v>1456</v>
      </c>
      <c r="J297" s="25">
        <v>0</v>
      </c>
      <c r="K297" s="25">
        <v>0.22450000000000001</v>
      </c>
      <c r="L297" s="24" t="s">
        <v>1457</v>
      </c>
      <c r="M297" s="23">
        <v>500</v>
      </c>
      <c r="N297" s="23">
        <v>1</v>
      </c>
    </row>
    <row r="298" spans="1:14" x14ac:dyDescent="0.35">
      <c r="A298" s="22" t="s">
        <v>114</v>
      </c>
      <c r="B298" s="22" t="s">
        <v>670</v>
      </c>
      <c r="C298" s="22" t="s">
        <v>705</v>
      </c>
      <c r="D298" s="22" t="s">
        <v>706</v>
      </c>
      <c r="E298" s="25">
        <v>5.5</v>
      </c>
      <c r="F298" s="25">
        <v>3.93</v>
      </c>
      <c r="G298" s="25">
        <v>0</v>
      </c>
      <c r="H298" s="26">
        <v>0</v>
      </c>
      <c r="I298" s="24" t="s">
        <v>1456</v>
      </c>
      <c r="J298" s="25">
        <v>0</v>
      </c>
      <c r="K298" s="25">
        <v>0</v>
      </c>
      <c r="L298" s="24" t="s">
        <v>1456</v>
      </c>
      <c r="M298" s="23">
        <v>0</v>
      </c>
      <c r="N298" s="23">
        <v>1</v>
      </c>
    </row>
    <row r="299" spans="1:14" x14ac:dyDescent="0.35">
      <c r="A299" s="22" t="s">
        <v>114</v>
      </c>
      <c r="B299" s="22" t="s">
        <v>670</v>
      </c>
      <c r="C299" s="22" t="s">
        <v>707</v>
      </c>
      <c r="D299" s="22" t="s">
        <v>708</v>
      </c>
      <c r="E299" s="25">
        <v>2.1659999999999999</v>
      </c>
      <c r="F299" s="25">
        <v>3.78</v>
      </c>
      <c r="G299" s="25">
        <v>0</v>
      </c>
      <c r="H299" s="26">
        <v>0</v>
      </c>
      <c r="I299" s="24" t="s">
        <v>1456</v>
      </c>
      <c r="J299" s="25">
        <v>0</v>
      </c>
      <c r="K299" s="25">
        <v>0</v>
      </c>
      <c r="L299" s="24" t="s">
        <v>1456</v>
      </c>
      <c r="M299" s="23">
        <v>0</v>
      </c>
      <c r="N299" s="23">
        <v>1</v>
      </c>
    </row>
    <row r="300" spans="1:14" x14ac:dyDescent="0.35">
      <c r="A300" s="22" t="s">
        <v>114</v>
      </c>
      <c r="B300" s="22" t="s">
        <v>670</v>
      </c>
      <c r="C300" s="22" t="s">
        <v>709</v>
      </c>
      <c r="D300" s="22" t="s">
        <v>710</v>
      </c>
      <c r="E300" s="25">
        <v>11</v>
      </c>
      <c r="F300" s="25">
        <v>3.794</v>
      </c>
      <c r="G300" s="25">
        <v>0</v>
      </c>
      <c r="H300" s="26">
        <v>0</v>
      </c>
      <c r="I300" s="24" t="s">
        <v>1456</v>
      </c>
      <c r="J300" s="25">
        <v>0</v>
      </c>
      <c r="K300" s="25">
        <v>0</v>
      </c>
      <c r="L300" s="24" t="s">
        <v>1456</v>
      </c>
      <c r="M300" s="23">
        <v>0</v>
      </c>
      <c r="N300" s="23">
        <v>4.1501603470999999</v>
      </c>
    </row>
    <row r="301" spans="1:14" x14ac:dyDescent="0.35">
      <c r="A301" s="22" t="s">
        <v>114</v>
      </c>
      <c r="B301" s="22" t="s">
        <v>670</v>
      </c>
      <c r="C301" s="22" t="s">
        <v>711</v>
      </c>
      <c r="D301" s="22" t="s">
        <v>712</v>
      </c>
      <c r="E301" s="25">
        <v>3.76</v>
      </c>
      <c r="F301" s="25">
        <v>3.68</v>
      </c>
      <c r="G301" s="25">
        <v>0</v>
      </c>
      <c r="H301" s="26">
        <v>0</v>
      </c>
      <c r="I301" s="24" t="s">
        <v>1456</v>
      </c>
      <c r="J301" s="25">
        <v>0</v>
      </c>
      <c r="K301" s="25">
        <v>0</v>
      </c>
      <c r="L301" s="24" t="s">
        <v>1456</v>
      </c>
      <c r="M301" s="23">
        <v>0</v>
      </c>
      <c r="N301" s="23">
        <v>1</v>
      </c>
    </row>
    <row r="302" spans="1:14" x14ac:dyDescent="0.35">
      <c r="A302" s="22" t="s">
        <v>114</v>
      </c>
      <c r="B302" s="22" t="s">
        <v>670</v>
      </c>
      <c r="C302" s="22" t="s">
        <v>713</v>
      </c>
      <c r="D302" s="22" t="s">
        <v>714</v>
      </c>
      <c r="E302" s="25">
        <v>2.0790000000000002</v>
      </c>
      <c r="F302" s="25">
        <v>3.3258999999999999</v>
      </c>
      <c r="G302" s="25">
        <v>0</v>
      </c>
      <c r="H302" s="26">
        <v>0</v>
      </c>
      <c r="I302" s="24" t="s">
        <v>1456</v>
      </c>
      <c r="J302" s="25">
        <v>0</v>
      </c>
      <c r="K302" s="25">
        <v>0</v>
      </c>
      <c r="L302" s="24" t="s">
        <v>1457</v>
      </c>
      <c r="M302" s="23">
        <v>400</v>
      </c>
      <c r="N302" s="23">
        <v>1</v>
      </c>
    </row>
    <row r="303" spans="1:14" x14ac:dyDescent="0.35">
      <c r="A303" s="22" t="s">
        <v>114</v>
      </c>
      <c r="B303" s="22" t="s">
        <v>670</v>
      </c>
      <c r="C303" s="22" t="s">
        <v>715</v>
      </c>
      <c r="D303" s="22" t="s">
        <v>716</v>
      </c>
      <c r="E303" s="25">
        <v>4.8595600000000001</v>
      </c>
      <c r="F303" s="25">
        <v>3.2015699999999998</v>
      </c>
      <c r="G303" s="25">
        <v>0</v>
      </c>
      <c r="H303" s="26">
        <v>0</v>
      </c>
      <c r="I303" s="24" t="s">
        <v>1456</v>
      </c>
      <c r="J303" s="25">
        <v>0</v>
      </c>
      <c r="K303" s="25">
        <v>0</v>
      </c>
      <c r="L303" s="24" t="s">
        <v>1457</v>
      </c>
      <c r="M303" s="23">
        <v>800</v>
      </c>
      <c r="N303" s="23">
        <v>1</v>
      </c>
    </row>
    <row r="304" spans="1:14" x14ac:dyDescent="0.35">
      <c r="A304" s="22" t="s">
        <v>114</v>
      </c>
      <c r="B304" s="22" t="s">
        <v>670</v>
      </c>
      <c r="C304" s="22" t="s">
        <v>717</v>
      </c>
      <c r="D304" s="22" t="s">
        <v>718</v>
      </c>
      <c r="E304" s="25">
        <v>2.2511999999999999</v>
      </c>
      <c r="F304" s="25">
        <v>3.4624999999999999</v>
      </c>
      <c r="G304" s="25">
        <v>0</v>
      </c>
      <c r="H304" s="26">
        <v>0</v>
      </c>
      <c r="I304" s="24" t="s">
        <v>1456</v>
      </c>
      <c r="J304" s="25">
        <v>0</v>
      </c>
      <c r="K304" s="25">
        <v>0.16789999999999999</v>
      </c>
      <c r="L304" s="24" t="s">
        <v>1456</v>
      </c>
      <c r="M304" s="23">
        <v>0</v>
      </c>
      <c r="N304" s="23">
        <v>1</v>
      </c>
    </row>
    <row r="305" spans="1:14" x14ac:dyDescent="0.35">
      <c r="A305" s="22" t="s">
        <v>114</v>
      </c>
      <c r="B305" s="22" t="s">
        <v>670</v>
      </c>
      <c r="C305" s="22" t="s">
        <v>719</v>
      </c>
      <c r="D305" s="22" t="s">
        <v>720</v>
      </c>
      <c r="E305" s="25">
        <v>19.75</v>
      </c>
      <c r="F305" s="25">
        <v>3.1964570000000001</v>
      </c>
      <c r="G305" s="25">
        <v>0</v>
      </c>
      <c r="H305" s="26">
        <v>0</v>
      </c>
      <c r="I305" s="24" t="s">
        <v>1456</v>
      </c>
      <c r="J305" s="25">
        <v>0</v>
      </c>
      <c r="K305" s="25">
        <v>0.2173388</v>
      </c>
      <c r="L305" s="24" t="s">
        <v>1457</v>
      </c>
      <c r="M305" s="23">
        <v>725</v>
      </c>
      <c r="N305" s="23">
        <v>4.3441537588000001</v>
      </c>
    </row>
    <row r="306" spans="1:14" x14ac:dyDescent="0.35">
      <c r="A306" s="22" t="s">
        <v>114</v>
      </c>
      <c r="B306" s="22" t="s">
        <v>670</v>
      </c>
      <c r="C306" s="22" t="s">
        <v>721</v>
      </c>
      <c r="D306" s="22" t="s">
        <v>722</v>
      </c>
      <c r="E306" s="25">
        <v>2.3374999999999999</v>
      </c>
      <c r="F306" s="25">
        <v>3.6023999999999998</v>
      </c>
      <c r="G306" s="25">
        <v>0</v>
      </c>
      <c r="H306" s="26">
        <v>0</v>
      </c>
      <c r="I306" s="24" t="s">
        <v>1456</v>
      </c>
      <c r="J306" s="25">
        <v>0</v>
      </c>
      <c r="K306" s="25">
        <v>0</v>
      </c>
      <c r="L306" s="24" t="s">
        <v>1456</v>
      </c>
      <c r="M306" s="23">
        <v>0</v>
      </c>
      <c r="N306" s="23">
        <v>1</v>
      </c>
    </row>
    <row r="307" spans="1:14" x14ac:dyDescent="0.35">
      <c r="A307" s="22" t="s">
        <v>114</v>
      </c>
      <c r="B307" s="22" t="s">
        <v>670</v>
      </c>
      <c r="C307" s="22" t="s">
        <v>723</v>
      </c>
      <c r="D307" s="22" t="s">
        <v>724</v>
      </c>
      <c r="E307" s="25">
        <v>5.36</v>
      </c>
      <c r="F307" s="25">
        <v>3.6302500000000002</v>
      </c>
      <c r="G307" s="25">
        <v>0</v>
      </c>
      <c r="H307" s="26">
        <v>0</v>
      </c>
      <c r="I307" s="24" t="s">
        <v>1456</v>
      </c>
      <c r="J307" s="25">
        <v>0</v>
      </c>
      <c r="K307" s="25">
        <v>0</v>
      </c>
      <c r="L307" s="24" t="s">
        <v>1457</v>
      </c>
      <c r="M307" s="23">
        <v>1100</v>
      </c>
      <c r="N307" s="23">
        <v>1</v>
      </c>
    </row>
    <row r="308" spans="1:14" x14ac:dyDescent="0.35">
      <c r="A308" s="22" t="s">
        <v>114</v>
      </c>
      <c r="B308" s="22" t="s">
        <v>670</v>
      </c>
      <c r="C308" s="22" t="s">
        <v>725</v>
      </c>
      <c r="D308" s="22" t="s">
        <v>726</v>
      </c>
      <c r="E308" s="25">
        <v>6.03749</v>
      </c>
      <c r="F308" s="25">
        <v>3.7232699999999999</v>
      </c>
      <c r="G308" s="25">
        <v>0</v>
      </c>
      <c r="H308" s="26">
        <v>0</v>
      </c>
      <c r="I308" s="24" t="s">
        <v>1456</v>
      </c>
      <c r="J308" s="25">
        <v>0</v>
      </c>
      <c r="K308" s="25">
        <v>0</v>
      </c>
      <c r="L308" s="24" t="s">
        <v>1457</v>
      </c>
      <c r="M308" s="23">
        <v>800</v>
      </c>
      <c r="N308" s="23">
        <v>1.9708718531</v>
      </c>
    </row>
    <row r="309" spans="1:14" x14ac:dyDescent="0.35">
      <c r="A309" s="22" t="s">
        <v>114</v>
      </c>
      <c r="B309" s="22" t="s">
        <v>670</v>
      </c>
      <c r="C309" s="22" t="s">
        <v>727</v>
      </c>
      <c r="D309" s="22" t="s">
        <v>728</v>
      </c>
      <c r="E309" s="25">
        <v>2.9239999999999999</v>
      </c>
      <c r="F309" s="25">
        <v>2.6758000000000002</v>
      </c>
      <c r="G309" s="25">
        <v>0</v>
      </c>
      <c r="H309" s="26">
        <v>0</v>
      </c>
      <c r="I309" s="24" t="s">
        <v>1456</v>
      </c>
      <c r="J309" s="25">
        <v>0</v>
      </c>
      <c r="K309" s="25">
        <v>8.7900000000000006E-2</v>
      </c>
      <c r="L309" s="24" t="s">
        <v>1456</v>
      </c>
      <c r="M309" s="23">
        <v>0</v>
      </c>
      <c r="N309" s="23">
        <v>1</v>
      </c>
    </row>
    <row r="310" spans="1:14" x14ac:dyDescent="0.35">
      <c r="A310" s="22" t="s">
        <v>114</v>
      </c>
      <c r="B310" s="22" t="s">
        <v>670</v>
      </c>
      <c r="C310" s="22" t="s">
        <v>729</v>
      </c>
      <c r="D310" s="22" t="s">
        <v>730</v>
      </c>
      <c r="E310" s="25">
        <v>4.15428</v>
      </c>
      <c r="F310" s="25">
        <v>3.76</v>
      </c>
      <c r="G310" s="25">
        <v>0</v>
      </c>
      <c r="H310" s="26">
        <v>0</v>
      </c>
      <c r="I310" s="24" t="s">
        <v>1456</v>
      </c>
      <c r="J310" s="25">
        <v>0</v>
      </c>
      <c r="K310" s="25">
        <v>0</v>
      </c>
      <c r="L310" s="24" t="s">
        <v>1456</v>
      </c>
      <c r="M310" s="23">
        <v>0</v>
      </c>
      <c r="N310" s="23">
        <v>2.9251784984999998</v>
      </c>
    </row>
    <row r="311" spans="1:14" x14ac:dyDescent="0.35">
      <c r="A311" s="22" t="s">
        <v>114</v>
      </c>
      <c r="B311" s="22" t="s">
        <v>670</v>
      </c>
      <c r="C311" s="22" t="s">
        <v>731</v>
      </c>
      <c r="D311" s="22" t="s">
        <v>732</v>
      </c>
      <c r="E311" s="25">
        <v>3.2345000000000002</v>
      </c>
      <c r="F311" s="25">
        <v>3.7196699999999998</v>
      </c>
      <c r="G311" s="25">
        <v>0</v>
      </c>
      <c r="H311" s="26">
        <v>0</v>
      </c>
      <c r="I311" s="24" t="s">
        <v>1456</v>
      </c>
      <c r="J311" s="25">
        <v>0</v>
      </c>
      <c r="K311" s="25">
        <v>0</v>
      </c>
      <c r="L311" s="24" t="s">
        <v>1457</v>
      </c>
      <c r="M311" s="23">
        <v>600</v>
      </c>
      <c r="N311" s="23">
        <v>1</v>
      </c>
    </row>
    <row r="312" spans="1:14" x14ac:dyDescent="0.35">
      <c r="A312" s="22" t="s">
        <v>114</v>
      </c>
      <c r="B312" s="22" t="s">
        <v>670</v>
      </c>
      <c r="C312" s="22" t="s">
        <v>733</v>
      </c>
      <c r="D312" s="22" t="s">
        <v>734</v>
      </c>
      <c r="E312" s="25">
        <v>6.9591000000000003</v>
      </c>
      <c r="F312" s="25">
        <v>3.7422</v>
      </c>
      <c r="G312" s="25">
        <v>0</v>
      </c>
      <c r="H312" s="26">
        <v>0</v>
      </c>
      <c r="I312" s="24" t="s">
        <v>1456</v>
      </c>
      <c r="J312" s="25">
        <v>0</v>
      </c>
      <c r="K312" s="25">
        <v>0.44059999999999999</v>
      </c>
      <c r="L312" s="24" t="s">
        <v>1456</v>
      </c>
      <c r="M312" s="23">
        <v>0</v>
      </c>
      <c r="N312" s="23">
        <v>2.0412108057</v>
      </c>
    </row>
    <row r="313" spans="1:14" x14ac:dyDescent="0.35">
      <c r="A313" s="22" t="s">
        <v>114</v>
      </c>
      <c r="B313" s="22" t="s">
        <v>670</v>
      </c>
      <c r="C313" s="22" t="s">
        <v>735</v>
      </c>
      <c r="D313" s="22" t="s">
        <v>736</v>
      </c>
      <c r="E313" s="25">
        <v>2.2032500000000002</v>
      </c>
      <c r="F313" s="25">
        <v>3.7985099999999998</v>
      </c>
      <c r="G313" s="25">
        <v>0</v>
      </c>
      <c r="H313" s="26">
        <v>0</v>
      </c>
      <c r="I313" s="24" t="s">
        <v>1456</v>
      </c>
      <c r="J313" s="25">
        <v>0</v>
      </c>
      <c r="K313" s="25">
        <v>0.21274000000000001</v>
      </c>
      <c r="L313" s="24" t="s">
        <v>1457</v>
      </c>
      <c r="M313" s="23">
        <v>1100</v>
      </c>
      <c r="N313" s="23">
        <v>1</v>
      </c>
    </row>
    <row r="314" spans="1:14" x14ac:dyDescent="0.35">
      <c r="A314" s="22" t="s">
        <v>114</v>
      </c>
      <c r="B314" s="22" t="s">
        <v>670</v>
      </c>
      <c r="C314" s="22" t="s">
        <v>737</v>
      </c>
      <c r="D314" s="22" t="s">
        <v>738</v>
      </c>
      <c r="E314" s="25">
        <v>14.525700000000001</v>
      </c>
      <c r="F314" s="25">
        <v>3.7921</v>
      </c>
      <c r="G314" s="25">
        <v>0</v>
      </c>
      <c r="H314" s="26">
        <v>5000</v>
      </c>
      <c r="I314" s="24" t="s">
        <v>1456</v>
      </c>
      <c r="J314" s="25">
        <v>0</v>
      </c>
      <c r="K314" s="25">
        <v>0.222</v>
      </c>
      <c r="L314" s="24" t="s">
        <v>1457</v>
      </c>
      <c r="M314" s="23">
        <v>600</v>
      </c>
      <c r="N314" s="23">
        <v>1.5320044296999999</v>
      </c>
    </row>
    <row r="315" spans="1:14" x14ac:dyDescent="0.35">
      <c r="A315" s="22" t="s">
        <v>114</v>
      </c>
      <c r="B315" s="22" t="s">
        <v>670</v>
      </c>
      <c r="C315" s="22" t="s">
        <v>739</v>
      </c>
      <c r="D315" s="22" t="s">
        <v>740</v>
      </c>
      <c r="E315" s="25">
        <v>2.66</v>
      </c>
      <c r="F315" s="25">
        <v>4.17</v>
      </c>
      <c r="G315" s="25">
        <v>0</v>
      </c>
      <c r="H315" s="26">
        <v>0</v>
      </c>
      <c r="I315" s="24" t="s">
        <v>1456</v>
      </c>
      <c r="J315" s="25">
        <v>0</v>
      </c>
      <c r="K315" s="25">
        <v>0</v>
      </c>
      <c r="L315" s="24" t="s">
        <v>1457</v>
      </c>
      <c r="M315" s="23">
        <v>350</v>
      </c>
      <c r="N315" s="23">
        <v>1</v>
      </c>
    </row>
    <row r="316" spans="1:14" x14ac:dyDescent="0.35">
      <c r="A316" s="22" t="s">
        <v>114</v>
      </c>
      <c r="B316" s="22" t="s">
        <v>670</v>
      </c>
      <c r="C316" s="22" t="s">
        <v>741</v>
      </c>
      <c r="D316" s="22" t="s">
        <v>742</v>
      </c>
      <c r="E316" s="25">
        <v>2.77</v>
      </c>
      <c r="F316" s="25">
        <v>3.1</v>
      </c>
      <c r="G316" s="25">
        <v>0</v>
      </c>
      <c r="H316" s="26">
        <v>0</v>
      </c>
      <c r="I316" s="24" t="s">
        <v>1456</v>
      </c>
      <c r="J316" s="25">
        <v>0</v>
      </c>
      <c r="K316" s="25">
        <v>0</v>
      </c>
      <c r="L316" s="24" t="s">
        <v>1456</v>
      </c>
      <c r="M316" s="23">
        <v>0</v>
      </c>
      <c r="N316" s="23">
        <v>1</v>
      </c>
    </row>
    <row r="317" spans="1:14" x14ac:dyDescent="0.35">
      <c r="A317" s="22" t="s">
        <v>114</v>
      </c>
      <c r="B317" s="22" t="s">
        <v>670</v>
      </c>
      <c r="C317" s="22" t="s">
        <v>743</v>
      </c>
      <c r="D317" s="22" t="s">
        <v>744</v>
      </c>
      <c r="E317" s="25">
        <v>17.251999999999999</v>
      </c>
      <c r="F317" s="25">
        <v>3.515819</v>
      </c>
      <c r="G317" s="25">
        <v>0</v>
      </c>
      <c r="H317" s="26">
        <v>0</v>
      </c>
      <c r="I317" s="24" t="s">
        <v>1456</v>
      </c>
      <c r="J317" s="25">
        <v>0</v>
      </c>
      <c r="K317" s="25">
        <v>0.22087999999999999</v>
      </c>
      <c r="L317" s="24" t="s">
        <v>1457</v>
      </c>
      <c r="M317" s="23">
        <v>700</v>
      </c>
      <c r="N317" s="23">
        <v>2.9603642811999999</v>
      </c>
    </row>
    <row r="318" spans="1:14" x14ac:dyDescent="0.35">
      <c r="A318" s="22" t="s">
        <v>114</v>
      </c>
      <c r="B318" s="22" t="s">
        <v>670</v>
      </c>
      <c r="C318" s="22" t="s">
        <v>745</v>
      </c>
      <c r="D318" s="22" t="s">
        <v>746</v>
      </c>
      <c r="E318" s="25">
        <v>2.7682000000000002</v>
      </c>
      <c r="F318" s="25">
        <v>7.5999999999999998E-2</v>
      </c>
      <c r="G318" s="25">
        <v>0</v>
      </c>
      <c r="H318" s="26">
        <v>0</v>
      </c>
      <c r="I318" s="24" t="s">
        <v>1456</v>
      </c>
      <c r="J318" s="25">
        <v>0</v>
      </c>
      <c r="K318" s="25">
        <v>0.1033</v>
      </c>
      <c r="L318" s="24" t="s">
        <v>1457</v>
      </c>
      <c r="M318" s="23">
        <v>350</v>
      </c>
      <c r="N318" s="23">
        <v>1</v>
      </c>
    </row>
    <row r="319" spans="1:14" x14ac:dyDescent="0.35">
      <c r="A319" s="22" t="s">
        <v>114</v>
      </c>
      <c r="B319" s="22" t="s">
        <v>670</v>
      </c>
      <c r="C319" s="22" t="s">
        <v>747</v>
      </c>
      <c r="D319" s="22" t="s">
        <v>748</v>
      </c>
      <c r="E319" s="25">
        <v>19.670000000000002</v>
      </c>
      <c r="F319" s="25">
        <v>4.1235204999999997</v>
      </c>
      <c r="G319" s="25">
        <v>0</v>
      </c>
      <c r="H319" s="26">
        <v>0</v>
      </c>
      <c r="I319" s="24" t="s">
        <v>1456</v>
      </c>
      <c r="J319" s="25">
        <v>0</v>
      </c>
      <c r="K319" s="25">
        <v>0.21432380000000001</v>
      </c>
      <c r="L319" s="24" t="s">
        <v>1457</v>
      </c>
      <c r="M319" s="23">
        <v>1025</v>
      </c>
      <c r="N319" s="23">
        <v>2.4099303833999999</v>
      </c>
    </row>
    <row r="320" spans="1:14" x14ac:dyDescent="0.35">
      <c r="A320" s="22" t="s">
        <v>114</v>
      </c>
      <c r="B320" s="22" t="s">
        <v>670</v>
      </c>
      <c r="C320" s="22" t="s">
        <v>749</v>
      </c>
      <c r="D320" s="22" t="s">
        <v>750</v>
      </c>
      <c r="E320" s="25">
        <v>2.3811</v>
      </c>
      <c r="F320" s="25">
        <v>3.7490000000000001</v>
      </c>
      <c r="G320" s="25">
        <v>0</v>
      </c>
      <c r="H320" s="26">
        <v>0</v>
      </c>
      <c r="I320" s="24" t="s">
        <v>1456</v>
      </c>
      <c r="J320" s="25">
        <v>0</v>
      </c>
      <c r="K320" s="25">
        <v>0</v>
      </c>
      <c r="L320" s="24" t="s">
        <v>1456</v>
      </c>
      <c r="M320" s="23">
        <v>0</v>
      </c>
      <c r="N320" s="23">
        <v>1</v>
      </c>
    </row>
    <row r="321" spans="1:14" x14ac:dyDescent="0.35">
      <c r="A321" s="22" t="s">
        <v>114</v>
      </c>
      <c r="B321" s="22" t="s">
        <v>670</v>
      </c>
      <c r="C321" s="22" t="s">
        <v>751</v>
      </c>
      <c r="D321" s="22" t="s">
        <v>752</v>
      </c>
      <c r="E321" s="25">
        <v>4.1500000000000004</v>
      </c>
      <c r="F321" s="25">
        <v>3.78</v>
      </c>
      <c r="G321" s="25">
        <v>0</v>
      </c>
      <c r="H321" s="26">
        <v>0</v>
      </c>
      <c r="I321" s="24" t="s">
        <v>1456</v>
      </c>
      <c r="J321" s="25">
        <v>0</v>
      </c>
      <c r="K321" s="25">
        <v>0</v>
      </c>
      <c r="L321" s="24" t="s">
        <v>1456</v>
      </c>
      <c r="M321" s="23">
        <v>0</v>
      </c>
      <c r="N321" s="23">
        <v>1</v>
      </c>
    </row>
    <row r="322" spans="1:14" x14ac:dyDescent="0.35">
      <c r="A322" s="22" t="s">
        <v>114</v>
      </c>
      <c r="B322" s="22" t="s">
        <v>670</v>
      </c>
      <c r="C322" s="22" t="s">
        <v>753</v>
      </c>
      <c r="D322" s="22" t="s">
        <v>754</v>
      </c>
      <c r="E322" s="25">
        <v>28</v>
      </c>
      <c r="F322" s="25">
        <v>4.03</v>
      </c>
      <c r="G322" s="25">
        <v>0</v>
      </c>
      <c r="H322" s="26">
        <v>0</v>
      </c>
      <c r="I322" s="24" t="s">
        <v>1456</v>
      </c>
      <c r="J322" s="25">
        <v>0</v>
      </c>
      <c r="K322" s="25">
        <v>0.21562999999999999</v>
      </c>
      <c r="L322" s="24" t="s">
        <v>1457</v>
      </c>
      <c r="M322" s="23">
        <v>920</v>
      </c>
      <c r="N322" s="23">
        <v>3.3626363068999998</v>
      </c>
    </row>
    <row r="323" spans="1:14" x14ac:dyDescent="0.35">
      <c r="A323" s="22" t="s">
        <v>114</v>
      </c>
      <c r="B323" s="22" t="s">
        <v>670</v>
      </c>
      <c r="C323" s="22" t="s">
        <v>755</v>
      </c>
      <c r="D323" s="22" t="s">
        <v>756</v>
      </c>
      <c r="E323" s="25">
        <v>2.609</v>
      </c>
      <c r="F323" s="25">
        <v>3.6312000000000002</v>
      </c>
      <c r="G323" s="25">
        <v>0</v>
      </c>
      <c r="H323" s="26">
        <v>0</v>
      </c>
      <c r="I323" s="24" t="s">
        <v>1456</v>
      </c>
      <c r="J323" s="25">
        <v>0</v>
      </c>
      <c r="K323" s="25">
        <v>0.16470000000000001</v>
      </c>
      <c r="L323" s="24" t="s">
        <v>1457</v>
      </c>
      <c r="M323" s="23">
        <v>550</v>
      </c>
      <c r="N323" s="23">
        <v>1</v>
      </c>
    </row>
    <row r="324" spans="1:14" x14ac:dyDescent="0.35">
      <c r="A324" s="22" t="s">
        <v>114</v>
      </c>
      <c r="B324" s="22" t="s">
        <v>670</v>
      </c>
      <c r="C324" s="22" t="s">
        <v>757</v>
      </c>
      <c r="D324" s="22" t="s">
        <v>758</v>
      </c>
      <c r="E324" s="25">
        <v>4.91195</v>
      </c>
      <c r="F324" s="25">
        <v>5.1319999999999997</v>
      </c>
      <c r="G324" s="25">
        <v>0</v>
      </c>
      <c r="H324" s="26">
        <v>0</v>
      </c>
      <c r="I324" s="24" t="s">
        <v>1456</v>
      </c>
      <c r="J324" s="25">
        <v>0</v>
      </c>
      <c r="K324" s="25">
        <v>0.21379999999999999</v>
      </c>
      <c r="L324" s="24" t="s">
        <v>1457</v>
      </c>
      <c r="M324" s="23">
        <v>1150</v>
      </c>
      <c r="N324" s="23">
        <v>1</v>
      </c>
    </row>
    <row r="325" spans="1:14" x14ac:dyDescent="0.35">
      <c r="A325" s="22" t="s">
        <v>114</v>
      </c>
      <c r="B325" s="22" t="s">
        <v>670</v>
      </c>
      <c r="C325" s="22" t="s">
        <v>759</v>
      </c>
      <c r="D325" s="22" t="s">
        <v>760</v>
      </c>
      <c r="E325" s="25">
        <v>6.0469999999999997</v>
      </c>
      <c r="F325" s="25">
        <v>3.7728000000000002</v>
      </c>
      <c r="G325" s="25">
        <v>0</v>
      </c>
      <c r="H325" s="26">
        <v>0</v>
      </c>
      <c r="I325" s="24" t="s">
        <v>1456</v>
      </c>
      <c r="J325" s="25">
        <v>0</v>
      </c>
      <c r="K325" s="25">
        <v>0.22059999999999999</v>
      </c>
      <c r="L325" s="24" t="s">
        <v>1457</v>
      </c>
      <c r="M325" s="23">
        <v>1175</v>
      </c>
      <c r="N325" s="23">
        <v>1</v>
      </c>
    </row>
    <row r="326" spans="1:14" x14ac:dyDescent="0.35">
      <c r="A326" s="22" t="s">
        <v>114</v>
      </c>
      <c r="B326" s="22" t="s">
        <v>670</v>
      </c>
      <c r="C326" s="22" t="s">
        <v>761</v>
      </c>
      <c r="D326" s="22" t="s">
        <v>762</v>
      </c>
      <c r="E326" s="25">
        <v>2.88</v>
      </c>
      <c r="F326" s="25">
        <v>3.35</v>
      </c>
      <c r="G326" s="25">
        <v>0</v>
      </c>
      <c r="H326" s="26">
        <v>0</v>
      </c>
      <c r="I326" s="24" t="s">
        <v>1456</v>
      </c>
      <c r="J326" s="25">
        <v>0</v>
      </c>
      <c r="K326" s="25">
        <v>0</v>
      </c>
      <c r="L326" s="24" t="s">
        <v>1456</v>
      </c>
      <c r="M326" s="23">
        <v>0</v>
      </c>
      <c r="N326" s="23">
        <v>1.0285714286000001</v>
      </c>
    </row>
    <row r="327" spans="1:14" x14ac:dyDescent="0.35">
      <c r="A327" s="22" t="s">
        <v>114</v>
      </c>
      <c r="B327" s="22" t="s">
        <v>670</v>
      </c>
      <c r="C327" s="22" t="s">
        <v>763</v>
      </c>
      <c r="D327" s="22" t="s">
        <v>764</v>
      </c>
      <c r="E327" s="25">
        <v>2.327</v>
      </c>
      <c r="F327" s="25">
        <v>3.74</v>
      </c>
      <c r="G327" s="25">
        <v>0</v>
      </c>
      <c r="H327" s="26">
        <v>0</v>
      </c>
      <c r="I327" s="24" t="s">
        <v>1456</v>
      </c>
      <c r="J327" s="25">
        <v>0</v>
      </c>
      <c r="K327" s="25">
        <v>9.7000000000000003E-2</v>
      </c>
      <c r="L327" s="24" t="s">
        <v>1456</v>
      </c>
      <c r="M327" s="23">
        <v>0</v>
      </c>
      <c r="N327" s="23">
        <v>1</v>
      </c>
    </row>
    <row r="328" spans="1:14" x14ac:dyDescent="0.35">
      <c r="A328" s="22" t="s">
        <v>114</v>
      </c>
      <c r="B328" s="22" t="s">
        <v>670</v>
      </c>
      <c r="C328" s="22" t="s">
        <v>765</v>
      </c>
      <c r="D328" s="22" t="s">
        <v>766</v>
      </c>
      <c r="E328" s="25">
        <v>10.767836000000001</v>
      </c>
      <c r="F328" s="25">
        <v>3.6760392</v>
      </c>
      <c r="G328" s="25">
        <v>0</v>
      </c>
      <c r="H328" s="26">
        <v>0</v>
      </c>
      <c r="I328" s="24" t="s">
        <v>1456</v>
      </c>
      <c r="J328" s="25">
        <v>0</v>
      </c>
      <c r="K328" s="25">
        <v>0.21665570000000001</v>
      </c>
      <c r="L328" s="24" t="s">
        <v>1457</v>
      </c>
      <c r="M328" s="23">
        <v>860</v>
      </c>
      <c r="N328" s="23">
        <v>2.4575252243999999</v>
      </c>
    </row>
    <row r="329" spans="1:14" x14ac:dyDescent="0.35">
      <c r="A329" s="22" t="s">
        <v>114</v>
      </c>
      <c r="B329" s="22" t="s">
        <v>670</v>
      </c>
      <c r="C329" s="22" t="s">
        <v>767</v>
      </c>
      <c r="D329" s="22" t="s">
        <v>768</v>
      </c>
      <c r="E329" s="25">
        <v>4.077</v>
      </c>
      <c r="F329" s="25">
        <v>2.8565999999999998</v>
      </c>
      <c r="G329" s="25">
        <v>0</v>
      </c>
      <c r="H329" s="26">
        <v>0</v>
      </c>
      <c r="I329" s="24" t="s">
        <v>1456</v>
      </c>
      <c r="J329" s="25">
        <v>0</v>
      </c>
      <c r="K329" s="25">
        <v>0.1033</v>
      </c>
      <c r="L329" s="24" t="s">
        <v>1457</v>
      </c>
      <c r="M329" s="23">
        <v>400</v>
      </c>
      <c r="N329" s="23">
        <v>1</v>
      </c>
    </row>
    <row r="330" spans="1:14" x14ac:dyDescent="0.35">
      <c r="A330" s="22" t="s">
        <v>114</v>
      </c>
      <c r="B330" s="22" t="s">
        <v>670</v>
      </c>
      <c r="C330" s="22" t="s">
        <v>769</v>
      </c>
      <c r="D330" s="22" t="s">
        <v>770</v>
      </c>
      <c r="E330" s="25">
        <v>4.9352</v>
      </c>
      <c r="F330" s="25">
        <v>3.7256</v>
      </c>
      <c r="G330" s="25">
        <v>0</v>
      </c>
      <c r="H330" s="26">
        <v>0</v>
      </c>
      <c r="I330" s="24" t="s">
        <v>1456</v>
      </c>
      <c r="J330" s="25">
        <v>0</v>
      </c>
      <c r="K330" s="25">
        <v>0.45019999999999999</v>
      </c>
      <c r="L330" s="24" t="s">
        <v>1457</v>
      </c>
      <c r="M330" s="23">
        <v>600</v>
      </c>
      <c r="N330" s="23">
        <v>2.3040149393</v>
      </c>
    </row>
    <row r="331" spans="1:14" x14ac:dyDescent="0.35">
      <c r="A331" s="22" t="s">
        <v>114</v>
      </c>
      <c r="B331" s="22" t="s">
        <v>670</v>
      </c>
      <c r="C331" s="22" t="s">
        <v>771</v>
      </c>
      <c r="D331" s="22" t="s">
        <v>772</v>
      </c>
      <c r="E331" s="25">
        <v>17.251999999999999</v>
      </c>
      <c r="F331" s="25">
        <v>3.8881809999999999</v>
      </c>
      <c r="G331" s="25">
        <v>0</v>
      </c>
      <c r="H331" s="26">
        <v>0</v>
      </c>
      <c r="I331" s="24" t="s">
        <v>1456</v>
      </c>
      <c r="J331" s="25">
        <v>0</v>
      </c>
      <c r="K331" s="25">
        <v>0.20950379999999999</v>
      </c>
      <c r="L331" s="24" t="s">
        <v>1456</v>
      </c>
      <c r="M331" s="23">
        <v>0</v>
      </c>
      <c r="N331" s="23">
        <v>3.3136827516</v>
      </c>
    </row>
    <row r="332" spans="1:14" x14ac:dyDescent="0.35">
      <c r="A332" s="22" t="s">
        <v>114</v>
      </c>
      <c r="B332" s="22" t="s">
        <v>773</v>
      </c>
      <c r="C332" s="22" t="s">
        <v>774</v>
      </c>
      <c r="D332" s="22" t="s">
        <v>775</v>
      </c>
      <c r="E332" s="25">
        <v>6.4655500000000004</v>
      </c>
      <c r="F332" s="25">
        <v>3.3315800000000002</v>
      </c>
      <c r="G332" s="25">
        <v>0</v>
      </c>
      <c r="H332" s="26">
        <v>0</v>
      </c>
      <c r="I332" s="24" t="s">
        <v>1456</v>
      </c>
      <c r="J332" s="25">
        <v>0</v>
      </c>
      <c r="K332" s="25">
        <v>0</v>
      </c>
      <c r="L332" s="24" t="s">
        <v>1456</v>
      </c>
      <c r="M332" s="23">
        <v>0</v>
      </c>
      <c r="N332" s="23">
        <v>5</v>
      </c>
    </row>
    <row r="333" spans="1:14" x14ac:dyDescent="0.35">
      <c r="A333" s="22" t="s">
        <v>114</v>
      </c>
      <c r="B333" s="22" t="s">
        <v>773</v>
      </c>
      <c r="C333" s="22" t="s">
        <v>776</v>
      </c>
      <c r="D333" s="22" t="s">
        <v>777</v>
      </c>
      <c r="E333" s="25">
        <v>2.5706000000000002</v>
      </c>
      <c r="F333" s="25">
        <v>3.94983</v>
      </c>
      <c r="G333" s="25">
        <v>0</v>
      </c>
      <c r="H333" s="26">
        <v>0</v>
      </c>
      <c r="I333" s="24" t="s">
        <v>1456</v>
      </c>
      <c r="J333" s="25">
        <v>0</v>
      </c>
      <c r="K333" s="25">
        <v>9.3990000000000004E-2</v>
      </c>
      <c r="L333" s="24" t="s">
        <v>1456</v>
      </c>
      <c r="M333" s="23">
        <v>0</v>
      </c>
      <c r="N333" s="23">
        <v>3.2132499999999999</v>
      </c>
    </row>
    <row r="334" spans="1:14" x14ac:dyDescent="0.35">
      <c r="A334" s="22" t="s">
        <v>114</v>
      </c>
      <c r="B334" s="22" t="s">
        <v>773</v>
      </c>
      <c r="C334" s="22" t="s">
        <v>778</v>
      </c>
      <c r="D334" s="22" t="s">
        <v>779</v>
      </c>
      <c r="E334" s="25">
        <v>0.54844000000000004</v>
      </c>
      <c r="F334" s="25">
        <v>3.63049</v>
      </c>
      <c r="G334" s="25">
        <v>0</v>
      </c>
      <c r="H334" s="26">
        <v>0</v>
      </c>
      <c r="I334" s="24" t="s">
        <v>1456</v>
      </c>
      <c r="J334" s="25">
        <v>0</v>
      </c>
      <c r="K334" s="25">
        <v>9.0569999999999998E-2</v>
      </c>
      <c r="L334" s="24" t="s">
        <v>1456</v>
      </c>
      <c r="M334" s="23">
        <v>0</v>
      </c>
      <c r="N334" s="23">
        <v>1</v>
      </c>
    </row>
    <row r="335" spans="1:14" x14ac:dyDescent="0.35">
      <c r="A335" s="22" t="s">
        <v>114</v>
      </c>
      <c r="B335" s="22" t="s">
        <v>773</v>
      </c>
      <c r="C335" s="22" t="s">
        <v>780</v>
      </c>
      <c r="D335" s="22" t="s">
        <v>781</v>
      </c>
      <c r="E335" s="25">
        <v>1.59714</v>
      </c>
      <c r="F335" s="25">
        <v>3.7381600000000001</v>
      </c>
      <c r="G335" s="25">
        <v>0</v>
      </c>
      <c r="H335" s="26">
        <v>0</v>
      </c>
      <c r="I335" s="24" t="s">
        <v>1456</v>
      </c>
      <c r="J335" s="25">
        <v>0</v>
      </c>
      <c r="K335" s="25">
        <v>0</v>
      </c>
      <c r="L335" s="24" t="s">
        <v>1456</v>
      </c>
      <c r="M335" s="23">
        <v>0</v>
      </c>
      <c r="N335" s="23">
        <v>1</v>
      </c>
    </row>
    <row r="336" spans="1:14" x14ac:dyDescent="0.35">
      <c r="A336" s="22" t="s">
        <v>114</v>
      </c>
      <c r="B336" s="22" t="s">
        <v>773</v>
      </c>
      <c r="C336" s="22" t="s">
        <v>782</v>
      </c>
      <c r="D336" s="22" t="s">
        <v>783</v>
      </c>
      <c r="E336" s="25">
        <v>6.37256</v>
      </c>
      <c r="F336" s="25">
        <v>4.9762899999999997</v>
      </c>
      <c r="G336" s="25">
        <v>0</v>
      </c>
      <c r="H336" s="26">
        <v>0</v>
      </c>
      <c r="I336" s="24" t="s">
        <v>1456</v>
      </c>
      <c r="J336" s="25">
        <v>0</v>
      </c>
      <c r="K336" s="25">
        <v>0</v>
      </c>
      <c r="L336" s="24" t="s">
        <v>1456</v>
      </c>
      <c r="M336" s="23">
        <v>0</v>
      </c>
      <c r="N336" s="23">
        <v>1</v>
      </c>
    </row>
    <row r="337" spans="1:14" x14ac:dyDescent="0.35">
      <c r="A337" s="22" t="s">
        <v>114</v>
      </c>
      <c r="B337" s="22" t="s">
        <v>773</v>
      </c>
      <c r="C337" s="22" t="s">
        <v>784</v>
      </c>
      <c r="D337" s="22" t="s">
        <v>785</v>
      </c>
      <c r="E337" s="25">
        <v>0</v>
      </c>
      <c r="F337" s="25">
        <v>0</v>
      </c>
      <c r="G337" s="25">
        <v>0</v>
      </c>
      <c r="H337" s="26">
        <v>0</v>
      </c>
      <c r="I337" s="24" t="s">
        <v>1456</v>
      </c>
      <c r="J337" s="25">
        <v>0</v>
      </c>
      <c r="K337" s="25">
        <v>0</v>
      </c>
      <c r="L337" s="24" t="s">
        <v>1456</v>
      </c>
      <c r="M337" s="23">
        <v>0</v>
      </c>
      <c r="N337" s="23">
        <v>0</v>
      </c>
    </row>
    <row r="338" spans="1:14" x14ac:dyDescent="0.35">
      <c r="A338" s="22" t="s">
        <v>114</v>
      </c>
      <c r="B338" s="22" t="s">
        <v>773</v>
      </c>
      <c r="C338" s="22" t="s">
        <v>786</v>
      </c>
      <c r="D338" s="22" t="s">
        <v>787</v>
      </c>
      <c r="E338" s="25">
        <v>10.700153</v>
      </c>
      <c r="F338" s="25">
        <v>3.8086000000000002</v>
      </c>
      <c r="G338" s="25">
        <v>0</v>
      </c>
      <c r="H338" s="26">
        <v>0</v>
      </c>
      <c r="I338" s="24" t="s">
        <v>1456</v>
      </c>
      <c r="J338" s="25">
        <v>0</v>
      </c>
      <c r="K338" s="25">
        <v>0.10611</v>
      </c>
      <c r="L338" s="24" t="s">
        <v>1456</v>
      </c>
      <c r="M338" s="23">
        <v>0</v>
      </c>
      <c r="N338" s="23">
        <v>0</v>
      </c>
    </row>
    <row r="339" spans="1:14" x14ac:dyDescent="0.35">
      <c r="A339" s="22" t="s">
        <v>114</v>
      </c>
      <c r="B339" s="22" t="s">
        <v>773</v>
      </c>
      <c r="C339" s="22" t="s">
        <v>788</v>
      </c>
      <c r="D339" s="22" t="s">
        <v>789</v>
      </c>
      <c r="E339" s="25">
        <v>6.0743</v>
      </c>
      <c r="F339" s="25">
        <v>3.3660000000000001</v>
      </c>
      <c r="G339" s="25">
        <v>0</v>
      </c>
      <c r="H339" s="26">
        <v>0</v>
      </c>
      <c r="I339" s="24" t="s">
        <v>1456</v>
      </c>
      <c r="J339" s="25">
        <v>0</v>
      </c>
      <c r="K339" s="25">
        <v>0.1163</v>
      </c>
      <c r="L339" s="24" t="s">
        <v>1456</v>
      </c>
      <c r="M339" s="23">
        <v>0</v>
      </c>
      <c r="N339" s="23">
        <v>1</v>
      </c>
    </row>
    <row r="340" spans="1:14" x14ac:dyDescent="0.35">
      <c r="A340" s="22" t="s">
        <v>114</v>
      </c>
      <c r="B340" s="22" t="s">
        <v>790</v>
      </c>
      <c r="C340" s="22" t="s">
        <v>791</v>
      </c>
      <c r="D340" s="22" t="s">
        <v>792</v>
      </c>
      <c r="E340" s="25">
        <v>8.4350000000000005</v>
      </c>
      <c r="F340" s="25">
        <v>4.0599999999999996</v>
      </c>
      <c r="G340" s="25">
        <v>0</v>
      </c>
      <c r="H340" s="26">
        <v>8.9149999999999991</v>
      </c>
      <c r="I340" s="24" t="s">
        <v>1456</v>
      </c>
      <c r="J340" s="25">
        <v>0</v>
      </c>
      <c r="K340" s="25">
        <v>0.49</v>
      </c>
      <c r="L340" s="24" t="s">
        <v>1456</v>
      </c>
      <c r="M340" s="23">
        <v>0</v>
      </c>
      <c r="N340" s="23">
        <v>2.73</v>
      </c>
    </row>
    <row r="341" spans="1:14" x14ac:dyDescent="0.35">
      <c r="A341" s="22" t="s">
        <v>114</v>
      </c>
      <c r="B341" s="22" t="s">
        <v>1762</v>
      </c>
      <c r="C341" s="22" t="s">
        <v>1769</v>
      </c>
      <c r="D341" s="22" t="s">
        <v>1770</v>
      </c>
      <c r="E341" s="25">
        <v>0</v>
      </c>
      <c r="F341" s="25">
        <v>0</v>
      </c>
      <c r="G341" s="25">
        <v>0</v>
      </c>
      <c r="H341" s="26">
        <v>0</v>
      </c>
      <c r="I341" s="24" t="s">
        <v>1456</v>
      </c>
      <c r="J341" s="25">
        <v>0</v>
      </c>
      <c r="K341" s="25">
        <v>0</v>
      </c>
      <c r="L341" s="24" t="s">
        <v>1456</v>
      </c>
      <c r="M341" s="23">
        <v>0</v>
      </c>
      <c r="N341" s="23">
        <v>7</v>
      </c>
    </row>
    <row r="342" spans="1:14" x14ac:dyDescent="0.35">
      <c r="A342" s="22"/>
      <c r="B342" s="22"/>
      <c r="C342" s="22"/>
      <c r="D342" s="22" t="s">
        <v>1743</v>
      </c>
      <c r="E342" s="25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BCC39-AA5E-4067-8DA6-C7899A4A6EAA}">
  <dimension ref="A1:R339"/>
  <sheetViews>
    <sheetView zoomScale="90" zoomScaleNormal="90" workbookViewId="0"/>
  </sheetViews>
  <sheetFormatPr defaultRowHeight="14.5" x14ac:dyDescent="0.35"/>
  <cols>
    <col min="2" max="2" width="23.7265625" customWidth="1"/>
    <col min="4" max="4" width="37.7265625" customWidth="1"/>
    <col min="5" max="18" width="15.7265625" customWidth="1"/>
  </cols>
  <sheetData>
    <row r="1" spans="1:18" ht="24" customHeight="1" x14ac:dyDescent="0.4">
      <c r="A1" s="4" t="str">
        <f>HYPERLINK("#'Index'!A1", "&lt;&lt; Index")</f>
        <v>&lt;&lt; Index</v>
      </c>
      <c r="B1" s="20" t="s">
        <v>794</v>
      </c>
      <c r="D1" s="20" t="s">
        <v>824</v>
      </c>
    </row>
    <row r="2" spans="1:18" ht="64" customHeight="1" x14ac:dyDescent="0.3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796</v>
      </c>
      <c r="F2" s="21" t="s">
        <v>797</v>
      </c>
      <c r="G2" s="21" t="s">
        <v>798</v>
      </c>
      <c r="H2" s="21" t="s">
        <v>799</v>
      </c>
      <c r="I2" s="21" t="s">
        <v>800</v>
      </c>
      <c r="J2" s="21" t="s">
        <v>801</v>
      </c>
      <c r="K2" s="21" t="s">
        <v>802</v>
      </c>
      <c r="L2" s="21" t="s">
        <v>803</v>
      </c>
      <c r="M2" s="21" t="s">
        <v>16</v>
      </c>
      <c r="N2" s="21" t="s">
        <v>804</v>
      </c>
      <c r="O2" s="21" t="s">
        <v>805</v>
      </c>
      <c r="P2" s="21" t="s">
        <v>806</v>
      </c>
      <c r="Q2" s="21" t="s">
        <v>807</v>
      </c>
      <c r="R2" s="21" t="s">
        <v>808</v>
      </c>
    </row>
    <row r="3" spans="1:18" x14ac:dyDescent="0.35">
      <c r="A3" s="21"/>
      <c r="B3" s="21"/>
      <c r="C3" s="21"/>
      <c r="D3" s="21" t="s">
        <v>80</v>
      </c>
      <c r="E3" s="21" t="s">
        <v>809</v>
      </c>
      <c r="F3" s="21" t="s">
        <v>810</v>
      </c>
      <c r="G3" s="21" t="s">
        <v>811</v>
      </c>
      <c r="H3" s="21" t="s">
        <v>812</v>
      </c>
      <c r="I3" s="21" t="s">
        <v>813</v>
      </c>
      <c r="J3" s="21" t="s">
        <v>814</v>
      </c>
      <c r="K3" s="21" t="s">
        <v>815</v>
      </c>
      <c r="L3" s="21" t="s">
        <v>816</v>
      </c>
      <c r="M3" s="21" t="s">
        <v>817</v>
      </c>
      <c r="N3" s="21" t="s">
        <v>818</v>
      </c>
      <c r="O3" s="21" t="s">
        <v>819</v>
      </c>
      <c r="P3" s="21" t="s">
        <v>820</v>
      </c>
      <c r="Q3" s="21" t="s">
        <v>821</v>
      </c>
      <c r="R3" s="21" t="s">
        <v>822</v>
      </c>
    </row>
    <row r="4" spans="1:18" x14ac:dyDescent="0.35">
      <c r="A4" s="22" t="s">
        <v>114</v>
      </c>
      <c r="B4" s="22" t="s">
        <v>115</v>
      </c>
      <c r="C4" s="22" t="s">
        <v>116</v>
      </c>
      <c r="D4" s="22" t="s">
        <v>117</v>
      </c>
      <c r="E4" s="22">
        <v>724631159</v>
      </c>
      <c r="F4" s="22">
        <v>0</v>
      </c>
      <c r="G4" s="22">
        <v>0</v>
      </c>
      <c r="H4" s="22">
        <v>0</v>
      </c>
      <c r="I4" s="22">
        <v>8060699</v>
      </c>
      <c r="J4" s="22">
        <v>17628934</v>
      </c>
      <c r="K4" s="22">
        <v>25883233</v>
      </c>
      <c r="L4" s="22">
        <v>-91498</v>
      </c>
      <c r="M4" s="22">
        <v>-29508527</v>
      </c>
      <c r="N4" s="22">
        <v>0</v>
      </c>
      <c r="O4" s="22">
        <v>5577044</v>
      </c>
      <c r="P4" s="22">
        <v>0</v>
      </c>
      <c r="Q4" s="22">
        <v>0</v>
      </c>
      <c r="R4" s="22">
        <v>752181044</v>
      </c>
    </row>
    <row r="5" spans="1:18" x14ac:dyDescent="0.35">
      <c r="A5" s="22" t="s">
        <v>114</v>
      </c>
      <c r="B5" s="22" t="s">
        <v>115</v>
      </c>
      <c r="C5" s="22" t="s">
        <v>118</v>
      </c>
      <c r="D5" s="22" t="s">
        <v>119</v>
      </c>
      <c r="E5" s="22">
        <v>324358875</v>
      </c>
      <c r="F5" s="22">
        <v>0</v>
      </c>
      <c r="G5" s="22">
        <v>0</v>
      </c>
      <c r="H5" s="22">
        <v>0</v>
      </c>
      <c r="I5" s="22">
        <v>5481813</v>
      </c>
      <c r="J5" s="22">
        <v>3490207</v>
      </c>
      <c r="K5" s="22">
        <v>7506997</v>
      </c>
      <c r="L5" s="22">
        <v>0</v>
      </c>
      <c r="M5" s="22">
        <v>-8953131</v>
      </c>
      <c r="N5" s="22">
        <v>8423410</v>
      </c>
      <c r="O5" s="22">
        <v>6966243</v>
      </c>
      <c r="P5" s="22">
        <v>-8423410</v>
      </c>
      <c r="Q5" s="22">
        <v>0</v>
      </c>
      <c r="R5" s="22">
        <v>338851004</v>
      </c>
    </row>
    <row r="6" spans="1:18" x14ac:dyDescent="0.35">
      <c r="A6" s="22" t="s">
        <v>114</v>
      </c>
      <c r="B6" s="22" t="s">
        <v>115</v>
      </c>
      <c r="C6" s="22" t="s">
        <v>120</v>
      </c>
      <c r="D6" s="22" t="s">
        <v>121</v>
      </c>
      <c r="E6" s="22">
        <v>118888050</v>
      </c>
      <c r="F6" s="22">
        <v>0</v>
      </c>
      <c r="G6" s="22">
        <v>0</v>
      </c>
      <c r="H6" s="22">
        <v>0</v>
      </c>
      <c r="I6" s="22">
        <v>2151666</v>
      </c>
      <c r="J6" s="22">
        <v>1235611</v>
      </c>
      <c r="K6" s="22">
        <v>0</v>
      </c>
      <c r="L6" s="22">
        <v>-119716</v>
      </c>
      <c r="M6" s="22">
        <v>-6772865</v>
      </c>
      <c r="N6" s="22">
        <v>0</v>
      </c>
      <c r="O6" s="22">
        <v>2639350</v>
      </c>
      <c r="P6" s="22">
        <v>0</v>
      </c>
      <c r="Q6" s="22">
        <v>0</v>
      </c>
      <c r="R6" s="22">
        <v>118022096</v>
      </c>
    </row>
    <row r="7" spans="1:18" x14ac:dyDescent="0.35">
      <c r="A7" s="22" t="s">
        <v>114</v>
      </c>
      <c r="B7" s="22" t="s">
        <v>115</v>
      </c>
      <c r="C7" s="22" t="s">
        <v>122</v>
      </c>
      <c r="D7" s="22" t="s">
        <v>123</v>
      </c>
      <c r="E7" s="22">
        <v>15598504000</v>
      </c>
      <c r="F7" s="22">
        <v>0</v>
      </c>
      <c r="G7" s="22">
        <v>0</v>
      </c>
      <c r="H7" s="22">
        <v>0</v>
      </c>
      <c r="I7" s="22">
        <v>598486000</v>
      </c>
      <c r="J7" s="22">
        <v>196424000</v>
      </c>
      <c r="K7" s="22">
        <v>168674000</v>
      </c>
      <c r="L7" s="22">
        <v>-17211000</v>
      </c>
      <c r="M7" s="22">
        <v>-692962000</v>
      </c>
      <c r="N7" s="22">
        <v>-222925000</v>
      </c>
      <c r="O7" s="22">
        <v>261228000</v>
      </c>
      <c r="P7" s="22">
        <v>222925000</v>
      </c>
      <c r="Q7" s="22">
        <v>-23808000</v>
      </c>
      <c r="R7" s="22">
        <v>16089335000</v>
      </c>
    </row>
    <row r="8" spans="1:18" x14ac:dyDescent="0.35">
      <c r="A8" s="22" t="s">
        <v>114</v>
      </c>
      <c r="B8" s="22" t="s">
        <v>115</v>
      </c>
      <c r="C8" s="22" t="s">
        <v>124</v>
      </c>
      <c r="D8" s="22" t="s">
        <v>125</v>
      </c>
      <c r="E8" s="22">
        <v>225014099</v>
      </c>
      <c r="F8" s="22">
        <v>0</v>
      </c>
      <c r="G8" s="22">
        <v>0</v>
      </c>
      <c r="H8" s="22">
        <v>0</v>
      </c>
      <c r="I8" s="22">
        <v>7671669</v>
      </c>
      <c r="J8" s="22">
        <v>5905860</v>
      </c>
      <c r="K8" s="22">
        <v>0</v>
      </c>
      <c r="L8" s="22">
        <v>-113310</v>
      </c>
      <c r="M8" s="22">
        <v>-9500111</v>
      </c>
      <c r="N8" s="22">
        <v>0</v>
      </c>
      <c r="O8" s="22">
        <v>1378976</v>
      </c>
      <c r="P8" s="22">
        <v>0</v>
      </c>
      <c r="Q8" s="22">
        <v>0</v>
      </c>
      <c r="R8" s="22">
        <v>230357183</v>
      </c>
    </row>
    <row r="9" spans="1:18" x14ac:dyDescent="0.35">
      <c r="A9" s="22" t="s">
        <v>114</v>
      </c>
      <c r="B9" s="22" t="s">
        <v>115</v>
      </c>
      <c r="C9" s="22" t="s">
        <v>126</v>
      </c>
      <c r="D9" s="22" t="s">
        <v>127</v>
      </c>
      <c r="E9" s="22">
        <v>111615520</v>
      </c>
      <c r="F9" s="22">
        <v>0</v>
      </c>
      <c r="G9" s="22">
        <v>0</v>
      </c>
      <c r="H9" s="22">
        <v>0</v>
      </c>
      <c r="I9" s="22">
        <v>809701</v>
      </c>
      <c r="J9" s="22">
        <v>875040</v>
      </c>
      <c r="K9" s="22">
        <v>1787780</v>
      </c>
      <c r="L9" s="22">
        <v>-75800</v>
      </c>
      <c r="M9" s="22">
        <v>-8299820</v>
      </c>
      <c r="N9" s="22">
        <v>0</v>
      </c>
      <c r="O9" s="22">
        <v>3558040</v>
      </c>
      <c r="P9" s="22">
        <v>0</v>
      </c>
      <c r="Q9" s="22">
        <v>-6426881</v>
      </c>
      <c r="R9" s="22">
        <v>103843580</v>
      </c>
    </row>
    <row r="10" spans="1:18" x14ac:dyDescent="0.35">
      <c r="A10" s="22" t="s">
        <v>114</v>
      </c>
      <c r="B10" s="22" t="s">
        <v>115</v>
      </c>
      <c r="C10" s="22" t="s">
        <v>128</v>
      </c>
      <c r="D10" s="22" t="s">
        <v>129</v>
      </c>
      <c r="E10" s="22">
        <v>275983978</v>
      </c>
      <c r="F10" s="22">
        <v>0</v>
      </c>
      <c r="G10" s="22">
        <v>0</v>
      </c>
      <c r="H10" s="22">
        <v>0</v>
      </c>
      <c r="I10" s="22">
        <v>4208648</v>
      </c>
      <c r="J10" s="22">
        <v>6142158</v>
      </c>
      <c r="K10" s="22">
        <v>0</v>
      </c>
      <c r="L10" s="22">
        <v>-146796</v>
      </c>
      <c r="M10" s="22">
        <v>-10970093</v>
      </c>
      <c r="N10" s="22">
        <v>0</v>
      </c>
      <c r="O10" s="22">
        <v>2550432</v>
      </c>
      <c r="P10" s="22">
        <v>0</v>
      </c>
      <c r="Q10" s="22">
        <v>0</v>
      </c>
      <c r="R10" s="22">
        <v>277768327</v>
      </c>
    </row>
    <row r="11" spans="1:18" x14ac:dyDescent="0.35">
      <c r="A11" s="22" t="s">
        <v>114</v>
      </c>
      <c r="B11" s="22" t="s">
        <v>115</v>
      </c>
      <c r="C11" s="22" t="s">
        <v>130</v>
      </c>
      <c r="D11" s="22" t="s">
        <v>131</v>
      </c>
      <c r="E11" s="22">
        <v>9252450000</v>
      </c>
      <c r="F11" s="22">
        <v>0</v>
      </c>
      <c r="G11" s="22">
        <v>0</v>
      </c>
      <c r="H11" s="22">
        <v>0</v>
      </c>
      <c r="I11" s="22">
        <v>442537000</v>
      </c>
      <c r="J11" s="22">
        <v>564273000</v>
      </c>
      <c r="K11" s="22">
        <v>118245000</v>
      </c>
      <c r="L11" s="22">
        <v>-23860000</v>
      </c>
      <c r="M11" s="22">
        <v>-591167000</v>
      </c>
      <c r="N11" s="22">
        <v>-369101000</v>
      </c>
      <c r="O11" s="22">
        <v>164620000</v>
      </c>
      <c r="P11" s="22">
        <v>369101000</v>
      </c>
      <c r="Q11" s="22">
        <v>-52249000</v>
      </c>
      <c r="R11" s="22">
        <v>9874849000</v>
      </c>
    </row>
    <row r="12" spans="1:18" x14ac:dyDescent="0.35">
      <c r="A12" s="22" t="s">
        <v>114</v>
      </c>
      <c r="B12" s="22" t="s">
        <v>115</v>
      </c>
      <c r="C12" s="22" t="s">
        <v>132</v>
      </c>
      <c r="D12" s="22" t="s">
        <v>133</v>
      </c>
      <c r="E12" s="22">
        <v>467839000</v>
      </c>
      <c r="F12" s="22">
        <v>0</v>
      </c>
      <c r="G12" s="22">
        <v>0</v>
      </c>
      <c r="H12" s="22">
        <v>0</v>
      </c>
      <c r="I12" s="22">
        <v>2113000</v>
      </c>
      <c r="J12" s="22">
        <v>10184000</v>
      </c>
      <c r="K12" s="22">
        <v>2456000</v>
      </c>
      <c r="L12" s="22">
        <v>-293000</v>
      </c>
      <c r="M12" s="22">
        <v>-15214000</v>
      </c>
      <c r="N12" s="22">
        <v>-46000</v>
      </c>
      <c r="O12" s="22">
        <v>3458000</v>
      </c>
      <c r="P12" s="22">
        <v>46000</v>
      </c>
      <c r="Q12" s="22">
        <v>0</v>
      </c>
      <c r="R12" s="22">
        <v>470543000</v>
      </c>
    </row>
    <row r="13" spans="1:18" x14ac:dyDescent="0.35">
      <c r="A13" s="22" t="s">
        <v>114</v>
      </c>
      <c r="B13" s="22" t="s">
        <v>115</v>
      </c>
      <c r="C13" s="22" t="s">
        <v>134</v>
      </c>
      <c r="D13" s="22" t="s">
        <v>135</v>
      </c>
      <c r="E13" s="22">
        <v>553465540</v>
      </c>
      <c r="F13" s="22">
        <v>0</v>
      </c>
      <c r="G13" s="22">
        <v>0</v>
      </c>
      <c r="H13" s="22">
        <v>0</v>
      </c>
      <c r="I13" s="22">
        <v>16613633</v>
      </c>
      <c r="J13" s="22">
        <v>21678071</v>
      </c>
      <c r="K13" s="22">
        <v>8654561</v>
      </c>
      <c r="L13" s="22">
        <v>-4540279</v>
      </c>
      <c r="M13" s="22">
        <v>-30495966</v>
      </c>
      <c r="N13" s="22">
        <v>0</v>
      </c>
      <c r="O13" s="22">
        <v>7390699</v>
      </c>
      <c r="P13" s="22">
        <v>0</v>
      </c>
      <c r="Q13" s="22">
        <v>1592256</v>
      </c>
      <c r="R13" s="22">
        <v>574358515</v>
      </c>
    </row>
    <row r="14" spans="1:18" x14ac:dyDescent="0.35">
      <c r="A14" s="22" t="s">
        <v>114</v>
      </c>
      <c r="B14" s="22" t="s">
        <v>115</v>
      </c>
      <c r="C14" s="22" t="s">
        <v>136</v>
      </c>
      <c r="D14" s="22" t="s">
        <v>137</v>
      </c>
      <c r="E14" s="22">
        <v>151491232</v>
      </c>
      <c r="F14" s="22">
        <v>0</v>
      </c>
      <c r="G14" s="22">
        <v>0</v>
      </c>
      <c r="H14" s="22">
        <v>0</v>
      </c>
      <c r="I14" s="22">
        <v>0</v>
      </c>
      <c r="J14" s="22">
        <v>11396344</v>
      </c>
      <c r="K14" s="22">
        <v>3385485</v>
      </c>
      <c r="L14" s="22">
        <v>510690</v>
      </c>
      <c r="M14" s="22">
        <v>-6465514</v>
      </c>
      <c r="N14" s="22">
        <v>-1235000</v>
      </c>
      <c r="O14" s="22">
        <v>2593023</v>
      </c>
      <c r="P14" s="22">
        <v>1235000</v>
      </c>
      <c r="Q14" s="22">
        <v>-4096510</v>
      </c>
      <c r="R14" s="22">
        <v>158814750</v>
      </c>
    </row>
    <row r="15" spans="1:18" x14ac:dyDescent="0.35">
      <c r="A15" s="22" t="s">
        <v>114</v>
      </c>
      <c r="B15" s="22" t="s">
        <v>115</v>
      </c>
      <c r="C15" s="22" t="s">
        <v>138</v>
      </c>
      <c r="D15" s="22" t="s">
        <v>139</v>
      </c>
      <c r="E15" s="22">
        <v>779133092</v>
      </c>
      <c r="F15" s="22">
        <v>0</v>
      </c>
      <c r="G15" s="22">
        <v>0</v>
      </c>
      <c r="H15" s="22">
        <v>0</v>
      </c>
      <c r="I15" s="22">
        <v>19381585</v>
      </c>
      <c r="J15" s="22">
        <v>18460052</v>
      </c>
      <c r="K15" s="22">
        <v>11311424</v>
      </c>
      <c r="L15" s="22">
        <v>-1291451</v>
      </c>
      <c r="M15" s="22">
        <v>-24632282</v>
      </c>
      <c r="N15" s="22">
        <v>-9357884</v>
      </c>
      <c r="O15" s="22">
        <v>4346587</v>
      </c>
      <c r="P15" s="22">
        <v>9357884</v>
      </c>
      <c r="Q15" s="22">
        <v>-9357884</v>
      </c>
      <c r="R15" s="22">
        <v>797351123</v>
      </c>
    </row>
    <row r="16" spans="1:18" x14ac:dyDescent="0.35">
      <c r="A16" s="22" t="s">
        <v>114</v>
      </c>
      <c r="B16" s="22" t="s">
        <v>115</v>
      </c>
      <c r="C16" s="22" t="s">
        <v>140</v>
      </c>
      <c r="D16" s="22" t="s">
        <v>141</v>
      </c>
      <c r="E16" s="22">
        <v>1584786000</v>
      </c>
      <c r="F16" s="22">
        <v>0</v>
      </c>
      <c r="G16" s="22">
        <v>0</v>
      </c>
      <c r="H16" s="22">
        <v>0</v>
      </c>
      <c r="I16" s="22">
        <v>0</v>
      </c>
      <c r="J16" s="22">
        <v>62586000</v>
      </c>
      <c r="K16" s="22">
        <v>7725000</v>
      </c>
      <c r="L16" s="22">
        <v>-3031000</v>
      </c>
      <c r="M16" s="22">
        <v>-65290000</v>
      </c>
      <c r="N16" s="22">
        <v>-16964000</v>
      </c>
      <c r="O16" s="22">
        <v>20559000</v>
      </c>
      <c r="P16" s="22">
        <v>16964000</v>
      </c>
      <c r="Q16" s="22">
        <v>0</v>
      </c>
      <c r="R16" s="22">
        <v>1607335000</v>
      </c>
    </row>
    <row r="17" spans="1:18" x14ac:dyDescent="0.35">
      <c r="A17" s="22" t="s">
        <v>114</v>
      </c>
      <c r="B17" s="22" t="s">
        <v>115</v>
      </c>
      <c r="C17" s="22" t="s">
        <v>142</v>
      </c>
      <c r="D17" s="22" t="s">
        <v>143</v>
      </c>
      <c r="E17" s="22">
        <v>452047862</v>
      </c>
      <c r="F17" s="22">
        <v>0</v>
      </c>
      <c r="G17" s="22">
        <v>0</v>
      </c>
      <c r="H17" s="22">
        <v>0</v>
      </c>
      <c r="I17" s="22">
        <v>16963120</v>
      </c>
      <c r="J17" s="22">
        <v>834485</v>
      </c>
      <c r="K17" s="22">
        <v>0</v>
      </c>
      <c r="L17" s="22">
        <v>-763567</v>
      </c>
      <c r="M17" s="22">
        <v>-19457635</v>
      </c>
      <c r="N17" s="22">
        <v>-1500000</v>
      </c>
      <c r="O17" s="22">
        <v>2279125</v>
      </c>
      <c r="P17" s="22">
        <v>1500000</v>
      </c>
      <c r="Q17" s="22">
        <v>0</v>
      </c>
      <c r="R17" s="22">
        <v>451903390</v>
      </c>
    </row>
    <row r="18" spans="1:18" x14ac:dyDescent="0.35">
      <c r="A18" s="22" t="s">
        <v>114</v>
      </c>
      <c r="B18" s="22" t="s">
        <v>115</v>
      </c>
      <c r="C18" s="22" t="s">
        <v>144</v>
      </c>
      <c r="D18" s="22" t="s">
        <v>145</v>
      </c>
      <c r="E18" s="22">
        <v>1027542000</v>
      </c>
      <c r="F18" s="22">
        <v>0</v>
      </c>
      <c r="G18" s="22">
        <v>0</v>
      </c>
      <c r="H18" s="22">
        <v>0</v>
      </c>
      <c r="I18" s="22">
        <v>0</v>
      </c>
      <c r="J18" s="22">
        <v>28662000</v>
      </c>
      <c r="K18" s="22">
        <v>243000</v>
      </c>
      <c r="L18" s="22">
        <v>-22298000</v>
      </c>
      <c r="M18" s="22">
        <v>-79292000</v>
      </c>
      <c r="N18" s="22">
        <v>0</v>
      </c>
      <c r="O18" s="22">
        <v>26019000</v>
      </c>
      <c r="P18" s="22">
        <v>0</v>
      </c>
      <c r="Q18" s="22">
        <v>0</v>
      </c>
      <c r="R18" s="22">
        <v>980876000</v>
      </c>
    </row>
    <row r="19" spans="1:18" x14ac:dyDescent="0.35">
      <c r="A19" s="22" t="s">
        <v>114</v>
      </c>
      <c r="B19" s="22" t="s">
        <v>115</v>
      </c>
      <c r="C19" s="22" t="s">
        <v>146</v>
      </c>
      <c r="D19" s="22" t="s">
        <v>147</v>
      </c>
      <c r="E19" s="22">
        <v>1833141490</v>
      </c>
      <c r="F19" s="22">
        <v>0</v>
      </c>
      <c r="G19" s="22">
        <v>0</v>
      </c>
      <c r="H19" s="22">
        <v>0</v>
      </c>
      <c r="I19" s="22">
        <v>38879759</v>
      </c>
      <c r="J19" s="22">
        <v>28762666</v>
      </c>
      <c r="K19" s="22">
        <v>4019994</v>
      </c>
      <c r="L19" s="22">
        <v>-2242392</v>
      </c>
      <c r="M19" s="22">
        <v>-75598946</v>
      </c>
      <c r="N19" s="22">
        <v>-23351700</v>
      </c>
      <c r="O19" s="22">
        <v>17570030</v>
      </c>
      <c r="P19" s="22">
        <v>23351700</v>
      </c>
      <c r="Q19" s="22">
        <v>75</v>
      </c>
      <c r="R19" s="22">
        <v>1844532676</v>
      </c>
    </row>
    <row r="20" spans="1:18" x14ac:dyDescent="0.35">
      <c r="A20" s="22" t="s">
        <v>114</v>
      </c>
      <c r="B20" s="22" t="s">
        <v>115</v>
      </c>
      <c r="C20" s="22" t="s">
        <v>148</v>
      </c>
      <c r="D20" s="22" t="s">
        <v>149</v>
      </c>
      <c r="E20" s="22">
        <v>502102919</v>
      </c>
      <c r="F20" s="22">
        <v>0</v>
      </c>
      <c r="G20" s="22">
        <v>0</v>
      </c>
      <c r="H20" s="22">
        <v>0</v>
      </c>
      <c r="I20" s="22">
        <v>0</v>
      </c>
      <c r="J20" s="22">
        <v>11054998</v>
      </c>
      <c r="K20" s="22">
        <v>13668283</v>
      </c>
      <c r="L20" s="22">
        <v>-188565</v>
      </c>
      <c r="M20" s="22">
        <v>-17261013</v>
      </c>
      <c r="N20" s="22">
        <v>-2556399</v>
      </c>
      <c r="O20" s="22">
        <v>2965070</v>
      </c>
      <c r="P20" s="22">
        <v>2556399</v>
      </c>
      <c r="Q20" s="22">
        <v>0</v>
      </c>
      <c r="R20" s="22">
        <v>512341692</v>
      </c>
    </row>
    <row r="21" spans="1:18" x14ac:dyDescent="0.35">
      <c r="A21" s="22" t="s">
        <v>114</v>
      </c>
      <c r="B21" s="22" t="s">
        <v>115</v>
      </c>
      <c r="C21" s="22" t="s">
        <v>150</v>
      </c>
      <c r="D21" s="22" t="s">
        <v>151</v>
      </c>
      <c r="E21" s="22">
        <v>1001712589</v>
      </c>
      <c r="F21" s="22">
        <v>0</v>
      </c>
      <c r="G21" s="22">
        <v>0</v>
      </c>
      <c r="H21" s="22">
        <v>0</v>
      </c>
      <c r="I21" s="22">
        <v>24723692</v>
      </c>
      <c r="J21" s="22">
        <v>28145650</v>
      </c>
      <c r="K21" s="22">
        <v>35819898</v>
      </c>
      <c r="L21" s="22">
        <v>-399208</v>
      </c>
      <c r="M21" s="22">
        <v>-31075980</v>
      </c>
      <c r="N21" s="22">
        <v>-11500000</v>
      </c>
      <c r="O21" s="22">
        <v>5290688</v>
      </c>
      <c r="P21" s="22">
        <v>11500000</v>
      </c>
      <c r="Q21" s="22">
        <v>0</v>
      </c>
      <c r="R21" s="22">
        <v>1064217329</v>
      </c>
    </row>
    <row r="22" spans="1:18" x14ac:dyDescent="0.35">
      <c r="A22" s="22" t="s">
        <v>114</v>
      </c>
      <c r="B22" s="22" t="s">
        <v>115</v>
      </c>
      <c r="C22" s="22" t="s">
        <v>152</v>
      </c>
      <c r="D22" s="22" t="s">
        <v>153</v>
      </c>
      <c r="E22" s="22">
        <v>123104469</v>
      </c>
      <c r="F22" s="22">
        <v>0</v>
      </c>
      <c r="G22" s="22">
        <v>0</v>
      </c>
      <c r="H22" s="22">
        <v>0</v>
      </c>
      <c r="I22" s="22">
        <v>1414234</v>
      </c>
      <c r="J22" s="22">
        <v>103899</v>
      </c>
      <c r="K22" s="22">
        <v>1052712</v>
      </c>
      <c r="L22" s="22">
        <v>-50117</v>
      </c>
      <c r="M22" s="22">
        <v>-5854225</v>
      </c>
      <c r="N22" s="22">
        <v>0</v>
      </c>
      <c r="O22" s="22">
        <v>1805302</v>
      </c>
      <c r="P22" s="22">
        <v>0</v>
      </c>
      <c r="Q22" s="22">
        <v>0</v>
      </c>
      <c r="R22" s="22">
        <v>121576274</v>
      </c>
    </row>
    <row r="23" spans="1:18" x14ac:dyDescent="0.35">
      <c r="A23" s="22" t="s">
        <v>114</v>
      </c>
      <c r="B23" s="22" t="s">
        <v>154</v>
      </c>
      <c r="C23" s="22" t="s">
        <v>155</v>
      </c>
      <c r="D23" s="22" t="s">
        <v>156</v>
      </c>
      <c r="E23" s="22">
        <v>91758629</v>
      </c>
      <c r="F23" s="22">
        <v>0</v>
      </c>
      <c r="G23" s="22">
        <v>0</v>
      </c>
      <c r="H23" s="22">
        <v>0</v>
      </c>
      <c r="I23" s="22">
        <v>0</v>
      </c>
      <c r="J23" s="22">
        <v>2786101</v>
      </c>
      <c r="K23" s="22">
        <v>0</v>
      </c>
      <c r="L23" s="22">
        <v>-139356</v>
      </c>
      <c r="M23" s="22">
        <v>-3565297</v>
      </c>
      <c r="N23" s="22">
        <v>0</v>
      </c>
      <c r="O23" s="22">
        <v>367490</v>
      </c>
      <c r="P23" s="22">
        <v>0</v>
      </c>
      <c r="Q23" s="22">
        <v>0</v>
      </c>
      <c r="R23" s="22">
        <v>91207567</v>
      </c>
    </row>
    <row r="24" spans="1:18" x14ac:dyDescent="0.35">
      <c r="A24" s="22" t="s">
        <v>114</v>
      </c>
      <c r="B24" s="22" t="s">
        <v>154</v>
      </c>
      <c r="C24" s="22" t="s">
        <v>157</v>
      </c>
      <c r="D24" s="22" t="s">
        <v>158</v>
      </c>
      <c r="E24" s="22">
        <v>51127711</v>
      </c>
      <c r="F24" s="22">
        <v>0</v>
      </c>
      <c r="G24" s="22">
        <v>0</v>
      </c>
      <c r="H24" s="22">
        <v>0</v>
      </c>
      <c r="I24" s="22">
        <v>0</v>
      </c>
      <c r="J24" s="22">
        <v>3773903</v>
      </c>
      <c r="K24" s="22">
        <v>0</v>
      </c>
      <c r="L24" s="22">
        <v>0</v>
      </c>
      <c r="M24" s="22">
        <v>-2660894</v>
      </c>
      <c r="N24" s="22">
        <v>0</v>
      </c>
      <c r="O24" s="22">
        <v>769325</v>
      </c>
      <c r="P24" s="22">
        <v>0</v>
      </c>
      <c r="Q24" s="22">
        <v>-8389</v>
      </c>
      <c r="R24" s="22">
        <v>53001656</v>
      </c>
    </row>
    <row r="25" spans="1:18" x14ac:dyDescent="0.35">
      <c r="A25" s="22" t="s">
        <v>114</v>
      </c>
      <c r="B25" s="22" t="s">
        <v>154</v>
      </c>
      <c r="C25" s="22" t="s">
        <v>159</v>
      </c>
      <c r="D25" s="22" t="s">
        <v>160</v>
      </c>
      <c r="E25" s="22">
        <v>424280094</v>
      </c>
      <c r="F25" s="22">
        <v>0</v>
      </c>
      <c r="G25" s="22">
        <v>0</v>
      </c>
      <c r="H25" s="22">
        <v>0</v>
      </c>
      <c r="I25" s="22">
        <v>0</v>
      </c>
      <c r="J25" s="22">
        <v>23737756</v>
      </c>
      <c r="K25" s="22">
        <v>0</v>
      </c>
      <c r="L25" s="22">
        <v>-224900</v>
      </c>
      <c r="M25" s="22">
        <v>-16898360</v>
      </c>
      <c r="N25" s="22">
        <v>0</v>
      </c>
      <c r="O25" s="22">
        <v>3193069</v>
      </c>
      <c r="P25" s="22">
        <v>0</v>
      </c>
      <c r="Q25" s="22">
        <v>2580965</v>
      </c>
      <c r="R25" s="22">
        <v>436668624</v>
      </c>
    </row>
    <row r="26" spans="1:18" x14ac:dyDescent="0.35">
      <c r="A26" s="22" t="s">
        <v>114</v>
      </c>
      <c r="B26" s="22" t="s">
        <v>154</v>
      </c>
      <c r="C26" s="22" t="s">
        <v>161</v>
      </c>
      <c r="D26" s="22" t="s">
        <v>162</v>
      </c>
      <c r="E26" s="22">
        <v>178902297</v>
      </c>
      <c r="F26" s="22">
        <v>0</v>
      </c>
      <c r="G26" s="22">
        <v>0</v>
      </c>
      <c r="H26" s="22">
        <v>0</v>
      </c>
      <c r="I26" s="22">
        <v>1393856</v>
      </c>
      <c r="J26" s="22">
        <v>3414141</v>
      </c>
      <c r="K26" s="22">
        <v>0</v>
      </c>
      <c r="L26" s="22">
        <v>-604460</v>
      </c>
      <c r="M26" s="22">
        <v>-10146270</v>
      </c>
      <c r="N26" s="22">
        <v>0</v>
      </c>
      <c r="O26" s="22">
        <v>1538282</v>
      </c>
      <c r="P26" s="22">
        <v>0</v>
      </c>
      <c r="Q26" s="22">
        <v>0</v>
      </c>
      <c r="R26" s="22">
        <v>174497846</v>
      </c>
    </row>
    <row r="27" spans="1:18" x14ac:dyDescent="0.35">
      <c r="A27" s="22" t="s">
        <v>114</v>
      </c>
      <c r="B27" s="22" t="s">
        <v>154</v>
      </c>
      <c r="C27" s="22" t="s">
        <v>163</v>
      </c>
      <c r="D27" s="22" t="s">
        <v>164</v>
      </c>
      <c r="E27" s="22">
        <v>1784532980</v>
      </c>
      <c r="F27" s="22">
        <v>0</v>
      </c>
      <c r="G27" s="22">
        <v>0</v>
      </c>
      <c r="H27" s="22">
        <v>0</v>
      </c>
      <c r="I27" s="22">
        <v>29208325</v>
      </c>
      <c r="J27" s="22">
        <v>48092474</v>
      </c>
      <c r="K27" s="22">
        <v>3647911</v>
      </c>
      <c r="L27" s="22">
        <v>-2411828</v>
      </c>
      <c r="M27" s="22">
        <v>-62139999</v>
      </c>
      <c r="N27" s="22">
        <v>0</v>
      </c>
      <c r="O27" s="22">
        <v>11559220</v>
      </c>
      <c r="P27" s="22">
        <v>0</v>
      </c>
      <c r="Q27" s="22">
        <v>0</v>
      </c>
      <c r="R27" s="22">
        <v>1812489083</v>
      </c>
    </row>
    <row r="28" spans="1:18" x14ac:dyDescent="0.35">
      <c r="A28" s="22" t="s">
        <v>114</v>
      </c>
      <c r="B28" s="22" t="s">
        <v>154</v>
      </c>
      <c r="C28" s="22" t="s">
        <v>165</v>
      </c>
      <c r="D28" s="22" t="s">
        <v>166</v>
      </c>
      <c r="E28" s="22">
        <v>4226312163</v>
      </c>
      <c r="F28" s="22">
        <v>0</v>
      </c>
      <c r="G28" s="22">
        <v>0</v>
      </c>
      <c r="H28" s="22">
        <v>0</v>
      </c>
      <c r="I28" s="22">
        <v>24760178</v>
      </c>
      <c r="J28" s="22">
        <v>109219128</v>
      </c>
      <c r="K28" s="22">
        <v>1524447</v>
      </c>
      <c r="L28" s="22">
        <v>-5456567</v>
      </c>
      <c r="M28" s="22">
        <v>-128963787</v>
      </c>
      <c r="N28" s="22">
        <v>0</v>
      </c>
      <c r="O28" s="22">
        <v>3756989</v>
      </c>
      <c r="P28" s="22">
        <v>0</v>
      </c>
      <c r="Q28" s="22">
        <v>0</v>
      </c>
      <c r="R28" s="22">
        <v>4231152551</v>
      </c>
    </row>
    <row r="29" spans="1:18" x14ac:dyDescent="0.35">
      <c r="A29" s="22" t="s">
        <v>114</v>
      </c>
      <c r="B29" s="22" t="s">
        <v>167</v>
      </c>
      <c r="C29" s="22" t="s">
        <v>168</v>
      </c>
      <c r="D29" s="22" t="s">
        <v>169</v>
      </c>
      <c r="E29" s="22">
        <v>9159592</v>
      </c>
      <c r="F29" s="22">
        <v>0</v>
      </c>
      <c r="G29" s="22">
        <v>0</v>
      </c>
      <c r="H29" s="22">
        <v>0</v>
      </c>
      <c r="I29" s="22">
        <v>0</v>
      </c>
      <c r="J29" s="22">
        <v>45254</v>
      </c>
      <c r="K29" s="22">
        <v>0</v>
      </c>
      <c r="L29" s="22">
        <v>-6300</v>
      </c>
      <c r="M29" s="22">
        <v>-338609</v>
      </c>
      <c r="N29" s="22">
        <v>0</v>
      </c>
      <c r="O29" s="22">
        <v>0</v>
      </c>
      <c r="P29" s="22">
        <v>0</v>
      </c>
      <c r="Q29" s="22">
        <v>0</v>
      </c>
      <c r="R29" s="22">
        <v>8859937</v>
      </c>
    </row>
    <row r="30" spans="1:18" x14ac:dyDescent="0.35">
      <c r="A30" s="22" t="s">
        <v>114</v>
      </c>
      <c r="B30" s="22" t="s">
        <v>167</v>
      </c>
      <c r="C30" s="22" t="s">
        <v>170</v>
      </c>
      <c r="D30" s="22" t="s">
        <v>171</v>
      </c>
      <c r="E30" s="22">
        <v>86160439</v>
      </c>
      <c r="F30" s="22">
        <v>0</v>
      </c>
      <c r="G30" s="22">
        <v>0</v>
      </c>
      <c r="H30" s="22">
        <v>0</v>
      </c>
      <c r="I30" s="22">
        <v>0</v>
      </c>
      <c r="J30" s="22">
        <v>5421531</v>
      </c>
      <c r="K30" s="22">
        <v>0</v>
      </c>
      <c r="L30" s="22">
        <v>-593634</v>
      </c>
      <c r="M30" s="22">
        <v>-5449808</v>
      </c>
      <c r="N30" s="22">
        <v>0</v>
      </c>
      <c r="O30" s="22">
        <v>0</v>
      </c>
      <c r="P30" s="22">
        <v>0</v>
      </c>
      <c r="Q30" s="22">
        <v>0</v>
      </c>
      <c r="R30" s="22">
        <v>85538528</v>
      </c>
    </row>
    <row r="31" spans="1:18" x14ac:dyDescent="0.35">
      <c r="A31" s="22" t="s">
        <v>114</v>
      </c>
      <c r="B31" s="22" t="s">
        <v>167</v>
      </c>
      <c r="C31" s="22" t="s">
        <v>172</v>
      </c>
      <c r="D31" s="22" t="s">
        <v>173</v>
      </c>
      <c r="E31" s="22">
        <v>50960814</v>
      </c>
      <c r="F31" s="22">
        <v>0</v>
      </c>
      <c r="G31" s="22">
        <v>0</v>
      </c>
      <c r="H31" s="22">
        <v>0</v>
      </c>
      <c r="I31" s="22">
        <v>706057</v>
      </c>
      <c r="J31" s="22">
        <v>1588096</v>
      </c>
      <c r="K31" s="22">
        <v>0</v>
      </c>
      <c r="L31" s="22">
        <v>-248960</v>
      </c>
      <c r="M31" s="22">
        <v>-3222394</v>
      </c>
      <c r="N31" s="22">
        <v>0</v>
      </c>
      <c r="O31" s="22">
        <v>0</v>
      </c>
      <c r="P31" s="22">
        <v>0</v>
      </c>
      <c r="Q31" s="22">
        <v>0</v>
      </c>
      <c r="R31" s="22">
        <v>49783613</v>
      </c>
    </row>
    <row r="32" spans="1:18" x14ac:dyDescent="0.35">
      <c r="A32" s="22" t="s">
        <v>114</v>
      </c>
      <c r="B32" s="22" t="s">
        <v>167</v>
      </c>
      <c r="C32" s="22" t="s">
        <v>174</v>
      </c>
      <c r="D32" s="22" t="s">
        <v>175</v>
      </c>
      <c r="E32" s="22">
        <v>44684637</v>
      </c>
      <c r="F32" s="22">
        <v>0</v>
      </c>
      <c r="G32" s="22">
        <v>0</v>
      </c>
      <c r="H32" s="22">
        <v>0</v>
      </c>
      <c r="I32" s="22">
        <v>138949</v>
      </c>
      <c r="J32" s="22">
        <v>3735459</v>
      </c>
      <c r="K32" s="22">
        <v>0</v>
      </c>
      <c r="L32" s="22">
        <v>-385859</v>
      </c>
      <c r="M32" s="22">
        <v>-3296511</v>
      </c>
      <c r="N32" s="22">
        <v>0</v>
      </c>
      <c r="O32" s="22">
        <v>0</v>
      </c>
      <c r="P32" s="22">
        <v>0</v>
      </c>
      <c r="Q32" s="22">
        <v>0</v>
      </c>
      <c r="R32" s="22">
        <v>44876675</v>
      </c>
    </row>
    <row r="33" spans="1:18" x14ac:dyDescent="0.35">
      <c r="A33" s="22" t="s">
        <v>114</v>
      </c>
      <c r="B33" s="22" t="s">
        <v>167</v>
      </c>
      <c r="C33" s="22" t="s">
        <v>176</v>
      </c>
      <c r="D33" s="22" t="s">
        <v>177</v>
      </c>
      <c r="E33" s="22">
        <v>294503234</v>
      </c>
      <c r="F33" s="22">
        <v>0</v>
      </c>
      <c r="G33" s="22">
        <v>0</v>
      </c>
      <c r="H33" s="22">
        <v>0</v>
      </c>
      <c r="I33" s="22">
        <v>2835716</v>
      </c>
      <c r="J33" s="22">
        <v>3556581</v>
      </c>
      <c r="K33" s="22">
        <v>0</v>
      </c>
      <c r="L33" s="22">
        <v>-725969</v>
      </c>
      <c r="M33" s="22">
        <v>-8840794</v>
      </c>
      <c r="N33" s="22">
        <v>0</v>
      </c>
      <c r="O33" s="22">
        <v>451197</v>
      </c>
      <c r="P33" s="22">
        <v>0</v>
      </c>
      <c r="Q33" s="22">
        <v>0</v>
      </c>
      <c r="R33" s="22">
        <v>291779965</v>
      </c>
    </row>
    <row r="34" spans="1:18" x14ac:dyDescent="0.35">
      <c r="A34" s="22" t="s">
        <v>114</v>
      </c>
      <c r="B34" s="22" t="s">
        <v>167</v>
      </c>
      <c r="C34" s="22" t="s">
        <v>178</v>
      </c>
      <c r="D34" s="22" t="s">
        <v>179</v>
      </c>
      <c r="E34" s="22">
        <v>69792239</v>
      </c>
      <c r="F34" s="22">
        <v>0</v>
      </c>
      <c r="G34" s="22">
        <v>0</v>
      </c>
      <c r="H34" s="22">
        <v>0</v>
      </c>
      <c r="I34" s="22">
        <v>53395</v>
      </c>
      <c r="J34" s="22">
        <v>548805</v>
      </c>
      <c r="K34" s="22">
        <v>4092297</v>
      </c>
      <c r="L34" s="22">
        <v>0</v>
      </c>
      <c r="M34" s="22">
        <v>-2044390</v>
      </c>
      <c r="N34" s="22">
        <v>0</v>
      </c>
      <c r="O34" s="22">
        <v>402248</v>
      </c>
      <c r="P34" s="22">
        <v>0</v>
      </c>
      <c r="Q34" s="22">
        <v>0</v>
      </c>
      <c r="R34" s="22">
        <v>72844594</v>
      </c>
    </row>
    <row r="35" spans="1:18" x14ac:dyDescent="0.35">
      <c r="A35" s="22" t="s">
        <v>114</v>
      </c>
      <c r="B35" s="22" t="s">
        <v>167</v>
      </c>
      <c r="C35" s="22" t="s">
        <v>180</v>
      </c>
      <c r="D35" s="22" t="s">
        <v>181</v>
      </c>
      <c r="E35" s="22">
        <v>31977077</v>
      </c>
      <c r="F35" s="22">
        <v>0</v>
      </c>
      <c r="G35" s="22">
        <v>0</v>
      </c>
      <c r="H35" s="22">
        <v>0</v>
      </c>
      <c r="I35" s="22">
        <v>80864</v>
      </c>
      <c r="J35" s="22">
        <v>606845</v>
      </c>
      <c r="K35" s="22">
        <v>0</v>
      </c>
      <c r="L35" s="22">
        <v>-181000</v>
      </c>
      <c r="M35" s="22">
        <v>-2333451</v>
      </c>
      <c r="N35" s="22">
        <v>0</v>
      </c>
      <c r="O35" s="22">
        <v>0</v>
      </c>
      <c r="P35" s="22">
        <v>0</v>
      </c>
      <c r="Q35" s="22">
        <v>0</v>
      </c>
      <c r="R35" s="22">
        <v>30150335</v>
      </c>
    </row>
    <row r="36" spans="1:18" x14ac:dyDescent="0.35">
      <c r="A36" s="22" t="s">
        <v>114</v>
      </c>
      <c r="B36" s="22" t="s">
        <v>167</v>
      </c>
      <c r="C36" s="22" t="s">
        <v>182</v>
      </c>
      <c r="D36" s="22" t="s">
        <v>183</v>
      </c>
      <c r="E36" s="22">
        <v>258597861</v>
      </c>
      <c r="F36" s="22">
        <v>0</v>
      </c>
      <c r="G36" s="22">
        <v>0</v>
      </c>
      <c r="H36" s="22">
        <v>0</v>
      </c>
      <c r="I36" s="22">
        <v>0</v>
      </c>
      <c r="J36" s="22">
        <v>30663776</v>
      </c>
      <c r="K36" s="22">
        <v>1419922</v>
      </c>
      <c r="L36" s="22">
        <v>-59521</v>
      </c>
      <c r="M36" s="22">
        <v>-20449897</v>
      </c>
      <c r="N36" s="22">
        <v>0</v>
      </c>
      <c r="O36" s="22">
        <v>772637</v>
      </c>
      <c r="P36" s="22">
        <v>0</v>
      </c>
      <c r="Q36" s="22">
        <v>-56097</v>
      </c>
      <c r="R36" s="22">
        <v>270888681</v>
      </c>
    </row>
    <row r="37" spans="1:18" x14ac:dyDescent="0.35">
      <c r="A37" s="22" t="s">
        <v>114</v>
      </c>
      <c r="B37" s="22" t="s">
        <v>167</v>
      </c>
      <c r="C37" s="22" t="s">
        <v>184</v>
      </c>
      <c r="D37" s="22" t="s">
        <v>185</v>
      </c>
      <c r="E37" s="22">
        <v>191786973</v>
      </c>
      <c r="F37" s="22">
        <v>0</v>
      </c>
      <c r="G37" s="22">
        <v>0</v>
      </c>
      <c r="H37" s="22">
        <v>0</v>
      </c>
      <c r="I37" s="22">
        <v>7278585</v>
      </c>
      <c r="J37" s="22">
        <v>3520143</v>
      </c>
      <c r="K37" s="22">
        <v>0</v>
      </c>
      <c r="L37" s="22">
        <v>-534436</v>
      </c>
      <c r="M37" s="22">
        <v>-9269643</v>
      </c>
      <c r="N37" s="22">
        <v>-26046</v>
      </c>
      <c r="O37" s="22">
        <v>1250328</v>
      </c>
      <c r="P37" s="22">
        <v>26046</v>
      </c>
      <c r="Q37" s="22">
        <v>0</v>
      </c>
      <c r="R37" s="22">
        <v>194031950</v>
      </c>
    </row>
    <row r="38" spans="1:18" x14ac:dyDescent="0.35">
      <c r="A38" s="22" t="s">
        <v>114</v>
      </c>
      <c r="B38" s="22" t="s">
        <v>167</v>
      </c>
      <c r="C38" s="22" t="s">
        <v>186</v>
      </c>
      <c r="D38" s="22" t="s">
        <v>187</v>
      </c>
      <c r="E38" s="22">
        <v>68604615</v>
      </c>
      <c r="F38" s="22">
        <v>0</v>
      </c>
      <c r="G38" s="22">
        <v>0</v>
      </c>
      <c r="H38" s="22">
        <v>0</v>
      </c>
      <c r="I38" s="22">
        <v>0</v>
      </c>
      <c r="J38" s="22">
        <v>1855322</v>
      </c>
      <c r="K38" s="22">
        <v>3299455</v>
      </c>
      <c r="L38" s="22">
        <v>-123232</v>
      </c>
      <c r="M38" s="22">
        <v>-4120832</v>
      </c>
      <c r="N38" s="22">
        <v>-3593566</v>
      </c>
      <c r="O38" s="22">
        <v>591007</v>
      </c>
      <c r="P38" s="22">
        <v>3593566</v>
      </c>
      <c r="Q38" s="22">
        <v>0</v>
      </c>
      <c r="R38" s="22">
        <v>70106335</v>
      </c>
    </row>
    <row r="39" spans="1:18" x14ac:dyDescent="0.35">
      <c r="A39" s="22" t="s">
        <v>114</v>
      </c>
      <c r="B39" s="22" t="s">
        <v>167</v>
      </c>
      <c r="C39" s="22" t="s">
        <v>188</v>
      </c>
      <c r="D39" s="22" t="s">
        <v>189</v>
      </c>
      <c r="E39" s="22">
        <v>42150458</v>
      </c>
      <c r="F39" s="22">
        <v>0</v>
      </c>
      <c r="G39" s="22">
        <v>0</v>
      </c>
      <c r="H39" s="22">
        <v>0</v>
      </c>
      <c r="I39" s="22">
        <v>0</v>
      </c>
      <c r="J39" s="22">
        <v>2389015</v>
      </c>
      <c r="K39" s="22">
        <v>0</v>
      </c>
      <c r="L39" s="22">
        <v>-554200</v>
      </c>
      <c r="M39" s="22">
        <v>-2581865</v>
      </c>
      <c r="N39" s="22">
        <v>0</v>
      </c>
      <c r="O39" s="22">
        <v>0</v>
      </c>
      <c r="P39" s="22">
        <v>0</v>
      </c>
      <c r="Q39" s="22">
        <v>0</v>
      </c>
      <c r="R39" s="22">
        <v>41403408</v>
      </c>
    </row>
    <row r="40" spans="1:18" x14ac:dyDescent="0.35">
      <c r="A40" s="22" t="s">
        <v>114</v>
      </c>
      <c r="B40" s="22" t="s">
        <v>167</v>
      </c>
      <c r="C40" s="22" t="s">
        <v>190</v>
      </c>
      <c r="D40" s="22" t="s">
        <v>191</v>
      </c>
      <c r="E40" s="22">
        <v>76463876</v>
      </c>
      <c r="F40" s="22">
        <v>0</v>
      </c>
      <c r="G40" s="22">
        <v>0</v>
      </c>
      <c r="H40" s="22">
        <v>0</v>
      </c>
      <c r="I40" s="22">
        <v>5337194</v>
      </c>
      <c r="J40" s="22">
        <v>0</v>
      </c>
      <c r="K40" s="22">
        <v>0</v>
      </c>
      <c r="L40" s="22">
        <v>-215145</v>
      </c>
      <c r="M40" s="22">
        <v>-4044453</v>
      </c>
      <c r="N40" s="22">
        <v>0</v>
      </c>
      <c r="O40" s="22">
        <v>0</v>
      </c>
      <c r="P40" s="22">
        <v>0</v>
      </c>
      <c r="Q40" s="22">
        <v>0</v>
      </c>
      <c r="R40" s="22">
        <v>77541472</v>
      </c>
    </row>
    <row r="41" spans="1:18" x14ac:dyDescent="0.35">
      <c r="A41" s="22" t="s">
        <v>114</v>
      </c>
      <c r="B41" s="22" t="s">
        <v>167</v>
      </c>
      <c r="C41" s="22" t="s">
        <v>192</v>
      </c>
      <c r="D41" s="22" t="s">
        <v>193</v>
      </c>
      <c r="E41" s="22">
        <v>340651695</v>
      </c>
      <c r="F41" s="22">
        <v>0</v>
      </c>
      <c r="G41" s="22">
        <v>0</v>
      </c>
      <c r="H41" s="22">
        <v>0</v>
      </c>
      <c r="I41" s="22">
        <v>7461886</v>
      </c>
      <c r="J41" s="22">
        <v>25045387</v>
      </c>
      <c r="K41" s="22">
        <v>0</v>
      </c>
      <c r="L41" s="22">
        <v>-1853473</v>
      </c>
      <c r="M41" s="22">
        <v>-20416330</v>
      </c>
      <c r="N41" s="22">
        <v>0</v>
      </c>
      <c r="O41" s="22">
        <v>0</v>
      </c>
      <c r="P41" s="22">
        <v>0</v>
      </c>
      <c r="Q41" s="22">
        <v>0</v>
      </c>
      <c r="R41" s="22">
        <v>350889165</v>
      </c>
    </row>
    <row r="42" spans="1:18" x14ac:dyDescent="0.35">
      <c r="A42" s="22" t="s">
        <v>114</v>
      </c>
      <c r="B42" s="22" t="s">
        <v>167</v>
      </c>
      <c r="C42" s="22" t="s">
        <v>194</v>
      </c>
      <c r="D42" s="22" t="s">
        <v>195</v>
      </c>
      <c r="E42" s="22">
        <v>145002531</v>
      </c>
      <c r="F42" s="22">
        <v>0</v>
      </c>
      <c r="G42" s="22">
        <v>0</v>
      </c>
      <c r="H42" s="22">
        <v>0</v>
      </c>
      <c r="I42" s="22">
        <v>6933816</v>
      </c>
      <c r="J42" s="22">
        <v>1484164</v>
      </c>
      <c r="K42" s="22">
        <v>0</v>
      </c>
      <c r="L42" s="22">
        <v>-426214</v>
      </c>
      <c r="M42" s="22">
        <v>-7326978</v>
      </c>
      <c r="N42" s="22">
        <v>0</v>
      </c>
      <c r="O42" s="22">
        <v>751031</v>
      </c>
      <c r="P42" s="22">
        <v>0</v>
      </c>
      <c r="Q42" s="22">
        <v>0</v>
      </c>
      <c r="R42" s="22">
        <v>146418350</v>
      </c>
    </row>
    <row r="43" spans="1:18" x14ac:dyDescent="0.35">
      <c r="A43" s="22" t="s">
        <v>114</v>
      </c>
      <c r="B43" s="22" t="s">
        <v>167</v>
      </c>
      <c r="C43" s="22" t="s">
        <v>196</v>
      </c>
      <c r="D43" s="22" t="s">
        <v>197</v>
      </c>
      <c r="E43" s="22">
        <v>20412015</v>
      </c>
      <c r="F43" s="22">
        <v>0</v>
      </c>
      <c r="G43" s="22">
        <v>0</v>
      </c>
      <c r="H43" s="22">
        <v>0</v>
      </c>
      <c r="I43" s="22">
        <v>320970</v>
      </c>
      <c r="J43" s="22">
        <v>1616703</v>
      </c>
      <c r="K43" s="22">
        <v>0</v>
      </c>
      <c r="L43" s="22">
        <v>-87000</v>
      </c>
      <c r="M43" s="22">
        <v>-1225371</v>
      </c>
      <c r="N43" s="22">
        <v>0</v>
      </c>
      <c r="O43" s="22">
        <v>0</v>
      </c>
      <c r="P43" s="22">
        <v>0</v>
      </c>
      <c r="Q43" s="22">
        <v>0</v>
      </c>
      <c r="R43" s="22">
        <v>21037317</v>
      </c>
    </row>
    <row r="44" spans="1:18" x14ac:dyDescent="0.35">
      <c r="A44" s="22" t="s">
        <v>114</v>
      </c>
      <c r="B44" s="22" t="s">
        <v>167</v>
      </c>
      <c r="C44" s="22" t="s">
        <v>198</v>
      </c>
      <c r="D44" s="22" t="s">
        <v>199</v>
      </c>
      <c r="E44" s="22">
        <v>86065723</v>
      </c>
      <c r="F44" s="22">
        <v>0</v>
      </c>
      <c r="G44" s="22">
        <v>0</v>
      </c>
      <c r="H44" s="22">
        <v>0</v>
      </c>
      <c r="I44" s="22">
        <v>873435</v>
      </c>
      <c r="J44" s="22">
        <v>5107903</v>
      </c>
      <c r="K44" s="22">
        <v>0</v>
      </c>
      <c r="L44" s="22">
        <v>-772853</v>
      </c>
      <c r="M44" s="22">
        <v>-4967767</v>
      </c>
      <c r="N44" s="22">
        <v>-67233</v>
      </c>
      <c r="O44" s="22">
        <v>77112</v>
      </c>
      <c r="P44" s="22">
        <v>67233</v>
      </c>
      <c r="Q44" s="22">
        <v>0</v>
      </c>
      <c r="R44" s="22">
        <v>86383553</v>
      </c>
    </row>
    <row r="45" spans="1:18" x14ac:dyDescent="0.35">
      <c r="A45" s="22" t="s">
        <v>114</v>
      </c>
      <c r="B45" s="22" t="s">
        <v>167</v>
      </c>
      <c r="C45" s="22" t="s">
        <v>200</v>
      </c>
      <c r="D45" s="22" t="s">
        <v>201</v>
      </c>
      <c r="E45" s="22">
        <v>220730247</v>
      </c>
      <c r="F45" s="22">
        <v>0</v>
      </c>
      <c r="G45" s="22">
        <v>0</v>
      </c>
      <c r="H45" s="22">
        <v>0</v>
      </c>
      <c r="I45" s="22">
        <v>0</v>
      </c>
      <c r="J45" s="22">
        <v>22139188</v>
      </c>
      <c r="K45" s="22">
        <v>385986</v>
      </c>
      <c r="L45" s="22">
        <v>-895958</v>
      </c>
      <c r="M45" s="22">
        <v>-16957427</v>
      </c>
      <c r="N45" s="22">
        <v>-1447400</v>
      </c>
      <c r="O45" s="22">
        <v>742858</v>
      </c>
      <c r="P45" s="22">
        <v>1447400</v>
      </c>
      <c r="Q45" s="22">
        <v>-1447400</v>
      </c>
      <c r="R45" s="22">
        <v>224697494</v>
      </c>
    </row>
    <row r="46" spans="1:18" x14ac:dyDescent="0.35">
      <c r="A46" s="22" t="s">
        <v>114</v>
      </c>
      <c r="B46" s="22" t="s">
        <v>167</v>
      </c>
      <c r="C46" s="22" t="s">
        <v>202</v>
      </c>
      <c r="D46" s="22" t="s">
        <v>203</v>
      </c>
      <c r="E46" s="22">
        <v>80927015</v>
      </c>
      <c r="F46" s="22">
        <v>0</v>
      </c>
      <c r="G46" s="22">
        <v>0</v>
      </c>
      <c r="H46" s="22">
        <v>0</v>
      </c>
      <c r="I46" s="22">
        <v>0</v>
      </c>
      <c r="J46" s="22">
        <v>2366969</v>
      </c>
      <c r="K46" s="22">
        <v>0</v>
      </c>
      <c r="L46" s="22">
        <v>-50901</v>
      </c>
      <c r="M46" s="22">
        <v>-2314522</v>
      </c>
      <c r="N46" s="22">
        <v>0</v>
      </c>
      <c r="O46" s="22">
        <v>15095</v>
      </c>
      <c r="P46" s="22">
        <v>0</v>
      </c>
      <c r="Q46" s="22">
        <v>0</v>
      </c>
      <c r="R46" s="22">
        <v>80943656</v>
      </c>
    </row>
    <row r="47" spans="1:18" x14ac:dyDescent="0.35">
      <c r="A47" s="22" t="s">
        <v>114</v>
      </c>
      <c r="B47" s="22" t="s">
        <v>167</v>
      </c>
      <c r="C47" s="22" t="s">
        <v>204</v>
      </c>
      <c r="D47" s="22" t="s">
        <v>205</v>
      </c>
      <c r="E47" s="22">
        <v>418016097</v>
      </c>
      <c r="F47" s="22">
        <v>0</v>
      </c>
      <c r="G47" s="22">
        <v>0</v>
      </c>
      <c r="H47" s="22">
        <v>0</v>
      </c>
      <c r="I47" s="22">
        <v>18732288</v>
      </c>
      <c r="J47" s="22">
        <v>10851066</v>
      </c>
      <c r="K47" s="22">
        <v>8346196</v>
      </c>
      <c r="L47" s="22">
        <v>-628928</v>
      </c>
      <c r="M47" s="22">
        <v>-26514777</v>
      </c>
      <c r="N47" s="22">
        <v>0</v>
      </c>
      <c r="O47" s="22">
        <v>6216572</v>
      </c>
      <c r="P47" s="22">
        <v>0</v>
      </c>
      <c r="Q47" s="22">
        <v>-711869</v>
      </c>
      <c r="R47" s="22">
        <v>434306645</v>
      </c>
    </row>
    <row r="48" spans="1:18" x14ac:dyDescent="0.35">
      <c r="A48" s="22" t="s">
        <v>114</v>
      </c>
      <c r="B48" s="22" t="s">
        <v>167</v>
      </c>
      <c r="C48" s="22" t="s">
        <v>206</v>
      </c>
      <c r="D48" s="22" t="s">
        <v>207</v>
      </c>
      <c r="E48" s="22">
        <v>356253865</v>
      </c>
      <c r="F48" s="22">
        <v>0</v>
      </c>
      <c r="G48" s="22">
        <v>0</v>
      </c>
      <c r="H48" s="22">
        <v>0</v>
      </c>
      <c r="I48" s="22">
        <v>46372615</v>
      </c>
      <c r="J48" s="22">
        <v>0</v>
      </c>
      <c r="K48" s="22">
        <v>2752710</v>
      </c>
      <c r="L48" s="22">
        <v>-751420</v>
      </c>
      <c r="M48" s="22">
        <v>-26631250</v>
      </c>
      <c r="N48" s="22">
        <v>0</v>
      </c>
      <c r="O48" s="22">
        <v>396424</v>
      </c>
      <c r="P48" s="22">
        <v>0</v>
      </c>
      <c r="Q48" s="22">
        <v>0</v>
      </c>
      <c r="R48" s="22">
        <v>378392944</v>
      </c>
    </row>
    <row r="49" spans="1:18" x14ac:dyDescent="0.35">
      <c r="A49" s="22" t="s">
        <v>114</v>
      </c>
      <c r="B49" s="22" t="s">
        <v>167</v>
      </c>
      <c r="C49" s="22" t="s">
        <v>208</v>
      </c>
      <c r="D49" s="22" t="s">
        <v>209</v>
      </c>
      <c r="E49" s="22">
        <v>112788495</v>
      </c>
      <c r="F49" s="22">
        <v>0</v>
      </c>
      <c r="G49" s="22">
        <v>0</v>
      </c>
      <c r="H49" s="22">
        <v>0</v>
      </c>
      <c r="I49" s="22">
        <v>0</v>
      </c>
      <c r="J49" s="22">
        <v>11540241</v>
      </c>
      <c r="K49" s="22">
        <v>0</v>
      </c>
      <c r="L49" s="22">
        <v>-1171774</v>
      </c>
      <c r="M49" s="22">
        <v>-6079963</v>
      </c>
      <c r="N49" s="22">
        <v>0</v>
      </c>
      <c r="O49" s="22">
        <v>0</v>
      </c>
      <c r="P49" s="22">
        <v>0</v>
      </c>
      <c r="Q49" s="22">
        <v>0</v>
      </c>
      <c r="R49" s="22">
        <v>117076999</v>
      </c>
    </row>
    <row r="50" spans="1:18" x14ac:dyDescent="0.35">
      <c r="A50" s="22" t="s">
        <v>114</v>
      </c>
      <c r="B50" s="22" t="s">
        <v>167</v>
      </c>
      <c r="C50" s="22" t="s">
        <v>210</v>
      </c>
      <c r="D50" s="22" t="s">
        <v>211</v>
      </c>
      <c r="E50" s="22">
        <v>59895949</v>
      </c>
      <c r="F50" s="22">
        <v>0</v>
      </c>
      <c r="G50" s="22">
        <v>0</v>
      </c>
      <c r="H50" s="22">
        <v>0</v>
      </c>
      <c r="I50" s="22">
        <v>0</v>
      </c>
      <c r="J50" s="22">
        <v>4082204</v>
      </c>
      <c r="K50" s="22">
        <v>400</v>
      </c>
      <c r="L50" s="22">
        <v>-280270</v>
      </c>
      <c r="M50" s="22">
        <v>-4112849</v>
      </c>
      <c r="N50" s="22">
        <v>-1455250</v>
      </c>
      <c r="O50" s="22">
        <v>392132</v>
      </c>
      <c r="P50" s="22">
        <v>1455250</v>
      </c>
      <c r="Q50" s="22">
        <v>0</v>
      </c>
      <c r="R50" s="22">
        <v>59977566</v>
      </c>
    </row>
    <row r="51" spans="1:18" x14ac:dyDescent="0.35">
      <c r="A51" s="22" t="s">
        <v>114</v>
      </c>
      <c r="B51" s="22" t="s">
        <v>167</v>
      </c>
      <c r="C51" s="22" t="s">
        <v>212</v>
      </c>
      <c r="D51" s="22" t="s">
        <v>213</v>
      </c>
      <c r="E51" s="22">
        <v>295919406</v>
      </c>
      <c r="F51" s="22">
        <v>0</v>
      </c>
      <c r="G51" s="22">
        <v>0</v>
      </c>
      <c r="H51" s="22">
        <v>0</v>
      </c>
      <c r="I51" s="22">
        <v>0</v>
      </c>
      <c r="J51" s="22">
        <v>27393353</v>
      </c>
      <c r="K51" s="22">
        <v>498911</v>
      </c>
      <c r="L51" s="22">
        <v>-3071407</v>
      </c>
      <c r="M51" s="22">
        <v>-23307730</v>
      </c>
      <c r="N51" s="22">
        <v>0</v>
      </c>
      <c r="O51" s="22">
        <v>0</v>
      </c>
      <c r="P51" s="22">
        <v>0</v>
      </c>
      <c r="Q51" s="22">
        <v>0</v>
      </c>
      <c r="R51" s="22">
        <v>297432533</v>
      </c>
    </row>
    <row r="52" spans="1:18" x14ac:dyDescent="0.35">
      <c r="A52" s="22" t="s">
        <v>114</v>
      </c>
      <c r="B52" s="22" t="s">
        <v>167</v>
      </c>
      <c r="C52" s="22" t="s">
        <v>214</v>
      </c>
      <c r="D52" s="22" t="s">
        <v>215</v>
      </c>
      <c r="E52" s="22">
        <v>49000341</v>
      </c>
      <c r="F52" s="22">
        <v>0</v>
      </c>
      <c r="G52" s="22">
        <v>0</v>
      </c>
      <c r="H52" s="22">
        <v>0</v>
      </c>
      <c r="I52" s="22">
        <v>0</v>
      </c>
      <c r="J52" s="22">
        <v>3914481</v>
      </c>
      <c r="K52" s="22">
        <v>0</v>
      </c>
      <c r="L52" s="22">
        <v>-529359</v>
      </c>
      <c r="M52" s="22">
        <v>-2842153</v>
      </c>
      <c r="N52" s="22">
        <v>0</v>
      </c>
      <c r="O52" s="22">
        <v>0</v>
      </c>
      <c r="P52" s="22">
        <v>0</v>
      </c>
      <c r="Q52" s="22">
        <v>0</v>
      </c>
      <c r="R52" s="22">
        <v>49543310</v>
      </c>
    </row>
    <row r="53" spans="1:18" x14ac:dyDescent="0.35">
      <c r="A53" s="22" t="s">
        <v>114</v>
      </c>
      <c r="B53" s="22" t="s">
        <v>167</v>
      </c>
      <c r="C53" s="22" t="s">
        <v>216</v>
      </c>
      <c r="D53" s="22" t="s">
        <v>217</v>
      </c>
      <c r="E53" s="22">
        <v>308572276</v>
      </c>
      <c r="F53" s="22">
        <v>0</v>
      </c>
      <c r="G53" s="22">
        <v>0</v>
      </c>
      <c r="H53" s="22">
        <v>0</v>
      </c>
      <c r="I53" s="22">
        <v>1874854</v>
      </c>
      <c r="J53" s="22">
        <v>9321531</v>
      </c>
      <c r="K53" s="22">
        <v>6728044</v>
      </c>
      <c r="L53" s="22">
        <v>-301104</v>
      </c>
      <c r="M53" s="22">
        <v>-16655920</v>
      </c>
      <c r="N53" s="22">
        <v>-1700000</v>
      </c>
      <c r="O53" s="22">
        <v>2305752</v>
      </c>
      <c r="P53" s="22">
        <v>1700000</v>
      </c>
      <c r="Q53" s="22">
        <v>-822745</v>
      </c>
      <c r="R53" s="22">
        <v>311022688</v>
      </c>
    </row>
    <row r="54" spans="1:18" x14ac:dyDescent="0.35">
      <c r="A54" s="22" t="s">
        <v>114</v>
      </c>
      <c r="B54" s="22" t="s">
        <v>167</v>
      </c>
      <c r="C54" s="22" t="s">
        <v>218</v>
      </c>
      <c r="D54" s="22" t="s">
        <v>219</v>
      </c>
      <c r="E54" s="22">
        <v>107283447</v>
      </c>
      <c r="F54" s="22">
        <v>0</v>
      </c>
      <c r="G54" s="22">
        <v>0</v>
      </c>
      <c r="H54" s="22">
        <v>0</v>
      </c>
      <c r="I54" s="22">
        <v>527133</v>
      </c>
      <c r="J54" s="22">
        <v>2041985</v>
      </c>
      <c r="K54" s="22">
        <v>0</v>
      </c>
      <c r="L54" s="22">
        <v>-770179</v>
      </c>
      <c r="M54" s="22">
        <v>-6954765</v>
      </c>
      <c r="N54" s="22">
        <v>0</v>
      </c>
      <c r="O54" s="22">
        <v>96225</v>
      </c>
      <c r="P54" s="22">
        <v>0</v>
      </c>
      <c r="Q54" s="22">
        <v>0</v>
      </c>
      <c r="R54" s="22">
        <v>102223846</v>
      </c>
    </row>
    <row r="55" spans="1:18" x14ac:dyDescent="0.35">
      <c r="A55" s="22" t="s">
        <v>114</v>
      </c>
      <c r="B55" s="22" t="s">
        <v>167</v>
      </c>
      <c r="C55" s="22" t="s">
        <v>220</v>
      </c>
      <c r="D55" s="22" t="s">
        <v>221</v>
      </c>
      <c r="E55" s="22">
        <v>103199681</v>
      </c>
      <c r="F55" s="22">
        <v>0</v>
      </c>
      <c r="G55" s="22">
        <v>0</v>
      </c>
      <c r="H55" s="22">
        <v>0</v>
      </c>
      <c r="I55" s="22">
        <v>7490559</v>
      </c>
      <c r="J55" s="22">
        <v>0</v>
      </c>
      <c r="K55" s="22">
        <v>0</v>
      </c>
      <c r="L55" s="22">
        <v>-102931</v>
      </c>
      <c r="M55" s="22">
        <v>-6404342</v>
      </c>
      <c r="N55" s="22">
        <v>0</v>
      </c>
      <c r="O55" s="22">
        <v>1056280</v>
      </c>
      <c r="P55" s="22">
        <v>0</v>
      </c>
      <c r="Q55" s="22">
        <v>0</v>
      </c>
      <c r="R55" s="22">
        <v>105239247</v>
      </c>
    </row>
    <row r="56" spans="1:18" x14ac:dyDescent="0.35">
      <c r="A56" s="22" t="s">
        <v>114</v>
      </c>
      <c r="B56" s="22" t="s">
        <v>167</v>
      </c>
      <c r="C56" s="22" t="s">
        <v>222</v>
      </c>
      <c r="D56" s="22" t="s">
        <v>223</v>
      </c>
      <c r="E56" s="22">
        <v>24162277</v>
      </c>
      <c r="F56" s="22">
        <v>0</v>
      </c>
      <c r="G56" s="22">
        <v>0</v>
      </c>
      <c r="H56" s="22">
        <v>0</v>
      </c>
      <c r="I56" s="22">
        <v>722058</v>
      </c>
      <c r="J56" s="22">
        <v>1031030</v>
      </c>
      <c r="K56" s="22">
        <v>-187105</v>
      </c>
      <c r="L56" s="22">
        <v>0</v>
      </c>
      <c r="M56" s="22">
        <v>-1550544</v>
      </c>
      <c r="N56" s="22">
        <v>0</v>
      </c>
      <c r="O56" s="22">
        <v>0</v>
      </c>
      <c r="P56" s="22">
        <v>0</v>
      </c>
      <c r="Q56" s="22">
        <v>0</v>
      </c>
      <c r="R56" s="22">
        <v>24177716</v>
      </c>
    </row>
    <row r="57" spans="1:18" x14ac:dyDescent="0.35">
      <c r="A57" s="22" t="s">
        <v>114</v>
      </c>
      <c r="B57" s="22" t="s">
        <v>167</v>
      </c>
      <c r="C57" s="22" t="s">
        <v>224</v>
      </c>
      <c r="D57" s="22" t="s">
        <v>225</v>
      </c>
      <c r="E57" s="22">
        <v>151742975</v>
      </c>
      <c r="F57" s="22">
        <v>0</v>
      </c>
      <c r="G57" s="22">
        <v>0</v>
      </c>
      <c r="H57" s="22">
        <v>0</v>
      </c>
      <c r="I57" s="22">
        <v>-5000000</v>
      </c>
      <c r="J57" s="22">
        <v>18759272</v>
      </c>
      <c r="K57" s="22">
        <v>0</v>
      </c>
      <c r="L57" s="22">
        <v>-1172093</v>
      </c>
      <c r="M57" s="22">
        <v>-12911676</v>
      </c>
      <c r="N57" s="22">
        <v>0</v>
      </c>
      <c r="O57" s="22">
        <v>115090</v>
      </c>
      <c r="P57" s="22">
        <v>0</v>
      </c>
      <c r="Q57" s="22">
        <v>0</v>
      </c>
      <c r="R57" s="22">
        <v>151533568</v>
      </c>
    </row>
    <row r="58" spans="1:18" x14ac:dyDescent="0.35">
      <c r="A58" s="22" t="s">
        <v>114</v>
      </c>
      <c r="B58" s="22" t="s">
        <v>167</v>
      </c>
      <c r="C58" s="22" t="s">
        <v>226</v>
      </c>
      <c r="D58" s="22" t="s">
        <v>227</v>
      </c>
      <c r="E58" s="22">
        <v>185685093</v>
      </c>
      <c r="F58" s="22">
        <v>0</v>
      </c>
      <c r="G58" s="22">
        <v>0</v>
      </c>
      <c r="H58" s="22">
        <v>0</v>
      </c>
      <c r="I58" s="22">
        <v>0</v>
      </c>
      <c r="J58" s="22">
        <v>5507222</v>
      </c>
      <c r="K58" s="22">
        <v>0</v>
      </c>
      <c r="L58" s="22">
        <v>-362170</v>
      </c>
      <c r="M58" s="22">
        <v>-6900798</v>
      </c>
      <c r="N58" s="22">
        <v>0</v>
      </c>
      <c r="O58" s="22">
        <v>3651629</v>
      </c>
      <c r="P58" s="22">
        <v>0</v>
      </c>
      <c r="Q58" s="22">
        <v>0</v>
      </c>
      <c r="R58" s="22">
        <v>187580976</v>
      </c>
    </row>
    <row r="59" spans="1:18" x14ac:dyDescent="0.35">
      <c r="A59" s="22" t="s">
        <v>114</v>
      </c>
      <c r="B59" s="22" t="s">
        <v>167</v>
      </c>
      <c r="C59" s="22" t="s">
        <v>228</v>
      </c>
      <c r="D59" s="22" t="s">
        <v>229</v>
      </c>
      <c r="E59" s="22">
        <v>84812803</v>
      </c>
      <c r="F59" s="22">
        <v>0</v>
      </c>
      <c r="G59" s="22">
        <v>0</v>
      </c>
      <c r="H59" s="22">
        <v>0</v>
      </c>
      <c r="I59" s="22">
        <v>665515</v>
      </c>
      <c r="J59" s="22">
        <v>2998148</v>
      </c>
      <c r="K59" s="22">
        <v>0</v>
      </c>
      <c r="L59" s="22">
        <v>-37680</v>
      </c>
      <c r="M59" s="22">
        <v>-3087648</v>
      </c>
      <c r="N59" s="22">
        <v>0</v>
      </c>
      <c r="O59" s="22">
        <v>1129426</v>
      </c>
      <c r="P59" s="22">
        <v>0</v>
      </c>
      <c r="Q59" s="22">
        <v>0</v>
      </c>
      <c r="R59" s="22">
        <v>86480564</v>
      </c>
    </row>
    <row r="60" spans="1:18" x14ac:dyDescent="0.35">
      <c r="A60" s="22" t="s">
        <v>114</v>
      </c>
      <c r="B60" s="22" t="s">
        <v>167</v>
      </c>
      <c r="C60" s="22" t="s">
        <v>230</v>
      </c>
      <c r="D60" s="22" t="s">
        <v>231</v>
      </c>
      <c r="E60" s="22">
        <v>146136699</v>
      </c>
      <c r="F60" s="22">
        <v>0</v>
      </c>
      <c r="G60" s="22">
        <v>0</v>
      </c>
      <c r="H60" s="22">
        <v>0</v>
      </c>
      <c r="I60" s="22">
        <v>11022461</v>
      </c>
      <c r="J60" s="22">
        <v>786392</v>
      </c>
      <c r="K60" s="22">
        <v>0</v>
      </c>
      <c r="L60" s="22">
        <v>-79048</v>
      </c>
      <c r="M60" s="22">
        <v>-8603494</v>
      </c>
      <c r="N60" s="22">
        <v>0</v>
      </c>
      <c r="O60" s="22">
        <v>1080935</v>
      </c>
      <c r="P60" s="22">
        <v>0</v>
      </c>
      <c r="Q60" s="22">
        <v>0</v>
      </c>
      <c r="R60" s="22">
        <v>150343945</v>
      </c>
    </row>
    <row r="61" spans="1:18" x14ac:dyDescent="0.35">
      <c r="A61" s="22" t="s">
        <v>114</v>
      </c>
      <c r="B61" s="22" t="s">
        <v>167</v>
      </c>
      <c r="C61" s="22" t="s">
        <v>232</v>
      </c>
      <c r="D61" s="22" t="s">
        <v>233</v>
      </c>
      <c r="E61" s="22">
        <v>294405368</v>
      </c>
      <c r="F61" s="22">
        <v>0</v>
      </c>
      <c r="G61" s="22">
        <v>0</v>
      </c>
      <c r="H61" s="22">
        <v>0</v>
      </c>
      <c r="I61" s="22">
        <v>2483512</v>
      </c>
      <c r="J61" s="22">
        <v>6311793</v>
      </c>
      <c r="K61" s="22">
        <v>0</v>
      </c>
      <c r="L61" s="22">
        <v>-430199</v>
      </c>
      <c r="M61" s="22">
        <v>-13581719</v>
      </c>
      <c r="N61" s="22">
        <v>0</v>
      </c>
      <c r="O61" s="22">
        <v>1125173</v>
      </c>
      <c r="P61" s="22">
        <v>0</v>
      </c>
      <c r="Q61" s="22">
        <v>232500</v>
      </c>
      <c r="R61" s="22">
        <v>290546428</v>
      </c>
    </row>
    <row r="62" spans="1:18" x14ac:dyDescent="0.35">
      <c r="A62" s="22" t="s">
        <v>114</v>
      </c>
      <c r="B62" s="22" t="s">
        <v>167</v>
      </c>
      <c r="C62" s="22" t="s">
        <v>234</v>
      </c>
      <c r="D62" s="22" t="s">
        <v>235</v>
      </c>
      <c r="E62" s="22">
        <v>45154306</v>
      </c>
      <c r="F62" s="22">
        <v>0</v>
      </c>
      <c r="G62" s="22">
        <v>0</v>
      </c>
      <c r="H62" s="22">
        <v>0</v>
      </c>
      <c r="I62" s="22">
        <v>0</v>
      </c>
      <c r="J62" s="22">
        <v>2981021</v>
      </c>
      <c r="K62" s="22">
        <v>0</v>
      </c>
      <c r="L62" s="22">
        <v>-525588</v>
      </c>
      <c r="M62" s="22">
        <v>-2273498</v>
      </c>
      <c r="N62" s="22">
        <v>0</v>
      </c>
      <c r="O62" s="22">
        <v>0</v>
      </c>
      <c r="P62" s="22">
        <v>0</v>
      </c>
      <c r="Q62" s="22">
        <v>0</v>
      </c>
      <c r="R62" s="22">
        <v>45336241</v>
      </c>
    </row>
    <row r="63" spans="1:18" x14ac:dyDescent="0.35">
      <c r="A63" s="22" t="s">
        <v>114</v>
      </c>
      <c r="B63" s="22" t="s">
        <v>167</v>
      </c>
      <c r="C63" s="22" t="s">
        <v>236</v>
      </c>
      <c r="D63" s="22" t="s">
        <v>237</v>
      </c>
      <c r="E63" s="22">
        <v>467943845</v>
      </c>
      <c r="F63" s="22">
        <v>0</v>
      </c>
      <c r="G63" s="22">
        <v>0</v>
      </c>
      <c r="H63" s="22">
        <v>0</v>
      </c>
      <c r="I63" s="22">
        <v>16907229</v>
      </c>
      <c r="J63" s="22">
        <v>9808354</v>
      </c>
      <c r="K63" s="22">
        <v>5831118</v>
      </c>
      <c r="L63" s="22">
        <v>-2169927</v>
      </c>
      <c r="M63" s="22">
        <v>-16920790</v>
      </c>
      <c r="N63" s="22">
        <v>5102922</v>
      </c>
      <c r="O63" s="22">
        <v>1447153</v>
      </c>
      <c r="P63" s="22">
        <v>-5102922</v>
      </c>
      <c r="Q63" s="22">
        <v>0</v>
      </c>
      <c r="R63" s="22">
        <v>482846982</v>
      </c>
    </row>
    <row r="64" spans="1:18" x14ac:dyDescent="0.35">
      <c r="A64" s="22" t="s">
        <v>114</v>
      </c>
      <c r="B64" s="22" t="s">
        <v>167</v>
      </c>
      <c r="C64" s="22" t="s">
        <v>238</v>
      </c>
      <c r="D64" s="22" t="s">
        <v>239</v>
      </c>
      <c r="E64" s="22">
        <v>13051229</v>
      </c>
      <c r="F64" s="22">
        <v>0</v>
      </c>
      <c r="G64" s="22">
        <v>0</v>
      </c>
      <c r="H64" s="22">
        <v>0</v>
      </c>
      <c r="I64" s="22">
        <v>0</v>
      </c>
      <c r="J64" s="22">
        <v>1163595</v>
      </c>
      <c r="K64" s="22">
        <v>0</v>
      </c>
      <c r="L64" s="22">
        <v>-208657</v>
      </c>
      <c r="M64" s="22">
        <v>-745201</v>
      </c>
      <c r="N64" s="22">
        <v>0</v>
      </c>
      <c r="O64" s="22">
        <v>0</v>
      </c>
      <c r="P64" s="22">
        <v>0</v>
      </c>
      <c r="Q64" s="22">
        <v>0</v>
      </c>
      <c r="R64" s="22">
        <v>13260966</v>
      </c>
    </row>
    <row r="65" spans="1:18" x14ac:dyDescent="0.35">
      <c r="A65" s="22" t="s">
        <v>114</v>
      </c>
      <c r="B65" s="22" t="s">
        <v>167</v>
      </c>
      <c r="C65" s="22" t="s">
        <v>240</v>
      </c>
      <c r="D65" s="22" t="s">
        <v>241</v>
      </c>
      <c r="E65" s="22">
        <v>62647293</v>
      </c>
      <c r="F65" s="22">
        <v>0</v>
      </c>
      <c r="G65" s="22">
        <v>0</v>
      </c>
      <c r="H65" s="22">
        <v>0</v>
      </c>
      <c r="I65" s="22">
        <v>803868</v>
      </c>
      <c r="J65" s="22">
        <v>6898960</v>
      </c>
      <c r="K65" s="22">
        <v>0</v>
      </c>
      <c r="L65" s="22">
        <v>-69378</v>
      </c>
      <c r="M65" s="22">
        <v>-3405240</v>
      </c>
      <c r="N65" s="22">
        <v>0</v>
      </c>
      <c r="O65" s="22">
        <v>361790</v>
      </c>
      <c r="P65" s="22">
        <v>0</v>
      </c>
      <c r="Q65" s="22">
        <v>-124051</v>
      </c>
      <c r="R65" s="22">
        <v>67113242</v>
      </c>
    </row>
    <row r="66" spans="1:18" x14ac:dyDescent="0.35">
      <c r="A66" s="22" t="s">
        <v>114</v>
      </c>
      <c r="B66" s="22" t="s">
        <v>167</v>
      </c>
      <c r="C66" s="22" t="s">
        <v>242</v>
      </c>
      <c r="D66" s="22" t="s">
        <v>243</v>
      </c>
      <c r="E66" s="22">
        <v>92444416</v>
      </c>
      <c r="F66" s="22">
        <v>0</v>
      </c>
      <c r="G66" s="22">
        <v>0</v>
      </c>
      <c r="H66" s="22">
        <v>0</v>
      </c>
      <c r="I66" s="22">
        <v>0</v>
      </c>
      <c r="J66" s="22">
        <v>6908585</v>
      </c>
      <c r="K66" s="22">
        <v>0</v>
      </c>
      <c r="L66" s="22">
        <v>-1894687</v>
      </c>
      <c r="M66" s="22">
        <v>-4033905</v>
      </c>
      <c r="N66" s="22">
        <v>0</v>
      </c>
      <c r="O66" s="22">
        <v>174982</v>
      </c>
      <c r="P66" s="22">
        <v>0</v>
      </c>
      <c r="Q66" s="22">
        <v>0</v>
      </c>
      <c r="R66" s="22">
        <v>93599391</v>
      </c>
    </row>
    <row r="67" spans="1:18" x14ac:dyDescent="0.35">
      <c r="A67" s="22" t="s">
        <v>114</v>
      </c>
      <c r="B67" s="22" t="s">
        <v>167</v>
      </c>
      <c r="C67" s="22" t="s">
        <v>244</v>
      </c>
      <c r="D67" s="22" t="s">
        <v>245</v>
      </c>
      <c r="E67" s="22">
        <v>139002409</v>
      </c>
      <c r="F67" s="22">
        <v>0</v>
      </c>
      <c r="G67" s="22">
        <v>0</v>
      </c>
      <c r="H67" s="22">
        <v>0</v>
      </c>
      <c r="I67" s="22">
        <v>-655636</v>
      </c>
      <c r="J67" s="22">
        <v>16083976</v>
      </c>
      <c r="K67" s="22">
        <v>152000</v>
      </c>
      <c r="L67" s="22">
        <v>-367565</v>
      </c>
      <c r="M67" s="22">
        <v>-8145928</v>
      </c>
      <c r="N67" s="22">
        <v>0</v>
      </c>
      <c r="O67" s="22">
        <v>0</v>
      </c>
      <c r="P67" s="22">
        <v>0</v>
      </c>
      <c r="Q67" s="22">
        <v>0</v>
      </c>
      <c r="R67" s="22">
        <v>146069256</v>
      </c>
    </row>
    <row r="68" spans="1:18" x14ac:dyDescent="0.35">
      <c r="A68" s="22" t="s">
        <v>114</v>
      </c>
      <c r="B68" s="22" t="s">
        <v>167</v>
      </c>
      <c r="C68" s="22" t="s">
        <v>246</v>
      </c>
      <c r="D68" s="22" t="s">
        <v>247</v>
      </c>
      <c r="E68" s="22">
        <v>8715120</v>
      </c>
      <c r="F68" s="22">
        <v>0</v>
      </c>
      <c r="G68" s="22">
        <v>0</v>
      </c>
      <c r="H68" s="22">
        <v>0</v>
      </c>
      <c r="I68" s="22">
        <v>0</v>
      </c>
      <c r="J68" s="22">
        <v>704381</v>
      </c>
      <c r="K68" s="22">
        <v>0</v>
      </c>
      <c r="L68" s="22">
        <v>-387517</v>
      </c>
      <c r="M68" s="22">
        <v>-285910</v>
      </c>
      <c r="N68" s="22">
        <v>0</v>
      </c>
      <c r="O68" s="22">
        <v>0</v>
      </c>
      <c r="P68" s="22">
        <v>0</v>
      </c>
      <c r="Q68" s="22">
        <v>0</v>
      </c>
      <c r="R68" s="22">
        <v>8746074</v>
      </c>
    </row>
    <row r="69" spans="1:18" x14ac:dyDescent="0.35">
      <c r="A69" s="22" t="s">
        <v>114</v>
      </c>
      <c r="B69" s="22" t="s">
        <v>167</v>
      </c>
      <c r="C69" s="22" t="s">
        <v>248</v>
      </c>
      <c r="D69" s="22" t="s">
        <v>249</v>
      </c>
      <c r="E69" s="22">
        <v>600345822</v>
      </c>
      <c r="F69" s="22">
        <v>0</v>
      </c>
      <c r="G69" s="22">
        <v>0</v>
      </c>
      <c r="H69" s="22">
        <v>0</v>
      </c>
      <c r="I69" s="22">
        <v>0</v>
      </c>
      <c r="J69" s="22">
        <v>24503484</v>
      </c>
      <c r="K69" s="22">
        <v>3404713</v>
      </c>
      <c r="L69" s="22">
        <v>-22281</v>
      </c>
      <c r="M69" s="22">
        <v>-31384574</v>
      </c>
      <c r="N69" s="22">
        <v>0</v>
      </c>
      <c r="O69" s="22">
        <v>0</v>
      </c>
      <c r="P69" s="22">
        <v>0</v>
      </c>
      <c r="Q69" s="22">
        <v>0</v>
      </c>
      <c r="R69" s="22">
        <v>596847164</v>
      </c>
    </row>
    <row r="70" spans="1:18" x14ac:dyDescent="0.35">
      <c r="A70" s="22" t="s">
        <v>114</v>
      </c>
      <c r="B70" s="22" t="s">
        <v>167</v>
      </c>
      <c r="C70" s="22" t="s">
        <v>250</v>
      </c>
      <c r="D70" s="22" t="s">
        <v>251</v>
      </c>
      <c r="E70" s="22">
        <v>600445219</v>
      </c>
      <c r="F70" s="22">
        <v>0</v>
      </c>
      <c r="G70" s="22">
        <v>0</v>
      </c>
      <c r="H70" s="22">
        <v>0</v>
      </c>
      <c r="I70" s="22">
        <v>9532101</v>
      </c>
      <c r="J70" s="22">
        <v>25561842</v>
      </c>
      <c r="K70" s="22">
        <v>9091723</v>
      </c>
      <c r="L70" s="22">
        <v>-293011</v>
      </c>
      <c r="M70" s="22">
        <v>-25409974</v>
      </c>
      <c r="N70" s="22">
        <v>-1860634</v>
      </c>
      <c r="O70" s="22">
        <v>3690346</v>
      </c>
      <c r="P70" s="22">
        <v>1860634</v>
      </c>
      <c r="Q70" s="22">
        <v>0</v>
      </c>
      <c r="R70" s="22">
        <v>622618246</v>
      </c>
    </row>
    <row r="71" spans="1:18" x14ac:dyDescent="0.35">
      <c r="A71" s="22" t="s">
        <v>114</v>
      </c>
      <c r="B71" s="22" t="s">
        <v>167</v>
      </c>
      <c r="C71" s="22" t="s">
        <v>252</v>
      </c>
      <c r="D71" s="22" t="s">
        <v>253</v>
      </c>
      <c r="E71" s="22">
        <v>138540928</v>
      </c>
      <c r="F71" s="22">
        <v>0</v>
      </c>
      <c r="G71" s="22">
        <v>0</v>
      </c>
      <c r="H71" s="22">
        <v>0</v>
      </c>
      <c r="I71" s="22">
        <v>0</v>
      </c>
      <c r="J71" s="22">
        <v>15451000</v>
      </c>
      <c r="K71" s="22">
        <v>0</v>
      </c>
      <c r="L71" s="22">
        <v>-216479</v>
      </c>
      <c r="M71" s="22">
        <v>-4570922</v>
      </c>
      <c r="N71" s="22">
        <v>0</v>
      </c>
      <c r="O71" s="22">
        <v>0</v>
      </c>
      <c r="P71" s="22">
        <v>0</v>
      </c>
      <c r="Q71" s="22">
        <v>0</v>
      </c>
      <c r="R71" s="22">
        <v>149204527</v>
      </c>
    </row>
    <row r="72" spans="1:18" x14ac:dyDescent="0.35">
      <c r="A72" s="22" t="s">
        <v>114</v>
      </c>
      <c r="B72" s="22" t="s">
        <v>167</v>
      </c>
      <c r="C72" s="22" t="s">
        <v>254</v>
      </c>
      <c r="D72" s="22" t="s">
        <v>255</v>
      </c>
      <c r="E72" s="22">
        <v>38595683</v>
      </c>
      <c r="F72" s="22">
        <v>0</v>
      </c>
      <c r="G72" s="22">
        <v>0</v>
      </c>
      <c r="H72" s="22">
        <v>0</v>
      </c>
      <c r="I72" s="22">
        <v>0</v>
      </c>
      <c r="J72" s="22">
        <v>699026</v>
      </c>
      <c r="K72" s="22">
        <v>0</v>
      </c>
      <c r="L72" s="22">
        <v>-21420</v>
      </c>
      <c r="M72" s="22">
        <v>-2332353</v>
      </c>
      <c r="N72" s="22">
        <v>0</v>
      </c>
      <c r="O72" s="22">
        <v>0</v>
      </c>
      <c r="P72" s="22">
        <v>0</v>
      </c>
      <c r="Q72" s="22">
        <v>0</v>
      </c>
      <c r="R72" s="22">
        <v>36940936</v>
      </c>
    </row>
    <row r="73" spans="1:18" x14ac:dyDescent="0.35">
      <c r="A73" s="22" t="s">
        <v>114</v>
      </c>
      <c r="B73" s="22" t="s">
        <v>167</v>
      </c>
      <c r="C73" s="22" t="s">
        <v>256</v>
      </c>
      <c r="D73" s="22" t="s">
        <v>257</v>
      </c>
      <c r="E73" s="22">
        <v>52506019</v>
      </c>
      <c r="F73" s="22">
        <v>0</v>
      </c>
      <c r="G73" s="22">
        <v>0</v>
      </c>
      <c r="H73" s="22">
        <v>0</v>
      </c>
      <c r="I73" s="22">
        <v>780806</v>
      </c>
      <c r="J73" s="22">
        <v>3184854</v>
      </c>
      <c r="K73" s="22">
        <v>0</v>
      </c>
      <c r="L73" s="22">
        <v>-961284</v>
      </c>
      <c r="M73" s="22">
        <v>-2754916</v>
      </c>
      <c r="N73" s="22">
        <v>0</v>
      </c>
      <c r="O73" s="22">
        <v>197897</v>
      </c>
      <c r="P73" s="22">
        <v>0</v>
      </c>
      <c r="Q73" s="22">
        <v>0</v>
      </c>
      <c r="R73" s="22">
        <v>52953376</v>
      </c>
    </row>
    <row r="74" spans="1:18" x14ac:dyDescent="0.35">
      <c r="A74" s="22" t="s">
        <v>114</v>
      </c>
      <c r="B74" s="22" t="s">
        <v>167</v>
      </c>
      <c r="C74" s="22" t="s">
        <v>258</v>
      </c>
      <c r="D74" s="22" t="s">
        <v>259</v>
      </c>
      <c r="E74" s="22">
        <v>22868441</v>
      </c>
      <c r="F74" s="22">
        <v>0</v>
      </c>
      <c r="G74" s="22">
        <v>0</v>
      </c>
      <c r="H74" s="22">
        <v>0</v>
      </c>
      <c r="I74" s="22">
        <v>602702</v>
      </c>
      <c r="J74" s="22">
        <v>570443</v>
      </c>
      <c r="K74" s="22">
        <v>0</v>
      </c>
      <c r="L74" s="22">
        <v>-276158</v>
      </c>
      <c r="M74" s="22">
        <v>-1402484</v>
      </c>
      <c r="N74" s="22">
        <v>0</v>
      </c>
      <c r="O74" s="22">
        <v>0</v>
      </c>
      <c r="P74" s="22">
        <v>0</v>
      </c>
      <c r="Q74" s="22">
        <v>0</v>
      </c>
      <c r="R74" s="22">
        <v>22362944</v>
      </c>
    </row>
    <row r="75" spans="1:18" x14ac:dyDescent="0.35">
      <c r="A75" s="22" t="s">
        <v>114</v>
      </c>
      <c r="B75" s="22" t="s">
        <v>167</v>
      </c>
      <c r="C75" s="22" t="s">
        <v>260</v>
      </c>
      <c r="D75" s="22" t="s">
        <v>261</v>
      </c>
      <c r="E75" s="22">
        <v>111175673</v>
      </c>
      <c r="F75" s="22">
        <v>0</v>
      </c>
      <c r="G75" s="22">
        <v>0</v>
      </c>
      <c r="H75" s="22">
        <v>0</v>
      </c>
      <c r="I75" s="22">
        <v>0</v>
      </c>
      <c r="J75" s="22">
        <v>5016319</v>
      </c>
      <c r="K75" s="22">
        <v>0</v>
      </c>
      <c r="L75" s="22">
        <v>-428035</v>
      </c>
      <c r="M75" s="22">
        <v>-6064544</v>
      </c>
      <c r="N75" s="22">
        <v>0</v>
      </c>
      <c r="O75" s="22">
        <v>614943</v>
      </c>
      <c r="P75" s="22">
        <v>0</v>
      </c>
      <c r="Q75" s="22">
        <v>0</v>
      </c>
      <c r="R75" s="22">
        <v>110314356</v>
      </c>
    </row>
    <row r="76" spans="1:18" x14ac:dyDescent="0.35">
      <c r="A76" s="22" t="s">
        <v>114</v>
      </c>
      <c r="B76" s="22" t="s">
        <v>167</v>
      </c>
      <c r="C76" s="22" t="s">
        <v>262</v>
      </c>
      <c r="D76" s="22" t="s">
        <v>263</v>
      </c>
      <c r="E76" s="22">
        <v>56094302</v>
      </c>
      <c r="F76" s="22">
        <v>0</v>
      </c>
      <c r="G76" s="22">
        <v>0</v>
      </c>
      <c r="H76" s="22">
        <v>0</v>
      </c>
      <c r="I76" s="22">
        <v>0</v>
      </c>
      <c r="J76" s="22">
        <v>5185199</v>
      </c>
      <c r="K76" s="22">
        <v>0</v>
      </c>
      <c r="L76" s="22">
        <v>-78426</v>
      </c>
      <c r="M76" s="22">
        <v>-2757090</v>
      </c>
      <c r="N76" s="22">
        <v>0</v>
      </c>
      <c r="O76" s="22">
        <v>0</v>
      </c>
      <c r="P76" s="22">
        <v>0</v>
      </c>
      <c r="Q76" s="22">
        <v>0</v>
      </c>
      <c r="R76" s="22">
        <v>58443985</v>
      </c>
    </row>
    <row r="77" spans="1:18" x14ac:dyDescent="0.35">
      <c r="A77" s="22" t="s">
        <v>114</v>
      </c>
      <c r="B77" s="22" t="s">
        <v>167</v>
      </c>
      <c r="C77" s="22" t="s">
        <v>264</v>
      </c>
      <c r="D77" s="22" t="s">
        <v>265</v>
      </c>
      <c r="E77" s="22">
        <v>93940789</v>
      </c>
      <c r="F77" s="22">
        <v>0</v>
      </c>
      <c r="G77" s="22">
        <v>0</v>
      </c>
      <c r="H77" s="22">
        <v>0</v>
      </c>
      <c r="I77" s="22">
        <v>556075</v>
      </c>
      <c r="J77" s="22">
        <v>1183900</v>
      </c>
      <c r="K77" s="22">
        <v>0</v>
      </c>
      <c r="L77" s="22">
        <v>-427378</v>
      </c>
      <c r="M77" s="22">
        <v>-3474222</v>
      </c>
      <c r="N77" s="22">
        <v>-1980000</v>
      </c>
      <c r="O77" s="22">
        <v>325239</v>
      </c>
      <c r="P77" s="22">
        <v>1980000</v>
      </c>
      <c r="Q77" s="22">
        <v>1664176</v>
      </c>
      <c r="R77" s="22">
        <v>93768579</v>
      </c>
    </row>
    <row r="78" spans="1:18" x14ac:dyDescent="0.35">
      <c r="A78" s="22" t="s">
        <v>114</v>
      </c>
      <c r="B78" s="22" t="s">
        <v>167</v>
      </c>
      <c r="C78" s="22" t="s">
        <v>266</v>
      </c>
      <c r="D78" s="22" t="s">
        <v>267</v>
      </c>
      <c r="E78" s="22">
        <v>262530703</v>
      </c>
      <c r="F78" s="22">
        <v>0</v>
      </c>
      <c r="G78" s="22">
        <v>0</v>
      </c>
      <c r="H78" s="22">
        <v>0</v>
      </c>
      <c r="I78" s="22">
        <v>8213634</v>
      </c>
      <c r="J78" s="22">
        <v>10041099</v>
      </c>
      <c r="K78" s="22">
        <v>2298539</v>
      </c>
      <c r="L78" s="22">
        <v>-1113508</v>
      </c>
      <c r="M78" s="22">
        <v>-11431035</v>
      </c>
      <c r="N78" s="22">
        <v>-475436</v>
      </c>
      <c r="O78" s="22">
        <v>2746838</v>
      </c>
      <c r="P78" s="22">
        <v>475436</v>
      </c>
      <c r="Q78" s="22">
        <v>0</v>
      </c>
      <c r="R78" s="22">
        <v>273286270</v>
      </c>
    </row>
    <row r="79" spans="1:18" x14ac:dyDescent="0.35">
      <c r="A79" s="22" t="s">
        <v>114</v>
      </c>
      <c r="B79" s="22" t="s">
        <v>167</v>
      </c>
      <c r="C79" s="22" t="s">
        <v>268</v>
      </c>
      <c r="D79" s="22" t="s">
        <v>269</v>
      </c>
      <c r="E79" s="22">
        <v>126117246</v>
      </c>
      <c r="F79" s="22">
        <v>0</v>
      </c>
      <c r="G79" s="22">
        <v>0</v>
      </c>
      <c r="H79" s="22">
        <v>0</v>
      </c>
      <c r="I79" s="22">
        <v>471025</v>
      </c>
      <c r="J79" s="22">
        <v>4265915</v>
      </c>
      <c r="K79" s="22">
        <v>0</v>
      </c>
      <c r="L79" s="22">
        <v>-327283</v>
      </c>
      <c r="M79" s="22">
        <v>-4236553</v>
      </c>
      <c r="N79" s="22">
        <v>0</v>
      </c>
      <c r="O79" s="22">
        <v>306126</v>
      </c>
      <c r="P79" s="22">
        <v>0</v>
      </c>
      <c r="Q79" s="22">
        <v>0</v>
      </c>
      <c r="R79" s="22">
        <v>126596476</v>
      </c>
    </row>
    <row r="80" spans="1:18" x14ac:dyDescent="0.35">
      <c r="A80" s="22" t="s">
        <v>114</v>
      </c>
      <c r="B80" s="22" t="s">
        <v>167</v>
      </c>
      <c r="C80" s="22" t="s">
        <v>270</v>
      </c>
      <c r="D80" s="22" t="s">
        <v>271</v>
      </c>
      <c r="E80" s="22">
        <v>57110935</v>
      </c>
      <c r="F80" s="22">
        <v>0</v>
      </c>
      <c r="G80" s="22">
        <v>0</v>
      </c>
      <c r="H80" s="22">
        <v>0</v>
      </c>
      <c r="I80" s="22">
        <v>531699</v>
      </c>
      <c r="J80" s="22">
        <v>1730601</v>
      </c>
      <c r="K80" s="22">
        <v>0</v>
      </c>
      <c r="L80" s="22">
        <v>-238249</v>
      </c>
      <c r="M80" s="22">
        <v>-2739283</v>
      </c>
      <c r="N80" s="22">
        <v>0</v>
      </c>
      <c r="O80" s="22">
        <v>0</v>
      </c>
      <c r="P80" s="22">
        <v>0</v>
      </c>
      <c r="Q80" s="22">
        <v>0</v>
      </c>
      <c r="R80" s="22">
        <v>56395703</v>
      </c>
    </row>
    <row r="81" spans="1:18" x14ac:dyDescent="0.35">
      <c r="A81" s="22" t="s">
        <v>114</v>
      </c>
      <c r="B81" s="22" t="s">
        <v>167</v>
      </c>
      <c r="C81" s="22" t="s">
        <v>272</v>
      </c>
      <c r="D81" s="22" t="s">
        <v>273</v>
      </c>
      <c r="E81" s="22">
        <v>55152998</v>
      </c>
      <c r="F81" s="22">
        <v>0</v>
      </c>
      <c r="G81" s="22">
        <v>0</v>
      </c>
      <c r="H81" s="22">
        <v>0</v>
      </c>
      <c r="I81" s="22">
        <v>213893</v>
      </c>
      <c r="J81" s="22">
        <v>1446379</v>
      </c>
      <c r="K81" s="22">
        <v>0</v>
      </c>
      <c r="L81" s="22">
        <v>-587519</v>
      </c>
      <c r="M81" s="22">
        <v>-3058377</v>
      </c>
      <c r="N81" s="22">
        <v>0</v>
      </c>
      <c r="O81" s="22">
        <v>0</v>
      </c>
      <c r="P81" s="22">
        <v>0</v>
      </c>
      <c r="Q81" s="22">
        <v>0</v>
      </c>
      <c r="R81" s="22">
        <v>53167374</v>
      </c>
    </row>
    <row r="82" spans="1:18" x14ac:dyDescent="0.35">
      <c r="A82" s="22" t="s">
        <v>114</v>
      </c>
      <c r="B82" s="22" t="s">
        <v>167</v>
      </c>
      <c r="C82" s="22" t="s">
        <v>274</v>
      </c>
      <c r="D82" s="22" t="s">
        <v>275</v>
      </c>
      <c r="E82" s="22">
        <v>234913513</v>
      </c>
      <c r="F82" s="22">
        <v>0</v>
      </c>
      <c r="G82" s="22">
        <v>0</v>
      </c>
      <c r="H82" s="22">
        <v>0</v>
      </c>
      <c r="I82" s="22">
        <v>4047057</v>
      </c>
      <c r="J82" s="22">
        <v>20622359</v>
      </c>
      <c r="K82" s="22">
        <v>0</v>
      </c>
      <c r="L82" s="22">
        <v>-651872</v>
      </c>
      <c r="M82" s="22">
        <v>-17279992</v>
      </c>
      <c r="N82" s="22">
        <v>-7100642</v>
      </c>
      <c r="O82" s="22">
        <v>532299</v>
      </c>
      <c r="P82" s="22">
        <v>7100642</v>
      </c>
      <c r="Q82" s="22">
        <v>-7100642</v>
      </c>
      <c r="R82" s="22">
        <v>235082722</v>
      </c>
    </row>
    <row r="83" spans="1:18" x14ac:dyDescent="0.35">
      <c r="A83" s="22" t="s">
        <v>114</v>
      </c>
      <c r="B83" s="22" t="s">
        <v>167</v>
      </c>
      <c r="C83" s="22" t="s">
        <v>276</v>
      </c>
      <c r="D83" s="22" t="s">
        <v>277</v>
      </c>
      <c r="E83" s="22">
        <v>108355724</v>
      </c>
      <c r="F83" s="22">
        <v>0</v>
      </c>
      <c r="G83" s="22">
        <v>0</v>
      </c>
      <c r="H83" s="22">
        <v>0</v>
      </c>
      <c r="I83" s="22">
        <v>3868890</v>
      </c>
      <c r="J83" s="22">
        <v>1872786</v>
      </c>
      <c r="K83" s="22">
        <v>0</v>
      </c>
      <c r="L83" s="22">
        <v>-1366248</v>
      </c>
      <c r="M83" s="22">
        <v>-4746635</v>
      </c>
      <c r="N83" s="22">
        <v>0</v>
      </c>
      <c r="O83" s="22">
        <v>0</v>
      </c>
      <c r="P83" s="22">
        <v>0</v>
      </c>
      <c r="Q83" s="22">
        <v>0</v>
      </c>
      <c r="R83" s="22">
        <v>107984517</v>
      </c>
    </row>
    <row r="84" spans="1:18" x14ac:dyDescent="0.35">
      <c r="A84" s="22" t="s">
        <v>114</v>
      </c>
      <c r="B84" s="22" t="s">
        <v>167</v>
      </c>
      <c r="C84" s="22" t="s">
        <v>278</v>
      </c>
      <c r="D84" s="22" t="s">
        <v>279</v>
      </c>
      <c r="E84" s="22">
        <v>268360505</v>
      </c>
      <c r="F84" s="22">
        <v>0</v>
      </c>
      <c r="G84" s="22">
        <v>0</v>
      </c>
      <c r="H84" s="22">
        <v>0</v>
      </c>
      <c r="I84" s="22">
        <v>0</v>
      </c>
      <c r="J84" s="22">
        <v>12229398</v>
      </c>
      <c r="K84" s="22">
        <v>87966</v>
      </c>
      <c r="L84" s="22">
        <v>-2222867</v>
      </c>
      <c r="M84" s="22">
        <v>-16015940</v>
      </c>
      <c r="N84" s="22">
        <v>0</v>
      </c>
      <c r="O84" s="22">
        <v>0</v>
      </c>
      <c r="P84" s="22">
        <v>0</v>
      </c>
      <c r="Q84" s="22">
        <v>0</v>
      </c>
      <c r="R84" s="22">
        <v>262439062</v>
      </c>
    </row>
    <row r="85" spans="1:18" x14ac:dyDescent="0.35">
      <c r="A85" s="22" t="s">
        <v>114</v>
      </c>
      <c r="B85" s="22" t="s">
        <v>167</v>
      </c>
      <c r="C85" s="22" t="s">
        <v>280</v>
      </c>
      <c r="D85" s="22" t="s">
        <v>281</v>
      </c>
      <c r="E85" s="22">
        <v>34376462</v>
      </c>
      <c r="F85" s="22">
        <v>0</v>
      </c>
      <c r="G85" s="22">
        <v>0</v>
      </c>
      <c r="H85" s="22">
        <v>0</v>
      </c>
      <c r="I85" s="22">
        <v>515600</v>
      </c>
      <c r="J85" s="22">
        <v>1826039</v>
      </c>
      <c r="K85" s="22">
        <v>0</v>
      </c>
      <c r="L85" s="22">
        <v>-117796</v>
      </c>
      <c r="M85" s="22">
        <v>-2279581</v>
      </c>
      <c r="N85" s="22">
        <v>0</v>
      </c>
      <c r="O85" s="22">
        <v>300000</v>
      </c>
      <c r="P85" s="22">
        <v>0</v>
      </c>
      <c r="Q85" s="22">
        <v>0</v>
      </c>
      <c r="R85" s="22">
        <v>34620724</v>
      </c>
    </row>
    <row r="86" spans="1:18" x14ac:dyDescent="0.35">
      <c r="A86" s="22" t="s">
        <v>114</v>
      </c>
      <c r="B86" s="22" t="s">
        <v>167</v>
      </c>
      <c r="C86" s="22" t="s">
        <v>282</v>
      </c>
      <c r="D86" s="22" t="s">
        <v>283</v>
      </c>
      <c r="E86" s="22">
        <v>28454086</v>
      </c>
      <c r="F86" s="22">
        <v>0</v>
      </c>
      <c r="G86" s="22">
        <v>0</v>
      </c>
      <c r="H86" s="22">
        <v>0</v>
      </c>
      <c r="I86" s="22">
        <v>0</v>
      </c>
      <c r="J86" s="22">
        <v>2039983</v>
      </c>
      <c r="K86" s="22">
        <v>45732</v>
      </c>
      <c r="L86" s="22">
        <v>-54763</v>
      </c>
      <c r="M86" s="22">
        <v>-1737361</v>
      </c>
      <c r="N86" s="22">
        <v>0</v>
      </c>
      <c r="O86" s="22">
        <v>1086176</v>
      </c>
      <c r="P86" s="22">
        <v>0</v>
      </c>
      <c r="Q86" s="22">
        <v>-303243</v>
      </c>
      <c r="R86" s="22">
        <v>29530610</v>
      </c>
    </row>
    <row r="87" spans="1:18" x14ac:dyDescent="0.35">
      <c r="A87" s="22" t="s">
        <v>114</v>
      </c>
      <c r="B87" s="22" t="s">
        <v>167</v>
      </c>
      <c r="C87" s="22" t="s">
        <v>284</v>
      </c>
      <c r="D87" s="22" t="s">
        <v>285</v>
      </c>
      <c r="E87" s="22">
        <v>91330168</v>
      </c>
      <c r="F87" s="22">
        <v>0</v>
      </c>
      <c r="G87" s="22">
        <v>0</v>
      </c>
      <c r="H87" s="22">
        <v>0</v>
      </c>
      <c r="I87" s="22">
        <v>1463960</v>
      </c>
      <c r="J87" s="22">
        <v>10926489</v>
      </c>
      <c r="K87" s="22">
        <v>0</v>
      </c>
      <c r="L87" s="22">
        <v>-82873</v>
      </c>
      <c r="M87" s="22">
        <v>-4978993</v>
      </c>
      <c r="N87" s="22">
        <v>-589477</v>
      </c>
      <c r="O87" s="22">
        <v>356011</v>
      </c>
      <c r="P87" s="22">
        <v>589477</v>
      </c>
      <c r="Q87" s="22">
        <v>-6044371</v>
      </c>
      <c r="R87" s="22">
        <v>92970391</v>
      </c>
    </row>
    <row r="88" spans="1:18" x14ac:dyDescent="0.35">
      <c r="A88" s="22" t="s">
        <v>114</v>
      </c>
      <c r="B88" s="22" t="s">
        <v>167</v>
      </c>
      <c r="C88" s="22" t="s">
        <v>286</v>
      </c>
      <c r="D88" s="22" t="s">
        <v>287</v>
      </c>
      <c r="E88" s="22">
        <v>230447528</v>
      </c>
      <c r="F88" s="22">
        <v>0</v>
      </c>
      <c r="G88" s="22">
        <v>0</v>
      </c>
      <c r="H88" s="22">
        <v>0</v>
      </c>
      <c r="I88" s="22">
        <v>0</v>
      </c>
      <c r="J88" s="22">
        <v>10701256</v>
      </c>
      <c r="K88" s="22">
        <v>11559945</v>
      </c>
      <c r="L88" s="22">
        <v>-486662</v>
      </c>
      <c r="M88" s="22">
        <v>-16865851</v>
      </c>
      <c r="N88" s="22">
        <v>0</v>
      </c>
      <c r="O88" s="22">
        <v>50186</v>
      </c>
      <c r="P88" s="22">
        <v>0</v>
      </c>
      <c r="Q88" s="22">
        <v>0</v>
      </c>
      <c r="R88" s="22">
        <v>235406402</v>
      </c>
    </row>
    <row r="89" spans="1:18" x14ac:dyDescent="0.35">
      <c r="A89" s="22" t="s">
        <v>114</v>
      </c>
      <c r="B89" s="22" t="s">
        <v>167</v>
      </c>
      <c r="C89" s="22" t="s">
        <v>288</v>
      </c>
      <c r="D89" s="22" t="s">
        <v>289</v>
      </c>
      <c r="E89" s="22">
        <v>86535425</v>
      </c>
      <c r="F89" s="22">
        <v>0</v>
      </c>
      <c r="G89" s="22">
        <v>0</v>
      </c>
      <c r="H89" s="22">
        <v>0</v>
      </c>
      <c r="I89" s="22">
        <v>229385</v>
      </c>
      <c r="J89" s="22">
        <v>3457282</v>
      </c>
      <c r="K89" s="22">
        <v>1191985</v>
      </c>
      <c r="L89" s="22">
        <v>-149079</v>
      </c>
      <c r="M89" s="22">
        <v>-7153216</v>
      </c>
      <c r="N89" s="22">
        <v>0</v>
      </c>
      <c r="O89" s="22">
        <v>0</v>
      </c>
      <c r="P89" s="22">
        <v>0</v>
      </c>
      <c r="Q89" s="22">
        <v>6316087</v>
      </c>
      <c r="R89" s="22">
        <v>90427869</v>
      </c>
    </row>
    <row r="90" spans="1:18" x14ac:dyDescent="0.35">
      <c r="A90" s="22" t="s">
        <v>114</v>
      </c>
      <c r="B90" s="22" t="s">
        <v>167</v>
      </c>
      <c r="C90" s="22" t="s">
        <v>290</v>
      </c>
      <c r="D90" s="22" t="s">
        <v>291</v>
      </c>
      <c r="E90" s="22">
        <v>86632793</v>
      </c>
      <c r="F90" s="22">
        <v>0</v>
      </c>
      <c r="G90" s="22">
        <v>0</v>
      </c>
      <c r="H90" s="22">
        <v>0</v>
      </c>
      <c r="I90" s="22">
        <v>0</v>
      </c>
      <c r="J90" s="22">
        <v>2275093</v>
      </c>
      <c r="K90" s="22">
        <v>0</v>
      </c>
      <c r="L90" s="22">
        <v>0</v>
      </c>
      <c r="M90" s="22">
        <v>-7160027</v>
      </c>
      <c r="N90" s="22">
        <v>0</v>
      </c>
      <c r="O90" s="22">
        <v>1010600</v>
      </c>
      <c r="P90" s="22">
        <v>0</v>
      </c>
      <c r="Q90" s="22">
        <v>-122434</v>
      </c>
      <c r="R90" s="22">
        <v>82636025</v>
      </c>
    </row>
    <row r="91" spans="1:18" x14ac:dyDescent="0.35">
      <c r="A91" s="22" t="s">
        <v>114</v>
      </c>
      <c r="B91" s="22" t="s">
        <v>167</v>
      </c>
      <c r="C91" s="22" t="s">
        <v>292</v>
      </c>
      <c r="D91" s="22" t="s">
        <v>293</v>
      </c>
      <c r="E91" s="22">
        <v>285778092</v>
      </c>
      <c r="F91" s="22">
        <v>0</v>
      </c>
      <c r="G91" s="22">
        <v>0</v>
      </c>
      <c r="H91" s="22">
        <v>0</v>
      </c>
      <c r="I91" s="22">
        <v>20596340</v>
      </c>
      <c r="J91" s="22">
        <v>12305974</v>
      </c>
      <c r="K91" s="22">
        <v>1309848</v>
      </c>
      <c r="L91" s="22">
        <v>-3539677</v>
      </c>
      <c r="M91" s="22">
        <v>-16351935</v>
      </c>
      <c r="N91" s="22">
        <v>0</v>
      </c>
      <c r="O91" s="22">
        <v>195525</v>
      </c>
      <c r="P91" s="22">
        <v>0</v>
      </c>
      <c r="Q91" s="22">
        <v>109501</v>
      </c>
      <c r="R91" s="22">
        <v>300403668</v>
      </c>
    </row>
    <row r="92" spans="1:18" x14ac:dyDescent="0.35">
      <c r="A92" s="22" t="s">
        <v>114</v>
      </c>
      <c r="B92" s="22" t="s">
        <v>294</v>
      </c>
      <c r="C92" s="22" t="s">
        <v>295</v>
      </c>
      <c r="D92" s="22" t="s">
        <v>296</v>
      </c>
      <c r="E92" s="22">
        <v>30308582</v>
      </c>
      <c r="F92" s="22">
        <v>0</v>
      </c>
      <c r="G92" s="22">
        <v>0</v>
      </c>
      <c r="H92" s="22">
        <v>0</v>
      </c>
      <c r="I92" s="22">
        <v>34691</v>
      </c>
      <c r="J92" s="22">
        <v>1586447</v>
      </c>
      <c r="K92" s="22">
        <v>0</v>
      </c>
      <c r="L92" s="22">
        <v>0</v>
      </c>
      <c r="M92" s="22">
        <v>-1403715</v>
      </c>
      <c r="N92" s="22">
        <v>0</v>
      </c>
      <c r="O92" s="22">
        <v>369171</v>
      </c>
      <c r="P92" s="22">
        <v>0</v>
      </c>
      <c r="Q92" s="22">
        <v>0</v>
      </c>
      <c r="R92" s="22">
        <v>30895176</v>
      </c>
    </row>
    <row r="93" spans="1:18" x14ac:dyDescent="0.35">
      <c r="A93" s="22" t="s">
        <v>114</v>
      </c>
      <c r="B93" s="22" t="s">
        <v>294</v>
      </c>
      <c r="C93" s="22" t="s">
        <v>297</v>
      </c>
      <c r="D93" s="22" t="s">
        <v>298</v>
      </c>
      <c r="E93" s="22">
        <v>202064065</v>
      </c>
      <c r="F93" s="22">
        <v>0</v>
      </c>
      <c r="G93" s="22">
        <v>0</v>
      </c>
      <c r="H93" s="22">
        <v>0</v>
      </c>
      <c r="I93" s="22">
        <v>647255</v>
      </c>
      <c r="J93" s="22">
        <v>0</v>
      </c>
      <c r="K93" s="22">
        <v>18186</v>
      </c>
      <c r="L93" s="22">
        <v>-1100563</v>
      </c>
      <c r="M93" s="22">
        <v>-6318565</v>
      </c>
      <c r="N93" s="22">
        <v>-22450000</v>
      </c>
      <c r="O93" s="22">
        <v>1841151</v>
      </c>
      <c r="P93" s="22">
        <v>22450000</v>
      </c>
      <c r="Q93" s="22">
        <v>0</v>
      </c>
      <c r="R93" s="22">
        <v>197151529</v>
      </c>
    </row>
    <row r="94" spans="1:18" x14ac:dyDescent="0.35">
      <c r="A94" s="22" t="s">
        <v>114</v>
      </c>
      <c r="B94" s="22" t="s">
        <v>294</v>
      </c>
      <c r="C94" s="22" t="s">
        <v>299</v>
      </c>
      <c r="D94" s="22" t="s">
        <v>300</v>
      </c>
      <c r="E94" s="22">
        <v>59820872</v>
      </c>
      <c r="F94" s="22">
        <v>0</v>
      </c>
      <c r="G94" s="22">
        <v>0</v>
      </c>
      <c r="H94" s="22">
        <v>0</v>
      </c>
      <c r="I94" s="22">
        <v>1326550</v>
      </c>
      <c r="J94" s="22">
        <v>1177912</v>
      </c>
      <c r="K94" s="22">
        <v>0</v>
      </c>
      <c r="L94" s="22">
        <v>-78162</v>
      </c>
      <c r="M94" s="22">
        <v>-1858794</v>
      </c>
      <c r="N94" s="22">
        <v>0</v>
      </c>
      <c r="O94" s="22">
        <v>149469</v>
      </c>
      <c r="P94" s="22">
        <v>0</v>
      </c>
      <c r="Q94" s="22">
        <v>0</v>
      </c>
      <c r="R94" s="22">
        <v>60537847</v>
      </c>
    </row>
    <row r="95" spans="1:18" x14ac:dyDescent="0.35">
      <c r="A95" s="22" t="s">
        <v>114</v>
      </c>
      <c r="B95" s="22" t="s">
        <v>294</v>
      </c>
      <c r="C95" s="22" t="s">
        <v>301</v>
      </c>
      <c r="D95" s="22" t="s">
        <v>302</v>
      </c>
      <c r="E95" s="22">
        <v>11453945</v>
      </c>
      <c r="F95" s="22">
        <v>0</v>
      </c>
      <c r="G95" s="22">
        <v>0</v>
      </c>
      <c r="H95" s="22">
        <v>0</v>
      </c>
      <c r="I95" s="22">
        <v>270745</v>
      </c>
      <c r="J95" s="22">
        <v>76197</v>
      </c>
      <c r="K95" s="22">
        <v>0</v>
      </c>
      <c r="L95" s="22">
        <v>-5499</v>
      </c>
      <c r="M95" s="22">
        <v>-424553</v>
      </c>
      <c r="N95" s="22">
        <v>0</v>
      </c>
      <c r="O95" s="22">
        <v>0</v>
      </c>
      <c r="P95" s="22">
        <v>0</v>
      </c>
      <c r="Q95" s="22">
        <v>0</v>
      </c>
      <c r="R95" s="22">
        <v>11370835</v>
      </c>
    </row>
    <row r="96" spans="1:18" x14ac:dyDescent="0.35">
      <c r="A96" s="22" t="s">
        <v>114</v>
      </c>
      <c r="B96" s="22" t="s">
        <v>294</v>
      </c>
      <c r="C96" s="22" t="s">
        <v>303</v>
      </c>
      <c r="D96" s="22" t="s">
        <v>304</v>
      </c>
      <c r="E96" s="22">
        <v>10342072</v>
      </c>
      <c r="F96" s="22">
        <v>0</v>
      </c>
      <c r="G96" s="22">
        <v>0</v>
      </c>
      <c r="H96" s="22">
        <v>0</v>
      </c>
      <c r="I96" s="22">
        <v>0</v>
      </c>
      <c r="J96" s="22">
        <v>72714</v>
      </c>
      <c r="K96" s="22">
        <v>0</v>
      </c>
      <c r="L96" s="22">
        <v>0</v>
      </c>
      <c r="M96" s="22">
        <v>-435574</v>
      </c>
      <c r="N96" s="22">
        <v>0</v>
      </c>
      <c r="O96" s="22">
        <v>104517</v>
      </c>
      <c r="P96" s="22">
        <v>0</v>
      </c>
      <c r="Q96" s="22">
        <v>0</v>
      </c>
      <c r="R96" s="22">
        <v>10083729</v>
      </c>
    </row>
    <row r="97" spans="1:18" x14ac:dyDescent="0.35">
      <c r="A97" s="22" t="s">
        <v>114</v>
      </c>
      <c r="B97" s="22" t="s">
        <v>294</v>
      </c>
      <c r="C97" s="22" t="s">
        <v>305</v>
      </c>
      <c r="D97" s="22" t="s">
        <v>306</v>
      </c>
      <c r="E97" s="22">
        <v>25239434</v>
      </c>
      <c r="F97" s="22">
        <v>0</v>
      </c>
      <c r="G97" s="22">
        <v>0</v>
      </c>
      <c r="H97" s="22">
        <v>0</v>
      </c>
      <c r="I97" s="22">
        <v>105148</v>
      </c>
      <c r="J97" s="22">
        <v>118406</v>
      </c>
      <c r="K97" s="22">
        <v>0</v>
      </c>
      <c r="L97" s="22">
        <v>-8372</v>
      </c>
      <c r="M97" s="22">
        <v>-980792</v>
      </c>
      <c r="N97" s="22">
        <v>0</v>
      </c>
      <c r="O97" s="22">
        <v>231055</v>
      </c>
      <c r="P97" s="22">
        <v>0</v>
      </c>
      <c r="Q97" s="22">
        <v>0</v>
      </c>
      <c r="R97" s="22">
        <v>24704879</v>
      </c>
    </row>
    <row r="98" spans="1:18" x14ac:dyDescent="0.35">
      <c r="A98" s="22" t="s">
        <v>114</v>
      </c>
      <c r="B98" s="22" t="s">
        <v>294</v>
      </c>
      <c r="C98" s="22" t="s">
        <v>307</v>
      </c>
      <c r="D98" s="22" t="s">
        <v>308</v>
      </c>
      <c r="E98" s="22">
        <v>13275033</v>
      </c>
      <c r="F98" s="22">
        <v>0</v>
      </c>
      <c r="G98" s="22">
        <v>0</v>
      </c>
      <c r="H98" s="22">
        <v>0</v>
      </c>
      <c r="I98" s="22">
        <v>148865</v>
      </c>
      <c r="J98" s="22">
        <v>168970</v>
      </c>
      <c r="K98" s="22">
        <v>0</v>
      </c>
      <c r="L98" s="22">
        <v>0</v>
      </c>
      <c r="M98" s="22">
        <v>-494212</v>
      </c>
      <c r="N98" s="22">
        <v>0</v>
      </c>
      <c r="O98" s="22">
        <v>238748</v>
      </c>
      <c r="P98" s="22">
        <v>0</v>
      </c>
      <c r="Q98" s="22">
        <v>0</v>
      </c>
      <c r="R98" s="22">
        <v>13337404</v>
      </c>
    </row>
    <row r="99" spans="1:18" x14ac:dyDescent="0.35">
      <c r="A99" s="22" t="s">
        <v>114</v>
      </c>
      <c r="B99" s="22" t="s">
        <v>294</v>
      </c>
      <c r="C99" s="22" t="s">
        <v>309</v>
      </c>
      <c r="D99" s="22" t="s">
        <v>310</v>
      </c>
      <c r="E99" s="22">
        <v>36744381</v>
      </c>
      <c r="F99" s="22">
        <v>0</v>
      </c>
      <c r="G99" s="22">
        <v>0</v>
      </c>
      <c r="H99" s="22">
        <v>0</v>
      </c>
      <c r="I99" s="22">
        <v>272638</v>
      </c>
      <c r="J99" s="22">
        <v>1844260</v>
      </c>
      <c r="K99" s="22">
        <v>0</v>
      </c>
      <c r="L99" s="22">
        <v>0</v>
      </c>
      <c r="M99" s="22">
        <v>-1225567</v>
      </c>
      <c r="N99" s="22">
        <v>0</v>
      </c>
      <c r="O99" s="22">
        <v>138723</v>
      </c>
      <c r="P99" s="22">
        <v>0</v>
      </c>
      <c r="Q99" s="22">
        <v>0</v>
      </c>
      <c r="R99" s="22">
        <v>37774435</v>
      </c>
    </row>
    <row r="100" spans="1:18" x14ac:dyDescent="0.35">
      <c r="A100" s="22" t="s">
        <v>114</v>
      </c>
      <c r="B100" s="22" t="s">
        <v>294</v>
      </c>
      <c r="C100" s="22" t="s">
        <v>311</v>
      </c>
      <c r="D100" s="22" t="s">
        <v>312</v>
      </c>
      <c r="E100" s="22">
        <v>148925390</v>
      </c>
      <c r="F100" s="22">
        <v>0</v>
      </c>
      <c r="G100" s="22">
        <v>0</v>
      </c>
      <c r="H100" s="22">
        <v>0</v>
      </c>
      <c r="I100" s="22">
        <v>0</v>
      </c>
      <c r="J100" s="22">
        <v>17161704</v>
      </c>
      <c r="K100" s="22">
        <v>3277856</v>
      </c>
      <c r="L100" s="22">
        <v>-411654</v>
      </c>
      <c r="M100" s="22">
        <v>-5716004</v>
      </c>
      <c r="N100" s="22">
        <v>0</v>
      </c>
      <c r="O100" s="22">
        <v>2526734</v>
      </c>
      <c r="P100" s="22">
        <v>0</v>
      </c>
      <c r="Q100" s="22">
        <v>-9000000</v>
      </c>
      <c r="R100" s="22">
        <v>156764026</v>
      </c>
    </row>
    <row r="101" spans="1:18" x14ac:dyDescent="0.35">
      <c r="A101" s="22" t="s">
        <v>114</v>
      </c>
      <c r="B101" s="22" t="s">
        <v>294</v>
      </c>
      <c r="C101" s="22" t="s">
        <v>313</v>
      </c>
      <c r="D101" s="22" t="s">
        <v>314</v>
      </c>
      <c r="E101" s="22">
        <v>12770782</v>
      </c>
      <c r="F101" s="22">
        <v>0</v>
      </c>
      <c r="G101" s="22">
        <v>0</v>
      </c>
      <c r="H101" s="22">
        <v>0</v>
      </c>
      <c r="I101" s="22">
        <v>0</v>
      </c>
      <c r="J101" s="22">
        <v>1106920</v>
      </c>
      <c r="K101" s="22">
        <v>0</v>
      </c>
      <c r="L101" s="22">
        <v>-38336</v>
      </c>
      <c r="M101" s="22">
        <v>-529623</v>
      </c>
      <c r="N101" s="22">
        <v>-691065</v>
      </c>
      <c r="O101" s="22">
        <v>153682</v>
      </c>
      <c r="P101" s="22">
        <v>691065</v>
      </c>
      <c r="Q101" s="22">
        <v>0</v>
      </c>
      <c r="R101" s="22">
        <v>13463425</v>
      </c>
    </row>
    <row r="102" spans="1:18" x14ac:dyDescent="0.35">
      <c r="A102" s="22" t="s">
        <v>114</v>
      </c>
      <c r="B102" s="22" t="s">
        <v>294</v>
      </c>
      <c r="C102" s="22" t="s">
        <v>315</v>
      </c>
      <c r="D102" s="22" t="s">
        <v>316</v>
      </c>
      <c r="E102" s="22">
        <v>184012815</v>
      </c>
      <c r="F102" s="22">
        <v>0</v>
      </c>
      <c r="G102" s="22">
        <v>0</v>
      </c>
      <c r="H102" s="22">
        <v>0</v>
      </c>
      <c r="I102" s="22">
        <v>0</v>
      </c>
      <c r="J102" s="22">
        <v>29587338</v>
      </c>
      <c r="K102" s="22">
        <v>33611</v>
      </c>
      <c r="L102" s="22">
        <v>-674331</v>
      </c>
      <c r="M102" s="22">
        <v>-5285420</v>
      </c>
      <c r="N102" s="22">
        <v>0</v>
      </c>
      <c r="O102" s="22">
        <v>890020</v>
      </c>
      <c r="P102" s="22">
        <v>0</v>
      </c>
      <c r="Q102" s="22">
        <v>0</v>
      </c>
      <c r="R102" s="22">
        <v>208564033</v>
      </c>
    </row>
    <row r="103" spans="1:18" x14ac:dyDescent="0.35">
      <c r="A103" s="22" t="s">
        <v>114</v>
      </c>
      <c r="B103" s="22" t="s">
        <v>294</v>
      </c>
      <c r="C103" s="22" t="s">
        <v>317</v>
      </c>
      <c r="D103" s="22" t="s">
        <v>318</v>
      </c>
      <c r="E103" s="22">
        <v>13709911</v>
      </c>
      <c r="F103" s="22">
        <v>0</v>
      </c>
      <c r="G103" s="22">
        <v>0</v>
      </c>
      <c r="H103" s="22">
        <v>0</v>
      </c>
      <c r="I103" s="22">
        <v>218856</v>
      </c>
      <c r="J103" s="22">
        <v>1381987</v>
      </c>
      <c r="K103" s="22">
        <v>0</v>
      </c>
      <c r="L103" s="22">
        <v>-93593</v>
      </c>
      <c r="M103" s="22">
        <v>-816545</v>
      </c>
      <c r="N103" s="22">
        <v>0</v>
      </c>
      <c r="O103" s="22">
        <v>203472</v>
      </c>
      <c r="P103" s="22">
        <v>0</v>
      </c>
      <c r="Q103" s="22">
        <v>0</v>
      </c>
      <c r="R103" s="22">
        <v>14604088</v>
      </c>
    </row>
    <row r="104" spans="1:18" x14ac:dyDescent="0.35">
      <c r="A104" s="22" t="s">
        <v>114</v>
      </c>
      <c r="B104" s="22" t="s">
        <v>294</v>
      </c>
      <c r="C104" s="22" t="s">
        <v>319</v>
      </c>
      <c r="D104" s="22" t="s">
        <v>320</v>
      </c>
      <c r="E104" s="22">
        <v>8401140</v>
      </c>
      <c r="F104" s="22">
        <v>0</v>
      </c>
      <c r="G104" s="22">
        <v>0</v>
      </c>
      <c r="H104" s="22">
        <v>0</v>
      </c>
      <c r="I104" s="22">
        <v>0</v>
      </c>
      <c r="J104" s="22">
        <v>248940</v>
      </c>
      <c r="K104" s="22">
        <v>0</v>
      </c>
      <c r="L104" s="22">
        <v>-45986</v>
      </c>
      <c r="M104" s="22">
        <v>-456737</v>
      </c>
      <c r="N104" s="22">
        <v>0</v>
      </c>
      <c r="O104" s="22">
        <v>42892</v>
      </c>
      <c r="P104" s="22">
        <v>0</v>
      </c>
      <c r="Q104" s="22">
        <v>0</v>
      </c>
      <c r="R104" s="22">
        <v>8190249</v>
      </c>
    </row>
    <row r="105" spans="1:18" x14ac:dyDescent="0.35">
      <c r="A105" s="22" t="s">
        <v>114</v>
      </c>
      <c r="B105" s="22" t="s">
        <v>294</v>
      </c>
      <c r="C105" s="22" t="s">
        <v>321</v>
      </c>
      <c r="D105" s="22" t="s">
        <v>322</v>
      </c>
      <c r="E105" s="22">
        <v>10663896</v>
      </c>
      <c r="F105" s="22">
        <v>0</v>
      </c>
      <c r="G105" s="22">
        <v>0</v>
      </c>
      <c r="H105" s="22">
        <v>0</v>
      </c>
      <c r="I105" s="22">
        <v>0</v>
      </c>
      <c r="J105" s="22">
        <v>516873</v>
      </c>
      <c r="K105" s="22">
        <v>0</v>
      </c>
      <c r="L105" s="22">
        <v>0</v>
      </c>
      <c r="M105" s="22">
        <v>-489828</v>
      </c>
      <c r="N105" s="22">
        <v>0</v>
      </c>
      <c r="O105" s="22">
        <v>55909</v>
      </c>
      <c r="P105" s="22">
        <v>0</v>
      </c>
      <c r="Q105" s="22">
        <v>0</v>
      </c>
      <c r="R105" s="22">
        <v>10746850</v>
      </c>
    </row>
    <row r="106" spans="1:18" x14ac:dyDescent="0.35">
      <c r="A106" s="22" t="s">
        <v>114</v>
      </c>
      <c r="B106" s="22" t="s">
        <v>294</v>
      </c>
      <c r="C106" s="22" t="s">
        <v>323</v>
      </c>
      <c r="D106" s="22" t="s">
        <v>324</v>
      </c>
      <c r="E106" s="22">
        <v>18600168</v>
      </c>
      <c r="F106" s="22">
        <v>0</v>
      </c>
      <c r="G106" s="22">
        <v>0</v>
      </c>
      <c r="H106" s="22">
        <v>0</v>
      </c>
      <c r="I106" s="22">
        <v>825985</v>
      </c>
      <c r="J106" s="22">
        <v>3348476</v>
      </c>
      <c r="K106" s="22">
        <v>0</v>
      </c>
      <c r="L106" s="22">
        <v>0</v>
      </c>
      <c r="M106" s="22">
        <v>-911944</v>
      </c>
      <c r="N106" s="22">
        <v>0</v>
      </c>
      <c r="O106" s="22">
        <v>368668</v>
      </c>
      <c r="P106" s="22">
        <v>0</v>
      </c>
      <c r="Q106" s="22">
        <v>0</v>
      </c>
      <c r="R106" s="22">
        <v>22231353</v>
      </c>
    </row>
    <row r="107" spans="1:18" x14ac:dyDescent="0.35">
      <c r="A107" s="22" t="s">
        <v>114</v>
      </c>
      <c r="B107" s="22" t="s">
        <v>294</v>
      </c>
      <c r="C107" s="22" t="s">
        <v>325</v>
      </c>
      <c r="D107" s="22" t="s">
        <v>326</v>
      </c>
      <c r="E107" s="22">
        <v>289719598</v>
      </c>
      <c r="F107" s="22">
        <v>0</v>
      </c>
      <c r="G107" s="22">
        <v>0</v>
      </c>
      <c r="H107" s="22">
        <v>0</v>
      </c>
      <c r="I107" s="22">
        <v>12726385</v>
      </c>
      <c r="J107" s="22">
        <v>29117949</v>
      </c>
      <c r="K107" s="22">
        <v>6561271</v>
      </c>
      <c r="L107" s="22">
        <v>-606006</v>
      </c>
      <c r="M107" s="22">
        <v>-9829639</v>
      </c>
      <c r="N107" s="22">
        <v>-11305000</v>
      </c>
      <c r="O107" s="22">
        <v>2874036</v>
      </c>
      <c r="P107" s="22">
        <v>11305000</v>
      </c>
      <c r="Q107" s="22">
        <v>-11305000</v>
      </c>
      <c r="R107" s="22">
        <v>319258594</v>
      </c>
    </row>
    <row r="108" spans="1:18" x14ac:dyDescent="0.35">
      <c r="A108" s="22" t="s">
        <v>114</v>
      </c>
      <c r="B108" s="22" t="s">
        <v>294</v>
      </c>
      <c r="C108" s="22" t="s">
        <v>327</v>
      </c>
      <c r="D108" s="22" t="s">
        <v>328</v>
      </c>
      <c r="E108" s="22">
        <v>47807103</v>
      </c>
      <c r="F108" s="22">
        <v>0</v>
      </c>
      <c r="G108" s="22">
        <v>0</v>
      </c>
      <c r="H108" s="22">
        <v>0</v>
      </c>
      <c r="I108" s="22">
        <v>1000689</v>
      </c>
      <c r="J108" s="22">
        <v>5908885</v>
      </c>
      <c r="K108" s="22">
        <v>0</v>
      </c>
      <c r="L108" s="22">
        <v>-567107</v>
      </c>
      <c r="M108" s="22">
        <v>-2504087</v>
      </c>
      <c r="N108" s="22">
        <v>-2692120</v>
      </c>
      <c r="O108" s="22">
        <v>258226</v>
      </c>
      <c r="P108" s="22">
        <v>2692120</v>
      </c>
      <c r="Q108" s="22">
        <v>-2692120</v>
      </c>
      <c r="R108" s="22">
        <v>49211589</v>
      </c>
    </row>
    <row r="109" spans="1:18" x14ac:dyDescent="0.35">
      <c r="A109" s="22" t="s">
        <v>114</v>
      </c>
      <c r="B109" s="22" t="s">
        <v>294</v>
      </c>
      <c r="C109" s="22" t="s">
        <v>329</v>
      </c>
      <c r="D109" s="22" t="s">
        <v>330</v>
      </c>
      <c r="E109" s="22">
        <v>49396341</v>
      </c>
      <c r="F109" s="22">
        <v>0</v>
      </c>
      <c r="G109" s="22">
        <v>0</v>
      </c>
      <c r="H109" s="22">
        <v>0</v>
      </c>
      <c r="I109" s="22">
        <v>484902</v>
      </c>
      <c r="J109" s="22">
        <v>233949</v>
      </c>
      <c r="K109" s="22">
        <v>418431</v>
      </c>
      <c r="L109" s="22">
        <v>-7820</v>
      </c>
      <c r="M109" s="22">
        <v>-2106956</v>
      </c>
      <c r="N109" s="22">
        <v>0</v>
      </c>
      <c r="O109" s="22">
        <v>1699722</v>
      </c>
      <c r="P109" s="22">
        <v>0</v>
      </c>
      <c r="Q109" s="22">
        <v>0</v>
      </c>
      <c r="R109" s="22">
        <v>50118569</v>
      </c>
    </row>
    <row r="110" spans="1:18" x14ac:dyDescent="0.35">
      <c r="A110" s="22" t="s">
        <v>114</v>
      </c>
      <c r="B110" s="22" t="s">
        <v>294</v>
      </c>
      <c r="C110" s="22" t="s">
        <v>331</v>
      </c>
      <c r="D110" s="22" t="s">
        <v>332</v>
      </c>
      <c r="E110" s="22">
        <v>10136016</v>
      </c>
      <c r="F110" s="22">
        <v>0</v>
      </c>
      <c r="G110" s="22">
        <v>0</v>
      </c>
      <c r="H110" s="22">
        <v>0</v>
      </c>
      <c r="I110" s="22">
        <v>0</v>
      </c>
      <c r="J110" s="22">
        <v>650788</v>
      </c>
      <c r="K110" s="22">
        <v>0</v>
      </c>
      <c r="L110" s="22">
        <v>0</v>
      </c>
      <c r="M110" s="22">
        <v>-506227</v>
      </c>
      <c r="N110" s="22">
        <v>0</v>
      </c>
      <c r="O110" s="22">
        <v>194485</v>
      </c>
      <c r="P110" s="22">
        <v>0</v>
      </c>
      <c r="Q110" s="22">
        <v>0</v>
      </c>
      <c r="R110" s="22">
        <v>10475062</v>
      </c>
    </row>
    <row r="111" spans="1:18" x14ac:dyDescent="0.35">
      <c r="A111" s="22" t="s">
        <v>114</v>
      </c>
      <c r="B111" s="22" t="s">
        <v>294</v>
      </c>
      <c r="C111" s="22" t="s">
        <v>333</v>
      </c>
      <c r="D111" s="22" t="s">
        <v>334</v>
      </c>
      <c r="E111" s="22">
        <v>25776622</v>
      </c>
      <c r="F111" s="22">
        <v>0</v>
      </c>
      <c r="G111" s="22">
        <v>0</v>
      </c>
      <c r="H111" s="22">
        <v>0</v>
      </c>
      <c r="I111" s="22">
        <v>107060</v>
      </c>
      <c r="J111" s="22">
        <v>4251893</v>
      </c>
      <c r="K111" s="22">
        <v>219001</v>
      </c>
      <c r="L111" s="22">
        <v>-185856</v>
      </c>
      <c r="M111" s="22">
        <v>-1726949</v>
      </c>
      <c r="N111" s="22">
        <v>0</v>
      </c>
      <c r="O111" s="22">
        <v>-2317778</v>
      </c>
      <c r="P111" s="22">
        <v>0</v>
      </c>
      <c r="Q111" s="22">
        <v>0</v>
      </c>
      <c r="R111" s="22">
        <v>26123993</v>
      </c>
    </row>
    <row r="112" spans="1:18" x14ac:dyDescent="0.35">
      <c r="A112" s="22" t="s">
        <v>114</v>
      </c>
      <c r="B112" s="22" t="s">
        <v>294</v>
      </c>
      <c r="C112" s="22" t="s">
        <v>335</v>
      </c>
      <c r="D112" s="22" t="s">
        <v>336</v>
      </c>
      <c r="E112" s="22">
        <v>89160318</v>
      </c>
      <c r="F112" s="22">
        <v>0</v>
      </c>
      <c r="G112" s="22">
        <v>0</v>
      </c>
      <c r="H112" s="22">
        <v>0</v>
      </c>
      <c r="I112" s="22">
        <v>4484387</v>
      </c>
      <c r="J112" s="22">
        <v>4387441</v>
      </c>
      <c r="K112" s="22">
        <v>288597</v>
      </c>
      <c r="L112" s="22">
        <v>-727772</v>
      </c>
      <c r="M112" s="22">
        <v>-2860522</v>
      </c>
      <c r="N112" s="22">
        <v>0</v>
      </c>
      <c r="O112" s="22">
        <v>873284</v>
      </c>
      <c r="P112" s="22">
        <v>0</v>
      </c>
      <c r="Q112" s="22">
        <v>0</v>
      </c>
      <c r="R112" s="22">
        <v>95605733</v>
      </c>
    </row>
    <row r="113" spans="1:18" x14ac:dyDescent="0.35">
      <c r="A113" s="22" t="s">
        <v>114</v>
      </c>
      <c r="B113" s="22" t="s">
        <v>294</v>
      </c>
      <c r="C113" s="22" t="s">
        <v>337</v>
      </c>
      <c r="D113" s="22" t="s">
        <v>338</v>
      </c>
      <c r="E113" s="22">
        <v>23894785</v>
      </c>
      <c r="F113" s="22">
        <v>0</v>
      </c>
      <c r="G113" s="22">
        <v>0</v>
      </c>
      <c r="H113" s="22">
        <v>0</v>
      </c>
      <c r="I113" s="22">
        <v>0</v>
      </c>
      <c r="J113" s="22">
        <v>2126903</v>
      </c>
      <c r="K113" s="22">
        <v>0</v>
      </c>
      <c r="L113" s="22">
        <v>-9243</v>
      </c>
      <c r="M113" s="22">
        <v>-920993</v>
      </c>
      <c r="N113" s="22">
        <v>0</v>
      </c>
      <c r="O113" s="22">
        <v>118842</v>
      </c>
      <c r="P113" s="22">
        <v>0</v>
      </c>
      <c r="Q113" s="22">
        <v>0</v>
      </c>
      <c r="R113" s="22">
        <v>25210294</v>
      </c>
    </row>
    <row r="114" spans="1:18" x14ac:dyDescent="0.35">
      <c r="A114" s="22" t="s">
        <v>114</v>
      </c>
      <c r="B114" s="22" t="s">
        <v>294</v>
      </c>
      <c r="C114" s="22" t="s">
        <v>339</v>
      </c>
      <c r="D114" s="22" t="s">
        <v>340</v>
      </c>
      <c r="E114" s="22">
        <v>439181564</v>
      </c>
      <c r="F114" s="22">
        <v>0</v>
      </c>
      <c r="G114" s="22">
        <v>0</v>
      </c>
      <c r="H114" s="22">
        <v>0</v>
      </c>
      <c r="I114" s="22">
        <v>11400852</v>
      </c>
      <c r="J114" s="22">
        <v>6083201</v>
      </c>
      <c r="K114" s="22">
        <v>11797162</v>
      </c>
      <c r="L114" s="22">
        <v>-3710</v>
      </c>
      <c r="M114" s="22">
        <v>-11326135</v>
      </c>
      <c r="N114" s="22">
        <v>0</v>
      </c>
      <c r="O114" s="22">
        <v>1532125</v>
      </c>
      <c r="P114" s="22">
        <v>0</v>
      </c>
      <c r="Q114" s="22">
        <v>0</v>
      </c>
      <c r="R114" s="22">
        <v>458665059</v>
      </c>
    </row>
    <row r="115" spans="1:18" x14ac:dyDescent="0.35">
      <c r="A115" s="22" t="s">
        <v>114</v>
      </c>
      <c r="B115" s="22" t="s">
        <v>294</v>
      </c>
      <c r="C115" s="22" t="s">
        <v>341</v>
      </c>
      <c r="D115" s="22" t="s">
        <v>342</v>
      </c>
      <c r="E115" s="22">
        <v>9207420</v>
      </c>
      <c r="F115" s="22">
        <v>0</v>
      </c>
      <c r="G115" s="22">
        <v>0</v>
      </c>
      <c r="H115" s="22">
        <v>0</v>
      </c>
      <c r="I115" s="22">
        <v>0</v>
      </c>
      <c r="J115" s="22">
        <v>545165</v>
      </c>
      <c r="K115" s="22">
        <v>0</v>
      </c>
      <c r="L115" s="22">
        <v>-68764</v>
      </c>
      <c r="M115" s="22">
        <v>-461576</v>
      </c>
      <c r="N115" s="22">
        <v>0</v>
      </c>
      <c r="O115" s="22">
        <v>90661</v>
      </c>
      <c r="P115" s="22">
        <v>0</v>
      </c>
      <c r="Q115" s="22">
        <v>0</v>
      </c>
      <c r="R115" s="22">
        <v>9312906</v>
      </c>
    </row>
    <row r="116" spans="1:18" x14ac:dyDescent="0.35">
      <c r="A116" s="22" t="s">
        <v>114</v>
      </c>
      <c r="B116" s="22" t="s">
        <v>294</v>
      </c>
      <c r="C116" s="22" t="s">
        <v>343</v>
      </c>
      <c r="D116" s="22" t="s">
        <v>344</v>
      </c>
      <c r="E116" s="22">
        <v>33358686</v>
      </c>
      <c r="F116" s="22">
        <v>0</v>
      </c>
      <c r="G116" s="22">
        <v>0</v>
      </c>
      <c r="H116" s="22">
        <v>0</v>
      </c>
      <c r="I116" s="22">
        <v>3014400</v>
      </c>
      <c r="J116" s="22">
        <v>5654410</v>
      </c>
      <c r="K116" s="22">
        <v>366670</v>
      </c>
      <c r="L116" s="22">
        <v>-64588</v>
      </c>
      <c r="M116" s="22">
        <v>-1394857</v>
      </c>
      <c r="N116" s="22">
        <v>0</v>
      </c>
      <c r="O116" s="22">
        <v>468182</v>
      </c>
      <c r="P116" s="22">
        <v>0</v>
      </c>
      <c r="Q116" s="22">
        <v>0</v>
      </c>
      <c r="R116" s="22">
        <v>41402903</v>
      </c>
    </row>
    <row r="117" spans="1:18" x14ac:dyDescent="0.35">
      <c r="A117" s="22" t="s">
        <v>114</v>
      </c>
      <c r="B117" s="22" t="s">
        <v>294</v>
      </c>
      <c r="C117" s="22" t="s">
        <v>345</v>
      </c>
      <c r="D117" s="22" t="s">
        <v>346</v>
      </c>
      <c r="E117" s="22">
        <v>10652816</v>
      </c>
      <c r="F117" s="22">
        <v>0</v>
      </c>
      <c r="G117" s="22">
        <v>0</v>
      </c>
      <c r="H117" s="22">
        <v>0</v>
      </c>
      <c r="I117" s="22">
        <v>0</v>
      </c>
      <c r="J117" s="22">
        <v>304150</v>
      </c>
      <c r="K117" s="22">
        <v>24300</v>
      </c>
      <c r="L117" s="22">
        <v>0</v>
      </c>
      <c r="M117" s="22">
        <v>-393720</v>
      </c>
      <c r="N117" s="22">
        <v>0</v>
      </c>
      <c r="O117" s="22">
        <v>56891</v>
      </c>
      <c r="P117" s="22">
        <v>0</v>
      </c>
      <c r="Q117" s="22">
        <v>0</v>
      </c>
      <c r="R117" s="22">
        <v>10644437</v>
      </c>
    </row>
    <row r="118" spans="1:18" x14ac:dyDescent="0.35">
      <c r="A118" s="22" t="s">
        <v>114</v>
      </c>
      <c r="B118" s="22" t="s">
        <v>294</v>
      </c>
      <c r="C118" s="22" t="s">
        <v>347</v>
      </c>
      <c r="D118" s="22" t="s">
        <v>348</v>
      </c>
      <c r="E118" s="22">
        <v>77112126</v>
      </c>
      <c r="F118" s="22">
        <v>0</v>
      </c>
      <c r="G118" s="22">
        <v>0</v>
      </c>
      <c r="H118" s="22">
        <v>0</v>
      </c>
      <c r="I118" s="22">
        <v>3729766</v>
      </c>
      <c r="J118" s="22">
        <v>666912</v>
      </c>
      <c r="K118" s="22">
        <v>0</v>
      </c>
      <c r="L118" s="22">
        <v>-73448</v>
      </c>
      <c r="M118" s="22">
        <v>-2837766</v>
      </c>
      <c r="N118" s="22">
        <v>0</v>
      </c>
      <c r="O118" s="22">
        <v>423766</v>
      </c>
      <c r="P118" s="22">
        <v>0</v>
      </c>
      <c r="Q118" s="22">
        <v>0</v>
      </c>
      <c r="R118" s="22">
        <v>79021356</v>
      </c>
    </row>
    <row r="119" spans="1:18" x14ac:dyDescent="0.35">
      <c r="A119" s="22" t="s">
        <v>114</v>
      </c>
      <c r="B119" s="22" t="s">
        <v>294</v>
      </c>
      <c r="C119" s="22" t="s">
        <v>349</v>
      </c>
      <c r="D119" s="22" t="s">
        <v>350</v>
      </c>
      <c r="E119" s="22">
        <v>57072221</v>
      </c>
      <c r="F119" s="22">
        <v>0</v>
      </c>
      <c r="G119" s="22">
        <v>0</v>
      </c>
      <c r="H119" s="22">
        <v>0</v>
      </c>
      <c r="I119" s="22">
        <v>0</v>
      </c>
      <c r="J119" s="22">
        <v>3225483</v>
      </c>
      <c r="K119" s="22">
        <v>0</v>
      </c>
      <c r="L119" s="22">
        <v>-63745</v>
      </c>
      <c r="M119" s="22">
        <v>-2045371</v>
      </c>
      <c r="N119" s="22">
        <v>0</v>
      </c>
      <c r="O119" s="22">
        <v>564311</v>
      </c>
      <c r="P119" s="22">
        <v>0</v>
      </c>
      <c r="Q119" s="22">
        <v>0</v>
      </c>
      <c r="R119" s="22">
        <v>58752899</v>
      </c>
    </row>
    <row r="120" spans="1:18" x14ac:dyDescent="0.35">
      <c r="A120" s="22" t="s">
        <v>114</v>
      </c>
      <c r="B120" s="22" t="s">
        <v>294</v>
      </c>
      <c r="C120" s="22" t="s">
        <v>351</v>
      </c>
      <c r="D120" s="22" t="s">
        <v>352</v>
      </c>
      <c r="E120" s="22">
        <v>108346530</v>
      </c>
      <c r="F120" s="22">
        <v>0</v>
      </c>
      <c r="G120" s="22">
        <v>0</v>
      </c>
      <c r="H120" s="22">
        <v>0</v>
      </c>
      <c r="I120" s="22">
        <v>0</v>
      </c>
      <c r="J120" s="22">
        <v>11408539</v>
      </c>
      <c r="K120" s="22">
        <v>0</v>
      </c>
      <c r="L120" s="22">
        <v>-14445</v>
      </c>
      <c r="M120" s="22">
        <v>-6671681</v>
      </c>
      <c r="N120" s="22">
        <v>0</v>
      </c>
      <c r="O120" s="22">
        <v>1277502</v>
      </c>
      <c r="P120" s="22">
        <v>0</v>
      </c>
      <c r="Q120" s="22">
        <v>0</v>
      </c>
      <c r="R120" s="22">
        <v>114346445</v>
      </c>
    </row>
    <row r="121" spans="1:18" x14ac:dyDescent="0.35">
      <c r="A121" s="22" t="s">
        <v>114</v>
      </c>
      <c r="B121" s="22" t="s">
        <v>294</v>
      </c>
      <c r="C121" s="22" t="s">
        <v>353</v>
      </c>
      <c r="D121" s="22" t="s">
        <v>354</v>
      </c>
      <c r="E121" s="22">
        <v>131973605</v>
      </c>
      <c r="F121" s="22">
        <v>0</v>
      </c>
      <c r="G121" s="22">
        <v>0</v>
      </c>
      <c r="H121" s="22">
        <v>0</v>
      </c>
      <c r="I121" s="22">
        <v>0</v>
      </c>
      <c r="J121" s="22">
        <v>11233574</v>
      </c>
      <c r="K121" s="22">
        <v>0</v>
      </c>
      <c r="L121" s="22">
        <v>-464799</v>
      </c>
      <c r="M121" s="22">
        <v>-4721130</v>
      </c>
      <c r="N121" s="22">
        <v>0</v>
      </c>
      <c r="O121" s="22">
        <v>698934</v>
      </c>
      <c r="P121" s="22">
        <v>0</v>
      </c>
      <c r="Q121" s="22">
        <v>0</v>
      </c>
      <c r="R121" s="22">
        <v>138720184</v>
      </c>
    </row>
    <row r="122" spans="1:18" x14ac:dyDescent="0.35">
      <c r="A122" s="22" t="s">
        <v>114</v>
      </c>
      <c r="B122" s="22" t="s">
        <v>294</v>
      </c>
      <c r="C122" s="22" t="s">
        <v>355</v>
      </c>
      <c r="D122" s="22" t="s">
        <v>356</v>
      </c>
      <c r="E122" s="22">
        <v>9610349</v>
      </c>
      <c r="F122" s="22">
        <v>0</v>
      </c>
      <c r="G122" s="22">
        <v>0</v>
      </c>
      <c r="H122" s="22">
        <v>0</v>
      </c>
      <c r="I122" s="22">
        <v>26636</v>
      </c>
      <c r="J122" s="22">
        <v>722624</v>
      </c>
      <c r="K122" s="22">
        <v>0</v>
      </c>
      <c r="L122" s="22">
        <v>-31752</v>
      </c>
      <c r="M122" s="22">
        <v>-535412</v>
      </c>
      <c r="N122" s="22">
        <v>-186895</v>
      </c>
      <c r="O122" s="22">
        <v>92194</v>
      </c>
      <c r="P122" s="22">
        <v>186895</v>
      </c>
      <c r="Q122" s="22">
        <v>0</v>
      </c>
      <c r="R122" s="22">
        <v>9884639</v>
      </c>
    </row>
    <row r="123" spans="1:18" x14ac:dyDescent="0.35">
      <c r="A123" s="22" t="s">
        <v>114</v>
      </c>
      <c r="B123" s="22" t="s">
        <v>294</v>
      </c>
      <c r="C123" s="22" t="s">
        <v>357</v>
      </c>
      <c r="D123" s="22" t="s">
        <v>358</v>
      </c>
      <c r="E123" s="22">
        <v>99835546</v>
      </c>
      <c r="F123" s="22">
        <v>0</v>
      </c>
      <c r="G123" s="22">
        <v>0</v>
      </c>
      <c r="H123" s="22">
        <v>0</v>
      </c>
      <c r="I123" s="22">
        <v>2012667</v>
      </c>
      <c r="J123" s="22">
        <v>466828</v>
      </c>
      <c r="K123" s="22">
        <v>812211</v>
      </c>
      <c r="L123" s="22">
        <v>-121572</v>
      </c>
      <c r="M123" s="22">
        <v>-4015811</v>
      </c>
      <c r="N123" s="22">
        <v>-705595</v>
      </c>
      <c r="O123" s="22">
        <v>1051965</v>
      </c>
      <c r="P123" s="22">
        <v>705595</v>
      </c>
      <c r="Q123" s="22">
        <v>0</v>
      </c>
      <c r="R123" s="22">
        <v>100041834</v>
      </c>
    </row>
    <row r="124" spans="1:18" x14ac:dyDescent="0.35">
      <c r="A124" s="22" t="s">
        <v>114</v>
      </c>
      <c r="B124" s="22" t="s">
        <v>294</v>
      </c>
      <c r="C124" s="22" t="s">
        <v>359</v>
      </c>
      <c r="D124" s="22" t="s">
        <v>360</v>
      </c>
      <c r="E124" s="22">
        <v>21438411</v>
      </c>
      <c r="F124" s="22">
        <v>0</v>
      </c>
      <c r="G124" s="22">
        <v>0</v>
      </c>
      <c r="H124" s="22">
        <v>0</v>
      </c>
      <c r="I124" s="22">
        <v>100071</v>
      </c>
      <c r="J124" s="22">
        <v>795928</v>
      </c>
      <c r="K124" s="22">
        <v>0</v>
      </c>
      <c r="L124" s="22">
        <v>-50280</v>
      </c>
      <c r="M124" s="22">
        <v>-1010716</v>
      </c>
      <c r="N124" s="22">
        <v>0</v>
      </c>
      <c r="O124" s="22">
        <v>202234</v>
      </c>
      <c r="P124" s="22">
        <v>0</v>
      </c>
      <c r="Q124" s="22">
        <v>0</v>
      </c>
      <c r="R124" s="22">
        <v>21475648</v>
      </c>
    </row>
    <row r="125" spans="1:18" x14ac:dyDescent="0.35">
      <c r="A125" s="22" t="s">
        <v>114</v>
      </c>
      <c r="B125" s="22" t="s">
        <v>294</v>
      </c>
      <c r="C125" s="22" t="s">
        <v>361</v>
      </c>
      <c r="D125" s="22" t="s">
        <v>362</v>
      </c>
      <c r="E125" s="22">
        <v>36398264</v>
      </c>
      <c r="F125" s="22">
        <v>0</v>
      </c>
      <c r="G125" s="22">
        <v>0</v>
      </c>
      <c r="H125" s="22">
        <v>0</v>
      </c>
      <c r="I125" s="22">
        <v>93389</v>
      </c>
      <c r="J125" s="22">
        <v>499774</v>
      </c>
      <c r="K125" s="22">
        <v>0</v>
      </c>
      <c r="L125" s="22">
        <v>0</v>
      </c>
      <c r="M125" s="22">
        <v>-1797984</v>
      </c>
      <c r="N125" s="22">
        <v>0</v>
      </c>
      <c r="O125" s="22">
        <v>222152</v>
      </c>
      <c r="P125" s="22">
        <v>0</v>
      </c>
      <c r="Q125" s="22">
        <v>0</v>
      </c>
      <c r="R125" s="22">
        <v>35415595</v>
      </c>
    </row>
    <row r="126" spans="1:18" x14ac:dyDescent="0.35">
      <c r="A126" s="22" t="s">
        <v>114</v>
      </c>
      <c r="B126" s="22" t="s">
        <v>294</v>
      </c>
      <c r="C126" s="22" t="s">
        <v>363</v>
      </c>
      <c r="D126" s="22" t="s">
        <v>364</v>
      </c>
      <c r="E126" s="22">
        <v>11345872</v>
      </c>
      <c r="F126" s="22">
        <v>0</v>
      </c>
      <c r="G126" s="22">
        <v>0</v>
      </c>
      <c r="H126" s="22">
        <v>0</v>
      </c>
      <c r="I126" s="22">
        <v>0</v>
      </c>
      <c r="J126" s="22">
        <v>706272</v>
      </c>
      <c r="K126" s="22">
        <v>0</v>
      </c>
      <c r="L126" s="22">
        <v>-10086</v>
      </c>
      <c r="M126" s="22">
        <v>-506788</v>
      </c>
      <c r="N126" s="22">
        <v>0</v>
      </c>
      <c r="O126" s="22">
        <v>49871</v>
      </c>
      <c r="P126" s="22">
        <v>0</v>
      </c>
      <c r="Q126" s="22">
        <v>0</v>
      </c>
      <c r="R126" s="22">
        <v>11585141</v>
      </c>
    </row>
    <row r="127" spans="1:18" x14ac:dyDescent="0.35">
      <c r="A127" s="22" t="s">
        <v>114</v>
      </c>
      <c r="B127" s="22" t="s">
        <v>294</v>
      </c>
      <c r="C127" s="22" t="s">
        <v>365</v>
      </c>
      <c r="D127" s="22" t="s">
        <v>366</v>
      </c>
      <c r="E127" s="22">
        <v>41528843</v>
      </c>
      <c r="F127" s="22">
        <v>0</v>
      </c>
      <c r="G127" s="22">
        <v>0</v>
      </c>
      <c r="H127" s="22">
        <v>0</v>
      </c>
      <c r="I127" s="22">
        <v>1703157</v>
      </c>
      <c r="J127" s="22">
        <v>2277410</v>
      </c>
      <c r="K127" s="22">
        <v>355080</v>
      </c>
      <c r="L127" s="22">
        <v>-289246</v>
      </c>
      <c r="M127" s="22">
        <v>-1530866</v>
      </c>
      <c r="N127" s="22">
        <v>0</v>
      </c>
      <c r="O127" s="22">
        <v>262566</v>
      </c>
      <c r="P127" s="22">
        <v>0</v>
      </c>
      <c r="Q127" s="22">
        <v>0</v>
      </c>
      <c r="R127" s="22">
        <v>44306944</v>
      </c>
    </row>
    <row r="128" spans="1:18" x14ac:dyDescent="0.35">
      <c r="A128" s="22" t="s">
        <v>114</v>
      </c>
      <c r="B128" s="22" t="s">
        <v>294</v>
      </c>
      <c r="C128" s="22" t="s">
        <v>367</v>
      </c>
      <c r="D128" s="22" t="s">
        <v>368</v>
      </c>
      <c r="E128" s="22">
        <v>70999115</v>
      </c>
      <c r="F128" s="22">
        <v>0</v>
      </c>
      <c r="G128" s="22">
        <v>0</v>
      </c>
      <c r="H128" s="22">
        <v>0</v>
      </c>
      <c r="I128" s="22">
        <v>538281</v>
      </c>
      <c r="J128" s="22">
        <v>2001155</v>
      </c>
      <c r="K128" s="22">
        <v>58280</v>
      </c>
      <c r="L128" s="22">
        <v>-52880</v>
      </c>
      <c r="M128" s="22">
        <v>-2509615</v>
      </c>
      <c r="N128" s="22">
        <v>0</v>
      </c>
      <c r="O128" s="22">
        <v>664631</v>
      </c>
      <c r="P128" s="22">
        <v>0</v>
      </c>
      <c r="Q128" s="22">
        <v>0</v>
      </c>
      <c r="R128" s="22">
        <v>71698967</v>
      </c>
    </row>
    <row r="129" spans="1:18" x14ac:dyDescent="0.35">
      <c r="A129" s="22" t="s">
        <v>114</v>
      </c>
      <c r="B129" s="22" t="s">
        <v>294</v>
      </c>
      <c r="C129" s="22" t="s">
        <v>369</v>
      </c>
      <c r="D129" s="22" t="s">
        <v>370</v>
      </c>
      <c r="E129" s="22">
        <v>30706662</v>
      </c>
      <c r="F129" s="22">
        <v>0</v>
      </c>
      <c r="G129" s="22">
        <v>0</v>
      </c>
      <c r="H129" s="22">
        <v>0</v>
      </c>
      <c r="I129" s="22">
        <v>1175645</v>
      </c>
      <c r="J129" s="22">
        <v>1224468</v>
      </c>
      <c r="K129" s="22">
        <v>0</v>
      </c>
      <c r="L129" s="22">
        <v>-95192</v>
      </c>
      <c r="M129" s="22">
        <v>-1335973</v>
      </c>
      <c r="N129" s="22">
        <v>0</v>
      </c>
      <c r="O129" s="22">
        <v>560005</v>
      </c>
      <c r="P129" s="22">
        <v>0</v>
      </c>
      <c r="Q129" s="22">
        <v>-308080</v>
      </c>
      <c r="R129" s="22">
        <v>31927535</v>
      </c>
    </row>
    <row r="130" spans="1:18" x14ac:dyDescent="0.35">
      <c r="A130" s="22" t="s">
        <v>114</v>
      </c>
      <c r="B130" s="22" t="s">
        <v>294</v>
      </c>
      <c r="C130" s="22" t="s">
        <v>371</v>
      </c>
      <c r="D130" s="22" t="s">
        <v>372</v>
      </c>
      <c r="E130" s="22">
        <v>24648113</v>
      </c>
      <c r="F130" s="22">
        <v>0</v>
      </c>
      <c r="G130" s="22">
        <v>0</v>
      </c>
      <c r="H130" s="22">
        <v>0</v>
      </c>
      <c r="I130" s="22">
        <v>0</v>
      </c>
      <c r="J130" s="22">
        <v>1052919</v>
      </c>
      <c r="K130" s="22">
        <v>0</v>
      </c>
      <c r="L130" s="22">
        <v>0</v>
      </c>
      <c r="M130" s="22">
        <v>-1135388</v>
      </c>
      <c r="N130" s="22">
        <v>0</v>
      </c>
      <c r="O130" s="22">
        <v>28268</v>
      </c>
      <c r="P130" s="22">
        <v>0</v>
      </c>
      <c r="Q130" s="22">
        <v>0</v>
      </c>
      <c r="R130" s="22">
        <v>24593912</v>
      </c>
    </row>
    <row r="131" spans="1:18" x14ac:dyDescent="0.35">
      <c r="A131" s="22" t="s">
        <v>114</v>
      </c>
      <c r="B131" s="22" t="s">
        <v>294</v>
      </c>
      <c r="C131" s="22" t="s">
        <v>373</v>
      </c>
      <c r="D131" s="22" t="s">
        <v>374</v>
      </c>
      <c r="E131" s="22">
        <v>29187316</v>
      </c>
      <c r="F131" s="22">
        <v>0</v>
      </c>
      <c r="G131" s="22">
        <v>0</v>
      </c>
      <c r="H131" s="22">
        <v>0</v>
      </c>
      <c r="I131" s="22">
        <v>138658</v>
      </c>
      <c r="J131" s="22">
        <v>2371697</v>
      </c>
      <c r="K131" s="22">
        <v>0</v>
      </c>
      <c r="L131" s="22">
        <v>-17314</v>
      </c>
      <c r="M131" s="22">
        <v>-1098603</v>
      </c>
      <c r="N131" s="22">
        <v>0</v>
      </c>
      <c r="O131" s="22">
        <v>24916</v>
      </c>
      <c r="P131" s="22">
        <v>0</v>
      </c>
      <c r="Q131" s="22">
        <v>0</v>
      </c>
      <c r="R131" s="22">
        <v>30606670</v>
      </c>
    </row>
    <row r="132" spans="1:18" x14ac:dyDescent="0.35">
      <c r="A132" s="22" t="s">
        <v>114</v>
      </c>
      <c r="B132" s="22" t="s">
        <v>294</v>
      </c>
      <c r="C132" s="22" t="s">
        <v>375</v>
      </c>
      <c r="D132" s="22" t="s">
        <v>376</v>
      </c>
      <c r="E132" s="22">
        <v>8443554</v>
      </c>
      <c r="F132" s="22">
        <v>0</v>
      </c>
      <c r="G132" s="22">
        <v>0</v>
      </c>
      <c r="H132" s="22">
        <v>0</v>
      </c>
      <c r="I132" s="22">
        <v>0</v>
      </c>
      <c r="J132" s="22">
        <v>193380</v>
      </c>
      <c r="K132" s="22">
        <v>0</v>
      </c>
      <c r="L132" s="22">
        <v>0</v>
      </c>
      <c r="M132" s="22">
        <v>-305138</v>
      </c>
      <c r="N132" s="22">
        <v>0</v>
      </c>
      <c r="O132" s="22">
        <v>14008</v>
      </c>
      <c r="P132" s="22">
        <v>0</v>
      </c>
      <c r="Q132" s="22">
        <v>0</v>
      </c>
      <c r="R132" s="22">
        <v>8345804</v>
      </c>
    </row>
    <row r="133" spans="1:18" x14ac:dyDescent="0.35">
      <c r="A133" s="22" t="s">
        <v>114</v>
      </c>
      <c r="B133" s="22" t="s">
        <v>294</v>
      </c>
      <c r="C133" s="22" t="s">
        <v>377</v>
      </c>
      <c r="D133" s="22" t="s">
        <v>378</v>
      </c>
      <c r="E133" s="22">
        <v>106781306</v>
      </c>
      <c r="F133" s="22">
        <v>0</v>
      </c>
      <c r="G133" s="22">
        <v>0</v>
      </c>
      <c r="H133" s="22">
        <v>0</v>
      </c>
      <c r="I133" s="22">
        <v>826788</v>
      </c>
      <c r="J133" s="22">
        <v>2923032</v>
      </c>
      <c r="K133" s="22">
        <v>0</v>
      </c>
      <c r="L133" s="22">
        <v>0</v>
      </c>
      <c r="M133" s="22">
        <v>-5320951</v>
      </c>
      <c r="N133" s="22">
        <v>0</v>
      </c>
      <c r="O133" s="22">
        <v>484112</v>
      </c>
      <c r="P133" s="22">
        <v>0</v>
      </c>
      <c r="Q133" s="22">
        <v>0</v>
      </c>
      <c r="R133" s="22">
        <v>105694287</v>
      </c>
    </row>
    <row r="134" spans="1:18" x14ac:dyDescent="0.35">
      <c r="A134" s="22" t="s">
        <v>114</v>
      </c>
      <c r="B134" s="22" t="s">
        <v>294</v>
      </c>
      <c r="C134" s="22" t="s">
        <v>379</v>
      </c>
      <c r="D134" s="22" t="s">
        <v>380</v>
      </c>
      <c r="E134" s="22">
        <v>44261380</v>
      </c>
      <c r="F134" s="22">
        <v>0</v>
      </c>
      <c r="G134" s="22">
        <v>0</v>
      </c>
      <c r="H134" s="22">
        <v>0</v>
      </c>
      <c r="I134" s="22">
        <v>1897287</v>
      </c>
      <c r="J134" s="22">
        <v>405900</v>
      </c>
      <c r="K134" s="22">
        <v>0</v>
      </c>
      <c r="L134" s="22">
        <v>0</v>
      </c>
      <c r="M134" s="22">
        <v>-2160634</v>
      </c>
      <c r="N134" s="22">
        <v>405900</v>
      </c>
      <c r="O134" s="22">
        <v>-324000</v>
      </c>
      <c r="P134" s="22">
        <v>-405900</v>
      </c>
      <c r="Q134" s="22">
        <v>0</v>
      </c>
      <c r="R134" s="22">
        <v>44079933</v>
      </c>
    </row>
    <row r="135" spans="1:18" x14ac:dyDescent="0.35">
      <c r="A135" s="22" t="s">
        <v>114</v>
      </c>
      <c r="B135" s="22" t="s">
        <v>294</v>
      </c>
      <c r="C135" s="22" t="s">
        <v>381</v>
      </c>
      <c r="D135" s="22" t="s">
        <v>382</v>
      </c>
      <c r="E135" s="22">
        <v>238470690</v>
      </c>
      <c r="F135" s="22">
        <v>0</v>
      </c>
      <c r="G135" s="22">
        <v>0</v>
      </c>
      <c r="H135" s="22">
        <v>0</v>
      </c>
      <c r="I135" s="22">
        <v>424267</v>
      </c>
      <c r="J135" s="22">
        <v>19868658</v>
      </c>
      <c r="K135" s="22">
        <v>0</v>
      </c>
      <c r="L135" s="22">
        <v>-309704</v>
      </c>
      <c r="M135" s="22">
        <v>-7578433</v>
      </c>
      <c r="N135" s="22">
        <v>0</v>
      </c>
      <c r="O135" s="22">
        <v>943737</v>
      </c>
      <c r="P135" s="22">
        <v>0</v>
      </c>
      <c r="Q135" s="22">
        <v>0</v>
      </c>
      <c r="R135" s="22">
        <v>251819215</v>
      </c>
    </row>
    <row r="136" spans="1:18" x14ac:dyDescent="0.35">
      <c r="A136" s="22" t="s">
        <v>114</v>
      </c>
      <c r="B136" s="22" t="s">
        <v>294</v>
      </c>
      <c r="C136" s="22" t="s">
        <v>383</v>
      </c>
      <c r="D136" s="22" t="s">
        <v>384</v>
      </c>
      <c r="E136" s="22">
        <v>149024091</v>
      </c>
      <c r="F136" s="22">
        <v>0</v>
      </c>
      <c r="G136" s="22">
        <v>0</v>
      </c>
      <c r="H136" s="22">
        <v>0</v>
      </c>
      <c r="I136" s="22">
        <v>743845</v>
      </c>
      <c r="J136" s="22">
        <v>3480527</v>
      </c>
      <c r="K136" s="22">
        <v>0</v>
      </c>
      <c r="L136" s="22">
        <v>0</v>
      </c>
      <c r="M136" s="22">
        <v>-4797704</v>
      </c>
      <c r="N136" s="22">
        <v>0</v>
      </c>
      <c r="O136" s="22">
        <v>1035491</v>
      </c>
      <c r="P136" s="22">
        <v>0</v>
      </c>
      <c r="Q136" s="22">
        <v>0</v>
      </c>
      <c r="R136" s="22">
        <v>149486250</v>
      </c>
    </row>
    <row r="137" spans="1:18" x14ac:dyDescent="0.35">
      <c r="A137" s="22" t="s">
        <v>114</v>
      </c>
      <c r="B137" s="22" t="s">
        <v>294</v>
      </c>
      <c r="C137" s="22" t="s">
        <v>385</v>
      </c>
      <c r="D137" s="22" t="s">
        <v>386</v>
      </c>
      <c r="E137" s="22">
        <v>89656145</v>
      </c>
      <c r="F137" s="22">
        <v>0</v>
      </c>
      <c r="G137" s="22">
        <v>0</v>
      </c>
      <c r="H137" s="22">
        <v>0</v>
      </c>
      <c r="I137" s="22">
        <v>0</v>
      </c>
      <c r="J137" s="22">
        <v>5438947</v>
      </c>
      <c r="K137" s="22">
        <v>0</v>
      </c>
      <c r="L137" s="22">
        <v>-468725</v>
      </c>
      <c r="M137" s="22">
        <v>-3652371</v>
      </c>
      <c r="N137" s="22">
        <v>0</v>
      </c>
      <c r="O137" s="22">
        <v>0</v>
      </c>
      <c r="P137" s="22">
        <v>0</v>
      </c>
      <c r="Q137" s="22">
        <v>0</v>
      </c>
      <c r="R137" s="22">
        <v>90973996</v>
      </c>
    </row>
    <row r="138" spans="1:18" x14ac:dyDescent="0.35">
      <c r="A138" s="22" t="s">
        <v>114</v>
      </c>
      <c r="B138" s="22" t="s">
        <v>294</v>
      </c>
      <c r="C138" s="22" t="s">
        <v>387</v>
      </c>
      <c r="D138" s="22" t="s">
        <v>388</v>
      </c>
      <c r="E138" s="22">
        <v>10207213</v>
      </c>
      <c r="F138" s="22">
        <v>0</v>
      </c>
      <c r="G138" s="22">
        <v>0</v>
      </c>
      <c r="H138" s="22">
        <v>0</v>
      </c>
      <c r="I138" s="22">
        <v>0</v>
      </c>
      <c r="J138" s="22">
        <v>305038</v>
      </c>
      <c r="K138" s="22">
        <v>0</v>
      </c>
      <c r="L138" s="22">
        <v>0</v>
      </c>
      <c r="M138" s="22">
        <v>-592159</v>
      </c>
      <c r="N138" s="22">
        <v>0</v>
      </c>
      <c r="O138" s="22">
        <v>21989</v>
      </c>
      <c r="P138" s="22">
        <v>0</v>
      </c>
      <c r="Q138" s="22">
        <v>0</v>
      </c>
      <c r="R138" s="22">
        <v>9942081</v>
      </c>
    </row>
    <row r="139" spans="1:18" x14ac:dyDescent="0.35">
      <c r="A139" s="22" t="s">
        <v>114</v>
      </c>
      <c r="B139" s="22" t="s">
        <v>294</v>
      </c>
      <c r="C139" s="22" t="s">
        <v>389</v>
      </c>
      <c r="D139" s="22" t="s">
        <v>390</v>
      </c>
      <c r="E139" s="22">
        <v>7294495</v>
      </c>
      <c r="F139" s="22">
        <v>0</v>
      </c>
      <c r="G139" s="22">
        <v>0</v>
      </c>
      <c r="H139" s="22">
        <v>0</v>
      </c>
      <c r="I139" s="22">
        <v>225681</v>
      </c>
      <c r="J139" s="22">
        <v>394921</v>
      </c>
      <c r="K139" s="22">
        <v>0</v>
      </c>
      <c r="L139" s="22">
        <v>0</v>
      </c>
      <c r="M139" s="22">
        <v>-433522</v>
      </c>
      <c r="N139" s="22">
        <v>0</v>
      </c>
      <c r="O139" s="22">
        <v>102329</v>
      </c>
      <c r="P139" s="22">
        <v>0</v>
      </c>
      <c r="Q139" s="22">
        <v>0</v>
      </c>
      <c r="R139" s="22">
        <v>7583904</v>
      </c>
    </row>
    <row r="140" spans="1:18" x14ac:dyDescent="0.35">
      <c r="A140" s="22" t="s">
        <v>114</v>
      </c>
      <c r="B140" s="22" t="s">
        <v>294</v>
      </c>
      <c r="C140" s="22" t="s">
        <v>391</v>
      </c>
      <c r="D140" s="22" t="s">
        <v>392</v>
      </c>
      <c r="E140" s="22">
        <v>17170564</v>
      </c>
      <c r="F140" s="22">
        <v>0</v>
      </c>
      <c r="G140" s="22">
        <v>0</v>
      </c>
      <c r="H140" s="22">
        <v>0</v>
      </c>
      <c r="I140" s="22">
        <v>0</v>
      </c>
      <c r="J140" s="22">
        <v>884169</v>
      </c>
      <c r="K140" s="22">
        <v>0</v>
      </c>
      <c r="L140" s="22">
        <v>0</v>
      </c>
      <c r="M140" s="22">
        <v>-902665</v>
      </c>
      <c r="N140" s="22">
        <v>0</v>
      </c>
      <c r="O140" s="22">
        <v>96509</v>
      </c>
      <c r="P140" s="22">
        <v>0</v>
      </c>
      <c r="Q140" s="22">
        <v>0</v>
      </c>
      <c r="R140" s="22">
        <v>17248577</v>
      </c>
    </row>
    <row r="141" spans="1:18" x14ac:dyDescent="0.35">
      <c r="A141" s="22" t="s">
        <v>114</v>
      </c>
      <c r="B141" s="22" t="s">
        <v>294</v>
      </c>
      <c r="C141" s="22" t="s">
        <v>393</v>
      </c>
      <c r="D141" s="22" t="s">
        <v>394</v>
      </c>
      <c r="E141" s="22">
        <v>9520351</v>
      </c>
      <c r="F141" s="22">
        <v>0</v>
      </c>
      <c r="G141" s="22">
        <v>0</v>
      </c>
      <c r="H141" s="22">
        <v>0</v>
      </c>
      <c r="I141" s="22">
        <v>0</v>
      </c>
      <c r="J141" s="22">
        <v>691548</v>
      </c>
      <c r="K141" s="22">
        <v>0</v>
      </c>
      <c r="L141" s="22">
        <v>-61315</v>
      </c>
      <c r="M141" s="22">
        <v>-489997</v>
      </c>
      <c r="N141" s="22">
        <v>0</v>
      </c>
      <c r="O141" s="22">
        <v>0</v>
      </c>
      <c r="P141" s="22">
        <v>0</v>
      </c>
      <c r="Q141" s="22">
        <v>0</v>
      </c>
      <c r="R141" s="22">
        <v>9660587</v>
      </c>
    </row>
    <row r="142" spans="1:18" x14ac:dyDescent="0.35">
      <c r="A142" s="22" t="s">
        <v>114</v>
      </c>
      <c r="B142" s="22" t="s">
        <v>294</v>
      </c>
      <c r="C142" s="22" t="s">
        <v>395</v>
      </c>
      <c r="D142" s="22" t="s">
        <v>396</v>
      </c>
      <c r="E142" s="22">
        <v>24028545</v>
      </c>
      <c r="F142" s="22">
        <v>0</v>
      </c>
      <c r="G142" s="22">
        <v>0</v>
      </c>
      <c r="H142" s="22">
        <v>0</v>
      </c>
      <c r="I142" s="22">
        <v>0</v>
      </c>
      <c r="J142" s="22">
        <v>1772719</v>
      </c>
      <c r="K142" s="22">
        <v>0</v>
      </c>
      <c r="L142" s="22">
        <v>0</v>
      </c>
      <c r="M142" s="22">
        <v>-750868</v>
      </c>
      <c r="N142" s="22">
        <v>-1121599</v>
      </c>
      <c r="O142" s="22">
        <v>1313425</v>
      </c>
      <c r="P142" s="22">
        <v>1121599</v>
      </c>
      <c r="Q142" s="22">
        <v>-1121599</v>
      </c>
      <c r="R142" s="22">
        <v>25242222</v>
      </c>
    </row>
    <row r="143" spans="1:18" x14ac:dyDescent="0.35">
      <c r="A143" s="22" t="s">
        <v>114</v>
      </c>
      <c r="B143" s="22" t="s">
        <v>294</v>
      </c>
      <c r="C143" s="22" t="s">
        <v>397</v>
      </c>
      <c r="D143" s="22" t="s">
        <v>398</v>
      </c>
      <c r="E143" s="22">
        <v>23812739</v>
      </c>
      <c r="F143" s="22">
        <v>0</v>
      </c>
      <c r="G143" s="22">
        <v>0</v>
      </c>
      <c r="H143" s="22">
        <v>0</v>
      </c>
      <c r="I143" s="22">
        <v>0</v>
      </c>
      <c r="J143" s="22">
        <v>484087</v>
      </c>
      <c r="K143" s="22">
        <v>0</v>
      </c>
      <c r="L143" s="22">
        <v>-73617</v>
      </c>
      <c r="M143" s="22">
        <v>-1221659</v>
      </c>
      <c r="N143" s="22">
        <v>0</v>
      </c>
      <c r="O143" s="22">
        <v>89691</v>
      </c>
      <c r="P143" s="22">
        <v>0</v>
      </c>
      <c r="Q143" s="22">
        <v>-226707</v>
      </c>
      <c r="R143" s="22">
        <v>22864534</v>
      </c>
    </row>
    <row r="144" spans="1:18" x14ac:dyDescent="0.35">
      <c r="A144" s="22" t="s">
        <v>114</v>
      </c>
      <c r="B144" s="22" t="s">
        <v>294</v>
      </c>
      <c r="C144" s="22" t="s">
        <v>399</v>
      </c>
      <c r="D144" s="22" t="s">
        <v>400</v>
      </c>
      <c r="E144" s="22">
        <v>26365130</v>
      </c>
      <c r="F144" s="22">
        <v>0</v>
      </c>
      <c r="G144" s="22">
        <v>0</v>
      </c>
      <c r="H144" s="22">
        <v>0</v>
      </c>
      <c r="I144" s="22">
        <v>0</v>
      </c>
      <c r="J144" s="22">
        <v>843252</v>
      </c>
      <c r="K144" s="22">
        <v>1626171</v>
      </c>
      <c r="L144" s="22">
        <v>-88</v>
      </c>
      <c r="M144" s="22">
        <v>-1067987</v>
      </c>
      <c r="N144" s="22">
        <v>0</v>
      </c>
      <c r="O144" s="22">
        <v>191590</v>
      </c>
      <c r="P144" s="22">
        <v>0</v>
      </c>
      <c r="Q144" s="22">
        <v>-87710</v>
      </c>
      <c r="R144" s="22">
        <v>27870358</v>
      </c>
    </row>
    <row r="145" spans="1:18" x14ac:dyDescent="0.35">
      <c r="A145" s="22" t="s">
        <v>114</v>
      </c>
      <c r="B145" s="22" t="s">
        <v>294</v>
      </c>
      <c r="C145" s="22" t="s">
        <v>401</v>
      </c>
      <c r="D145" s="22" t="s">
        <v>402</v>
      </c>
      <c r="E145" s="22">
        <v>5867147</v>
      </c>
      <c r="F145" s="22">
        <v>0</v>
      </c>
      <c r="G145" s="22">
        <v>0</v>
      </c>
      <c r="H145" s="22">
        <v>0</v>
      </c>
      <c r="I145" s="22">
        <v>0</v>
      </c>
      <c r="J145" s="22">
        <v>124366</v>
      </c>
      <c r="K145" s="22">
        <v>0</v>
      </c>
      <c r="L145" s="22">
        <v>0</v>
      </c>
      <c r="M145" s="22">
        <v>-313655</v>
      </c>
      <c r="N145" s="22">
        <v>0</v>
      </c>
      <c r="O145" s="22">
        <v>0</v>
      </c>
      <c r="P145" s="22">
        <v>0</v>
      </c>
      <c r="Q145" s="22">
        <v>0</v>
      </c>
      <c r="R145" s="22">
        <v>5677858</v>
      </c>
    </row>
    <row r="146" spans="1:18" x14ac:dyDescent="0.35">
      <c r="A146" s="22" t="s">
        <v>114</v>
      </c>
      <c r="B146" s="22" t="s">
        <v>294</v>
      </c>
      <c r="C146" s="22" t="s">
        <v>403</v>
      </c>
      <c r="D146" s="22" t="s">
        <v>404</v>
      </c>
      <c r="E146" s="22">
        <v>11499712</v>
      </c>
      <c r="F146" s="22">
        <v>0</v>
      </c>
      <c r="G146" s="22">
        <v>0</v>
      </c>
      <c r="H146" s="22">
        <v>0</v>
      </c>
      <c r="I146" s="22">
        <v>0</v>
      </c>
      <c r="J146" s="22">
        <v>1116112</v>
      </c>
      <c r="K146" s="22">
        <v>0</v>
      </c>
      <c r="L146" s="22">
        <v>-54000</v>
      </c>
      <c r="M146" s="22">
        <v>-590562</v>
      </c>
      <c r="N146" s="22">
        <v>0</v>
      </c>
      <c r="O146" s="22">
        <v>0</v>
      </c>
      <c r="P146" s="22">
        <v>0</v>
      </c>
      <c r="Q146" s="22">
        <v>0</v>
      </c>
      <c r="R146" s="22">
        <v>11971262</v>
      </c>
    </row>
    <row r="147" spans="1:18" x14ac:dyDescent="0.35">
      <c r="A147" s="22" t="s">
        <v>114</v>
      </c>
      <c r="B147" s="22" t="s">
        <v>294</v>
      </c>
      <c r="C147" s="22" t="s">
        <v>405</v>
      </c>
      <c r="D147" s="22" t="s">
        <v>406</v>
      </c>
      <c r="E147" s="22">
        <v>14587253</v>
      </c>
      <c r="F147" s="22">
        <v>0</v>
      </c>
      <c r="G147" s="22">
        <v>0</v>
      </c>
      <c r="H147" s="22">
        <v>0</v>
      </c>
      <c r="I147" s="22">
        <v>0</v>
      </c>
      <c r="J147" s="22">
        <v>1108680</v>
      </c>
      <c r="K147" s="22">
        <v>0</v>
      </c>
      <c r="L147" s="22">
        <v>-2850</v>
      </c>
      <c r="M147" s="22">
        <v>-613405</v>
      </c>
      <c r="N147" s="22">
        <v>0</v>
      </c>
      <c r="O147" s="22">
        <v>39398</v>
      </c>
      <c r="P147" s="22">
        <v>0</v>
      </c>
      <c r="Q147" s="22">
        <v>0</v>
      </c>
      <c r="R147" s="22">
        <v>15119076</v>
      </c>
    </row>
    <row r="148" spans="1:18" x14ac:dyDescent="0.35">
      <c r="A148" s="22" t="s">
        <v>114</v>
      </c>
      <c r="B148" s="22" t="s">
        <v>294</v>
      </c>
      <c r="C148" s="22" t="s">
        <v>407</v>
      </c>
      <c r="D148" s="22" t="s">
        <v>408</v>
      </c>
      <c r="E148" s="22">
        <v>131679519</v>
      </c>
      <c r="F148" s="22">
        <v>0</v>
      </c>
      <c r="G148" s="22">
        <v>0</v>
      </c>
      <c r="H148" s="22">
        <v>0</v>
      </c>
      <c r="I148" s="22">
        <v>3247376</v>
      </c>
      <c r="J148" s="22">
        <v>2084326</v>
      </c>
      <c r="K148" s="22">
        <v>674741</v>
      </c>
      <c r="L148" s="22">
        <v>-165549</v>
      </c>
      <c r="M148" s="22">
        <v>-6825461</v>
      </c>
      <c r="N148" s="22">
        <v>-3281907</v>
      </c>
      <c r="O148" s="22">
        <v>887955</v>
      </c>
      <c r="P148" s="22">
        <v>3281907</v>
      </c>
      <c r="Q148" s="22">
        <v>-3281907</v>
      </c>
      <c r="R148" s="22">
        <v>128301000</v>
      </c>
    </row>
    <row r="149" spans="1:18" x14ac:dyDescent="0.35">
      <c r="A149" s="22" t="s">
        <v>114</v>
      </c>
      <c r="B149" s="22" t="s">
        <v>294</v>
      </c>
      <c r="C149" s="22" t="s">
        <v>409</v>
      </c>
      <c r="D149" s="22" t="s">
        <v>410</v>
      </c>
      <c r="E149" s="22">
        <v>9704607</v>
      </c>
      <c r="F149" s="22">
        <v>0</v>
      </c>
      <c r="G149" s="22">
        <v>0</v>
      </c>
      <c r="H149" s="22">
        <v>0</v>
      </c>
      <c r="I149" s="22">
        <v>0</v>
      </c>
      <c r="J149" s="22">
        <v>1101514</v>
      </c>
      <c r="K149" s="22">
        <v>0</v>
      </c>
      <c r="L149" s="22">
        <v>-6970</v>
      </c>
      <c r="M149" s="22">
        <v>-563037</v>
      </c>
      <c r="N149" s="22">
        <v>257250</v>
      </c>
      <c r="O149" s="22">
        <v>79743</v>
      </c>
      <c r="P149" s="22">
        <v>-257250</v>
      </c>
      <c r="Q149" s="22">
        <v>0</v>
      </c>
      <c r="R149" s="22">
        <v>10315857</v>
      </c>
    </row>
    <row r="150" spans="1:18" x14ac:dyDescent="0.35">
      <c r="A150" s="22" t="s">
        <v>114</v>
      </c>
      <c r="B150" s="22" t="s">
        <v>294</v>
      </c>
      <c r="C150" s="22" t="s">
        <v>411</v>
      </c>
      <c r="D150" s="22" t="s">
        <v>412</v>
      </c>
      <c r="E150" s="22">
        <v>37768711</v>
      </c>
      <c r="F150" s="22">
        <v>0</v>
      </c>
      <c r="G150" s="22">
        <v>0</v>
      </c>
      <c r="H150" s="22">
        <v>0</v>
      </c>
      <c r="I150" s="22">
        <v>711157</v>
      </c>
      <c r="J150" s="22">
        <v>712931</v>
      </c>
      <c r="K150" s="22">
        <v>0</v>
      </c>
      <c r="L150" s="22">
        <v>-8893</v>
      </c>
      <c r="M150" s="22">
        <v>-1275022</v>
      </c>
      <c r="N150" s="22">
        <v>0</v>
      </c>
      <c r="O150" s="22">
        <v>7150</v>
      </c>
      <c r="P150" s="22">
        <v>0</v>
      </c>
      <c r="Q150" s="22">
        <v>0</v>
      </c>
      <c r="R150" s="22">
        <v>37916034</v>
      </c>
    </row>
    <row r="151" spans="1:18" x14ac:dyDescent="0.35">
      <c r="A151" s="22" t="s">
        <v>114</v>
      </c>
      <c r="B151" s="22" t="s">
        <v>294</v>
      </c>
      <c r="C151" s="22" t="s">
        <v>413</v>
      </c>
      <c r="D151" s="22" t="s">
        <v>414</v>
      </c>
      <c r="E151" s="22">
        <v>11480867</v>
      </c>
      <c r="F151" s="22">
        <v>0</v>
      </c>
      <c r="G151" s="22">
        <v>0</v>
      </c>
      <c r="H151" s="22">
        <v>0</v>
      </c>
      <c r="I151" s="22">
        <v>83759</v>
      </c>
      <c r="J151" s="22">
        <v>2861781</v>
      </c>
      <c r="K151" s="22">
        <v>0</v>
      </c>
      <c r="L151" s="22">
        <v>-59085</v>
      </c>
      <c r="M151" s="22">
        <v>-493736</v>
      </c>
      <c r="N151" s="22">
        <v>0</v>
      </c>
      <c r="O151" s="22">
        <v>16996</v>
      </c>
      <c r="P151" s="22">
        <v>0</v>
      </c>
      <c r="Q151" s="22">
        <v>0</v>
      </c>
      <c r="R151" s="22">
        <v>13890582</v>
      </c>
    </row>
    <row r="152" spans="1:18" x14ac:dyDescent="0.35">
      <c r="A152" s="22" t="s">
        <v>114</v>
      </c>
      <c r="B152" s="22" t="s">
        <v>294</v>
      </c>
      <c r="C152" s="22" t="s">
        <v>415</v>
      </c>
      <c r="D152" s="22" t="s">
        <v>416</v>
      </c>
      <c r="E152" s="22">
        <v>359609052</v>
      </c>
      <c r="F152" s="22">
        <v>0</v>
      </c>
      <c r="G152" s="22">
        <v>0</v>
      </c>
      <c r="H152" s="22">
        <v>0</v>
      </c>
      <c r="I152" s="22">
        <v>13071698</v>
      </c>
      <c r="J152" s="22">
        <v>9082064</v>
      </c>
      <c r="K152" s="22">
        <v>1887156</v>
      </c>
      <c r="L152" s="22">
        <v>-8955</v>
      </c>
      <c r="M152" s="22">
        <v>-11260368</v>
      </c>
      <c r="N152" s="22">
        <v>0</v>
      </c>
      <c r="O152" s="22">
        <v>3479467</v>
      </c>
      <c r="P152" s="22">
        <v>0</v>
      </c>
      <c r="Q152" s="22">
        <v>-6030959</v>
      </c>
      <c r="R152" s="22">
        <v>369829155</v>
      </c>
    </row>
    <row r="153" spans="1:18" x14ac:dyDescent="0.35">
      <c r="A153" s="22" t="s">
        <v>114</v>
      </c>
      <c r="B153" s="22" t="s">
        <v>294</v>
      </c>
      <c r="C153" s="22" t="s">
        <v>417</v>
      </c>
      <c r="D153" s="22" t="s">
        <v>418</v>
      </c>
      <c r="E153" s="22">
        <v>79702790</v>
      </c>
      <c r="F153" s="22">
        <v>0</v>
      </c>
      <c r="G153" s="22">
        <v>0</v>
      </c>
      <c r="H153" s="22">
        <v>0</v>
      </c>
      <c r="I153" s="22">
        <v>347395</v>
      </c>
      <c r="J153" s="22">
        <v>7191509</v>
      </c>
      <c r="K153" s="22">
        <v>467000</v>
      </c>
      <c r="L153" s="22">
        <v>-45852</v>
      </c>
      <c r="M153" s="22">
        <v>-3886998</v>
      </c>
      <c r="N153" s="22">
        <v>6455058</v>
      </c>
      <c r="O153" s="22">
        <v>897405</v>
      </c>
      <c r="P153" s="22">
        <v>-6455058</v>
      </c>
      <c r="Q153" s="22">
        <v>-6455058</v>
      </c>
      <c r="R153" s="22">
        <v>78218191</v>
      </c>
    </row>
    <row r="154" spans="1:18" x14ac:dyDescent="0.35">
      <c r="A154" s="22" t="s">
        <v>114</v>
      </c>
      <c r="B154" s="22" t="s">
        <v>294</v>
      </c>
      <c r="C154" s="22" t="s">
        <v>419</v>
      </c>
      <c r="D154" s="22" t="s">
        <v>420</v>
      </c>
      <c r="E154" s="22">
        <v>10294222</v>
      </c>
      <c r="F154" s="22">
        <v>0</v>
      </c>
      <c r="G154" s="22">
        <v>0</v>
      </c>
      <c r="H154" s="22">
        <v>0</v>
      </c>
      <c r="I154" s="22">
        <v>0</v>
      </c>
      <c r="J154" s="22">
        <v>90777</v>
      </c>
      <c r="K154" s="22">
        <v>0</v>
      </c>
      <c r="L154" s="22">
        <v>-11618</v>
      </c>
      <c r="M154" s="22">
        <v>-435713</v>
      </c>
      <c r="N154" s="22">
        <v>0</v>
      </c>
      <c r="O154" s="22">
        <v>81341</v>
      </c>
      <c r="P154" s="22">
        <v>0</v>
      </c>
      <c r="Q154" s="22">
        <v>0</v>
      </c>
      <c r="R154" s="22">
        <v>10019009</v>
      </c>
    </row>
    <row r="155" spans="1:18" x14ac:dyDescent="0.35">
      <c r="A155" s="22" t="s">
        <v>114</v>
      </c>
      <c r="B155" s="22" t="s">
        <v>294</v>
      </c>
      <c r="C155" s="22" t="s">
        <v>421</v>
      </c>
      <c r="D155" s="22" t="s">
        <v>422</v>
      </c>
      <c r="E155" s="22">
        <v>21044660</v>
      </c>
      <c r="F155" s="22">
        <v>0</v>
      </c>
      <c r="G155" s="22">
        <v>0</v>
      </c>
      <c r="H155" s="22">
        <v>0</v>
      </c>
      <c r="I155" s="22">
        <v>0</v>
      </c>
      <c r="J155" s="22">
        <v>1036532</v>
      </c>
      <c r="K155" s="22">
        <v>0</v>
      </c>
      <c r="L155" s="22">
        <v>0</v>
      </c>
      <c r="M155" s="22">
        <v>-780993</v>
      </c>
      <c r="N155" s="22">
        <v>-3000000</v>
      </c>
      <c r="O155" s="22">
        <v>76680</v>
      </c>
      <c r="P155" s="22">
        <v>3000000</v>
      </c>
      <c r="Q155" s="22">
        <v>0</v>
      </c>
      <c r="R155" s="22">
        <v>21376879</v>
      </c>
    </row>
    <row r="156" spans="1:18" x14ac:dyDescent="0.35">
      <c r="A156" s="22" t="s">
        <v>114</v>
      </c>
      <c r="B156" s="22" t="s">
        <v>294</v>
      </c>
      <c r="C156" s="22" t="s">
        <v>423</v>
      </c>
      <c r="D156" s="22" t="s">
        <v>424</v>
      </c>
      <c r="E156" s="22">
        <v>120148478</v>
      </c>
      <c r="F156" s="22">
        <v>0</v>
      </c>
      <c r="G156" s="22">
        <v>0</v>
      </c>
      <c r="H156" s="22">
        <v>0</v>
      </c>
      <c r="I156" s="22">
        <v>319867</v>
      </c>
      <c r="J156" s="22">
        <v>8486637</v>
      </c>
      <c r="K156" s="22">
        <v>0</v>
      </c>
      <c r="L156" s="22">
        <v>-9536</v>
      </c>
      <c r="M156" s="22">
        <v>-7514292</v>
      </c>
      <c r="N156" s="22">
        <v>-4461600</v>
      </c>
      <c r="O156" s="22">
        <v>1427117</v>
      </c>
      <c r="P156" s="22">
        <v>4461600</v>
      </c>
      <c r="Q156" s="22">
        <v>-4461600</v>
      </c>
      <c r="R156" s="22">
        <v>118396671</v>
      </c>
    </row>
    <row r="157" spans="1:18" x14ac:dyDescent="0.35">
      <c r="A157" s="22" t="s">
        <v>114</v>
      </c>
      <c r="B157" s="22" t="s">
        <v>294</v>
      </c>
      <c r="C157" s="22" t="s">
        <v>425</v>
      </c>
      <c r="D157" s="22" t="s">
        <v>426</v>
      </c>
      <c r="E157" s="22">
        <v>45527189</v>
      </c>
      <c r="F157" s="22">
        <v>0</v>
      </c>
      <c r="G157" s="22">
        <v>0</v>
      </c>
      <c r="H157" s="22">
        <v>0</v>
      </c>
      <c r="I157" s="22">
        <v>0</v>
      </c>
      <c r="J157" s="22">
        <v>2644520</v>
      </c>
      <c r="K157" s="22">
        <v>0</v>
      </c>
      <c r="L157" s="22">
        <v>-6001</v>
      </c>
      <c r="M157" s="22">
        <v>-2056128</v>
      </c>
      <c r="N157" s="22">
        <v>0</v>
      </c>
      <c r="O157" s="22">
        <v>224558</v>
      </c>
      <c r="P157" s="22">
        <v>0</v>
      </c>
      <c r="Q157" s="22">
        <v>0</v>
      </c>
      <c r="R157" s="22">
        <v>46334138</v>
      </c>
    </row>
    <row r="158" spans="1:18" x14ac:dyDescent="0.35">
      <c r="A158" s="22" t="s">
        <v>114</v>
      </c>
      <c r="B158" s="22" t="s">
        <v>294</v>
      </c>
      <c r="C158" s="22" t="s">
        <v>427</v>
      </c>
      <c r="D158" s="22" t="s">
        <v>428</v>
      </c>
      <c r="E158" s="22">
        <v>24576273</v>
      </c>
      <c r="F158" s="22">
        <v>0</v>
      </c>
      <c r="G158" s="22">
        <v>0</v>
      </c>
      <c r="H158" s="22">
        <v>0</v>
      </c>
      <c r="I158" s="22">
        <v>133865</v>
      </c>
      <c r="J158" s="22">
        <v>731467</v>
      </c>
      <c r="K158" s="22">
        <v>0</v>
      </c>
      <c r="L158" s="22">
        <v>-51386</v>
      </c>
      <c r="M158" s="22">
        <v>-1067890</v>
      </c>
      <c r="N158" s="22">
        <v>0</v>
      </c>
      <c r="O158" s="22">
        <v>208365</v>
      </c>
      <c r="P158" s="22">
        <v>0</v>
      </c>
      <c r="Q158" s="22">
        <v>0</v>
      </c>
      <c r="R158" s="22">
        <v>24530694</v>
      </c>
    </row>
    <row r="159" spans="1:18" x14ac:dyDescent="0.35">
      <c r="A159" s="22" t="s">
        <v>114</v>
      </c>
      <c r="B159" s="22" t="s">
        <v>294</v>
      </c>
      <c r="C159" s="22" t="s">
        <v>429</v>
      </c>
      <c r="D159" s="22" t="s">
        <v>430</v>
      </c>
      <c r="E159" s="22">
        <v>43293795</v>
      </c>
      <c r="F159" s="22">
        <v>0</v>
      </c>
      <c r="G159" s="22">
        <v>0</v>
      </c>
      <c r="H159" s="22">
        <v>0</v>
      </c>
      <c r="I159" s="22">
        <v>0</v>
      </c>
      <c r="J159" s="22">
        <v>2133726</v>
      </c>
      <c r="K159" s="22">
        <v>0</v>
      </c>
      <c r="L159" s="22">
        <v>-194820</v>
      </c>
      <c r="M159" s="22">
        <v>-1675854</v>
      </c>
      <c r="N159" s="22">
        <v>1286664</v>
      </c>
      <c r="O159" s="22">
        <v>118715</v>
      </c>
      <c r="P159" s="22">
        <v>-1286664</v>
      </c>
      <c r="Q159" s="22">
        <v>0</v>
      </c>
      <c r="R159" s="22">
        <v>43675562</v>
      </c>
    </row>
    <row r="160" spans="1:18" x14ac:dyDescent="0.35">
      <c r="A160" s="22" t="s">
        <v>114</v>
      </c>
      <c r="B160" s="22" t="s">
        <v>294</v>
      </c>
      <c r="C160" s="22" t="s">
        <v>431</v>
      </c>
      <c r="D160" s="22" t="s">
        <v>432</v>
      </c>
      <c r="E160" s="22">
        <v>52136296</v>
      </c>
      <c r="F160" s="22">
        <v>0</v>
      </c>
      <c r="G160" s="22">
        <v>0</v>
      </c>
      <c r="H160" s="22">
        <v>0</v>
      </c>
      <c r="I160" s="22">
        <v>669660</v>
      </c>
      <c r="J160" s="22">
        <v>2044431</v>
      </c>
      <c r="K160" s="22">
        <v>0</v>
      </c>
      <c r="L160" s="22">
        <v>-1269330</v>
      </c>
      <c r="M160" s="22">
        <v>-2346457</v>
      </c>
      <c r="N160" s="22">
        <v>0</v>
      </c>
      <c r="O160" s="22">
        <v>506346</v>
      </c>
      <c r="P160" s="22">
        <v>0</v>
      </c>
      <c r="Q160" s="22">
        <v>0</v>
      </c>
      <c r="R160" s="22">
        <v>51740946</v>
      </c>
    </row>
    <row r="161" spans="1:18" x14ac:dyDescent="0.35">
      <c r="A161" s="22" t="s">
        <v>114</v>
      </c>
      <c r="B161" s="22" t="s">
        <v>294</v>
      </c>
      <c r="C161" s="22" t="s">
        <v>433</v>
      </c>
      <c r="D161" s="22" t="s">
        <v>434</v>
      </c>
      <c r="E161" s="22">
        <v>32270277</v>
      </c>
      <c r="F161" s="22">
        <v>0</v>
      </c>
      <c r="G161" s="22">
        <v>0</v>
      </c>
      <c r="H161" s="22">
        <v>0</v>
      </c>
      <c r="I161" s="22">
        <v>1663179</v>
      </c>
      <c r="J161" s="22">
        <v>214316</v>
      </c>
      <c r="K161" s="22">
        <v>0</v>
      </c>
      <c r="L161" s="22">
        <v>-53715</v>
      </c>
      <c r="M161" s="22">
        <v>-1340723</v>
      </c>
      <c r="N161" s="22">
        <v>0</v>
      </c>
      <c r="O161" s="22">
        <v>93658</v>
      </c>
      <c r="P161" s="22">
        <v>0</v>
      </c>
      <c r="Q161" s="22">
        <v>0</v>
      </c>
      <c r="R161" s="22">
        <v>32846992</v>
      </c>
    </row>
    <row r="162" spans="1:18" x14ac:dyDescent="0.35">
      <c r="A162" s="22" t="s">
        <v>114</v>
      </c>
      <c r="B162" s="22" t="s">
        <v>294</v>
      </c>
      <c r="C162" s="22" t="s">
        <v>435</v>
      </c>
      <c r="D162" s="22" t="s">
        <v>436</v>
      </c>
      <c r="E162" s="22">
        <v>31633514</v>
      </c>
      <c r="F162" s="22">
        <v>0</v>
      </c>
      <c r="G162" s="22">
        <v>0</v>
      </c>
      <c r="H162" s="22">
        <v>0</v>
      </c>
      <c r="I162" s="22">
        <v>0</v>
      </c>
      <c r="J162" s="22">
        <v>1996322</v>
      </c>
      <c r="K162" s="22">
        <v>0</v>
      </c>
      <c r="L162" s="22">
        <v>-37311</v>
      </c>
      <c r="M162" s="22">
        <v>-1251176</v>
      </c>
      <c r="N162" s="22">
        <v>0</v>
      </c>
      <c r="O162" s="22">
        <v>150070</v>
      </c>
      <c r="P162" s="22">
        <v>0</v>
      </c>
      <c r="Q162" s="22">
        <v>0</v>
      </c>
      <c r="R162" s="22">
        <v>32491419</v>
      </c>
    </row>
    <row r="163" spans="1:18" x14ac:dyDescent="0.35">
      <c r="A163" s="22" t="s">
        <v>114</v>
      </c>
      <c r="B163" s="22" t="s">
        <v>294</v>
      </c>
      <c r="C163" s="22" t="s">
        <v>437</v>
      </c>
      <c r="D163" s="22" t="s">
        <v>438</v>
      </c>
      <c r="E163" s="22">
        <v>23094911</v>
      </c>
      <c r="F163" s="22">
        <v>0</v>
      </c>
      <c r="G163" s="22">
        <v>0</v>
      </c>
      <c r="H163" s="22">
        <v>0</v>
      </c>
      <c r="I163" s="22">
        <v>0</v>
      </c>
      <c r="J163" s="22">
        <v>1851538</v>
      </c>
      <c r="K163" s="22">
        <v>0</v>
      </c>
      <c r="L163" s="22">
        <v>-5000</v>
      </c>
      <c r="M163" s="22">
        <v>-1502053</v>
      </c>
      <c r="N163" s="22">
        <v>0</v>
      </c>
      <c r="O163" s="22">
        <v>1027245</v>
      </c>
      <c r="P163" s="22">
        <v>0</v>
      </c>
      <c r="Q163" s="22">
        <v>0</v>
      </c>
      <c r="R163" s="22">
        <v>24466641</v>
      </c>
    </row>
    <row r="164" spans="1:18" x14ac:dyDescent="0.35">
      <c r="A164" s="22" t="s">
        <v>114</v>
      </c>
      <c r="B164" s="22" t="s">
        <v>294</v>
      </c>
      <c r="C164" s="22" t="s">
        <v>439</v>
      </c>
      <c r="D164" s="22" t="s">
        <v>440</v>
      </c>
      <c r="E164" s="22">
        <v>76602168</v>
      </c>
      <c r="F164" s="22">
        <v>0</v>
      </c>
      <c r="G164" s="22">
        <v>0</v>
      </c>
      <c r="H164" s="22">
        <v>0</v>
      </c>
      <c r="I164" s="22">
        <v>924519</v>
      </c>
      <c r="J164" s="22">
        <v>2488665</v>
      </c>
      <c r="K164" s="22">
        <v>0</v>
      </c>
      <c r="L164" s="22">
        <v>-5572</v>
      </c>
      <c r="M164" s="22">
        <v>-3456398</v>
      </c>
      <c r="N164" s="22">
        <v>0</v>
      </c>
      <c r="O164" s="22">
        <v>427440</v>
      </c>
      <c r="P164" s="22">
        <v>0</v>
      </c>
      <c r="Q164" s="22">
        <v>0</v>
      </c>
      <c r="R164" s="22">
        <v>76980822</v>
      </c>
    </row>
    <row r="165" spans="1:18" x14ac:dyDescent="0.35">
      <c r="A165" s="22" t="s">
        <v>114</v>
      </c>
      <c r="B165" s="22" t="s">
        <v>294</v>
      </c>
      <c r="C165" s="22" t="s">
        <v>441</v>
      </c>
      <c r="D165" s="22" t="s">
        <v>442</v>
      </c>
      <c r="E165" s="22">
        <v>20410293</v>
      </c>
      <c r="F165" s="22">
        <v>0</v>
      </c>
      <c r="G165" s="22">
        <v>0</v>
      </c>
      <c r="H165" s="22">
        <v>0</v>
      </c>
      <c r="I165" s="22">
        <v>289202</v>
      </c>
      <c r="J165" s="22">
        <v>1098214</v>
      </c>
      <c r="K165" s="22">
        <v>0</v>
      </c>
      <c r="L165" s="22">
        <v>-63741</v>
      </c>
      <c r="M165" s="22">
        <v>-1143501</v>
      </c>
      <c r="N165" s="22">
        <v>-2600000</v>
      </c>
      <c r="O165" s="22">
        <v>263004</v>
      </c>
      <c r="P165" s="22">
        <v>2600000</v>
      </c>
      <c r="Q165" s="22">
        <v>-2600000</v>
      </c>
      <c r="R165" s="22">
        <v>18253471</v>
      </c>
    </row>
    <row r="166" spans="1:18" x14ac:dyDescent="0.35">
      <c r="A166" s="22" t="s">
        <v>114</v>
      </c>
      <c r="B166" s="22" t="s">
        <v>294</v>
      </c>
      <c r="C166" s="22" t="s">
        <v>443</v>
      </c>
      <c r="D166" s="22" t="s">
        <v>444</v>
      </c>
      <c r="E166" s="22">
        <v>27680456</v>
      </c>
      <c r="F166" s="22">
        <v>0</v>
      </c>
      <c r="G166" s="22">
        <v>0</v>
      </c>
      <c r="H166" s="22">
        <v>0</v>
      </c>
      <c r="I166" s="22">
        <v>0</v>
      </c>
      <c r="J166" s="22">
        <v>1336143</v>
      </c>
      <c r="K166" s="22">
        <v>0</v>
      </c>
      <c r="L166" s="22">
        <v>0</v>
      </c>
      <c r="M166" s="22">
        <v>-1374659</v>
      </c>
      <c r="N166" s="22">
        <v>0</v>
      </c>
      <c r="O166" s="22">
        <v>309356</v>
      </c>
      <c r="P166" s="22">
        <v>0</v>
      </c>
      <c r="Q166" s="22">
        <v>0</v>
      </c>
      <c r="R166" s="22">
        <v>27951296</v>
      </c>
    </row>
    <row r="167" spans="1:18" x14ac:dyDescent="0.35">
      <c r="A167" s="22" t="s">
        <v>114</v>
      </c>
      <c r="B167" s="22" t="s">
        <v>294</v>
      </c>
      <c r="C167" s="22" t="s">
        <v>445</v>
      </c>
      <c r="D167" s="22" t="s">
        <v>446</v>
      </c>
      <c r="E167" s="22">
        <v>85647039</v>
      </c>
      <c r="F167" s="22">
        <v>0</v>
      </c>
      <c r="G167" s="22">
        <v>0</v>
      </c>
      <c r="H167" s="22">
        <v>0</v>
      </c>
      <c r="I167" s="22">
        <v>3891210</v>
      </c>
      <c r="J167" s="22">
        <v>1359856</v>
      </c>
      <c r="K167" s="22">
        <v>0</v>
      </c>
      <c r="L167" s="22">
        <v>-182855</v>
      </c>
      <c r="M167" s="22">
        <v>-3413907</v>
      </c>
      <c r="N167" s="22">
        <v>-1824000</v>
      </c>
      <c r="O167" s="22">
        <v>708806</v>
      </c>
      <c r="P167" s="22">
        <v>1824000</v>
      </c>
      <c r="Q167" s="22">
        <v>0</v>
      </c>
      <c r="R167" s="22">
        <v>88010149</v>
      </c>
    </row>
    <row r="168" spans="1:18" x14ac:dyDescent="0.35">
      <c r="A168" s="22" t="s">
        <v>114</v>
      </c>
      <c r="B168" s="22" t="s">
        <v>294</v>
      </c>
      <c r="C168" s="22" t="s">
        <v>447</v>
      </c>
      <c r="D168" s="22" t="s">
        <v>448</v>
      </c>
      <c r="E168" s="22">
        <v>9848813</v>
      </c>
      <c r="F168" s="22">
        <v>0</v>
      </c>
      <c r="G168" s="22">
        <v>0</v>
      </c>
      <c r="H168" s="22">
        <v>0</v>
      </c>
      <c r="I168" s="22">
        <v>296100</v>
      </c>
      <c r="J168" s="22">
        <v>332738</v>
      </c>
      <c r="K168" s="22">
        <v>0</v>
      </c>
      <c r="L168" s="22">
        <v>0</v>
      </c>
      <c r="M168" s="22">
        <v>-422779</v>
      </c>
      <c r="N168" s="22">
        <v>0</v>
      </c>
      <c r="O168" s="22">
        <v>84934</v>
      </c>
      <c r="P168" s="22">
        <v>0</v>
      </c>
      <c r="Q168" s="22">
        <v>0</v>
      </c>
      <c r="R168" s="22">
        <v>10139806</v>
      </c>
    </row>
    <row r="169" spans="1:18" x14ac:dyDescent="0.35">
      <c r="A169" s="22" t="s">
        <v>114</v>
      </c>
      <c r="B169" s="22" t="s">
        <v>294</v>
      </c>
      <c r="C169" s="22" t="s">
        <v>449</v>
      </c>
      <c r="D169" s="22" t="s">
        <v>450</v>
      </c>
      <c r="E169" s="22">
        <v>21230899</v>
      </c>
      <c r="F169" s="22">
        <v>0</v>
      </c>
      <c r="G169" s="22">
        <v>0</v>
      </c>
      <c r="H169" s="22">
        <v>0</v>
      </c>
      <c r="I169" s="22">
        <v>0</v>
      </c>
      <c r="J169" s="22">
        <v>1818890</v>
      </c>
      <c r="K169" s="22">
        <v>0</v>
      </c>
      <c r="L169" s="22">
        <v>-9363</v>
      </c>
      <c r="M169" s="22">
        <v>-1379291</v>
      </c>
      <c r="N169" s="22">
        <v>0</v>
      </c>
      <c r="O169" s="22">
        <v>491097</v>
      </c>
      <c r="P169" s="22">
        <v>0</v>
      </c>
      <c r="Q169" s="22">
        <v>0</v>
      </c>
      <c r="R169" s="22">
        <v>22152232</v>
      </c>
    </row>
    <row r="170" spans="1:18" x14ac:dyDescent="0.35">
      <c r="A170" s="22" t="s">
        <v>114</v>
      </c>
      <c r="B170" s="22" t="s">
        <v>294</v>
      </c>
      <c r="C170" s="22" t="s">
        <v>451</v>
      </c>
      <c r="D170" s="22" t="s">
        <v>452</v>
      </c>
      <c r="E170" s="22">
        <v>125763523</v>
      </c>
      <c r="F170" s="22">
        <v>0</v>
      </c>
      <c r="G170" s="22">
        <v>0</v>
      </c>
      <c r="H170" s="22">
        <v>0</v>
      </c>
      <c r="I170" s="22">
        <v>1051835</v>
      </c>
      <c r="J170" s="22">
        <v>4548497</v>
      </c>
      <c r="K170" s="22">
        <v>0</v>
      </c>
      <c r="L170" s="22">
        <v>-96544</v>
      </c>
      <c r="M170" s="22">
        <v>-5204480</v>
      </c>
      <c r="N170" s="22">
        <v>0</v>
      </c>
      <c r="O170" s="22">
        <v>2030406</v>
      </c>
      <c r="P170" s="22">
        <v>0</v>
      </c>
      <c r="Q170" s="22">
        <v>0</v>
      </c>
      <c r="R170" s="22">
        <v>128093237</v>
      </c>
    </row>
    <row r="171" spans="1:18" x14ac:dyDescent="0.35">
      <c r="A171" s="22" t="s">
        <v>114</v>
      </c>
      <c r="B171" s="22" t="s">
        <v>294</v>
      </c>
      <c r="C171" s="22" t="s">
        <v>453</v>
      </c>
      <c r="D171" s="22" t="s">
        <v>454</v>
      </c>
      <c r="E171" s="22">
        <v>7620556</v>
      </c>
      <c r="F171" s="22">
        <v>0</v>
      </c>
      <c r="G171" s="22">
        <v>0</v>
      </c>
      <c r="H171" s="22">
        <v>0</v>
      </c>
      <c r="I171" s="22">
        <v>0</v>
      </c>
      <c r="J171" s="22">
        <v>697501</v>
      </c>
      <c r="K171" s="22">
        <v>0</v>
      </c>
      <c r="L171" s="22">
        <v>0</v>
      </c>
      <c r="M171" s="22">
        <v>-466348</v>
      </c>
      <c r="N171" s="22">
        <v>0</v>
      </c>
      <c r="O171" s="22">
        <v>76345</v>
      </c>
      <c r="P171" s="22">
        <v>0</v>
      </c>
      <c r="Q171" s="22">
        <v>0</v>
      </c>
      <c r="R171" s="22">
        <v>7928054</v>
      </c>
    </row>
    <row r="172" spans="1:18" x14ac:dyDescent="0.35">
      <c r="A172" s="22" t="s">
        <v>114</v>
      </c>
      <c r="B172" s="22" t="s">
        <v>294</v>
      </c>
      <c r="C172" s="22" t="s">
        <v>455</v>
      </c>
      <c r="D172" s="22" t="s">
        <v>456</v>
      </c>
      <c r="E172" s="22">
        <v>14978033</v>
      </c>
      <c r="F172" s="22">
        <v>0</v>
      </c>
      <c r="G172" s="22">
        <v>0</v>
      </c>
      <c r="H172" s="22">
        <v>0</v>
      </c>
      <c r="I172" s="22">
        <v>336205</v>
      </c>
      <c r="J172" s="22">
        <v>1318555</v>
      </c>
      <c r="K172" s="22">
        <v>0</v>
      </c>
      <c r="L172" s="22">
        <v>0</v>
      </c>
      <c r="M172" s="22">
        <v>-686594</v>
      </c>
      <c r="N172" s="22">
        <v>0</v>
      </c>
      <c r="O172" s="22">
        <v>60284</v>
      </c>
      <c r="P172" s="22">
        <v>0</v>
      </c>
      <c r="Q172" s="22">
        <v>-44174</v>
      </c>
      <c r="R172" s="22">
        <v>15962309</v>
      </c>
    </row>
    <row r="173" spans="1:18" x14ac:dyDescent="0.35">
      <c r="A173" s="22" t="s">
        <v>114</v>
      </c>
      <c r="B173" s="22" t="s">
        <v>294</v>
      </c>
      <c r="C173" s="22" t="s">
        <v>457</v>
      </c>
      <c r="D173" s="22" t="s">
        <v>458</v>
      </c>
      <c r="E173" s="22">
        <v>57324052</v>
      </c>
      <c r="F173" s="22">
        <v>0</v>
      </c>
      <c r="G173" s="22">
        <v>0</v>
      </c>
      <c r="H173" s="22">
        <v>0</v>
      </c>
      <c r="I173" s="22">
        <v>2445928</v>
      </c>
      <c r="J173" s="22">
        <v>9726391</v>
      </c>
      <c r="K173" s="22">
        <v>0</v>
      </c>
      <c r="L173" s="22">
        <v>0</v>
      </c>
      <c r="M173" s="22">
        <v>-2817608</v>
      </c>
      <c r="N173" s="22">
        <v>1700000</v>
      </c>
      <c r="O173" s="22">
        <v>724293</v>
      </c>
      <c r="P173" s="22">
        <v>-1700000</v>
      </c>
      <c r="Q173" s="22">
        <v>0</v>
      </c>
      <c r="R173" s="22">
        <v>67403056</v>
      </c>
    </row>
    <row r="174" spans="1:18" x14ac:dyDescent="0.35">
      <c r="A174" s="22" t="s">
        <v>114</v>
      </c>
      <c r="B174" s="22" t="s">
        <v>294</v>
      </c>
      <c r="C174" s="22" t="s">
        <v>459</v>
      </c>
      <c r="D174" s="22" t="s">
        <v>460</v>
      </c>
      <c r="E174" s="22">
        <v>5811555</v>
      </c>
      <c r="F174" s="22">
        <v>0</v>
      </c>
      <c r="G174" s="22">
        <v>0</v>
      </c>
      <c r="H174" s="22">
        <v>0</v>
      </c>
      <c r="I174" s="22">
        <v>0</v>
      </c>
      <c r="J174" s="22">
        <v>69343</v>
      </c>
      <c r="K174" s="22">
        <v>0</v>
      </c>
      <c r="L174" s="22">
        <v>-2762</v>
      </c>
      <c r="M174" s="22">
        <v>-265949</v>
      </c>
      <c r="N174" s="22">
        <v>0</v>
      </c>
      <c r="O174" s="22">
        <v>27700</v>
      </c>
      <c r="P174" s="22">
        <v>0</v>
      </c>
      <c r="Q174" s="22">
        <v>0</v>
      </c>
      <c r="R174" s="22">
        <v>5639887</v>
      </c>
    </row>
    <row r="175" spans="1:18" x14ac:dyDescent="0.35">
      <c r="A175" s="22" t="s">
        <v>114</v>
      </c>
      <c r="B175" s="22" t="s">
        <v>294</v>
      </c>
      <c r="C175" s="22" t="s">
        <v>461</v>
      </c>
      <c r="D175" s="22" t="s">
        <v>462</v>
      </c>
      <c r="E175" s="22">
        <v>89880293</v>
      </c>
      <c r="F175" s="22">
        <v>0</v>
      </c>
      <c r="G175" s="22">
        <v>0</v>
      </c>
      <c r="H175" s="22">
        <v>0</v>
      </c>
      <c r="I175" s="22">
        <v>1613157</v>
      </c>
      <c r="J175" s="22">
        <v>723420</v>
      </c>
      <c r="K175" s="22">
        <v>0</v>
      </c>
      <c r="L175" s="22">
        <v>-237886</v>
      </c>
      <c r="M175" s="22">
        <v>-5506234</v>
      </c>
      <c r="N175" s="22">
        <v>0</v>
      </c>
      <c r="O175" s="22">
        <v>478163</v>
      </c>
      <c r="P175" s="22">
        <v>0</v>
      </c>
      <c r="Q175" s="22">
        <v>0</v>
      </c>
      <c r="R175" s="22">
        <v>86950913</v>
      </c>
    </row>
    <row r="176" spans="1:18" x14ac:dyDescent="0.35">
      <c r="A176" s="22" t="s">
        <v>114</v>
      </c>
      <c r="B176" s="22" t="s">
        <v>294</v>
      </c>
      <c r="C176" s="22" t="s">
        <v>463</v>
      </c>
      <c r="D176" s="22" t="s">
        <v>464</v>
      </c>
      <c r="E176" s="22">
        <v>209670457</v>
      </c>
      <c r="F176" s="22">
        <v>0</v>
      </c>
      <c r="G176" s="22">
        <v>0</v>
      </c>
      <c r="H176" s="22">
        <v>0</v>
      </c>
      <c r="I176" s="22">
        <v>4467080</v>
      </c>
      <c r="J176" s="22">
        <v>7309040</v>
      </c>
      <c r="K176" s="22">
        <v>2731962</v>
      </c>
      <c r="L176" s="22">
        <v>-1433041</v>
      </c>
      <c r="M176" s="22">
        <v>-6895648</v>
      </c>
      <c r="N176" s="22">
        <v>73904</v>
      </c>
      <c r="O176" s="22">
        <v>2849858</v>
      </c>
      <c r="P176" s="22">
        <v>-73904</v>
      </c>
      <c r="Q176" s="22">
        <v>0</v>
      </c>
      <c r="R176" s="22">
        <v>218699708</v>
      </c>
    </row>
    <row r="177" spans="1:18" x14ac:dyDescent="0.35">
      <c r="A177" s="22" t="s">
        <v>114</v>
      </c>
      <c r="B177" s="22" t="s">
        <v>294</v>
      </c>
      <c r="C177" s="22" t="s">
        <v>465</v>
      </c>
      <c r="D177" s="22" t="s">
        <v>466</v>
      </c>
      <c r="E177" s="22">
        <v>193452257</v>
      </c>
      <c r="F177" s="22">
        <v>0</v>
      </c>
      <c r="G177" s="22">
        <v>0</v>
      </c>
      <c r="H177" s="22">
        <v>0</v>
      </c>
      <c r="I177" s="22">
        <v>1518649</v>
      </c>
      <c r="J177" s="22">
        <v>14191602</v>
      </c>
      <c r="K177" s="22">
        <v>1522482</v>
      </c>
      <c r="L177" s="22">
        <v>0</v>
      </c>
      <c r="M177" s="22">
        <v>-5618953</v>
      </c>
      <c r="N177" s="22">
        <v>0</v>
      </c>
      <c r="O177" s="22">
        <v>1473781</v>
      </c>
      <c r="P177" s="22">
        <v>0</v>
      </c>
      <c r="Q177" s="22">
        <v>-9601914</v>
      </c>
      <c r="R177" s="22">
        <v>196937904</v>
      </c>
    </row>
    <row r="178" spans="1:18" x14ac:dyDescent="0.35">
      <c r="A178" s="22" t="s">
        <v>114</v>
      </c>
      <c r="B178" s="22" t="s">
        <v>294</v>
      </c>
      <c r="C178" s="22" t="s">
        <v>467</v>
      </c>
      <c r="D178" s="22" t="s">
        <v>468</v>
      </c>
      <c r="E178" s="22">
        <v>36561754</v>
      </c>
      <c r="F178" s="22">
        <v>0</v>
      </c>
      <c r="G178" s="22">
        <v>0</v>
      </c>
      <c r="H178" s="22">
        <v>0</v>
      </c>
      <c r="I178" s="22">
        <v>1956754</v>
      </c>
      <c r="J178" s="22">
        <v>711691</v>
      </c>
      <c r="K178" s="22">
        <v>316600</v>
      </c>
      <c r="L178" s="22">
        <v>-7254</v>
      </c>
      <c r="M178" s="22">
        <v>-1916761</v>
      </c>
      <c r="N178" s="22">
        <v>0</v>
      </c>
      <c r="O178" s="22">
        <v>473781</v>
      </c>
      <c r="P178" s="22">
        <v>0</v>
      </c>
      <c r="Q178" s="22">
        <v>0</v>
      </c>
      <c r="R178" s="22">
        <v>38096565</v>
      </c>
    </row>
    <row r="179" spans="1:18" x14ac:dyDescent="0.35">
      <c r="A179" s="22" t="s">
        <v>114</v>
      </c>
      <c r="B179" s="22" t="s">
        <v>294</v>
      </c>
      <c r="C179" s="22" t="s">
        <v>469</v>
      </c>
      <c r="D179" s="22" t="s">
        <v>470</v>
      </c>
      <c r="E179" s="22">
        <v>19835136</v>
      </c>
      <c r="F179" s="22">
        <v>0</v>
      </c>
      <c r="G179" s="22">
        <v>0</v>
      </c>
      <c r="H179" s="22">
        <v>0</v>
      </c>
      <c r="I179" s="22">
        <v>0</v>
      </c>
      <c r="J179" s="22">
        <v>777903</v>
      </c>
      <c r="K179" s="22">
        <v>0</v>
      </c>
      <c r="L179" s="22">
        <v>-12436</v>
      </c>
      <c r="M179" s="22">
        <v>-1007130</v>
      </c>
      <c r="N179" s="22">
        <v>0</v>
      </c>
      <c r="O179" s="22">
        <v>164737</v>
      </c>
      <c r="P179" s="22">
        <v>0</v>
      </c>
      <c r="Q179" s="22">
        <v>0</v>
      </c>
      <c r="R179" s="22">
        <v>19758210</v>
      </c>
    </row>
    <row r="180" spans="1:18" x14ac:dyDescent="0.35">
      <c r="A180" s="22" t="s">
        <v>114</v>
      </c>
      <c r="B180" s="22" t="s">
        <v>294</v>
      </c>
      <c r="C180" s="22" t="s">
        <v>471</v>
      </c>
      <c r="D180" s="22" t="s">
        <v>472</v>
      </c>
      <c r="E180" s="22">
        <v>175711291</v>
      </c>
      <c r="F180" s="22">
        <v>0</v>
      </c>
      <c r="G180" s="22">
        <v>0</v>
      </c>
      <c r="H180" s="22">
        <v>0</v>
      </c>
      <c r="I180" s="22">
        <v>16189483</v>
      </c>
      <c r="J180" s="22">
        <v>6340937</v>
      </c>
      <c r="K180" s="22">
        <v>0</v>
      </c>
      <c r="L180" s="22">
        <v>-293285</v>
      </c>
      <c r="M180" s="22">
        <v>-8500958</v>
      </c>
      <c r="N180" s="22">
        <v>0</v>
      </c>
      <c r="O180" s="22">
        <v>1603601</v>
      </c>
      <c r="P180" s="22">
        <v>0</v>
      </c>
      <c r="Q180" s="22">
        <v>13866</v>
      </c>
      <c r="R180" s="22">
        <v>191064935</v>
      </c>
    </row>
    <row r="181" spans="1:18" x14ac:dyDescent="0.35">
      <c r="A181" s="22" t="s">
        <v>114</v>
      </c>
      <c r="B181" s="22" t="s">
        <v>294</v>
      </c>
      <c r="C181" s="22" t="s">
        <v>473</v>
      </c>
      <c r="D181" s="22" t="s">
        <v>474</v>
      </c>
      <c r="E181" s="22">
        <v>127383753</v>
      </c>
      <c r="F181" s="22">
        <v>0</v>
      </c>
      <c r="G181" s="22">
        <v>0</v>
      </c>
      <c r="H181" s="22">
        <v>0</v>
      </c>
      <c r="I181" s="22">
        <v>6823543</v>
      </c>
      <c r="J181" s="22">
        <v>444195</v>
      </c>
      <c r="K181" s="22">
        <v>1792218</v>
      </c>
      <c r="L181" s="22">
        <v>-75326</v>
      </c>
      <c r="M181" s="22">
        <v>-5011978</v>
      </c>
      <c r="N181" s="22">
        <v>0</v>
      </c>
      <c r="O181" s="22">
        <v>805453</v>
      </c>
      <c r="P181" s="22">
        <v>0</v>
      </c>
      <c r="Q181" s="22">
        <v>0</v>
      </c>
      <c r="R181" s="22">
        <v>132161858</v>
      </c>
    </row>
    <row r="182" spans="1:18" x14ac:dyDescent="0.35">
      <c r="A182" s="22" t="s">
        <v>114</v>
      </c>
      <c r="B182" s="22" t="s">
        <v>294</v>
      </c>
      <c r="C182" s="22" t="s">
        <v>475</v>
      </c>
      <c r="D182" s="22" t="s">
        <v>476</v>
      </c>
      <c r="E182" s="22">
        <v>13849809</v>
      </c>
      <c r="F182" s="22">
        <v>0</v>
      </c>
      <c r="G182" s="22">
        <v>0</v>
      </c>
      <c r="H182" s="22">
        <v>0</v>
      </c>
      <c r="I182" s="22">
        <v>0</v>
      </c>
      <c r="J182" s="22">
        <v>103175</v>
      </c>
      <c r="K182" s="22">
        <v>0</v>
      </c>
      <c r="L182" s="22">
        <v>0</v>
      </c>
      <c r="M182" s="22">
        <v>-712584</v>
      </c>
      <c r="N182" s="22">
        <v>0</v>
      </c>
      <c r="O182" s="22">
        <v>271211</v>
      </c>
      <c r="P182" s="22">
        <v>0</v>
      </c>
      <c r="Q182" s="22">
        <v>0</v>
      </c>
      <c r="R182" s="22">
        <v>13511611</v>
      </c>
    </row>
    <row r="183" spans="1:18" x14ac:dyDescent="0.35">
      <c r="A183" s="22" t="s">
        <v>114</v>
      </c>
      <c r="B183" s="22" t="s">
        <v>294</v>
      </c>
      <c r="C183" s="22" t="s">
        <v>477</v>
      </c>
      <c r="D183" s="22" t="s">
        <v>478</v>
      </c>
      <c r="E183" s="22">
        <v>33650315</v>
      </c>
      <c r="F183" s="22">
        <v>0</v>
      </c>
      <c r="G183" s="22">
        <v>0</v>
      </c>
      <c r="H183" s="22">
        <v>0</v>
      </c>
      <c r="I183" s="22">
        <v>0</v>
      </c>
      <c r="J183" s="22">
        <v>13913314</v>
      </c>
      <c r="K183" s="22">
        <v>0</v>
      </c>
      <c r="L183" s="22">
        <v>-85527</v>
      </c>
      <c r="M183" s="22">
        <v>-1901588</v>
      </c>
      <c r="N183" s="22">
        <v>0</v>
      </c>
      <c r="O183" s="22">
        <v>510017</v>
      </c>
      <c r="P183" s="22">
        <v>0</v>
      </c>
      <c r="Q183" s="22">
        <v>0</v>
      </c>
      <c r="R183" s="22">
        <v>46086531</v>
      </c>
    </row>
    <row r="184" spans="1:18" x14ac:dyDescent="0.35">
      <c r="A184" s="22" t="s">
        <v>114</v>
      </c>
      <c r="B184" s="22" t="s">
        <v>294</v>
      </c>
      <c r="C184" s="22" t="s">
        <v>479</v>
      </c>
      <c r="D184" s="22" t="s">
        <v>480</v>
      </c>
      <c r="E184" s="22">
        <v>17386733</v>
      </c>
      <c r="F184" s="22">
        <v>0</v>
      </c>
      <c r="G184" s="22">
        <v>0</v>
      </c>
      <c r="H184" s="22">
        <v>0</v>
      </c>
      <c r="I184" s="22">
        <v>0</v>
      </c>
      <c r="J184" s="22">
        <v>994941</v>
      </c>
      <c r="K184" s="22">
        <v>0</v>
      </c>
      <c r="L184" s="22">
        <v>-25687</v>
      </c>
      <c r="M184" s="22">
        <v>-1253307</v>
      </c>
      <c r="N184" s="22">
        <v>0</v>
      </c>
      <c r="O184" s="22">
        <v>283671</v>
      </c>
      <c r="P184" s="22">
        <v>0</v>
      </c>
      <c r="Q184" s="22">
        <v>-1300000</v>
      </c>
      <c r="R184" s="22">
        <v>16086351</v>
      </c>
    </row>
    <row r="185" spans="1:18" x14ac:dyDescent="0.35">
      <c r="A185" s="22" t="s">
        <v>114</v>
      </c>
      <c r="B185" s="22" t="s">
        <v>294</v>
      </c>
      <c r="C185" s="22" t="s">
        <v>481</v>
      </c>
      <c r="D185" s="22" t="s">
        <v>482</v>
      </c>
      <c r="E185" s="22">
        <v>8581317</v>
      </c>
      <c r="F185" s="22">
        <v>0</v>
      </c>
      <c r="G185" s="22">
        <v>0</v>
      </c>
      <c r="H185" s="22">
        <v>0</v>
      </c>
      <c r="I185" s="22">
        <v>73340</v>
      </c>
      <c r="J185" s="22">
        <v>2741331</v>
      </c>
      <c r="K185" s="22">
        <v>0</v>
      </c>
      <c r="L185" s="22">
        <v>-23803</v>
      </c>
      <c r="M185" s="22">
        <v>-437685</v>
      </c>
      <c r="N185" s="22">
        <v>0</v>
      </c>
      <c r="O185" s="22">
        <v>70050</v>
      </c>
      <c r="P185" s="22">
        <v>0</v>
      </c>
      <c r="Q185" s="22">
        <v>0</v>
      </c>
      <c r="R185" s="22">
        <v>11004550</v>
      </c>
    </row>
    <row r="186" spans="1:18" x14ac:dyDescent="0.35">
      <c r="A186" s="22" t="s">
        <v>114</v>
      </c>
      <c r="B186" s="22" t="s">
        <v>294</v>
      </c>
      <c r="C186" s="22" t="s">
        <v>483</v>
      </c>
      <c r="D186" s="22" t="s">
        <v>484</v>
      </c>
      <c r="E186" s="22">
        <v>42396002</v>
      </c>
      <c r="F186" s="22">
        <v>0</v>
      </c>
      <c r="G186" s="22">
        <v>0</v>
      </c>
      <c r="H186" s="22">
        <v>0</v>
      </c>
      <c r="I186" s="22">
        <v>0</v>
      </c>
      <c r="J186" s="22">
        <v>270607</v>
      </c>
      <c r="K186" s="22">
        <v>0</v>
      </c>
      <c r="L186" s="22">
        <v>-12713</v>
      </c>
      <c r="M186" s="22">
        <v>-1597759</v>
      </c>
      <c r="N186" s="22">
        <v>0</v>
      </c>
      <c r="O186" s="22">
        <v>146830</v>
      </c>
      <c r="P186" s="22">
        <v>0</v>
      </c>
      <c r="Q186" s="22">
        <v>0</v>
      </c>
      <c r="R186" s="22">
        <v>41202967</v>
      </c>
    </row>
    <row r="187" spans="1:18" x14ac:dyDescent="0.35">
      <c r="A187" s="22" t="s">
        <v>114</v>
      </c>
      <c r="B187" s="22" t="s">
        <v>294</v>
      </c>
      <c r="C187" s="22" t="s">
        <v>485</v>
      </c>
      <c r="D187" s="22" t="s">
        <v>486</v>
      </c>
      <c r="E187" s="22">
        <v>12719418</v>
      </c>
      <c r="F187" s="22">
        <v>0</v>
      </c>
      <c r="G187" s="22">
        <v>0</v>
      </c>
      <c r="H187" s="22">
        <v>0</v>
      </c>
      <c r="I187" s="22">
        <v>0</v>
      </c>
      <c r="J187" s="22">
        <v>850854</v>
      </c>
      <c r="K187" s="22">
        <v>0</v>
      </c>
      <c r="L187" s="22">
        <v>0</v>
      </c>
      <c r="M187" s="22">
        <v>-567175</v>
      </c>
      <c r="N187" s="22">
        <v>0</v>
      </c>
      <c r="O187" s="22">
        <v>197741</v>
      </c>
      <c r="P187" s="22">
        <v>0</v>
      </c>
      <c r="Q187" s="22">
        <v>0</v>
      </c>
      <c r="R187" s="22">
        <v>13200838</v>
      </c>
    </row>
    <row r="188" spans="1:18" x14ac:dyDescent="0.35">
      <c r="A188" s="22" t="s">
        <v>114</v>
      </c>
      <c r="B188" s="22" t="s">
        <v>294</v>
      </c>
      <c r="C188" s="22" t="s">
        <v>487</v>
      </c>
      <c r="D188" s="22" t="s">
        <v>488</v>
      </c>
      <c r="E188" s="22">
        <v>38386842</v>
      </c>
      <c r="F188" s="22">
        <v>0</v>
      </c>
      <c r="G188" s="22">
        <v>0</v>
      </c>
      <c r="H188" s="22">
        <v>0</v>
      </c>
      <c r="I188" s="22">
        <v>0</v>
      </c>
      <c r="J188" s="22">
        <v>960289</v>
      </c>
      <c r="K188" s="22">
        <v>0</v>
      </c>
      <c r="L188" s="22">
        <v>-99211</v>
      </c>
      <c r="M188" s="22">
        <v>-2231526</v>
      </c>
      <c r="N188" s="22">
        <v>0</v>
      </c>
      <c r="O188" s="22">
        <v>365095</v>
      </c>
      <c r="P188" s="22">
        <v>0</v>
      </c>
      <c r="Q188" s="22">
        <v>0</v>
      </c>
      <c r="R188" s="22">
        <v>37381489</v>
      </c>
    </row>
    <row r="189" spans="1:18" x14ac:dyDescent="0.35">
      <c r="A189" s="22" t="s">
        <v>114</v>
      </c>
      <c r="B189" s="22" t="s">
        <v>294</v>
      </c>
      <c r="C189" s="22" t="s">
        <v>489</v>
      </c>
      <c r="D189" s="22" t="s">
        <v>490</v>
      </c>
      <c r="E189" s="22">
        <v>6585896</v>
      </c>
      <c r="F189" s="22">
        <v>0</v>
      </c>
      <c r="G189" s="22">
        <v>0</v>
      </c>
      <c r="H189" s="22">
        <v>0</v>
      </c>
      <c r="I189" s="22">
        <v>39550</v>
      </c>
      <c r="J189" s="22">
        <v>398573</v>
      </c>
      <c r="K189" s="22">
        <v>0</v>
      </c>
      <c r="L189" s="22">
        <v>-2625</v>
      </c>
      <c r="M189" s="22">
        <v>-454899</v>
      </c>
      <c r="N189" s="22">
        <v>0</v>
      </c>
      <c r="O189" s="22">
        <v>50901</v>
      </c>
      <c r="P189" s="22">
        <v>0</v>
      </c>
      <c r="Q189" s="22">
        <v>0</v>
      </c>
      <c r="R189" s="22">
        <v>6617396</v>
      </c>
    </row>
    <row r="190" spans="1:18" x14ac:dyDescent="0.35">
      <c r="A190" s="22" t="s">
        <v>114</v>
      </c>
      <c r="B190" s="22" t="s">
        <v>294</v>
      </c>
      <c r="C190" s="22" t="s">
        <v>491</v>
      </c>
      <c r="D190" s="22" t="s">
        <v>492</v>
      </c>
      <c r="E190" s="22">
        <v>46381689</v>
      </c>
      <c r="F190" s="22">
        <v>0</v>
      </c>
      <c r="G190" s="22">
        <v>0</v>
      </c>
      <c r="H190" s="22">
        <v>0</v>
      </c>
      <c r="I190" s="22">
        <v>738538</v>
      </c>
      <c r="J190" s="22">
        <v>1980957</v>
      </c>
      <c r="K190" s="22">
        <v>0</v>
      </c>
      <c r="L190" s="22">
        <v>-19732</v>
      </c>
      <c r="M190" s="22">
        <v>-4109601</v>
      </c>
      <c r="N190" s="22">
        <v>0</v>
      </c>
      <c r="O190" s="22">
        <v>598763</v>
      </c>
      <c r="P190" s="22">
        <v>0</v>
      </c>
      <c r="Q190" s="22">
        <v>0</v>
      </c>
      <c r="R190" s="22">
        <v>45570614</v>
      </c>
    </row>
    <row r="191" spans="1:18" x14ac:dyDescent="0.35">
      <c r="A191" s="22" t="s">
        <v>114</v>
      </c>
      <c r="B191" s="22" t="s">
        <v>294</v>
      </c>
      <c r="C191" s="22" t="s">
        <v>493</v>
      </c>
      <c r="D191" s="22" t="s">
        <v>494</v>
      </c>
      <c r="E191" s="22">
        <v>51674720</v>
      </c>
      <c r="F191" s="22">
        <v>0</v>
      </c>
      <c r="G191" s="22">
        <v>0</v>
      </c>
      <c r="H191" s="22">
        <v>0</v>
      </c>
      <c r="I191" s="22">
        <v>6534182</v>
      </c>
      <c r="J191" s="22">
        <v>6114362</v>
      </c>
      <c r="K191" s="22">
        <v>9518</v>
      </c>
      <c r="L191" s="22">
        <v>-21631</v>
      </c>
      <c r="M191" s="22">
        <v>-2588741</v>
      </c>
      <c r="N191" s="22">
        <v>0</v>
      </c>
      <c r="O191" s="22">
        <v>845079</v>
      </c>
      <c r="P191" s="22">
        <v>0</v>
      </c>
      <c r="Q191" s="22">
        <v>0</v>
      </c>
      <c r="R191" s="22">
        <v>62567489</v>
      </c>
    </row>
    <row r="192" spans="1:18" x14ac:dyDescent="0.35">
      <c r="A192" s="22" t="s">
        <v>114</v>
      </c>
      <c r="B192" s="22" t="s">
        <v>294</v>
      </c>
      <c r="C192" s="22" t="s">
        <v>495</v>
      </c>
      <c r="D192" s="22" t="s">
        <v>496</v>
      </c>
      <c r="E192" s="22">
        <v>16965873</v>
      </c>
      <c r="F192" s="22">
        <v>0</v>
      </c>
      <c r="G192" s="22">
        <v>0</v>
      </c>
      <c r="H192" s="22">
        <v>0</v>
      </c>
      <c r="I192" s="22">
        <v>0</v>
      </c>
      <c r="J192" s="22">
        <v>1279489</v>
      </c>
      <c r="K192" s="22">
        <v>0</v>
      </c>
      <c r="L192" s="22">
        <v>0</v>
      </c>
      <c r="M192" s="22">
        <v>-906554</v>
      </c>
      <c r="N192" s="22">
        <v>0</v>
      </c>
      <c r="O192" s="22">
        <v>297498</v>
      </c>
      <c r="P192" s="22">
        <v>0</v>
      </c>
      <c r="Q192" s="22">
        <v>0</v>
      </c>
      <c r="R192" s="22">
        <v>17636306</v>
      </c>
    </row>
    <row r="193" spans="1:18" x14ac:dyDescent="0.35">
      <c r="A193" s="22" t="s">
        <v>114</v>
      </c>
      <c r="B193" s="22" t="s">
        <v>294</v>
      </c>
      <c r="C193" s="22" t="s">
        <v>497</v>
      </c>
      <c r="D193" s="22" t="s">
        <v>498</v>
      </c>
      <c r="E193" s="22">
        <v>18393486</v>
      </c>
      <c r="F193" s="22">
        <v>0</v>
      </c>
      <c r="G193" s="22">
        <v>0</v>
      </c>
      <c r="H193" s="22">
        <v>0</v>
      </c>
      <c r="I193" s="22">
        <v>775374</v>
      </c>
      <c r="J193" s="22">
        <v>4940931</v>
      </c>
      <c r="K193" s="22">
        <v>0</v>
      </c>
      <c r="L193" s="22">
        <v>-78750</v>
      </c>
      <c r="M193" s="22">
        <v>-1010030</v>
      </c>
      <c r="N193" s="22">
        <v>0</v>
      </c>
      <c r="O193" s="22">
        <v>163220</v>
      </c>
      <c r="P193" s="22">
        <v>0</v>
      </c>
      <c r="Q193" s="22">
        <v>-29290</v>
      </c>
      <c r="R193" s="22">
        <v>23154941</v>
      </c>
    </row>
    <row r="194" spans="1:18" x14ac:dyDescent="0.35">
      <c r="A194" s="22" t="s">
        <v>114</v>
      </c>
      <c r="B194" s="22" t="s">
        <v>294</v>
      </c>
      <c r="C194" s="22" t="s">
        <v>499</v>
      </c>
      <c r="D194" s="22" t="s">
        <v>500</v>
      </c>
      <c r="E194" s="22">
        <v>76047566</v>
      </c>
      <c r="F194" s="22">
        <v>0</v>
      </c>
      <c r="G194" s="22">
        <v>0</v>
      </c>
      <c r="H194" s="22">
        <v>0</v>
      </c>
      <c r="I194" s="22">
        <v>354613</v>
      </c>
      <c r="J194" s="22">
        <v>2036809</v>
      </c>
      <c r="K194" s="22">
        <v>0</v>
      </c>
      <c r="L194" s="22">
        <v>-61656</v>
      </c>
      <c r="M194" s="22">
        <v>-2447903</v>
      </c>
      <c r="N194" s="22">
        <v>0</v>
      </c>
      <c r="O194" s="22">
        <v>500000</v>
      </c>
      <c r="P194" s="22">
        <v>0</v>
      </c>
      <c r="Q194" s="22">
        <v>0</v>
      </c>
      <c r="R194" s="22">
        <v>76429429</v>
      </c>
    </row>
    <row r="195" spans="1:18" x14ac:dyDescent="0.35">
      <c r="A195" s="22" t="s">
        <v>114</v>
      </c>
      <c r="B195" s="22" t="s">
        <v>294</v>
      </c>
      <c r="C195" s="22" t="s">
        <v>501</v>
      </c>
      <c r="D195" s="22" t="s">
        <v>502</v>
      </c>
      <c r="E195" s="22">
        <v>35070500</v>
      </c>
      <c r="F195" s="22">
        <v>0</v>
      </c>
      <c r="G195" s="22">
        <v>0</v>
      </c>
      <c r="H195" s="22">
        <v>0</v>
      </c>
      <c r="I195" s="22">
        <v>8405</v>
      </c>
      <c r="J195" s="22">
        <v>11748</v>
      </c>
      <c r="K195" s="22">
        <v>1299119</v>
      </c>
      <c r="L195" s="22">
        <v>-90130</v>
      </c>
      <c r="M195" s="22">
        <v>-725460</v>
      </c>
      <c r="N195" s="22">
        <v>0</v>
      </c>
      <c r="O195" s="22">
        <v>119398</v>
      </c>
      <c r="P195" s="22">
        <v>0</v>
      </c>
      <c r="Q195" s="22">
        <v>-1503173</v>
      </c>
      <c r="R195" s="22">
        <v>34190407</v>
      </c>
    </row>
    <row r="196" spans="1:18" x14ac:dyDescent="0.35">
      <c r="A196" s="22" t="s">
        <v>114</v>
      </c>
      <c r="B196" s="22" t="s">
        <v>294</v>
      </c>
      <c r="C196" s="22" t="s">
        <v>503</v>
      </c>
      <c r="D196" s="22" t="s">
        <v>504</v>
      </c>
      <c r="E196" s="22">
        <v>43272251</v>
      </c>
      <c r="F196" s="22">
        <v>0</v>
      </c>
      <c r="G196" s="22">
        <v>0</v>
      </c>
      <c r="H196" s="22">
        <v>0</v>
      </c>
      <c r="I196" s="22">
        <v>1017612</v>
      </c>
      <c r="J196" s="22">
        <v>2027224</v>
      </c>
      <c r="K196" s="22">
        <v>0</v>
      </c>
      <c r="L196" s="22">
        <v>-55447</v>
      </c>
      <c r="M196" s="22">
        <v>-2815539</v>
      </c>
      <c r="N196" s="22">
        <v>1712968</v>
      </c>
      <c r="O196" s="22">
        <v>986498</v>
      </c>
      <c r="P196" s="22">
        <v>-1712968</v>
      </c>
      <c r="Q196" s="22">
        <v>0</v>
      </c>
      <c r="R196" s="22">
        <v>44432599</v>
      </c>
    </row>
    <row r="197" spans="1:18" x14ac:dyDescent="0.35">
      <c r="A197" s="22" t="s">
        <v>114</v>
      </c>
      <c r="B197" s="22" t="s">
        <v>294</v>
      </c>
      <c r="C197" s="22" t="s">
        <v>505</v>
      </c>
      <c r="D197" s="22" t="s">
        <v>506</v>
      </c>
      <c r="E197" s="22">
        <v>138420725</v>
      </c>
      <c r="F197" s="22">
        <v>0</v>
      </c>
      <c r="G197" s="22">
        <v>0</v>
      </c>
      <c r="H197" s="22">
        <v>0</v>
      </c>
      <c r="I197" s="22">
        <v>3974730</v>
      </c>
      <c r="J197" s="22">
        <v>162838</v>
      </c>
      <c r="K197" s="22">
        <v>1027415</v>
      </c>
      <c r="L197" s="22">
        <v>-160455</v>
      </c>
      <c r="M197" s="22">
        <v>-6456872</v>
      </c>
      <c r="N197" s="22">
        <v>0</v>
      </c>
      <c r="O197" s="22">
        <v>1281845</v>
      </c>
      <c r="P197" s="22">
        <v>0</v>
      </c>
      <c r="Q197" s="22">
        <v>0</v>
      </c>
      <c r="R197" s="22">
        <v>138250226</v>
      </c>
    </row>
    <row r="198" spans="1:18" x14ac:dyDescent="0.35">
      <c r="A198" s="22" t="s">
        <v>114</v>
      </c>
      <c r="B198" s="22" t="s">
        <v>507</v>
      </c>
      <c r="C198" s="22" t="s">
        <v>508</v>
      </c>
      <c r="D198" s="22" t="s">
        <v>509</v>
      </c>
      <c r="E198" s="22">
        <v>5596116</v>
      </c>
      <c r="F198" s="22">
        <v>0</v>
      </c>
      <c r="G198" s="22">
        <v>0</v>
      </c>
      <c r="H198" s="22">
        <v>0</v>
      </c>
      <c r="I198" s="22">
        <v>0</v>
      </c>
      <c r="J198" s="22">
        <v>1054314</v>
      </c>
      <c r="K198" s="22">
        <v>0</v>
      </c>
      <c r="L198" s="22">
        <v>-55096</v>
      </c>
      <c r="M198" s="22">
        <v>-338352</v>
      </c>
      <c r="N198" s="22">
        <v>0</v>
      </c>
      <c r="O198" s="22">
        <v>12000</v>
      </c>
      <c r="P198" s="22">
        <v>0</v>
      </c>
      <c r="Q198" s="22">
        <v>-2000000</v>
      </c>
      <c r="R198" s="22">
        <v>4268982</v>
      </c>
    </row>
    <row r="199" spans="1:18" x14ac:dyDescent="0.35">
      <c r="A199" s="22" t="s">
        <v>114</v>
      </c>
      <c r="B199" s="22" t="s">
        <v>507</v>
      </c>
      <c r="C199" s="22" t="s">
        <v>510</v>
      </c>
      <c r="D199" s="22" t="s">
        <v>511</v>
      </c>
      <c r="E199" s="22">
        <v>6190609</v>
      </c>
      <c r="F199" s="22">
        <v>0</v>
      </c>
      <c r="G199" s="22">
        <v>0</v>
      </c>
      <c r="H199" s="22">
        <v>0</v>
      </c>
      <c r="I199" s="22">
        <v>100000</v>
      </c>
      <c r="J199" s="22">
        <v>789729</v>
      </c>
      <c r="K199" s="22">
        <v>0</v>
      </c>
      <c r="L199" s="22">
        <v>-53130</v>
      </c>
      <c r="M199" s="22">
        <v>-322529</v>
      </c>
      <c r="N199" s="22">
        <v>0</v>
      </c>
      <c r="O199" s="22">
        <v>0</v>
      </c>
      <c r="P199" s="22">
        <v>0</v>
      </c>
      <c r="Q199" s="22">
        <v>2656</v>
      </c>
      <c r="R199" s="22">
        <v>6707335</v>
      </c>
    </row>
    <row r="200" spans="1:18" x14ac:dyDescent="0.35">
      <c r="A200" s="22" t="s">
        <v>114</v>
      </c>
      <c r="B200" s="22" t="s">
        <v>507</v>
      </c>
      <c r="C200" s="22" t="s">
        <v>512</v>
      </c>
      <c r="D200" s="22" t="s">
        <v>513</v>
      </c>
      <c r="E200" s="22">
        <v>7993133</v>
      </c>
      <c r="F200" s="22">
        <v>0</v>
      </c>
      <c r="G200" s="22">
        <v>0</v>
      </c>
      <c r="H200" s="22">
        <v>0</v>
      </c>
      <c r="I200" s="22">
        <v>0</v>
      </c>
      <c r="J200" s="22">
        <v>424409</v>
      </c>
      <c r="K200" s="22">
        <v>0</v>
      </c>
      <c r="L200" s="22">
        <v>-18401</v>
      </c>
      <c r="M200" s="22">
        <v>-403995</v>
      </c>
      <c r="N200" s="22">
        <v>0</v>
      </c>
      <c r="O200" s="22">
        <v>133663</v>
      </c>
      <c r="P200" s="22">
        <v>0</v>
      </c>
      <c r="Q200" s="22">
        <v>0</v>
      </c>
      <c r="R200" s="22">
        <v>8128809</v>
      </c>
    </row>
    <row r="201" spans="1:18" x14ac:dyDescent="0.35">
      <c r="A201" s="22" t="s">
        <v>114</v>
      </c>
      <c r="B201" s="22" t="s">
        <v>507</v>
      </c>
      <c r="C201" s="22" t="s">
        <v>514</v>
      </c>
      <c r="D201" s="22" t="s">
        <v>515</v>
      </c>
      <c r="E201" s="22">
        <v>4468690</v>
      </c>
      <c r="F201" s="22">
        <v>0</v>
      </c>
      <c r="G201" s="22">
        <v>0</v>
      </c>
      <c r="H201" s="22">
        <v>0</v>
      </c>
      <c r="I201" s="22">
        <v>0</v>
      </c>
      <c r="J201" s="22">
        <v>190556</v>
      </c>
      <c r="K201" s="22">
        <v>0</v>
      </c>
      <c r="L201" s="22">
        <v>0</v>
      </c>
      <c r="M201" s="22">
        <v>-207213</v>
      </c>
      <c r="N201" s="22">
        <v>0</v>
      </c>
      <c r="O201" s="22">
        <v>7880</v>
      </c>
      <c r="P201" s="22">
        <v>0</v>
      </c>
      <c r="Q201" s="22">
        <v>0</v>
      </c>
      <c r="R201" s="22">
        <v>4459913</v>
      </c>
    </row>
    <row r="202" spans="1:18" x14ac:dyDescent="0.35">
      <c r="A202" s="22" t="s">
        <v>114</v>
      </c>
      <c r="B202" s="22" t="s">
        <v>507</v>
      </c>
      <c r="C202" s="22" t="s">
        <v>516</v>
      </c>
      <c r="D202" s="22" t="s">
        <v>517</v>
      </c>
      <c r="E202" s="22">
        <v>2366967</v>
      </c>
      <c r="F202" s="22">
        <v>0</v>
      </c>
      <c r="G202" s="22">
        <v>0</v>
      </c>
      <c r="H202" s="22">
        <v>0</v>
      </c>
      <c r="I202" s="22">
        <v>0</v>
      </c>
      <c r="J202" s="22">
        <v>385781</v>
      </c>
      <c r="K202" s="22">
        <v>0</v>
      </c>
      <c r="L202" s="22">
        <v>0</v>
      </c>
      <c r="M202" s="22">
        <v>-100480</v>
      </c>
      <c r="N202" s="22">
        <v>0</v>
      </c>
      <c r="O202" s="22">
        <v>0</v>
      </c>
      <c r="P202" s="22">
        <v>0</v>
      </c>
      <c r="Q202" s="22">
        <v>0</v>
      </c>
      <c r="R202" s="22">
        <v>2652268</v>
      </c>
    </row>
    <row r="203" spans="1:18" x14ac:dyDescent="0.35">
      <c r="A203" s="22" t="s">
        <v>114</v>
      </c>
      <c r="B203" s="22" t="s">
        <v>507</v>
      </c>
      <c r="C203" s="22" t="s">
        <v>518</v>
      </c>
      <c r="D203" s="22" t="s">
        <v>519</v>
      </c>
      <c r="E203" s="22">
        <v>5405258</v>
      </c>
      <c r="F203" s="22">
        <v>0</v>
      </c>
      <c r="G203" s="22">
        <v>0</v>
      </c>
      <c r="H203" s="22">
        <v>0</v>
      </c>
      <c r="I203" s="22">
        <v>0</v>
      </c>
      <c r="J203" s="22">
        <v>324350</v>
      </c>
      <c r="K203" s="22">
        <v>0</v>
      </c>
      <c r="L203" s="22">
        <v>-5000</v>
      </c>
      <c r="M203" s="22">
        <v>-201525</v>
      </c>
      <c r="N203" s="22">
        <v>0</v>
      </c>
      <c r="O203" s="22">
        <v>0</v>
      </c>
      <c r="P203" s="22">
        <v>0</v>
      </c>
      <c r="Q203" s="22">
        <v>0</v>
      </c>
      <c r="R203" s="22">
        <v>5523083</v>
      </c>
    </row>
    <row r="204" spans="1:18" x14ac:dyDescent="0.35">
      <c r="A204" s="22" t="s">
        <v>114</v>
      </c>
      <c r="B204" s="22" t="s">
        <v>507</v>
      </c>
      <c r="C204" s="22" t="s">
        <v>520</v>
      </c>
      <c r="D204" s="22" t="s">
        <v>521</v>
      </c>
      <c r="E204" s="22">
        <v>8691543</v>
      </c>
      <c r="F204" s="22">
        <v>0</v>
      </c>
      <c r="G204" s="22">
        <v>0</v>
      </c>
      <c r="H204" s="22">
        <v>0</v>
      </c>
      <c r="I204" s="22">
        <v>0</v>
      </c>
      <c r="J204" s="22">
        <v>264840</v>
      </c>
      <c r="K204" s="22">
        <v>0</v>
      </c>
      <c r="L204" s="22">
        <v>-50062</v>
      </c>
      <c r="M204" s="22">
        <v>-323485</v>
      </c>
      <c r="N204" s="22">
        <v>0</v>
      </c>
      <c r="O204" s="22">
        <v>23271</v>
      </c>
      <c r="P204" s="22">
        <v>0</v>
      </c>
      <c r="Q204" s="22">
        <v>0</v>
      </c>
      <c r="R204" s="22">
        <v>8606107</v>
      </c>
    </row>
    <row r="205" spans="1:18" x14ac:dyDescent="0.35">
      <c r="A205" s="22" t="s">
        <v>114</v>
      </c>
      <c r="B205" s="22" t="s">
        <v>507</v>
      </c>
      <c r="C205" s="22" t="s">
        <v>522</v>
      </c>
      <c r="D205" s="22" t="s">
        <v>523</v>
      </c>
      <c r="E205" s="22">
        <v>2816432</v>
      </c>
      <c r="F205" s="22">
        <v>0</v>
      </c>
      <c r="G205" s="22">
        <v>0</v>
      </c>
      <c r="H205" s="22">
        <v>0</v>
      </c>
      <c r="I205" s="22">
        <v>0</v>
      </c>
      <c r="J205" s="22">
        <v>101535</v>
      </c>
      <c r="K205" s="22">
        <v>0</v>
      </c>
      <c r="L205" s="22">
        <v>0</v>
      </c>
      <c r="M205" s="22">
        <v>-135179</v>
      </c>
      <c r="N205" s="22">
        <v>0</v>
      </c>
      <c r="O205" s="22">
        <v>10841</v>
      </c>
      <c r="P205" s="22">
        <v>0</v>
      </c>
      <c r="Q205" s="22">
        <v>0</v>
      </c>
      <c r="R205" s="22">
        <v>2793629</v>
      </c>
    </row>
    <row r="206" spans="1:18" x14ac:dyDescent="0.35">
      <c r="A206" s="22" t="s">
        <v>114</v>
      </c>
      <c r="B206" s="22" t="s">
        <v>507</v>
      </c>
      <c r="C206" s="22" t="s">
        <v>524</v>
      </c>
      <c r="D206" s="22" t="s">
        <v>525</v>
      </c>
      <c r="E206" s="22">
        <v>4225728</v>
      </c>
      <c r="F206" s="22">
        <v>0</v>
      </c>
      <c r="G206" s="22">
        <v>0</v>
      </c>
      <c r="H206" s="22">
        <v>0</v>
      </c>
      <c r="I206" s="22">
        <v>0</v>
      </c>
      <c r="J206" s="22">
        <v>145272</v>
      </c>
      <c r="K206" s="22">
        <v>0</v>
      </c>
      <c r="L206" s="22">
        <v>0</v>
      </c>
      <c r="M206" s="22">
        <v>-149109</v>
      </c>
      <c r="N206" s="22">
        <v>0</v>
      </c>
      <c r="O206" s="22">
        <v>0</v>
      </c>
      <c r="P206" s="22">
        <v>0</v>
      </c>
      <c r="Q206" s="22">
        <v>0</v>
      </c>
      <c r="R206" s="22">
        <v>4221891</v>
      </c>
    </row>
    <row r="207" spans="1:18" x14ac:dyDescent="0.35">
      <c r="A207" s="22" t="s">
        <v>114</v>
      </c>
      <c r="B207" s="22" t="s">
        <v>507</v>
      </c>
      <c r="C207" s="22" t="s">
        <v>526</v>
      </c>
      <c r="D207" s="22" t="s">
        <v>527</v>
      </c>
      <c r="E207" s="22">
        <v>9356038</v>
      </c>
      <c r="F207" s="22">
        <v>0</v>
      </c>
      <c r="G207" s="22">
        <v>0</v>
      </c>
      <c r="H207" s="22">
        <v>0</v>
      </c>
      <c r="I207" s="22">
        <v>0</v>
      </c>
      <c r="J207" s="22">
        <v>887168</v>
      </c>
      <c r="K207" s="22">
        <v>0</v>
      </c>
      <c r="L207" s="22">
        <v>-8053</v>
      </c>
      <c r="M207" s="22">
        <v>-471851</v>
      </c>
      <c r="N207" s="22">
        <v>769112</v>
      </c>
      <c r="O207" s="22">
        <v>37722</v>
      </c>
      <c r="P207" s="22">
        <v>-769112</v>
      </c>
      <c r="Q207" s="22">
        <v>0</v>
      </c>
      <c r="R207" s="22">
        <v>9801024</v>
      </c>
    </row>
    <row r="208" spans="1:18" x14ac:dyDescent="0.35">
      <c r="A208" s="22" t="s">
        <v>114</v>
      </c>
      <c r="B208" s="22" t="s">
        <v>507</v>
      </c>
      <c r="C208" s="22" t="s">
        <v>528</v>
      </c>
      <c r="D208" s="22" t="s">
        <v>529</v>
      </c>
      <c r="E208" s="22">
        <v>2824637</v>
      </c>
      <c r="F208" s="22">
        <v>0</v>
      </c>
      <c r="G208" s="22">
        <v>0</v>
      </c>
      <c r="H208" s="22">
        <v>0</v>
      </c>
      <c r="I208" s="22">
        <v>0</v>
      </c>
      <c r="J208" s="22">
        <v>10789</v>
      </c>
      <c r="K208" s="22">
        <v>0</v>
      </c>
      <c r="L208" s="22">
        <v>0</v>
      </c>
      <c r="M208" s="22">
        <v>-157529</v>
      </c>
      <c r="N208" s="22">
        <v>0</v>
      </c>
      <c r="O208" s="22">
        <v>0</v>
      </c>
      <c r="P208" s="22">
        <v>0</v>
      </c>
      <c r="Q208" s="22">
        <v>0</v>
      </c>
      <c r="R208" s="22">
        <v>2677897</v>
      </c>
    </row>
    <row r="209" spans="1:18" x14ac:dyDescent="0.35">
      <c r="A209" s="22" t="s">
        <v>114</v>
      </c>
      <c r="B209" s="22" t="s">
        <v>507</v>
      </c>
      <c r="C209" s="22" t="s">
        <v>530</v>
      </c>
      <c r="D209" s="22" t="s">
        <v>531</v>
      </c>
      <c r="E209" s="22">
        <v>2794103</v>
      </c>
      <c r="F209" s="22">
        <v>0</v>
      </c>
      <c r="G209" s="22">
        <v>0</v>
      </c>
      <c r="H209" s="22">
        <v>0</v>
      </c>
      <c r="I209" s="22">
        <v>0</v>
      </c>
      <c r="J209" s="22">
        <v>37768</v>
      </c>
      <c r="K209" s="22">
        <v>0</v>
      </c>
      <c r="L209" s="22">
        <v>0</v>
      </c>
      <c r="M209" s="22">
        <v>-143449</v>
      </c>
      <c r="N209" s="22">
        <v>0</v>
      </c>
      <c r="O209" s="22">
        <v>0</v>
      </c>
      <c r="P209" s="22">
        <v>0</v>
      </c>
      <c r="Q209" s="22">
        <v>0</v>
      </c>
      <c r="R209" s="22">
        <v>2688422</v>
      </c>
    </row>
    <row r="210" spans="1:18" x14ac:dyDescent="0.35">
      <c r="A210" s="22" t="s">
        <v>114</v>
      </c>
      <c r="B210" s="22" t="s">
        <v>507</v>
      </c>
      <c r="C210" s="22" t="s">
        <v>532</v>
      </c>
      <c r="D210" s="22" t="s">
        <v>533</v>
      </c>
      <c r="E210" s="22">
        <v>5082398</v>
      </c>
      <c r="F210" s="22">
        <v>0</v>
      </c>
      <c r="G210" s="22">
        <v>0</v>
      </c>
      <c r="H210" s="22">
        <v>0</v>
      </c>
      <c r="I210" s="22">
        <v>0</v>
      </c>
      <c r="J210" s="22">
        <v>107163</v>
      </c>
      <c r="K210" s="22">
        <v>0</v>
      </c>
      <c r="L210" s="22">
        <v>0</v>
      </c>
      <c r="M210" s="22">
        <v>-214520</v>
      </c>
      <c r="N210" s="22">
        <v>0</v>
      </c>
      <c r="O210" s="22">
        <v>2980</v>
      </c>
      <c r="P210" s="22">
        <v>0</v>
      </c>
      <c r="Q210" s="22">
        <v>0</v>
      </c>
      <c r="R210" s="22">
        <v>4978021</v>
      </c>
    </row>
    <row r="211" spans="1:18" x14ac:dyDescent="0.35">
      <c r="A211" s="22" t="s">
        <v>114</v>
      </c>
      <c r="B211" s="22" t="s">
        <v>507</v>
      </c>
      <c r="C211" s="22" t="s">
        <v>534</v>
      </c>
      <c r="D211" s="22" t="s">
        <v>535</v>
      </c>
      <c r="E211" s="22">
        <v>9899298</v>
      </c>
      <c r="F211" s="22">
        <v>0</v>
      </c>
      <c r="G211" s="22">
        <v>0</v>
      </c>
      <c r="H211" s="22">
        <v>0</v>
      </c>
      <c r="I211" s="22">
        <v>131790</v>
      </c>
      <c r="J211" s="22">
        <v>1414379</v>
      </c>
      <c r="K211" s="22">
        <v>0</v>
      </c>
      <c r="L211" s="22">
        <v>-202500</v>
      </c>
      <c r="M211" s="22">
        <v>-563388</v>
      </c>
      <c r="N211" s="22">
        <v>0</v>
      </c>
      <c r="O211" s="22">
        <v>82548</v>
      </c>
      <c r="P211" s="22">
        <v>0</v>
      </c>
      <c r="Q211" s="22">
        <v>0</v>
      </c>
      <c r="R211" s="22">
        <v>10762127</v>
      </c>
    </row>
    <row r="212" spans="1:18" x14ac:dyDescent="0.35">
      <c r="A212" s="22" t="s">
        <v>114</v>
      </c>
      <c r="B212" s="22" t="s">
        <v>507</v>
      </c>
      <c r="C212" s="22" t="s">
        <v>536</v>
      </c>
      <c r="D212" s="22" t="s">
        <v>537</v>
      </c>
      <c r="E212" s="22">
        <v>5895254</v>
      </c>
      <c r="F212" s="22">
        <v>0</v>
      </c>
      <c r="G212" s="22">
        <v>0</v>
      </c>
      <c r="H212" s="22">
        <v>0</v>
      </c>
      <c r="I212" s="22">
        <v>345000</v>
      </c>
      <c r="J212" s="22">
        <v>1908436</v>
      </c>
      <c r="K212" s="22">
        <v>0</v>
      </c>
      <c r="L212" s="22">
        <v>0</v>
      </c>
      <c r="M212" s="22">
        <v>-270294</v>
      </c>
      <c r="N212" s="22">
        <v>0</v>
      </c>
      <c r="O212" s="22">
        <v>3018</v>
      </c>
      <c r="P212" s="22">
        <v>0</v>
      </c>
      <c r="Q212" s="22">
        <v>0</v>
      </c>
      <c r="R212" s="22">
        <v>7881414</v>
      </c>
    </row>
    <row r="213" spans="1:18" x14ac:dyDescent="0.35">
      <c r="A213" s="22" t="s">
        <v>114</v>
      </c>
      <c r="B213" s="22" t="s">
        <v>507</v>
      </c>
      <c r="C213" s="22" t="s">
        <v>538</v>
      </c>
      <c r="D213" s="22" t="s">
        <v>539</v>
      </c>
      <c r="E213" s="22">
        <v>5315019</v>
      </c>
      <c r="F213" s="22">
        <v>0</v>
      </c>
      <c r="G213" s="22">
        <v>0</v>
      </c>
      <c r="H213" s="22">
        <v>0</v>
      </c>
      <c r="I213" s="22">
        <v>0</v>
      </c>
      <c r="J213" s="22">
        <v>253575</v>
      </c>
      <c r="K213" s="22">
        <v>0</v>
      </c>
      <c r="L213" s="22">
        <v>-11366</v>
      </c>
      <c r="M213" s="22">
        <v>-246019</v>
      </c>
      <c r="N213" s="22">
        <v>0</v>
      </c>
      <c r="O213" s="22">
        <v>75570</v>
      </c>
      <c r="P213" s="22">
        <v>0</v>
      </c>
      <c r="Q213" s="22">
        <v>0</v>
      </c>
      <c r="R213" s="22">
        <v>5386779</v>
      </c>
    </row>
    <row r="214" spans="1:18" x14ac:dyDescent="0.35">
      <c r="A214" s="22" t="s">
        <v>114</v>
      </c>
      <c r="B214" s="22" t="s">
        <v>507</v>
      </c>
      <c r="C214" s="22" t="s">
        <v>540</v>
      </c>
      <c r="D214" s="22" t="s">
        <v>541</v>
      </c>
      <c r="E214" s="22">
        <v>3167724</v>
      </c>
      <c r="F214" s="22">
        <v>0</v>
      </c>
      <c r="G214" s="22">
        <v>0</v>
      </c>
      <c r="H214" s="22">
        <v>0</v>
      </c>
      <c r="I214" s="22">
        <v>0</v>
      </c>
      <c r="J214" s="22">
        <v>693681</v>
      </c>
      <c r="K214" s="22">
        <v>0</v>
      </c>
      <c r="L214" s="22">
        <v>-44613</v>
      </c>
      <c r="M214" s="22">
        <v>-163011</v>
      </c>
      <c r="N214" s="22">
        <v>0</v>
      </c>
      <c r="O214" s="22">
        <v>0</v>
      </c>
      <c r="P214" s="22">
        <v>0</v>
      </c>
      <c r="Q214" s="22">
        <v>0</v>
      </c>
      <c r="R214" s="22">
        <v>3653781</v>
      </c>
    </row>
    <row r="215" spans="1:18" x14ac:dyDescent="0.35">
      <c r="A215" s="22" t="s">
        <v>114</v>
      </c>
      <c r="B215" s="22" t="s">
        <v>507</v>
      </c>
      <c r="C215" s="22" t="s">
        <v>542</v>
      </c>
      <c r="D215" s="22" t="s">
        <v>543</v>
      </c>
      <c r="E215" s="22">
        <v>7343975</v>
      </c>
      <c r="F215" s="22">
        <v>0</v>
      </c>
      <c r="G215" s="22">
        <v>0</v>
      </c>
      <c r="H215" s="22">
        <v>0</v>
      </c>
      <c r="I215" s="22">
        <v>0</v>
      </c>
      <c r="J215" s="22">
        <v>1058954</v>
      </c>
      <c r="K215" s="22">
        <v>0</v>
      </c>
      <c r="L215" s="22">
        <v>0</v>
      </c>
      <c r="M215" s="22">
        <v>-596658</v>
      </c>
      <c r="N215" s="22">
        <v>0</v>
      </c>
      <c r="O215" s="22">
        <v>39210</v>
      </c>
      <c r="P215" s="22">
        <v>0</v>
      </c>
      <c r="Q215" s="22">
        <v>0</v>
      </c>
      <c r="R215" s="22">
        <v>7845481</v>
      </c>
    </row>
    <row r="216" spans="1:18" x14ac:dyDescent="0.35">
      <c r="A216" s="22" t="s">
        <v>114</v>
      </c>
      <c r="B216" s="22" t="s">
        <v>507</v>
      </c>
      <c r="C216" s="22" t="s">
        <v>544</v>
      </c>
      <c r="D216" s="22" t="s">
        <v>545</v>
      </c>
      <c r="E216" s="22">
        <v>6144411</v>
      </c>
      <c r="F216" s="22">
        <v>0</v>
      </c>
      <c r="G216" s="22">
        <v>0</v>
      </c>
      <c r="H216" s="22">
        <v>0</v>
      </c>
      <c r="I216" s="22">
        <v>0</v>
      </c>
      <c r="J216" s="22">
        <v>139604</v>
      </c>
      <c r="K216" s="22">
        <v>0</v>
      </c>
      <c r="L216" s="22">
        <v>0</v>
      </c>
      <c r="M216" s="22">
        <v>-205438</v>
      </c>
      <c r="N216" s="22">
        <v>0</v>
      </c>
      <c r="O216" s="22">
        <v>0</v>
      </c>
      <c r="P216" s="22">
        <v>0</v>
      </c>
      <c r="Q216" s="22">
        <v>0</v>
      </c>
      <c r="R216" s="22">
        <v>6078577</v>
      </c>
    </row>
    <row r="217" spans="1:18" x14ac:dyDescent="0.35">
      <c r="A217" s="22" t="s">
        <v>114</v>
      </c>
      <c r="B217" s="22" t="s">
        <v>507</v>
      </c>
      <c r="C217" s="22" t="s">
        <v>546</v>
      </c>
      <c r="D217" s="22" t="s">
        <v>547</v>
      </c>
      <c r="E217" s="22">
        <v>4534961</v>
      </c>
      <c r="F217" s="22">
        <v>0</v>
      </c>
      <c r="G217" s="22">
        <v>0</v>
      </c>
      <c r="H217" s="22">
        <v>0</v>
      </c>
      <c r="I217" s="22">
        <v>0</v>
      </c>
      <c r="J217" s="22">
        <v>85902</v>
      </c>
      <c r="K217" s="22">
        <v>0</v>
      </c>
      <c r="L217" s="22">
        <v>0</v>
      </c>
      <c r="M217" s="22">
        <v>-212862</v>
      </c>
      <c r="N217" s="22">
        <v>0</v>
      </c>
      <c r="O217" s="22">
        <v>20018</v>
      </c>
      <c r="P217" s="22">
        <v>0</v>
      </c>
      <c r="Q217" s="22">
        <v>0</v>
      </c>
      <c r="R217" s="22">
        <v>4428019</v>
      </c>
    </row>
    <row r="218" spans="1:18" x14ac:dyDescent="0.35">
      <c r="A218" s="22" t="s">
        <v>114</v>
      </c>
      <c r="B218" s="22" t="s">
        <v>507</v>
      </c>
      <c r="C218" s="22" t="s">
        <v>548</v>
      </c>
      <c r="D218" s="22" t="s">
        <v>549</v>
      </c>
      <c r="E218" s="22">
        <v>3834533</v>
      </c>
      <c r="F218" s="22">
        <v>0</v>
      </c>
      <c r="G218" s="22">
        <v>0</v>
      </c>
      <c r="H218" s="22">
        <v>0</v>
      </c>
      <c r="I218" s="22">
        <v>0</v>
      </c>
      <c r="J218" s="22">
        <v>80817</v>
      </c>
      <c r="K218" s="22">
        <v>0</v>
      </c>
      <c r="L218" s="22">
        <v>0</v>
      </c>
      <c r="M218" s="22">
        <v>-194852</v>
      </c>
      <c r="N218" s="22">
        <v>0</v>
      </c>
      <c r="O218" s="22">
        <v>39038</v>
      </c>
      <c r="P218" s="22">
        <v>0</v>
      </c>
      <c r="Q218" s="22">
        <v>0</v>
      </c>
      <c r="R218" s="22">
        <v>3759536</v>
      </c>
    </row>
    <row r="219" spans="1:18" x14ac:dyDescent="0.35">
      <c r="A219" s="22" t="s">
        <v>114</v>
      </c>
      <c r="B219" s="22" t="s">
        <v>507</v>
      </c>
      <c r="C219" s="22" t="s">
        <v>550</v>
      </c>
      <c r="D219" s="22" t="s">
        <v>551</v>
      </c>
      <c r="E219" s="22">
        <v>5421661</v>
      </c>
      <c r="F219" s="22">
        <v>0</v>
      </c>
      <c r="G219" s="22">
        <v>0</v>
      </c>
      <c r="H219" s="22">
        <v>0</v>
      </c>
      <c r="I219" s="22">
        <v>0</v>
      </c>
      <c r="J219" s="22">
        <v>61667</v>
      </c>
      <c r="K219" s="22">
        <v>0</v>
      </c>
      <c r="L219" s="22">
        <v>0</v>
      </c>
      <c r="M219" s="22">
        <v>-352321</v>
      </c>
      <c r="N219" s="22">
        <v>0</v>
      </c>
      <c r="O219" s="22">
        <v>9208</v>
      </c>
      <c r="P219" s="22">
        <v>0</v>
      </c>
      <c r="Q219" s="22">
        <v>0</v>
      </c>
      <c r="R219" s="22">
        <v>5140215</v>
      </c>
    </row>
    <row r="220" spans="1:18" x14ac:dyDescent="0.35">
      <c r="A220" s="22" t="s">
        <v>114</v>
      </c>
      <c r="B220" s="22" t="s">
        <v>507</v>
      </c>
      <c r="C220" s="22" t="s">
        <v>552</v>
      </c>
      <c r="D220" s="22" t="s">
        <v>553</v>
      </c>
      <c r="E220" s="22">
        <v>3190427</v>
      </c>
      <c r="F220" s="22">
        <v>0</v>
      </c>
      <c r="G220" s="22">
        <v>0</v>
      </c>
      <c r="H220" s="22">
        <v>0</v>
      </c>
      <c r="I220" s="22">
        <v>300000</v>
      </c>
      <c r="J220" s="22">
        <v>535937</v>
      </c>
      <c r="K220" s="22">
        <v>0</v>
      </c>
      <c r="L220" s="22">
        <v>-7837</v>
      </c>
      <c r="M220" s="22">
        <v>-180565</v>
      </c>
      <c r="N220" s="22">
        <v>0</v>
      </c>
      <c r="O220" s="22">
        <v>0</v>
      </c>
      <c r="P220" s="22">
        <v>0</v>
      </c>
      <c r="Q220" s="22">
        <v>0</v>
      </c>
      <c r="R220" s="22">
        <v>3837962</v>
      </c>
    </row>
    <row r="221" spans="1:18" x14ac:dyDescent="0.35">
      <c r="A221" s="22" t="s">
        <v>114</v>
      </c>
      <c r="B221" s="22" t="s">
        <v>507</v>
      </c>
      <c r="C221" s="22" t="s">
        <v>554</v>
      </c>
      <c r="D221" s="22" t="s">
        <v>555</v>
      </c>
      <c r="E221" s="22">
        <v>19009592</v>
      </c>
      <c r="F221" s="22">
        <v>0</v>
      </c>
      <c r="G221" s="22">
        <v>0</v>
      </c>
      <c r="H221" s="22">
        <v>0</v>
      </c>
      <c r="I221" s="22">
        <v>0</v>
      </c>
      <c r="J221" s="22">
        <v>330650</v>
      </c>
      <c r="K221" s="22">
        <v>0</v>
      </c>
      <c r="L221" s="22">
        <v>0</v>
      </c>
      <c r="M221" s="22">
        <v>-610206</v>
      </c>
      <c r="N221" s="22">
        <v>0</v>
      </c>
      <c r="O221" s="22">
        <v>329093</v>
      </c>
      <c r="P221" s="22">
        <v>0</v>
      </c>
      <c r="Q221" s="22">
        <v>0</v>
      </c>
      <c r="R221" s="22">
        <v>19059129</v>
      </c>
    </row>
    <row r="222" spans="1:18" x14ac:dyDescent="0.35">
      <c r="A222" s="22" t="s">
        <v>114</v>
      </c>
      <c r="B222" s="22" t="s">
        <v>507</v>
      </c>
      <c r="C222" s="22" t="s">
        <v>556</v>
      </c>
      <c r="D222" s="22" t="s">
        <v>557</v>
      </c>
      <c r="E222" s="22">
        <v>6469920</v>
      </c>
      <c r="F222" s="22">
        <v>0</v>
      </c>
      <c r="G222" s="22">
        <v>0</v>
      </c>
      <c r="H222" s="22">
        <v>0</v>
      </c>
      <c r="I222" s="22">
        <v>0</v>
      </c>
      <c r="J222" s="22">
        <v>123153</v>
      </c>
      <c r="K222" s="22">
        <v>0</v>
      </c>
      <c r="L222" s="22">
        <v>0</v>
      </c>
      <c r="M222" s="22">
        <v>-307455</v>
      </c>
      <c r="N222" s="22">
        <v>0</v>
      </c>
      <c r="O222" s="22">
        <v>0</v>
      </c>
      <c r="P222" s="22">
        <v>0</v>
      </c>
      <c r="Q222" s="22">
        <v>0</v>
      </c>
      <c r="R222" s="22">
        <v>6285618</v>
      </c>
    </row>
    <row r="223" spans="1:18" x14ac:dyDescent="0.35">
      <c r="A223" s="22" t="s">
        <v>114</v>
      </c>
      <c r="B223" s="22" t="s">
        <v>507</v>
      </c>
      <c r="C223" s="22" t="s">
        <v>558</v>
      </c>
      <c r="D223" s="22" t="s">
        <v>559</v>
      </c>
      <c r="E223" s="22">
        <v>2806682</v>
      </c>
      <c r="F223" s="22">
        <v>0</v>
      </c>
      <c r="G223" s="22">
        <v>0</v>
      </c>
      <c r="H223" s="22"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v>-148315</v>
      </c>
      <c r="N223" s="22">
        <v>0</v>
      </c>
      <c r="O223" s="22">
        <v>0</v>
      </c>
      <c r="P223" s="22">
        <v>0</v>
      </c>
      <c r="Q223" s="22">
        <v>0</v>
      </c>
      <c r="R223" s="22">
        <v>2658367</v>
      </c>
    </row>
    <row r="224" spans="1:18" x14ac:dyDescent="0.35">
      <c r="A224" s="22" t="s">
        <v>114</v>
      </c>
      <c r="B224" s="22" t="s">
        <v>507</v>
      </c>
      <c r="C224" s="22" t="s">
        <v>560</v>
      </c>
      <c r="D224" s="22" t="s">
        <v>561</v>
      </c>
      <c r="E224" s="22">
        <v>5436611</v>
      </c>
      <c r="F224" s="22">
        <v>0</v>
      </c>
      <c r="G224" s="22">
        <v>0</v>
      </c>
      <c r="H224" s="22">
        <v>0</v>
      </c>
      <c r="I224" s="22">
        <v>0</v>
      </c>
      <c r="J224" s="22">
        <v>325365</v>
      </c>
      <c r="K224" s="22">
        <v>12786</v>
      </c>
      <c r="L224" s="22">
        <v>0</v>
      </c>
      <c r="M224" s="22">
        <v>-192074</v>
      </c>
      <c r="N224" s="22">
        <v>-300000</v>
      </c>
      <c r="O224" s="22">
        <v>42908</v>
      </c>
      <c r="P224" s="22">
        <v>300000</v>
      </c>
      <c r="Q224" s="22">
        <v>0</v>
      </c>
      <c r="R224" s="22">
        <v>5625596</v>
      </c>
    </row>
    <row r="225" spans="1:18" x14ac:dyDescent="0.35">
      <c r="A225" s="22" t="s">
        <v>114</v>
      </c>
      <c r="B225" s="22" t="s">
        <v>507</v>
      </c>
      <c r="C225" s="22" t="s">
        <v>562</v>
      </c>
      <c r="D225" s="22" t="s">
        <v>563</v>
      </c>
      <c r="E225" s="22">
        <v>3100300</v>
      </c>
      <c r="F225" s="22">
        <v>0</v>
      </c>
      <c r="G225" s="22">
        <v>0</v>
      </c>
      <c r="H225" s="22">
        <v>0</v>
      </c>
      <c r="I225" s="22">
        <v>0</v>
      </c>
      <c r="J225" s="22">
        <v>84208</v>
      </c>
      <c r="K225" s="22">
        <v>0</v>
      </c>
      <c r="L225" s="22">
        <v>0</v>
      </c>
      <c r="M225" s="22">
        <v>-140587</v>
      </c>
      <c r="N225" s="22">
        <v>0</v>
      </c>
      <c r="O225" s="22">
        <v>0</v>
      </c>
      <c r="P225" s="22">
        <v>0</v>
      </c>
      <c r="Q225" s="22">
        <v>0</v>
      </c>
      <c r="R225" s="22">
        <v>3043921</v>
      </c>
    </row>
    <row r="226" spans="1:18" x14ac:dyDescent="0.35">
      <c r="A226" s="22" t="s">
        <v>114</v>
      </c>
      <c r="B226" s="22" t="s">
        <v>507</v>
      </c>
      <c r="C226" s="22" t="s">
        <v>564</v>
      </c>
      <c r="D226" s="22" t="s">
        <v>565</v>
      </c>
      <c r="E226" s="22">
        <v>8235443</v>
      </c>
      <c r="F226" s="22">
        <v>0</v>
      </c>
      <c r="G226" s="22">
        <v>0</v>
      </c>
      <c r="H226" s="22">
        <v>0</v>
      </c>
      <c r="I226" s="22">
        <v>81352</v>
      </c>
      <c r="J226" s="22">
        <v>378199</v>
      </c>
      <c r="K226" s="22">
        <v>0</v>
      </c>
      <c r="L226" s="22">
        <v>-57015</v>
      </c>
      <c r="M226" s="22">
        <v>-400413</v>
      </c>
      <c r="N226" s="22">
        <v>795000</v>
      </c>
      <c r="O226" s="22">
        <v>0</v>
      </c>
      <c r="P226" s="22">
        <v>-795000</v>
      </c>
      <c r="Q226" s="22">
        <v>0</v>
      </c>
      <c r="R226" s="22">
        <v>8237566</v>
      </c>
    </row>
    <row r="227" spans="1:18" x14ac:dyDescent="0.35">
      <c r="A227" s="22" t="s">
        <v>114</v>
      </c>
      <c r="B227" s="22" t="s">
        <v>507</v>
      </c>
      <c r="C227" s="22" t="s">
        <v>566</v>
      </c>
      <c r="D227" s="22" t="s">
        <v>567</v>
      </c>
      <c r="E227" s="22">
        <v>1710715</v>
      </c>
      <c r="F227" s="22">
        <v>0</v>
      </c>
      <c r="G227" s="22">
        <v>0</v>
      </c>
      <c r="H227" s="22">
        <v>0</v>
      </c>
      <c r="I227" s="22">
        <v>0</v>
      </c>
      <c r="J227" s="22">
        <v>320407</v>
      </c>
      <c r="K227" s="22">
        <v>0</v>
      </c>
      <c r="L227" s="22">
        <v>0</v>
      </c>
      <c r="M227" s="22">
        <v>-80143</v>
      </c>
      <c r="N227" s="22">
        <v>0</v>
      </c>
      <c r="O227" s="22">
        <v>0</v>
      </c>
      <c r="P227" s="22">
        <v>0</v>
      </c>
      <c r="Q227" s="22">
        <v>0</v>
      </c>
      <c r="R227" s="22">
        <v>1950979</v>
      </c>
    </row>
    <row r="228" spans="1:18" x14ac:dyDescent="0.35">
      <c r="A228" s="22" t="s">
        <v>114</v>
      </c>
      <c r="B228" s="22" t="s">
        <v>507</v>
      </c>
      <c r="C228" s="22" t="s">
        <v>568</v>
      </c>
      <c r="D228" s="22" t="s">
        <v>569</v>
      </c>
      <c r="E228" s="22">
        <v>3943692</v>
      </c>
      <c r="F228" s="22">
        <v>0</v>
      </c>
      <c r="G228" s="22">
        <v>0</v>
      </c>
      <c r="H228" s="22"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v>-231054</v>
      </c>
      <c r="N228" s="22">
        <v>0</v>
      </c>
      <c r="O228" s="22">
        <v>0</v>
      </c>
      <c r="P228" s="22">
        <v>0</v>
      </c>
      <c r="Q228" s="22">
        <v>0</v>
      </c>
      <c r="R228" s="22">
        <v>3712638</v>
      </c>
    </row>
    <row r="229" spans="1:18" x14ac:dyDescent="0.35">
      <c r="A229" s="22" t="s">
        <v>114</v>
      </c>
      <c r="B229" s="22" t="s">
        <v>507</v>
      </c>
      <c r="C229" s="22" t="s">
        <v>570</v>
      </c>
      <c r="D229" s="22" t="s">
        <v>571</v>
      </c>
      <c r="E229" s="22">
        <v>15775688</v>
      </c>
      <c r="F229" s="22">
        <v>0</v>
      </c>
      <c r="G229" s="22">
        <v>0</v>
      </c>
      <c r="H229" s="22">
        <v>0</v>
      </c>
      <c r="I229" s="22">
        <v>281025</v>
      </c>
      <c r="J229" s="22">
        <v>623609</v>
      </c>
      <c r="K229" s="22">
        <v>0</v>
      </c>
      <c r="L229" s="22">
        <v>-145579</v>
      </c>
      <c r="M229" s="22">
        <v>-614406</v>
      </c>
      <c r="N229" s="22">
        <v>0</v>
      </c>
      <c r="O229" s="22">
        <v>0</v>
      </c>
      <c r="P229" s="22">
        <v>0</v>
      </c>
      <c r="Q229" s="22">
        <v>0</v>
      </c>
      <c r="R229" s="22">
        <v>15920337</v>
      </c>
    </row>
    <row r="230" spans="1:18" x14ac:dyDescent="0.35">
      <c r="A230" s="22" t="s">
        <v>114</v>
      </c>
      <c r="B230" s="22" t="s">
        <v>507</v>
      </c>
      <c r="C230" s="22" t="s">
        <v>572</v>
      </c>
      <c r="D230" s="22" t="s">
        <v>573</v>
      </c>
      <c r="E230" s="22">
        <v>2933089</v>
      </c>
      <c r="F230" s="22">
        <v>0</v>
      </c>
      <c r="G230" s="22">
        <v>0</v>
      </c>
      <c r="H230" s="22">
        <v>0</v>
      </c>
      <c r="I230" s="22">
        <v>0</v>
      </c>
      <c r="J230" s="22">
        <v>318149</v>
      </c>
      <c r="K230" s="22">
        <v>0</v>
      </c>
      <c r="L230" s="22">
        <v>0</v>
      </c>
      <c r="M230" s="22">
        <v>-133314</v>
      </c>
      <c r="N230" s="22">
        <v>0</v>
      </c>
      <c r="O230" s="22">
        <v>0</v>
      </c>
      <c r="P230" s="22">
        <v>0</v>
      </c>
      <c r="Q230" s="22">
        <v>0</v>
      </c>
      <c r="R230" s="22">
        <v>3117924</v>
      </c>
    </row>
    <row r="231" spans="1:18" x14ac:dyDescent="0.35">
      <c r="A231" s="22" t="s">
        <v>114</v>
      </c>
      <c r="B231" s="22" t="s">
        <v>507</v>
      </c>
      <c r="C231" s="22" t="s">
        <v>574</v>
      </c>
      <c r="D231" s="22" t="s">
        <v>575</v>
      </c>
      <c r="E231" s="22">
        <v>4190306</v>
      </c>
      <c r="F231" s="22">
        <v>0</v>
      </c>
      <c r="G231" s="22">
        <v>0</v>
      </c>
      <c r="H231" s="22">
        <v>0</v>
      </c>
      <c r="I231" s="22">
        <v>0</v>
      </c>
      <c r="J231" s="22">
        <v>425316</v>
      </c>
      <c r="K231" s="22">
        <v>0</v>
      </c>
      <c r="L231" s="22">
        <v>0</v>
      </c>
      <c r="M231" s="22">
        <v>-308677</v>
      </c>
      <c r="N231" s="22">
        <v>0</v>
      </c>
      <c r="O231" s="22">
        <v>0</v>
      </c>
      <c r="P231" s="22">
        <v>0</v>
      </c>
      <c r="Q231" s="22">
        <v>0</v>
      </c>
      <c r="R231" s="22">
        <v>4306945</v>
      </c>
    </row>
    <row r="232" spans="1:18" x14ac:dyDescent="0.35">
      <c r="A232" s="22" t="s">
        <v>114</v>
      </c>
      <c r="B232" s="22" t="s">
        <v>507</v>
      </c>
      <c r="C232" s="22" t="s">
        <v>576</v>
      </c>
      <c r="D232" s="22" t="s">
        <v>577</v>
      </c>
      <c r="E232" s="22">
        <v>5538228</v>
      </c>
      <c r="F232" s="22">
        <v>0</v>
      </c>
      <c r="G232" s="22">
        <v>0</v>
      </c>
      <c r="H232" s="22">
        <v>0</v>
      </c>
      <c r="I232" s="22">
        <v>41994</v>
      </c>
      <c r="J232" s="22">
        <v>0</v>
      </c>
      <c r="K232" s="22">
        <v>0</v>
      </c>
      <c r="L232" s="22">
        <v>0</v>
      </c>
      <c r="M232" s="22">
        <v>-225215</v>
      </c>
      <c r="N232" s="22">
        <v>0</v>
      </c>
      <c r="O232" s="22">
        <v>10000</v>
      </c>
      <c r="P232" s="22">
        <v>0</v>
      </c>
      <c r="Q232" s="22">
        <v>0</v>
      </c>
      <c r="R232" s="22">
        <v>5365007</v>
      </c>
    </row>
    <row r="233" spans="1:18" x14ac:dyDescent="0.35">
      <c r="A233" s="22" t="s">
        <v>114</v>
      </c>
      <c r="B233" s="22" t="s">
        <v>507</v>
      </c>
      <c r="C233" s="22" t="s">
        <v>578</v>
      </c>
      <c r="D233" s="22" t="s">
        <v>579</v>
      </c>
      <c r="E233" s="22">
        <v>2495423</v>
      </c>
      <c r="F233" s="22">
        <v>0</v>
      </c>
      <c r="G233" s="22">
        <v>0</v>
      </c>
      <c r="H233" s="22">
        <v>0</v>
      </c>
      <c r="I233" s="22">
        <v>0</v>
      </c>
      <c r="J233" s="22">
        <v>98636</v>
      </c>
      <c r="K233" s="22">
        <v>0</v>
      </c>
      <c r="L233" s="22">
        <v>-71047</v>
      </c>
      <c r="M233" s="22">
        <v>-111926</v>
      </c>
      <c r="N233" s="22">
        <v>0</v>
      </c>
      <c r="O233" s="22">
        <v>0</v>
      </c>
      <c r="P233" s="22">
        <v>0</v>
      </c>
      <c r="Q233" s="22">
        <v>0</v>
      </c>
      <c r="R233" s="22">
        <v>2411086</v>
      </c>
    </row>
    <row r="234" spans="1:18" x14ac:dyDescent="0.35">
      <c r="A234" s="22" t="s">
        <v>114</v>
      </c>
      <c r="B234" s="22" t="s">
        <v>507</v>
      </c>
      <c r="C234" s="22" t="s">
        <v>580</v>
      </c>
      <c r="D234" s="22" t="s">
        <v>581</v>
      </c>
      <c r="E234" s="22">
        <v>3930346</v>
      </c>
      <c r="F234" s="22">
        <v>0</v>
      </c>
      <c r="G234" s="22">
        <v>0</v>
      </c>
      <c r="H234" s="22">
        <v>0</v>
      </c>
      <c r="I234" s="22">
        <v>0</v>
      </c>
      <c r="J234" s="22">
        <v>626100</v>
      </c>
      <c r="K234" s="22">
        <v>0</v>
      </c>
      <c r="L234" s="22">
        <v>-6630</v>
      </c>
      <c r="M234" s="22">
        <v>-148876</v>
      </c>
      <c r="N234" s="22">
        <v>0</v>
      </c>
      <c r="O234" s="22">
        <v>0</v>
      </c>
      <c r="P234" s="22">
        <v>0</v>
      </c>
      <c r="Q234" s="22">
        <v>0</v>
      </c>
      <c r="R234" s="22">
        <v>4400940</v>
      </c>
    </row>
    <row r="235" spans="1:18" x14ac:dyDescent="0.35">
      <c r="A235" s="22" t="s">
        <v>114</v>
      </c>
      <c r="B235" s="22" t="s">
        <v>507</v>
      </c>
      <c r="C235" s="22" t="s">
        <v>582</v>
      </c>
      <c r="D235" s="22" t="s">
        <v>583</v>
      </c>
      <c r="E235" s="22">
        <v>16608098</v>
      </c>
      <c r="F235" s="22">
        <v>0</v>
      </c>
      <c r="G235" s="22">
        <v>0</v>
      </c>
      <c r="H235" s="22">
        <v>0</v>
      </c>
      <c r="I235" s="22">
        <v>0</v>
      </c>
      <c r="J235" s="22">
        <v>658086</v>
      </c>
      <c r="K235" s="22">
        <v>0</v>
      </c>
      <c r="L235" s="22">
        <v>0</v>
      </c>
      <c r="M235" s="22">
        <v>-461510</v>
      </c>
      <c r="N235" s="22">
        <v>0</v>
      </c>
      <c r="O235" s="22">
        <v>30563</v>
      </c>
      <c r="P235" s="22">
        <v>0</v>
      </c>
      <c r="Q235" s="22">
        <v>0</v>
      </c>
      <c r="R235" s="22">
        <v>16835237</v>
      </c>
    </row>
    <row r="236" spans="1:18" x14ac:dyDescent="0.35">
      <c r="A236" s="22" t="s">
        <v>114</v>
      </c>
      <c r="B236" s="22" t="s">
        <v>507</v>
      </c>
      <c r="C236" s="22" t="s">
        <v>584</v>
      </c>
      <c r="D236" s="22" t="s">
        <v>585</v>
      </c>
      <c r="E236" s="22">
        <v>13632530</v>
      </c>
      <c r="F236" s="22">
        <v>0</v>
      </c>
      <c r="G236" s="22">
        <v>0</v>
      </c>
      <c r="H236" s="22">
        <v>0</v>
      </c>
      <c r="I236" s="22">
        <v>335294</v>
      </c>
      <c r="J236" s="22">
        <v>1046912</v>
      </c>
      <c r="K236" s="22">
        <v>0</v>
      </c>
      <c r="L236" s="22">
        <v>0</v>
      </c>
      <c r="M236" s="22">
        <v>-595517</v>
      </c>
      <c r="N236" s="22">
        <v>0</v>
      </c>
      <c r="O236" s="22">
        <v>132226</v>
      </c>
      <c r="P236" s="22">
        <v>0</v>
      </c>
      <c r="Q236" s="22">
        <v>-453806</v>
      </c>
      <c r="R236" s="22">
        <v>14097639</v>
      </c>
    </row>
    <row r="237" spans="1:18" x14ac:dyDescent="0.35">
      <c r="A237" s="22" t="s">
        <v>114</v>
      </c>
      <c r="B237" s="22" t="s">
        <v>507</v>
      </c>
      <c r="C237" s="22" t="s">
        <v>586</v>
      </c>
      <c r="D237" s="22" t="s">
        <v>587</v>
      </c>
      <c r="E237" s="22">
        <v>4357833</v>
      </c>
      <c r="F237" s="22">
        <v>0</v>
      </c>
      <c r="G237" s="22">
        <v>0</v>
      </c>
      <c r="H237" s="22">
        <v>0</v>
      </c>
      <c r="I237" s="22">
        <v>0</v>
      </c>
      <c r="J237" s="22">
        <v>12628</v>
      </c>
      <c r="K237" s="22">
        <v>0</v>
      </c>
      <c r="L237" s="22">
        <v>0</v>
      </c>
      <c r="M237" s="22">
        <v>-235775</v>
      </c>
      <c r="N237" s="22">
        <v>0</v>
      </c>
      <c r="O237" s="22">
        <v>21062</v>
      </c>
      <c r="P237" s="22">
        <v>0</v>
      </c>
      <c r="Q237" s="22">
        <v>0</v>
      </c>
      <c r="R237" s="22">
        <v>4155748</v>
      </c>
    </row>
    <row r="238" spans="1:18" x14ac:dyDescent="0.35">
      <c r="A238" s="22" t="s">
        <v>114</v>
      </c>
      <c r="B238" s="22" t="s">
        <v>507</v>
      </c>
      <c r="C238" s="22" t="s">
        <v>588</v>
      </c>
      <c r="D238" s="22" t="s">
        <v>589</v>
      </c>
      <c r="E238" s="22">
        <v>7948853</v>
      </c>
      <c r="F238" s="22">
        <v>0</v>
      </c>
      <c r="G238" s="22">
        <v>0</v>
      </c>
      <c r="H238" s="22">
        <v>0</v>
      </c>
      <c r="I238" s="22">
        <v>0</v>
      </c>
      <c r="J238" s="22">
        <v>701016</v>
      </c>
      <c r="K238" s="22">
        <v>0</v>
      </c>
      <c r="L238" s="22">
        <v>0</v>
      </c>
      <c r="M238" s="22">
        <v>-378891</v>
      </c>
      <c r="N238" s="22">
        <v>0</v>
      </c>
      <c r="O238" s="22">
        <v>0</v>
      </c>
      <c r="P238" s="22">
        <v>0</v>
      </c>
      <c r="Q238" s="22">
        <v>0</v>
      </c>
      <c r="R238" s="22">
        <v>8270978</v>
      </c>
    </row>
    <row r="239" spans="1:18" x14ac:dyDescent="0.35">
      <c r="A239" s="22" t="s">
        <v>114</v>
      </c>
      <c r="B239" s="22" t="s">
        <v>507</v>
      </c>
      <c r="C239" s="22" t="s">
        <v>590</v>
      </c>
      <c r="D239" s="22" t="s">
        <v>591</v>
      </c>
      <c r="E239" s="22">
        <v>3276957</v>
      </c>
      <c r="F239" s="22">
        <v>0</v>
      </c>
      <c r="G239" s="22">
        <v>0</v>
      </c>
      <c r="H239" s="22">
        <v>0</v>
      </c>
      <c r="I239" s="22">
        <v>0</v>
      </c>
      <c r="J239" s="22">
        <v>296438</v>
      </c>
      <c r="K239" s="22">
        <v>0</v>
      </c>
      <c r="L239" s="22">
        <v>0</v>
      </c>
      <c r="M239" s="22">
        <v>-180763</v>
      </c>
      <c r="N239" s="22">
        <v>0</v>
      </c>
      <c r="O239" s="22">
        <v>0</v>
      </c>
      <c r="P239" s="22">
        <v>0</v>
      </c>
      <c r="Q239" s="22">
        <v>0</v>
      </c>
      <c r="R239" s="22">
        <v>3392632</v>
      </c>
    </row>
    <row r="240" spans="1:18" x14ac:dyDescent="0.35">
      <c r="A240" s="22" t="s">
        <v>114</v>
      </c>
      <c r="B240" s="22" t="s">
        <v>507</v>
      </c>
      <c r="C240" s="22" t="s">
        <v>592</v>
      </c>
      <c r="D240" s="22" t="s">
        <v>593</v>
      </c>
      <c r="E240" s="22">
        <v>1955374</v>
      </c>
      <c r="F240" s="22">
        <v>0</v>
      </c>
      <c r="G240" s="22">
        <v>0</v>
      </c>
      <c r="H240" s="22">
        <v>0</v>
      </c>
      <c r="I240" s="22">
        <v>0</v>
      </c>
      <c r="J240" s="22">
        <v>431924</v>
      </c>
      <c r="K240" s="22">
        <v>0</v>
      </c>
      <c r="L240" s="22">
        <v>0</v>
      </c>
      <c r="M240" s="22">
        <v>-175198</v>
      </c>
      <c r="N240" s="22">
        <v>0</v>
      </c>
      <c r="O240" s="22">
        <v>0</v>
      </c>
      <c r="P240" s="22">
        <v>0</v>
      </c>
      <c r="Q240" s="22">
        <v>0</v>
      </c>
      <c r="R240" s="22">
        <v>2212100</v>
      </c>
    </row>
    <row r="241" spans="1:18" x14ac:dyDescent="0.35">
      <c r="A241" s="22" t="s">
        <v>114</v>
      </c>
      <c r="B241" s="22" t="s">
        <v>507</v>
      </c>
      <c r="C241" s="22" t="s">
        <v>594</v>
      </c>
      <c r="D241" s="22" t="s">
        <v>595</v>
      </c>
      <c r="E241" s="22">
        <v>4075470</v>
      </c>
      <c r="F241" s="22">
        <v>0</v>
      </c>
      <c r="G241" s="22">
        <v>0</v>
      </c>
      <c r="H241" s="22">
        <v>0</v>
      </c>
      <c r="I241" s="22">
        <v>0</v>
      </c>
      <c r="J241" s="22">
        <v>746117</v>
      </c>
      <c r="K241" s="22">
        <v>0</v>
      </c>
      <c r="L241" s="22">
        <v>0</v>
      </c>
      <c r="M241" s="22">
        <v>-224824</v>
      </c>
      <c r="N241" s="22">
        <v>0</v>
      </c>
      <c r="O241" s="22">
        <v>90775</v>
      </c>
      <c r="P241" s="22">
        <v>0</v>
      </c>
      <c r="Q241" s="22">
        <v>0</v>
      </c>
      <c r="R241" s="22">
        <v>4687538</v>
      </c>
    </row>
    <row r="242" spans="1:18" x14ac:dyDescent="0.35">
      <c r="A242" s="22" t="s">
        <v>114</v>
      </c>
      <c r="B242" s="22" t="s">
        <v>507</v>
      </c>
      <c r="C242" s="22" t="s">
        <v>596</v>
      </c>
      <c r="D242" s="22" t="s">
        <v>597</v>
      </c>
      <c r="E242" s="22">
        <v>2183535</v>
      </c>
      <c r="F242" s="22">
        <v>0</v>
      </c>
      <c r="G242" s="22">
        <v>0</v>
      </c>
      <c r="H242" s="22">
        <v>0</v>
      </c>
      <c r="I242" s="22">
        <v>0</v>
      </c>
      <c r="J242" s="22">
        <v>103331</v>
      </c>
      <c r="K242" s="22">
        <v>0</v>
      </c>
      <c r="L242" s="22">
        <v>0</v>
      </c>
      <c r="M242" s="22">
        <v>-92639</v>
      </c>
      <c r="N242" s="22">
        <v>0</v>
      </c>
      <c r="O242" s="22">
        <v>0</v>
      </c>
      <c r="P242" s="22">
        <v>0</v>
      </c>
      <c r="Q242" s="22">
        <v>0</v>
      </c>
      <c r="R242" s="22">
        <v>2194227</v>
      </c>
    </row>
    <row r="243" spans="1:18" x14ac:dyDescent="0.35">
      <c r="A243" s="22" t="s">
        <v>114</v>
      </c>
      <c r="B243" s="22" t="s">
        <v>507</v>
      </c>
      <c r="C243" s="22" t="s">
        <v>598</v>
      </c>
      <c r="D243" s="22" t="s">
        <v>599</v>
      </c>
      <c r="E243" s="22">
        <v>3419046</v>
      </c>
      <c r="F243" s="22">
        <v>0</v>
      </c>
      <c r="G243" s="22">
        <v>0</v>
      </c>
      <c r="H243" s="22">
        <v>0</v>
      </c>
      <c r="I243" s="22">
        <v>138931</v>
      </c>
      <c r="J243" s="22">
        <v>492946</v>
      </c>
      <c r="K243" s="22">
        <v>0</v>
      </c>
      <c r="L243" s="22">
        <v>0</v>
      </c>
      <c r="M243" s="22">
        <v>-110560</v>
      </c>
      <c r="N243" s="22">
        <v>0</v>
      </c>
      <c r="O243" s="22">
        <v>0</v>
      </c>
      <c r="P243" s="22">
        <v>0</v>
      </c>
      <c r="Q243" s="22">
        <v>0</v>
      </c>
      <c r="R243" s="22">
        <v>3940363</v>
      </c>
    </row>
    <row r="244" spans="1:18" x14ac:dyDescent="0.35">
      <c r="A244" s="22" t="s">
        <v>114</v>
      </c>
      <c r="B244" s="22" t="s">
        <v>507</v>
      </c>
      <c r="C244" s="22" t="s">
        <v>600</v>
      </c>
      <c r="D244" s="22" t="s">
        <v>601</v>
      </c>
      <c r="E244" s="22">
        <v>8265437</v>
      </c>
      <c r="F244" s="22">
        <v>0</v>
      </c>
      <c r="G244" s="22">
        <v>0</v>
      </c>
      <c r="H244" s="22">
        <v>0</v>
      </c>
      <c r="I244" s="22">
        <v>0</v>
      </c>
      <c r="J244" s="22">
        <v>80747</v>
      </c>
      <c r="K244" s="22">
        <v>0</v>
      </c>
      <c r="L244" s="22">
        <v>-17059</v>
      </c>
      <c r="M244" s="22">
        <v>-349744</v>
      </c>
      <c r="N244" s="22">
        <v>0</v>
      </c>
      <c r="O244" s="22">
        <v>45806</v>
      </c>
      <c r="P244" s="22">
        <v>0</v>
      </c>
      <c r="Q244" s="22">
        <v>0</v>
      </c>
      <c r="R244" s="22">
        <v>8025187</v>
      </c>
    </row>
    <row r="245" spans="1:18" x14ac:dyDescent="0.35">
      <c r="A245" s="22" t="s">
        <v>114</v>
      </c>
      <c r="B245" s="22" t="s">
        <v>507</v>
      </c>
      <c r="C245" s="22" t="s">
        <v>602</v>
      </c>
      <c r="D245" s="22" t="s">
        <v>603</v>
      </c>
      <c r="E245" s="22">
        <v>3088224</v>
      </c>
      <c r="F245" s="22">
        <v>0</v>
      </c>
      <c r="G245" s="22">
        <v>0</v>
      </c>
      <c r="H245" s="22">
        <v>0</v>
      </c>
      <c r="I245" s="22">
        <v>0</v>
      </c>
      <c r="J245" s="22">
        <v>416638</v>
      </c>
      <c r="K245" s="22">
        <v>0</v>
      </c>
      <c r="L245" s="22">
        <v>-1042</v>
      </c>
      <c r="M245" s="22">
        <v>-132837</v>
      </c>
      <c r="N245" s="22">
        <v>0</v>
      </c>
      <c r="O245" s="22">
        <v>51763</v>
      </c>
      <c r="P245" s="22">
        <v>0</v>
      </c>
      <c r="Q245" s="22">
        <v>0</v>
      </c>
      <c r="R245" s="22">
        <v>3422746</v>
      </c>
    </row>
    <row r="246" spans="1:18" x14ac:dyDescent="0.35">
      <c r="A246" s="22" t="s">
        <v>114</v>
      </c>
      <c r="B246" s="22" t="s">
        <v>507</v>
      </c>
      <c r="C246" s="22" t="s">
        <v>604</v>
      </c>
      <c r="D246" s="22" t="s">
        <v>605</v>
      </c>
      <c r="E246" s="22">
        <v>3254683</v>
      </c>
      <c r="F246" s="22">
        <v>0</v>
      </c>
      <c r="G246" s="22">
        <v>0</v>
      </c>
      <c r="H246" s="22">
        <v>0</v>
      </c>
      <c r="I246" s="22">
        <v>0</v>
      </c>
      <c r="J246" s="22">
        <v>528914</v>
      </c>
      <c r="K246" s="22">
        <v>0</v>
      </c>
      <c r="L246" s="22">
        <v>0</v>
      </c>
      <c r="M246" s="22">
        <v>-165244</v>
      </c>
      <c r="N246" s="22">
        <v>0</v>
      </c>
      <c r="O246" s="22">
        <v>0</v>
      </c>
      <c r="P246" s="22">
        <v>0</v>
      </c>
      <c r="Q246" s="22">
        <v>0</v>
      </c>
      <c r="R246" s="22">
        <v>3618353</v>
      </c>
    </row>
    <row r="247" spans="1:18" x14ac:dyDescent="0.35">
      <c r="A247" s="22" t="s">
        <v>114</v>
      </c>
      <c r="B247" s="22" t="s">
        <v>507</v>
      </c>
      <c r="C247" s="22" t="s">
        <v>606</v>
      </c>
      <c r="D247" s="22" t="s">
        <v>607</v>
      </c>
      <c r="E247" s="22">
        <v>4658315</v>
      </c>
      <c r="F247" s="22">
        <v>0</v>
      </c>
      <c r="G247" s="22">
        <v>0</v>
      </c>
      <c r="H247" s="22">
        <v>0</v>
      </c>
      <c r="I247" s="22">
        <v>0</v>
      </c>
      <c r="J247" s="22">
        <v>13444</v>
      </c>
      <c r="K247" s="22">
        <v>0</v>
      </c>
      <c r="L247" s="22">
        <v>0</v>
      </c>
      <c r="M247" s="22">
        <v>-182685</v>
      </c>
      <c r="N247" s="22">
        <v>0</v>
      </c>
      <c r="O247" s="22">
        <v>7472</v>
      </c>
      <c r="P247" s="22">
        <v>0</v>
      </c>
      <c r="Q247" s="22">
        <v>0</v>
      </c>
      <c r="R247" s="22">
        <v>4496546</v>
      </c>
    </row>
    <row r="248" spans="1:18" x14ac:dyDescent="0.35">
      <c r="A248" s="22" t="s">
        <v>114</v>
      </c>
      <c r="B248" s="22" t="s">
        <v>507</v>
      </c>
      <c r="C248" s="22" t="s">
        <v>608</v>
      </c>
      <c r="D248" s="22" t="s">
        <v>609</v>
      </c>
      <c r="E248" s="22">
        <v>5703580</v>
      </c>
      <c r="F248" s="22">
        <v>0</v>
      </c>
      <c r="G248" s="22">
        <v>0</v>
      </c>
      <c r="H248" s="22">
        <v>0</v>
      </c>
      <c r="I248" s="22">
        <v>0</v>
      </c>
      <c r="J248" s="22">
        <v>954706</v>
      </c>
      <c r="K248" s="22">
        <v>0</v>
      </c>
      <c r="L248" s="22">
        <v>-98264</v>
      </c>
      <c r="M248" s="22">
        <v>-289598</v>
      </c>
      <c r="N248" s="22">
        <v>0</v>
      </c>
      <c r="O248" s="22">
        <v>-889892</v>
      </c>
      <c r="P248" s="22">
        <v>0</v>
      </c>
      <c r="Q248" s="22">
        <v>0</v>
      </c>
      <c r="R248" s="22">
        <v>5380532</v>
      </c>
    </row>
    <row r="249" spans="1:18" x14ac:dyDescent="0.35">
      <c r="A249" s="22" t="s">
        <v>114</v>
      </c>
      <c r="B249" s="22" t="s">
        <v>507</v>
      </c>
      <c r="C249" s="22" t="s">
        <v>610</v>
      </c>
      <c r="D249" s="22" t="s">
        <v>611</v>
      </c>
      <c r="E249" s="22">
        <v>3371127</v>
      </c>
      <c r="F249" s="22">
        <v>0</v>
      </c>
      <c r="G249" s="22">
        <v>0</v>
      </c>
      <c r="H249" s="22">
        <v>0</v>
      </c>
      <c r="I249" s="22">
        <v>0</v>
      </c>
      <c r="J249" s="22">
        <v>54649</v>
      </c>
      <c r="K249" s="22">
        <v>0</v>
      </c>
      <c r="L249" s="22">
        <v>0</v>
      </c>
      <c r="M249" s="22">
        <v>-155756</v>
      </c>
      <c r="N249" s="22">
        <v>0</v>
      </c>
      <c r="O249" s="22">
        <v>0</v>
      </c>
      <c r="P249" s="22">
        <v>0</v>
      </c>
      <c r="Q249" s="22">
        <v>0</v>
      </c>
      <c r="R249" s="22">
        <v>3270020</v>
      </c>
    </row>
    <row r="250" spans="1:18" x14ac:dyDescent="0.35">
      <c r="A250" s="22" t="s">
        <v>114</v>
      </c>
      <c r="B250" s="22" t="s">
        <v>507</v>
      </c>
      <c r="C250" s="22" t="s">
        <v>612</v>
      </c>
      <c r="D250" s="22" t="s">
        <v>613</v>
      </c>
      <c r="E250" s="22">
        <v>5468097</v>
      </c>
      <c r="F250" s="22">
        <v>0</v>
      </c>
      <c r="G250" s="22">
        <v>0</v>
      </c>
      <c r="H250" s="22">
        <v>0</v>
      </c>
      <c r="I250" s="22">
        <v>0</v>
      </c>
      <c r="J250" s="22">
        <v>126185</v>
      </c>
      <c r="K250" s="22">
        <v>0</v>
      </c>
      <c r="L250" s="22">
        <v>0</v>
      </c>
      <c r="M250" s="22">
        <v>-261206</v>
      </c>
      <c r="N250" s="22">
        <v>0</v>
      </c>
      <c r="O250" s="22">
        <v>0</v>
      </c>
      <c r="P250" s="22">
        <v>0</v>
      </c>
      <c r="Q250" s="22">
        <v>0</v>
      </c>
      <c r="R250" s="22">
        <v>5333076</v>
      </c>
    </row>
    <row r="251" spans="1:18" x14ac:dyDescent="0.35">
      <c r="A251" s="22" t="s">
        <v>114</v>
      </c>
      <c r="B251" s="22" t="s">
        <v>507</v>
      </c>
      <c r="C251" s="22" t="s">
        <v>614</v>
      </c>
      <c r="D251" s="22" t="s">
        <v>615</v>
      </c>
      <c r="E251" s="22">
        <v>7827181</v>
      </c>
      <c r="F251" s="22">
        <v>0</v>
      </c>
      <c r="G251" s="22">
        <v>0</v>
      </c>
      <c r="H251" s="22">
        <v>0</v>
      </c>
      <c r="I251" s="22">
        <v>3500</v>
      </c>
      <c r="J251" s="22">
        <v>569932</v>
      </c>
      <c r="K251" s="22">
        <v>0</v>
      </c>
      <c r="L251" s="22">
        <v>-43855</v>
      </c>
      <c r="M251" s="22">
        <v>-359965</v>
      </c>
      <c r="N251" s="22">
        <v>0</v>
      </c>
      <c r="O251" s="22">
        <v>90661</v>
      </c>
      <c r="P251" s="22">
        <v>0</v>
      </c>
      <c r="Q251" s="22">
        <v>0</v>
      </c>
      <c r="R251" s="22">
        <v>8087454</v>
      </c>
    </row>
    <row r="252" spans="1:18" x14ac:dyDescent="0.35">
      <c r="A252" s="22" t="s">
        <v>114</v>
      </c>
      <c r="B252" s="22" t="s">
        <v>507</v>
      </c>
      <c r="C252" s="22" t="s">
        <v>616</v>
      </c>
      <c r="D252" s="22" t="s">
        <v>617</v>
      </c>
      <c r="E252" s="22">
        <v>8104645</v>
      </c>
      <c r="F252" s="22">
        <v>0</v>
      </c>
      <c r="G252" s="22">
        <v>0</v>
      </c>
      <c r="H252" s="22">
        <v>0</v>
      </c>
      <c r="I252" s="22">
        <v>0</v>
      </c>
      <c r="J252" s="22">
        <v>287103</v>
      </c>
      <c r="K252" s="22">
        <v>0</v>
      </c>
      <c r="L252" s="22">
        <v>-77182</v>
      </c>
      <c r="M252" s="22">
        <v>-281123</v>
      </c>
      <c r="N252" s="22">
        <v>0</v>
      </c>
      <c r="O252" s="22">
        <v>42927</v>
      </c>
      <c r="P252" s="22">
        <v>0</v>
      </c>
      <c r="Q252" s="22">
        <v>0</v>
      </c>
      <c r="R252" s="22">
        <v>8076370</v>
      </c>
    </row>
    <row r="253" spans="1:18" x14ac:dyDescent="0.35">
      <c r="A253" s="22" t="s">
        <v>114</v>
      </c>
      <c r="B253" s="22" t="s">
        <v>507</v>
      </c>
      <c r="C253" s="22" t="s">
        <v>618</v>
      </c>
      <c r="D253" s="22" t="s">
        <v>619</v>
      </c>
      <c r="E253" s="22">
        <v>4154422</v>
      </c>
      <c r="F253" s="22">
        <v>0</v>
      </c>
      <c r="G253" s="22">
        <v>0</v>
      </c>
      <c r="H253" s="22">
        <v>0</v>
      </c>
      <c r="I253" s="22">
        <v>0</v>
      </c>
      <c r="J253" s="22">
        <v>39195</v>
      </c>
      <c r="K253" s="22">
        <v>0</v>
      </c>
      <c r="L253" s="22">
        <v>-1534</v>
      </c>
      <c r="M253" s="22">
        <v>-142074</v>
      </c>
      <c r="N253" s="22">
        <v>0</v>
      </c>
      <c r="O253" s="22">
        <v>0</v>
      </c>
      <c r="P253" s="22">
        <v>0</v>
      </c>
      <c r="Q253" s="22">
        <v>0</v>
      </c>
      <c r="R253" s="22">
        <v>4050009</v>
      </c>
    </row>
    <row r="254" spans="1:18" x14ac:dyDescent="0.35">
      <c r="A254" s="22" t="s">
        <v>114</v>
      </c>
      <c r="B254" s="22" t="s">
        <v>507</v>
      </c>
      <c r="C254" s="22" t="s">
        <v>620</v>
      </c>
      <c r="D254" s="22" t="s">
        <v>621</v>
      </c>
      <c r="E254" s="22">
        <v>9625653</v>
      </c>
      <c r="F254" s="22">
        <v>0</v>
      </c>
      <c r="G254" s="22">
        <v>0</v>
      </c>
      <c r="H254" s="22">
        <v>0</v>
      </c>
      <c r="I254" s="22">
        <v>42112</v>
      </c>
      <c r="J254" s="22">
        <v>1324774</v>
      </c>
      <c r="K254" s="22">
        <v>29684</v>
      </c>
      <c r="L254" s="22">
        <v>0</v>
      </c>
      <c r="M254" s="22">
        <v>-307978</v>
      </c>
      <c r="N254" s="22">
        <v>0</v>
      </c>
      <c r="O254" s="22">
        <v>25023</v>
      </c>
      <c r="P254" s="22">
        <v>0</v>
      </c>
      <c r="Q254" s="22">
        <v>-88203</v>
      </c>
      <c r="R254" s="22">
        <v>10651065</v>
      </c>
    </row>
    <row r="255" spans="1:18" x14ac:dyDescent="0.35">
      <c r="A255" s="22" t="s">
        <v>114</v>
      </c>
      <c r="B255" s="22" t="s">
        <v>507</v>
      </c>
      <c r="C255" s="22" t="s">
        <v>622</v>
      </c>
      <c r="D255" s="22" t="s">
        <v>623</v>
      </c>
      <c r="E255" s="22">
        <v>2952742</v>
      </c>
      <c r="F255" s="22">
        <v>0</v>
      </c>
      <c r="G255" s="22">
        <v>0</v>
      </c>
      <c r="H255" s="22">
        <v>0</v>
      </c>
      <c r="I255" s="22">
        <v>0</v>
      </c>
      <c r="J255" s="22">
        <v>153513</v>
      </c>
      <c r="K255" s="22">
        <v>0</v>
      </c>
      <c r="L255" s="22">
        <v>0</v>
      </c>
      <c r="M255" s="22">
        <v>-130167</v>
      </c>
      <c r="N255" s="22">
        <v>0</v>
      </c>
      <c r="O255" s="22">
        <v>9133</v>
      </c>
      <c r="P255" s="22">
        <v>0</v>
      </c>
      <c r="Q255" s="22">
        <v>0</v>
      </c>
      <c r="R255" s="22">
        <v>2985221</v>
      </c>
    </row>
    <row r="256" spans="1:18" x14ac:dyDescent="0.35">
      <c r="A256" s="22" t="s">
        <v>114</v>
      </c>
      <c r="B256" s="22" t="s">
        <v>507</v>
      </c>
      <c r="C256" s="22" t="s">
        <v>624</v>
      </c>
      <c r="D256" s="22" t="s">
        <v>625</v>
      </c>
      <c r="E256" s="22">
        <v>9192836</v>
      </c>
      <c r="F256" s="22">
        <v>0</v>
      </c>
      <c r="G256" s="22">
        <v>0</v>
      </c>
      <c r="H256" s="22">
        <v>0</v>
      </c>
      <c r="I256" s="22">
        <v>0</v>
      </c>
      <c r="J256" s="22">
        <v>178738</v>
      </c>
      <c r="K256" s="22">
        <v>0</v>
      </c>
      <c r="L256" s="22">
        <v>0</v>
      </c>
      <c r="M256" s="22">
        <v>-418874</v>
      </c>
      <c r="N256" s="22">
        <v>0</v>
      </c>
      <c r="O256" s="22">
        <v>91206</v>
      </c>
      <c r="P256" s="22">
        <v>0</v>
      </c>
      <c r="Q256" s="22">
        <v>0</v>
      </c>
      <c r="R256" s="22">
        <v>9043906</v>
      </c>
    </row>
    <row r="257" spans="1:18" x14ac:dyDescent="0.35">
      <c r="A257" s="22" t="s">
        <v>114</v>
      </c>
      <c r="B257" s="22" t="s">
        <v>507</v>
      </c>
      <c r="C257" s="22" t="s">
        <v>626</v>
      </c>
      <c r="D257" s="22" t="s">
        <v>627</v>
      </c>
      <c r="E257" s="22">
        <v>9238985</v>
      </c>
      <c r="F257" s="22">
        <v>0</v>
      </c>
      <c r="G257" s="22">
        <v>0</v>
      </c>
      <c r="H257" s="22">
        <v>0</v>
      </c>
      <c r="I257" s="22">
        <v>0</v>
      </c>
      <c r="J257" s="22">
        <v>170092</v>
      </c>
      <c r="K257" s="22">
        <v>0</v>
      </c>
      <c r="L257" s="22">
        <v>0</v>
      </c>
      <c r="M257" s="22">
        <v>-401063</v>
      </c>
      <c r="N257" s="22">
        <v>0</v>
      </c>
      <c r="O257" s="22">
        <v>120962</v>
      </c>
      <c r="P257" s="22">
        <v>0</v>
      </c>
      <c r="Q257" s="22">
        <v>0</v>
      </c>
      <c r="R257" s="22">
        <v>9128976</v>
      </c>
    </row>
    <row r="258" spans="1:18" x14ac:dyDescent="0.35">
      <c r="A258" s="22" t="s">
        <v>114</v>
      </c>
      <c r="B258" s="22" t="s">
        <v>507</v>
      </c>
      <c r="C258" s="22" t="s">
        <v>628</v>
      </c>
      <c r="D258" s="22" t="s">
        <v>629</v>
      </c>
      <c r="E258" s="22">
        <v>2575754</v>
      </c>
      <c r="F258" s="22">
        <v>0</v>
      </c>
      <c r="G258" s="22">
        <v>0</v>
      </c>
      <c r="H258" s="22">
        <v>0</v>
      </c>
      <c r="I258" s="22">
        <v>0</v>
      </c>
      <c r="J258" s="22">
        <v>450058</v>
      </c>
      <c r="K258" s="22">
        <v>0</v>
      </c>
      <c r="L258" s="22">
        <v>-189</v>
      </c>
      <c r="M258" s="22">
        <v>-122798</v>
      </c>
      <c r="N258" s="22">
        <v>0</v>
      </c>
      <c r="O258" s="22">
        <v>6159</v>
      </c>
      <c r="P258" s="22">
        <v>0</v>
      </c>
      <c r="Q258" s="22">
        <v>0</v>
      </c>
      <c r="R258" s="22">
        <v>2908984</v>
      </c>
    </row>
    <row r="259" spans="1:18" x14ac:dyDescent="0.35">
      <c r="A259" s="22" t="s">
        <v>114</v>
      </c>
      <c r="B259" s="22" t="s">
        <v>507</v>
      </c>
      <c r="C259" s="22" t="s">
        <v>630</v>
      </c>
      <c r="D259" s="22" t="s">
        <v>631</v>
      </c>
      <c r="E259" s="22">
        <v>4508702</v>
      </c>
      <c r="F259" s="22">
        <v>0</v>
      </c>
      <c r="G259" s="22">
        <v>0</v>
      </c>
      <c r="H259" s="22">
        <v>0</v>
      </c>
      <c r="I259" s="22">
        <v>0</v>
      </c>
      <c r="J259" s="22">
        <v>18689</v>
      </c>
      <c r="K259" s="22">
        <v>0</v>
      </c>
      <c r="L259" s="22">
        <v>0</v>
      </c>
      <c r="M259" s="22">
        <v>-118514</v>
      </c>
      <c r="N259" s="22">
        <v>0</v>
      </c>
      <c r="O259" s="22">
        <v>0</v>
      </c>
      <c r="P259" s="22">
        <v>0</v>
      </c>
      <c r="Q259" s="22">
        <v>0</v>
      </c>
      <c r="R259" s="22">
        <v>4408877</v>
      </c>
    </row>
    <row r="260" spans="1:18" x14ac:dyDescent="0.35">
      <c r="A260" s="22" t="s">
        <v>114</v>
      </c>
      <c r="B260" s="22" t="s">
        <v>507</v>
      </c>
      <c r="C260" s="22" t="s">
        <v>632</v>
      </c>
      <c r="D260" s="22" t="s">
        <v>633</v>
      </c>
      <c r="E260" s="22">
        <v>4286493</v>
      </c>
      <c r="F260" s="22">
        <v>0</v>
      </c>
      <c r="G260" s="22">
        <v>0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-145424</v>
      </c>
      <c r="N260" s="22">
        <v>0</v>
      </c>
      <c r="O260" s="22">
        <v>10884</v>
      </c>
      <c r="P260" s="22">
        <v>0</v>
      </c>
      <c r="Q260" s="22">
        <v>0</v>
      </c>
      <c r="R260" s="22">
        <v>4151953</v>
      </c>
    </row>
    <row r="261" spans="1:18" x14ac:dyDescent="0.35">
      <c r="A261" s="22" t="s">
        <v>114</v>
      </c>
      <c r="B261" s="22" t="s">
        <v>507</v>
      </c>
      <c r="C261" s="22" t="s">
        <v>634</v>
      </c>
      <c r="D261" s="22" t="s">
        <v>635</v>
      </c>
      <c r="E261" s="22">
        <v>3654954</v>
      </c>
      <c r="F261" s="22">
        <v>0</v>
      </c>
      <c r="G261" s="22">
        <v>0</v>
      </c>
      <c r="H261" s="22">
        <v>0</v>
      </c>
      <c r="I261" s="22">
        <v>0</v>
      </c>
      <c r="J261" s="22">
        <v>91945</v>
      </c>
      <c r="K261" s="22">
        <v>0</v>
      </c>
      <c r="L261" s="22">
        <v>0</v>
      </c>
      <c r="M261" s="22">
        <v>-173339</v>
      </c>
      <c r="N261" s="22">
        <v>0</v>
      </c>
      <c r="O261" s="22">
        <v>70109</v>
      </c>
      <c r="P261" s="22">
        <v>0</v>
      </c>
      <c r="Q261" s="22">
        <v>0</v>
      </c>
      <c r="R261" s="22">
        <v>3643669</v>
      </c>
    </row>
    <row r="262" spans="1:18" x14ac:dyDescent="0.35">
      <c r="A262" s="22" t="s">
        <v>114</v>
      </c>
      <c r="B262" s="22" t="s">
        <v>507</v>
      </c>
      <c r="C262" s="22" t="s">
        <v>636</v>
      </c>
      <c r="D262" s="22" t="s">
        <v>637</v>
      </c>
      <c r="E262" s="22">
        <v>21474251</v>
      </c>
      <c r="F262" s="22">
        <v>0</v>
      </c>
      <c r="G262" s="22">
        <v>0</v>
      </c>
      <c r="H262" s="22">
        <v>0</v>
      </c>
      <c r="I262" s="22">
        <v>0</v>
      </c>
      <c r="J262" s="22">
        <v>353565</v>
      </c>
      <c r="K262" s="22">
        <v>0</v>
      </c>
      <c r="L262" s="22">
        <v>-3179</v>
      </c>
      <c r="M262" s="22">
        <v>-646531</v>
      </c>
      <c r="N262" s="22">
        <v>0</v>
      </c>
      <c r="O262" s="22">
        <v>133897</v>
      </c>
      <c r="P262" s="22">
        <v>0</v>
      </c>
      <c r="Q262" s="22">
        <v>-6014022</v>
      </c>
      <c r="R262" s="22">
        <v>15297981</v>
      </c>
    </row>
    <row r="263" spans="1:18" x14ac:dyDescent="0.35">
      <c r="A263" s="22" t="s">
        <v>114</v>
      </c>
      <c r="B263" s="22" t="s">
        <v>507</v>
      </c>
      <c r="C263" s="22" t="s">
        <v>638</v>
      </c>
      <c r="D263" s="22" t="s">
        <v>639</v>
      </c>
      <c r="E263" s="22">
        <v>2189240</v>
      </c>
      <c r="F263" s="22">
        <v>0</v>
      </c>
      <c r="G263" s="22">
        <v>0</v>
      </c>
      <c r="H263" s="22">
        <v>0</v>
      </c>
      <c r="I263" s="22">
        <v>363472</v>
      </c>
      <c r="J263" s="22">
        <v>1584893</v>
      </c>
      <c r="K263" s="22">
        <v>0</v>
      </c>
      <c r="L263" s="22">
        <v>0</v>
      </c>
      <c r="M263" s="22">
        <v>-131400</v>
      </c>
      <c r="N263" s="22">
        <v>0</v>
      </c>
      <c r="O263" s="22">
        <v>0</v>
      </c>
      <c r="P263" s="22">
        <v>0</v>
      </c>
      <c r="Q263" s="22">
        <v>0</v>
      </c>
      <c r="R263" s="22">
        <v>4006205</v>
      </c>
    </row>
    <row r="264" spans="1:18" x14ac:dyDescent="0.35">
      <c r="A264" s="22" t="s">
        <v>114</v>
      </c>
      <c r="B264" s="22" t="s">
        <v>507</v>
      </c>
      <c r="C264" s="22" t="s">
        <v>640</v>
      </c>
      <c r="D264" s="22" t="s">
        <v>641</v>
      </c>
      <c r="E264" s="22">
        <v>33801359</v>
      </c>
      <c r="F264" s="22">
        <v>0</v>
      </c>
      <c r="G264" s="22">
        <v>0</v>
      </c>
      <c r="H264" s="22">
        <v>0</v>
      </c>
      <c r="I264" s="22">
        <v>0</v>
      </c>
      <c r="J264" s="22">
        <v>3453173</v>
      </c>
      <c r="K264" s="22">
        <v>0</v>
      </c>
      <c r="L264" s="22">
        <v>0</v>
      </c>
      <c r="M264" s="22">
        <v>-1006671</v>
      </c>
      <c r="N264" s="22">
        <v>0</v>
      </c>
      <c r="O264" s="22">
        <v>43091</v>
      </c>
      <c r="P264" s="22">
        <v>0</v>
      </c>
      <c r="Q264" s="22">
        <v>0</v>
      </c>
      <c r="R264" s="22">
        <v>36290952</v>
      </c>
    </row>
    <row r="265" spans="1:18" x14ac:dyDescent="0.35">
      <c r="A265" s="22" t="s">
        <v>114</v>
      </c>
      <c r="B265" s="22" t="s">
        <v>507</v>
      </c>
      <c r="C265" s="22" t="s">
        <v>642</v>
      </c>
      <c r="D265" s="22" t="s">
        <v>643</v>
      </c>
      <c r="E265" s="22">
        <v>2684170</v>
      </c>
      <c r="F265" s="22">
        <v>0</v>
      </c>
      <c r="G265" s="22">
        <v>0</v>
      </c>
      <c r="H265" s="22">
        <v>0</v>
      </c>
      <c r="I265" s="22">
        <v>0</v>
      </c>
      <c r="J265" s="22">
        <v>11069</v>
      </c>
      <c r="K265" s="22">
        <v>0</v>
      </c>
      <c r="L265" s="22">
        <v>0</v>
      </c>
      <c r="M265" s="22">
        <v>-111646</v>
      </c>
      <c r="N265" s="22">
        <v>0</v>
      </c>
      <c r="O265" s="22">
        <v>0</v>
      </c>
      <c r="P265" s="22">
        <v>0</v>
      </c>
      <c r="Q265" s="22">
        <v>0</v>
      </c>
      <c r="R265" s="22">
        <v>2583593</v>
      </c>
    </row>
    <row r="266" spans="1:18" x14ac:dyDescent="0.35">
      <c r="A266" s="22" t="s">
        <v>114</v>
      </c>
      <c r="B266" s="22" t="s">
        <v>507</v>
      </c>
      <c r="C266" s="22" t="s">
        <v>644</v>
      </c>
      <c r="D266" s="22" t="s">
        <v>645</v>
      </c>
      <c r="E266" s="22">
        <v>6084215</v>
      </c>
      <c r="F266" s="22">
        <v>0</v>
      </c>
      <c r="G266" s="22">
        <v>0</v>
      </c>
      <c r="H266" s="22">
        <v>0</v>
      </c>
      <c r="I266" s="22">
        <v>0</v>
      </c>
      <c r="J266" s="22">
        <v>314496</v>
      </c>
      <c r="K266" s="22">
        <v>0</v>
      </c>
      <c r="L266" s="22">
        <v>0</v>
      </c>
      <c r="M266" s="22">
        <v>-202804</v>
      </c>
      <c r="N266" s="22">
        <v>0</v>
      </c>
      <c r="O266" s="22">
        <v>4908</v>
      </c>
      <c r="P266" s="22">
        <v>0</v>
      </c>
      <c r="Q266" s="22">
        <v>0</v>
      </c>
      <c r="R266" s="22">
        <v>6200815</v>
      </c>
    </row>
    <row r="267" spans="1:18" x14ac:dyDescent="0.35">
      <c r="A267" s="22" t="s">
        <v>114</v>
      </c>
      <c r="B267" s="22" t="s">
        <v>507</v>
      </c>
      <c r="C267" s="22" t="s">
        <v>646</v>
      </c>
      <c r="D267" s="22" t="s">
        <v>647</v>
      </c>
      <c r="E267" s="22">
        <v>10407060</v>
      </c>
      <c r="F267" s="22">
        <v>0</v>
      </c>
      <c r="G267" s="22">
        <v>0</v>
      </c>
      <c r="H267" s="22">
        <v>0</v>
      </c>
      <c r="I267" s="22">
        <v>0</v>
      </c>
      <c r="J267" s="22">
        <v>94374</v>
      </c>
      <c r="K267" s="22">
        <v>0</v>
      </c>
      <c r="L267" s="22">
        <v>-23193</v>
      </c>
      <c r="M267" s="22">
        <v>-527305</v>
      </c>
      <c r="N267" s="22">
        <v>0</v>
      </c>
      <c r="O267" s="22">
        <v>84251</v>
      </c>
      <c r="P267" s="22">
        <v>0</v>
      </c>
      <c r="Q267" s="22">
        <v>23191</v>
      </c>
      <c r="R267" s="22">
        <v>10058378</v>
      </c>
    </row>
    <row r="268" spans="1:18" x14ac:dyDescent="0.35">
      <c r="A268" s="22" t="s">
        <v>114</v>
      </c>
      <c r="B268" s="22" t="s">
        <v>507</v>
      </c>
      <c r="C268" s="22" t="s">
        <v>648</v>
      </c>
      <c r="D268" s="22" t="s">
        <v>649</v>
      </c>
      <c r="E268" s="22">
        <v>4635186</v>
      </c>
      <c r="F268" s="22">
        <v>0</v>
      </c>
      <c r="G268" s="22">
        <v>0</v>
      </c>
      <c r="H268" s="22">
        <v>0</v>
      </c>
      <c r="I268" s="22">
        <v>328541</v>
      </c>
      <c r="J268" s="22">
        <v>1012053</v>
      </c>
      <c r="K268" s="22">
        <v>0</v>
      </c>
      <c r="L268" s="22">
        <v>-34869</v>
      </c>
      <c r="M268" s="22">
        <v>-293083</v>
      </c>
      <c r="N268" s="22">
        <v>0</v>
      </c>
      <c r="O268" s="22">
        <v>203155</v>
      </c>
      <c r="P268" s="22">
        <v>0</v>
      </c>
      <c r="Q268" s="22">
        <v>0</v>
      </c>
      <c r="R268" s="22">
        <v>5850983</v>
      </c>
    </row>
    <row r="269" spans="1:18" x14ac:dyDescent="0.35">
      <c r="A269" s="22" t="s">
        <v>114</v>
      </c>
      <c r="B269" s="22" t="s">
        <v>507</v>
      </c>
      <c r="C269" s="22" t="s">
        <v>650</v>
      </c>
      <c r="D269" s="22" t="s">
        <v>651</v>
      </c>
      <c r="E269" s="22">
        <v>3533941</v>
      </c>
      <c r="F269" s="22">
        <v>0</v>
      </c>
      <c r="G269" s="22">
        <v>0</v>
      </c>
      <c r="H269" s="22">
        <v>0</v>
      </c>
      <c r="I269" s="22">
        <v>0</v>
      </c>
      <c r="J269" s="22">
        <v>337134</v>
      </c>
      <c r="K269" s="22">
        <v>0</v>
      </c>
      <c r="L269" s="22">
        <v>0</v>
      </c>
      <c r="M269" s="22">
        <v>-189435</v>
      </c>
      <c r="N269" s="22">
        <v>0</v>
      </c>
      <c r="O269" s="22">
        <v>0</v>
      </c>
      <c r="P269" s="22">
        <v>0</v>
      </c>
      <c r="Q269" s="22">
        <v>0</v>
      </c>
      <c r="R269" s="22">
        <v>3681640</v>
      </c>
    </row>
    <row r="270" spans="1:18" x14ac:dyDescent="0.35">
      <c r="A270" s="22" t="s">
        <v>114</v>
      </c>
      <c r="B270" s="22" t="s">
        <v>507</v>
      </c>
      <c r="C270" s="22" t="s">
        <v>652</v>
      </c>
      <c r="D270" s="22" t="s">
        <v>653</v>
      </c>
      <c r="E270" s="22">
        <v>6432332</v>
      </c>
      <c r="F270" s="22">
        <v>0</v>
      </c>
      <c r="G270" s="22">
        <v>0</v>
      </c>
      <c r="H270" s="22">
        <v>0</v>
      </c>
      <c r="I270" s="22">
        <v>0</v>
      </c>
      <c r="J270" s="22">
        <v>97725</v>
      </c>
      <c r="K270" s="22">
        <v>0</v>
      </c>
      <c r="L270" s="22">
        <v>0</v>
      </c>
      <c r="M270" s="22">
        <v>-251800</v>
      </c>
      <c r="N270" s="22">
        <v>0</v>
      </c>
      <c r="O270" s="22">
        <v>17349</v>
      </c>
      <c r="P270" s="22">
        <v>0</v>
      </c>
      <c r="Q270" s="22">
        <v>0</v>
      </c>
      <c r="R270" s="22">
        <v>6295606</v>
      </c>
    </row>
    <row r="271" spans="1:18" x14ac:dyDescent="0.35">
      <c r="A271" s="22" t="s">
        <v>114</v>
      </c>
      <c r="B271" s="22" t="s">
        <v>507</v>
      </c>
      <c r="C271" s="22" t="s">
        <v>654</v>
      </c>
      <c r="D271" s="22" t="s">
        <v>655</v>
      </c>
      <c r="E271" s="22">
        <v>9259851</v>
      </c>
      <c r="F271" s="22">
        <v>0</v>
      </c>
      <c r="G271" s="22">
        <v>0</v>
      </c>
      <c r="H271" s="22">
        <v>0</v>
      </c>
      <c r="I271" s="22">
        <v>0</v>
      </c>
      <c r="J271" s="22">
        <v>858006</v>
      </c>
      <c r="K271" s="22">
        <v>0</v>
      </c>
      <c r="L271" s="22">
        <v>0</v>
      </c>
      <c r="M271" s="22">
        <v>-710550</v>
      </c>
      <c r="N271" s="22">
        <v>-390000</v>
      </c>
      <c r="O271" s="22">
        <v>81692</v>
      </c>
      <c r="P271" s="22">
        <v>390000</v>
      </c>
      <c r="Q271" s="22">
        <v>-390000</v>
      </c>
      <c r="R271" s="22">
        <v>9098999</v>
      </c>
    </row>
    <row r="272" spans="1:18" x14ac:dyDescent="0.35">
      <c r="A272" s="22" t="s">
        <v>114</v>
      </c>
      <c r="B272" s="22" t="s">
        <v>507</v>
      </c>
      <c r="C272" s="22" t="s">
        <v>656</v>
      </c>
      <c r="D272" s="22" t="s">
        <v>657</v>
      </c>
      <c r="E272" s="22">
        <v>2759982</v>
      </c>
      <c r="F272" s="22">
        <v>0</v>
      </c>
      <c r="G272" s="22">
        <v>0</v>
      </c>
      <c r="H272" s="22">
        <v>0</v>
      </c>
      <c r="I272" s="22">
        <v>0</v>
      </c>
      <c r="J272" s="22">
        <v>111376</v>
      </c>
      <c r="K272" s="22">
        <v>0</v>
      </c>
      <c r="L272" s="22">
        <v>-76474</v>
      </c>
      <c r="M272" s="22">
        <v>-169076</v>
      </c>
      <c r="N272" s="22">
        <v>0</v>
      </c>
      <c r="O272" s="22">
        <v>0</v>
      </c>
      <c r="P272" s="22">
        <v>0</v>
      </c>
      <c r="Q272" s="22">
        <v>0</v>
      </c>
      <c r="R272" s="22">
        <v>2625808</v>
      </c>
    </row>
    <row r="273" spans="1:18" x14ac:dyDescent="0.35">
      <c r="A273" s="22" t="s">
        <v>114</v>
      </c>
      <c r="B273" s="22" t="s">
        <v>507</v>
      </c>
      <c r="C273" s="22" t="s">
        <v>658</v>
      </c>
      <c r="D273" s="22" t="s">
        <v>659</v>
      </c>
      <c r="E273" s="22">
        <v>3061400</v>
      </c>
      <c r="F273" s="22">
        <v>0</v>
      </c>
      <c r="G273" s="22">
        <v>0</v>
      </c>
      <c r="H273" s="22">
        <v>0</v>
      </c>
      <c r="I273" s="22">
        <v>0</v>
      </c>
      <c r="J273" s="22">
        <v>623571</v>
      </c>
      <c r="K273" s="22">
        <v>0</v>
      </c>
      <c r="L273" s="22">
        <v>-46354</v>
      </c>
      <c r="M273" s="22">
        <v>-161243</v>
      </c>
      <c r="N273" s="22">
        <v>0</v>
      </c>
      <c r="O273" s="22">
        <v>24558</v>
      </c>
      <c r="P273" s="22">
        <v>0</v>
      </c>
      <c r="Q273" s="22">
        <v>0</v>
      </c>
      <c r="R273" s="22">
        <v>3501932</v>
      </c>
    </row>
    <row r="274" spans="1:18" x14ac:dyDescent="0.35">
      <c r="A274" s="22" t="s">
        <v>114</v>
      </c>
      <c r="B274" s="22" t="s">
        <v>507</v>
      </c>
      <c r="C274" s="22" t="s">
        <v>660</v>
      </c>
      <c r="D274" s="22" t="s">
        <v>661</v>
      </c>
      <c r="E274" s="22">
        <v>8964173</v>
      </c>
      <c r="F274" s="22">
        <v>0</v>
      </c>
      <c r="G274" s="22">
        <v>0</v>
      </c>
      <c r="H274" s="22">
        <v>0</v>
      </c>
      <c r="I274" s="22">
        <v>0</v>
      </c>
      <c r="J274" s="22">
        <v>665515</v>
      </c>
      <c r="K274" s="22">
        <v>0</v>
      </c>
      <c r="L274" s="22">
        <v>0</v>
      </c>
      <c r="M274" s="22">
        <v>-481870</v>
      </c>
      <c r="N274" s="22">
        <v>0</v>
      </c>
      <c r="O274" s="22">
        <v>0</v>
      </c>
      <c r="P274" s="22">
        <v>0</v>
      </c>
      <c r="Q274" s="22">
        <v>0</v>
      </c>
      <c r="R274" s="22">
        <v>9147818</v>
      </c>
    </row>
    <row r="275" spans="1:18" x14ac:dyDescent="0.35">
      <c r="A275" s="22" t="s">
        <v>114</v>
      </c>
      <c r="B275" s="22" t="s">
        <v>507</v>
      </c>
      <c r="C275" s="22" t="s">
        <v>662</v>
      </c>
      <c r="D275" s="22" t="s">
        <v>663</v>
      </c>
      <c r="E275" s="22">
        <v>4327404</v>
      </c>
      <c r="F275" s="22">
        <v>0</v>
      </c>
      <c r="G275" s="22">
        <v>0</v>
      </c>
      <c r="H275" s="22">
        <v>0</v>
      </c>
      <c r="I275" s="22">
        <v>0</v>
      </c>
      <c r="J275" s="22">
        <v>199244</v>
      </c>
      <c r="K275" s="22">
        <v>0</v>
      </c>
      <c r="L275" s="22">
        <v>0</v>
      </c>
      <c r="M275" s="22">
        <v>-264077</v>
      </c>
      <c r="N275" s="22">
        <v>0</v>
      </c>
      <c r="O275" s="22">
        <v>37443</v>
      </c>
      <c r="P275" s="22">
        <v>0</v>
      </c>
      <c r="Q275" s="22">
        <v>0</v>
      </c>
      <c r="R275" s="22">
        <v>4300014</v>
      </c>
    </row>
    <row r="276" spans="1:18" x14ac:dyDescent="0.35">
      <c r="A276" s="22" t="s">
        <v>114</v>
      </c>
      <c r="B276" s="22" t="s">
        <v>507</v>
      </c>
      <c r="C276" s="22" t="s">
        <v>664</v>
      </c>
      <c r="D276" s="22" t="s">
        <v>665</v>
      </c>
      <c r="E276" s="22">
        <v>1635774</v>
      </c>
      <c r="F276" s="22">
        <v>0</v>
      </c>
      <c r="G276" s="22">
        <v>0</v>
      </c>
      <c r="H276" s="22">
        <v>0</v>
      </c>
      <c r="I276" s="22">
        <v>15785</v>
      </c>
      <c r="J276" s="22">
        <v>26001</v>
      </c>
      <c r="K276" s="22">
        <v>0</v>
      </c>
      <c r="L276" s="22">
        <v>0</v>
      </c>
      <c r="M276" s="22">
        <v>-103628</v>
      </c>
      <c r="N276" s="22">
        <v>0</v>
      </c>
      <c r="O276" s="22">
        <v>0</v>
      </c>
      <c r="P276" s="22">
        <v>0</v>
      </c>
      <c r="Q276" s="22">
        <v>0</v>
      </c>
      <c r="R276" s="22">
        <v>1573932</v>
      </c>
    </row>
    <row r="277" spans="1:18" x14ac:dyDescent="0.35">
      <c r="A277" s="22" t="s">
        <v>114</v>
      </c>
      <c r="B277" s="22" t="s">
        <v>507</v>
      </c>
      <c r="C277" s="22" t="s">
        <v>666</v>
      </c>
      <c r="D277" s="22" t="s">
        <v>667</v>
      </c>
      <c r="E277" s="22">
        <v>14069097</v>
      </c>
      <c r="F277" s="22">
        <v>0</v>
      </c>
      <c r="G277" s="22">
        <v>0</v>
      </c>
      <c r="H277" s="22">
        <v>0</v>
      </c>
      <c r="I277" s="22">
        <v>0</v>
      </c>
      <c r="J277" s="22">
        <v>586074</v>
      </c>
      <c r="K277" s="22">
        <v>0</v>
      </c>
      <c r="L277" s="22">
        <v>-9742</v>
      </c>
      <c r="M277" s="22">
        <v>-689962</v>
      </c>
      <c r="N277" s="22">
        <v>0</v>
      </c>
      <c r="O277" s="22">
        <v>0</v>
      </c>
      <c r="P277" s="22">
        <v>0</v>
      </c>
      <c r="Q277" s="22">
        <v>0</v>
      </c>
      <c r="R277" s="22">
        <v>13955467</v>
      </c>
    </row>
    <row r="278" spans="1:18" x14ac:dyDescent="0.35">
      <c r="A278" s="22" t="s">
        <v>114</v>
      </c>
      <c r="B278" s="22" t="s">
        <v>507</v>
      </c>
      <c r="C278" s="22" t="s">
        <v>668</v>
      </c>
      <c r="D278" s="22" t="s">
        <v>669</v>
      </c>
      <c r="E278" s="22">
        <v>2665948</v>
      </c>
      <c r="F278" s="22">
        <v>0</v>
      </c>
      <c r="G278" s="22">
        <v>0</v>
      </c>
      <c r="H278" s="22">
        <v>0</v>
      </c>
      <c r="I278" s="22">
        <v>0</v>
      </c>
      <c r="J278" s="22">
        <v>209999</v>
      </c>
      <c r="K278" s="22">
        <v>0</v>
      </c>
      <c r="L278" s="22">
        <v>0</v>
      </c>
      <c r="M278" s="22">
        <v>-123272</v>
      </c>
      <c r="N278" s="22">
        <v>0</v>
      </c>
      <c r="O278" s="22">
        <v>0</v>
      </c>
      <c r="P278" s="22">
        <v>0</v>
      </c>
      <c r="Q278" s="22">
        <v>0</v>
      </c>
      <c r="R278" s="22">
        <v>2752675</v>
      </c>
    </row>
    <row r="279" spans="1:18" x14ac:dyDescent="0.35">
      <c r="A279" s="22" t="s">
        <v>114</v>
      </c>
      <c r="B279" s="22" t="s">
        <v>670</v>
      </c>
      <c r="C279" s="22" t="s">
        <v>671</v>
      </c>
      <c r="D279" s="22" t="s">
        <v>672</v>
      </c>
      <c r="E279" s="22">
        <v>3332911</v>
      </c>
      <c r="F279" s="22">
        <v>0</v>
      </c>
      <c r="G279" s="22">
        <v>0</v>
      </c>
      <c r="H279" s="22">
        <v>0</v>
      </c>
      <c r="I279" s="22">
        <v>0</v>
      </c>
      <c r="J279" s="22">
        <v>12883</v>
      </c>
      <c r="K279" s="22">
        <v>0</v>
      </c>
      <c r="L279" s="22">
        <v>0</v>
      </c>
      <c r="M279" s="22">
        <v>-68810</v>
      </c>
      <c r="N279" s="22">
        <v>0</v>
      </c>
      <c r="O279" s="22">
        <v>0</v>
      </c>
      <c r="P279" s="22">
        <v>0</v>
      </c>
      <c r="Q279" s="22">
        <v>0</v>
      </c>
      <c r="R279" s="22">
        <v>3276984</v>
      </c>
    </row>
    <row r="280" spans="1:18" x14ac:dyDescent="0.35">
      <c r="A280" s="22" t="s">
        <v>114</v>
      </c>
      <c r="B280" s="22" t="s">
        <v>670</v>
      </c>
      <c r="C280" s="22" t="s">
        <v>673</v>
      </c>
      <c r="D280" s="22" t="s">
        <v>674</v>
      </c>
      <c r="E280" s="22">
        <v>576131</v>
      </c>
      <c r="F280" s="22">
        <v>0</v>
      </c>
      <c r="G280" s="22">
        <v>0</v>
      </c>
      <c r="H280" s="22">
        <v>0</v>
      </c>
      <c r="I280" s="22">
        <v>0</v>
      </c>
      <c r="J280" s="22">
        <v>154941</v>
      </c>
      <c r="K280" s="22">
        <v>0</v>
      </c>
      <c r="L280" s="22">
        <v>0</v>
      </c>
      <c r="M280" s="22">
        <v>-35712</v>
      </c>
      <c r="N280" s="22">
        <v>0</v>
      </c>
      <c r="O280" s="22">
        <v>0</v>
      </c>
      <c r="P280" s="22">
        <v>0</v>
      </c>
      <c r="Q280" s="22">
        <v>0</v>
      </c>
      <c r="R280" s="22">
        <v>695360</v>
      </c>
    </row>
    <row r="281" spans="1:18" x14ac:dyDescent="0.35">
      <c r="A281" s="22" t="s">
        <v>114</v>
      </c>
      <c r="B281" s="22" t="s">
        <v>670</v>
      </c>
      <c r="C281" s="22" t="s">
        <v>675</v>
      </c>
      <c r="D281" s="22" t="s">
        <v>676</v>
      </c>
      <c r="E281" s="22">
        <v>883625</v>
      </c>
      <c r="F281" s="22">
        <v>0</v>
      </c>
      <c r="G281" s="22">
        <v>0</v>
      </c>
      <c r="H281" s="22">
        <v>0</v>
      </c>
      <c r="I281" s="22">
        <v>0</v>
      </c>
      <c r="J281" s="22">
        <v>66296</v>
      </c>
      <c r="K281" s="22">
        <v>0</v>
      </c>
      <c r="L281" s="22">
        <v>0</v>
      </c>
      <c r="M281" s="22">
        <v>-42347</v>
      </c>
      <c r="N281" s="22">
        <v>0</v>
      </c>
      <c r="O281" s="22">
        <v>0</v>
      </c>
      <c r="P281" s="22">
        <v>0</v>
      </c>
      <c r="Q281" s="22">
        <v>0</v>
      </c>
      <c r="R281" s="22">
        <v>907574</v>
      </c>
    </row>
    <row r="282" spans="1:18" x14ac:dyDescent="0.35">
      <c r="A282" s="22" t="s">
        <v>114</v>
      </c>
      <c r="B282" s="22" t="s">
        <v>670</v>
      </c>
      <c r="C282" s="22" t="s">
        <v>677</v>
      </c>
      <c r="D282" s="22" t="s">
        <v>678</v>
      </c>
      <c r="E282" s="22">
        <v>2446694</v>
      </c>
      <c r="F282" s="22">
        <v>0</v>
      </c>
      <c r="G282" s="22">
        <v>0</v>
      </c>
      <c r="H282" s="22">
        <v>0</v>
      </c>
      <c r="I282" s="22">
        <v>6355</v>
      </c>
      <c r="J282" s="22">
        <v>386011</v>
      </c>
      <c r="K282" s="22">
        <v>0</v>
      </c>
      <c r="L282" s="22">
        <v>0</v>
      </c>
      <c r="M282" s="22">
        <v>-58707</v>
      </c>
      <c r="N282" s="22">
        <v>0</v>
      </c>
      <c r="O282" s="22">
        <v>0</v>
      </c>
      <c r="P282" s="22">
        <v>0</v>
      </c>
      <c r="Q282" s="22">
        <v>0</v>
      </c>
      <c r="R282" s="22">
        <v>2780353</v>
      </c>
    </row>
    <row r="283" spans="1:18" x14ac:dyDescent="0.35">
      <c r="A283" s="22" t="s">
        <v>114</v>
      </c>
      <c r="B283" s="22" t="s">
        <v>670</v>
      </c>
      <c r="C283" s="22" t="s">
        <v>679</v>
      </c>
      <c r="D283" s="22" t="s">
        <v>680</v>
      </c>
      <c r="E283" s="22">
        <v>585740</v>
      </c>
      <c r="F283" s="22">
        <v>0</v>
      </c>
      <c r="G283" s="22">
        <v>0</v>
      </c>
      <c r="H283" s="22">
        <v>0</v>
      </c>
      <c r="I283" s="22">
        <v>0</v>
      </c>
      <c r="J283" s="22">
        <v>143821</v>
      </c>
      <c r="K283" s="22">
        <v>0</v>
      </c>
      <c r="L283" s="22">
        <v>0</v>
      </c>
      <c r="M283" s="22">
        <v>-68115</v>
      </c>
      <c r="N283" s="22">
        <v>0</v>
      </c>
      <c r="O283" s="22">
        <v>0</v>
      </c>
      <c r="P283" s="22">
        <v>0</v>
      </c>
      <c r="Q283" s="22">
        <v>0</v>
      </c>
      <c r="R283" s="22">
        <v>661446</v>
      </c>
    </row>
    <row r="284" spans="1:18" x14ac:dyDescent="0.35">
      <c r="A284" s="22" t="s">
        <v>114</v>
      </c>
      <c r="B284" s="22" t="s">
        <v>670</v>
      </c>
      <c r="C284" s="22" t="s">
        <v>681</v>
      </c>
      <c r="D284" s="22" t="s">
        <v>682</v>
      </c>
      <c r="E284" s="22">
        <v>131758</v>
      </c>
      <c r="F284" s="22">
        <v>0</v>
      </c>
      <c r="G284" s="22">
        <v>0</v>
      </c>
      <c r="H284" s="22">
        <v>0</v>
      </c>
      <c r="I284" s="22">
        <v>0</v>
      </c>
      <c r="J284" s="22">
        <v>20800</v>
      </c>
      <c r="K284" s="22">
        <v>0</v>
      </c>
      <c r="L284" s="22">
        <v>0</v>
      </c>
      <c r="M284" s="22">
        <v>-7365</v>
      </c>
      <c r="N284" s="22">
        <v>0</v>
      </c>
      <c r="O284" s="22">
        <v>0</v>
      </c>
      <c r="P284" s="22">
        <v>0</v>
      </c>
      <c r="Q284" s="22">
        <v>0</v>
      </c>
      <c r="R284" s="22">
        <v>145193</v>
      </c>
    </row>
    <row r="285" spans="1:18" x14ac:dyDescent="0.35">
      <c r="A285" s="22" t="s">
        <v>114</v>
      </c>
      <c r="B285" s="22" t="s">
        <v>670</v>
      </c>
      <c r="C285" s="22" t="s">
        <v>683</v>
      </c>
      <c r="D285" s="22" t="s">
        <v>684</v>
      </c>
      <c r="E285" s="22">
        <v>383035</v>
      </c>
      <c r="F285" s="22">
        <v>0</v>
      </c>
      <c r="G285" s="22">
        <v>0</v>
      </c>
      <c r="H285" s="22">
        <v>0</v>
      </c>
      <c r="I285" s="22">
        <v>0</v>
      </c>
      <c r="J285" s="22">
        <v>69979</v>
      </c>
      <c r="K285" s="22">
        <v>0</v>
      </c>
      <c r="L285" s="22">
        <v>0</v>
      </c>
      <c r="M285" s="22">
        <v>-22842</v>
      </c>
      <c r="N285" s="22">
        <v>0</v>
      </c>
      <c r="O285" s="22">
        <v>0</v>
      </c>
      <c r="P285" s="22">
        <v>0</v>
      </c>
      <c r="Q285" s="22">
        <v>0</v>
      </c>
      <c r="R285" s="22">
        <v>430172</v>
      </c>
    </row>
    <row r="286" spans="1:18" x14ac:dyDescent="0.35">
      <c r="A286" s="22" t="s">
        <v>114</v>
      </c>
      <c r="B286" s="22" t="s">
        <v>670</v>
      </c>
      <c r="C286" s="22" t="s">
        <v>685</v>
      </c>
      <c r="D286" s="22" t="s">
        <v>686</v>
      </c>
      <c r="E286" s="22">
        <v>379924</v>
      </c>
      <c r="F286" s="22">
        <v>0</v>
      </c>
      <c r="G286" s="22">
        <v>0</v>
      </c>
      <c r="H286" s="22">
        <v>0</v>
      </c>
      <c r="I286" s="22">
        <v>0</v>
      </c>
      <c r="J286" s="22">
        <v>24194</v>
      </c>
      <c r="K286" s="22">
        <v>0</v>
      </c>
      <c r="L286" s="22">
        <v>0</v>
      </c>
      <c r="M286" s="22">
        <v>-23391</v>
      </c>
      <c r="N286" s="22">
        <v>0</v>
      </c>
      <c r="O286" s="22">
        <v>0</v>
      </c>
      <c r="P286" s="22">
        <v>0</v>
      </c>
      <c r="Q286" s="22">
        <v>0</v>
      </c>
      <c r="R286" s="22">
        <v>380727</v>
      </c>
    </row>
    <row r="287" spans="1:18" x14ac:dyDescent="0.35">
      <c r="A287" s="22" t="s">
        <v>114</v>
      </c>
      <c r="B287" s="22" t="s">
        <v>670</v>
      </c>
      <c r="C287" s="22" t="s">
        <v>687</v>
      </c>
      <c r="D287" s="22" t="s">
        <v>688</v>
      </c>
      <c r="E287" s="22">
        <v>6308531</v>
      </c>
      <c r="F287" s="22">
        <v>0</v>
      </c>
      <c r="G287" s="22">
        <v>0</v>
      </c>
      <c r="H287" s="22">
        <v>0</v>
      </c>
      <c r="I287" s="22">
        <v>214641</v>
      </c>
      <c r="J287" s="22">
        <v>419227</v>
      </c>
      <c r="K287" s="22">
        <v>0</v>
      </c>
      <c r="L287" s="22">
        <v>0</v>
      </c>
      <c r="M287" s="22">
        <v>-244242</v>
      </c>
      <c r="N287" s="22">
        <v>0</v>
      </c>
      <c r="O287" s="22">
        <v>0</v>
      </c>
      <c r="P287" s="22">
        <v>0</v>
      </c>
      <c r="Q287" s="22">
        <v>0</v>
      </c>
      <c r="R287" s="22">
        <v>6698157</v>
      </c>
    </row>
    <row r="288" spans="1:18" x14ac:dyDescent="0.35">
      <c r="A288" s="22" t="s">
        <v>114</v>
      </c>
      <c r="B288" s="22" t="s">
        <v>670</v>
      </c>
      <c r="C288" s="22" t="s">
        <v>689</v>
      </c>
      <c r="D288" s="22" t="s">
        <v>690</v>
      </c>
      <c r="E288" s="22">
        <v>793775</v>
      </c>
      <c r="F288" s="22">
        <v>0</v>
      </c>
      <c r="G288" s="22">
        <v>0</v>
      </c>
      <c r="H288" s="22">
        <v>0</v>
      </c>
      <c r="I288" s="22">
        <v>0</v>
      </c>
      <c r="J288" s="22">
        <v>0</v>
      </c>
      <c r="K288" s="22">
        <v>0</v>
      </c>
      <c r="L288" s="22">
        <v>-4875</v>
      </c>
      <c r="M288" s="22">
        <v>-47928</v>
      </c>
      <c r="N288" s="22">
        <v>0</v>
      </c>
      <c r="O288" s="22">
        <v>0</v>
      </c>
      <c r="P288" s="22">
        <v>0</v>
      </c>
      <c r="Q288" s="22">
        <v>0</v>
      </c>
      <c r="R288" s="22">
        <v>740972</v>
      </c>
    </row>
    <row r="289" spans="1:18" x14ac:dyDescent="0.35">
      <c r="A289" s="22" t="s">
        <v>114</v>
      </c>
      <c r="B289" s="22" t="s">
        <v>670</v>
      </c>
      <c r="C289" s="22" t="s">
        <v>691</v>
      </c>
      <c r="D289" s="22" t="s">
        <v>692</v>
      </c>
      <c r="E289" s="22">
        <v>4858822</v>
      </c>
      <c r="F289" s="22">
        <v>0</v>
      </c>
      <c r="G289" s="22">
        <v>0</v>
      </c>
      <c r="H289" s="22">
        <v>0</v>
      </c>
      <c r="I289" s="22">
        <v>0</v>
      </c>
      <c r="J289" s="22">
        <v>577438</v>
      </c>
      <c r="K289" s="22">
        <v>0</v>
      </c>
      <c r="L289" s="22">
        <v>0</v>
      </c>
      <c r="M289" s="22">
        <v>-114925</v>
      </c>
      <c r="N289" s="22">
        <v>0</v>
      </c>
      <c r="O289" s="22">
        <v>0</v>
      </c>
      <c r="P289" s="22">
        <v>0</v>
      </c>
      <c r="Q289" s="22">
        <v>0</v>
      </c>
      <c r="R289" s="22">
        <v>5321335</v>
      </c>
    </row>
    <row r="290" spans="1:18" x14ac:dyDescent="0.35">
      <c r="A290" s="22" t="s">
        <v>114</v>
      </c>
      <c r="B290" s="22" t="s">
        <v>670</v>
      </c>
      <c r="C290" s="22" t="s">
        <v>693</v>
      </c>
      <c r="D290" s="22" t="s">
        <v>694</v>
      </c>
      <c r="E290" s="22">
        <v>6944110</v>
      </c>
      <c r="F290" s="22">
        <v>0</v>
      </c>
      <c r="G290" s="22">
        <v>0</v>
      </c>
      <c r="H290" s="22">
        <v>0</v>
      </c>
      <c r="I290" s="22">
        <v>20633</v>
      </c>
      <c r="J290" s="22">
        <v>7578</v>
      </c>
      <c r="K290" s="22">
        <v>0</v>
      </c>
      <c r="L290" s="22">
        <v>0</v>
      </c>
      <c r="M290" s="22">
        <v>-119087</v>
      </c>
      <c r="N290" s="22">
        <v>0</v>
      </c>
      <c r="O290" s="22">
        <v>0</v>
      </c>
      <c r="P290" s="22">
        <v>0</v>
      </c>
      <c r="Q290" s="22">
        <v>0</v>
      </c>
      <c r="R290" s="22">
        <v>6853234</v>
      </c>
    </row>
    <row r="291" spans="1:18" x14ac:dyDescent="0.35">
      <c r="A291" s="22" t="s">
        <v>114</v>
      </c>
      <c r="B291" s="22" t="s">
        <v>670</v>
      </c>
      <c r="C291" s="22" t="s">
        <v>695</v>
      </c>
      <c r="D291" s="22" t="s">
        <v>696</v>
      </c>
      <c r="E291" s="22">
        <v>1390631</v>
      </c>
      <c r="F291" s="22">
        <v>0</v>
      </c>
      <c r="G291" s="22">
        <v>0</v>
      </c>
      <c r="H291" s="22">
        <v>0</v>
      </c>
      <c r="I291" s="22">
        <v>0</v>
      </c>
      <c r="J291" s="22">
        <v>244927</v>
      </c>
      <c r="K291" s="22">
        <v>0</v>
      </c>
      <c r="L291" s="22">
        <v>0</v>
      </c>
      <c r="M291" s="22">
        <v>-115358</v>
      </c>
      <c r="N291" s="22">
        <v>0</v>
      </c>
      <c r="O291" s="22">
        <v>0</v>
      </c>
      <c r="P291" s="22">
        <v>0</v>
      </c>
      <c r="Q291" s="22">
        <v>0</v>
      </c>
      <c r="R291" s="22">
        <v>1520200</v>
      </c>
    </row>
    <row r="292" spans="1:18" x14ac:dyDescent="0.35">
      <c r="A292" s="22" t="s">
        <v>114</v>
      </c>
      <c r="B292" s="22" t="s">
        <v>670</v>
      </c>
      <c r="C292" s="22" t="s">
        <v>697</v>
      </c>
      <c r="D292" s="22" t="s">
        <v>698</v>
      </c>
      <c r="E292" s="22">
        <v>340873</v>
      </c>
      <c r="F292" s="22">
        <v>0</v>
      </c>
      <c r="G292" s="22">
        <v>0</v>
      </c>
      <c r="H292" s="22">
        <v>0</v>
      </c>
      <c r="I292" s="22">
        <v>0</v>
      </c>
      <c r="J292" s="22">
        <v>176232</v>
      </c>
      <c r="K292" s="22">
        <v>0</v>
      </c>
      <c r="L292" s="22">
        <v>0</v>
      </c>
      <c r="M292" s="22">
        <v>-39590</v>
      </c>
      <c r="N292" s="22">
        <v>0</v>
      </c>
      <c r="O292" s="22">
        <v>0</v>
      </c>
      <c r="P292" s="22">
        <v>0</v>
      </c>
      <c r="Q292" s="22">
        <v>0</v>
      </c>
      <c r="R292" s="22">
        <v>477515</v>
      </c>
    </row>
    <row r="293" spans="1:18" x14ac:dyDescent="0.35">
      <c r="A293" s="22" t="s">
        <v>114</v>
      </c>
      <c r="B293" s="22" t="s">
        <v>670</v>
      </c>
      <c r="C293" s="22" t="s">
        <v>699</v>
      </c>
      <c r="D293" s="22" t="s">
        <v>700</v>
      </c>
      <c r="E293" s="22">
        <v>948149</v>
      </c>
      <c r="F293" s="22">
        <v>0</v>
      </c>
      <c r="G293" s="22">
        <v>0</v>
      </c>
      <c r="H293" s="22">
        <v>0</v>
      </c>
      <c r="I293" s="22">
        <v>0</v>
      </c>
      <c r="J293" s="22">
        <v>47851</v>
      </c>
      <c r="K293" s="22">
        <v>0</v>
      </c>
      <c r="L293" s="22">
        <v>0</v>
      </c>
      <c r="M293" s="22">
        <v>-53857</v>
      </c>
      <c r="N293" s="22">
        <v>0</v>
      </c>
      <c r="O293" s="22">
        <v>0</v>
      </c>
      <c r="P293" s="22">
        <v>0</v>
      </c>
      <c r="Q293" s="22">
        <v>0</v>
      </c>
      <c r="R293" s="22">
        <v>942143</v>
      </c>
    </row>
    <row r="294" spans="1:18" x14ac:dyDescent="0.35">
      <c r="A294" s="22" t="s">
        <v>114</v>
      </c>
      <c r="B294" s="22" t="s">
        <v>670</v>
      </c>
      <c r="C294" s="22" t="s">
        <v>701</v>
      </c>
      <c r="D294" s="22" t="s">
        <v>702</v>
      </c>
      <c r="E294" s="22">
        <v>1411873</v>
      </c>
      <c r="F294" s="22">
        <v>0</v>
      </c>
      <c r="G294" s="22">
        <v>0</v>
      </c>
      <c r="H294" s="22">
        <v>0</v>
      </c>
      <c r="I294" s="22">
        <v>0</v>
      </c>
      <c r="J294" s="22">
        <v>135042</v>
      </c>
      <c r="K294" s="22">
        <v>0</v>
      </c>
      <c r="L294" s="22">
        <v>0</v>
      </c>
      <c r="M294" s="22">
        <v>-141420</v>
      </c>
      <c r="N294" s="22">
        <v>0</v>
      </c>
      <c r="O294" s="22">
        <v>0</v>
      </c>
      <c r="P294" s="22">
        <v>0</v>
      </c>
      <c r="Q294" s="22">
        <v>0</v>
      </c>
      <c r="R294" s="22">
        <v>1405495</v>
      </c>
    </row>
    <row r="295" spans="1:18" x14ac:dyDescent="0.35">
      <c r="A295" s="22" t="s">
        <v>114</v>
      </c>
      <c r="B295" s="22" t="s">
        <v>670</v>
      </c>
      <c r="C295" s="22" t="s">
        <v>703</v>
      </c>
      <c r="D295" s="22" t="s">
        <v>704</v>
      </c>
      <c r="E295" s="22">
        <v>658689</v>
      </c>
      <c r="F295" s="22">
        <v>0</v>
      </c>
      <c r="G295" s="22">
        <v>0</v>
      </c>
      <c r="H295" s="22">
        <v>0</v>
      </c>
      <c r="I295" s="22">
        <v>0</v>
      </c>
      <c r="J295" s="22">
        <v>9910</v>
      </c>
      <c r="K295" s="22">
        <v>0</v>
      </c>
      <c r="L295" s="22">
        <v>0</v>
      </c>
      <c r="M295" s="22">
        <v>-51329</v>
      </c>
      <c r="N295" s="22">
        <v>0</v>
      </c>
      <c r="O295" s="22">
        <v>0</v>
      </c>
      <c r="P295" s="22">
        <v>0</v>
      </c>
      <c r="Q295" s="22">
        <v>0</v>
      </c>
      <c r="R295" s="22">
        <v>617270</v>
      </c>
    </row>
    <row r="296" spans="1:18" x14ac:dyDescent="0.35">
      <c r="A296" s="22" t="s">
        <v>114</v>
      </c>
      <c r="B296" s="22" t="s">
        <v>670</v>
      </c>
      <c r="C296" s="22" t="s">
        <v>705</v>
      </c>
      <c r="D296" s="22" t="s">
        <v>706</v>
      </c>
      <c r="E296" s="22">
        <v>620717</v>
      </c>
      <c r="F296" s="22">
        <v>0</v>
      </c>
      <c r="G296" s="22">
        <v>0</v>
      </c>
      <c r="H296" s="22">
        <v>0</v>
      </c>
      <c r="I296" s="22">
        <v>0</v>
      </c>
      <c r="J296" s="22">
        <v>49726</v>
      </c>
      <c r="K296" s="22">
        <v>0</v>
      </c>
      <c r="L296" s="22">
        <v>0</v>
      </c>
      <c r="M296" s="22">
        <v>-36269</v>
      </c>
      <c r="N296" s="22">
        <v>0</v>
      </c>
      <c r="O296" s="22">
        <v>0</v>
      </c>
      <c r="P296" s="22">
        <v>0</v>
      </c>
      <c r="Q296" s="22">
        <v>0</v>
      </c>
      <c r="R296" s="22">
        <v>634174</v>
      </c>
    </row>
    <row r="297" spans="1:18" x14ac:dyDescent="0.35">
      <c r="A297" s="22" t="s">
        <v>114</v>
      </c>
      <c r="B297" s="22" t="s">
        <v>670</v>
      </c>
      <c r="C297" s="22" t="s">
        <v>707</v>
      </c>
      <c r="D297" s="22" t="s">
        <v>708</v>
      </c>
      <c r="E297" s="22">
        <v>1525179</v>
      </c>
      <c r="F297" s="22">
        <v>0</v>
      </c>
      <c r="G297" s="22">
        <v>0</v>
      </c>
      <c r="H297" s="22">
        <v>0</v>
      </c>
      <c r="I297" s="22">
        <v>0</v>
      </c>
      <c r="J297" s="22">
        <v>781989</v>
      </c>
      <c r="K297" s="22">
        <v>0</v>
      </c>
      <c r="L297" s="22">
        <v>0</v>
      </c>
      <c r="M297" s="22">
        <v>-127721</v>
      </c>
      <c r="N297" s="22">
        <v>0</v>
      </c>
      <c r="O297" s="22">
        <v>0</v>
      </c>
      <c r="P297" s="22">
        <v>0</v>
      </c>
      <c r="Q297" s="22">
        <v>0</v>
      </c>
      <c r="R297" s="22">
        <v>2179447</v>
      </c>
    </row>
    <row r="298" spans="1:18" x14ac:dyDescent="0.35">
      <c r="A298" s="22" t="s">
        <v>114</v>
      </c>
      <c r="B298" s="22" t="s">
        <v>670</v>
      </c>
      <c r="C298" s="22" t="s">
        <v>709</v>
      </c>
      <c r="D298" s="22" t="s">
        <v>710</v>
      </c>
      <c r="E298" s="22">
        <v>779717</v>
      </c>
      <c r="F298" s="22">
        <v>0</v>
      </c>
      <c r="G298" s="22">
        <v>0</v>
      </c>
      <c r="H298" s="22">
        <v>0</v>
      </c>
      <c r="I298" s="22">
        <v>0</v>
      </c>
      <c r="J298" s="22">
        <v>106191</v>
      </c>
      <c r="K298" s="22">
        <v>0</v>
      </c>
      <c r="L298" s="22">
        <v>0</v>
      </c>
      <c r="M298" s="22">
        <v>-19298</v>
      </c>
      <c r="N298" s="22">
        <v>0</v>
      </c>
      <c r="O298" s="22">
        <v>0</v>
      </c>
      <c r="P298" s="22">
        <v>0</v>
      </c>
      <c r="Q298" s="22">
        <v>0</v>
      </c>
      <c r="R298" s="22">
        <v>866610</v>
      </c>
    </row>
    <row r="299" spans="1:18" x14ac:dyDescent="0.35">
      <c r="A299" s="22" t="s">
        <v>114</v>
      </c>
      <c r="B299" s="22" t="s">
        <v>670</v>
      </c>
      <c r="C299" s="22" t="s">
        <v>711</v>
      </c>
      <c r="D299" s="22" t="s">
        <v>712</v>
      </c>
      <c r="E299" s="22">
        <v>1009900</v>
      </c>
      <c r="F299" s="22">
        <v>0</v>
      </c>
      <c r="G299" s="22">
        <v>0</v>
      </c>
      <c r="H299" s="22">
        <v>0</v>
      </c>
      <c r="I299" s="22">
        <v>0</v>
      </c>
      <c r="J299" s="22">
        <v>20115</v>
      </c>
      <c r="K299" s="22">
        <v>0</v>
      </c>
      <c r="L299" s="22">
        <v>0</v>
      </c>
      <c r="M299" s="22">
        <v>-27501</v>
      </c>
      <c r="N299" s="22">
        <v>0</v>
      </c>
      <c r="O299" s="22">
        <v>0</v>
      </c>
      <c r="P299" s="22">
        <v>0</v>
      </c>
      <c r="Q299" s="22">
        <v>0</v>
      </c>
      <c r="R299" s="22">
        <v>1002514</v>
      </c>
    </row>
    <row r="300" spans="1:18" x14ac:dyDescent="0.35">
      <c r="A300" s="22" t="s">
        <v>114</v>
      </c>
      <c r="B300" s="22" t="s">
        <v>670</v>
      </c>
      <c r="C300" s="22" t="s">
        <v>713</v>
      </c>
      <c r="D300" s="22" t="s">
        <v>714</v>
      </c>
      <c r="E300" s="22">
        <v>703212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-22312</v>
      </c>
      <c r="N300" s="22">
        <v>0</v>
      </c>
      <c r="O300" s="22">
        <v>0</v>
      </c>
      <c r="P300" s="22">
        <v>0</v>
      </c>
      <c r="Q300" s="22">
        <v>0</v>
      </c>
      <c r="R300" s="22">
        <v>680900</v>
      </c>
    </row>
    <row r="301" spans="1:18" x14ac:dyDescent="0.35">
      <c r="A301" s="22" t="s">
        <v>114</v>
      </c>
      <c r="B301" s="22" t="s">
        <v>670</v>
      </c>
      <c r="C301" s="22" t="s">
        <v>715</v>
      </c>
      <c r="D301" s="22" t="s">
        <v>716</v>
      </c>
      <c r="E301" s="22">
        <v>6794331</v>
      </c>
      <c r="F301" s="22">
        <v>0</v>
      </c>
      <c r="G301" s="22">
        <v>0</v>
      </c>
      <c r="H301" s="22">
        <v>0</v>
      </c>
      <c r="I301" s="22">
        <v>38951</v>
      </c>
      <c r="J301" s="22">
        <v>112325</v>
      </c>
      <c r="K301" s="22">
        <v>0</v>
      </c>
      <c r="L301" s="22">
        <v>0</v>
      </c>
      <c r="M301" s="22">
        <v>-154504</v>
      </c>
      <c r="N301" s="22">
        <v>0</v>
      </c>
      <c r="O301" s="22">
        <v>0</v>
      </c>
      <c r="P301" s="22">
        <v>0</v>
      </c>
      <c r="Q301" s="22">
        <v>0</v>
      </c>
      <c r="R301" s="22">
        <v>6791103</v>
      </c>
    </row>
    <row r="302" spans="1:18" x14ac:dyDescent="0.35">
      <c r="A302" s="22" t="s">
        <v>114</v>
      </c>
      <c r="B302" s="22" t="s">
        <v>670</v>
      </c>
      <c r="C302" s="22" t="s">
        <v>717</v>
      </c>
      <c r="D302" s="22" t="s">
        <v>718</v>
      </c>
      <c r="E302" s="22">
        <v>1512528</v>
      </c>
      <c r="F302" s="22">
        <v>0</v>
      </c>
      <c r="G302" s="22">
        <v>0</v>
      </c>
      <c r="H302" s="22">
        <v>0</v>
      </c>
      <c r="I302" s="22">
        <v>0</v>
      </c>
      <c r="J302" s="22">
        <v>56493</v>
      </c>
      <c r="K302" s="22">
        <v>0</v>
      </c>
      <c r="L302" s="22">
        <v>0</v>
      </c>
      <c r="M302" s="22">
        <v>-54064</v>
      </c>
      <c r="N302" s="22">
        <v>0</v>
      </c>
      <c r="O302" s="22">
        <v>0</v>
      </c>
      <c r="P302" s="22">
        <v>0</v>
      </c>
      <c r="Q302" s="22">
        <v>56844</v>
      </c>
      <c r="R302" s="22">
        <v>1571801</v>
      </c>
    </row>
    <row r="303" spans="1:18" x14ac:dyDescent="0.35">
      <c r="A303" s="22" t="s">
        <v>114</v>
      </c>
      <c r="B303" s="22" t="s">
        <v>670</v>
      </c>
      <c r="C303" s="22" t="s">
        <v>719</v>
      </c>
      <c r="D303" s="22" t="s">
        <v>720</v>
      </c>
      <c r="E303" s="22">
        <v>873796</v>
      </c>
      <c r="F303" s="22">
        <v>0</v>
      </c>
      <c r="G303" s="22">
        <v>0</v>
      </c>
      <c r="H303" s="22">
        <v>0</v>
      </c>
      <c r="I303" s="22">
        <v>0</v>
      </c>
      <c r="J303" s="22">
        <v>61983</v>
      </c>
      <c r="K303" s="22">
        <v>0</v>
      </c>
      <c r="L303" s="22">
        <v>0</v>
      </c>
      <c r="M303" s="22">
        <v>-27628</v>
      </c>
      <c r="N303" s="22">
        <v>0</v>
      </c>
      <c r="O303" s="22">
        <v>0</v>
      </c>
      <c r="P303" s="22">
        <v>0</v>
      </c>
      <c r="Q303" s="22">
        <v>0</v>
      </c>
      <c r="R303" s="22">
        <v>908151</v>
      </c>
    </row>
    <row r="304" spans="1:18" x14ac:dyDescent="0.35">
      <c r="A304" s="22" t="s">
        <v>114</v>
      </c>
      <c r="B304" s="22" t="s">
        <v>670</v>
      </c>
      <c r="C304" s="22" t="s">
        <v>721</v>
      </c>
      <c r="D304" s="22" t="s">
        <v>722</v>
      </c>
      <c r="E304" s="22">
        <v>2903779</v>
      </c>
      <c r="F304" s="22">
        <v>0</v>
      </c>
      <c r="G304" s="22">
        <v>0</v>
      </c>
      <c r="H304" s="22">
        <v>0</v>
      </c>
      <c r="I304" s="22">
        <v>3000</v>
      </c>
      <c r="J304" s="22">
        <v>32588</v>
      </c>
      <c r="K304" s="22">
        <v>0</v>
      </c>
      <c r="L304" s="22">
        <v>0</v>
      </c>
      <c r="M304" s="22">
        <v>-150010</v>
      </c>
      <c r="N304" s="22">
        <v>0</v>
      </c>
      <c r="O304" s="22">
        <v>0</v>
      </c>
      <c r="P304" s="22">
        <v>0</v>
      </c>
      <c r="Q304" s="22">
        <v>0</v>
      </c>
      <c r="R304" s="22">
        <v>2789357</v>
      </c>
    </row>
    <row r="305" spans="1:18" x14ac:dyDescent="0.35">
      <c r="A305" s="22" t="s">
        <v>114</v>
      </c>
      <c r="B305" s="22" t="s">
        <v>670</v>
      </c>
      <c r="C305" s="22" t="s">
        <v>723</v>
      </c>
      <c r="D305" s="22" t="s">
        <v>724</v>
      </c>
      <c r="E305" s="22">
        <v>4263300</v>
      </c>
      <c r="F305" s="22">
        <v>0</v>
      </c>
      <c r="G305" s="22">
        <v>0</v>
      </c>
      <c r="H305" s="22">
        <v>0</v>
      </c>
      <c r="I305" s="22">
        <v>0</v>
      </c>
      <c r="J305" s="22">
        <v>74587</v>
      </c>
      <c r="K305" s="22">
        <v>0</v>
      </c>
      <c r="L305" s="22">
        <v>0</v>
      </c>
      <c r="M305" s="22">
        <v>-75839</v>
      </c>
      <c r="N305" s="22">
        <v>0</v>
      </c>
      <c r="O305" s="22">
        <v>0</v>
      </c>
      <c r="P305" s="22">
        <v>0</v>
      </c>
      <c r="Q305" s="22">
        <v>0</v>
      </c>
      <c r="R305" s="22">
        <v>4262048</v>
      </c>
    </row>
    <row r="306" spans="1:18" x14ac:dyDescent="0.35">
      <c r="A306" s="22" t="s">
        <v>114</v>
      </c>
      <c r="B306" s="22" t="s">
        <v>670</v>
      </c>
      <c r="C306" s="22" t="s">
        <v>725</v>
      </c>
      <c r="D306" s="22" t="s">
        <v>726</v>
      </c>
      <c r="E306" s="22">
        <v>2984110</v>
      </c>
      <c r="F306" s="22">
        <v>0</v>
      </c>
      <c r="G306" s="22">
        <v>0</v>
      </c>
      <c r="H306" s="22">
        <v>0</v>
      </c>
      <c r="I306" s="22">
        <v>0</v>
      </c>
      <c r="J306" s="22">
        <v>212100</v>
      </c>
      <c r="K306" s="22">
        <v>0</v>
      </c>
      <c r="L306" s="22">
        <v>0</v>
      </c>
      <c r="M306" s="22">
        <v>-82411</v>
      </c>
      <c r="N306" s="22">
        <v>0</v>
      </c>
      <c r="O306" s="22">
        <v>0</v>
      </c>
      <c r="P306" s="22">
        <v>0</v>
      </c>
      <c r="Q306" s="22">
        <v>0</v>
      </c>
      <c r="R306" s="22">
        <v>3113799</v>
      </c>
    </row>
    <row r="307" spans="1:18" x14ac:dyDescent="0.35">
      <c r="A307" s="22" t="s">
        <v>114</v>
      </c>
      <c r="B307" s="22" t="s">
        <v>670</v>
      </c>
      <c r="C307" s="22" t="s">
        <v>727</v>
      </c>
      <c r="D307" s="22" t="s">
        <v>728</v>
      </c>
      <c r="E307" s="22">
        <v>473637</v>
      </c>
      <c r="F307" s="22">
        <v>0</v>
      </c>
      <c r="G307" s="22">
        <v>0</v>
      </c>
      <c r="H307" s="22">
        <v>0</v>
      </c>
      <c r="I307" s="22">
        <v>0</v>
      </c>
      <c r="J307" s="22">
        <v>339500</v>
      </c>
      <c r="K307" s="22">
        <v>0</v>
      </c>
      <c r="L307" s="22">
        <v>0</v>
      </c>
      <c r="M307" s="22">
        <v>-112599</v>
      </c>
      <c r="N307" s="22">
        <v>0</v>
      </c>
      <c r="O307" s="22">
        <v>0</v>
      </c>
      <c r="P307" s="22">
        <v>0</v>
      </c>
      <c r="Q307" s="22">
        <v>0</v>
      </c>
      <c r="R307" s="22">
        <v>700538</v>
      </c>
    </row>
    <row r="308" spans="1:18" x14ac:dyDescent="0.35">
      <c r="A308" s="22" t="s">
        <v>114</v>
      </c>
      <c r="B308" s="22" t="s">
        <v>670</v>
      </c>
      <c r="C308" s="22" t="s">
        <v>729</v>
      </c>
      <c r="D308" s="22" t="s">
        <v>730</v>
      </c>
      <c r="E308" s="22">
        <v>50804</v>
      </c>
      <c r="F308" s="22">
        <v>0</v>
      </c>
      <c r="G308" s="22">
        <v>0</v>
      </c>
      <c r="H308" s="22">
        <v>0</v>
      </c>
      <c r="I308" s="22">
        <v>0</v>
      </c>
      <c r="J308" s="22">
        <v>56784</v>
      </c>
      <c r="K308" s="22">
        <v>0</v>
      </c>
      <c r="L308" s="22">
        <v>0</v>
      </c>
      <c r="M308" s="22">
        <v>-7148</v>
      </c>
      <c r="N308" s="22">
        <v>0</v>
      </c>
      <c r="O308" s="22">
        <v>0</v>
      </c>
      <c r="P308" s="22">
        <v>0</v>
      </c>
      <c r="Q308" s="22">
        <v>0</v>
      </c>
      <c r="R308" s="22">
        <v>100440</v>
      </c>
    </row>
    <row r="309" spans="1:18" x14ac:dyDescent="0.35">
      <c r="A309" s="22" t="s">
        <v>114</v>
      </c>
      <c r="B309" s="22" t="s">
        <v>670</v>
      </c>
      <c r="C309" s="22" t="s">
        <v>731</v>
      </c>
      <c r="D309" s="22" t="s">
        <v>732</v>
      </c>
      <c r="E309" s="22">
        <v>10084140</v>
      </c>
      <c r="F309" s="22">
        <v>0</v>
      </c>
      <c r="G309" s="22">
        <v>0</v>
      </c>
      <c r="H309" s="22">
        <v>0</v>
      </c>
      <c r="I309" s="22">
        <v>98875</v>
      </c>
      <c r="J309" s="22">
        <v>373143</v>
      </c>
      <c r="K309" s="22">
        <v>0</v>
      </c>
      <c r="L309" s="22">
        <v>0</v>
      </c>
      <c r="M309" s="22">
        <v>-84233</v>
      </c>
      <c r="N309" s="22">
        <v>0</v>
      </c>
      <c r="O309" s="22">
        <v>0</v>
      </c>
      <c r="P309" s="22">
        <v>0</v>
      </c>
      <c r="Q309" s="22">
        <v>0</v>
      </c>
      <c r="R309" s="22">
        <v>10471925</v>
      </c>
    </row>
    <row r="310" spans="1:18" x14ac:dyDescent="0.35">
      <c r="A310" s="22" t="s">
        <v>114</v>
      </c>
      <c r="B310" s="22" t="s">
        <v>670</v>
      </c>
      <c r="C310" s="22" t="s">
        <v>733</v>
      </c>
      <c r="D310" s="22" t="s">
        <v>734</v>
      </c>
      <c r="E310" s="22">
        <v>1150777</v>
      </c>
      <c r="F310" s="22">
        <v>0</v>
      </c>
      <c r="G310" s="22">
        <v>0</v>
      </c>
      <c r="H310" s="22">
        <v>0</v>
      </c>
      <c r="I310" s="22">
        <v>0</v>
      </c>
      <c r="J310" s="22">
        <v>106243</v>
      </c>
      <c r="K310" s="22">
        <v>0</v>
      </c>
      <c r="L310" s="22">
        <v>0</v>
      </c>
      <c r="M310" s="22">
        <v>-71001</v>
      </c>
      <c r="N310" s="22">
        <v>0</v>
      </c>
      <c r="O310" s="22">
        <v>0</v>
      </c>
      <c r="P310" s="22">
        <v>0</v>
      </c>
      <c r="Q310" s="22">
        <v>0</v>
      </c>
      <c r="R310" s="22">
        <v>1186019</v>
      </c>
    </row>
    <row r="311" spans="1:18" x14ac:dyDescent="0.35">
      <c r="A311" s="22" t="s">
        <v>114</v>
      </c>
      <c r="B311" s="22" t="s">
        <v>670</v>
      </c>
      <c r="C311" s="22" t="s">
        <v>735</v>
      </c>
      <c r="D311" s="22" t="s">
        <v>736</v>
      </c>
      <c r="E311" s="22">
        <v>2931849</v>
      </c>
      <c r="F311" s="22">
        <v>0</v>
      </c>
      <c r="G311" s="22">
        <v>0</v>
      </c>
      <c r="H311" s="22">
        <v>0</v>
      </c>
      <c r="I311" s="22">
        <v>0</v>
      </c>
      <c r="J311" s="22">
        <v>399169</v>
      </c>
      <c r="K311" s="22">
        <v>0</v>
      </c>
      <c r="L311" s="22">
        <v>0</v>
      </c>
      <c r="M311" s="22">
        <v>-54746</v>
      </c>
      <c r="N311" s="22">
        <v>0</v>
      </c>
      <c r="O311" s="22">
        <v>0</v>
      </c>
      <c r="P311" s="22">
        <v>0</v>
      </c>
      <c r="Q311" s="22">
        <v>0</v>
      </c>
      <c r="R311" s="22">
        <v>3276272</v>
      </c>
    </row>
    <row r="312" spans="1:18" x14ac:dyDescent="0.35">
      <c r="A312" s="22" t="s">
        <v>114</v>
      </c>
      <c r="B312" s="22" t="s">
        <v>670</v>
      </c>
      <c r="C312" s="22" t="s">
        <v>737</v>
      </c>
      <c r="D312" s="22" t="s">
        <v>738</v>
      </c>
      <c r="E312" s="22">
        <v>1690229</v>
      </c>
      <c r="F312" s="22">
        <v>0</v>
      </c>
      <c r="G312" s="22">
        <v>0</v>
      </c>
      <c r="H312" s="22">
        <v>0</v>
      </c>
      <c r="I312" s="22">
        <v>13963</v>
      </c>
      <c r="J312" s="22">
        <v>39388</v>
      </c>
      <c r="K312" s="22">
        <v>0</v>
      </c>
      <c r="L312" s="22">
        <v>0</v>
      </c>
      <c r="M312" s="22">
        <v>-130190</v>
      </c>
      <c r="N312" s="22">
        <v>0</v>
      </c>
      <c r="O312" s="22">
        <v>0</v>
      </c>
      <c r="P312" s="22">
        <v>0</v>
      </c>
      <c r="Q312" s="22">
        <v>0</v>
      </c>
      <c r="R312" s="22">
        <v>1613390</v>
      </c>
    </row>
    <row r="313" spans="1:18" x14ac:dyDescent="0.35">
      <c r="A313" s="22" t="s">
        <v>114</v>
      </c>
      <c r="B313" s="22" t="s">
        <v>670</v>
      </c>
      <c r="C313" s="22" t="s">
        <v>739</v>
      </c>
      <c r="D313" s="22" t="s">
        <v>740</v>
      </c>
      <c r="E313" s="22">
        <v>2062396</v>
      </c>
      <c r="F313" s="22">
        <v>0</v>
      </c>
      <c r="G313" s="22">
        <v>0</v>
      </c>
      <c r="H313" s="22">
        <v>0</v>
      </c>
      <c r="I313" s="22">
        <v>0</v>
      </c>
      <c r="J313" s="22">
        <v>1016826</v>
      </c>
      <c r="K313" s="22">
        <v>0</v>
      </c>
      <c r="L313" s="22">
        <v>-2640</v>
      </c>
      <c r="M313" s="22">
        <v>-126289</v>
      </c>
      <c r="N313" s="22">
        <v>-957015</v>
      </c>
      <c r="O313" s="22">
        <v>157015</v>
      </c>
      <c r="P313" s="22">
        <v>957015</v>
      </c>
      <c r="Q313" s="22">
        <v>-957016</v>
      </c>
      <c r="R313" s="22">
        <v>2150292</v>
      </c>
    </row>
    <row r="314" spans="1:18" x14ac:dyDescent="0.35">
      <c r="A314" s="22" t="s">
        <v>114</v>
      </c>
      <c r="B314" s="22" t="s">
        <v>670</v>
      </c>
      <c r="C314" s="22" t="s">
        <v>741</v>
      </c>
      <c r="D314" s="22" t="s">
        <v>742</v>
      </c>
      <c r="E314" s="22">
        <v>2190263</v>
      </c>
      <c r="F314" s="22">
        <v>0</v>
      </c>
      <c r="G314" s="22">
        <v>0</v>
      </c>
      <c r="H314" s="22">
        <v>0</v>
      </c>
      <c r="I314" s="22">
        <v>0</v>
      </c>
      <c r="J314" s="22">
        <v>214763</v>
      </c>
      <c r="K314" s="22">
        <v>0</v>
      </c>
      <c r="L314" s="22">
        <v>0</v>
      </c>
      <c r="M314" s="22">
        <v>-42751</v>
      </c>
      <c r="N314" s="22">
        <v>0</v>
      </c>
      <c r="O314" s="22">
        <v>0</v>
      </c>
      <c r="P314" s="22">
        <v>0</v>
      </c>
      <c r="Q314" s="22">
        <v>0</v>
      </c>
      <c r="R314" s="22">
        <v>2362275</v>
      </c>
    </row>
    <row r="315" spans="1:18" x14ac:dyDescent="0.35">
      <c r="A315" s="22" t="s">
        <v>114</v>
      </c>
      <c r="B315" s="22" t="s">
        <v>670</v>
      </c>
      <c r="C315" s="22" t="s">
        <v>743</v>
      </c>
      <c r="D315" s="22" t="s">
        <v>744</v>
      </c>
      <c r="E315" s="22">
        <v>1616688</v>
      </c>
      <c r="F315" s="22">
        <v>0</v>
      </c>
      <c r="G315" s="22">
        <v>0</v>
      </c>
      <c r="H315" s="22">
        <v>0</v>
      </c>
      <c r="I315" s="22">
        <v>0</v>
      </c>
      <c r="J315" s="22">
        <v>176231</v>
      </c>
      <c r="K315" s="22">
        <v>0</v>
      </c>
      <c r="L315" s="22">
        <v>0</v>
      </c>
      <c r="M315" s="22">
        <v>-93112</v>
      </c>
      <c r="N315" s="22">
        <v>0</v>
      </c>
      <c r="O315" s="22">
        <v>0</v>
      </c>
      <c r="P315" s="22">
        <v>0</v>
      </c>
      <c r="Q315" s="22">
        <v>0</v>
      </c>
      <c r="R315" s="22">
        <v>1699807</v>
      </c>
    </row>
    <row r="316" spans="1:18" x14ac:dyDescent="0.35">
      <c r="A316" s="22" t="s">
        <v>114</v>
      </c>
      <c r="B316" s="22" t="s">
        <v>670</v>
      </c>
      <c r="C316" s="22" t="s">
        <v>745</v>
      </c>
      <c r="D316" s="22" t="s">
        <v>746</v>
      </c>
      <c r="E316" s="22">
        <v>1154940</v>
      </c>
      <c r="F316" s="22">
        <v>0</v>
      </c>
      <c r="G316" s="22">
        <v>0</v>
      </c>
      <c r="H316" s="22">
        <v>0</v>
      </c>
      <c r="I316" s="22">
        <v>0</v>
      </c>
      <c r="J316" s="22">
        <v>25382</v>
      </c>
      <c r="K316" s="22">
        <v>0</v>
      </c>
      <c r="L316" s="22">
        <v>0</v>
      </c>
      <c r="M316" s="22">
        <v>-17357</v>
      </c>
      <c r="N316" s="22">
        <v>0</v>
      </c>
      <c r="O316" s="22">
        <v>0</v>
      </c>
      <c r="P316" s="22">
        <v>0</v>
      </c>
      <c r="Q316" s="22">
        <v>0</v>
      </c>
      <c r="R316" s="22">
        <v>1162965</v>
      </c>
    </row>
    <row r="317" spans="1:18" x14ac:dyDescent="0.35">
      <c r="A317" s="22" t="s">
        <v>114</v>
      </c>
      <c r="B317" s="22" t="s">
        <v>670</v>
      </c>
      <c r="C317" s="22" t="s">
        <v>747</v>
      </c>
      <c r="D317" s="22" t="s">
        <v>748</v>
      </c>
      <c r="E317" s="22">
        <v>718625</v>
      </c>
      <c r="F317" s="22">
        <v>0</v>
      </c>
      <c r="G317" s="22">
        <v>0</v>
      </c>
      <c r="H317" s="22">
        <v>0</v>
      </c>
      <c r="I317" s="22">
        <v>0</v>
      </c>
      <c r="J317" s="22">
        <v>73729</v>
      </c>
      <c r="K317" s="22">
        <v>0</v>
      </c>
      <c r="L317" s="22">
        <v>0</v>
      </c>
      <c r="M317" s="22">
        <v>-45541</v>
      </c>
      <c r="N317" s="22">
        <v>0</v>
      </c>
      <c r="O317" s="22">
        <v>0</v>
      </c>
      <c r="P317" s="22">
        <v>0</v>
      </c>
      <c r="Q317" s="22">
        <v>0</v>
      </c>
      <c r="R317" s="22">
        <v>746813</v>
      </c>
    </row>
    <row r="318" spans="1:18" x14ac:dyDescent="0.35">
      <c r="A318" s="22" t="s">
        <v>114</v>
      </c>
      <c r="B318" s="22" t="s">
        <v>670</v>
      </c>
      <c r="C318" s="22" t="s">
        <v>749</v>
      </c>
      <c r="D318" s="22" t="s">
        <v>750</v>
      </c>
      <c r="E318" s="22">
        <v>594745</v>
      </c>
      <c r="F318" s="22">
        <v>0</v>
      </c>
      <c r="G318" s="22">
        <v>0</v>
      </c>
      <c r="H318" s="22">
        <v>0</v>
      </c>
      <c r="I318" s="22">
        <v>0</v>
      </c>
      <c r="J318" s="22">
        <v>13697</v>
      </c>
      <c r="K318" s="22">
        <v>0</v>
      </c>
      <c r="L318" s="22">
        <v>0</v>
      </c>
      <c r="M318" s="22">
        <v>-28384</v>
      </c>
      <c r="N318" s="22">
        <v>0</v>
      </c>
      <c r="O318" s="22">
        <v>0</v>
      </c>
      <c r="P318" s="22">
        <v>0</v>
      </c>
      <c r="Q318" s="22">
        <v>0</v>
      </c>
      <c r="R318" s="22">
        <v>580058</v>
      </c>
    </row>
    <row r="319" spans="1:18" x14ac:dyDescent="0.35">
      <c r="A319" s="22" t="s">
        <v>114</v>
      </c>
      <c r="B319" s="22" t="s">
        <v>670</v>
      </c>
      <c r="C319" s="22" t="s">
        <v>751</v>
      </c>
      <c r="D319" s="22" t="s">
        <v>752</v>
      </c>
      <c r="E319" s="22">
        <v>1765502</v>
      </c>
      <c r="F319" s="22">
        <v>0</v>
      </c>
      <c r="G319" s="22">
        <v>0</v>
      </c>
      <c r="H319" s="22">
        <v>0</v>
      </c>
      <c r="I319" s="22">
        <v>0</v>
      </c>
      <c r="J319" s="22">
        <v>45591</v>
      </c>
      <c r="K319" s="22">
        <v>0</v>
      </c>
      <c r="L319" s="22">
        <v>-14708</v>
      </c>
      <c r="M319" s="22">
        <v>-65995</v>
      </c>
      <c r="N319" s="22">
        <v>0</v>
      </c>
      <c r="O319" s="22">
        <v>0</v>
      </c>
      <c r="P319" s="22">
        <v>0</v>
      </c>
      <c r="Q319" s="22">
        <v>0</v>
      </c>
      <c r="R319" s="22">
        <v>1730390</v>
      </c>
    </row>
    <row r="320" spans="1:18" x14ac:dyDescent="0.35">
      <c r="A320" s="22" t="s">
        <v>114</v>
      </c>
      <c r="B320" s="22" t="s">
        <v>670</v>
      </c>
      <c r="C320" s="22" t="s">
        <v>753</v>
      </c>
      <c r="D320" s="22" t="s">
        <v>754</v>
      </c>
      <c r="E320" s="22">
        <v>1151801</v>
      </c>
      <c r="F320" s="22">
        <v>0</v>
      </c>
      <c r="G320" s="22">
        <v>0</v>
      </c>
      <c r="H320" s="22">
        <v>0</v>
      </c>
      <c r="I320" s="22">
        <v>220503</v>
      </c>
      <c r="J320" s="22">
        <v>96376</v>
      </c>
      <c r="K320" s="22">
        <v>0</v>
      </c>
      <c r="L320" s="22">
        <v>-197245</v>
      </c>
      <c r="M320" s="22">
        <v>-77706</v>
      </c>
      <c r="N320" s="22">
        <v>0</v>
      </c>
      <c r="O320" s="22">
        <v>0</v>
      </c>
      <c r="P320" s="22">
        <v>0</v>
      </c>
      <c r="Q320" s="22">
        <v>0</v>
      </c>
      <c r="R320" s="22">
        <v>1193729</v>
      </c>
    </row>
    <row r="321" spans="1:18" x14ac:dyDescent="0.35">
      <c r="A321" s="22" t="s">
        <v>114</v>
      </c>
      <c r="B321" s="22" t="s">
        <v>670</v>
      </c>
      <c r="C321" s="22" t="s">
        <v>755</v>
      </c>
      <c r="D321" s="22" t="s">
        <v>756</v>
      </c>
      <c r="E321" s="22">
        <v>639048</v>
      </c>
      <c r="F321" s="22">
        <v>0</v>
      </c>
      <c r="G321" s="22">
        <v>0</v>
      </c>
      <c r="H321" s="22">
        <v>0</v>
      </c>
      <c r="I321" s="22">
        <v>0</v>
      </c>
      <c r="J321" s="22">
        <v>292359</v>
      </c>
      <c r="K321" s="22">
        <v>0</v>
      </c>
      <c r="L321" s="22">
        <v>0</v>
      </c>
      <c r="M321" s="22">
        <v>-47479</v>
      </c>
      <c r="N321" s="22">
        <v>0</v>
      </c>
      <c r="O321" s="22">
        <v>0</v>
      </c>
      <c r="P321" s="22">
        <v>0</v>
      </c>
      <c r="Q321" s="22">
        <v>0</v>
      </c>
      <c r="R321" s="22">
        <v>883928</v>
      </c>
    </row>
    <row r="322" spans="1:18" x14ac:dyDescent="0.35">
      <c r="A322" s="22" t="s">
        <v>114</v>
      </c>
      <c r="B322" s="22" t="s">
        <v>670</v>
      </c>
      <c r="C322" s="22" t="s">
        <v>757</v>
      </c>
      <c r="D322" s="22" t="s">
        <v>758</v>
      </c>
      <c r="E322" s="22">
        <v>838982</v>
      </c>
      <c r="F322" s="22">
        <v>0</v>
      </c>
      <c r="G322" s="22">
        <v>0</v>
      </c>
      <c r="H322" s="22">
        <v>0</v>
      </c>
      <c r="I322" s="22">
        <v>0</v>
      </c>
      <c r="J322" s="22">
        <v>228317</v>
      </c>
      <c r="K322" s="22">
        <v>0</v>
      </c>
      <c r="L322" s="22">
        <v>0</v>
      </c>
      <c r="M322" s="22">
        <v>-34118</v>
      </c>
      <c r="N322" s="22">
        <v>0</v>
      </c>
      <c r="O322" s="22">
        <v>0</v>
      </c>
      <c r="P322" s="22">
        <v>0</v>
      </c>
      <c r="Q322" s="22">
        <v>0</v>
      </c>
      <c r="R322" s="22">
        <v>1033181</v>
      </c>
    </row>
    <row r="323" spans="1:18" x14ac:dyDescent="0.35">
      <c r="A323" s="22" t="s">
        <v>114</v>
      </c>
      <c r="B323" s="22" t="s">
        <v>670</v>
      </c>
      <c r="C323" s="22" t="s">
        <v>759</v>
      </c>
      <c r="D323" s="22" t="s">
        <v>760</v>
      </c>
      <c r="E323" s="22">
        <v>1739798</v>
      </c>
      <c r="F323" s="22">
        <v>0</v>
      </c>
      <c r="G323" s="22">
        <v>0</v>
      </c>
      <c r="H323" s="22">
        <v>0</v>
      </c>
      <c r="I323" s="22">
        <v>0</v>
      </c>
      <c r="J323" s="22">
        <v>9391</v>
      </c>
      <c r="K323" s="22">
        <v>0</v>
      </c>
      <c r="L323" s="22">
        <v>0</v>
      </c>
      <c r="M323" s="22">
        <v>-33489</v>
      </c>
      <c r="N323" s="22">
        <v>0</v>
      </c>
      <c r="O323" s="22">
        <v>0</v>
      </c>
      <c r="P323" s="22">
        <v>0</v>
      </c>
      <c r="Q323" s="22">
        <v>0</v>
      </c>
      <c r="R323" s="22">
        <v>1715700</v>
      </c>
    </row>
    <row r="324" spans="1:18" x14ac:dyDescent="0.35">
      <c r="A324" s="22" t="s">
        <v>114</v>
      </c>
      <c r="B324" s="22" t="s">
        <v>670</v>
      </c>
      <c r="C324" s="22" t="s">
        <v>761</v>
      </c>
      <c r="D324" s="22" t="s">
        <v>762</v>
      </c>
      <c r="E324" s="22">
        <v>718573</v>
      </c>
      <c r="F324" s="22">
        <v>0</v>
      </c>
      <c r="G324" s="22">
        <v>0</v>
      </c>
      <c r="H324" s="22">
        <v>0</v>
      </c>
      <c r="I324" s="22">
        <v>0</v>
      </c>
      <c r="J324" s="22">
        <v>20464</v>
      </c>
      <c r="K324" s="22">
        <v>0</v>
      </c>
      <c r="L324" s="22">
        <v>0</v>
      </c>
      <c r="M324" s="22">
        <v>-35982</v>
      </c>
      <c r="N324" s="22">
        <v>0</v>
      </c>
      <c r="O324" s="22">
        <v>0</v>
      </c>
      <c r="P324" s="22">
        <v>0</v>
      </c>
      <c r="Q324" s="22">
        <v>0</v>
      </c>
      <c r="R324" s="22">
        <v>703055</v>
      </c>
    </row>
    <row r="325" spans="1:18" x14ac:dyDescent="0.35">
      <c r="A325" s="22" t="s">
        <v>114</v>
      </c>
      <c r="B325" s="22" t="s">
        <v>670</v>
      </c>
      <c r="C325" s="22" t="s">
        <v>763</v>
      </c>
      <c r="D325" s="22" t="s">
        <v>764</v>
      </c>
      <c r="E325" s="22">
        <v>287036</v>
      </c>
      <c r="F325" s="22">
        <v>0</v>
      </c>
      <c r="G325" s="22">
        <v>0</v>
      </c>
      <c r="H325" s="22">
        <v>0</v>
      </c>
      <c r="I325" s="22">
        <v>0</v>
      </c>
      <c r="J325" s="22">
        <v>29216</v>
      </c>
      <c r="K325" s="22">
        <v>0</v>
      </c>
      <c r="L325" s="22">
        <v>0</v>
      </c>
      <c r="M325" s="22">
        <v>-51257</v>
      </c>
      <c r="N325" s="22">
        <v>0</v>
      </c>
      <c r="O325" s="22">
        <v>0</v>
      </c>
      <c r="P325" s="22">
        <v>0</v>
      </c>
      <c r="Q325" s="22">
        <v>0</v>
      </c>
      <c r="R325" s="22">
        <v>264995</v>
      </c>
    </row>
    <row r="326" spans="1:18" x14ac:dyDescent="0.35">
      <c r="A326" s="22" t="s">
        <v>114</v>
      </c>
      <c r="B326" s="22" t="s">
        <v>670</v>
      </c>
      <c r="C326" s="22" t="s">
        <v>765</v>
      </c>
      <c r="D326" s="22" t="s">
        <v>766</v>
      </c>
      <c r="E326" s="22">
        <v>2333803</v>
      </c>
      <c r="F326" s="22">
        <v>0</v>
      </c>
      <c r="G326" s="22">
        <v>0</v>
      </c>
      <c r="H326" s="22">
        <v>0</v>
      </c>
      <c r="I326" s="22">
        <v>0</v>
      </c>
      <c r="J326" s="22">
        <v>33591</v>
      </c>
      <c r="K326" s="22">
        <v>0</v>
      </c>
      <c r="L326" s="22">
        <v>0</v>
      </c>
      <c r="M326" s="22">
        <v>-63714</v>
      </c>
      <c r="N326" s="22">
        <v>0</v>
      </c>
      <c r="O326" s="22">
        <v>0</v>
      </c>
      <c r="P326" s="22">
        <v>0</v>
      </c>
      <c r="Q326" s="22">
        <v>0</v>
      </c>
      <c r="R326" s="22">
        <v>2303680</v>
      </c>
    </row>
    <row r="327" spans="1:18" x14ac:dyDescent="0.35">
      <c r="A327" s="22" t="s">
        <v>114</v>
      </c>
      <c r="B327" s="22" t="s">
        <v>670</v>
      </c>
      <c r="C327" s="22" t="s">
        <v>767</v>
      </c>
      <c r="D327" s="22" t="s">
        <v>768</v>
      </c>
      <c r="E327" s="22">
        <v>808778</v>
      </c>
      <c r="F327" s="22">
        <v>0</v>
      </c>
      <c r="G327" s="22">
        <v>0</v>
      </c>
      <c r="H327" s="22">
        <v>0</v>
      </c>
      <c r="I327" s="22">
        <v>0</v>
      </c>
      <c r="J327" s="22">
        <v>112472</v>
      </c>
      <c r="K327" s="22">
        <v>0</v>
      </c>
      <c r="L327" s="22">
        <v>0</v>
      </c>
      <c r="M327" s="22">
        <v>-54639</v>
      </c>
      <c r="N327" s="22">
        <v>0</v>
      </c>
      <c r="O327" s="22">
        <v>8981</v>
      </c>
      <c r="P327" s="22">
        <v>0</v>
      </c>
      <c r="Q327" s="22">
        <v>0</v>
      </c>
      <c r="R327" s="22">
        <v>875592</v>
      </c>
    </row>
    <row r="328" spans="1:18" x14ac:dyDescent="0.35">
      <c r="A328" s="22" t="s">
        <v>114</v>
      </c>
      <c r="B328" s="22" t="s">
        <v>670</v>
      </c>
      <c r="C328" s="22" t="s">
        <v>769</v>
      </c>
      <c r="D328" s="22" t="s">
        <v>770</v>
      </c>
      <c r="E328" s="22">
        <v>766667</v>
      </c>
      <c r="F328" s="22">
        <v>0</v>
      </c>
      <c r="G328" s="22">
        <v>0</v>
      </c>
      <c r="H328" s="22">
        <v>0</v>
      </c>
      <c r="I328" s="22">
        <v>0</v>
      </c>
      <c r="J328" s="22">
        <v>177742</v>
      </c>
      <c r="K328" s="22">
        <v>0</v>
      </c>
      <c r="L328" s="22">
        <v>0</v>
      </c>
      <c r="M328" s="22">
        <v>-57460</v>
      </c>
      <c r="N328" s="22">
        <v>0</v>
      </c>
      <c r="O328" s="22">
        <v>0</v>
      </c>
      <c r="P328" s="22">
        <v>0</v>
      </c>
      <c r="Q328" s="22">
        <v>0</v>
      </c>
      <c r="R328" s="22">
        <v>886949</v>
      </c>
    </row>
    <row r="329" spans="1:18" x14ac:dyDescent="0.35">
      <c r="A329" s="22" t="s">
        <v>114</v>
      </c>
      <c r="B329" s="22" t="s">
        <v>670</v>
      </c>
      <c r="C329" s="22" t="s">
        <v>771</v>
      </c>
      <c r="D329" s="22" t="s">
        <v>772</v>
      </c>
      <c r="E329" s="22">
        <v>548357</v>
      </c>
      <c r="F329" s="22">
        <v>0</v>
      </c>
      <c r="G329" s="22">
        <v>0</v>
      </c>
      <c r="H329" s="22">
        <v>0</v>
      </c>
      <c r="I329" s="22">
        <v>0</v>
      </c>
      <c r="J329" s="22">
        <v>16628</v>
      </c>
      <c r="K329" s="22">
        <v>0</v>
      </c>
      <c r="L329" s="22">
        <v>-593</v>
      </c>
      <c r="M329" s="22">
        <v>-14260</v>
      </c>
      <c r="N329" s="22">
        <v>0</v>
      </c>
      <c r="O329" s="22">
        <v>0</v>
      </c>
      <c r="P329" s="22">
        <v>0</v>
      </c>
      <c r="Q329" s="22">
        <v>0</v>
      </c>
      <c r="R329" s="22">
        <v>550132</v>
      </c>
    </row>
    <row r="330" spans="1:18" x14ac:dyDescent="0.35">
      <c r="A330" s="22" t="s">
        <v>114</v>
      </c>
      <c r="B330" s="22" t="s">
        <v>773</v>
      </c>
      <c r="C330" s="22" t="s">
        <v>774</v>
      </c>
      <c r="D330" s="22" t="s">
        <v>775</v>
      </c>
      <c r="E330" s="22">
        <v>0</v>
      </c>
      <c r="F330" s="22">
        <v>0</v>
      </c>
      <c r="G330" s="22">
        <v>0</v>
      </c>
      <c r="H330" s="22">
        <v>0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</row>
    <row r="331" spans="1:18" x14ac:dyDescent="0.35">
      <c r="A331" s="22" t="s">
        <v>114</v>
      </c>
      <c r="B331" s="22" t="s">
        <v>773</v>
      </c>
      <c r="C331" s="22" t="s">
        <v>776</v>
      </c>
      <c r="D331" s="22" t="s">
        <v>777</v>
      </c>
      <c r="E331" s="22">
        <v>3839174</v>
      </c>
      <c r="F331" s="22">
        <v>0</v>
      </c>
      <c r="G331" s="22">
        <v>0</v>
      </c>
      <c r="H331" s="22">
        <v>0</v>
      </c>
      <c r="I331" s="22">
        <v>0</v>
      </c>
      <c r="J331" s="22">
        <v>841567</v>
      </c>
      <c r="K331" s="22">
        <v>0</v>
      </c>
      <c r="L331" s="22">
        <v>0</v>
      </c>
      <c r="M331" s="22">
        <v>-131861</v>
      </c>
      <c r="N331" s="22">
        <v>0</v>
      </c>
      <c r="O331" s="22">
        <v>0</v>
      </c>
      <c r="P331" s="22">
        <v>0</v>
      </c>
      <c r="Q331" s="22">
        <v>0</v>
      </c>
      <c r="R331" s="22">
        <v>4548880</v>
      </c>
    </row>
    <row r="332" spans="1:18" x14ac:dyDescent="0.35">
      <c r="A332" s="22" t="s">
        <v>114</v>
      </c>
      <c r="B332" s="22" t="s">
        <v>773</v>
      </c>
      <c r="C332" s="22" t="s">
        <v>778</v>
      </c>
      <c r="D332" s="22" t="s">
        <v>779</v>
      </c>
      <c r="E332" s="22">
        <v>0</v>
      </c>
      <c r="F332" s="22">
        <v>0</v>
      </c>
      <c r="G332" s="22">
        <v>0</v>
      </c>
      <c r="H332" s="22"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</row>
    <row r="333" spans="1:18" x14ac:dyDescent="0.35">
      <c r="A333" s="22" t="s">
        <v>114</v>
      </c>
      <c r="B333" s="22" t="s">
        <v>773</v>
      </c>
      <c r="C333" s="22" t="s">
        <v>780</v>
      </c>
      <c r="D333" s="22" t="s">
        <v>781</v>
      </c>
      <c r="E333" s="22">
        <v>0</v>
      </c>
      <c r="F333" s="22">
        <v>0</v>
      </c>
      <c r="G333" s="22">
        <v>0</v>
      </c>
      <c r="H333" s="22">
        <v>0</v>
      </c>
      <c r="I333" s="22">
        <v>0</v>
      </c>
      <c r="J333" s="22">
        <v>0</v>
      </c>
      <c r="K333" s="22">
        <v>0</v>
      </c>
      <c r="L333" s="22">
        <v>0</v>
      </c>
      <c r="M333" s="22"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</row>
    <row r="334" spans="1:18" x14ac:dyDescent="0.35">
      <c r="A334" s="22" t="s">
        <v>114</v>
      </c>
      <c r="B334" s="22" t="s">
        <v>773</v>
      </c>
      <c r="C334" s="22" t="s">
        <v>782</v>
      </c>
      <c r="D334" s="22" t="s">
        <v>783</v>
      </c>
      <c r="E334" s="22">
        <v>0</v>
      </c>
      <c r="F334" s="22">
        <v>0</v>
      </c>
      <c r="G334" s="22">
        <v>0</v>
      </c>
      <c r="H334" s="22"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</row>
    <row r="335" spans="1:18" x14ac:dyDescent="0.35">
      <c r="A335" s="22" t="s">
        <v>114</v>
      </c>
      <c r="B335" s="22" t="s">
        <v>773</v>
      </c>
      <c r="C335" s="22" t="s">
        <v>784</v>
      </c>
      <c r="D335" s="22" t="s">
        <v>785</v>
      </c>
      <c r="E335" s="22">
        <v>0</v>
      </c>
      <c r="F335" s="22">
        <v>0</v>
      </c>
      <c r="G335" s="22">
        <v>0</v>
      </c>
      <c r="H335" s="22"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</row>
    <row r="336" spans="1:18" x14ac:dyDescent="0.35">
      <c r="A336" s="22" t="s">
        <v>114</v>
      </c>
      <c r="B336" s="22" t="s">
        <v>773</v>
      </c>
      <c r="C336" s="22" t="s">
        <v>786</v>
      </c>
      <c r="D336" s="22" t="s">
        <v>787</v>
      </c>
      <c r="E336" s="22">
        <v>0</v>
      </c>
      <c r="F336" s="22">
        <v>0</v>
      </c>
      <c r="G336" s="22">
        <v>0</v>
      </c>
      <c r="H336" s="22"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</row>
    <row r="337" spans="1:18" x14ac:dyDescent="0.35">
      <c r="A337" s="22" t="s">
        <v>114</v>
      </c>
      <c r="B337" s="22" t="s">
        <v>773</v>
      </c>
      <c r="C337" s="22" t="s">
        <v>788</v>
      </c>
      <c r="D337" s="22" t="s">
        <v>789</v>
      </c>
      <c r="E337" s="22">
        <v>1645191</v>
      </c>
      <c r="F337" s="22">
        <v>0</v>
      </c>
      <c r="G337" s="22">
        <v>0</v>
      </c>
      <c r="H337" s="22">
        <v>0</v>
      </c>
      <c r="I337" s="22">
        <v>0</v>
      </c>
      <c r="J337" s="22">
        <v>79779</v>
      </c>
      <c r="K337" s="22">
        <v>0</v>
      </c>
      <c r="L337" s="22">
        <v>0</v>
      </c>
      <c r="M337" s="22">
        <v>-162510</v>
      </c>
      <c r="N337" s="22">
        <v>0</v>
      </c>
      <c r="O337" s="22">
        <v>0</v>
      </c>
      <c r="P337" s="22">
        <v>0</v>
      </c>
      <c r="Q337" s="22">
        <v>0</v>
      </c>
      <c r="R337" s="22">
        <v>1562460</v>
      </c>
    </row>
    <row r="338" spans="1:18" x14ac:dyDescent="0.35">
      <c r="A338" s="22" t="s">
        <v>114</v>
      </c>
      <c r="B338" s="22" t="s">
        <v>790</v>
      </c>
      <c r="C338" s="22" t="s">
        <v>791</v>
      </c>
      <c r="D338" s="22" t="s">
        <v>792</v>
      </c>
      <c r="E338" s="22">
        <v>235829524</v>
      </c>
      <c r="F338" s="22">
        <v>0</v>
      </c>
      <c r="G338" s="22">
        <v>0</v>
      </c>
      <c r="H338" s="22">
        <v>0</v>
      </c>
      <c r="I338" s="22">
        <v>0</v>
      </c>
      <c r="J338" s="22">
        <v>11205636</v>
      </c>
      <c r="K338" s="22">
        <v>0</v>
      </c>
      <c r="L338" s="22">
        <v>-2085615</v>
      </c>
      <c r="M338" s="22">
        <v>-8031356</v>
      </c>
      <c r="N338" s="22">
        <v>0</v>
      </c>
      <c r="O338" s="22">
        <v>0</v>
      </c>
      <c r="P338" s="22">
        <v>0</v>
      </c>
      <c r="Q338" s="22">
        <v>0</v>
      </c>
      <c r="R338" s="22">
        <v>236918189</v>
      </c>
    </row>
    <row r="339" spans="1:18" x14ac:dyDescent="0.35">
      <c r="A339" s="22"/>
      <c r="B339" s="22"/>
      <c r="C339" s="22"/>
      <c r="D339" s="22" t="s">
        <v>793</v>
      </c>
      <c r="E339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253BF0-27DA-478B-BED8-0B7B176C162A}">
  <dimension ref="A1:R339"/>
  <sheetViews>
    <sheetView zoomScale="90" zoomScaleNormal="90" workbookViewId="0"/>
  </sheetViews>
  <sheetFormatPr defaultRowHeight="14.5" x14ac:dyDescent="0.35"/>
  <cols>
    <col min="2" max="2" width="23.7265625" customWidth="1"/>
    <col min="4" max="4" width="37.7265625" customWidth="1"/>
    <col min="5" max="18" width="15.7265625" customWidth="1"/>
  </cols>
  <sheetData>
    <row r="1" spans="1:18" ht="24" customHeight="1" x14ac:dyDescent="0.4">
      <c r="A1" s="4" t="str">
        <f>HYPERLINK("#'Index'!A1", "&lt;&lt; Index")</f>
        <v>&lt;&lt; Index</v>
      </c>
      <c r="B1" s="20" t="s">
        <v>794</v>
      </c>
      <c r="D1" s="20" t="s">
        <v>825</v>
      </c>
    </row>
    <row r="2" spans="1:18" ht="64" customHeight="1" x14ac:dyDescent="0.3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796</v>
      </c>
      <c r="F2" s="21" t="s">
        <v>797</v>
      </c>
      <c r="G2" s="21" t="s">
        <v>798</v>
      </c>
      <c r="H2" s="21" t="s">
        <v>799</v>
      </c>
      <c r="I2" s="21" t="s">
        <v>800</v>
      </c>
      <c r="J2" s="21" t="s">
        <v>801</v>
      </c>
      <c r="K2" s="21" t="s">
        <v>802</v>
      </c>
      <c r="L2" s="21" t="s">
        <v>803</v>
      </c>
      <c r="M2" s="21" t="s">
        <v>16</v>
      </c>
      <c r="N2" s="21" t="s">
        <v>804</v>
      </c>
      <c r="O2" s="21" t="s">
        <v>805</v>
      </c>
      <c r="P2" s="21" t="s">
        <v>806</v>
      </c>
      <c r="Q2" s="21" t="s">
        <v>807</v>
      </c>
      <c r="R2" s="21" t="s">
        <v>808</v>
      </c>
    </row>
    <row r="3" spans="1:18" x14ac:dyDescent="0.35">
      <c r="A3" s="21"/>
      <c r="B3" s="21"/>
      <c r="C3" s="21"/>
      <c r="D3" s="21" t="s">
        <v>80</v>
      </c>
      <c r="E3" s="21" t="s">
        <v>809</v>
      </c>
      <c r="F3" s="21" t="s">
        <v>810</v>
      </c>
      <c r="G3" s="21" t="s">
        <v>811</v>
      </c>
      <c r="H3" s="21" t="s">
        <v>812</v>
      </c>
      <c r="I3" s="21" t="s">
        <v>813</v>
      </c>
      <c r="J3" s="21" t="s">
        <v>814</v>
      </c>
      <c r="K3" s="21" t="s">
        <v>815</v>
      </c>
      <c r="L3" s="21" t="s">
        <v>816</v>
      </c>
      <c r="M3" s="21" t="s">
        <v>817</v>
      </c>
      <c r="N3" s="21" t="s">
        <v>818</v>
      </c>
      <c r="O3" s="21" t="s">
        <v>819</v>
      </c>
      <c r="P3" s="21" t="s">
        <v>820</v>
      </c>
      <c r="Q3" s="21" t="s">
        <v>821</v>
      </c>
      <c r="R3" s="21" t="s">
        <v>822</v>
      </c>
    </row>
    <row r="4" spans="1:18" x14ac:dyDescent="0.35">
      <c r="A4" s="22" t="s">
        <v>114</v>
      </c>
      <c r="B4" s="22" t="s">
        <v>115</v>
      </c>
      <c r="C4" s="22" t="s">
        <v>116</v>
      </c>
      <c r="D4" s="22" t="s">
        <v>117</v>
      </c>
      <c r="E4" s="22">
        <v>841660496</v>
      </c>
      <c r="F4" s="22">
        <v>40968962</v>
      </c>
      <c r="G4" s="22">
        <v>0</v>
      </c>
      <c r="H4" s="22">
        <v>0</v>
      </c>
      <c r="I4" s="22"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2">
        <v>0</v>
      </c>
      <c r="P4" s="22">
        <v>0</v>
      </c>
      <c r="Q4" s="22">
        <v>0</v>
      </c>
      <c r="R4" s="22">
        <v>882629458</v>
      </c>
    </row>
    <row r="5" spans="1:18" x14ac:dyDescent="0.35">
      <c r="A5" s="22" t="s">
        <v>114</v>
      </c>
      <c r="B5" s="22" t="s">
        <v>115</v>
      </c>
      <c r="C5" s="22" t="s">
        <v>118</v>
      </c>
      <c r="D5" s="22" t="s">
        <v>119</v>
      </c>
      <c r="E5" s="22">
        <v>353653606</v>
      </c>
      <c r="F5" s="22">
        <v>6914777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0</v>
      </c>
      <c r="M5" s="22">
        <v>0</v>
      </c>
      <c r="N5" s="22">
        <v>8423410</v>
      </c>
      <c r="O5" s="22">
        <v>0</v>
      </c>
      <c r="P5" s="22">
        <v>-8423410</v>
      </c>
      <c r="Q5" s="22">
        <v>0</v>
      </c>
      <c r="R5" s="22">
        <v>360568383</v>
      </c>
    </row>
    <row r="6" spans="1:18" x14ac:dyDescent="0.35">
      <c r="A6" s="22" t="s">
        <v>114</v>
      </c>
      <c r="B6" s="22" t="s">
        <v>115</v>
      </c>
      <c r="C6" s="22" t="s">
        <v>120</v>
      </c>
      <c r="D6" s="22" t="s">
        <v>121</v>
      </c>
      <c r="E6" s="22">
        <v>144966023</v>
      </c>
      <c r="F6" s="22">
        <v>632919</v>
      </c>
      <c r="G6" s="22">
        <v>0</v>
      </c>
      <c r="H6" s="22">
        <v>0</v>
      </c>
      <c r="I6" s="22"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145598942</v>
      </c>
    </row>
    <row r="7" spans="1:18" x14ac:dyDescent="0.35">
      <c r="A7" s="22" t="s">
        <v>114</v>
      </c>
      <c r="B7" s="22" t="s">
        <v>115</v>
      </c>
      <c r="C7" s="22" t="s">
        <v>122</v>
      </c>
      <c r="D7" s="22" t="s">
        <v>123</v>
      </c>
      <c r="E7" s="22">
        <v>21025406000</v>
      </c>
      <c r="F7" s="22">
        <v>949466000</v>
      </c>
      <c r="G7" s="22">
        <v>0</v>
      </c>
      <c r="H7" s="22">
        <v>0</v>
      </c>
      <c r="I7" s="22">
        <v>0</v>
      </c>
      <c r="J7" s="22">
        <v>0</v>
      </c>
      <c r="K7" s="22">
        <v>0</v>
      </c>
      <c r="L7" s="22">
        <v>0</v>
      </c>
      <c r="M7" s="22">
        <v>0</v>
      </c>
      <c r="N7" s="22">
        <v>-222925000</v>
      </c>
      <c r="O7" s="22">
        <v>0</v>
      </c>
      <c r="P7" s="22">
        <v>222925000</v>
      </c>
      <c r="Q7" s="22">
        <v>-157341000</v>
      </c>
      <c r="R7" s="22">
        <v>21817531000</v>
      </c>
    </row>
    <row r="8" spans="1:18" x14ac:dyDescent="0.35">
      <c r="A8" s="22" t="s">
        <v>114</v>
      </c>
      <c r="B8" s="22" t="s">
        <v>115</v>
      </c>
      <c r="C8" s="22" t="s">
        <v>124</v>
      </c>
      <c r="D8" s="22" t="s">
        <v>125</v>
      </c>
      <c r="E8" s="22">
        <v>285990387</v>
      </c>
      <c r="F8" s="22">
        <v>6792368</v>
      </c>
      <c r="G8" s="22">
        <v>0</v>
      </c>
      <c r="H8" s="22">
        <v>0</v>
      </c>
      <c r="I8" s="22"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2">
        <v>0</v>
      </c>
      <c r="P8" s="22">
        <v>0</v>
      </c>
      <c r="Q8" s="22">
        <v>0</v>
      </c>
      <c r="R8" s="22">
        <v>292782755</v>
      </c>
    </row>
    <row r="9" spans="1:18" x14ac:dyDescent="0.35">
      <c r="A9" s="22" t="s">
        <v>114</v>
      </c>
      <c r="B9" s="22" t="s">
        <v>115</v>
      </c>
      <c r="C9" s="22" t="s">
        <v>126</v>
      </c>
      <c r="D9" s="22" t="s">
        <v>127</v>
      </c>
      <c r="E9" s="22">
        <v>202427261</v>
      </c>
      <c r="F9" s="22">
        <v>-7070088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2">
        <v>0</v>
      </c>
      <c r="P9" s="22">
        <v>0</v>
      </c>
      <c r="Q9" s="22">
        <v>0</v>
      </c>
      <c r="R9" s="22">
        <v>195357173</v>
      </c>
    </row>
    <row r="10" spans="1:18" x14ac:dyDescent="0.35">
      <c r="A10" s="22" t="s">
        <v>114</v>
      </c>
      <c r="B10" s="22" t="s">
        <v>115</v>
      </c>
      <c r="C10" s="22" t="s">
        <v>128</v>
      </c>
      <c r="D10" s="22" t="s">
        <v>129</v>
      </c>
      <c r="E10" s="22">
        <v>346361309</v>
      </c>
      <c r="F10" s="22">
        <v>11993784</v>
      </c>
      <c r="G10" s="22">
        <v>0</v>
      </c>
      <c r="H10" s="22">
        <v>0</v>
      </c>
      <c r="I10" s="22"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2">
        <v>0</v>
      </c>
      <c r="P10" s="22">
        <v>0</v>
      </c>
      <c r="Q10" s="22">
        <v>0</v>
      </c>
      <c r="R10" s="22">
        <v>358355093</v>
      </c>
    </row>
    <row r="11" spans="1:18" x14ac:dyDescent="0.35">
      <c r="A11" s="22" t="s">
        <v>114</v>
      </c>
      <c r="B11" s="22" t="s">
        <v>115</v>
      </c>
      <c r="C11" s="22" t="s">
        <v>130</v>
      </c>
      <c r="D11" s="22" t="s">
        <v>131</v>
      </c>
      <c r="E11" s="22">
        <v>14928471000</v>
      </c>
      <c r="F11" s="22">
        <v>864456000</v>
      </c>
      <c r="G11" s="22">
        <v>0</v>
      </c>
      <c r="H11" s="22">
        <v>0</v>
      </c>
      <c r="I11" s="22">
        <v>0</v>
      </c>
      <c r="J11" s="22">
        <v>0</v>
      </c>
      <c r="K11" s="22">
        <v>0</v>
      </c>
      <c r="L11" s="22">
        <v>0</v>
      </c>
      <c r="M11" s="22">
        <v>0</v>
      </c>
      <c r="N11" s="22">
        <v>-369101000</v>
      </c>
      <c r="O11" s="22">
        <v>0</v>
      </c>
      <c r="P11" s="22">
        <v>369101000</v>
      </c>
      <c r="Q11" s="22">
        <v>-20004000</v>
      </c>
      <c r="R11" s="22">
        <v>15772923000</v>
      </c>
    </row>
    <row r="12" spans="1:18" x14ac:dyDescent="0.35">
      <c r="A12" s="22" t="s">
        <v>114</v>
      </c>
      <c r="B12" s="22" t="s">
        <v>115</v>
      </c>
      <c r="C12" s="22" t="s">
        <v>132</v>
      </c>
      <c r="D12" s="22" t="s">
        <v>133</v>
      </c>
      <c r="E12" s="22">
        <v>519423000</v>
      </c>
      <c r="F12" s="22">
        <v>14247000</v>
      </c>
      <c r="G12" s="22">
        <v>0</v>
      </c>
      <c r="H12" s="22">
        <v>0</v>
      </c>
      <c r="I12" s="22">
        <v>0</v>
      </c>
      <c r="J12" s="22">
        <v>0</v>
      </c>
      <c r="K12" s="22">
        <v>0</v>
      </c>
      <c r="L12" s="22">
        <v>0</v>
      </c>
      <c r="M12" s="22">
        <v>0</v>
      </c>
      <c r="N12" s="22">
        <v>-46000</v>
      </c>
      <c r="O12" s="22">
        <v>0</v>
      </c>
      <c r="P12" s="22">
        <v>46000</v>
      </c>
      <c r="Q12" s="22">
        <v>0</v>
      </c>
      <c r="R12" s="22">
        <v>533670000</v>
      </c>
    </row>
    <row r="13" spans="1:18" x14ac:dyDescent="0.35">
      <c r="A13" s="22" t="s">
        <v>114</v>
      </c>
      <c r="B13" s="22" t="s">
        <v>115</v>
      </c>
      <c r="C13" s="22" t="s">
        <v>134</v>
      </c>
      <c r="D13" s="22" t="s">
        <v>135</v>
      </c>
      <c r="E13" s="22">
        <v>768899352</v>
      </c>
      <c r="F13" s="22">
        <v>39953253</v>
      </c>
      <c r="G13" s="22">
        <v>0</v>
      </c>
      <c r="H13" s="22">
        <v>0</v>
      </c>
      <c r="I13" s="22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21865772</v>
      </c>
      <c r="R13" s="22">
        <v>830718377</v>
      </c>
    </row>
    <row r="14" spans="1:18" x14ac:dyDescent="0.35">
      <c r="A14" s="22" t="s">
        <v>114</v>
      </c>
      <c r="B14" s="22" t="s">
        <v>115</v>
      </c>
      <c r="C14" s="22" t="s">
        <v>136</v>
      </c>
      <c r="D14" s="22" t="s">
        <v>137</v>
      </c>
      <c r="E14" s="22">
        <v>168627613</v>
      </c>
      <c r="F14" s="22">
        <v>7953079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-1235000</v>
      </c>
      <c r="O14" s="22">
        <v>0</v>
      </c>
      <c r="P14" s="22">
        <v>1235000</v>
      </c>
      <c r="Q14" s="22">
        <v>0</v>
      </c>
      <c r="R14" s="22">
        <v>176580692</v>
      </c>
    </row>
    <row r="15" spans="1:18" x14ac:dyDescent="0.35">
      <c r="A15" s="22" t="s">
        <v>114</v>
      </c>
      <c r="B15" s="22" t="s">
        <v>115</v>
      </c>
      <c r="C15" s="22" t="s">
        <v>138</v>
      </c>
      <c r="D15" s="22" t="s">
        <v>139</v>
      </c>
      <c r="E15" s="22">
        <v>838061660</v>
      </c>
      <c r="F15" s="22">
        <v>11848354</v>
      </c>
      <c r="G15" s="22">
        <v>0</v>
      </c>
      <c r="H15" s="22">
        <v>0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-9357884</v>
      </c>
      <c r="O15" s="22">
        <v>0</v>
      </c>
      <c r="P15" s="22">
        <v>9357884</v>
      </c>
      <c r="Q15" s="22">
        <v>0</v>
      </c>
      <c r="R15" s="22">
        <v>849910014</v>
      </c>
    </row>
    <row r="16" spans="1:18" x14ac:dyDescent="0.35">
      <c r="A16" s="22" t="s">
        <v>114</v>
      </c>
      <c r="B16" s="22" t="s">
        <v>115</v>
      </c>
      <c r="C16" s="22" t="s">
        <v>140</v>
      </c>
      <c r="D16" s="22" t="s">
        <v>141</v>
      </c>
      <c r="E16" s="22">
        <v>1823437000</v>
      </c>
      <c r="F16" s="22">
        <v>43857000</v>
      </c>
      <c r="G16" s="22">
        <v>0</v>
      </c>
      <c r="H16" s="22">
        <v>0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-16964000</v>
      </c>
      <c r="O16" s="22">
        <v>0</v>
      </c>
      <c r="P16" s="22">
        <v>16964000</v>
      </c>
      <c r="Q16" s="22">
        <v>0</v>
      </c>
      <c r="R16" s="22">
        <v>1867294000</v>
      </c>
    </row>
    <row r="17" spans="1:18" x14ac:dyDescent="0.35">
      <c r="A17" s="22" t="s">
        <v>114</v>
      </c>
      <c r="B17" s="22" t="s">
        <v>115</v>
      </c>
      <c r="C17" s="22" t="s">
        <v>142</v>
      </c>
      <c r="D17" s="22" t="s">
        <v>143</v>
      </c>
      <c r="E17" s="22">
        <v>532013143</v>
      </c>
      <c r="F17" s="22">
        <v>9906857</v>
      </c>
      <c r="G17" s="22">
        <v>0</v>
      </c>
      <c r="H17" s="22">
        <v>0</v>
      </c>
      <c r="I17" s="22">
        <v>0</v>
      </c>
      <c r="J17" s="22">
        <v>0</v>
      </c>
      <c r="K17" s="22">
        <v>0</v>
      </c>
      <c r="L17" s="22">
        <v>0</v>
      </c>
      <c r="M17" s="22">
        <v>0</v>
      </c>
      <c r="N17" s="22">
        <v>-1500000</v>
      </c>
      <c r="O17" s="22">
        <v>0</v>
      </c>
      <c r="P17" s="22">
        <v>1500000</v>
      </c>
      <c r="Q17" s="22">
        <v>0</v>
      </c>
      <c r="R17" s="22">
        <v>541920000</v>
      </c>
    </row>
    <row r="18" spans="1:18" x14ac:dyDescent="0.35">
      <c r="A18" s="22" t="s">
        <v>114</v>
      </c>
      <c r="B18" s="22" t="s">
        <v>115</v>
      </c>
      <c r="C18" s="22" t="s">
        <v>144</v>
      </c>
      <c r="D18" s="22" t="s">
        <v>145</v>
      </c>
      <c r="E18" s="22">
        <v>1267319000</v>
      </c>
      <c r="F18" s="22">
        <v>-29513000</v>
      </c>
      <c r="G18" s="22">
        <v>0</v>
      </c>
      <c r="H18" s="22">
        <v>0</v>
      </c>
      <c r="I18" s="22"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2">
        <v>0</v>
      </c>
      <c r="P18" s="22">
        <v>0</v>
      </c>
      <c r="Q18" s="22">
        <v>0</v>
      </c>
      <c r="R18" s="22">
        <v>1237806000</v>
      </c>
    </row>
    <row r="19" spans="1:18" x14ac:dyDescent="0.35">
      <c r="A19" s="22" t="s">
        <v>114</v>
      </c>
      <c r="B19" s="22" t="s">
        <v>115</v>
      </c>
      <c r="C19" s="22" t="s">
        <v>146</v>
      </c>
      <c r="D19" s="22" t="s">
        <v>147</v>
      </c>
      <c r="E19" s="22">
        <v>2009553685</v>
      </c>
      <c r="F19" s="22">
        <v>19708304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-23351700</v>
      </c>
      <c r="O19" s="22">
        <v>0</v>
      </c>
      <c r="P19" s="22">
        <v>23351700</v>
      </c>
      <c r="Q19" s="22">
        <v>4</v>
      </c>
      <c r="R19" s="22">
        <v>2029261993</v>
      </c>
    </row>
    <row r="20" spans="1:18" x14ac:dyDescent="0.35">
      <c r="A20" s="22" t="s">
        <v>114</v>
      </c>
      <c r="B20" s="22" t="s">
        <v>115</v>
      </c>
      <c r="C20" s="22" t="s">
        <v>148</v>
      </c>
      <c r="D20" s="22" t="s">
        <v>149</v>
      </c>
      <c r="E20" s="22">
        <v>515938355</v>
      </c>
      <c r="F20" s="22">
        <v>18763566</v>
      </c>
      <c r="G20" s="22">
        <v>0</v>
      </c>
      <c r="H20" s="22">
        <v>0</v>
      </c>
      <c r="I20" s="22">
        <v>0</v>
      </c>
      <c r="J20" s="22">
        <v>0</v>
      </c>
      <c r="K20" s="22">
        <v>0</v>
      </c>
      <c r="L20" s="22">
        <v>0</v>
      </c>
      <c r="M20" s="22">
        <v>0</v>
      </c>
      <c r="N20" s="22">
        <v>-2556399</v>
      </c>
      <c r="O20" s="22">
        <v>0</v>
      </c>
      <c r="P20" s="22">
        <v>2556399</v>
      </c>
      <c r="Q20" s="22">
        <v>0</v>
      </c>
      <c r="R20" s="22">
        <v>534701921</v>
      </c>
    </row>
    <row r="21" spans="1:18" x14ac:dyDescent="0.35">
      <c r="A21" s="22" t="s">
        <v>114</v>
      </c>
      <c r="B21" s="22" t="s">
        <v>115</v>
      </c>
      <c r="C21" s="22" t="s">
        <v>150</v>
      </c>
      <c r="D21" s="22" t="s">
        <v>151</v>
      </c>
      <c r="E21" s="22">
        <v>1131847765</v>
      </c>
      <c r="F21" s="22">
        <v>84345270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-11500000</v>
      </c>
      <c r="O21" s="22">
        <v>0</v>
      </c>
      <c r="P21" s="22">
        <v>11500000</v>
      </c>
      <c r="Q21" s="22">
        <v>-1145</v>
      </c>
      <c r="R21" s="22">
        <v>1216191890</v>
      </c>
    </row>
    <row r="22" spans="1:18" x14ac:dyDescent="0.35">
      <c r="A22" s="22" t="s">
        <v>114</v>
      </c>
      <c r="B22" s="22" t="s">
        <v>115</v>
      </c>
      <c r="C22" s="22" t="s">
        <v>152</v>
      </c>
      <c r="D22" s="22" t="s">
        <v>153</v>
      </c>
      <c r="E22" s="22">
        <v>139518218</v>
      </c>
      <c r="F22" s="22">
        <v>3775035</v>
      </c>
      <c r="G22" s="22">
        <v>0</v>
      </c>
      <c r="H22" s="22">
        <v>0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>
        <v>0</v>
      </c>
      <c r="Q22" s="22">
        <v>0</v>
      </c>
      <c r="R22" s="22">
        <v>143293253</v>
      </c>
    </row>
    <row r="23" spans="1:18" x14ac:dyDescent="0.35">
      <c r="A23" s="22" t="s">
        <v>114</v>
      </c>
      <c r="B23" s="22" t="s">
        <v>154</v>
      </c>
      <c r="C23" s="22" t="s">
        <v>155</v>
      </c>
      <c r="D23" s="22" t="s">
        <v>156</v>
      </c>
      <c r="E23" s="22">
        <v>100696156</v>
      </c>
      <c r="F23" s="22">
        <v>267477</v>
      </c>
      <c r="G23" s="22">
        <v>0</v>
      </c>
      <c r="H23" s="22">
        <v>0</v>
      </c>
      <c r="I23" s="22"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2">
        <v>0</v>
      </c>
      <c r="P23" s="22">
        <v>0</v>
      </c>
      <c r="Q23" s="22">
        <v>0</v>
      </c>
      <c r="R23" s="22">
        <v>100963633</v>
      </c>
    </row>
    <row r="24" spans="1:18" x14ac:dyDescent="0.35">
      <c r="A24" s="22" t="s">
        <v>114</v>
      </c>
      <c r="B24" s="22" t="s">
        <v>154</v>
      </c>
      <c r="C24" s="22" t="s">
        <v>157</v>
      </c>
      <c r="D24" s="22" t="s">
        <v>158</v>
      </c>
      <c r="E24" s="22">
        <v>62885067</v>
      </c>
      <c r="F24" s="22">
        <v>2346712</v>
      </c>
      <c r="G24" s="22">
        <v>0</v>
      </c>
      <c r="H24" s="22">
        <v>0</v>
      </c>
      <c r="I24" s="22"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65231779</v>
      </c>
    </row>
    <row r="25" spans="1:18" x14ac:dyDescent="0.35">
      <c r="A25" s="22" t="s">
        <v>114</v>
      </c>
      <c r="B25" s="22" t="s">
        <v>154</v>
      </c>
      <c r="C25" s="22" t="s">
        <v>159</v>
      </c>
      <c r="D25" s="22" t="s">
        <v>160</v>
      </c>
      <c r="E25" s="22">
        <v>467141754</v>
      </c>
      <c r="F25" s="22">
        <v>13089968</v>
      </c>
      <c r="G25" s="22">
        <v>0</v>
      </c>
      <c r="H25" s="22">
        <v>0</v>
      </c>
      <c r="I25" s="22"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0</v>
      </c>
      <c r="P25" s="22">
        <v>0</v>
      </c>
      <c r="Q25" s="22">
        <v>1968698</v>
      </c>
      <c r="R25" s="22">
        <v>482200420</v>
      </c>
    </row>
    <row r="26" spans="1:18" x14ac:dyDescent="0.35">
      <c r="A26" s="22" t="s">
        <v>114</v>
      </c>
      <c r="B26" s="22" t="s">
        <v>154</v>
      </c>
      <c r="C26" s="22" t="s">
        <v>161</v>
      </c>
      <c r="D26" s="22" t="s">
        <v>162</v>
      </c>
      <c r="E26" s="22">
        <v>207574115</v>
      </c>
      <c r="F26" s="22">
        <v>1315362</v>
      </c>
      <c r="G26" s="22">
        <v>0</v>
      </c>
      <c r="H26" s="22">
        <v>0</v>
      </c>
      <c r="I26" s="22"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0</v>
      </c>
      <c r="P26" s="22">
        <v>0</v>
      </c>
      <c r="Q26" s="22">
        <v>0</v>
      </c>
      <c r="R26" s="22">
        <v>208889477</v>
      </c>
    </row>
    <row r="27" spans="1:18" x14ac:dyDescent="0.35">
      <c r="A27" s="22" t="s">
        <v>114</v>
      </c>
      <c r="B27" s="22" t="s">
        <v>154</v>
      </c>
      <c r="C27" s="22" t="s">
        <v>163</v>
      </c>
      <c r="D27" s="22" t="s">
        <v>164</v>
      </c>
      <c r="E27" s="22">
        <v>2030773152</v>
      </c>
      <c r="F27" s="22">
        <v>42256575</v>
      </c>
      <c r="G27" s="22">
        <v>0</v>
      </c>
      <c r="H27" s="22">
        <v>0</v>
      </c>
      <c r="I27" s="22"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2">
        <v>0</v>
      </c>
      <c r="P27" s="22">
        <v>0</v>
      </c>
      <c r="Q27" s="22">
        <v>0</v>
      </c>
      <c r="R27" s="22">
        <v>2073029727</v>
      </c>
    </row>
    <row r="28" spans="1:18" x14ac:dyDescent="0.35">
      <c r="A28" s="22" t="s">
        <v>114</v>
      </c>
      <c r="B28" s="22" t="s">
        <v>154</v>
      </c>
      <c r="C28" s="22" t="s">
        <v>165</v>
      </c>
      <c r="D28" s="22" t="s">
        <v>166</v>
      </c>
      <c r="E28" s="22">
        <v>5329973896</v>
      </c>
      <c r="F28" s="22">
        <v>62889781</v>
      </c>
      <c r="G28" s="22">
        <v>0</v>
      </c>
      <c r="H28" s="22">
        <v>0</v>
      </c>
      <c r="I28" s="22"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2">
        <v>0</v>
      </c>
      <c r="P28" s="22">
        <v>0</v>
      </c>
      <c r="Q28" s="22">
        <v>0</v>
      </c>
      <c r="R28" s="22">
        <v>5392863677</v>
      </c>
    </row>
    <row r="29" spans="1:18" x14ac:dyDescent="0.35">
      <c r="A29" s="22" t="s">
        <v>114</v>
      </c>
      <c r="B29" s="22" t="s">
        <v>167</v>
      </c>
      <c r="C29" s="22" t="s">
        <v>168</v>
      </c>
      <c r="D29" s="22" t="s">
        <v>169</v>
      </c>
      <c r="E29" s="22">
        <v>12984000</v>
      </c>
      <c r="F29" s="22">
        <v>-65864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0</v>
      </c>
      <c r="Q29" s="22">
        <v>0</v>
      </c>
      <c r="R29" s="22">
        <v>12918136</v>
      </c>
    </row>
    <row r="30" spans="1:18" x14ac:dyDescent="0.35">
      <c r="A30" s="22" t="s">
        <v>114</v>
      </c>
      <c r="B30" s="22" t="s">
        <v>167</v>
      </c>
      <c r="C30" s="22" t="s">
        <v>170</v>
      </c>
      <c r="D30" s="22" t="s">
        <v>171</v>
      </c>
      <c r="E30" s="22">
        <v>106528552</v>
      </c>
      <c r="F30" s="22">
        <v>-3721040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102807512</v>
      </c>
    </row>
    <row r="31" spans="1:18" x14ac:dyDescent="0.35">
      <c r="A31" s="22" t="s">
        <v>114</v>
      </c>
      <c r="B31" s="22" t="s">
        <v>167</v>
      </c>
      <c r="C31" s="22" t="s">
        <v>172</v>
      </c>
      <c r="D31" s="22" t="s">
        <v>173</v>
      </c>
      <c r="E31" s="22">
        <v>63416799</v>
      </c>
      <c r="F31" s="22">
        <v>83117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63499916</v>
      </c>
    </row>
    <row r="32" spans="1:18" x14ac:dyDescent="0.35">
      <c r="A32" s="22" t="s">
        <v>114</v>
      </c>
      <c r="B32" s="22" t="s">
        <v>167</v>
      </c>
      <c r="C32" s="22" t="s">
        <v>174</v>
      </c>
      <c r="D32" s="22" t="s">
        <v>175</v>
      </c>
      <c r="E32" s="22">
        <v>73521322</v>
      </c>
      <c r="F32" s="22">
        <v>4996886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78518208</v>
      </c>
    </row>
    <row r="33" spans="1:18" x14ac:dyDescent="0.35">
      <c r="A33" s="22" t="s">
        <v>114</v>
      </c>
      <c r="B33" s="22" t="s">
        <v>167</v>
      </c>
      <c r="C33" s="22" t="s">
        <v>176</v>
      </c>
      <c r="D33" s="22" t="s">
        <v>177</v>
      </c>
      <c r="E33" s="22">
        <v>323862564</v>
      </c>
      <c r="F33" s="22">
        <v>-217276</v>
      </c>
      <c r="G33" s="22">
        <v>0</v>
      </c>
      <c r="H33" s="22">
        <v>0</v>
      </c>
      <c r="I33" s="22"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2">
        <v>0</v>
      </c>
      <c r="P33" s="22">
        <v>0</v>
      </c>
      <c r="Q33" s="22">
        <v>0</v>
      </c>
      <c r="R33" s="22">
        <v>323645288</v>
      </c>
    </row>
    <row r="34" spans="1:18" x14ac:dyDescent="0.35">
      <c r="A34" s="22" t="s">
        <v>114</v>
      </c>
      <c r="B34" s="22" t="s">
        <v>167</v>
      </c>
      <c r="C34" s="22" t="s">
        <v>178</v>
      </c>
      <c r="D34" s="22" t="s">
        <v>179</v>
      </c>
      <c r="E34" s="22">
        <v>89266728</v>
      </c>
      <c r="F34" s="22">
        <v>1694560</v>
      </c>
      <c r="G34" s="22">
        <v>0</v>
      </c>
      <c r="H34" s="22">
        <v>0</v>
      </c>
      <c r="I34" s="22"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2">
        <v>0</v>
      </c>
      <c r="P34" s="22">
        <v>0</v>
      </c>
      <c r="Q34" s="22">
        <v>0</v>
      </c>
      <c r="R34" s="22">
        <v>90961288</v>
      </c>
    </row>
    <row r="35" spans="1:18" x14ac:dyDescent="0.35">
      <c r="A35" s="22" t="s">
        <v>114</v>
      </c>
      <c r="B35" s="22" t="s">
        <v>167</v>
      </c>
      <c r="C35" s="22" t="s">
        <v>180</v>
      </c>
      <c r="D35" s="22" t="s">
        <v>181</v>
      </c>
      <c r="E35" s="22">
        <v>55472878</v>
      </c>
      <c r="F35" s="22">
        <v>-966175</v>
      </c>
      <c r="G35" s="22">
        <v>0</v>
      </c>
      <c r="H35" s="22">
        <v>0</v>
      </c>
      <c r="I35" s="22"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0</v>
      </c>
      <c r="P35" s="22">
        <v>0</v>
      </c>
      <c r="Q35" s="22">
        <v>0</v>
      </c>
      <c r="R35" s="22">
        <v>54506703</v>
      </c>
    </row>
    <row r="36" spans="1:18" x14ac:dyDescent="0.35">
      <c r="A36" s="22" t="s">
        <v>114</v>
      </c>
      <c r="B36" s="22" t="s">
        <v>167</v>
      </c>
      <c r="C36" s="22" t="s">
        <v>182</v>
      </c>
      <c r="D36" s="22" t="s">
        <v>183</v>
      </c>
      <c r="E36" s="22">
        <v>385567066</v>
      </c>
      <c r="F36" s="22">
        <v>12578313</v>
      </c>
      <c r="G36" s="22">
        <v>0</v>
      </c>
      <c r="H36" s="22">
        <v>0</v>
      </c>
      <c r="I36" s="22"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398145379</v>
      </c>
    </row>
    <row r="37" spans="1:18" x14ac:dyDescent="0.35">
      <c r="A37" s="22" t="s">
        <v>114</v>
      </c>
      <c r="B37" s="22" t="s">
        <v>167</v>
      </c>
      <c r="C37" s="22" t="s">
        <v>184</v>
      </c>
      <c r="D37" s="22" t="s">
        <v>185</v>
      </c>
      <c r="E37" s="22">
        <v>235097287</v>
      </c>
      <c r="F37" s="22">
        <v>1637686</v>
      </c>
      <c r="G37" s="22">
        <v>0</v>
      </c>
      <c r="H37" s="22">
        <v>0</v>
      </c>
      <c r="I37" s="22">
        <v>0</v>
      </c>
      <c r="J37" s="22">
        <v>0</v>
      </c>
      <c r="K37" s="22">
        <v>0</v>
      </c>
      <c r="L37" s="22">
        <v>0</v>
      </c>
      <c r="M37" s="22">
        <v>0</v>
      </c>
      <c r="N37" s="22">
        <v>-26046</v>
      </c>
      <c r="O37" s="22">
        <v>0</v>
      </c>
      <c r="P37" s="22">
        <v>26046</v>
      </c>
      <c r="Q37" s="22">
        <v>0</v>
      </c>
      <c r="R37" s="22">
        <v>236734973</v>
      </c>
    </row>
    <row r="38" spans="1:18" x14ac:dyDescent="0.35">
      <c r="A38" s="22" t="s">
        <v>114</v>
      </c>
      <c r="B38" s="22" t="s">
        <v>167</v>
      </c>
      <c r="C38" s="22" t="s">
        <v>186</v>
      </c>
      <c r="D38" s="22" t="s">
        <v>187</v>
      </c>
      <c r="E38" s="22">
        <v>84664830</v>
      </c>
      <c r="F38" s="22">
        <v>7675503</v>
      </c>
      <c r="G38" s="22">
        <v>0</v>
      </c>
      <c r="H38" s="22">
        <v>0</v>
      </c>
      <c r="I38" s="22">
        <v>0</v>
      </c>
      <c r="J38" s="22">
        <v>0</v>
      </c>
      <c r="K38" s="22">
        <v>0</v>
      </c>
      <c r="L38" s="22">
        <v>0</v>
      </c>
      <c r="M38" s="22">
        <v>0</v>
      </c>
      <c r="N38" s="22">
        <v>-3593566</v>
      </c>
      <c r="O38" s="22">
        <v>0</v>
      </c>
      <c r="P38" s="22">
        <v>3593566</v>
      </c>
      <c r="Q38" s="22">
        <v>0</v>
      </c>
      <c r="R38" s="22">
        <v>92340333</v>
      </c>
    </row>
    <row r="39" spans="1:18" x14ac:dyDescent="0.35">
      <c r="A39" s="22" t="s">
        <v>114</v>
      </c>
      <c r="B39" s="22" t="s">
        <v>167</v>
      </c>
      <c r="C39" s="22" t="s">
        <v>188</v>
      </c>
      <c r="D39" s="22" t="s">
        <v>189</v>
      </c>
      <c r="E39" s="22">
        <v>52692560</v>
      </c>
      <c r="F39" s="22">
        <v>-643991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0</v>
      </c>
      <c r="Q39" s="22">
        <v>0</v>
      </c>
      <c r="R39" s="22">
        <v>52048569</v>
      </c>
    </row>
    <row r="40" spans="1:18" x14ac:dyDescent="0.35">
      <c r="A40" s="22" t="s">
        <v>114</v>
      </c>
      <c r="B40" s="22" t="s">
        <v>167</v>
      </c>
      <c r="C40" s="22" t="s">
        <v>190</v>
      </c>
      <c r="D40" s="22" t="s">
        <v>191</v>
      </c>
      <c r="E40" s="22">
        <v>121539296</v>
      </c>
      <c r="F40" s="22">
        <v>115769</v>
      </c>
      <c r="G40" s="22">
        <v>0</v>
      </c>
      <c r="H40" s="22">
        <v>0</v>
      </c>
      <c r="I40" s="22"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0</v>
      </c>
      <c r="P40" s="22">
        <v>0</v>
      </c>
      <c r="Q40" s="22">
        <v>0</v>
      </c>
      <c r="R40" s="22">
        <v>121655065</v>
      </c>
    </row>
    <row r="41" spans="1:18" x14ac:dyDescent="0.35">
      <c r="A41" s="22" t="s">
        <v>114</v>
      </c>
      <c r="B41" s="22" t="s">
        <v>167</v>
      </c>
      <c r="C41" s="22" t="s">
        <v>192</v>
      </c>
      <c r="D41" s="22" t="s">
        <v>193</v>
      </c>
      <c r="E41" s="22">
        <v>447430094</v>
      </c>
      <c r="F41" s="22">
        <v>17870818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>
        <v>0</v>
      </c>
      <c r="Q41" s="22">
        <v>0</v>
      </c>
      <c r="R41" s="22">
        <v>465300912</v>
      </c>
    </row>
    <row r="42" spans="1:18" x14ac:dyDescent="0.35">
      <c r="A42" s="22" t="s">
        <v>114</v>
      </c>
      <c r="B42" s="22" t="s">
        <v>167</v>
      </c>
      <c r="C42" s="22" t="s">
        <v>194</v>
      </c>
      <c r="D42" s="22" t="s">
        <v>195</v>
      </c>
      <c r="E42" s="22">
        <v>249509759</v>
      </c>
      <c r="F42" s="22">
        <v>-211183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249298576</v>
      </c>
    </row>
    <row r="43" spans="1:18" x14ac:dyDescent="0.35">
      <c r="A43" s="22" t="s">
        <v>114</v>
      </c>
      <c r="B43" s="22" t="s">
        <v>167</v>
      </c>
      <c r="C43" s="22" t="s">
        <v>196</v>
      </c>
      <c r="D43" s="22" t="s">
        <v>197</v>
      </c>
      <c r="E43" s="22">
        <v>28629389</v>
      </c>
      <c r="F43" s="22">
        <v>1037564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29666953</v>
      </c>
    </row>
    <row r="44" spans="1:18" x14ac:dyDescent="0.35">
      <c r="A44" s="22" t="s">
        <v>114</v>
      </c>
      <c r="B44" s="22" t="s">
        <v>167</v>
      </c>
      <c r="C44" s="22" t="s">
        <v>198</v>
      </c>
      <c r="D44" s="22" t="s">
        <v>199</v>
      </c>
      <c r="E44" s="22">
        <v>140319195</v>
      </c>
      <c r="F44" s="22">
        <v>5528077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-67233</v>
      </c>
      <c r="O44" s="22">
        <v>0</v>
      </c>
      <c r="P44" s="22">
        <v>67233</v>
      </c>
      <c r="Q44" s="22">
        <v>0</v>
      </c>
      <c r="R44" s="22">
        <v>145847272</v>
      </c>
    </row>
    <row r="45" spans="1:18" x14ac:dyDescent="0.35">
      <c r="A45" s="22" t="s">
        <v>114</v>
      </c>
      <c r="B45" s="22" t="s">
        <v>167</v>
      </c>
      <c r="C45" s="22" t="s">
        <v>200</v>
      </c>
      <c r="D45" s="22" t="s">
        <v>201</v>
      </c>
      <c r="E45" s="22">
        <v>246882973</v>
      </c>
      <c r="F45" s="22">
        <v>4445960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0</v>
      </c>
      <c r="M45" s="22">
        <v>0</v>
      </c>
      <c r="N45" s="22">
        <v>-1447400</v>
      </c>
      <c r="O45" s="22">
        <v>0</v>
      </c>
      <c r="P45" s="22">
        <v>1447400</v>
      </c>
      <c r="Q45" s="22">
        <v>0</v>
      </c>
      <c r="R45" s="22">
        <v>251328933</v>
      </c>
    </row>
    <row r="46" spans="1:18" x14ac:dyDescent="0.35">
      <c r="A46" s="22" t="s">
        <v>114</v>
      </c>
      <c r="B46" s="22" t="s">
        <v>167</v>
      </c>
      <c r="C46" s="22" t="s">
        <v>202</v>
      </c>
      <c r="D46" s="22" t="s">
        <v>203</v>
      </c>
      <c r="E46" s="22">
        <v>91347688</v>
      </c>
      <c r="F46" s="22">
        <v>-464684</v>
      </c>
      <c r="G46" s="22">
        <v>0</v>
      </c>
      <c r="H46" s="22">
        <v>0</v>
      </c>
      <c r="I46" s="22"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90883004</v>
      </c>
    </row>
    <row r="47" spans="1:18" x14ac:dyDescent="0.35">
      <c r="A47" s="22" t="s">
        <v>114</v>
      </c>
      <c r="B47" s="22" t="s">
        <v>167</v>
      </c>
      <c r="C47" s="22" t="s">
        <v>204</v>
      </c>
      <c r="D47" s="22" t="s">
        <v>205</v>
      </c>
      <c r="E47" s="22">
        <v>568996619</v>
      </c>
      <c r="F47" s="22">
        <v>31510820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>
        <v>0</v>
      </c>
      <c r="Q47" s="22">
        <v>0</v>
      </c>
      <c r="R47" s="22">
        <v>600507439</v>
      </c>
    </row>
    <row r="48" spans="1:18" x14ac:dyDescent="0.35">
      <c r="A48" s="22" t="s">
        <v>114</v>
      </c>
      <c r="B48" s="22" t="s">
        <v>167</v>
      </c>
      <c r="C48" s="22" t="s">
        <v>206</v>
      </c>
      <c r="D48" s="22" t="s">
        <v>207</v>
      </c>
      <c r="E48" s="22">
        <v>562262776</v>
      </c>
      <c r="F48" s="22">
        <v>-606733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561656043</v>
      </c>
    </row>
    <row r="49" spans="1:18" x14ac:dyDescent="0.35">
      <c r="A49" s="22" t="s">
        <v>114</v>
      </c>
      <c r="B49" s="22" t="s">
        <v>167</v>
      </c>
      <c r="C49" s="22" t="s">
        <v>208</v>
      </c>
      <c r="D49" s="22" t="s">
        <v>209</v>
      </c>
      <c r="E49" s="22">
        <v>172095991</v>
      </c>
      <c r="F49" s="22">
        <v>248807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172344798</v>
      </c>
    </row>
    <row r="50" spans="1:18" x14ac:dyDescent="0.35">
      <c r="A50" s="22" t="s">
        <v>114</v>
      </c>
      <c r="B50" s="22" t="s">
        <v>167</v>
      </c>
      <c r="C50" s="22" t="s">
        <v>210</v>
      </c>
      <c r="D50" s="22" t="s">
        <v>211</v>
      </c>
      <c r="E50" s="22">
        <v>65123118</v>
      </c>
      <c r="F50" s="22">
        <v>440007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-1455250</v>
      </c>
      <c r="O50" s="22">
        <v>0</v>
      </c>
      <c r="P50" s="22">
        <v>1455250</v>
      </c>
      <c r="Q50" s="22">
        <v>0</v>
      </c>
      <c r="R50" s="22">
        <v>65563125</v>
      </c>
    </row>
    <row r="51" spans="1:18" x14ac:dyDescent="0.35">
      <c r="A51" s="22" t="s">
        <v>114</v>
      </c>
      <c r="B51" s="22" t="s">
        <v>167</v>
      </c>
      <c r="C51" s="22" t="s">
        <v>212</v>
      </c>
      <c r="D51" s="22" t="s">
        <v>213</v>
      </c>
      <c r="E51" s="22">
        <v>381332254</v>
      </c>
      <c r="F51" s="22">
        <v>-1350795</v>
      </c>
      <c r="G51" s="22">
        <v>0</v>
      </c>
      <c r="H51" s="22">
        <v>0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>
        <v>0</v>
      </c>
      <c r="Q51" s="22">
        <v>0</v>
      </c>
      <c r="R51" s="22">
        <v>379981459</v>
      </c>
    </row>
    <row r="52" spans="1:18" x14ac:dyDescent="0.35">
      <c r="A52" s="22" t="s">
        <v>114</v>
      </c>
      <c r="B52" s="22" t="s">
        <v>167</v>
      </c>
      <c r="C52" s="22" t="s">
        <v>214</v>
      </c>
      <c r="D52" s="22" t="s">
        <v>215</v>
      </c>
      <c r="E52" s="22">
        <v>67379092</v>
      </c>
      <c r="F52" s="22">
        <v>2831468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>
        <v>0</v>
      </c>
      <c r="Q52" s="22">
        <v>0</v>
      </c>
      <c r="R52" s="22">
        <v>70210560</v>
      </c>
    </row>
    <row r="53" spans="1:18" x14ac:dyDescent="0.35">
      <c r="A53" s="22" t="s">
        <v>114</v>
      </c>
      <c r="B53" s="22" t="s">
        <v>167</v>
      </c>
      <c r="C53" s="22" t="s">
        <v>216</v>
      </c>
      <c r="D53" s="22" t="s">
        <v>217</v>
      </c>
      <c r="E53" s="22">
        <v>349428802</v>
      </c>
      <c r="F53" s="22">
        <v>9266798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-1700000</v>
      </c>
      <c r="O53" s="22">
        <v>0</v>
      </c>
      <c r="P53" s="22">
        <v>1700000</v>
      </c>
      <c r="Q53" s="22">
        <v>0</v>
      </c>
      <c r="R53" s="22">
        <v>358695600</v>
      </c>
    </row>
    <row r="54" spans="1:18" x14ac:dyDescent="0.35">
      <c r="A54" s="22" t="s">
        <v>114</v>
      </c>
      <c r="B54" s="22" t="s">
        <v>167</v>
      </c>
      <c r="C54" s="22" t="s">
        <v>218</v>
      </c>
      <c r="D54" s="22" t="s">
        <v>219</v>
      </c>
      <c r="E54" s="22">
        <v>131369121</v>
      </c>
      <c r="F54" s="22">
        <v>-3499703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127869418</v>
      </c>
    </row>
    <row r="55" spans="1:18" x14ac:dyDescent="0.35">
      <c r="A55" s="22" t="s">
        <v>114</v>
      </c>
      <c r="B55" s="22" t="s">
        <v>167</v>
      </c>
      <c r="C55" s="22" t="s">
        <v>220</v>
      </c>
      <c r="D55" s="22" t="s">
        <v>221</v>
      </c>
      <c r="E55" s="22">
        <v>138304745</v>
      </c>
      <c r="F55" s="22">
        <v>3932288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0</v>
      </c>
      <c r="R55" s="22">
        <v>142237033</v>
      </c>
    </row>
    <row r="56" spans="1:18" x14ac:dyDescent="0.35">
      <c r="A56" s="22" t="s">
        <v>114</v>
      </c>
      <c r="B56" s="22" t="s">
        <v>167</v>
      </c>
      <c r="C56" s="22" t="s">
        <v>222</v>
      </c>
      <c r="D56" s="22" t="s">
        <v>223</v>
      </c>
      <c r="E56" s="22">
        <v>52823878</v>
      </c>
      <c r="F56" s="22">
        <v>1805770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54629648</v>
      </c>
    </row>
    <row r="57" spans="1:18" x14ac:dyDescent="0.35">
      <c r="A57" s="22" t="s">
        <v>114</v>
      </c>
      <c r="B57" s="22" t="s">
        <v>167</v>
      </c>
      <c r="C57" s="22" t="s">
        <v>224</v>
      </c>
      <c r="D57" s="22" t="s">
        <v>225</v>
      </c>
      <c r="E57" s="22">
        <v>206521523</v>
      </c>
      <c r="F57" s="22">
        <v>3202496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0</v>
      </c>
      <c r="Q57" s="22">
        <v>0</v>
      </c>
      <c r="R57" s="22">
        <v>209724019</v>
      </c>
    </row>
    <row r="58" spans="1:18" x14ac:dyDescent="0.35">
      <c r="A58" s="22" t="s">
        <v>114</v>
      </c>
      <c r="B58" s="22" t="s">
        <v>167</v>
      </c>
      <c r="C58" s="22" t="s">
        <v>226</v>
      </c>
      <c r="D58" s="22" t="s">
        <v>227</v>
      </c>
      <c r="E58" s="22">
        <v>290645168</v>
      </c>
      <c r="F58" s="22">
        <v>4548493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>
        <v>0</v>
      </c>
      <c r="Q58" s="22">
        <v>0</v>
      </c>
      <c r="R58" s="22">
        <v>295193661</v>
      </c>
    </row>
    <row r="59" spans="1:18" x14ac:dyDescent="0.35">
      <c r="A59" s="22" t="s">
        <v>114</v>
      </c>
      <c r="B59" s="22" t="s">
        <v>167</v>
      </c>
      <c r="C59" s="22" t="s">
        <v>228</v>
      </c>
      <c r="D59" s="22" t="s">
        <v>229</v>
      </c>
      <c r="E59" s="22">
        <v>125223758</v>
      </c>
      <c r="F59" s="22">
        <v>2324606</v>
      </c>
      <c r="G59" s="22">
        <v>0</v>
      </c>
      <c r="H59" s="22">
        <v>0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>
        <v>0</v>
      </c>
      <c r="Q59" s="22">
        <v>0</v>
      </c>
      <c r="R59" s="22">
        <v>127548364</v>
      </c>
    </row>
    <row r="60" spans="1:18" x14ac:dyDescent="0.35">
      <c r="A60" s="22" t="s">
        <v>114</v>
      </c>
      <c r="B60" s="22" t="s">
        <v>167</v>
      </c>
      <c r="C60" s="22" t="s">
        <v>230</v>
      </c>
      <c r="D60" s="22" t="s">
        <v>231</v>
      </c>
      <c r="E60" s="22">
        <v>204762914</v>
      </c>
      <c r="F60" s="22">
        <v>6524253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211287167</v>
      </c>
    </row>
    <row r="61" spans="1:18" x14ac:dyDescent="0.35">
      <c r="A61" s="22" t="s">
        <v>114</v>
      </c>
      <c r="B61" s="22" t="s">
        <v>167</v>
      </c>
      <c r="C61" s="22" t="s">
        <v>232</v>
      </c>
      <c r="D61" s="22" t="s">
        <v>233</v>
      </c>
      <c r="E61" s="22">
        <v>343217265</v>
      </c>
      <c r="F61" s="22">
        <v>398727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>
        <v>0</v>
      </c>
      <c r="Q61" s="22">
        <v>0</v>
      </c>
      <c r="R61" s="22">
        <v>343615992</v>
      </c>
    </row>
    <row r="62" spans="1:18" x14ac:dyDescent="0.35">
      <c r="A62" s="22" t="s">
        <v>114</v>
      </c>
      <c r="B62" s="22" t="s">
        <v>167</v>
      </c>
      <c r="C62" s="22" t="s">
        <v>234</v>
      </c>
      <c r="D62" s="22" t="s">
        <v>235</v>
      </c>
      <c r="E62" s="22">
        <v>79509878</v>
      </c>
      <c r="F62" s="22">
        <v>4273055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>
        <v>0</v>
      </c>
      <c r="Q62" s="22">
        <v>-71893</v>
      </c>
      <c r="R62" s="22">
        <v>83711040</v>
      </c>
    </row>
    <row r="63" spans="1:18" x14ac:dyDescent="0.35">
      <c r="A63" s="22" t="s">
        <v>114</v>
      </c>
      <c r="B63" s="22" t="s">
        <v>167</v>
      </c>
      <c r="C63" s="22" t="s">
        <v>236</v>
      </c>
      <c r="D63" s="22" t="s">
        <v>237</v>
      </c>
      <c r="E63" s="22">
        <v>570154725</v>
      </c>
      <c r="F63" s="22">
        <v>20450373</v>
      </c>
      <c r="G63" s="22">
        <v>0</v>
      </c>
      <c r="H63" s="22">
        <v>0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5102922</v>
      </c>
      <c r="O63" s="22">
        <v>0</v>
      </c>
      <c r="P63" s="22">
        <v>-5102922</v>
      </c>
      <c r="Q63" s="22">
        <v>0</v>
      </c>
      <c r="R63" s="22">
        <v>590605098</v>
      </c>
    </row>
    <row r="64" spans="1:18" x14ac:dyDescent="0.35">
      <c r="A64" s="22" t="s">
        <v>114</v>
      </c>
      <c r="B64" s="22" t="s">
        <v>167</v>
      </c>
      <c r="C64" s="22" t="s">
        <v>238</v>
      </c>
      <c r="D64" s="22" t="s">
        <v>239</v>
      </c>
      <c r="E64" s="22">
        <v>22804456</v>
      </c>
      <c r="F64" s="22">
        <v>775355</v>
      </c>
      <c r="G64" s="22">
        <v>0</v>
      </c>
      <c r="H64" s="22">
        <v>0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>
        <v>0</v>
      </c>
      <c r="Q64" s="22">
        <v>0</v>
      </c>
      <c r="R64" s="22">
        <v>23579811</v>
      </c>
    </row>
    <row r="65" spans="1:18" x14ac:dyDescent="0.35">
      <c r="A65" s="22" t="s">
        <v>114</v>
      </c>
      <c r="B65" s="22" t="s">
        <v>167</v>
      </c>
      <c r="C65" s="22" t="s">
        <v>240</v>
      </c>
      <c r="D65" s="22" t="s">
        <v>241</v>
      </c>
      <c r="E65" s="22">
        <v>76999676</v>
      </c>
      <c r="F65" s="22">
        <v>6936544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>
        <v>0</v>
      </c>
      <c r="Q65" s="22">
        <v>-2000131</v>
      </c>
      <c r="R65" s="22">
        <v>81936089</v>
      </c>
    </row>
    <row r="66" spans="1:18" x14ac:dyDescent="0.35">
      <c r="A66" s="22" t="s">
        <v>114</v>
      </c>
      <c r="B66" s="22" t="s">
        <v>167</v>
      </c>
      <c r="C66" s="22" t="s">
        <v>242</v>
      </c>
      <c r="D66" s="22" t="s">
        <v>243</v>
      </c>
      <c r="E66" s="22">
        <v>117795950</v>
      </c>
      <c r="F66" s="22">
        <v>1045815</v>
      </c>
      <c r="G66" s="22">
        <v>0</v>
      </c>
      <c r="H66" s="22">
        <v>0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>
        <v>0</v>
      </c>
      <c r="Q66" s="22">
        <v>0</v>
      </c>
      <c r="R66" s="22">
        <v>118841765</v>
      </c>
    </row>
    <row r="67" spans="1:18" x14ac:dyDescent="0.35">
      <c r="A67" s="22" t="s">
        <v>114</v>
      </c>
      <c r="B67" s="22" t="s">
        <v>167</v>
      </c>
      <c r="C67" s="22" t="s">
        <v>244</v>
      </c>
      <c r="D67" s="22" t="s">
        <v>245</v>
      </c>
      <c r="E67" s="22">
        <v>177250862</v>
      </c>
      <c r="F67" s="22">
        <v>7678890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>
        <v>0</v>
      </c>
      <c r="Q67" s="22">
        <v>0</v>
      </c>
      <c r="R67" s="22">
        <v>184929752</v>
      </c>
    </row>
    <row r="68" spans="1:18" x14ac:dyDescent="0.35">
      <c r="A68" s="22" t="s">
        <v>114</v>
      </c>
      <c r="B68" s="22" t="s">
        <v>167</v>
      </c>
      <c r="C68" s="22" t="s">
        <v>246</v>
      </c>
      <c r="D68" s="22" t="s">
        <v>247</v>
      </c>
      <c r="E68" s="22">
        <v>15921082</v>
      </c>
      <c r="F68" s="22">
        <v>111902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0</v>
      </c>
      <c r="Q68" s="22">
        <v>0</v>
      </c>
      <c r="R68" s="22">
        <v>16032984</v>
      </c>
    </row>
    <row r="69" spans="1:18" x14ac:dyDescent="0.35">
      <c r="A69" s="22" t="s">
        <v>114</v>
      </c>
      <c r="B69" s="22" t="s">
        <v>167</v>
      </c>
      <c r="C69" s="22" t="s">
        <v>248</v>
      </c>
      <c r="D69" s="22" t="s">
        <v>249</v>
      </c>
      <c r="E69" s="22">
        <v>621534432</v>
      </c>
      <c r="F69" s="22">
        <v>-16706348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>
        <v>0</v>
      </c>
      <c r="Q69" s="22">
        <v>0</v>
      </c>
      <c r="R69" s="22">
        <v>604828084</v>
      </c>
    </row>
    <row r="70" spans="1:18" x14ac:dyDescent="0.35">
      <c r="A70" s="22" t="s">
        <v>114</v>
      </c>
      <c r="B70" s="22" t="s">
        <v>167</v>
      </c>
      <c r="C70" s="22" t="s">
        <v>250</v>
      </c>
      <c r="D70" s="22" t="s">
        <v>251</v>
      </c>
      <c r="E70" s="22">
        <v>688586639</v>
      </c>
      <c r="F70" s="22">
        <v>19264051</v>
      </c>
      <c r="G70" s="22">
        <v>0</v>
      </c>
      <c r="H70" s="22">
        <v>0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-1860634</v>
      </c>
      <c r="O70" s="22">
        <v>0</v>
      </c>
      <c r="P70" s="22">
        <v>1860634</v>
      </c>
      <c r="Q70" s="22">
        <v>0</v>
      </c>
      <c r="R70" s="22">
        <v>707850690</v>
      </c>
    </row>
    <row r="71" spans="1:18" x14ac:dyDescent="0.35">
      <c r="A71" s="22" t="s">
        <v>114</v>
      </c>
      <c r="B71" s="22" t="s">
        <v>167</v>
      </c>
      <c r="C71" s="22" t="s">
        <v>252</v>
      </c>
      <c r="D71" s="22" t="s">
        <v>253</v>
      </c>
      <c r="E71" s="22">
        <v>211442220</v>
      </c>
      <c r="F71" s="22">
        <v>11198794</v>
      </c>
      <c r="G71" s="22">
        <v>0</v>
      </c>
      <c r="H71" s="22">
        <v>0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>
        <v>0</v>
      </c>
      <c r="Q71" s="22">
        <v>0</v>
      </c>
      <c r="R71" s="22">
        <v>222641014</v>
      </c>
    </row>
    <row r="72" spans="1:18" x14ac:dyDescent="0.35">
      <c r="A72" s="22" t="s">
        <v>114</v>
      </c>
      <c r="B72" s="22" t="s">
        <v>167</v>
      </c>
      <c r="C72" s="22" t="s">
        <v>254</v>
      </c>
      <c r="D72" s="22" t="s">
        <v>255</v>
      </c>
      <c r="E72" s="22">
        <v>57656859</v>
      </c>
      <c r="F72" s="22">
        <v>998827</v>
      </c>
      <c r="G72" s="22">
        <v>0</v>
      </c>
      <c r="H72" s="22">
        <v>0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0</v>
      </c>
      <c r="Q72" s="22">
        <v>0</v>
      </c>
      <c r="R72" s="22">
        <v>58655686</v>
      </c>
    </row>
    <row r="73" spans="1:18" x14ac:dyDescent="0.35">
      <c r="A73" s="22" t="s">
        <v>114</v>
      </c>
      <c r="B73" s="22" t="s">
        <v>167</v>
      </c>
      <c r="C73" s="22" t="s">
        <v>256</v>
      </c>
      <c r="D73" s="22" t="s">
        <v>257</v>
      </c>
      <c r="E73" s="22">
        <v>64670345</v>
      </c>
      <c r="F73" s="22">
        <v>-3047353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>
        <v>0</v>
      </c>
      <c r="Q73" s="22">
        <v>-290908</v>
      </c>
      <c r="R73" s="22">
        <v>61332084</v>
      </c>
    </row>
    <row r="74" spans="1:18" x14ac:dyDescent="0.35">
      <c r="A74" s="22" t="s">
        <v>114</v>
      </c>
      <c r="B74" s="22" t="s">
        <v>167</v>
      </c>
      <c r="C74" s="22" t="s">
        <v>258</v>
      </c>
      <c r="D74" s="22" t="s">
        <v>259</v>
      </c>
      <c r="E74" s="22">
        <v>33950669</v>
      </c>
      <c r="F74" s="22">
        <v>-781794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>
        <v>0</v>
      </c>
      <c r="Q74" s="22">
        <v>0</v>
      </c>
      <c r="R74" s="22">
        <v>33168875</v>
      </c>
    </row>
    <row r="75" spans="1:18" x14ac:dyDescent="0.35">
      <c r="A75" s="22" t="s">
        <v>114</v>
      </c>
      <c r="B75" s="22" t="s">
        <v>167</v>
      </c>
      <c r="C75" s="22" t="s">
        <v>260</v>
      </c>
      <c r="D75" s="22" t="s">
        <v>261</v>
      </c>
      <c r="E75" s="22">
        <v>127016214</v>
      </c>
      <c r="F75" s="22">
        <v>999612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2">
        <v>0</v>
      </c>
      <c r="P75" s="22">
        <v>0</v>
      </c>
      <c r="Q75" s="22">
        <v>0</v>
      </c>
      <c r="R75" s="22">
        <v>128015826</v>
      </c>
    </row>
    <row r="76" spans="1:18" x14ac:dyDescent="0.35">
      <c r="A76" s="22" t="s">
        <v>114</v>
      </c>
      <c r="B76" s="22" t="s">
        <v>167</v>
      </c>
      <c r="C76" s="22" t="s">
        <v>262</v>
      </c>
      <c r="D76" s="22" t="s">
        <v>263</v>
      </c>
      <c r="E76" s="22">
        <v>58450390</v>
      </c>
      <c r="F76" s="22">
        <v>5467302</v>
      </c>
      <c r="G76" s="22">
        <v>0</v>
      </c>
      <c r="H76" s="22">
        <v>0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>
        <v>0</v>
      </c>
      <c r="Q76" s="22">
        <v>0</v>
      </c>
      <c r="R76" s="22">
        <v>63917692</v>
      </c>
    </row>
    <row r="77" spans="1:18" x14ac:dyDescent="0.35">
      <c r="A77" s="22" t="s">
        <v>114</v>
      </c>
      <c r="B77" s="22" t="s">
        <v>167</v>
      </c>
      <c r="C77" s="22" t="s">
        <v>264</v>
      </c>
      <c r="D77" s="22" t="s">
        <v>265</v>
      </c>
      <c r="E77" s="22">
        <v>108971182</v>
      </c>
      <c r="F77" s="22">
        <v>805004</v>
      </c>
      <c r="G77" s="22">
        <v>0</v>
      </c>
      <c r="H77" s="22">
        <v>0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-1980000</v>
      </c>
      <c r="O77" s="22">
        <v>0</v>
      </c>
      <c r="P77" s="22">
        <v>1980000</v>
      </c>
      <c r="Q77" s="22">
        <v>1715246</v>
      </c>
      <c r="R77" s="22">
        <v>111491432</v>
      </c>
    </row>
    <row r="78" spans="1:18" x14ac:dyDescent="0.35">
      <c r="A78" s="22" t="s">
        <v>114</v>
      </c>
      <c r="B78" s="22" t="s">
        <v>167</v>
      </c>
      <c r="C78" s="22" t="s">
        <v>266</v>
      </c>
      <c r="D78" s="22" t="s">
        <v>267</v>
      </c>
      <c r="E78" s="22">
        <v>293444230</v>
      </c>
      <c r="F78" s="22">
        <v>24362991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-475436</v>
      </c>
      <c r="O78" s="22">
        <v>0</v>
      </c>
      <c r="P78" s="22">
        <v>475436</v>
      </c>
      <c r="Q78" s="22">
        <v>0</v>
      </c>
      <c r="R78" s="22">
        <v>317807221</v>
      </c>
    </row>
    <row r="79" spans="1:18" x14ac:dyDescent="0.35">
      <c r="A79" s="22" t="s">
        <v>114</v>
      </c>
      <c r="B79" s="22" t="s">
        <v>167</v>
      </c>
      <c r="C79" s="22" t="s">
        <v>268</v>
      </c>
      <c r="D79" s="22" t="s">
        <v>269</v>
      </c>
      <c r="E79" s="22">
        <v>152300592</v>
      </c>
      <c r="F79" s="22">
        <v>5271805</v>
      </c>
      <c r="G79" s="22">
        <v>0</v>
      </c>
      <c r="H79" s="22">
        <v>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>
        <v>0</v>
      </c>
      <c r="Q79" s="22">
        <v>0</v>
      </c>
      <c r="R79" s="22">
        <v>157572397</v>
      </c>
    </row>
    <row r="80" spans="1:18" x14ac:dyDescent="0.35">
      <c r="A80" s="22" t="s">
        <v>114</v>
      </c>
      <c r="B80" s="22" t="s">
        <v>167</v>
      </c>
      <c r="C80" s="22" t="s">
        <v>270</v>
      </c>
      <c r="D80" s="22" t="s">
        <v>271</v>
      </c>
      <c r="E80" s="22">
        <v>78882969</v>
      </c>
      <c r="F80" s="22">
        <v>928996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0</v>
      </c>
      <c r="Q80" s="22">
        <v>0</v>
      </c>
      <c r="R80" s="22">
        <v>79811965</v>
      </c>
    </row>
    <row r="81" spans="1:18" x14ac:dyDescent="0.35">
      <c r="A81" s="22" t="s">
        <v>114</v>
      </c>
      <c r="B81" s="22" t="s">
        <v>167</v>
      </c>
      <c r="C81" s="22" t="s">
        <v>272</v>
      </c>
      <c r="D81" s="22" t="s">
        <v>273</v>
      </c>
      <c r="E81" s="22">
        <v>76949242</v>
      </c>
      <c r="F81" s="22">
        <v>-2747846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0</v>
      </c>
      <c r="Q81" s="22">
        <v>0</v>
      </c>
      <c r="R81" s="22">
        <v>74201396</v>
      </c>
    </row>
    <row r="82" spans="1:18" x14ac:dyDescent="0.35">
      <c r="A82" s="22" t="s">
        <v>114</v>
      </c>
      <c r="B82" s="22" t="s">
        <v>167</v>
      </c>
      <c r="C82" s="22" t="s">
        <v>274</v>
      </c>
      <c r="D82" s="22" t="s">
        <v>275</v>
      </c>
      <c r="E82" s="22">
        <v>279553423</v>
      </c>
      <c r="F82" s="22">
        <v>1237791</v>
      </c>
      <c r="G82" s="22">
        <v>0</v>
      </c>
      <c r="H82" s="22">
        <v>0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-7100642</v>
      </c>
      <c r="O82" s="22">
        <v>0</v>
      </c>
      <c r="P82" s="22">
        <v>7100642</v>
      </c>
      <c r="Q82" s="22">
        <v>0</v>
      </c>
      <c r="R82" s="22">
        <v>280791214</v>
      </c>
    </row>
    <row r="83" spans="1:18" x14ac:dyDescent="0.35">
      <c r="A83" s="22" t="s">
        <v>114</v>
      </c>
      <c r="B83" s="22" t="s">
        <v>167</v>
      </c>
      <c r="C83" s="22" t="s">
        <v>276</v>
      </c>
      <c r="D83" s="22" t="s">
        <v>277</v>
      </c>
      <c r="E83" s="22">
        <v>143413568</v>
      </c>
      <c r="F83" s="22">
        <v>4804708</v>
      </c>
      <c r="G83" s="22">
        <v>0</v>
      </c>
      <c r="H83" s="22">
        <v>0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>
        <v>0</v>
      </c>
      <c r="Q83" s="22">
        <v>0</v>
      </c>
      <c r="R83" s="22">
        <v>148218276</v>
      </c>
    </row>
    <row r="84" spans="1:18" x14ac:dyDescent="0.35">
      <c r="A84" s="22" t="s">
        <v>114</v>
      </c>
      <c r="B84" s="22" t="s">
        <v>167</v>
      </c>
      <c r="C84" s="22" t="s">
        <v>278</v>
      </c>
      <c r="D84" s="22" t="s">
        <v>279</v>
      </c>
      <c r="E84" s="22">
        <v>308845206</v>
      </c>
      <c r="F84" s="22">
        <v>4119972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>
        <v>0</v>
      </c>
      <c r="Q84" s="22">
        <v>0</v>
      </c>
      <c r="R84" s="22">
        <v>312965178</v>
      </c>
    </row>
    <row r="85" spans="1:18" x14ac:dyDescent="0.35">
      <c r="A85" s="22" t="s">
        <v>114</v>
      </c>
      <c r="B85" s="22" t="s">
        <v>167</v>
      </c>
      <c r="C85" s="22" t="s">
        <v>280</v>
      </c>
      <c r="D85" s="22" t="s">
        <v>281</v>
      </c>
      <c r="E85" s="22">
        <v>44866827</v>
      </c>
      <c r="F85" s="22">
        <v>-280777</v>
      </c>
      <c r="G85" s="22">
        <v>0</v>
      </c>
      <c r="H85" s="22">
        <v>0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>
        <v>0</v>
      </c>
      <c r="Q85" s="22">
        <v>0</v>
      </c>
      <c r="R85" s="22">
        <v>44586050</v>
      </c>
    </row>
    <row r="86" spans="1:18" x14ac:dyDescent="0.35">
      <c r="A86" s="22" t="s">
        <v>114</v>
      </c>
      <c r="B86" s="22" t="s">
        <v>167</v>
      </c>
      <c r="C86" s="22" t="s">
        <v>282</v>
      </c>
      <c r="D86" s="22" t="s">
        <v>283</v>
      </c>
      <c r="E86" s="22">
        <v>41320642</v>
      </c>
      <c r="F86" s="22">
        <v>1150070</v>
      </c>
      <c r="G86" s="22">
        <v>0</v>
      </c>
      <c r="H86" s="22">
        <v>0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>
        <v>0</v>
      </c>
      <c r="Q86" s="22">
        <v>0</v>
      </c>
      <c r="R86" s="22">
        <v>42470712</v>
      </c>
    </row>
    <row r="87" spans="1:18" x14ac:dyDescent="0.35">
      <c r="A87" s="22" t="s">
        <v>114</v>
      </c>
      <c r="B87" s="22" t="s">
        <v>167</v>
      </c>
      <c r="C87" s="22" t="s">
        <v>284</v>
      </c>
      <c r="D87" s="22" t="s">
        <v>285</v>
      </c>
      <c r="E87" s="22">
        <v>125377526</v>
      </c>
      <c r="F87" s="22">
        <v>-133320</v>
      </c>
      <c r="G87" s="22">
        <v>0</v>
      </c>
      <c r="H87" s="22">
        <v>0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-589477</v>
      </c>
      <c r="O87" s="22">
        <v>0</v>
      </c>
      <c r="P87" s="22">
        <v>589477</v>
      </c>
      <c r="Q87" s="22">
        <v>28892</v>
      </c>
      <c r="R87" s="22">
        <v>125273098</v>
      </c>
    </row>
    <row r="88" spans="1:18" x14ac:dyDescent="0.35">
      <c r="A88" s="22" t="s">
        <v>114</v>
      </c>
      <c r="B88" s="22" t="s">
        <v>167</v>
      </c>
      <c r="C88" s="22" t="s">
        <v>286</v>
      </c>
      <c r="D88" s="22" t="s">
        <v>287</v>
      </c>
      <c r="E88" s="22">
        <v>294538168</v>
      </c>
      <c r="F88" s="22">
        <v>20412902</v>
      </c>
      <c r="G88" s="22">
        <v>0</v>
      </c>
      <c r="H88" s="22">
        <v>0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>
        <v>0</v>
      </c>
      <c r="Q88" s="22">
        <v>0</v>
      </c>
      <c r="R88" s="22">
        <v>314951070</v>
      </c>
    </row>
    <row r="89" spans="1:18" x14ac:dyDescent="0.35">
      <c r="A89" s="22" t="s">
        <v>114</v>
      </c>
      <c r="B89" s="22" t="s">
        <v>167</v>
      </c>
      <c r="C89" s="22" t="s">
        <v>288</v>
      </c>
      <c r="D89" s="22" t="s">
        <v>289</v>
      </c>
      <c r="E89" s="22">
        <v>97259045</v>
      </c>
      <c r="F89" s="22">
        <v>-2084720</v>
      </c>
      <c r="G89" s="22">
        <v>0</v>
      </c>
      <c r="H89" s="22">
        <v>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>
        <v>0</v>
      </c>
      <c r="Q89" s="22">
        <v>7199982</v>
      </c>
      <c r="R89" s="22">
        <v>102374284</v>
      </c>
    </row>
    <row r="90" spans="1:18" x14ac:dyDescent="0.35">
      <c r="A90" s="22" t="s">
        <v>114</v>
      </c>
      <c r="B90" s="22" t="s">
        <v>167</v>
      </c>
      <c r="C90" s="22" t="s">
        <v>290</v>
      </c>
      <c r="D90" s="22" t="s">
        <v>291</v>
      </c>
      <c r="E90" s="22">
        <v>88452653</v>
      </c>
      <c r="F90" s="22">
        <v>-2216309</v>
      </c>
      <c r="G90" s="22">
        <v>0</v>
      </c>
      <c r="H90" s="22">
        <v>0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>
        <v>0</v>
      </c>
      <c r="Q90" s="22">
        <v>0</v>
      </c>
      <c r="R90" s="22">
        <v>86236344</v>
      </c>
    </row>
    <row r="91" spans="1:18" x14ac:dyDescent="0.35">
      <c r="A91" s="22" t="s">
        <v>114</v>
      </c>
      <c r="B91" s="22" t="s">
        <v>167</v>
      </c>
      <c r="C91" s="22" t="s">
        <v>292</v>
      </c>
      <c r="D91" s="22" t="s">
        <v>293</v>
      </c>
      <c r="E91" s="22">
        <v>404335266</v>
      </c>
      <c r="F91" s="22">
        <v>8006613</v>
      </c>
      <c r="G91" s="22">
        <v>0</v>
      </c>
      <c r="H91" s="22">
        <v>0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>
        <v>0</v>
      </c>
      <c r="Q91" s="22">
        <v>0</v>
      </c>
      <c r="R91" s="22">
        <v>412341878</v>
      </c>
    </row>
    <row r="92" spans="1:18" x14ac:dyDescent="0.35">
      <c r="A92" s="22" t="s">
        <v>114</v>
      </c>
      <c r="B92" s="22" t="s">
        <v>294</v>
      </c>
      <c r="C92" s="22" t="s">
        <v>295</v>
      </c>
      <c r="D92" s="22" t="s">
        <v>296</v>
      </c>
      <c r="E92" s="22">
        <v>33369410</v>
      </c>
      <c r="F92" s="22">
        <v>1892802</v>
      </c>
      <c r="G92" s="22">
        <v>0</v>
      </c>
      <c r="H92" s="22">
        <v>0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>
        <v>0</v>
      </c>
      <c r="Q92" s="22">
        <v>0</v>
      </c>
      <c r="R92" s="22">
        <v>35262212</v>
      </c>
    </row>
    <row r="93" spans="1:18" x14ac:dyDescent="0.35">
      <c r="A93" s="22" t="s">
        <v>114</v>
      </c>
      <c r="B93" s="22" t="s">
        <v>294</v>
      </c>
      <c r="C93" s="22" t="s">
        <v>297</v>
      </c>
      <c r="D93" s="22" t="s">
        <v>298</v>
      </c>
      <c r="E93" s="22">
        <v>220390004</v>
      </c>
      <c r="F93" s="22">
        <v>12653232</v>
      </c>
      <c r="G93" s="22">
        <v>0</v>
      </c>
      <c r="H93" s="22">
        <v>0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-22450000</v>
      </c>
      <c r="O93" s="22">
        <v>0</v>
      </c>
      <c r="P93" s="22">
        <v>22450000</v>
      </c>
      <c r="Q93" s="22">
        <v>0</v>
      </c>
      <c r="R93" s="22">
        <v>233043236</v>
      </c>
    </row>
    <row r="94" spans="1:18" x14ac:dyDescent="0.35">
      <c r="A94" s="22" t="s">
        <v>114</v>
      </c>
      <c r="B94" s="22" t="s">
        <v>294</v>
      </c>
      <c r="C94" s="22" t="s">
        <v>299</v>
      </c>
      <c r="D94" s="22" t="s">
        <v>300</v>
      </c>
      <c r="E94" s="22">
        <v>65549323</v>
      </c>
      <c r="F94" s="22">
        <v>1894305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>
        <v>0</v>
      </c>
      <c r="Q94" s="22">
        <v>0</v>
      </c>
      <c r="R94" s="22">
        <v>67443628</v>
      </c>
    </row>
    <row r="95" spans="1:18" x14ac:dyDescent="0.35">
      <c r="A95" s="22" t="s">
        <v>114</v>
      </c>
      <c r="B95" s="22" t="s">
        <v>294</v>
      </c>
      <c r="C95" s="22" t="s">
        <v>301</v>
      </c>
      <c r="D95" s="22" t="s">
        <v>302</v>
      </c>
      <c r="E95" s="22">
        <v>13362449</v>
      </c>
      <c r="F95" s="22">
        <v>56384</v>
      </c>
      <c r="G95" s="22">
        <v>0</v>
      </c>
      <c r="H95" s="22">
        <v>0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>
        <v>0</v>
      </c>
      <c r="Q95" s="22">
        <v>0</v>
      </c>
      <c r="R95" s="22">
        <v>13418833</v>
      </c>
    </row>
    <row r="96" spans="1:18" x14ac:dyDescent="0.35">
      <c r="A96" s="22" t="s">
        <v>114</v>
      </c>
      <c r="B96" s="22" t="s">
        <v>294</v>
      </c>
      <c r="C96" s="22" t="s">
        <v>303</v>
      </c>
      <c r="D96" s="22" t="s">
        <v>304</v>
      </c>
      <c r="E96" s="22">
        <v>16915689</v>
      </c>
      <c r="F96" s="22">
        <v>483545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>
        <v>0</v>
      </c>
      <c r="Q96" s="22">
        <v>0</v>
      </c>
      <c r="R96" s="22">
        <v>17399234</v>
      </c>
    </row>
    <row r="97" spans="1:18" x14ac:dyDescent="0.35">
      <c r="A97" s="22" t="s">
        <v>114</v>
      </c>
      <c r="B97" s="22" t="s">
        <v>294</v>
      </c>
      <c r="C97" s="22" t="s">
        <v>305</v>
      </c>
      <c r="D97" s="22" t="s">
        <v>306</v>
      </c>
      <c r="E97" s="22">
        <v>27117549</v>
      </c>
      <c r="F97" s="22">
        <v>524610</v>
      </c>
      <c r="G97" s="22">
        <v>0</v>
      </c>
      <c r="H97" s="22">
        <v>0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>
        <v>0</v>
      </c>
      <c r="Q97" s="22">
        <v>239544</v>
      </c>
      <c r="R97" s="22">
        <v>27881703</v>
      </c>
    </row>
    <row r="98" spans="1:18" x14ac:dyDescent="0.35">
      <c r="A98" s="22" t="s">
        <v>114</v>
      </c>
      <c r="B98" s="22" t="s">
        <v>294</v>
      </c>
      <c r="C98" s="22" t="s">
        <v>307</v>
      </c>
      <c r="D98" s="22" t="s">
        <v>308</v>
      </c>
      <c r="E98" s="22">
        <v>14885302</v>
      </c>
      <c r="F98" s="22">
        <v>42328</v>
      </c>
      <c r="G98" s="22">
        <v>0</v>
      </c>
      <c r="H98" s="22">
        <v>0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14927630</v>
      </c>
    </row>
    <row r="99" spans="1:18" x14ac:dyDescent="0.35">
      <c r="A99" s="22" t="s">
        <v>114</v>
      </c>
      <c r="B99" s="22" t="s">
        <v>294</v>
      </c>
      <c r="C99" s="22" t="s">
        <v>309</v>
      </c>
      <c r="D99" s="22" t="s">
        <v>310</v>
      </c>
      <c r="E99" s="22">
        <v>44759959</v>
      </c>
      <c r="F99" s="22">
        <v>1642192</v>
      </c>
      <c r="G99" s="22">
        <v>0</v>
      </c>
      <c r="H99" s="22">
        <v>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>
        <v>0</v>
      </c>
      <c r="Q99" s="22">
        <v>0</v>
      </c>
      <c r="R99" s="22">
        <v>46402151</v>
      </c>
    </row>
    <row r="100" spans="1:18" x14ac:dyDescent="0.35">
      <c r="A100" s="22" t="s">
        <v>114</v>
      </c>
      <c r="B100" s="22" t="s">
        <v>294</v>
      </c>
      <c r="C100" s="22" t="s">
        <v>311</v>
      </c>
      <c r="D100" s="22" t="s">
        <v>312</v>
      </c>
      <c r="E100" s="22">
        <v>176867888</v>
      </c>
      <c r="F100" s="22">
        <v>8410159</v>
      </c>
      <c r="G100" s="22">
        <v>0</v>
      </c>
      <c r="H100" s="22">
        <v>0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185278047</v>
      </c>
    </row>
    <row r="101" spans="1:18" x14ac:dyDescent="0.35">
      <c r="A101" s="22" t="s">
        <v>114</v>
      </c>
      <c r="B101" s="22" t="s">
        <v>294</v>
      </c>
      <c r="C101" s="22" t="s">
        <v>313</v>
      </c>
      <c r="D101" s="22" t="s">
        <v>314</v>
      </c>
      <c r="E101" s="22">
        <v>14764323</v>
      </c>
      <c r="F101" s="22">
        <v>1111165</v>
      </c>
      <c r="G101" s="22">
        <v>0</v>
      </c>
      <c r="H101" s="22"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-691065</v>
      </c>
      <c r="O101" s="22">
        <v>0</v>
      </c>
      <c r="P101" s="22">
        <v>691065</v>
      </c>
      <c r="Q101" s="22">
        <v>0</v>
      </c>
      <c r="R101" s="22">
        <v>15875488</v>
      </c>
    </row>
    <row r="102" spans="1:18" x14ac:dyDescent="0.35">
      <c r="A102" s="22" t="s">
        <v>114</v>
      </c>
      <c r="B102" s="22" t="s">
        <v>294</v>
      </c>
      <c r="C102" s="22" t="s">
        <v>315</v>
      </c>
      <c r="D102" s="22" t="s">
        <v>316</v>
      </c>
      <c r="E102" s="22">
        <v>209892975</v>
      </c>
      <c r="F102" s="22">
        <v>25499055</v>
      </c>
      <c r="G102" s="22">
        <v>0</v>
      </c>
      <c r="H102" s="22"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>
        <v>0</v>
      </c>
      <c r="Q102" s="22">
        <v>0</v>
      </c>
      <c r="R102" s="22">
        <v>235392030</v>
      </c>
    </row>
    <row r="103" spans="1:18" x14ac:dyDescent="0.35">
      <c r="A103" s="22" t="s">
        <v>114</v>
      </c>
      <c r="B103" s="22" t="s">
        <v>294</v>
      </c>
      <c r="C103" s="22" t="s">
        <v>317</v>
      </c>
      <c r="D103" s="22" t="s">
        <v>318</v>
      </c>
      <c r="E103" s="22">
        <v>18202448</v>
      </c>
      <c r="F103" s="22">
        <v>932829</v>
      </c>
      <c r="G103" s="22">
        <v>0</v>
      </c>
      <c r="H103" s="22"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19135277</v>
      </c>
    </row>
    <row r="104" spans="1:18" x14ac:dyDescent="0.35">
      <c r="A104" s="22" t="s">
        <v>114</v>
      </c>
      <c r="B104" s="22" t="s">
        <v>294</v>
      </c>
      <c r="C104" s="22" t="s">
        <v>319</v>
      </c>
      <c r="D104" s="22" t="s">
        <v>320</v>
      </c>
      <c r="E104" s="22">
        <v>10677858</v>
      </c>
      <c r="F104" s="22">
        <v>-99274</v>
      </c>
      <c r="G104" s="22">
        <v>0</v>
      </c>
      <c r="H104" s="22"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10578584</v>
      </c>
    </row>
    <row r="105" spans="1:18" x14ac:dyDescent="0.35">
      <c r="A105" s="22" t="s">
        <v>114</v>
      </c>
      <c r="B105" s="22" t="s">
        <v>294</v>
      </c>
      <c r="C105" s="22" t="s">
        <v>321</v>
      </c>
      <c r="D105" s="22" t="s">
        <v>322</v>
      </c>
      <c r="E105" s="22">
        <v>11549138</v>
      </c>
      <c r="F105" s="22">
        <v>284217</v>
      </c>
      <c r="G105" s="22">
        <v>0</v>
      </c>
      <c r="H105" s="22"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11833355</v>
      </c>
    </row>
    <row r="106" spans="1:18" x14ac:dyDescent="0.35">
      <c r="A106" s="22" t="s">
        <v>114</v>
      </c>
      <c r="B106" s="22" t="s">
        <v>294</v>
      </c>
      <c r="C106" s="22" t="s">
        <v>323</v>
      </c>
      <c r="D106" s="22" t="s">
        <v>324</v>
      </c>
      <c r="E106" s="22">
        <v>23271372</v>
      </c>
      <c r="F106" s="22">
        <v>1124295</v>
      </c>
      <c r="G106" s="22">
        <v>0</v>
      </c>
      <c r="H106" s="22">
        <v>0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>
        <v>0</v>
      </c>
      <c r="Q106" s="22">
        <v>0</v>
      </c>
      <c r="R106" s="22">
        <v>24395667</v>
      </c>
    </row>
    <row r="107" spans="1:18" x14ac:dyDescent="0.35">
      <c r="A107" s="22" t="s">
        <v>114</v>
      </c>
      <c r="B107" s="22" t="s">
        <v>294</v>
      </c>
      <c r="C107" s="22" t="s">
        <v>325</v>
      </c>
      <c r="D107" s="22" t="s">
        <v>326</v>
      </c>
      <c r="E107" s="22">
        <v>348745297</v>
      </c>
      <c r="F107" s="22">
        <v>35174230</v>
      </c>
      <c r="G107" s="22">
        <v>0</v>
      </c>
      <c r="H107" s="22">
        <v>0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-11305000</v>
      </c>
      <c r="O107" s="22">
        <v>0</v>
      </c>
      <c r="P107" s="22">
        <v>11305000</v>
      </c>
      <c r="Q107" s="22">
        <v>0</v>
      </c>
      <c r="R107" s="22">
        <v>383919527</v>
      </c>
    </row>
    <row r="108" spans="1:18" x14ac:dyDescent="0.35">
      <c r="A108" s="22" t="s">
        <v>114</v>
      </c>
      <c r="B108" s="22" t="s">
        <v>294</v>
      </c>
      <c r="C108" s="22" t="s">
        <v>327</v>
      </c>
      <c r="D108" s="22" t="s">
        <v>328</v>
      </c>
      <c r="E108" s="22">
        <v>53617251</v>
      </c>
      <c r="F108" s="22">
        <v>2216240</v>
      </c>
      <c r="G108" s="22">
        <v>0</v>
      </c>
      <c r="H108" s="22">
        <v>0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-2692120</v>
      </c>
      <c r="O108" s="22">
        <v>0</v>
      </c>
      <c r="P108" s="22">
        <v>2692120</v>
      </c>
      <c r="Q108" s="22">
        <v>0</v>
      </c>
      <c r="R108" s="22">
        <v>55833491</v>
      </c>
    </row>
    <row r="109" spans="1:18" x14ac:dyDescent="0.35">
      <c r="A109" s="22" t="s">
        <v>114</v>
      </c>
      <c r="B109" s="22" t="s">
        <v>294</v>
      </c>
      <c r="C109" s="22" t="s">
        <v>329</v>
      </c>
      <c r="D109" s="22" t="s">
        <v>330</v>
      </c>
      <c r="E109" s="22">
        <v>53187476</v>
      </c>
      <c r="F109" s="22">
        <v>1407587</v>
      </c>
      <c r="G109" s="22">
        <v>0</v>
      </c>
      <c r="H109" s="22">
        <v>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54595063</v>
      </c>
    </row>
    <row r="110" spans="1:18" x14ac:dyDescent="0.35">
      <c r="A110" s="22" t="s">
        <v>114</v>
      </c>
      <c r="B110" s="22" t="s">
        <v>294</v>
      </c>
      <c r="C110" s="22" t="s">
        <v>331</v>
      </c>
      <c r="D110" s="22" t="s">
        <v>332</v>
      </c>
      <c r="E110" s="22">
        <v>11019232</v>
      </c>
      <c r="F110" s="22">
        <v>595397</v>
      </c>
      <c r="G110" s="22">
        <v>0</v>
      </c>
      <c r="H110" s="22">
        <v>0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>
        <v>0</v>
      </c>
      <c r="Q110" s="22">
        <v>0</v>
      </c>
      <c r="R110" s="22">
        <v>11614629</v>
      </c>
    </row>
    <row r="111" spans="1:18" x14ac:dyDescent="0.35">
      <c r="A111" s="22" t="s">
        <v>114</v>
      </c>
      <c r="B111" s="22" t="s">
        <v>294</v>
      </c>
      <c r="C111" s="22" t="s">
        <v>333</v>
      </c>
      <c r="D111" s="22" t="s">
        <v>334</v>
      </c>
      <c r="E111" s="22">
        <v>28856530</v>
      </c>
      <c r="F111" s="22">
        <v>1223184</v>
      </c>
      <c r="G111" s="22">
        <v>0</v>
      </c>
      <c r="H111" s="22">
        <v>0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>
        <v>0</v>
      </c>
      <c r="Q111" s="22">
        <v>0</v>
      </c>
      <c r="R111" s="22">
        <v>30079714</v>
      </c>
    </row>
    <row r="112" spans="1:18" x14ac:dyDescent="0.35">
      <c r="A112" s="22" t="s">
        <v>114</v>
      </c>
      <c r="B112" s="22" t="s">
        <v>294</v>
      </c>
      <c r="C112" s="22" t="s">
        <v>335</v>
      </c>
      <c r="D112" s="22" t="s">
        <v>336</v>
      </c>
      <c r="E112" s="22">
        <v>115289773</v>
      </c>
      <c r="F112" s="22">
        <v>6466126</v>
      </c>
      <c r="G112" s="22">
        <v>0</v>
      </c>
      <c r="H112" s="22">
        <v>0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>
        <v>0</v>
      </c>
      <c r="Q112" s="22">
        <v>0</v>
      </c>
      <c r="R112" s="22">
        <v>121755899</v>
      </c>
    </row>
    <row r="113" spans="1:18" x14ac:dyDescent="0.35">
      <c r="A113" s="22" t="s">
        <v>114</v>
      </c>
      <c r="B113" s="22" t="s">
        <v>294</v>
      </c>
      <c r="C113" s="22" t="s">
        <v>337</v>
      </c>
      <c r="D113" s="22" t="s">
        <v>338</v>
      </c>
      <c r="E113" s="22">
        <v>31686439</v>
      </c>
      <c r="F113" s="22">
        <v>2579070</v>
      </c>
      <c r="G113" s="22">
        <v>0</v>
      </c>
      <c r="H113" s="22">
        <v>0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34265509</v>
      </c>
    </row>
    <row r="114" spans="1:18" x14ac:dyDescent="0.35">
      <c r="A114" s="22" t="s">
        <v>114</v>
      </c>
      <c r="B114" s="22" t="s">
        <v>294</v>
      </c>
      <c r="C114" s="22" t="s">
        <v>339</v>
      </c>
      <c r="D114" s="22" t="s">
        <v>340</v>
      </c>
      <c r="E114" s="22">
        <v>505246518</v>
      </c>
      <c r="F114" s="22">
        <v>17845351</v>
      </c>
      <c r="G114" s="22">
        <v>0</v>
      </c>
      <c r="H114" s="22">
        <v>0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>
        <v>0</v>
      </c>
      <c r="Q114" s="22">
        <v>0</v>
      </c>
      <c r="R114" s="22">
        <v>523091869</v>
      </c>
    </row>
    <row r="115" spans="1:18" x14ac:dyDescent="0.35">
      <c r="A115" s="22" t="s">
        <v>114</v>
      </c>
      <c r="B115" s="22" t="s">
        <v>294</v>
      </c>
      <c r="C115" s="22" t="s">
        <v>341</v>
      </c>
      <c r="D115" s="22" t="s">
        <v>342</v>
      </c>
      <c r="E115" s="22">
        <v>11548668</v>
      </c>
      <c r="F115" s="22">
        <v>632859</v>
      </c>
      <c r="G115" s="22">
        <v>0</v>
      </c>
      <c r="H115" s="22">
        <v>0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>
        <v>0</v>
      </c>
      <c r="Q115" s="22">
        <v>0</v>
      </c>
      <c r="R115" s="22">
        <v>12181527</v>
      </c>
    </row>
    <row r="116" spans="1:18" x14ac:dyDescent="0.35">
      <c r="A116" s="22" t="s">
        <v>114</v>
      </c>
      <c r="B116" s="22" t="s">
        <v>294</v>
      </c>
      <c r="C116" s="22" t="s">
        <v>343</v>
      </c>
      <c r="D116" s="22" t="s">
        <v>344</v>
      </c>
      <c r="E116" s="22">
        <v>44211230</v>
      </c>
      <c r="F116" s="22">
        <v>1567084</v>
      </c>
      <c r="G116" s="22">
        <v>0</v>
      </c>
      <c r="H116" s="22">
        <v>0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45778314</v>
      </c>
    </row>
    <row r="117" spans="1:18" x14ac:dyDescent="0.35">
      <c r="A117" s="22" t="s">
        <v>114</v>
      </c>
      <c r="B117" s="22" t="s">
        <v>294</v>
      </c>
      <c r="C117" s="22" t="s">
        <v>345</v>
      </c>
      <c r="D117" s="22" t="s">
        <v>346</v>
      </c>
      <c r="E117" s="22">
        <v>12075915</v>
      </c>
      <c r="F117" s="22">
        <v>121320</v>
      </c>
      <c r="G117" s="22">
        <v>0</v>
      </c>
      <c r="H117" s="22">
        <v>0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>
        <v>0</v>
      </c>
      <c r="Q117" s="22">
        <v>0</v>
      </c>
      <c r="R117" s="22">
        <v>12197235</v>
      </c>
    </row>
    <row r="118" spans="1:18" x14ac:dyDescent="0.35">
      <c r="A118" s="22" t="s">
        <v>114</v>
      </c>
      <c r="B118" s="22" t="s">
        <v>294</v>
      </c>
      <c r="C118" s="22" t="s">
        <v>347</v>
      </c>
      <c r="D118" s="22" t="s">
        <v>348</v>
      </c>
      <c r="E118" s="22">
        <v>91172877</v>
      </c>
      <c r="F118" s="22">
        <v>-172998</v>
      </c>
      <c r="G118" s="22">
        <v>0</v>
      </c>
      <c r="H118" s="22">
        <v>0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90999879</v>
      </c>
    </row>
    <row r="119" spans="1:18" x14ac:dyDescent="0.35">
      <c r="A119" s="22" t="s">
        <v>114</v>
      </c>
      <c r="B119" s="22" t="s">
        <v>294</v>
      </c>
      <c r="C119" s="22" t="s">
        <v>349</v>
      </c>
      <c r="D119" s="22" t="s">
        <v>350</v>
      </c>
      <c r="E119" s="22">
        <v>63996373</v>
      </c>
      <c r="F119" s="22">
        <v>2247915</v>
      </c>
      <c r="G119" s="22">
        <v>0</v>
      </c>
      <c r="H119" s="22">
        <v>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>
        <v>0</v>
      </c>
      <c r="Q119" s="22">
        <v>0</v>
      </c>
      <c r="R119" s="22">
        <v>66244288</v>
      </c>
    </row>
    <row r="120" spans="1:18" x14ac:dyDescent="0.35">
      <c r="A120" s="22" t="s">
        <v>114</v>
      </c>
      <c r="B120" s="22" t="s">
        <v>294</v>
      </c>
      <c r="C120" s="22" t="s">
        <v>351</v>
      </c>
      <c r="D120" s="22" t="s">
        <v>352</v>
      </c>
      <c r="E120" s="22">
        <v>123253480</v>
      </c>
      <c r="F120" s="22">
        <v>1044215</v>
      </c>
      <c r="G120" s="22">
        <v>0</v>
      </c>
      <c r="H120" s="22">
        <v>0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>
        <v>0</v>
      </c>
      <c r="Q120" s="22">
        <v>0</v>
      </c>
      <c r="R120" s="22">
        <v>124297695</v>
      </c>
    </row>
    <row r="121" spans="1:18" x14ac:dyDescent="0.35">
      <c r="A121" s="22" t="s">
        <v>114</v>
      </c>
      <c r="B121" s="22" t="s">
        <v>294</v>
      </c>
      <c r="C121" s="22" t="s">
        <v>353</v>
      </c>
      <c r="D121" s="22" t="s">
        <v>354</v>
      </c>
      <c r="E121" s="22">
        <v>158657945</v>
      </c>
      <c r="F121" s="22">
        <v>8645132</v>
      </c>
      <c r="G121" s="22">
        <v>0</v>
      </c>
      <c r="H121" s="22">
        <v>0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>
        <v>0</v>
      </c>
      <c r="Q121" s="22">
        <v>0</v>
      </c>
      <c r="R121" s="22">
        <v>167303077</v>
      </c>
    </row>
    <row r="122" spans="1:18" x14ac:dyDescent="0.35">
      <c r="A122" s="22" t="s">
        <v>114</v>
      </c>
      <c r="B122" s="22" t="s">
        <v>294</v>
      </c>
      <c r="C122" s="22" t="s">
        <v>355</v>
      </c>
      <c r="D122" s="22" t="s">
        <v>356</v>
      </c>
      <c r="E122" s="22">
        <v>12096071</v>
      </c>
      <c r="F122" s="22">
        <v>154660</v>
      </c>
      <c r="G122" s="22">
        <v>0</v>
      </c>
      <c r="H122" s="22">
        <v>0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-186895</v>
      </c>
      <c r="O122" s="22">
        <v>0</v>
      </c>
      <c r="P122" s="22">
        <v>186895</v>
      </c>
      <c r="Q122" s="22">
        <v>0</v>
      </c>
      <c r="R122" s="22">
        <v>12250731</v>
      </c>
    </row>
    <row r="123" spans="1:18" x14ac:dyDescent="0.35">
      <c r="A123" s="22" t="s">
        <v>114</v>
      </c>
      <c r="B123" s="22" t="s">
        <v>294</v>
      </c>
      <c r="C123" s="22" t="s">
        <v>357</v>
      </c>
      <c r="D123" s="22" t="s">
        <v>358</v>
      </c>
      <c r="E123" s="22">
        <v>120788023</v>
      </c>
      <c r="F123" s="22">
        <v>4483786</v>
      </c>
      <c r="G123" s="22">
        <v>0</v>
      </c>
      <c r="H123" s="22">
        <v>0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-705595</v>
      </c>
      <c r="O123" s="22">
        <v>0</v>
      </c>
      <c r="P123" s="22">
        <v>705595</v>
      </c>
      <c r="Q123" s="22">
        <v>0</v>
      </c>
      <c r="R123" s="22">
        <v>125271809</v>
      </c>
    </row>
    <row r="124" spans="1:18" x14ac:dyDescent="0.35">
      <c r="A124" s="22" t="s">
        <v>114</v>
      </c>
      <c r="B124" s="22" t="s">
        <v>294</v>
      </c>
      <c r="C124" s="22" t="s">
        <v>359</v>
      </c>
      <c r="D124" s="22" t="s">
        <v>360</v>
      </c>
      <c r="E124" s="22">
        <v>23515286</v>
      </c>
      <c r="F124" s="22">
        <v>492503</v>
      </c>
      <c r="G124" s="22">
        <v>0</v>
      </c>
      <c r="H124" s="22">
        <v>0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>
        <v>0</v>
      </c>
      <c r="Q124" s="22">
        <v>0</v>
      </c>
      <c r="R124" s="22">
        <v>24007789</v>
      </c>
    </row>
    <row r="125" spans="1:18" x14ac:dyDescent="0.35">
      <c r="A125" s="22" t="s">
        <v>114</v>
      </c>
      <c r="B125" s="22" t="s">
        <v>294</v>
      </c>
      <c r="C125" s="22" t="s">
        <v>361</v>
      </c>
      <c r="D125" s="22" t="s">
        <v>362</v>
      </c>
      <c r="E125" s="22">
        <v>42063997</v>
      </c>
      <c r="F125" s="22">
        <v>132160</v>
      </c>
      <c r="G125" s="22">
        <v>0</v>
      </c>
      <c r="H125" s="22"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>
        <v>0</v>
      </c>
      <c r="Q125" s="22">
        <v>0</v>
      </c>
      <c r="R125" s="22">
        <v>42196157</v>
      </c>
    </row>
    <row r="126" spans="1:18" x14ac:dyDescent="0.35">
      <c r="A126" s="22" t="s">
        <v>114</v>
      </c>
      <c r="B126" s="22" t="s">
        <v>294</v>
      </c>
      <c r="C126" s="22" t="s">
        <v>363</v>
      </c>
      <c r="D126" s="22" t="s">
        <v>364</v>
      </c>
      <c r="E126" s="22">
        <v>14810533</v>
      </c>
      <c r="F126" s="22">
        <v>341338</v>
      </c>
      <c r="G126" s="22">
        <v>0</v>
      </c>
      <c r="H126" s="22"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>
        <v>0</v>
      </c>
      <c r="Q126" s="22">
        <v>0</v>
      </c>
      <c r="R126" s="22">
        <v>15151871</v>
      </c>
    </row>
    <row r="127" spans="1:18" x14ac:dyDescent="0.35">
      <c r="A127" s="22" t="s">
        <v>114</v>
      </c>
      <c r="B127" s="22" t="s">
        <v>294</v>
      </c>
      <c r="C127" s="22" t="s">
        <v>365</v>
      </c>
      <c r="D127" s="22" t="s">
        <v>366</v>
      </c>
      <c r="E127" s="22">
        <v>56046681</v>
      </c>
      <c r="F127" s="22">
        <v>2174794</v>
      </c>
      <c r="G127" s="22">
        <v>0</v>
      </c>
      <c r="H127" s="22">
        <v>0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>
        <v>0</v>
      </c>
      <c r="Q127" s="22">
        <v>0</v>
      </c>
      <c r="R127" s="22">
        <v>58221475</v>
      </c>
    </row>
    <row r="128" spans="1:18" x14ac:dyDescent="0.35">
      <c r="A128" s="22" t="s">
        <v>114</v>
      </c>
      <c r="B128" s="22" t="s">
        <v>294</v>
      </c>
      <c r="C128" s="22" t="s">
        <v>367</v>
      </c>
      <c r="D128" s="22" t="s">
        <v>368</v>
      </c>
      <c r="E128" s="22">
        <v>92250596</v>
      </c>
      <c r="F128" s="22">
        <v>1662060</v>
      </c>
      <c r="G128" s="22">
        <v>0</v>
      </c>
      <c r="H128" s="22">
        <v>0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>
        <v>0</v>
      </c>
      <c r="Q128" s="22">
        <v>0</v>
      </c>
      <c r="R128" s="22">
        <v>93912656</v>
      </c>
    </row>
    <row r="129" spans="1:18" x14ac:dyDescent="0.35">
      <c r="A129" s="22" t="s">
        <v>114</v>
      </c>
      <c r="B129" s="22" t="s">
        <v>294</v>
      </c>
      <c r="C129" s="22" t="s">
        <v>369</v>
      </c>
      <c r="D129" s="22" t="s">
        <v>370</v>
      </c>
      <c r="E129" s="22">
        <v>31901807</v>
      </c>
      <c r="F129" s="22">
        <v>181906</v>
      </c>
      <c r="G129" s="22">
        <v>0</v>
      </c>
      <c r="H129" s="22">
        <v>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>
        <v>0</v>
      </c>
      <c r="Q129" s="22">
        <v>0</v>
      </c>
      <c r="R129" s="22">
        <v>32083713</v>
      </c>
    </row>
    <row r="130" spans="1:18" x14ac:dyDescent="0.35">
      <c r="A130" s="22" t="s">
        <v>114</v>
      </c>
      <c r="B130" s="22" t="s">
        <v>294</v>
      </c>
      <c r="C130" s="22" t="s">
        <v>371</v>
      </c>
      <c r="D130" s="22" t="s">
        <v>372</v>
      </c>
      <c r="E130" s="22">
        <v>30123685</v>
      </c>
      <c r="F130" s="22">
        <v>682396</v>
      </c>
      <c r="G130" s="22">
        <v>0</v>
      </c>
      <c r="H130" s="22"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>
        <v>0</v>
      </c>
      <c r="Q130" s="22">
        <v>0</v>
      </c>
      <c r="R130" s="22">
        <v>30806081</v>
      </c>
    </row>
    <row r="131" spans="1:18" x14ac:dyDescent="0.35">
      <c r="A131" s="22" t="s">
        <v>114</v>
      </c>
      <c r="B131" s="22" t="s">
        <v>294</v>
      </c>
      <c r="C131" s="22" t="s">
        <v>373</v>
      </c>
      <c r="D131" s="22" t="s">
        <v>374</v>
      </c>
      <c r="E131" s="22">
        <v>36259986</v>
      </c>
      <c r="F131" s="22">
        <v>1748642</v>
      </c>
      <c r="G131" s="22">
        <v>0</v>
      </c>
      <c r="H131" s="22">
        <v>0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>
        <v>0</v>
      </c>
      <c r="Q131" s="22">
        <v>0</v>
      </c>
      <c r="R131" s="22">
        <v>38008628</v>
      </c>
    </row>
    <row r="132" spans="1:18" x14ac:dyDescent="0.35">
      <c r="A132" s="22" t="s">
        <v>114</v>
      </c>
      <c r="B132" s="22" t="s">
        <v>294</v>
      </c>
      <c r="C132" s="22" t="s">
        <v>375</v>
      </c>
      <c r="D132" s="22" t="s">
        <v>376</v>
      </c>
      <c r="E132" s="22">
        <v>11185714</v>
      </c>
      <c r="F132" s="22">
        <v>686014</v>
      </c>
      <c r="G132" s="22">
        <v>0</v>
      </c>
      <c r="H132" s="22">
        <v>0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11871728</v>
      </c>
    </row>
    <row r="133" spans="1:18" x14ac:dyDescent="0.35">
      <c r="A133" s="22" t="s">
        <v>114</v>
      </c>
      <c r="B133" s="22" t="s">
        <v>294</v>
      </c>
      <c r="C133" s="22" t="s">
        <v>377</v>
      </c>
      <c r="D133" s="22" t="s">
        <v>378</v>
      </c>
      <c r="E133" s="22">
        <v>110871263</v>
      </c>
      <c r="F133" s="22">
        <v>-2547464</v>
      </c>
      <c r="G133" s="22">
        <v>0</v>
      </c>
      <c r="H133" s="22">
        <v>0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>
        <v>0</v>
      </c>
      <c r="Q133" s="22">
        <v>0</v>
      </c>
      <c r="R133" s="22">
        <v>108323799</v>
      </c>
    </row>
    <row r="134" spans="1:18" x14ac:dyDescent="0.35">
      <c r="A134" s="22" t="s">
        <v>114</v>
      </c>
      <c r="B134" s="22" t="s">
        <v>294</v>
      </c>
      <c r="C134" s="22" t="s">
        <v>379</v>
      </c>
      <c r="D134" s="22" t="s">
        <v>380</v>
      </c>
      <c r="E134" s="22">
        <v>51307248</v>
      </c>
      <c r="F134" s="22">
        <v>389664</v>
      </c>
      <c r="G134" s="22">
        <v>0</v>
      </c>
      <c r="H134" s="22">
        <v>0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405900</v>
      </c>
      <c r="O134" s="22">
        <v>0</v>
      </c>
      <c r="P134" s="22">
        <v>-405900</v>
      </c>
      <c r="Q134" s="22">
        <v>-1</v>
      </c>
      <c r="R134" s="22">
        <v>51696911</v>
      </c>
    </row>
    <row r="135" spans="1:18" x14ac:dyDescent="0.35">
      <c r="A135" s="22" t="s">
        <v>114</v>
      </c>
      <c r="B135" s="22" t="s">
        <v>294</v>
      </c>
      <c r="C135" s="22" t="s">
        <v>381</v>
      </c>
      <c r="D135" s="22" t="s">
        <v>382</v>
      </c>
      <c r="E135" s="22">
        <v>262986210</v>
      </c>
      <c r="F135" s="22">
        <v>25146360</v>
      </c>
      <c r="G135" s="22">
        <v>0</v>
      </c>
      <c r="H135" s="22">
        <v>0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>
        <v>0</v>
      </c>
      <c r="Q135" s="22">
        <v>0</v>
      </c>
      <c r="R135" s="22">
        <v>288132570</v>
      </c>
    </row>
    <row r="136" spans="1:18" x14ac:dyDescent="0.35">
      <c r="A136" s="22" t="s">
        <v>114</v>
      </c>
      <c r="B136" s="22" t="s">
        <v>294</v>
      </c>
      <c r="C136" s="22" t="s">
        <v>383</v>
      </c>
      <c r="D136" s="22" t="s">
        <v>384</v>
      </c>
      <c r="E136" s="22">
        <v>160981704</v>
      </c>
      <c r="F136" s="22">
        <v>1233176</v>
      </c>
      <c r="G136" s="22">
        <v>0</v>
      </c>
      <c r="H136" s="22">
        <v>0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>
        <v>0</v>
      </c>
      <c r="Q136" s="22">
        <v>0</v>
      </c>
      <c r="R136" s="22">
        <v>162214880</v>
      </c>
    </row>
    <row r="137" spans="1:18" x14ac:dyDescent="0.35">
      <c r="A137" s="22" t="s">
        <v>114</v>
      </c>
      <c r="B137" s="22" t="s">
        <v>294</v>
      </c>
      <c r="C137" s="22" t="s">
        <v>385</v>
      </c>
      <c r="D137" s="22" t="s">
        <v>386</v>
      </c>
      <c r="E137" s="22">
        <v>110554417</v>
      </c>
      <c r="F137" s="22">
        <v>1637479</v>
      </c>
      <c r="G137" s="22">
        <v>0</v>
      </c>
      <c r="H137" s="22">
        <v>0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112191896</v>
      </c>
    </row>
    <row r="138" spans="1:18" x14ac:dyDescent="0.35">
      <c r="A138" s="22" t="s">
        <v>114</v>
      </c>
      <c r="B138" s="22" t="s">
        <v>294</v>
      </c>
      <c r="C138" s="22" t="s">
        <v>387</v>
      </c>
      <c r="D138" s="22" t="s">
        <v>388</v>
      </c>
      <c r="E138" s="22">
        <v>10876160</v>
      </c>
      <c r="F138" s="22">
        <v>-622752</v>
      </c>
      <c r="G138" s="22">
        <v>0</v>
      </c>
      <c r="H138" s="22"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10253408</v>
      </c>
    </row>
    <row r="139" spans="1:18" x14ac:dyDescent="0.35">
      <c r="A139" s="22" t="s">
        <v>114</v>
      </c>
      <c r="B139" s="22" t="s">
        <v>294</v>
      </c>
      <c r="C139" s="22" t="s">
        <v>389</v>
      </c>
      <c r="D139" s="22" t="s">
        <v>390</v>
      </c>
      <c r="E139" s="22">
        <v>8492101</v>
      </c>
      <c r="F139" s="22">
        <v>552997</v>
      </c>
      <c r="G139" s="22">
        <v>0</v>
      </c>
      <c r="H139" s="22">
        <v>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>
        <v>0</v>
      </c>
      <c r="Q139" s="22">
        <v>0</v>
      </c>
      <c r="R139" s="22">
        <v>9045098</v>
      </c>
    </row>
    <row r="140" spans="1:18" x14ac:dyDescent="0.35">
      <c r="A140" s="22" t="s">
        <v>114</v>
      </c>
      <c r="B140" s="22" t="s">
        <v>294</v>
      </c>
      <c r="C140" s="22" t="s">
        <v>391</v>
      </c>
      <c r="D140" s="22" t="s">
        <v>392</v>
      </c>
      <c r="E140" s="22">
        <v>21967394</v>
      </c>
      <c r="F140" s="22">
        <v>24361</v>
      </c>
      <c r="G140" s="22">
        <v>0</v>
      </c>
      <c r="H140" s="22">
        <v>0</v>
      </c>
      <c r="I140" s="22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21991755</v>
      </c>
    </row>
    <row r="141" spans="1:18" x14ac:dyDescent="0.35">
      <c r="A141" s="22" t="s">
        <v>114</v>
      </c>
      <c r="B141" s="22" t="s">
        <v>294</v>
      </c>
      <c r="C141" s="22" t="s">
        <v>393</v>
      </c>
      <c r="D141" s="22" t="s">
        <v>394</v>
      </c>
      <c r="E141" s="22">
        <v>12425515</v>
      </c>
      <c r="F141" s="22">
        <v>450828</v>
      </c>
      <c r="G141" s="22">
        <v>0</v>
      </c>
      <c r="H141" s="22">
        <v>0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>
        <v>0</v>
      </c>
      <c r="Q141" s="22">
        <v>0</v>
      </c>
      <c r="R141" s="22">
        <v>12876343</v>
      </c>
    </row>
    <row r="142" spans="1:18" x14ac:dyDescent="0.35">
      <c r="A142" s="22" t="s">
        <v>114</v>
      </c>
      <c r="B142" s="22" t="s">
        <v>294</v>
      </c>
      <c r="C142" s="22" t="s">
        <v>395</v>
      </c>
      <c r="D142" s="22" t="s">
        <v>396</v>
      </c>
      <c r="E142" s="22">
        <v>25831198</v>
      </c>
      <c r="F142" s="22">
        <v>1553878</v>
      </c>
      <c r="G142" s="22">
        <v>0</v>
      </c>
      <c r="H142" s="22"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v>0</v>
      </c>
      <c r="N142" s="22">
        <v>-1121599</v>
      </c>
      <c r="O142" s="22">
        <v>0</v>
      </c>
      <c r="P142" s="22">
        <v>1121599</v>
      </c>
      <c r="Q142" s="22">
        <v>0</v>
      </c>
      <c r="R142" s="22">
        <v>27385076</v>
      </c>
    </row>
    <row r="143" spans="1:18" x14ac:dyDescent="0.35">
      <c r="A143" s="22" t="s">
        <v>114</v>
      </c>
      <c r="B143" s="22" t="s">
        <v>294</v>
      </c>
      <c r="C143" s="22" t="s">
        <v>397</v>
      </c>
      <c r="D143" s="22" t="s">
        <v>398</v>
      </c>
      <c r="E143" s="22">
        <v>24596256</v>
      </c>
      <c r="F143" s="22">
        <v>-240881</v>
      </c>
      <c r="G143" s="22">
        <v>0</v>
      </c>
      <c r="H143" s="22">
        <v>0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24355375</v>
      </c>
    </row>
    <row r="144" spans="1:18" x14ac:dyDescent="0.35">
      <c r="A144" s="22" t="s">
        <v>114</v>
      </c>
      <c r="B144" s="22" t="s">
        <v>294</v>
      </c>
      <c r="C144" s="22" t="s">
        <v>399</v>
      </c>
      <c r="D144" s="22" t="s">
        <v>400</v>
      </c>
      <c r="E144" s="22">
        <v>26654121</v>
      </c>
      <c r="F144" s="22">
        <v>1455032</v>
      </c>
      <c r="G144" s="22">
        <v>0</v>
      </c>
      <c r="H144" s="22">
        <v>0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>
        <v>0</v>
      </c>
      <c r="Q144" s="22">
        <v>0</v>
      </c>
      <c r="R144" s="22">
        <v>28109153</v>
      </c>
    </row>
    <row r="145" spans="1:18" x14ac:dyDescent="0.35">
      <c r="A145" s="22" t="s">
        <v>114</v>
      </c>
      <c r="B145" s="22" t="s">
        <v>294</v>
      </c>
      <c r="C145" s="22" t="s">
        <v>401</v>
      </c>
      <c r="D145" s="22" t="s">
        <v>402</v>
      </c>
      <c r="E145" s="22">
        <v>7265418</v>
      </c>
      <c r="F145" s="22">
        <v>-55030</v>
      </c>
      <c r="G145" s="22">
        <v>0</v>
      </c>
      <c r="H145" s="22">
        <v>0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7210388</v>
      </c>
    </row>
    <row r="146" spans="1:18" x14ac:dyDescent="0.35">
      <c r="A146" s="22" t="s">
        <v>114</v>
      </c>
      <c r="B146" s="22" t="s">
        <v>294</v>
      </c>
      <c r="C146" s="22" t="s">
        <v>403</v>
      </c>
      <c r="D146" s="22" t="s">
        <v>404</v>
      </c>
      <c r="E146" s="22">
        <v>14395474</v>
      </c>
      <c r="F146" s="22">
        <v>317852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>
        <v>0</v>
      </c>
      <c r="Q146" s="22">
        <v>0</v>
      </c>
      <c r="R146" s="22">
        <v>14713326</v>
      </c>
    </row>
    <row r="147" spans="1:18" x14ac:dyDescent="0.35">
      <c r="A147" s="22" t="s">
        <v>114</v>
      </c>
      <c r="B147" s="22" t="s">
        <v>294</v>
      </c>
      <c r="C147" s="22" t="s">
        <v>405</v>
      </c>
      <c r="D147" s="22" t="s">
        <v>406</v>
      </c>
      <c r="E147" s="22">
        <v>17645650</v>
      </c>
      <c r="F147" s="22">
        <v>1104861</v>
      </c>
      <c r="G147" s="22">
        <v>0</v>
      </c>
      <c r="H147" s="22">
        <v>0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18750511</v>
      </c>
    </row>
    <row r="148" spans="1:18" x14ac:dyDescent="0.35">
      <c r="A148" s="22" t="s">
        <v>114</v>
      </c>
      <c r="B148" s="22" t="s">
        <v>294</v>
      </c>
      <c r="C148" s="22" t="s">
        <v>407</v>
      </c>
      <c r="D148" s="22" t="s">
        <v>408</v>
      </c>
      <c r="E148" s="22">
        <v>136817901</v>
      </c>
      <c r="F148" s="22">
        <v>-2252149</v>
      </c>
      <c r="G148" s="22">
        <v>0</v>
      </c>
      <c r="H148" s="22"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-3281907</v>
      </c>
      <c r="O148" s="22">
        <v>0</v>
      </c>
      <c r="P148" s="22">
        <v>3281907</v>
      </c>
      <c r="Q148" s="22">
        <v>0</v>
      </c>
      <c r="R148" s="22">
        <v>134565752</v>
      </c>
    </row>
    <row r="149" spans="1:18" x14ac:dyDescent="0.35">
      <c r="A149" s="22" t="s">
        <v>114</v>
      </c>
      <c r="B149" s="22" t="s">
        <v>294</v>
      </c>
      <c r="C149" s="22" t="s">
        <v>409</v>
      </c>
      <c r="D149" s="22" t="s">
        <v>410</v>
      </c>
      <c r="E149" s="22">
        <v>10040312</v>
      </c>
      <c r="F149" s="22">
        <v>682671</v>
      </c>
      <c r="G149" s="22">
        <v>0</v>
      </c>
      <c r="H149" s="22"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257250</v>
      </c>
      <c r="O149" s="22">
        <v>0</v>
      </c>
      <c r="P149" s="22">
        <v>-257250</v>
      </c>
      <c r="Q149" s="22">
        <v>0</v>
      </c>
      <c r="R149" s="22">
        <v>10722983</v>
      </c>
    </row>
    <row r="150" spans="1:18" x14ac:dyDescent="0.35">
      <c r="A150" s="22" t="s">
        <v>114</v>
      </c>
      <c r="B150" s="22" t="s">
        <v>294</v>
      </c>
      <c r="C150" s="22" t="s">
        <v>411</v>
      </c>
      <c r="D150" s="22" t="s">
        <v>412</v>
      </c>
      <c r="E150" s="22">
        <v>42012894</v>
      </c>
      <c r="F150" s="22">
        <v>408711</v>
      </c>
      <c r="G150" s="22">
        <v>0</v>
      </c>
      <c r="H150" s="22">
        <v>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42421605</v>
      </c>
    </row>
    <row r="151" spans="1:18" x14ac:dyDescent="0.35">
      <c r="A151" s="22" t="s">
        <v>114</v>
      </c>
      <c r="B151" s="22" t="s">
        <v>294</v>
      </c>
      <c r="C151" s="22" t="s">
        <v>413</v>
      </c>
      <c r="D151" s="22" t="s">
        <v>414</v>
      </c>
      <c r="E151" s="22">
        <v>15622800</v>
      </c>
      <c r="F151" s="22">
        <v>2828260</v>
      </c>
      <c r="G151" s="22">
        <v>0</v>
      </c>
      <c r="H151" s="22">
        <v>0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>
        <v>0</v>
      </c>
      <c r="Q151" s="22">
        <v>0</v>
      </c>
      <c r="R151" s="22">
        <v>18451060</v>
      </c>
    </row>
    <row r="152" spans="1:18" x14ac:dyDescent="0.35">
      <c r="A152" s="22" t="s">
        <v>114</v>
      </c>
      <c r="B152" s="22" t="s">
        <v>294</v>
      </c>
      <c r="C152" s="22" t="s">
        <v>415</v>
      </c>
      <c r="D152" s="22" t="s">
        <v>416</v>
      </c>
      <c r="E152" s="22">
        <v>411165126</v>
      </c>
      <c r="F152" s="22">
        <v>14503356</v>
      </c>
      <c r="G152" s="22">
        <v>0</v>
      </c>
      <c r="H152" s="22">
        <v>0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>
        <v>0</v>
      </c>
      <c r="Q152" s="22">
        <v>0</v>
      </c>
      <c r="R152" s="22">
        <v>425668482</v>
      </c>
    </row>
    <row r="153" spans="1:18" x14ac:dyDescent="0.35">
      <c r="A153" s="22" t="s">
        <v>114</v>
      </c>
      <c r="B153" s="22" t="s">
        <v>294</v>
      </c>
      <c r="C153" s="22" t="s">
        <v>417</v>
      </c>
      <c r="D153" s="22" t="s">
        <v>418</v>
      </c>
      <c r="E153" s="22">
        <v>90125039</v>
      </c>
      <c r="F153" s="22">
        <v>2004685</v>
      </c>
      <c r="G153" s="22">
        <v>0</v>
      </c>
      <c r="H153" s="22">
        <v>0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6455058</v>
      </c>
      <c r="O153" s="22">
        <v>0</v>
      </c>
      <c r="P153" s="22">
        <v>-6455058</v>
      </c>
      <c r="Q153" s="22">
        <v>0</v>
      </c>
      <c r="R153" s="22">
        <v>92129724</v>
      </c>
    </row>
    <row r="154" spans="1:18" x14ac:dyDescent="0.35">
      <c r="A154" s="22" t="s">
        <v>114</v>
      </c>
      <c r="B154" s="22" t="s">
        <v>294</v>
      </c>
      <c r="C154" s="22" t="s">
        <v>419</v>
      </c>
      <c r="D154" s="22" t="s">
        <v>420</v>
      </c>
      <c r="E154" s="22">
        <v>10839665</v>
      </c>
      <c r="F154" s="22">
        <v>-159975</v>
      </c>
      <c r="G154" s="22">
        <v>0</v>
      </c>
      <c r="H154" s="22">
        <v>0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10679690</v>
      </c>
    </row>
    <row r="155" spans="1:18" x14ac:dyDescent="0.35">
      <c r="A155" s="22" t="s">
        <v>114</v>
      </c>
      <c r="B155" s="22" t="s">
        <v>294</v>
      </c>
      <c r="C155" s="22" t="s">
        <v>421</v>
      </c>
      <c r="D155" s="22" t="s">
        <v>422</v>
      </c>
      <c r="E155" s="22">
        <v>22065404</v>
      </c>
      <c r="F155" s="22">
        <v>773511</v>
      </c>
      <c r="G155" s="22">
        <v>0</v>
      </c>
      <c r="H155" s="22">
        <v>0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-3000000</v>
      </c>
      <c r="O155" s="22">
        <v>0</v>
      </c>
      <c r="P155" s="22">
        <v>3000000</v>
      </c>
      <c r="Q155" s="22">
        <v>0</v>
      </c>
      <c r="R155" s="22">
        <v>22838915</v>
      </c>
    </row>
    <row r="156" spans="1:18" x14ac:dyDescent="0.35">
      <c r="A156" s="22" t="s">
        <v>114</v>
      </c>
      <c r="B156" s="22" t="s">
        <v>294</v>
      </c>
      <c r="C156" s="22" t="s">
        <v>423</v>
      </c>
      <c r="D156" s="22" t="s">
        <v>424</v>
      </c>
      <c r="E156" s="22">
        <v>126885511</v>
      </c>
      <c r="F156" s="22">
        <v>-1993636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-4461600</v>
      </c>
      <c r="O156" s="22">
        <v>0</v>
      </c>
      <c r="P156" s="22">
        <v>4461600</v>
      </c>
      <c r="Q156" s="22">
        <v>-2198615</v>
      </c>
      <c r="R156" s="22">
        <v>122693260</v>
      </c>
    </row>
    <row r="157" spans="1:18" x14ac:dyDescent="0.35">
      <c r="A157" s="22" t="s">
        <v>114</v>
      </c>
      <c r="B157" s="22" t="s">
        <v>294</v>
      </c>
      <c r="C157" s="22" t="s">
        <v>425</v>
      </c>
      <c r="D157" s="22" t="s">
        <v>426</v>
      </c>
      <c r="E157" s="22">
        <v>49978446</v>
      </c>
      <c r="F157" s="22">
        <v>1513604</v>
      </c>
      <c r="G157" s="22">
        <v>0</v>
      </c>
      <c r="H157" s="22">
        <v>0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>
        <v>0</v>
      </c>
      <c r="Q157" s="22">
        <v>0</v>
      </c>
      <c r="R157" s="22">
        <v>51492050</v>
      </c>
    </row>
    <row r="158" spans="1:18" x14ac:dyDescent="0.35">
      <c r="A158" s="22" t="s">
        <v>114</v>
      </c>
      <c r="B158" s="22" t="s">
        <v>294</v>
      </c>
      <c r="C158" s="22" t="s">
        <v>427</v>
      </c>
      <c r="D158" s="22" t="s">
        <v>428</v>
      </c>
      <c r="E158" s="22">
        <v>29859563</v>
      </c>
      <c r="F158" s="22">
        <v>-325663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>
        <v>0</v>
      </c>
      <c r="Q158" s="22">
        <v>0</v>
      </c>
      <c r="R158" s="22">
        <v>29533900</v>
      </c>
    </row>
    <row r="159" spans="1:18" x14ac:dyDescent="0.35">
      <c r="A159" s="22" t="s">
        <v>114</v>
      </c>
      <c r="B159" s="22" t="s">
        <v>294</v>
      </c>
      <c r="C159" s="22" t="s">
        <v>429</v>
      </c>
      <c r="D159" s="22" t="s">
        <v>430</v>
      </c>
      <c r="E159" s="22">
        <v>53131169</v>
      </c>
      <c r="F159" s="22">
        <v>1253893</v>
      </c>
      <c r="G159" s="22">
        <v>0</v>
      </c>
      <c r="H159" s="22"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1286664</v>
      </c>
      <c r="O159" s="22">
        <v>0</v>
      </c>
      <c r="P159" s="22">
        <v>-1286664</v>
      </c>
      <c r="Q159" s="22">
        <v>0</v>
      </c>
      <c r="R159" s="22">
        <v>54385062</v>
      </c>
    </row>
    <row r="160" spans="1:18" x14ac:dyDescent="0.35">
      <c r="A160" s="22" t="s">
        <v>114</v>
      </c>
      <c r="B160" s="22" t="s">
        <v>294</v>
      </c>
      <c r="C160" s="22" t="s">
        <v>431</v>
      </c>
      <c r="D160" s="22" t="s">
        <v>432</v>
      </c>
      <c r="E160" s="22">
        <v>62820451</v>
      </c>
      <c r="F160" s="22">
        <v>1178528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>
        <v>0</v>
      </c>
      <c r="Q160" s="22">
        <v>0</v>
      </c>
      <c r="R160" s="22">
        <v>63998979</v>
      </c>
    </row>
    <row r="161" spans="1:18" x14ac:dyDescent="0.35">
      <c r="A161" s="22" t="s">
        <v>114</v>
      </c>
      <c r="B161" s="22" t="s">
        <v>294</v>
      </c>
      <c r="C161" s="22" t="s">
        <v>433</v>
      </c>
      <c r="D161" s="22" t="s">
        <v>434</v>
      </c>
      <c r="E161" s="22">
        <v>41987336</v>
      </c>
      <c r="F161" s="22">
        <v>827861</v>
      </c>
      <c r="G161" s="22">
        <v>0</v>
      </c>
      <c r="H161" s="22">
        <v>0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>
        <v>0</v>
      </c>
      <c r="Q161" s="22">
        <v>0</v>
      </c>
      <c r="R161" s="22">
        <v>42815197</v>
      </c>
    </row>
    <row r="162" spans="1:18" x14ac:dyDescent="0.35">
      <c r="A162" s="22" t="s">
        <v>114</v>
      </c>
      <c r="B162" s="22" t="s">
        <v>294</v>
      </c>
      <c r="C162" s="22" t="s">
        <v>435</v>
      </c>
      <c r="D162" s="22" t="s">
        <v>436</v>
      </c>
      <c r="E162" s="22">
        <v>36723496</v>
      </c>
      <c r="F162" s="22">
        <v>626116</v>
      </c>
      <c r="G162" s="22">
        <v>0</v>
      </c>
      <c r="H162" s="22">
        <v>0</v>
      </c>
      <c r="I162" s="22">
        <v>0</v>
      </c>
      <c r="J162" s="22">
        <v>0</v>
      </c>
      <c r="K162" s="22">
        <v>0</v>
      </c>
      <c r="L162" s="22">
        <v>0</v>
      </c>
      <c r="M162" s="22">
        <v>0</v>
      </c>
      <c r="N162" s="22">
        <v>0</v>
      </c>
      <c r="O162" s="22">
        <v>0</v>
      </c>
      <c r="P162" s="22">
        <v>0</v>
      </c>
      <c r="Q162" s="22">
        <v>0</v>
      </c>
      <c r="R162" s="22">
        <v>37349612</v>
      </c>
    </row>
    <row r="163" spans="1:18" x14ac:dyDescent="0.35">
      <c r="A163" s="22" t="s">
        <v>114</v>
      </c>
      <c r="B163" s="22" t="s">
        <v>294</v>
      </c>
      <c r="C163" s="22" t="s">
        <v>437</v>
      </c>
      <c r="D163" s="22" t="s">
        <v>438</v>
      </c>
      <c r="E163" s="22">
        <v>24650285</v>
      </c>
      <c r="F163" s="22">
        <v>777272</v>
      </c>
      <c r="G163" s="22">
        <v>0</v>
      </c>
      <c r="H163" s="22">
        <v>0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>
        <v>0</v>
      </c>
      <c r="Q163" s="22">
        <v>0</v>
      </c>
      <c r="R163" s="22">
        <v>25427557</v>
      </c>
    </row>
    <row r="164" spans="1:18" x14ac:dyDescent="0.35">
      <c r="A164" s="22" t="s">
        <v>114</v>
      </c>
      <c r="B164" s="22" t="s">
        <v>294</v>
      </c>
      <c r="C164" s="22" t="s">
        <v>439</v>
      </c>
      <c r="D164" s="22" t="s">
        <v>440</v>
      </c>
      <c r="E164" s="22">
        <v>104513578</v>
      </c>
      <c r="F164" s="22">
        <v>2151635</v>
      </c>
      <c r="G164" s="22">
        <v>0</v>
      </c>
      <c r="H164" s="22">
        <v>0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106665213</v>
      </c>
    </row>
    <row r="165" spans="1:18" x14ac:dyDescent="0.35">
      <c r="A165" s="22" t="s">
        <v>114</v>
      </c>
      <c r="B165" s="22" t="s">
        <v>294</v>
      </c>
      <c r="C165" s="22" t="s">
        <v>441</v>
      </c>
      <c r="D165" s="22" t="s">
        <v>442</v>
      </c>
      <c r="E165" s="22">
        <v>23914031</v>
      </c>
      <c r="F165" s="22">
        <v>374982</v>
      </c>
      <c r="G165" s="22">
        <v>0</v>
      </c>
      <c r="H165" s="22">
        <v>0</v>
      </c>
      <c r="I165" s="22">
        <v>0</v>
      </c>
      <c r="J165" s="22">
        <v>0</v>
      </c>
      <c r="K165" s="22">
        <v>0</v>
      </c>
      <c r="L165" s="22">
        <v>0</v>
      </c>
      <c r="M165" s="22">
        <v>0</v>
      </c>
      <c r="N165" s="22">
        <v>-2600000</v>
      </c>
      <c r="O165" s="22">
        <v>0</v>
      </c>
      <c r="P165" s="22">
        <v>2600000</v>
      </c>
      <c r="Q165" s="22">
        <v>0</v>
      </c>
      <c r="R165" s="22">
        <v>24289013</v>
      </c>
    </row>
    <row r="166" spans="1:18" x14ac:dyDescent="0.35">
      <c r="A166" s="22" t="s">
        <v>114</v>
      </c>
      <c r="B166" s="22" t="s">
        <v>294</v>
      </c>
      <c r="C166" s="22" t="s">
        <v>443</v>
      </c>
      <c r="D166" s="22" t="s">
        <v>444</v>
      </c>
      <c r="E166" s="22">
        <v>31415590</v>
      </c>
      <c r="F166" s="22">
        <v>827001</v>
      </c>
      <c r="G166" s="22">
        <v>0</v>
      </c>
      <c r="H166" s="22"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v>0</v>
      </c>
      <c r="N166" s="22">
        <v>0</v>
      </c>
      <c r="O166" s="22">
        <v>0</v>
      </c>
      <c r="P166" s="22">
        <v>0</v>
      </c>
      <c r="Q166" s="22">
        <v>0</v>
      </c>
      <c r="R166" s="22">
        <v>32242591</v>
      </c>
    </row>
    <row r="167" spans="1:18" x14ac:dyDescent="0.35">
      <c r="A167" s="22" t="s">
        <v>114</v>
      </c>
      <c r="B167" s="22" t="s">
        <v>294</v>
      </c>
      <c r="C167" s="22" t="s">
        <v>445</v>
      </c>
      <c r="D167" s="22" t="s">
        <v>446</v>
      </c>
      <c r="E167" s="22">
        <v>100789216</v>
      </c>
      <c r="F167" s="22">
        <v>5086246</v>
      </c>
      <c r="G167" s="22">
        <v>0</v>
      </c>
      <c r="H167" s="22">
        <v>0</v>
      </c>
      <c r="I167" s="22">
        <v>0</v>
      </c>
      <c r="J167" s="22">
        <v>0</v>
      </c>
      <c r="K167" s="22">
        <v>0</v>
      </c>
      <c r="L167" s="22">
        <v>0</v>
      </c>
      <c r="M167" s="22">
        <v>0</v>
      </c>
      <c r="N167" s="22">
        <v>-1824000</v>
      </c>
      <c r="O167" s="22">
        <v>0</v>
      </c>
      <c r="P167" s="22">
        <v>1824000</v>
      </c>
      <c r="Q167" s="22">
        <v>0</v>
      </c>
      <c r="R167" s="22">
        <v>105875462</v>
      </c>
    </row>
    <row r="168" spans="1:18" x14ac:dyDescent="0.35">
      <c r="A168" s="22" t="s">
        <v>114</v>
      </c>
      <c r="B168" s="22" t="s">
        <v>294</v>
      </c>
      <c r="C168" s="22" t="s">
        <v>447</v>
      </c>
      <c r="D168" s="22" t="s">
        <v>448</v>
      </c>
      <c r="E168" s="22">
        <v>12368347</v>
      </c>
      <c r="F168" s="22">
        <v>167364</v>
      </c>
      <c r="G168" s="22">
        <v>0</v>
      </c>
      <c r="H168" s="22">
        <v>0</v>
      </c>
      <c r="I168" s="22">
        <v>0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0</v>
      </c>
      <c r="P168" s="22">
        <v>0</v>
      </c>
      <c r="Q168" s="22">
        <v>0</v>
      </c>
      <c r="R168" s="22">
        <v>12535711</v>
      </c>
    </row>
    <row r="169" spans="1:18" x14ac:dyDescent="0.35">
      <c r="A169" s="22" t="s">
        <v>114</v>
      </c>
      <c r="B169" s="22" t="s">
        <v>294</v>
      </c>
      <c r="C169" s="22" t="s">
        <v>449</v>
      </c>
      <c r="D169" s="22" t="s">
        <v>450</v>
      </c>
      <c r="E169" s="22">
        <v>39080025</v>
      </c>
      <c r="F169" s="22">
        <v>2205591</v>
      </c>
      <c r="G169" s="22">
        <v>0</v>
      </c>
      <c r="H169" s="22"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v>0</v>
      </c>
      <c r="N169" s="22">
        <v>0</v>
      </c>
      <c r="O169" s="22">
        <v>0</v>
      </c>
      <c r="P169" s="22">
        <v>0</v>
      </c>
      <c r="Q169" s="22">
        <v>0</v>
      </c>
      <c r="R169" s="22">
        <v>41285616</v>
      </c>
    </row>
    <row r="170" spans="1:18" x14ac:dyDescent="0.35">
      <c r="A170" s="22" t="s">
        <v>114</v>
      </c>
      <c r="B170" s="22" t="s">
        <v>294</v>
      </c>
      <c r="C170" s="22" t="s">
        <v>451</v>
      </c>
      <c r="D170" s="22" t="s">
        <v>452</v>
      </c>
      <c r="E170" s="22">
        <v>137668495</v>
      </c>
      <c r="F170" s="22">
        <v>4781160</v>
      </c>
      <c r="G170" s="22">
        <v>0</v>
      </c>
      <c r="H170" s="22">
        <v>0</v>
      </c>
      <c r="I170" s="22">
        <v>0</v>
      </c>
      <c r="J170" s="22">
        <v>0</v>
      </c>
      <c r="K170" s="22">
        <v>0</v>
      </c>
      <c r="L170" s="22">
        <v>0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142449655</v>
      </c>
    </row>
    <row r="171" spans="1:18" x14ac:dyDescent="0.35">
      <c r="A171" s="22" t="s">
        <v>114</v>
      </c>
      <c r="B171" s="22" t="s">
        <v>294</v>
      </c>
      <c r="C171" s="22" t="s">
        <v>453</v>
      </c>
      <c r="D171" s="22" t="s">
        <v>454</v>
      </c>
      <c r="E171" s="22">
        <v>9522989</v>
      </c>
      <c r="F171" s="22">
        <v>401831</v>
      </c>
      <c r="G171" s="22">
        <v>0</v>
      </c>
      <c r="H171" s="22"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0</v>
      </c>
      <c r="P171" s="22">
        <v>0</v>
      </c>
      <c r="Q171" s="22">
        <v>0</v>
      </c>
      <c r="R171" s="22">
        <v>9924820</v>
      </c>
    </row>
    <row r="172" spans="1:18" x14ac:dyDescent="0.35">
      <c r="A172" s="22" t="s">
        <v>114</v>
      </c>
      <c r="B172" s="22" t="s">
        <v>294</v>
      </c>
      <c r="C172" s="22" t="s">
        <v>455</v>
      </c>
      <c r="D172" s="22" t="s">
        <v>456</v>
      </c>
      <c r="E172" s="22">
        <v>21152183</v>
      </c>
      <c r="F172" s="22">
        <v>1387341</v>
      </c>
      <c r="G172" s="22">
        <v>0</v>
      </c>
      <c r="H172" s="22"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22539524</v>
      </c>
    </row>
    <row r="173" spans="1:18" x14ac:dyDescent="0.35">
      <c r="A173" s="22" t="s">
        <v>114</v>
      </c>
      <c r="B173" s="22" t="s">
        <v>294</v>
      </c>
      <c r="C173" s="22" t="s">
        <v>457</v>
      </c>
      <c r="D173" s="22" t="s">
        <v>458</v>
      </c>
      <c r="E173" s="22">
        <v>64368069</v>
      </c>
      <c r="F173" s="22">
        <v>7034121</v>
      </c>
      <c r="G173" s="22">
        <v>0</v>
      </c>
      <c r="H173" s="22">
        <v>0</v>
      </c>
      <c r="I173" s="22">
        <v>0</v>
      </c>
      <c r="J173" s="22">
        <v>0</v>
      </c>
      <c r="K173" s="22">
        <v>0</v>
      </c>
      <c r="L173" s="22">
        <v>0</v>
      </c>
      <c r="M173" s="22">
        <v>0</v>
      </c>
      <c r="N173" s="22">
        <v>1700000</v>
      </c>
      <c r="O173" s="22">
        <v>0</v>
      </c>
      <c r="P173" s="22">
        <v>-1700000</v>
      </c>
      <c r="Q173" s="22">
        <v>0</v>
      </c>
      <c r="R173" s="22">
        <v>71402190</v>
      </c>
    </row>
    <row r="174" spans="1:18" x14ac:dyDescent="0.35">
      <c r="A174" s="22" t="s">
        <v>114</v>
      </c>
      <c r="B174" s="22" t="s">
        <v>294</v>
      </c>
      <c r="C174" s="22" t="s">
        <v>459</v>
      </c>
      <c r="D174" s="22" t="s">
        <v>460</v>
      </c>
      <c r="E174" s="22">
        <v>6779213</v>
      </c>
      <c r="F174" s="22">
        <v>-36202</v>
      </c>
      <c r="G174" s="22">
        <v>0</v>
      </c>
      <c r="H174" s="22"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6743011</v>
      </c>
    </row>
    <row r="175" spans="1:18" x14ac:dyDescent="0.35">
      <c r="A175" s="22" t="s">
        <v>114</v>
      </c>
      <c r="B175" s="22" t="s">
        <v>294</v>
      </c>
      <c r="C175" s="22" t="s">
        <v>461</v>
      </c>
      <c r="D175" s="22" t="s">
        <v>462</v>
      </c>
      <c r="E175" s="22">
        <v>100620046</v>
      </c>
      <c r="F175" s="22">
        <v>-2592055</v>
      </c>
      <c r="G175" s="22">
        <v>0</v>
      </c>
      <c r="H175" s="22">
        <v>0</v>
      </c>
      <c r="I175" s="22">
        <v>0</v>
      </c>
      <c r="J175" s="22">
        <v>0</v>
      </c>
      <c r="K175" s="22">
        <v>0</v>
      </c>
      <c r="L175" s="22">
        <v>0</v>
      </c>
      <c r="M175" s="22">
        <v>0</v>
      </c>
      <c r="N175" s="22">
        <v>0</v>
      </c>
      <c r="O175" s="22">
        <v>0</v>
      </c>
      <c r="P175" s="22">
        <v>0</v>
      </c>
      <c r="Q175" s="22">
        <v>0</v>
      </c>
      <c r="R175" s="22">
        <v>98027991</v>
      </c>
    </row>
    <row r="176" spans="1:18" x14ac:dyDescent="0.35">
      <c r="A176" s="22" t="s">
        <v>114</v>
      </c>
      <c r="B176" s="22" t="s">
        <v>294</v>
      </c>
      <c r="C176" s="22" t="s">
        <v>463</v>
      </c>
      <c r="D176" s="22" t="s">
        <v>464</v>
      </c>
      <c r="E176" s="22">
        <v>222104459</v>
      </c>
      <c r="F176" s="22">
        <v>10674552</v>
      </c>
      <c r="G176" s="22">
        <v>0</v>
      </c>
      <c r="H176" s="22"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73904</v>
      </c>
      <c r="O176" s="22">
        <v>0</v>
      </c>
      <c r="P176" s="22">
        <v>-73904</v>
      </c>
      <c r="Q176" s="22">
        <v>0</v>
      </c>
      <c r="R176" s="22">
        <v>232779011</v>
      </c>
    </row>
    <row r="177" spans="1:18" x14ac:dyDescent="0.35">
      <c r="A177" s="22" t="s">
        <v>114</v>
      </c>
      <c r="B177" s="22" t="s">
        <v>294</v>
      </c>
      <c r="C177" s="22" t="s">
        <v>465</v>
      </c>
      <c r="D177" s="22" t="s">
        <v>466</v>
      </c>
      <c r="E177" s="22">
        <v>202811292</v>
      </c>
      <c r="F177" s="22">
        <v>3775191</v>
      </c>
      <c r="G177" s="22">
        <v>0</v>
      </c>
      <c r="H177" s="22">
        <v>0</v>
      </c>
      <c r="I177" s="22">
        <v>0</v>
      </c>
      <c r="J177" s="22">
        <v>0</v>
      </c>
      <c r="K177" s="22">
        <v>0</v>
      </c>
      <c r="L177" s="22">
        <v>0</v>
      </c>
      <c r="M177" s="22">
        <v>0</v>
      </c>
      <c r="N177" s="22">
        <v>0</v>
      </c>
      <c r="O177" s="22">
        <v>0</v>
      </c>
      <c r="P177" s="22">
        <v>0</v>
      </c>
      <c r="Q177" s="22">
        <v>0</v>
      </c>
      <c r="R177" s="22">
        <v>206586483</v>
      </c>
    </row>
    <row r="178" spans="1:18" x14ac:dyDescent="0.35">
      <c r="A178" s="22" t="s">
        <v>114</v>
      </c>
      <c r="B178" s="22" t="s">
        <v>294</v>
      </c>
      <c r="C178" s="22" t="s">
        <v>467</v>
      </c>
      <c r="D178" s="22" t="s">
        <v>468</v>
      </c>
      <c r="E178" s="22">
        <v>45329036</v>
      </c>
      <c r="F178" s="22">
        <v>1183484</v>
      </c>
      <c r="G178" s="22">
        <v>0</v>
      </c>
      <c r="H178" s="22">
        <v>0</v>
      </c>
      <c r="I178" s="22">
        <v>0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0</v>
      </c>
      <c r="P178" s="22">
        <v>0</v>
      </c>
      <c r="Q178" s="22">
        <v>0</v>
      </c>
      <c r="R178" s="22">
        <v>46512520</v>
      </c>
    </row>
    <row r="179" spans="1:18" x14ac:dyDescent="0.35">
      <c r="A179" s="22" t="s">
        <v>114</v>
      </c>
      <c r="B179" s="22" t="s">
        <v>294</v>
      </c>
      <c r="C179" s="22" t="s">
        <v>469</v>
      </c>
      <c r="D179" s="22" t="s">
        <v>470</v>
      </c>
      <c r="E179" s="22">
        <v>22890249</v>
      </c>
      <c r="F179" s="22">
        <v>115109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>
        <v>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23005358</v>
      </c>
    </row>
    <row r="180" spans="1:18" x14ac:dyDescent="0.35">
      <c r="A180" s="22" t="s">
        <v>114</v>
      </c>
      <c r="B180" s="22" t="s">
        <v>294</v>
      </c>
      <c r="C180" s="22" t="s">
        <v>471</v>
      </c>
      <c r="D180" s="22" t="s">
        <v>472</v>
      </c>
      <c r="E180" s="22">
        <v>197286215</v>
      </c>
      <c r="F180" s="22">
        <v>815344</v>
      </c>
      <c r="G180" s="22">
        <v>0</v>
      </c>
      <c r="H180" s="22">
        <v>0</v>
      </c>
      <c r="I180" s="22">
        <v>0</v>
      </c>
      <c r="J180" s="22">
        <v>0</v>
      </c>
      <c r="K180" s="22">
        <v>0</v>
      </c>
      <c r="L180" s="22">
        <v>0</v>
      </c>
      <c r="M180" s="22">
        <v>0</v>
      </c>
      <c r="N180" s="22">
        <v>0</v>
      </c>
      <c r="O180" s="22">
        <v>0</v>
      </c>
      <c r="P180" s="22">
        <v>0</v>
      </c>
      <c r="Q180" s="22">
        <v>245512</v>
      </c>
      <c r="R180" s="22">
        <v>198347071</v>
      </c>
    </row>
    <row r="181" spans="1:18" x14ac:dyDescent="0.35">
      <c r="A181" s="22" t="s">
        <v>114</v>
      </c>
      <c r="B181" s="22" t="s">
        <v>294</v>
      </c>
      <c r="C181" s="22" t="s">
        <v>473</v>
      </c>
      <c r="D181" s="22" t="s">
        <v>474</v>
      </c>
      <c r="E181" s="22">
        <v>142084228</v>
      </c>
      <c r="F181" s="22">
        <v>2324098</v>
      </c>
      <c r="G181" s="22">
        <v>0</v>
      </c>
      <c r="H181" s="22">
        <v>0</v>
      </c>
      <c r="I181" s="22">
        <v>0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0</v>
      </c>
      <c r="P181" s="22">
        <v>0</v>
      </c>
      <c r="Q181" s="22">
        <v>0</v>
      </c>
      <c r="R181" s="22">
        <v>144408326</v>
      </c>
    </row>
    <row r="182" spans="1:18" x14ac:dyDescent="0.35">
      <c r="A182" s="22" t="s">
        <v>114</v>
      </c>
      <c r="B182" s="22" t="s">
        <v>294</v>
      </c>
      <c r="C182" s="22" t="s">
        <v>475</v>
      </c>
      <c r="D182" s="22" t="s">
        <v>476</v>
      </c>
      <c r="E182" s="22">
        <v>15487083</v>
      </c>
      <c r="F182" s="22">
        <v>-62053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48316</v>
      </c>
      <c r="R182" s="22">
        <v>15473346</v>
      </c>
    </row>
    <row r="183" spans="1:18" x14ac:dyDescent="0.35">
      <c r="A183" s="22" t="s">
        <v>114</v>
      </c>
      <c r="B183" s="22" t="s">
        <v>294</v>
      </c>
      <c r="C183" s="22" t="s">
        <v>477</v>
      </c>
      <c r="D183" s="22" t="s">
        <v>478</v>
      </c>
      <c r="E183" s="22">
        <v>48598178</v>
      </c>
      <c r="F183" s="22">
        <v>9310802</v>
      </c>
      <c r="G183" s="22">
        <v>0</v>
      </c>
      <c r="H183" s="22">
        <v>0</v>
      </c>
      <c r="I183" s="22">
        <v>0</v>
      </c>
      <c r="J183" s="22">
        <v>0</v>
      </c>
      <c r="K183" s="22">
        <v>0</v>
      </c>
      <c r="L183" s="22">
        <v>0</v>
      </c>
      <c r="M183" s="22">
        <v>0</v>
      </c>
      <c r="N183" s="22">
        <v>0</v>
      </c>
      <c r="O183" s="22">
        <v>0</v>
      </c>
      <c r="P183" s="22">
        <v>0</v>
      </c>
      <c r="Q183" s="22">
        <v>0</v>
      </c>
      <c r="R183" s="22">
        <v>57908980</v>
      </c>
    </row>
    <row r="184" spans="1:18" x14ac:dyDescent="0.35">
      <c r="A184" s="22" t="s">
        <v>114</v>
      </c>
      <c r="B184" s="22" t="s">
        <v>294</v>
      </c>
      <c r="C184" s="22" t="s">
        <v>479</v>
      </c>
      <c r="D184" s="22" t="s">
        <v>480</v>
      </c>
      <c r="E184" s="22">
        <v>19807917</v>
      </c>
      <c r="F184" s="22">
        <v>1367234</v>
      </c>
      <c r="G184" s="22">
        <v>0</v>
      </c>
      <c r="H184" s="22"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2">
        <v>0</v>
      </c>
      <c r="Q184" s="22">
        <v>0</v>
      </c>
      <c r="R184" s="22">
        <v>21175151</v>
      </c>
    </row>
    <row r="185" spans="1:18" x14ac:dyDescent="0.35">
      <c r="A185" s="22" t="s">
        <v>114</v>
      </c>
      <c r="B185" s="22" t="s">
        <v>294</v>
      </c>
      <c r="C185" s="22" t="s">
        <v>481</v>
      </c>
      <c r="D185" s="22" t="s">
        <v>482</v>
      </c>
      <c r="E185" s="22">
        <v>9452306</v>
      </c>
      <c r="F185" s="22">
        <v>2788677</v>
      </c>
      <c r="G185" s="22">
        <v>0</v>
      </c>
      <c r="H185" s="22">
        <v>0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>
        <v>0</v>
      </c>
      <c r="Q185" s="22">
        <v>0</v>
      </c>
      <c r="R185" s="22">
        <v>12240983</v>
      </c>
    </row>
    <row r="186" spans="1:18" x14ac:dyDescent="0.35">
      <c r="A186" s="22" t="s">
        <v>114</v>
      </c>
      <c r="B186" s="22" t="s">
        <v>294</v>
      </c>
      <c r="C186" s="22" t="s">
        <v>483</v>
      </c>
      <c r="D186" s="22" t="s">
        <v>484</v>
      </c>
      <c r="E186" s="22">
        <v>49081459</v>
      </c>
      <c r="F186" s="22">
        <v>-823246</v>
      </c>
      <c r="G186" s="22">
        <v>0</v>
      </c>
      <c r="H186" s="22">
        <v>0</v>
      </c>
      <c r="I186" s="22">
        <v>0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48258213</v>
      </c>
    </row>
    <row r="187" spans="1:18" x14ac:dyDescent="0.35">
      <c r="A187" s="22" t="s">
        <v>114</v>
      </c>
      <c r="B187" s="22" t="s">
        <v>294</v>
      </c>
      <c r="C187" s="22" t="s">
        <v>485</v>
      </c>
      <c r="D187" s="22" t="s">
        <v>486</v>
      </c>
      <c r="E187" s="22">
        <v>14502165</v>
      </c>
      <c r="F187" s="22">
        <v>289630</v>
      </c>
      <c r="G187" s="22">
        <v>0</v>
      </c>
      <c r="H187" s="22">
        <v>0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22">
        <v>0</v>
      </c>
      <c r="Q187" s="22">
        <v>0</v>
      </c>
      <c r="R187" s="22">
        <v>14791795</v>
      </c>
    </row>
    <row r="188" spans="1:18" x14ac:dyDescent="0.35">
      <c r="A188" s="22" t="s">
        <v>114</v>
      </c>
      <c r="B188" s="22" t="s">
        <v>294</v>
      </c>
      <c r="C188" s="22" t="s">
        <v>487</v>
      </c>
      <c r="D188" s="22" t="s">
        <v>488</v>
      </c>
      <c r="E188" s="22">
        <v>43204653</v>
      </c>
      <c r="F188" s="22">
        <v>476394</v>
      </c>
      <c r="G188" s="22">
        <v>0</v>
      </c>
      <c r="H188" s="22"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43681047</v>
      </c>
    </row>
    <row r="189" spans="1:18" x14ac:dyDescent="0.35">
      <c r="A189" s="22" t="s">
        <v>114</v>
      </c>
      <c r="B189" s="22" t="s">
        <v>294</v>
      </c>
      <c r="C189" s="22" t="s">
        <v>489</v>
      </c>
      <c r="D189" s="22" t="s">
        <v>490</v>
      </c>
      <c r="E189" s="22">
        <v>8108081</v>
      </c>
      <c r="F189" s="22">
        <v>334385</v>
      </c>
      <c r="G189" s="22">
        <v>0</v>
      </c>
      <c r="H189" s="22">
        <v>0</v>
      </c>
      <c r="I189" s="22">
        <v>0</v>
      </c>
      <c r="J189" s="22">
        <v>0</v>
      </c>
      <c r="K189" s="22">
        <v>0</v>
      </c>
      <c r="L189" s="22">
        <v>0</v>
      </c>
      <c r="M189" s="22"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8442466</v>
      </c>
    </row>
    <row r="190" spans="1:18" x14ac:dyDescent="0.35">
      <c r="A190" s="22" t="s">
        <v>114</v>
      </c>
      <c r="B190" s="22" t="s">
        <v>294</v>
      </c>
      <c r="C190" s="22" t="s">
        <v>491</v>
      </c>
      <c r="D190" s="22" t="s">
        <v>492</v>
      </c>
      <c r="E190" s="22">
        <v>55032651</v>
      </c>
      <c r="F190" s="22">
        <v>-533266</v>
      </c>
      <c r="G190" s="22">
        <v>0</v>
      </c>
      <c r="H190" s="22">
        <v>0</v>
      </c>
      <c r="I190" s="22">
        <v>0</v>
      </c>
      <c r="J190" s="22">
        <v>0</v>
      </c>
      <c r="K190" s="22">
        <v>0</v>
      </c>
      <c r="L190" s="22">
        <v>0</v>
      </c>
      <c r="M190" s="22">
        <v>0</v>
      </c>
      <c r="N190" s="22">
        <v>0</v>
      </c>
      <c r="O190" s="22">
        <v>0</v>
      </c>
      <c r="P190" s="22">
        <v>0</v>
      </c>
      <c r="Q190" s="22">
        <v>0</v>
      </c>
      <c r="R190" s="22">
        <v>54499385</v>
      </c>
    </row>
    <row r="191" spans="1:18" x14ac:dyDescent="0.35">
      <c r="A191" s="22" t="s">
        <v>114</v>
      </c>
      <c r="B191" s="22" t="s">
        <v>294</v>
      </c>
      <c r="C191" s="22" t="s">
        <v>493</v>
      </c>
      <c r="D191" s="22" t="s">
        <v>494</v>
      </c>
      <c r="E191" s="22">
        <v>65288462</v>
      </c>
      <c r="F191" s="22">
        <v>5884268</v>
      </c>
      <c r="G191" s="22">
        <v>0</v>
      </c>
      <c r="H191" s="22">
        <v>0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>
        <v>0</v>
      </c>
      <c r="Q191" s="22">
        <v>0</v>
      </c>
      <c r="R191" s="22">
        <v>71172730</v>
      </c>
    </row>
    <row r="192" spans="1:18" x14ac:dyDescent="0.35">
      <c r="A192" s="22" t="s">
        <v>114</v>
      </c>
      <c r="B192" s="22" t="s">
        <v>294</v>
      </c>
      <c r="C192" s="22" t="s">
        <v>495</v>
      </c>
      <c r="D192" s="22" t="s">
        <v>496</v>
      </c>
      <c r="E192" s="22">
        <v>18544976</v>
      </c>
      <c r="F192" s="22">
        <v>670615</v>
      </c>
      <c r="G192" s="22">
        <v>0</v>
      </c>
      <c r="H192" s="22">
        <v>0</v>
      </c>
      <c r="I192" s="22">
        <v>0</v>
      </c>
      <c r="J192" s="22">
        <v>0</v>
      </c>
      <c r="K192" s="22">
        <v>0</v>
      </c>
      <c r="L192" s="22">
        <v>0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19215591</v>
      </c>
    </row>
    <row r="193" spans="1:18" x14ac:dyDescent="0.35">
      <c r="A193" s="22" t="s">
        <v>114</v>
      </c>
      <c r="B193" s="22" t="s">
        <v>294</v>
      </c>
      <c r="C193" s="22" t="s">
        <v>497</v>
      </c>
      <c r="D193" s="22" t="s">
        <v>498</v>
      </c>
      <c r="E193" s="22">
        <v>20327789</v>
      </c>
      <c r="F193" s="22">
        <v>3311228</v>
      </c>
      <c r="G193" s="22">
        <v>0</v>
      </c>
      <c r="H193" s="22"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v>0</v>
      </c>
      <c r="N193" s="22">
        <v>0</v>
      </c>
      <c r="O193" s="22">
        <v>0</v>
      </c>
      <c r="P193" s="22">
        <v>0</v>
      </c>
      <c r="Q193" s="22">
        <v>0</v>
      </c>
      <c r="R193" s="22">
        <v>23639017</v>
      </c>
    </row>
    <row r="194" spans="1:18" x14ac:dyDescent="0.35">
      <c r="A194" s="22" t="s">
        <v>114</v>
      </c>
      <c r="B194" s="22" t="s">
        <v>294</v>
      </c>
      <c r="C194" s="22" t="s">
        <v>499</v>
      </c>
      <c r="D194" s="22" t="s">
        <v>500</v>
      </c>
      <c r="E194" s="22">
        <v>98747395</v>
      </c>
      <c r="F194" s="22">
        <v>3199278</v>
      </c>
      <c r="G194" s="22">
        <v>0</v>
      </c>
      <c r="H194" s="22">
        <v>0</v>
      </c>
      <c r="I194" s="22">
        <v>0</v>
      </c>
      <c r="J194" s="22">
        <v>0</v>
      </c>
      <c r="K194" s="22">
        <v>0</v>
      </c>
      <c r="L194" s="22">
        <v>0</v>
      </c>
      <c r="M194" s="22">
        <v>0</v>
      </c>
      <c r="N194" s="22">
        <v>0</v>
      </c>
      <c r="O194" s="22">
        <v>0</v>
      </c>
      <c r="P194" s="22">
        <v>0</v>
      </c>
      <c r="Q194" s="22">
        <v>0</v>
      </c>
      <c r="R194" s="22">
        <v>101946673</v>
      </c>
    </row>
    <row r="195" spans="1:18" x14ac:dyDescent="0.35">
      <c r="A195" s="22" t="s">
        <v>114</v>
      </c>
      <c r="B195" s="22" t="s">
        <v>294</v>
      </c>
      <c r="C195" s="22" t="s">
        <v>501</v>
      </c>
      <c r="D195" s="22" t="s">
        <v>502</v>
      </c>
      <c r="E195" s="22">
        <v>36710280</v>
      </c>
      <c r="F195" s="22">
        <v>-112811</v>
      </c>
      <c r="G195" s="22">
        <v>0</v>
      </c>
      <c r="H195" s="22">
        <v>0</v>
      </c>
      <c r="I195" s="22">
        <v>0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0</v>
      </c>
      <c r="P195" s="22">
        <v>0</v>
      </c>
      <c r="Q195" s="22">
        <v>0</v>
      </c>
      <c r="R195" s="22">
        <v>36597469</v>
      </c>
    </row>
    <row r="196" spans="1:18" x14ac:dyDescent="0.35">
      <c r="A196" s="22" t="s">
        <v>114</v>
      </c>
      <c r="B196" s="22" t="s">
        <v>294</v>
      </c>
      <c r="C196" s="22" t="s">
        <v>503</v>
      </c>
      <c r="D196" s="22" t="s">
        <v>504</v>
      </c>
      <c r="E196" s="22">
        <v>50901899</v>
      </c>
      <c r="F196" s="22">
        <v>1358760</v>
      </c>
      <c r="G196" s="22">
        <v>0</v>
      </c>
      <c r="H196" s="22">
        <v>0</v>
      </c>
      <c r="I196" s="22">
        <v>0</v>
      </c>
      <c r="J196" s="22">
        <v>0</v>
      </c>
      <c r="K196" s="22">
        <v>0</v>
      </c>
      <c r="L196" s="22">
        <v>0</v>
      </c>
      <c r="M196" s="22">
        <v>0</v>
      </c>
      <c r="N196" s="22">
        <v>1712968</v>
      </c>
      <c r="O196" s="22">
        <v>0</v>
      </c>
      <c r="P196" s="22">
        <v>-1712968</v>
      </c>
      <c r="Q196" s="22">
        <v>0</v>
      </c>
      <c r="R196" s="22">
        <v>52260659</v>
      </c>
    </row>
    <row r="197" spans="1:18" x14ac:dyDescent="0.35">
      <c r="A197" s="22" t="s">
        <v>114</v>
      </c>
      <c r="B197" s="22" t="s">
        <v>294</v>
      </c>
      <c r="C197" s="22" t="s">
        <v>505</v>
      </c>
      <c r="D197" s="22" t="s">
        <v>506</v>
      </c>
      <c r="E197" s="22">
        <v>168816708</v>
      </c>
      <c r="F197" s="22">
        <v>1437267</v>
      </c>
      <c r="G197" s="22">
        <v>0</v>
      </c>
      <c r="H197" s="22">
        <v>0</v>
      </c>
      <c r="I197" s="22">
        <v>0</v>
      </c>
      <c r="J197" s="22">
        <v>0</v>
      </c>
      <c r="K197" s="22">
        <v>0</v>
      </c>
      <c r="L197" s="22">
        <v>0</v>
      </c>
      <c r="M197" s="22">
        <v>0</v>
      </c>
      <c r="N197" s="22">
        <v>0</v>
      </c>
      <c r="O197" s="22">
        <v>0</v>
      </c>
      <c r="P197" s="22">
        <v>0</v>
      </c>
      <c r="Q197" s="22">
        <v>0</v>
      </c>
      <c r="R197" s="22">
        <v>170253975</v>
      </c>
    </row>
    <row r="198" spans="1:18" x14ac:dyDescent="0.35">
      <c r="A198" s="22" t="s">
        <v>114</v>
      </c>
      <c r="B198" s="22" t="s">
        <v>507</v>
      </c>
      <c r="C198" s="22" t="s">
        <v>508</v>
      </c>
      <c r="D198" s="22" t="s">
        <v>509</v>
      </c>
      <c r="E198" s="22">
        <v>6919906</v>
      </c>
      <c r="F198" s="22">
        <v>593196</v>
      </c>
      <c r="G198" s="22">
        <v>0</v>
      </c>
      <c r="H198" s="22">
        <v>0</v>
      </c>
      <c r="I198" s="22">
        <v>0</v>
      </c>
      <c r="J198" s="22">
        <v>0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7513102</v>
      </c>
    </row>
    <row r="199" spans="1:18" x14ac:dyDescent="0.35">
      <c r="A199" s="22" t="s">
        <v>114</v>
      </c>
      <c r="B199" s="22" t="s">
        <v>507</v>
      </c>
      <c r="C199" s="22" t="s">
        <v>510</v>
      </c>
      <c r="D199" s="22" t="s">
        <v>511</v>
      </c>
      <c r="E199" s="22">
        <v>7892550</v>
      </c>
      <c r="F199" s="22">
        <v>460037</v>
      </c>
      <c r="G199" s="22">
        <v>0</v>
      </c>
      <c r="H199" s="22"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8352587</v>
      </c>
    </row>
    <row r="200" spans="1:18" x14ac:dyDescent="0.35">
      <c r="A200" s="22" t="s">
        <v>114</v>
      </c>
      <c r="B200" s="22" t="s">
        <v>507</v>
      </c>
      <c r="C200" s="22" t="s">
        <v>512</v>
      </c>
      <c r="D200" s="22" t="s">
        <v>513</v>
      </c>
      <c r="E200" s="22">
        <v>9439228</v>
      </c>
      <c r="F200" s="22">
        <v>387244</v>
      </c>
      <c r="G200" s="22">
        <v>0</v>
      </c>
      <c r="H200" s="22">
        <v>0</v>
      </c>
      <c r="I200" s="22">
        <v>0</v>
      </c>
      <c r="J200" s="22">
        <v>0</v>
      </c>
      <c r="K200" s="22">
        <v>0</v>
      </c>
      <c r="L200" s="22">
        <v>0</v>
      </c>
      <c r="M200" s="22"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9826472</v>
      </c>
    </row>
    <row r="201" spans="1:18" x14ac:dyDescent="0.35">
      <c r="A201" s="22" t="s">
        <v>114</v>
      </c>
      <c r="B201" s="22" t="s">
        <v>507</v>
      </c>
      <c r="C201" s="22" t="s">
        <v>514</v>
      </c>
      <c r="D201" s="22" t="s">
        <v>515</v>
      </c>
      <c r="E201" s="22">
        <v>4492675</v>
      </c>
      <c r="F201" s="22">
        <v>82898</v>
      </c>
      <c r="G201" s="22">
        <v>0</v>
      </c>
      <c r="H201" s="22">
        <v>0</v>
      </c>
      <c r="I201" s="22">
        <v>0</v>
      </c>
      <c r="J201" s="22">
        <v>0</v>
      </c>
      <c r="K201" s="22">
        <v>0</v>
      </c>
      <c r="L201" s="22">
        <v>0</v>
      </c>
      <c r="M201" s="22">
        <v>0</v>
      </c>
      <c r="N201" s="22">
        <v>0</v>
      </c>
      <c r="O201" s="22">
        <v>0</v>
      </c>
      <c r="P201" s="22">
        <v>0</v>
      </c>
      <c r="Q201" s="22">
        <v>0</v>
      </c>
      <c r="R201" s="22">
        <v>4575573</v>
      </c>
    </row>
    <row r="202" spans="1:18" x14ac:dyDescent="0.35">
      <c r="A202" s="22" t="s">
        <v>114</v>
      </c>
      <c r="B202" s="22" t="s">
        <v>507</v>
      </c>
      <c r="C202" s="22" t="s">
        <v>516</v>
      </c>
      <c r="D202" s="22" t="s">
        <v>517</v>
      </c>
      <c r="E202" s="22">
        <v>2951936</v>
      </c>
      <c r="F202" s="22">
        <v>327606</v>
      </c>
      <c r="G202" s="22">
        <v>0</v>
      </c>
      <c r="H202" s="22">
        <v>0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3279542</v>
      </c>
    </row>
    <row r="203" spans="1:18" x14ac:dyDescent="0.35">
      <c r="A203" s="22" t="s">
        <v>114</v>
      </c>
      <c r="B203" s="22" t="s">
        <v>507</v>
      </c>
      <c r="C203" s="22" t="s">
        <v>518</v>
      </c>
      <c r="D203" s="22" t="s">
        <v>519</v>
      </c>
      <c r="E203" s="22">
        <v>6527426</v>
      </c>
      <c r="F203" s="22">
        <v>219208</v>
      </c>
      <c r="G203" s="22">
        <v>0</v>
      </c>
      <c r="H203" s="22">
        <v>0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>
        <v>0</v>
      </c>
      <c r="Q203" s="22">
        <v>0</v>
      </c>
      <c r="R203" s="22">
        <v>6746634</v>
      </c>
    </row>
    <row r="204" spans="1:18" x14ac:dyDescent="0.35">
      <c r="A204" s="22" t="s">
        <v>114</v>
      </c>
      <c r="B204" s="22" t="s">
        <v>507</v>
      </c>
      <c r="C204" s="22" t="s">
        <v>520</v>
      </c>
      <c r="D204" s="22" t="s">
        <v>521</v>
      </c>
      <c r="E204" s="22">
        <v>10270017</v>
      </c>
      <c r="F204" s="22">
        <v>178281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10448298</v>
      </c>
    </row>
    <row r="205" spans="1:18" x14ac:dyDescent="0.35">
      <c r="A205" s="22" t="s">
        <v>114</v>
      </c>
      <c r="B205" s="22" t="s">
        <v>507</v>
      </c>
      <c r="C205" s="22" t="s">
        <v>522</v>
      </c>
      <c r="D205" s="22" t="s">
        <v>523</v>
      </c>
      <c r="E205" s="22">
        <v>3409595</v>
      </c>
      <c r="F205" s="22">
        <v>-76917</v>
      </c>
      <c r="G205" s="22">
        <v>0</v>
      </c>
      <c r="H205" s="22">
        <v>0</v>
      </c>
      <c r="I205" s="22">
        <v>0</v>
      </c>
      <c r="J205" s="22">
        <v>0</v>
      </c>
      <c r="K205" s="22">
        <v>0</v>
      </c>
      <c r="L205" s="22">
        <v>0</v>
      </c>
      <c r="M205" s="22">
        <v>0</v>
      </c>
      <c r="N205" s="22">
        <v>0</v>
      </c>
      <c r="O205" s="22">
        <v>0</v>
      </c>
      <c r="P205" s="22">
        <v>0</v>
      </c>
      <c r="Q205" s="22">
        <v>0</v>
      </c>
      <c r="R205" s="22">
        <v>3332678</v>
      </c>
    </row>
    <row r="206" spans="1:18" x14ac:dyDescent="0.35">
      <c r="A206" s="22" t="s">
        <v>114</v>
      </c>
      <c r="B206" s="22" t="s">
        <v>507</v>
      </c>
      <c r="C206" s="22" t="s">
        <v>524</v>
      </c>
      <c r="D206" s="22" t="s">
        <v>525</v>
      </c>
      <c r="E206" s="22">
        <v>5034171</v>
      </c>
      <c r="F206" s="22">
        <v>62138</v>
      </c>
      <c r="G206" s="22">
        <v>0</v>
      </c>
      <c r="H206" s="22">
        <v>0</v>
      </c>
      <c r="I206" s="22">
        <v>0</v>
      </c>
      <c r="J206" s="22">
        <v>0</v>
      </c>
      <c r="K206" s="22">
        <v>0</v>
      </c>
      <c r="L206" s="22">
        <v>0</v>
      </c>
      <c r="M206" s="22">
        <v>0</v>
      </c>
      <c r="N206" s="22">
        <v>0</v>
      </c>
      <c r="O206" s="22">
        <v>0</v>
      </c>
      <c r="P206" s="22">
        <v>0</v>
      </c>
      <c r="Q206" s="22">
        <v>0</v>
      </c>
      <c r="R206" s="22">
        <v>5096309</v>
      </c>
    </row>
    <row r="207" spans="1:18" x14ac:dyDescent="0.35">
      <c r="A207" s="22" t="s">
        <v>114</v>
      </c>
      <c r="B207" s="22" t="s">
        <v>507</v>
      </c>
      <c r="C207" s="22" t="s">
        <v>526</v>
      </c>
      <c r="D207" s="22" t="s">
        <v>527</v>
      </c>
      <c r="E207" s="22">
        <v>9506521</v>
      </c>
      <c r="F207" s="22">
        <v>484397</v>
      </c>
      <c r="G207" s="22">
        <v>0</v>
      </c>
      <c r="H207" s="22">
        <v>0</v>
      </c>
      <c r="I207" s="22">
        <v>0</v>
      </c>
      <c r="J207" s="22">
        <v>0</v>
      </c>
      <c r="K207" s="22">
        <v>0</v>
      </c>
      <c r="L207" s="22">
        <v>0</v>
      </c>
      <c r="M207" s="22">
        <v>0</v>
      </c>
      <c r="N207" s="22">
        <v>769112</v>
      </c>
      <c r="O207" s="22">
        <v>0</v>
      </c>
      <c r="P207" s="22">
        <v>-769112</v>
      </c>
      <c r="Q207" s="22">
        <v>0</v>
      </c>
      <c r="R207" s="22">
        <v>9990918</v>
      </c>
    </row>
    <row r="208" spans="1:18" x14ac:dyDescent="0.35">
      <c r="A208" s="22" t="s">
        <v>114</v>
      </c>
      <c r="B208" s="22" t="s">
        <v>507</v>
      </c>
      <c r="C208" s="22" t="s">
        <v>528</v>
      </c>
      <c r="D208" s="22" t="s">
        <v>529</v>
      </c>
      <c r="E208" s="22">
        <v>3007227</v>
      </c>
      <c r="F208" s="22">
        <v>-17936</v>
      </c>
      <c r="G208" s="22">
        <v>0</v>
      </c>
      <c r="H208" s="22">
        <v>0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>
        <v>0</v>
      </c>
      <c r="Q208" s="22">
        <v>0</v>
      </c>
      <c r="R208" s="22">
        <v>2989291</v>
      </c>
    </row>
    <row r="209" spans="1:18" x14ac:dyDescent="0.35">
      <c r="A209" s="22" t="s">
        <v>114</v>
      </c>
      <c r="B209" s="22" t="s">
        <v>507</v>
      </c>
      <c r="C209" s="22" t="s">
        <v>530</v>
      </c>
      <c r="D209" s="22" t="s">
        <v>531</v>
      </c>
      <c r="E209" s="22">
        <v>3430070</v>
      </c>
      <c r="F209" s="22">
        <v>-97556</v>
      </c>
      <c r="G209" s="22">
        <v>0</v>
      </c>
      <c r="H209" s="22">
        <v>0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>
        <v>0</v>
      </c>
      <c r="Q209" s="22">
        <v>0</v>
      </c>
      <c r="R209" s="22">
        <v>3332514</v>
      </c>
    </row>
    <row r="210" spans="1:18" x14ac:dyDescent="0.35">
      <c r="A210" s="22" t="s">
        <v>114</v>
      </c>
      <c r="B210" s="22" t="s">
        <v>507</v>
      </c>
      <c r="C210" s="22" t="s">
        <v>532</v>
      </c>
      <c r="D210" s="22" t="s">
        <v>533</v>
      </c>
      <c r="E210" s="22">
        <v>5570591</v>
      </c>
      <c r="F210" s="22">
        <v>-59586</v>
      </c>
      <c r="G210" s="22">
        <v>0</v>
      </c>
      <c r="H210" s="22"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v>0</v>
      </c>
      <c r="N210" s="22">
        <v>0</v>
      </c>
      <c r="O210" s="22">
        <v>0</v>
      </c>
      <c r="P210" s="22">
        <v>0</v>
      </c>
      <c r="Q210" s="22">
        <v>0</v>
      </c>
      <c r="R210" s="22">
        <v>5511005</v>
      </c>
    </row>
    <row r="211" spans="1:18" x14ac:dyDescent="0.35">
      <c r="A211" s="22" t="s">
        <v>114</v>
      </c>
      <c r="B211" s="22" t="s">
        <v>507</v>
      </c>
      <c r="C211" s="22" t="s">
        <v>534</v>
      </c>
      <c r="D211" s="22" t="s">
        <v>535</v>
      </c>
      <c r="E211" s="22">
        <v>14167431</v>
      </c>
      <c r="F211" s="22">
        <v>1189396</v>
      </c>
      <c r="G211" s="22">
        <v>0</v>
      </c>
      <c r="H211" s="22">
        <v>0</v>
      </c>
      <c r="I211" s="22">
        <v>0</v>
      </c>
      <c r="J211" s="22">
        <v>0</v>
      </c>
      <c r="K211" s="22">
        <v>0</v>
      </c>
      <c r="L211" s="22">
        <v>0</v>
      </c>
      <c r="M211" s="22">
        <v>0</v>
      </c>
      <c r="N211" s="22">
        <v>0</v>
      </c>
      <c r="O211" s="22">
        <v>0</v>
      </c>
      <c r="P211" s="22">
        <v>0</v>
      </c>
      <c r="Q211" s="22">
        <v>0</v>
      </c>
      <c r="R211" s="22">
        <v>15356827</v>
      </c>
    </row>
    <row r="212" spans="1:18" x14ac:dyDescent="0.35">
      <c r="A212" s="22" t="s">
        <v>114</v>
      </c>
      <c r="B212" s="22" t="s">
        <v>507</v>
      </c>
      <c r="C212" s="22" t="s">
        <v>536</v>
      </c>
      <c r="D212" s="22" t="s">
        <v>537</v>
      </c>
      <c r="E212" s="22">
        <v>7467856</v>
      </c>
      <c r="F212" s="22">
        <v>2049357</v>
      </c>
      <c r="G212" s="22">
        <v>0</v>
      </c>
      <c r="H212" s="22"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>
        <v>0</v>
      </c>
      <c r="Q212" s="22">
        <v>0</v>
      </c>
      <c r="R212" s="22">
        <v>9517213</v>
      </c>
    </row>
    <row r="213" spans="1:18" x14ac:dyDescent="0.35">
      <c r="A213" s="22" t="s">
        <v>114</v>
      </c>
      <c r="B213" s="22" t="s">
        <v>507</v>
      </c>
      <c r="C213" s="22" t="s">
        <v>538</v>
      </c>
      <c r="D213" s="22" t="s">
        <v>539</v>
      </c>
      <c r="E213" s="22">
        <v>5670140</v>
      </c>
      <c r="F213" s="22">
        <v>-95307</v>
      </c>
      <c r="G213" s="22">
        <v>0</v>
      </c>
      <c r="H213" s="22">
        <v>0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5574833</v>
      </c>
    </row>
    <row r="214" spans="1:18" x14ac:dyDescent="0.35">
      <c r="A214" s="22" t="s">
        <v>114</v>
      </c>
      <c r="B214" s="22" t="s">
        <v>507</v>
      </c>
      <c r="C214" s="22" t="s">
        <v>540</v>
      </c>
      <c r="D214" s="22" t="s">
        <v>541</v>
      </c>
      <c r="E214" s="22">
        <v>3219421</v>
      </c>
      <c r="F214" s="22">
        <v>458800</v>
      </c>
      <c r="G214" s="22">
        <v>0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0</v>
      </c>
      <c r="O214" s="22">
        <v>0</v>
      </c>
      <c r="P214" s="22">
        <v>0</v>
      </c>
      <c r="Q214" s="22">
        <v>0</v>
      </c>
      <c r="R214" s="22">
        <v>3678221</v>
      </c>
    </row>
    <row r="215" spans="1:18" x14ac:dyDescent="0.35">
      <c r="A215" s="22" t="s">
        <v>114</v>
      </c>
      <c r="B215" s="22" t="s">
        <v>507</v>
      </c>
      <c r="C215" s="22" t="s">
        <v>542</v>
      </c>
      <c r="D215" s="22" t="s">
        <v>543</v>
      </c>
      <c r="E215" s="22">
        <v>8113189</v>
      </c>
      <c r="F215" s="22">
        <v>638353</v>
      </c>
      <c r="G215" s="22">
        <v>0</v>
      </c>
      <c r="H215" s="22">
        <v>0</v>
      </c>
      <c r="I215" s="22">
        <v>0</v>
      </c>
      <c r="J215" s="22">
        <v>0</v>
      </c>
      <c r="K215" s="22">
        <v>0</v>
      </c>
      <c r="L215" s="22">
        <v>0</v>
      </c>
      <c r="M215" s="22"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8751542</v>
      </c>
    </row>
    <row r="216" spans="1:18" x14ac:dyDescent="0.35">
      <c r="A216" s="22" t="s">
        <v>114</v>
      </c>
      <c r="B216" s="22" t="s">
        <v>507</v>
      </c>
      <c r="C216" s="22" t="s">
        <v>544</v>
      </c>
      <c r="D216" s="22" t="s">
        <v>545</v>
      </c>
      <c r="E216" s="22">
        <v>6375993</v>
      </c>
      <c r="F216" s="22">
        <v>500280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6876273</v>
      </c>
    </row>
    <row r="217" spans="1:18" x14ac:dyDescent="0.35">
      <c r="A217" s="22" t="s">
        <v>114</v>
      </c>
      <c r="B217" s="22" t="s">
        <v>507</v>
      </c>
      <c r="C217" s="22" t="s">
        <v>546</v>
      </c>
      <c r="D217" s="22" t="s">
        <v>547</v>
      </c>
      <c r="E217" s="22">
        <v>6534787</v>
      </c>
      <c r="F217" s="22">
        <v>180286</v>
      </c>
      <c r="G217" s="22">
        <v>0</v>
      </c>
      <c r="H217" s="22">
        <v>0</v>
      </c>
      <c r="I217" s="22">
        <v>0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6715073</v>
      </c>
    </row>
    <row r="218" spans="1:18" x14ac:dyDescent="0.35">
      <c r="A218" s="22" t="s">
        <v>114</v>
      </c>
      <c r="B218" s="22" t="s">
        <v>507</v>
      </c>
      <c r="C218" s="22" t="s">
        <v>548</v>
      </c>
      <c r="D218" s="22" t="s">
        <v>549</v>
      </c>
      <c r="E218" s="22">
        <v>4852668</v>
      </c>
      <c r="F218" s="22">
        <v>-84078</v>
      </c>
      <c r="G218" s="22">
        <v>0</v>
      </c>
      <c r="H218" s="22"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4768590</v>
      </c>
    </row>
    <row r="219" spans="1:18" x14ac:dyDescent="0.35">
      <c r="A219" s="22" t="s">
        <v>114</v>
      </c>
      <c r="B219" s="22" t="s">
        <v>507</v>
      </c>
      <c r="C219" s="22" t="s">
        <v>550</v>
      </c>
      <c r="D219" s="22" t="s">
        <v>551</v>
      </c>
      <c r="E219" s="22">
        <v>6417443</v>
      </c>
      <c r="F219" s="22">
        <v>-133138</v>
      </c>
      <c r="G219" s="22">
        <v>0</v>
      </c>
      <c r="H219" s="22">
        <v>0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6284305</v>
      </c>
    </row>
    <row r="220" spans="1:18" x14ac:dyDescent="0.35">
      <c r="A220" s="22" t="s">
        <v>114</v>
      </c>
      <c r="B220" s="22" t="s">
        <v>507</v>
      </c>
      <c r="C220" s="22" t="s">
        <v>552</v>
      </c>
      <c r="D220" s="22" t="s">
        <v>553</v>
      </c>
      <c r="E220" s="22">
        <v>4731857</v>
      </c>
      <c r="F220" s="22">
        <v>417316</v>
      </c>
      <c r="G220" s="22">
        <v>0</v>
      </c>
      <c r="H220" s="22"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5149173</v>
      </c>
    </row>
    <row r="221" spans="1:18" x14ac:dyDescent="0.35">
      <c r="A221" s="22" t="s">
        <v>114</v>
      </c>
      <c r="B221" s="22" t="s">
        <v>507</v>
      </c>
      <c r="C221" s="22" t="s">
        <v>554</v>
      </c>
      <c r="D221" s="22" t="s">
        <v>555</v>
      </c>
      <c r="E221" s="22">
        <v>19173231</v>
      </c>
      <c r="F221" s="22">
        <v>553059</v>
      </c>
      <c r="G221" s="22">
        <v>0</v>
      </c>
      <c r="H221" s="22">
        <v>0</v>
      </c>
      <c r="I221" s="22">
        <v>0</v>
      </c>
      <c r="J221" s="22">
        <v>0</v>
      </c>
      <c r="K221" s="22">
        <v>0</v>
      </c>
      <c r="L221" s="22">
        <v>0</v>
      </c>
      <c r="M221" s="22">
        <v>0</v>
      </c>
      <c r="N221" s="22">
        <v>0</v>
      </c>
      <c r="O221" s="22">
        <v>0</v>
      </c>
      <c r="P221" s="22">
        <v>0</v>
      </c>
      <c r="Q221" s="22">
        <v>0</v>
      </c>
      <c r="R221" s="22">
        <v>19726290</v>
      </c>
    </row>
    <row r="222" spans="1:18" x14ac:dyDescent="0.35">
      <c r="A222" s="22" t="s">
        <v>114</v>
      </c>
      <c r="B222" s="22" t="s">
        <v>507</v>
      </c>
      <c r="C222" s="22" t="s">
        <v>556</v>
      </c>
      <c r="D222" s="22" t="s">
        <v>557</v>
      </c>
      <c r="E222" s="22">
        <v>7480850</v>
      </c>
      <c r="F222" s="22">
        <v>-235168</v>
      </c>
      <c r="G222" s="22">
        <v>0</v>
      </c>
      <c r="H222" s="22"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7245682</v>
      </c>
    </row>
    <row r="223" spans="1:18" x14ac:dyDescent="0.35">
      <c r="A223" s="22" t="s">
        <v>114</v>
      </c>
      <c r="B223" s="22" t="s">
        <v>507</v>
      </c>
      <c r="C223" s="22" t="s">
        <v>558</v>
      </c>
      <c r="D223" s="22" t="s">
        <v>559</v>
      </c>
      <c r="E223" s="22">
        <v>3977434</v>
      </c>
      <c r="F223" s="22">
        <v>-124977</v>
      </c>
      <c r="G223" s="22">
        <v>0</v>
      </c>
      <c r="H223" s="22"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3852457</v>
      </c>
    </row>
    <row r="224" spans="1:18" x14ac:dyDescent="0.35">
      <c r="A224" s="22" t="s">
        <v>114</v>
      </c>
      <c r="B224" s="22" t="s">
        <v>507</v>
      </c>
      <c r="C224" s="22" t="s">
        <v>560</v>
      </c>
      <c r="D224" s="22" t="s">
        <v>561</v>
      </c>
      <c r="E224" s="22">
        <v>5855560</v>
      </c>
      <c r="F224" s="22">
        <v>312995</v>
      </c>
      <c r="G224" s="22">
        <v>0</v>
      </c>
      <c r="H224" s="22"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v>0</v>
      </c>
      <c r="N224" s="22">
        <v>-300000</v>
      </c>
      <c r="O224" s="22">
        <v>0</v>
      </c>
      <c r="P224" s="22">
        <v>300000</v>
      </c>
      <c r="Q224" s="22">
        <v>0</v>
      </c>
      <c r="R224" s="22">
        <v>6168555</v>
      </c>
    </row>
    <row r="225" spans="1:18" x14ac:dyDescent="0.35">
      <c r="A225" s="22" t="s">
        <v>114</v>
      </c>
      <c r="B225" s="22" t="s">
        <v>507</v>
      </c>
      <c r="C225" s="22" t="s">
        <v>562</v>
      </c>
      <c r="D225" s="22" t="s">
        <v>563</v>
      </c>
      <c r="E225" s="22">
        <v>3529188</v>
      </c>
      <c r="F225" s="22">
        <v>-59670</v>
      </c>
      <c r="G225" s="22">
        <v>0</v>
      </c>
      <c r="H225" s="22"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3469518</v>
      </c>
    </row>
    <row r="226" spans="1:18" x14ac:dyDescent="0.35">
      <c r="A226" s="22" t="s">
        <v>114</v>
      </c>
      <c r="B226" s="22" t="s">
        <v>507</v>
      </c>
      <c r="C226" s="22" t="s">
        <v>564</v>
      </c>
      <c r="D226" s="22" t="s">
        <v>565</v>
      </c>
      <c r="E226" s="22">
        <v>9815179</v>
      </c>
      <c r="F226" s="22">
        <v>216093</v>
      </c>
      <c r="G226" s="22">
        <v>0</v>
      </c>
      <c r="H226" s="22"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795000</v>
      </c>
      <c r="O226" s="22">
        <v>0</v>
      </c>
      <c r="P226" s="22">
        <v>-795000</v>
      </c>
      <c r="Q226" s="22">
        <v>0</v>
      </c>
      <c r="R226" s="22">
        <v>10031272</v>
      </c>
    </row>
    <row r="227" spans="1:18" x14ac:dyDescent="0.35">
      <c r="A227" s="22" t="s">
        <v>114</v>
      </c>
      <c r="B227" s="22" t="s">
        <v>507</v>
      </c>
      <c r="C227" s="22" t="s">
        <v>566</v>
      </c>
      <c r="D227" s="22" t="s">
        <v>567</v>
      </c>
      <c r="E227" s="22">
        <v>1779836</v>
      </c>
      <c r="F227" s="22">
        <v>342154</v>
      </c>
      <c r="G227" s="22">
        <v>0</v>
      </c>
      <c r="H227" s="22">
        <v>0</v>
      </c>
      <c r="I227" s="22">
        <v>0</v>
      </c>
      <c r="J227" s="22">
        <v>0</v>
      </c>
      <c r="K227" s="22">
        <v>0</v>
      </c>
      <c r="L227" s="22">
        <v>0</v>
      </c>
      <c r="M227" s="22">
        <v>0</v>
      </c>
      <c r="N227" s="22">
        <v>0</v>
      </c>
      <c r="O227" s="22">
        <v>0</v>
      </c>
      <c r="P227" s="22">
        <v>0</v>
      </c>
      <c r="Q227" s="22">
        <v>0</v>
      </c>
      <c r="R227" s="22">
        <v>2121990</v>
      </c>
    </row>
    <row r="228" spans="1:18" x14ac:dyDescent="0.35">
      <c r="A228" s="22" t="s">
        <v>114</v>
      </c>
      <c r="B228" s="22" t="s">
        <v>507</v>
      </c>
      <c r="C228" s="22" t="s">
        <v>568</v>
      </c>
      <c r="D228" s="22" t="s">
        <v>569</v>
      </c>
      <c r="E228" s="22">
        <v>5132224</v>
      </c>
      <c r="F228" s="22">
        <v>125068</v>
      </c>
      <c r="G228" s="22">
        <v>0</v>
      </c>
      <c r="H228" s="22"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>
        <v>0</v>
      </c>
      <c r="Q228" s="22">
        <v>0</v>
      </c>
      <c r="R228" s="22">
        <v>5257292</v>
      </c>
    </row>
    <row r="229" spans="1:18" x14ac:dyDescent="0.35">
      <c r="A229" s="22" t="s">
        <v>114</v>
      </c>
      <c r="B229" s="22" t="s">
        <v>507</v>
      </c>
      <c r="C229" s="22" t="s">
        <v>570</v>
      </c>
      <c r="D229" s="22" t="s">
        <v>571</v>
      </c>
      <c r="E229" s="22">
        <v>17806942</v>
      </c>
      <c r="F229" s="22">
        <v>274638</v>
      </c>
      <c r="G229" s="22">
        <v>0</v>
      </c>
      <c r="H229" s="22">
        <v>0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>
        <v>0</v>
      </c>
      <c r="Q229" s="22">
        <v>0</v>
      </c>
      <c r="R229" s="22">
        <v>18081580</v>
      </c>
    </row>
    <row r="230" spans="1:18" x14ac:dyDescent="0.35">
      <c r="A230" s="22" t="s">
        <v>114</v>
      </c>
      <c r="B230" s="22" t="s">
        <v>507</v>
      </c>
      <c r="C230" s="22" t="s">
        <v>572</v>
      </c>
      <c r="D230" s="22" t="s">
        <v>573</v>
      </c>
      <c r="E230" s="22">
        <v>3084723</v>
      </c>
      <c r="F230" s="22">
        <v>169649</v>
      </c>
      <c r="G230" s="22">
        <v>0</v>
      </c>
      <c r="H230" s="22">
        <v>0</v>
      </c>
      <c r="I230" s="22">
        <v>0</v>
      </c>
      <c r="J230" s="22">
        <v>0</v>
      </c>
      <c r="K230" s="22">
        <v>0</v>
      </c>
      <c r="L230" s="22">
        <v>0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3254372</v>
      </c>
    </row>
    <row r="231" spans="1:18" x14ac:dyDescent="0.35">
      <c r="A231" s="22" t="s">
        <v>114</v>
      </c>
      <c r="B231" s="22" t="s">
        <v>507</v>
      </c>
      <c r="C231" s="22" t="s">
        <v>574</v>
      </c>
      <c r="D231" s="22" t="s">
        <v>575</v>
      </c>
      <c r="E231" s="22">
        <v>6996395</v>
      </c>
      <c r="F231" s="22">
        <v>488068</v>
      </c>
      <c r="G231" s="22">
        <v>0</v>
      </c>
      <c r="H231" s="22"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>
        <v>0</v>
      </c>
      <c r="Q231" s="22">
        <v>0</v>
      </c>
      <c r="R231" s="22">
        <v>7484463</v>
      </c>
    </row>
    <row r="232" spans="1:18" x14ac:dyDescent="0.35">
      <c r="A232" s="22" t="s">
        <v>114</v>
      </c>
      <c r="B232" s="22" t="s">
        <v>507</v>
      </c>
      <c r="C232" s="22" t="s">
        <v>576</v>
      </c>
      <c r="D232" s="22" t="s">
        <v>577</v>
      </c>
      <c r="E232" s="22">
        <v>6795448</v>
      </c>
      <c r="F232" s="22">
        <v>-160607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>
        <v>0</v>
      </c>
      <c r="Q232" s="22">
        <v>0</v>
      </c>
      <c r="R232" s="22">
        <v>6634841</v>
      </c>
    </row>
    <row r="233" spans="1:18" x14ac:dyDescent="0.35">
      <c r="A233" s="22" t="s">
        <v>114</v>
      </c>
      <c r="B233" s="22" t="s">
        <v>507</v>
      </c>
      <c r="C233" s="22" t="s">
        <v>578</v>
      </c>
      <c r="D233" s="22" t="s">
        <v>579</v>
      </c>
      <c r="E233" s="22">
        <v>2935891</v>
      </c>
      <c r="F233" s="22">
        <v>-57961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0</v>
      </c>
      <c r="P233" s="22">
        <v>0</v>
      </c>
      <c r="Q233" s="22">
        <v>0</v>
      </c>
      <c r="R233" s="22">
        <v>2877930</v>
      </c>
    </row>
    <row r="234" spans="1:18" x14ac:dyDescent="0.35">
      <c r="A234" s="22" t="s">
        <v>114</v>
      </c>
      <c r="B234" s="22" t="s">
        <v>507</v>
      </c>
      <c r="C234" s="22" t="s">
        <v>580</v>
      </c>
      <c r="D234" s="22" t="s">
        <v>581</v>
      </c>
      <c r="E234" s="22">
        <v>4260048</v>
      </c>
      <c r="F234" s="22">
        <v>567918</v>
      </c>
      <c r="G234" s="22">
        <v>0</v>
      </c>
      <c r="H234" s="22"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4827966</v>
      </c>
    </row>
    <row r="235" spans="1:18" x14ac:dyDescent="0.35">
      <c r="A235" s="22" t="s">
        <v>114</v>
      </c>
      <c r="B235" s="22" t="s">
        <v>507</v>
      </c>
      <c r="C235" s="22" t="s">
        <v>582</v>
      </c>
      <c r="D235" s="22" t="s">
        <v>583</v>
      </c>
      <c r="E235" s="22">
        <v>18383813</v>
      </c>
      <c r="F235" s="22">
        <v>240712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0</v>
      </c>
      <c r="P235" s="22">
        <v>0</v>
      </c>
      <c r="Q235" s="22">
        <v>0</v>
      </c>
      <c r="R235" s="22">
        <v>18624525</v>
      </c>
    </row>
    <row r="236" spans="1:18" x14ac:dyDescent="0.35">
      <c r="A236" s="22" t="s">
        <v>114</v>
      </c>
      <c r="B236" s="22" t="s">
        <v>507</v>
      </c>
      <c r="C236" s="22" t="s">
        <v>584</v>
      </c>
      <c r="D236" s="22" t="s">
        <v>585</v>
      </c>
      <c r="E236" s="22">
        <v>15616697</v>
      </c>
      <c r="F236" s="22">
        <v>612262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16228959</v>
      </c>
    </row>
    <row r="237" spans="1:18" x14ac:dyDescent="0.35">
      <c r="A237" s="22" t="s">
        <v>114</v>
      </c>
      <c r="B237" s="22" t="s">
        <v>507</v>
      </c>
      <c r="C237" s="22" t="s">
        <v>586</v>
      </c>
      <c r="D237" s="22" t="s">
        <v>587</v>
      </c>
      <c r="E237" s="22">
        <v>4999010</v>
      </c>
      <c r="F237" s="22">
        <v>-170215</v>
      </c>
      <c r="G237" s="22">
        <v>0</v>
      </c>
      <c r="H237" s="22"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4828795</v>
      </c>
    </row>
    <row r="238" spans="1:18" x14ac:dyDescent="0.35">
      <c r="A238" s="22" t="s">
        <v>114</v>
      </c>
      <c r="B238" s="22" t="s">
        <v>507</v>
      </c>
      <c r="C238" s="22" t="s">
        <v>588</v>
      </c>
      <c r="D238" s="22" t="s">
        <v>589</v>
      </c>
      <c r="E238" s="22">
        <v>10634298</v>
      </c>
      <c r="F238" s="22">
        <v>2310170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0</v>
      </c>
      <c r="P238" s="22">
        <v>0</v>
      </c>
      <c r="Q238" s="22">
        <v>0</v>
      </c>
      <c r="R238" s="22">
        <v>12944468</v>
      </c>
    </row>
    <row r="239" spans="1:18" x14ac:dyDescent="0.35">
      <c r="A239" s="22" t="s">
        <v>114</v>
      </c>
      <c r="B239" s="22" t="s">
        <v>507</v>
      </c>
      <c r="C239" s="22" t="s">
        <v>590</v>
      </c>
      <c r="D239" s="22" t="s">
        <v>591</v>
      </c>
      <c r="E239" s="22">
        <v>3686899</v>
      </c>
      <c r="F239" s="22">
        <v>157609</v>
      </c>
      <c r="G239" s="22">
        <v>0</v>
      </c>
      <c r="H239" s="22"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0</v>
      </c>
      <c r="P239" s="22">
        <v>0</v>
      </c>
      <c r="Q239" s="22">
        <v>0</v>
      </c>
      <c r="R239" s="22">
        <v>3844508</v>
      </c>
    </row>
    <row r="240" spans="1:18" x14ac:dyDescent="0.35">
      <c r="A240" s="22" t="s">
        <v>114</v>
      </c>
      <c r="B240" s="22" t="s">
        <v>507</v>
      </c>
      <c r="C240" s="22" t="s">
        <v>592</v>
      </c>
      <c r="D240" s="22" t="s">
        <v>593</v>
      </c>
      <c r="E240" s="22">
        <v>2491437</v>
      </c>
      <c r="F240" s="22">
        <v>272195</v>
      </c>
      <c r="G240" s="22">
        <v>0</v>
      </c>
      <c r="H240" s="22">
        <v>0</v>
      </c>
      <c r="I240" s="22">
        <v>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2763632</v>
      </c>
    </row>
    <row r="241" spans="1:18" x14ac:dyDescent="0.35">
      <c r="A241" s="22" t="s">
        <v>114</v>
      </c>
      <c r="B241" s="22" t="s">
        <v>507</v>
      </c>
      <c r="C241" s="22" t="s">
        <v>594</v>
      </c>
      <c r="D241" s="22" t="s">
        <v>595</v>
      </c>
      <c r="E241" s="22">
        <v>5279253</v>
      </c>
      <c r="F241" s="22">
        <v>506267</v>
      </c>
      <c r="G241" s="22">
        <v>0</v>
      </c>
      <c r="H241" s="22">
        <v>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5785520</v>
      </c>
    </row>
    <row r="242" spans="1:18" x14ac:dyDescent="0.35">
      <c r="A242" s="22" t="s">
        <v>114</v>
      </c>
      <c r="B242" s="22" t="s">
        <v>507</v>
      </c>
      <c r="C242" s="22" t="s">
        <v>596</v>
      </c>
      <c r="D242" s="22" t="s">
        <v>597</v>
      </c>
      <c r="E242" s="22">
        <v>2556295</v>
      </c>
      <c r="F242" s="22">
        <v>64015</v>
      </c>
      <c r="G242" s="22">
        <v>0</v>
      </c>
      <c r="H242" s="22">
        <v>0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2">
        <v>0</v>
      </c>
      <c r="Q242" s="22">
        <v>0</v>
      </c>
      <c r="R242" s="22">
        <v>2620310</v>
      </c>
    </row>
    <row r="243" spans="1:18" x14ac:dyDescent="0.35">
      <c r="A243" s="22" t="s">
        <v>114</v>
      </c>
      <c r="B243" s="22" t="s">
        <v>507</v>
      </c>
      <c r="C243" s="22" t="s">
        <v>598</v>
      </c>
      <c r="D243" s="22" t="s">
        <v>599</v>
      </c>
      <c r="E243" s="22">
        <v>4352855</v>
      </c>
      <c r="F243" s="22">
        <v>430738</v>
      </c>
      <c r="G243" s="22">
        <v>0</v>
      </c>
      <c r="H243" s="22"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4783593</v>
      </c>
    </row>
    <row r="244" spans="1:18" x14ac:dyDescent="0.35">
      <c r="A244" s="22" t="s">
        <v>114</v>
      </c>
      <c r="B244" s="22" t="s">
        <v>507</v>
      </c>
      <c r="C244" s="22" t="s">
        <v>600</v>
      </c>
      <c r="D244" s="22" t="s">
        <v>601</v>
      </c>
      <c r="E244" s="22">
        <v>9999963</v>
      </c>
      <c r="F244" s="22">
        <v>147899</v>
      </c>
      <c r="G244" s="22">
        <v>0</v>
      </c>
      <c r="H244" s="22">
        <v>0</v>
      </c>
      <c r="I244" s="22">
        <v>0</v>
      </c>
      <c r="J244" s="22">
        <v>0</v>
      </c>
      <c r="K244" s="22">
        <v>0</v>
      </c>
      <c r="L244" s="22">
        <v>0</v>
      </c>
      <c r="M244" s="22">
        <v>0</v>
      </c>
      <c r="N244" s="22">
        <v>0</v>
      </c>
      <c r="O244" s="22">
        <v>0</v>
      </c>
      <c r="P244" s="22">
        <v>0</v>
      </c>
      <c r="Q244" s="22">
        <v>0</v>
      </c>
      <c r="R244" s="22">
        <v>10147862</v>
      </c>
    </row>
    <row r="245" spans="1:18" x14ac:dyDescent="0.35">
      <c r="A245" s="22" t="s">
        <v>114</v>
      </c>
      <c r="B245" s="22" t="s">
        <v>507</v>
      </c>
      <c r="C245" s="22" t="s">
        <v>602</v>
      </c>
      <c r="D245" s="22" t="s">
        <v>603</v>
      </c>
      <c r="E245" s="22">
        <v>4443807</v>
      </c>
      <c r="F245" s="22">
        <v>471220</v>
      </c>
      <c r="G245" s="22">
        <v>0</v>
      </c>
      <c r="H245" s="22"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v>0</v>
      </c>
      <c r="N245" s="22">
        <v>0</v>
      </c>
      <c r="O245" s="22">
        <v>0</v>
      </c>
      <c r="P245" s="22">
        <v>0</v>
      </c>
      <c r="Q245" s="22">
        <v>0</v>
      </c>
      <c r="R245" s="22">
        <v>4915027</v>
      </c>
    </row>
    <row r="246" spans="1:18" x14ac:dyDescent="0.35">
      <c r="A246" s="22" t="s">
        <v>114</v>
      </c>
      <c r="B246" s="22" t="s">
        <v>507</v>
      </c>
      <c r="C246" s="22" t="s">
        <v>604</v>
      </c>
      <c r="D246" s="22" t="s">
        <v>605</v>
      </c>
      <c r="E246" s="22">
        <v>3301648</v>
      </c>
      <c r="F246" s="22">
        <v>379990</v>
      </c>
      <c r="G246" s="22">
        <v>0</v>
      </c>
      <c r="H246" s="22"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2">
        <v>0</v>
      </c>
      <c r="Q246" s="22">
        <v>0</v>
      </c>
      <c r="R246" s="22">
        <v>3681638</v>
      </c>
    </row>
    <row r="247" spans="1:18" x14ac:dyDescent="0.35">
      <c r="A247" s="22" t="s">
        <v>114</v>
      </c>
      <c r="B247" s="22" t="s">
        <v>507</v>
      </c>
      <c r="C247" s="22" t="s">
        <v>606</v>
      </c>
      <c r="D247" s="22" t="s">
        <v>607</v>
      </c>
      <c r="E247" s="22">
        <v>5179216</v>
      </c>
      <c r="F247" s="22">
        <v>-45569</v>
      </c>
      <c r="G247" s="22">
        <v>0</v>
      </c>
      <c r="H247" s="22"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5133647</v>
      </c>
    </row>
    <row r="248" spans="1:18" x14ac:dyDescent="0.35">
      <c r="A248" s="22" t="s">
        <v>114</v>
      </c>
      <c r="B248" s="22" t="s">
        <v>507</v>
      </c>
      <c r="C248" s="22" t="s">
        <v>608</v>
      </c>
      <c r="D248" s="22" t="s">
        <v>609</v>
      </c>
      <c r="E248" s="22">
        <v>6585335</v>
      </c>
      <c r="F248" s="22">
        <v>535255</v>
      </c>
      <c r="G248" s="22">
        <v>0</v>
      </c>
      <c r="H248" s="22"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>
        <v>0</v>
      </c>
      <c r="Q248" s="22">
        <v>0</v>
      </c>
      <c r="R248" s="22">
        <v>7120590</v>
      </c>
    </row>
    <row r="249" spans="1:18" x14ac:dyDescent="0.35">
      <c r="A249" s="22" t="s">
        <v>114</v>
      </c>
      <c r="B249" s="22" t="s">
        <v>507</v>
      </c>
      <c r="C249" s="22" t="s">
        <v>610</v>
      </c>
      <c r="D249" s="22" t="s">
        <v>611</v>
      </c>
      <c r="E249" s="22">
        <v>3776372</v>
      </c>
      <c r="F249" s="22">
        <v>-47403</v>
      </c>
      <c r="G249" s="22">
        <v>0</v>
      </c>
      <c r="H249" s="22">
        <v>0</v>
      </c>
      <c r="I249" s="22">
        <v>0</v>
      </c>
      <c r="J249" s="22">
        <v>0</v>
      </c>
      <c r="K249" s="22">
        <v>0</v>
      </c>
      <c r="L249" s="22">
        <v>0</v>
      </c>
      <c r="M249" s="22">
        <v>0</v>
      </c>
      <c r="N249" s="22">
        <v>0</v>
      </c>
      <c r="O249" s="22">
        <v>0</v>
      </c>
      <c r="P249" s="22">
        <v>0</v>
      </c>
      <c r="Q249" s="22">
        <v>0</v>
      </c>
      <c r="R249" s="22">
        <v>3728969</v>
      </c>
    </row>
    <row r="250" spans="1:18" x14ac:dyDescent="0.35">
      <c r="A250" s="22" t="s">
        <v>114</v>
      </c>
      <c r="B250" s="22" t="s">
        <v>507</v>
      </c>
      <c r="C250" s="22" t="s">
        <v>612</v>
      </c>
      <c r="D250" s="22" t="s">
        <v>613</v>
      </c>
      <c r="E250" s="22">
        <v>6976001</v>
      </c>
      <c r="F250" s="22">
        <v>121731</v>
      </c>
      <c r="G250" s="22">
        <v>0</v>
      </c>
      <c r="H250" s="22">
        <v>0</v>
      </c>
      <c r="I250" s="22">
        <v>0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0</v>
      </c>
      <c r="P250" s="22">
        <v>0</v>
      </c>
      <c r="Q250" s="22">
        <v>0</v>
      </c>
      <c r="R250" s="22">
        <v>7097732</v>
      </c>
    </row>
    <row r="251" spans="1:18" x14ac:dyDescent="0.35">
      <c r="A251" s="22" t="s">
        <v>114</v>
      </c>
      <c r="B251" s="22" t="s">
        <v>507</v>
      </c>
      <c r="C251" s="22" t="s">
        <v>614</v>
      </c>
      <c r="D251" s="22" t="s">
        <v>615</v>
      </c>
      <c r="E251" s="22">
        <v>9540863</v>
      </c>
      <c r="F251" s="22">
        <v>666626</v>
      </c>
      <c r="G251" s="22">
        <v>0</v>
      </c>
      <c r="H251" s="22">
        <v>0</v>
      </c>
      <c r="I251" s="22">
        <v>0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10207489</v>
      </c>
    </row>
    <row r="252" spans="1:18" x14ac:dyDescent="0.35">
      <c r="A252" s="22" t="s">
        <v>114</v>
      </c>
      <c r="B252" s="22" t="s">
        <v>507</v>
      </c>
      <c r="C252" s="22" t="s">
        <v>616</v>
      </c>
      <c r="D252" s="22" t="s">
        <v>617</v>
      </c>
      <c r="E252" s="22">
        <v>9512821</v>
      </c>
      <c r="F252" s="22">
        <v>420702</v>
      </c>
      <c r="G252" s="22">
        <v>0</v>
      </c>
      <c r="H252" s="22">
        <v>0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>
        <v>0</v>
      </c>
      <c r="Q252" s="22">
        <v>0</v>
      </c>
      <c r="R252" s="22">
        <v>9933523</v>
      </c>
    </row>
    <row r="253" spans="1:18" x14ac:dyDescent="0.35">
      <c r="A253" s="22" t="s">
        <v>114</v>
      </c>
      <c r="B253" s="22" t="s">
        <v>507</v>
      </c>
      <c r="C253" s="22" t="s">
        <v>618</v>
      </c>
      <c r="D253" s="22" t="s">
        <v>619</v>
      </c>
      <c r="E253" s="22">
        <v>4256953</v>
      </c>
      <c r="F253" s="22">
        <v>-26678</v>
      </c>
      <c r="G253" s="22">
        <v>0</v>
      </c>
      <c r="H253" s="22"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4230275</v>
      </c>
    </row>
    <row r="254" spans="1:18" x14ac:dyDescent="0.35">
      <c r="A254" s="22" t="s">
        <v>114</v>
      </c>
      <c r="B254" s="22" t="s">
        <v>507</v>
      </c>
      <c r="C254" s="22" t="s">
        <v>620</v>
      </c>
      <c r="D254" s="22" t="s">
        <v>621</v>
      </c>
      <c r="E254" s="22">
        <v>11189367</v>
      </c>
      <c r="F254" s="22">
        <v>1431103</v>
      </c>
      <c r="G254" s="22">
        <v>0</v>
      </c>
      <c r="H254" s="22"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0</v>
      </c>
      <c r="P254" s="22">
        <v>0</v>
      </c>
      <c r="Q254" s="22">
        <v>0</v>
      </c>
      <c r="R254" s="22">
        <v>12620470</v>
      </c>
    </row>
    <row r="255" spans="1:18" x14ac:dyDescent="0.35">
      <c r="A255" s="22" t="s">
        <v>114</v>
      </c>
      <c r="B255" s="22" t="s">
        <v>507</v>
      </c>
      <c r="C255" s="22" t="s">
        <v>622</v>
      </c>
      <c r="D255" s="22" t="s">
        <v>623</v>
      </c>
      <c r="E255" s="22">
        <v>3634310</v>
      </c>
      <c r="F255" s="22">
        <v>33993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2">
        <v>0</v>
      </c>
      <c r="P255" s="22">
        <v>0</v>
      </c>
      <c r="Q255" s="22">
        <v>0</v>
      </c>
      <c r="R255" s="22">
        <v>3668303</v>
      </c>
    </row>
    <row r="256" spans="1:18" x14ac:dyDescent="0.35">
      <c r="A256" s="22" t="s">
        <v>114</v>
      </c>
      <c r="B256" s="22" t="s">
        <v>507</v>
      </c>
      <c r="C256" s="22" t="s">
        <v>624</v>
      </c>
      <c r="D256" s="22" t="s">
        <v>625</v>
      </c>
      <c r="E256" s="22">
        <v>10796436</v>
      </c>
      <c r="F256" s="22">
        <v>129211</v>
      </c>
      <c r="G256" s="22">
        <v>0</v>
      </c>
      <c r="H256" s="22">
        <v>0</v>
      </c>
      <c r="I256" s="22">
        <v>0</v>
      </c>
      <c r="J256" s="22">
        <v>0</v>
      </c>
      <c r="K256" s="22">
        <v>0</v>
      </c>
      <c r="L256" s="22">
        <v>0</v>
      </c>
      <c r="M256" s="22">
        <v>0</v>
      </c>
      <c r="N256" s="22">
        <v>0</v>
      </c>
      <c r="O256" s="22">
        <v>0</v>
      </c>
      <c r="P256" s="22">
        <v>0</v>
      </c>
      <c r="Q256" s="22">
        <v>0</v>
      </c>
      <c r="R256" s="22">
        <v>10925647</v>
      </c>
    </row>
    <row r="257" spans="1:18" x14ac:dyDescent="0.35">
      <c r="A257" s="22" t="s">
        <v>114</v>
      </c>
      <c r="B257" s="22" t="s">
        <v>507</v>
      </c>
      <c r="C257" s="22" t="s">
        <v>626</v>
      </c>
      <c r="D257" s="22" t="s">
        <v>627</v>
      </c>
      <c r="E257" s="22">
        <v>12146218</v>
      </c>
      <c r="F257" s="22">
        <v>124321</v>
      </c>
      <c r="G257" s="22">
        <v>0</v>
      </c>
      <c r="H257" s="22">
        <v>0</v>
      </c>
      <c r="I257" s="22">
        <v>0</v>
      </c>
      <c r="J257" s="22">
        <v>0</v>
      </c>
      <c r="K257" s="22">
        <v>0</v>
      </c>
      <c r="L257" s="22">
        <v>0</v>
      </c>
      <c r="M257" s="22">
        <v>0</v>
      </c>
      <c r="N257" s="22">
        <v>0</v>
      </c>
      <c r="O257" s="22">
        <v>0</v>
      </c>
      <c r="P257" s="22">
        <v>0</v>
      </c>
      <c r="Q257" s="22">
        <v>0</v>
      </c>
      <c r="R257" s="22">
        <v>12270539</v>
      </c>
    </row>
    <row r="258" spans="1:18" x14ac:dyDescent="0.35">
      <c r="A258" s="22" t="s">
        <v>114</v>
      </c>
      <c r="B258" s="22" t="s">
        <v>507</v>
      </c>
      <c r="C258" s="22" t="s">
        <v>628</v>
      </c>
      <c r="D258" s="22" t="s">
        <v>629</v>
      </c>
      <c r="E258" s="22">
        <v>3354438</v>
      </c>
      <c r="F258" s="22">
        <v>412028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3766466</v>
      </c>
    </row>
    <row r="259" spans="1:18" x14ac:dyDescent="0.35">
      <c r="A259" s="22" t="s">
        <v>114</v>
      </c>
      <c r="B259" s="22" t="s">
        <v>507</v>
      </c>
      <c r="C259" s="22" t="s">
        <v>630</v>
      </c>
      <c r="D259" s="22" t="s">
        <v>631</v>
      </c>
      <c r="E259" s="22">
        <v>4947585</v>
      </c>
      <c r="F259" s="22">
        <v>-153187</v>
      </c>
      <c r="G259" s="22">
        <v>0</v>
      </c>
      <c r="H259" s="22">
        <v>0</v>
      </c>
      <c r="I259" s="22">
        <v>0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-119854</v>
      </c>
      <c r="R259" s="22">
        <v>4674544</v>
      </c>
    </row>
    <row r="260" spans="1:18" x14ac:dyDescent="0.35">
      <c r="A260" s="22" t="s">
        <v>114</v>
      </c>
      <c r="B260" s="22" t="s">
        <v>507</v>
      </c>
      <c r="C260" s="22" t="s">
        <v>632</v>
      </c>
      <c r="D260" s="22" t="s">
        <v>633</v>
      </c>
      <c r="E260" s="22">
        <v>4308824</v>
      </c>
      <c r="F260" s="22">
        <v>-88328</v>
      </c>
      <c r="G260" s="22">
        <v>0</v>
      </c>
      <c r="H260" s="22">
        <v>0</v>
      </c>
      <c r="I260" s="22">
        <v>0</v>
      </c>
      <c r="J260" s="22">
        <v>0</v>
      </c>
      <c r="K260" s="22">
        <v>0</v>
      </c>
      <c r="L260" s="22">
        <v>0</v>
      </c>
      <c r="M260" s="22">
        <v>0</v>
      </c>
      <c r="N260" s="22">
        <v>0</v>
      </c>
      <c r="O260" s="22">
        <v>0</v>
      </c>
      <c r="P260" s="22">
        <v>0</v>
      </c>
      <c r="Q260" s="22">
        <v>48742</v>
      </c>
      <c r="R260" s="22">
        <v>4269238</v>
      </c>
    </row>
    <row r="261" spans="1:18" x14ac:dyDescent="0.35">
      <c r="A261" s="22" t="s">
        <v>114</v>
      </c>
      <c r="B261" s="22" t="s">
        <v>507</v>
      </c>
      <c r="C261" s="22" t="s">
        <v>634</v>
      </c>
      <c r="D261" s="22" t="s">
        <v>635</v>
      </c>
      <c r="E261" s="22">
        <v>3632273</v>
      </c>
      <c r="F261" s="22">
        <v>-28862</v>
      </c>
      <c r="G261" s="22">
        <v>0</v>
      </c>
      <c r="H261" s="22">
        <v>0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2">
        <v>0</v>
      </c>
      <c r="Q261" s="22">
        <v>0</v>
      </c>
      <c r="R261" s="22">
        <v>3603411</v>
      </c>
    </row>
    <row r="262" spans="1:18" x14ac:dyDescent="0.35">
      <c r="A262" s="22" t="s">
        <v>114</v>
      </c>
      <c r="B262" s="22" t="s">
        <v>507</v>
      </c>
      <c r="C262" s="22" t="s">
        <v>636</v>
      </c>
      <c r="D262" s="22" t="s">
        <v>637</v>
      </c>
      <c r="E262" s="22">
        <v>22942332</v>
      </c>
      <c r="F262" s="22">
        <v>41542</v>
      </c>
      <c r="G262" s="22">
        <v>0</v>
      </c>
      <c r="H262" s="22"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>
        <v>0</v>
      </c>
      <c r="Q262" s="22">
        <v>-6010156</v>
      </c>
      <c r="R262" s="22">
        <v>16973718</v>
      </c>
    </row>
    <row r="263" spans="1:18" x14ac:dyDescent="0.35">
      <c r="A263" s="22" t="s">
        <v>114</v>
      </c>
      <c r="B263" s="22" t="s">
        <v>507</v>
      </c>
      <c r="C263" s="22" t="s">
        <v>638</v>
      </c>
      <c r="D263" s="22" t="s">
        <v>639</v>
      </c>
      <c r="E263" s="22">
        <v>2956697</v>
      </c>
      <c r="F263" s="22">
        <v>1259218</v>
      </c>
      <c r="G263" s="22">
        <v>0</v>
      </c>
      <c r="H263" s="22">
        <v>0</v>
      </c>
      <c r="I263" s="22">
        <v>0</v>
      </c>
      <c r="J263" s="22">
        <v>0</v>
      </c>
      <c r="K263" s="22">
        <v>0</v>
      </c>
      <c r="L263" s="22">
        <v>0</v>
      </c>
      <c r="M263" s="22"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4215915</v>
      </c>
    </row>
    <row r="264" spans="1:18" x14ac:dyDescent="0.35">
      <c r="A264" s="22" t="s">
        <v>114</v>
      </c>
      <c r="B264" s="22" t="s">
        <v>507</v>
      </c>
      <c r="C264" s="22" t="s">
        <v>640</v>
      </c>
      <c r="D264" s="22" t="s">
        <v>641</v>
      </c>
      <c r="E264" s="22">
        <v>34503410</v>
      </c>
      <c r="F264" s="22">
        <v>2601327</v>
      </c>
      <c r="G264" s="22">
        <v>0</v>
      </c>
      <c r="H264" s="22"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v>0</v>
      </c>
      <c r="N264" s="22">
        <v>0</v>
      </c>
      <c r="O264" s="22">
        <v>0</v>
      </c>
      <c r="P264" s="22">
        <v>0</v>
      </c>
      <c r="Q264" s="22">
        <v>-50000</v>
      </c>
      <c r="R264" s="22">
        <v>37054737</v>
      </c>
    </row>
    <row r="265" spans="1:18" x14ac:dyDescent="0.35">
      <c r="A265" s="22" t="s">
        <v>114</v>
      </c>
      <c r="B265" s="22" t="s">
        <v>507</v>
      </c>
      <c r="C265" s="22" t="s">
        <v>642</v>
      </c>
      <c r="D265" s="22" t="s">
        <v>643</v>
      </c>
      <c r="E265" s="22">
        <v>3754854</v>
      </c>
      <c r="F265" s="22">
        <v>-50893</v>
      </c>
      <c r="G265" s="22">
        <v>0</v>
      </c>
      <c r="H265" s="22">
        <v>0</v>
      </c>
      <c r="I265" s="22">
        <v>0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0</v>
      </c>
      <c r="P265" s="22">
        <v>0</v>
      </c>
      <c r="Q265" s="22">
        <v>0</v>
      </c>
      <c r="R265" s="22">
        <v>3703961</v>
      </c>
    </row>
    <row r="266" spans="1:18" x14ac:dyDescent="0.35">
      <c r="A266" s="22" t="s">
        <v>114</v>
      </c>
      <c r="B266" s="22" t="s">
        <v>507</v>
      </c>
      <c r="C266" s="22" t="s">
        <v>644</v>
      </c>
      <c r="D266" s="22" t="s">
        <v>645</v>
      </c>
      <c r="E266" s="22">
        <v>6368182</v>
      </c>
      <c r="F266" s="22">
        <v>115787</v>
      </c>
      <c r="G266" s="22">
        <v>0</v>
      </c>
      <c r="H266" s="22"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>
        <v>0</v>
      </c>
      <c r="Q266" s="22">
        <v>0</v>
      </c>
      <c r="R266" s="22">
        <v>6483969</v>
      </c>
    </row>
    <row r="267" spans="1:18" x14ac:dyDescent="0.35">
      <c r="A267" s="22" t="s">
        <v>114</v>
      </c>
      <c r="B267" s="22" t="s">
        <v>507</v>
      </c>
      <c r="C267" s="22" t="s">
        <v>646</v>
      </c>
      <c r="D267" s="22" t="s">
        <v>647</v>
      </c>
      <c r="E267" s="22">
        <v>12295903</v>
      </c>
      <c r="F267" s="22">
        <v>441052</v>
      </c>
      <c r="G267" s="22">
        <v>0</v>
      </c>
      <c r="H267" s="22"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>
        <v>0</v>
      </c>
      <c r="Q267" s="22">
        <v>-1</v>
      </c>
      <c r="R267" s="22">
        <v>12736954</v>
      </c>
    </row>
    <row r="268" spans="1:18" x14ac:dyDescent="0.35">
      <c r="A268" s="22" t="s">
        <v>114</v>
      </c>
      <c r="B268" s="22" t="s">
        <v>507</v>
      </c>
      <c r="C268" s="22" t="s">
        <v>648</v>
      </c>
      <c r="D268" s="22" t="s">
        <v>649</v>
      </c>
      <c r="E268" s="22">
        <v>6594030</v>
      </c>
      <c r="F268" s="22">
        <v>608992</v>
      </c>
      <c r="G268" s="22">
        <v>0</v>
      </c>
      <c r="H268" s="22"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7203022</v>
      </c>
    </row>
    <row r="269" spans="1:18" x14ac:dyDescent="0.35">
      <c r="A269" s="22" t="s">
        <v>114</v>
      </c>
      <c r="B269" s="22" t="s">
        <v>507</v>
      </c>
      <c r="C269" s="22" t="s">
        <v>650</v>
      </c>
      <c r="D269" s="22" t="s">
        <v>651</v>
      </c>
      <c r="E269" s="22">
        <v>4183660</v>
      </c>
      <c r="F269" s="22">
        <v>188407</v>
      </c>
      <c r="G269" s="22">
        <v>0</v>
      </c>
      <c r="H269" s="22"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4372067</v>
      </c>
    </row>
    <row r="270" spans="1:18" x14ac:dyDescent="0.35">
      <c r="A270" s="22" t="s">
        <v>114</v>
      </c>
      <c r="B270" s="22" t="s">
        <v>507</v>
      </c>
      <c r="C270" s="22" t="s">
        <v>652</v>
      </c>
      <c r="D270" s="22" t="s">
        <v>653</v>
      </c>
      <c r="E270" s="22">
        <v>8362941</v>
      </c>
      <c r="F270" s="22">
        <v>-134377</v>
      </c>
      <c r="G270" s="22">
        <v>0</v>
      </c>
      <c r="H270" s="22">
        <v>0</v>
      </c>
      <c r="I270" s="22">
        <v>0</v>
      </c>
      <c r="J270" s="22">
        <v>0</v>
      </c>
      <c r="K270" s="22">
        <v>0</v>
      </c>
      <c r="L270" s="22">
        <v>0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8228564</v>
      </c>
    </row>
    <row r="271" spans="1:18" x14ac:dyDescent="0.35">
      <c r="A271" s="22" t="s">
        <v>114</v>
      </c>
      <c r="B271" s="22" t="s">
        <v>507</v>
      </c>
      <c r="C271" s="22" t="s">
        <v>654</v>
      </c>
      <c r="D271" s="22" t="s">
        <v>655</v>
      </c>
      <c r="E271" s="22">
        <v>9932119</v>
      </c>
      <c r="F271" s="22">
        <v>363835</v>
      </c>
      <c r="G271" s="22">
        <v>0</v>
      </c>
      <c r="H271" s="22">
        <v>0</v>
      </c>
      <c r="I271" s="22">
        <v>0</v>
      </c>
      <c r="J271" s="22">
        <v>0</v>
      </c>
      <c r="K271" s="22">
        <v>0</v>
      </c>
      <c r="L271" s="22">
        <v>0</v>
      </c>
      <c r="M271" s="22">
        <v>0</v>
      </c>
      <c r="N271" s="22">
        <v>-390000</v>
      </c>
      <c r="O271" s="22">
        <v>0</v>
      </c>
      <c r="P271" s="22">
        <v>390000</v>
      </c>
      <c r="Q271" s="22">
        <v>0</v>
      </c>
      <c r="R271" s="22">
        <v>10295954</v>
      </c>
    </row>
    <row r="272" spans="1:18" x14ac:dyDescent="0.35">
      <c r="A272" s="22" t="s">
        <v>114</v>
      </c>
      <c r="B272" s="22" t="s">
        <v>507</v>
      </c>
      <c r="C272" s="22" t="s">
        <v>656</v>
      </c>
      <c r="D272" s="22" t="s">
        <v>657</v>
      </c>
      <c r="E272" s="22">
        <v>4248677</v>
      </c>
      <c r="F272" s="22">
        <v>-4313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22">
        <v>0</v>
      </c>
      <c r="Q272" s="22">
        <v>0</v>
      </c>
      <c r="R272" s="22">
        <v>4244364</v>
      </c>
    </row>
    <row r="273" spans="1:18" x14ac:dyDescent="0.35">
      <c r="A273" s="22" t="s">
        <v>114</v>
      </c>
      <c r="B273" s="22" t="s">
        <v>507</v>
      </c>
      <c r="C273" s="22" t="s">
        <v>658</v>
      </c>
      <c r="D273" s="22" t="s">
        <v>659</v>
      </c>
      <c r="E273" s="22">
        <v>3231038</v>
      </c>
      <c r="F273" s="22">
        <v>540244</v>
      </c>
      <c r="G273" s="22">
        <v>0</v>
      </c>
      <c r="H273" s="22"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0</v>
      </c>
      <c r="P273" s="22">
        <v>0</v>
      </c>
      <c r="Q273" s="22">
        <v>0</v>
      </c>
      <c r="R273" s="22">
        <v>3771282</v>
      </c>
    </row>
    <row r="274" spans="1:18" x14ac:dyDescent="0.35">
      <c r="A274" s="22" t="s">
        <v>114</v>
      </c>
      <c r="B274" s="22" t="s">
        <v>507</v>
      </c>
      <c r="C274" s="22" t="s">
        <v>660</v>
      </c>
      <c r="D274" s="22" t="s">
        <v>661</v>
      </c>
      <c r="E274" s="22">
        <v>11511778</v>
      </c>
      <c r="F274" s="22">
        <v>308920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11820698</v>
      </c>
    </row>
    <row r="275" spans="1:18" x14ac:dyDescent="0.35">
      <c r="A275" s="22" t="s">
        <v>114</v>
      </c>
      <c r="B275" s="22" t="s">
        <v>507</v>
      </c>
      <c r="C275" s="22" t="s">
        <v>662</v>
      </c>
      <c r="D275" s="22" t="s">
        <v>663</v>
      </c>
      <c r="E275" s="22">
        <v>4826107</v>
      </c>
      <c r="F275" s="22">
        <v>135144</v>
      </c>
      <c r="G275" s="22">
        <v>0</v>
      </c>
      <c r="H275" s="22">
        <v>0</v>
      </c>
      <c r="I275" s="22">
        <v>0</v>
      </c>
      <c r="J275" s="22">
        <v>0</v>
      </c>
      <c r="K275" s="22">
        <v>0</v>
      </c>
      <c r="L275" s="22">
        <v>0</v>
      </c>
      <c r="M275" s="22">
        <v>0</v>
      </c>
      <c r="N275" s="22">
        <v>0</v>
      </c>
      <c r="O275" s="22">
        <v>0</v>
      </c>
      <c r="P275" s="22">
        <v>0</v>
      </c>
      <c r="Q275" s="22">
        <v>0</v>
      </c>
      <c r="R275" s="22">
        <v>4961251</v>
      </c>
    </row>
    <row r="276" spans="1:18" x14ac:dyDescent="0.35">
      <c r="A276" s="22" t="s">
        <v>114</v>
      </c>
      <c r="B276" s="22" t="s">
        <v>507</v>
      </c>
      <c r="C276" s="22" t="s">
        <v>664</v>
      </c>
      <c r="D276" s="22" t="s">
        <v>665</v>
      </c>
      <c r="E276" s="22">
        <v>2134678</v>
      </c>
      <c r="F276" s="22">
        <v>-68169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22">
        <v>0</v>
      </c>
      <c r="Q276" s="22">
        <v>0</v>
      </c>
      <c r="R276" s="22">
        <v>2066509</v>
      </c>
    </row>
    <row r="277" spans="1:18" x14ac:dyDescent="0.35">
      <c r="A277" s="22" t="s">
        <v>114</v>
      </c>
      <c r="B277" s="22" t="s">
        <v>507</v>
      </c>
      <c r="C277" s="22" t="s">
        <v>666</v>
      </c>
      <c r="D277" s="22" t="s">
        <v>667</v>
      </c>
      <c r="E277" s="22">
        <v>17646037</v>
      </c>
      <c r="F277" s="22">
        <v>76793</v>
      </c>
      <c r="G277" s="22">
        <v>0</v>
      </c>
      <c r="H277" s="22">
        <v>0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17722830</v>
      </c>
    </row>
    <row r="278" spans="1:18" x14ac:dyDescent="0.35">
      <c r="A278" s="22" t="s">
        <v>114</v>
      </c>
      <c r="B278" s="22" t="s">
        <v>507</v>
      </c>
      <c r="C278" s="22" t="s">
        <v>668</v>
      </c>
      <c r="D278" s="22" t="s">
        <v>669</v>
      </c>
      <c r="E278" s="22">
        <v>3204178</v>
      </c>
      <c r="F278" s="22">
        <v>134271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3338449</v>
      </c>
    </row>
    <row r="279" spans="1:18" x14ac:dyDescent="0.35">
      <c r="A279" s="22" t="s">
        <v>114</v>
      </c>
      <c r="B279" s="22" t="s">
        <v>670</v>
      </c>
      <c r="C279" s="22" t="s">
        <v>671</v>
      </c>
      <c r="D279" s="22" t="s">
        <v>672</v>
      </c>
      <c r="E279" s="22">
        <v>3754417</v>
      </c>
      <c r="F279" s="22">
        <v>34811</v>
      </c>
      <c r="G279" s="22">
        <v>0</v>
      </c>
      <c r="H279" s="22"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3789228</v>
      </c>
    </row>
    <row r="280" spans="1:18" x14ac:dyDescent="0.35">
      <c r="A280" s="22" t="s">
        <v>114</v>
      </c>
      <c r="B280" s="22" t="s">
        <v>670</v>
      </c>
      <c r="C280" s="22" t="s">
        <v>673</v>
      </c>
      <c r="D280" s="22" t="s">
        <v>674</v>
      </c>
      <c r="E280" s="22">
        <v>712404</v>
      </c>
      <c r="F280" s="22">
        <v>132253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844657</v>
      </c>
    </row>
    <row r="281" spans="1:18" x14ac:dyDescent="0.35">
      <c r="A281" s="22" t="s">
        <v>114</v>
      </c>
      <c r="B281" s="22" t="s">
        <v>670</v>
      </c>
      <c r="C281" s="22" t="s">
        <v>675</v>
      </c>
      <c r="D281" s="22" t="s">
        <v>676</v>
      </c>
      <c r="E281" s="22">
        <v>1394256</v>
      </c>
      <c r="F281" s="22">
        <v>58335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1452591</v>
      </c>
    </row>
    <row r="282" spans="1:18" x14ac:dyDescent="0.35">
      <c r="A282" s="22" t="s">
        <v>114</v>
      </c>
      <c r="B282" s="22" t="s">
        <v>670</v>
      </c>
      <c r="C282" s="22" t="s">
        <v>677</v>
      </c>
      <c r="D282" s="22" t="s">
        <v>678</v>
      </c>
      <c r="E282" s="22">
        <v>3005470</v>
      </c>
      <c r="F282" s="22">
        <v>228998</v>
      </c>
      <c r="G282" s="22">
        <v>0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3234468</v>
      </c>
    </row>
    <row r="283" spans="1:18" x14ac:dyDescent="0.35">
      <c r="A283" s="22" t="s">
        <v>114</v>
      </c>
      <c r="B283" s="22" t="s">
        <v>670</v>
      </c>
      <c r="C283" s="22" t="s">
        <v>679</v>
      </c>
      <c r="D283" s="22" t="s">
        <v>680</v>
      </c>
      <c r="E283" s="22">
        <v>1418951</v>
      </c>
      <c r="F283" s="22">
        <v>142561</v>
      </c>
      <c r="G283" s="22">
        <v>0</v>
      </c>
      <c r="H283" s="22"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1561512</v>
      </c>
    </row>
    <row r="284" spans="1:18" x14ac:dyDescent="0.35">
      <c r="A284" s="22" t="s">
        <v>114</v>
      </c>
      <c r="B284" s="22" t="s">
        <v>670</v>
      </c>
      <c r="C284" s="22" t="s">
        <v>681</v>
      </c>
      <c r="D284" s="22" t="s">
        <v>682</v>
      </c>
      <c r="E284" s="22">
        <v>368471</v>
      </c>
      <c r="F284" s="22">
        <v>-1792</v>
      </c>
      <c r="G284" s="22">
        <v>0</v>
      </c>
      <c r="H284" s="22"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366679</v>
      </c>
    </row>
    <row r="285" spans="1:18" x14ac:dyDescent="0.35">
      <c r="A285" s="22" t="s">
        <v>114</v>
      </c>
      <c r="B285" s="22" t="s">
        <v>670</v>
      </c>
      <c r="C285" s="22" t="s">
        <v>683</v>
      </c>
      <c r="D285" s="22" t="s">
        <v>684</v>
      </c>
      <c r="E285" s="22">
        <v>493799</v>
      </c>
      <c r="F285" s="22">
        <v>54425</v>
      </c>
      <c r="G285" s="22">
        <v>0</v>
      </c>
      <c r="H285" s="22"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548224</v>
      </c>
    </row>
    <row r="286" spans="1:18" x14ac:dyDescent="0.35">
      <c r="A286" s="22" t="s">
        <v>114</v>
      </c>
      <c r="B286" s="22" t="s">
        <v>670</v>
      </c>
      <c r="C286" s="22" t="s">
        <v>685</v>
      </c>
      <c r="D286" s="22" t="s">
        <v>686</v>
      </c>
      <c r="E286" s="22">
        <v>554387</v>
      </c>
      <c r="F286" s="22">
        <v>-3263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2</v>
      </c>
      <c r="R286" s="22">
        <v>551126</v>
      </c>
    </row>
    <row r="287" spans="1:18" x14ac:dyDescent="0.35">
      <c r="A287" s="22" t="s">
        <v>114</v>
      </c>
      <c r="B287" s="22" t="s">
        <v>670</v>
      </c>
      <c r="C287" s="22" t="s">
        <v>687</v>
      </c>
      <c r="D287" s="22" t="s">
        <v>688</v>
      </c>
      <c r="E287" s="22">
        <v>7303216</v>
      </c>
      <c r="F287" s="22">
        <v>281346</v>
      </c>
      <c r="G287" s="22">
        <v>0</v>
      </c>
      <c r="H287" s="22"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7584562</v>
      </c>
    </row>
    <row r="288" spans="1:18" x14ac:dyDescent="0.35">
      <c r="A288" s="22" t="s">
        <v>114</v>
      </c>
      <c r="B288" s="22" t="s">
        <v>670</v>
      </c>
      <c r="C288" s="22" t="s">
        <v>689</v>
      </c>
      <c r="D288" s="22" t="s">
        <v>690</v>
      </c>
      <c r="E288" s="22">
        <v>1175678</v>
      </c>
      <c r="F288" s="22">
        <v>-41092</v>
      </c>
      <c r="G288" s="22">
        <v>0</v>
      </c>
      <c r="H288" s="22"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1134586</v>
      </c>
    </row>
    <row r="289" spans="1:18" x14ac:dyDescent="0.35">
      <c r="A289" s="22" t="s">
        <v>114</v>
      </c>
      <c r="B289" s="22" t="s">
        <v>670</v>
      </c>
      <c r="C289" s="22" t="s">
        <v>691</v>
      </c>
      <c r="D289" s="22" t="s">
        <v>692</v>
      </c>
      <c r="E289" s="22">
        <v>5361526</v>
      </c>
      <c r="F289" s="22">
        <v>539413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5900939</v>
      </c>
    </row>
    <row r="290" spans="1:18" x14ac:dyDescent="0.35">
      <c r="A290" s="22" t="s">
        <v>114</v>
      </c>
      <c r="B290" s="22" t="s">
        <v>670</v>
      </c>
      <c r="C290" s="22" t="s">
        <v>693</v>
      </c>
      <c r="D290" s="22" t="s">
        <v>694</v>
      </c>
      <c r="E290" s="22">
        <v>8294436</v>
      </c>
      <c r="F290" s="22">
        <v>-50902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8243534</v>
      </c>
    </row>
    <row r="291" spans="1:18" x14ac:dyDescent="0.35">
      <c r="A291" s="22" t="s">
        <v>114</v>
      </c>
      <c r="B291" s="22" t="s">
        <v>670</v>
      </c>
      <c r="C291" s="22" t="s">
        <v>695</v>
      </c>
      <c r="D291" s="22" t="s">
        <v>696</v>
      </c>
      <c r="E291" s="22">
        <v>3061156</v>
      </c>
      <c r="F291" s="22">
        <v>248451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>
        <v>0</v>
      </c>
      <c r="Q291" s="22">
        <v>0</v>
      </c>
      <c r="R291" s="22">
        <v>3309607</v>
      </c>
    </row>
    <row r="292" spans="1:18" x14ac:dyDescent="0.35">
      <c r="A292" s="22" t="s">
        <v>114</v>
      </c>
      <c r="B292" s="22" t="s">
        <v>670</v>
      </c>
      <c r="C292" s="22" t="s">
        <v>697</v>
      </c>
      <c r="D292" s="22" t="s">
        <v>698</v>
      </c>
      <c r="E292" s="22">
        <v>1068371</v>
      </c>
      <c r="F292" s="22">
        <v>272695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1341066</v>
      </c>
    </row>
    <row r="293" spans="1:18" x14ac:dyDescent="0.35">
      <c r="A293" s="22" t="s">
        <v>114</v>
      </c>
      <c r="B293" s="22" t="s">
        <v>670</v>
      </c>
      <c r="C293" s="22" t="s">
        <v>699</v>
      </c>
      <c r="D293" s="22" t="s">
        <v>700</v>
      </c>
      <c r="E293" s="22">
        <v>1222815</v>
      </c>
      <c r="F293" s="22">
        <v>-14137</v>
      </c>
      <c r="G293" s="22">
        <v>0</v>
      </c>
      <c r="H293" s="22"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1208678</v>
      </c>
    </row>
    <row r="294" spans="1:18" x14ac:dyDescent="0.35">
      <c r="A294" s="22" t="s">
        <v>114</v>
      </c>
      <c r="B294" s="22" t="s">
        <v>670</v>
      </c>
      <c r="C294" s="22" t="s">
        <v>701</v>
      </c>
      <c r="D294" s="22" t="s">
        <v>702</v>
      </c>
      <c r="E294" s="22">
        <v>1933912</v>
      </c>
      <c r="F294" s="22">
        <v>-37228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1896684</v>
      </c>
    </row>
    <row r="295" spans="1:18" x14ac:dyDescent="0.35">
      <c r="A295" s="22" t="s">
        <v>114</v>
      </c>
      <c r="B295" s="22" t="s">
        <v>670</v>
      </c>
      <c r="C295" s="22" t="s">
        <v>703</v>
      </c>
      <c r="D295" s="22" t="s">
        <v>704</v>
      </c>
      <c r="E295" s="22">
        <v>800597</v>
      </c>
      <c r="F295" s="22">
        <v>-24060</v>
      </c>
      <c r="G295" s="22">
        <v>0</v>
      </c>
      <c r="H295" s="22"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776537</v>
      </c>
    </row>
    <row r="296" spans="1:18" x14ac:dyDescent="0.35">
      <c r="A296" s="22" t="s">
        <v>114</v>
      </c>
      <c r="B296" s="22" t="s">
        <v>670</v>
      </c>
      <c r="C296" s="22" t="s">
        <v>705</v>
      </c>
      <c r="D296" s="22" t="s">
        <v>706</v>
      </c>
      <c r="E296" s="22">
        <v>1077697</v>
      </c>
      <c r="F296" s="22">
        <v>51025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1128722</v>
      </c>
    </row>
    <row r="297" spans="1:18" x14ac:dyDescent="0.35">
      <c r="A297" s="22" t="s">
        <v>114</v>
      </c>
      <c r="B297" s="22" t="s">
        <v>670</v>
      </c>
      <c r="C297" s="22" t="s">
        <v>707</v>
      </c>
      <c r="D297" s="22" t="s">
        <v>708</v>
      </c>
      <c r="E297" s="22">
        <v>3002543</v>
      </c>
      <c r="F297" s="22">
        <v>655579</v>
      </c>
      <c r="G297" s="22">
        <v>0</v>
      </c>
      <c r="H297" s="22"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3658122</v>
      </c>
    </row>
    <row r="298" spans="1:18" x14ac:dyDescent="0.35">
      <c r="A298" s="22" t="s">
        <v>114</v>
      </c>
      <c r="B298" s="22" t="s">
        <v>670</v>
      </c>
      <c r="C298" s="22" t="s">
        <v>709</v>
      </c>
      <c r="D298" s="22" t="s">
        <v>710</v>
      </c>
      <c r="E298" s="22">
        <v>956814</v>
      </c>
      <c r="F298" s="22">
        <v>45893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1002707</v>
      </c>
    </row>
    <row r="299" spans="1:18" x14ac:dyDescent="0.35">
      <c r="A299" s="22" t="s">
        <v>114</v>
      </c>
      <c r="B299" s="22" t="s">
        <v>670</v>
      </c>
      <c r="C299" s="22" t="s">
        <v>711</v>
      </c>
      <c r="D299" s="22" t="s">
        <v>712</v>
      </c>
      <c r="E299" s="22">
        <v>1533976</v>
      </c>
      <c r="F299" s="22">
        <v>-4162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1529814</v>
      </c>
    </row>
    <row r="300" spans="1:18" x14ac:dyDescent="0.35">
      <c r="A300" s="22" t="s">
        <v>114</v>
      </c>
      <c r="B300" s="22" t="s">
        <v>670</v>
      </c>
      <c r="C300" s="22" t="s">
        <v>713</v>
      </c>
      <c r="D300" s="22" t="s">
        <v>714</v>
      </c>
      <c r="E300" s="22">
        <v>1107191</v>
      </c>
      <c r="F300" s="22">
        <v>7275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1114466</v>
      </c>
    </row>
    <row r="301" spans="1:18" x14ac:dyDescent="0.35">
      <c r="A301" s="22" t="s">
        <v>114</v>
      </c>
      <c r="B301" s="22" t="s">
        <v>670</v>
      </c>
      <c r="C301" s="22" t="s">
        <v>715</v>
      </c>
      <c r="D301" s="22" t="s">
        <v>716</v>
      </c>
      <c r="E301" s="22">
        <v>7284173</v>
      </c>
      <c r="F301" s="22">
        <v>-41990</v>
      </c>
      <c r="G301" s="22">
        <v>0</v>
      </c>
      <c r="H301" s="22"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0</v>
      </c>
      <c r="P301" s="22">
        <v>0</v>
      </c>
      <c r="Q301" s="22">
        <v>0</v>
      </c>
      <c r="R301" s="22">
        <v>7242183</v>
      </c>
    </row>
    <row r="302" spans="1:18" x14ac:dyDescent="0.35">
      <c r="A302" s="22" t="s">
        <v>114</v>
      </c>
      <c r="B302" s="22" t="s">
        <v>670</v>
      </c>
      <c r="C302" s="22" t="s">
        <v>717</v>
      </c>
      <c r="D302" s="22" t="s">
        <v>718</v>
      </c>
      <c r="E302" s="22">
        <v>1815854</v>
      </c>
      <c r="F302" s="22">
        <v>42933</v>
      </c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56844</v>
      </c>
      <c r="R302" s="22">
        <v>1915631</v>
      </c>
    </row>
    <row r="303" spans="1:18" x14ac:dyDescent="0.35">
      <c r="A303" s="22" t="s">
        <v>114</v>
      </c>
      <c r="B303" s="22" t="s">
        <v>670</v>
      </c>
      <c r="C303" s="22" t="s">
        <v>719</v>
      </c>
      <c r="D303" s="22" t="s">
        <v>720</v>
      </c>
      <c r="E303" s="22">
        <v>1140904</v>
      </c>
      <c r="F303" s="22">
        <v>82772</v>
      </c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1223676</v>
      </c>
    </row>
    <row r="304" spans="1:18" x14ac:dyDescent="0.35">
      <c r="A304" s="22" t="s">
        <v>114</v>
      </c>
      <c r="B304" s="22" t="s">
        <v>670</v>
      </c>
      <c r="C304" s="22" t="s">
        <v>721</v>
      </c>
      <c r="D304" s="22" t="s">
        <v>722</v>
      </c>
      <c r="E304" s="22">
        <v>5227167</v>
      </c>
      <c r="F304" s="22">
        <v>-21231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5205936</v>
      </c>
    </row>
    <row r="305" spans="1:18" x14ac:dyDescent="0.35">
      <c r="A305" s="22" t="s">
        <v>114</v>
      </c>
      <c r="B305" s="22" t="s">
        <v>670</v>
      </c>
      <c r="C305" s="22" t="s">
        <v>723</v>
      </c>
      <c r="D305" s="22" t="s">
        <v>724</v>
      </c>
      <c r="E305" s="22">
        <v>4849537</v>
      </c>
      <c r="F305" s="22">
        <v>33469</v>
      </c>
      <c r="G305" s="22">
        <v>0</v>
      </c>
      <c r="H305" s="22"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4883006</v>
      </c>
    </row>
    <row r="306" spans="1:18" x14ac:dyDescent="0.35">
      <c r="A306" s="22" t="s">
        <v>114</v>
      </c>
      <c r="B306" s="22" t="s">
        <v>670</v>
      </c>
      <c r="C306" s="22" t="s">
        <v>725</v>
      </c>
      <c r="D306" s="22" t="s">
        <v>726</v>
      </c>
      <c r="E306" s="22">
        <v>3451870</v>
      </c>
      <c r="F306" s="22">
        <v>154445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3606315</v>
      </c>
    </row>
    <row r="307" spans="1:18" x14ac:dyDescent="0.35">
      <c r="A307" s="22" t="s">
        <v>114</v>
      </c>
      <c r="B307" s="22" t="s">
        <v>670</v>
      </c>
      <c r="C307" s="22" t="s">
        <v>727</v>
      </c>
      <c r="D307" s="22" t="s">
        <v>728</v>
      </c>
      <c r="E307" s="22">
        <v>1169944</v>
      </c>
      <c r="F307" s="22">
        <v>306279</v>
      </c>
      <c r="G307" s="22">
        <v>0</v>
      </c>
      <c r="H307" s="22"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1476223</v>
      </c>
    </row>
    <row r="308" spans="1:18" x14ac:dyDescent="0.35">
      <c r="A308" s="22" t="s">
        <v>114</v>
      </c>
      <c r="B308" s="22" t="s">
        <v>670</v>
      </c>
      <c r="C308" s="22" t="s">
        <v>729</v>
      </c>
      <c r="D308" s="22" t="s">
        <v>730</v>
      </c>
      <c r="E308" s="22">
        <v>259954</v>
      </c>
      <c r="F308" s="22">
        <v>1697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1</v>
      </c>
      <c r="R308" s="22">
        <v>261652</v>
      </c>
    </row>
    <row r="309" spans="1:18" x14ac:dyDescent="0.35">
      <c r="A309" s="22" t="s">
        <v>114</v>
      </c>
      <c r="B309" s="22" t="s">
        <v>670</v>
      </c>
      <c r="C309" s="22" t="s">
        <v>731</v>
      </c>
      <c r="D309" s="22" t="s">
        <v>732</v>
      </c>
      <c r="E309" s="22">
        <v>10504134</v>
      </c>
      <c r="F309" s="22">
        <v>929571</v>
      </c>
      <c r="G309" s="22">
        <v>0</v>
      </c>
      <c r="H309" s="22"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11433705</v>
      </c>
    </row>
    <row r="310" spans="1:18" x14ac:dyDescent="0.35">
      <c r="A310" s="22" t="s">
        <v>114</v>
      </c>
      <c r="B310" s="22" t="s">
        <v>670</v>
      </c>
      <c r="C310" s="22" t="s">
        <v>733</v>
      </c>
      <c r="D310" s="22" t="s">
        <v>734</v>
      </c>
      <c r="E310" s="22">
        <v>1458592</v>
      </c>
      <c r="F310" s="22">
        <v>111006</v>
      </c>
      <c r="G310" s="22">
        <v>0</v>
      </c>
      <c r="H310" s="22"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1569598</v>
      </c>
    </row>
    <row r="311" spans="1:18" x14ac:dyDescent="0.35">
      <c r="A311" s="22" t="s">
        <v>114</v>
      </c>
      <c r="B311" s="22" t="s">
        <v>670</v>
      </c>
      <c r="C311" s="22" t="s">
        <v>735</v>
      </c>
      <c r="D311" s="22" t="s">
        <v>736</v>
      </c>
      <c r="E311" s="22">
        <v>3684470</v>
      </c>
      <c r="F311" s="22">
        <v>437589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4122059</v>
      </c>
    </row>
    <row r="312" spans="1:18" x14ac:dyDescent="0.35">
      <c r="A312" s="22" t="s">
        <v>114</v>
      </c>
      <c r="B312" s="22" t="s">
        <v>670</v>
      </c>
      <c r="C312" s="22" t="s">
        <v>737</v>
      </c>
      <c r="D312" s="22" t="s">
        <v>738</v>
      </c>
      <c r="E312" s="22">
        <v>3204713</v>
      </c>
      <c r="F312" s="22">
        <v>-34984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3163536</v>
      </c>
    </row>
    <row r="313" spans="1:18" x14ac:dyDescent="0.35">
      <c r="A313" s="22" t="s">
        <v>114</v>
      </c>
      <c r="B313" s="22" t="s">
        <v>670</v>
      </c>
      <c r="C313" s="22" t="s">
        <v>739</v>
      </c>
      <c r="D313" s="22" t="s">
        <v>740</v>
      </c>
      <c r="E313" s="22">
        <v>2654352</v>
      </c>
      <c r="F313" s="22">
        <v>32124</v>
      </c>
      <c r="G313" s="22">
        <v>0</v>
      </c>
      <c r="H313" s="22">
        <v>0</v>
      </c>
      <c r="I313" s="22">
        <v>0</v>
      </c>
      <c r="J313" s="22">
        <v>0</v>
      </c>
      <c r="K313" s="22">
        <v>0</v>
      </c>
      <c r="L313" s="22">
        <v>0</v>
      </c>
      <c r="M313" s="22">
        <v>0</v>
      </c>
      <c r="N313" s="22">
        <v>-957015</v>
      </c>
      <c r="O313" s="22">
        <v>0</v>
      </c>
      <c r="P313" s="22">
        <v>957015</v>
      </c>
      <c r="Q313" s="22">
        <v>0</v>
      </c>
      <c r="R313" s="22">
        <v>2686476</v>
      </c>
    </row>
    <row r="314" spans="1:18" x14ac:dyDescent="0.35">
      <c r="A314" s="22" t="s">
        <v>114</v>
      </c>
      <c r="B314" s="22" t="s">
        <v>670</v>
      </c>
      <c r="C314" s="22" t="s">
        <v>741</v>
      </c>
      <c r="D314" s="22" t="s">
        <v>742</v>
      </c>
      <c r="E314" s="22">
        <v>2499638</v>
      </c>
      <c r="F314" s="22">
        <v>126617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2626255</v>
      </c>
    </row>
    <row r="315" spans="1:18" x14ac:dyDescent="0.35">
      <c r="A315" s="22" t="s">
        <v>114</v>
      </c>
      <c r="B315" s="22" t="s">
        <v>670</v>
      </c>
      <c r="C315" s="22" t="s">
        <v>743</v>
      </c>
      <c r="D315" s="22" t="s">
        <v>744</v>
      </c>
      <c r="E315" s="22">
        <v>2183276</v>
      </c>
      <c r="F315" s="22">
        <v>80652</v>
      </c>
      <c r="G315" s="22">
        <v>0</v>
      </c>
      <c r="H315" s="22"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2263928</v>
      </c>
    </row>
    <row r="316" spans="1:18" x14ac:dyDescent="0.35">
      <c r="A316" s="22" t="s">
        <v>114</v>
      </c>
      <c r="B316" s="22" t="s">
        <v>670</v>
      </c>
      <c r="C316" s="22" t="s">
        <v>745</v>
      </c>
      <c r="D316" s="22" t="s">
        <v>746</v>
      </c>
      <c r="E316" s="22">
        <v>1586489</v>
      </c>
      <c r="F316" s="22">
        <v>39386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1625875</v>
      </c>
    </row>
    <row r="317" spans="1:18" x14ac:dyDescent="0.35">
      <c r="A317" s="22" t="s">
        <v>114</v>
      </c>
      <c r="B317" s="22" t="s">
        <v>670</v>
      </c>
      <c r="C317" s="22" t="s">
        <v>747</v>
      </c>
      <c r="D317" s="22" t="s">
        <v>748</v>
      </c>
      <c r="E317" s="22">
        <v>968481</v>
      </c>
      <c r="F317" s="22">
        <v>15628</v>
      </c>
      <c r="G317" s="22">
        <v>0</v>
      </c>
      <c r="H317" s="22"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984109</v>
      </c>
    </row>
    <row r="318" spans="1:18" x14ac:dyDescent="0.35">
      <c r="A318" s="22" t="s">
        <v>114</v>
      </c>
      <c r="B318" s="22" t="s">
        <v>670</v>
      </c>
      <c r="C318" s="22" t="s">
        <v>749</v>
      </c>
      <c r="D318" s="22" t="s">
        <v>750</v>
      </c>
      <c r="E318" s="22">
        <v>2139117</v>
      </c>
      <c r="F318" s="22">
        <v>41683</v>
      </c>
      <c r="G318" s="22">
        <v>0</v>
      </c>
      <c r="H318" s="22">
        <v>0</v>
      </c>
      <c r="I318" s="22">
        <v>0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2180800</v>
      </c>
    </row>
    <row r="319" spans="1:18" x14ac:dyDescent="0.35">
      <c r="A319" s="22" t="s">
        <v>114</v>
      </c>
      <c r="B319" s="22" t="s">
        <v>670</v>
      </c>
      <c r="C319" s="22" t="s">
        <v>751</v>
      </c>
      <c r="D319" s="22" t="s">
        <v>752</v>
      </c>
      <c r="E319" s="22">
        <v>1822629</v>
      </c>
      <c r="F319" s="22">
        <v>-12447</v>
      </c>
      <c r="G319" s="22">
        <v>0</v>
      </c>
      <c r="H319" s="22"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1810182</v>
      </c>
    </row>
    <row r="320" spans="1:18" x14ac:dyDescent="0.35">
      <c r="A320" s="22" t="s">
        <v>114</v>
      </c>
      <c r="B320" s="22" t="s">
        <v>670</v>
      </c>
      <c r="C320" s="22" t="s">
        <v>753</v>
      </c>
      <c r="D320" s="22" t="s">
        <v>754</v>
      </c>
      <c r="E320" s="22">
        <v>1412802</v>
      </c>
      <c r="F320" s="22">
        <v>-136984</v>
      </c>
      <c r="G320" s="22">
        <v>0</v>
      </c>
      <c r="H320" s="22">
        <v>0</v>
      </c>
      <c r="I320" s="22">
        <v>0</v>
      </c>
      <c r="J320" s="22">
        <v>0</v>
      </c>
      <c r="K320" s="22">
        <v>0</v>
      </c>
      <c r="L320" s="22">
        <v>0</v>
      </c>
      <c r="M320" s="22"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1275818</v>
      </c>
    </row>
    <row r="321" spans="1:18" x14ac:dyDescent="0.35">
      <c r="A321" s="22" t="s">
        <v>114</v>
      </c>
      <c r="B321" s="22" t="s">
        <v>670</v>
      </c>
      <c r="C321" s="22" t="s">
        <v>755</v>
      </c>
      <c r="D321" s="22" t="s">
        <v>756</v>
      </c>
      <c r="E321" s="22">
        <v>882446</v>
      </c>
      <c r="F321" s="22">
        <v>259546</v>
      </c>
      <c r="G321" s="22">
        <v>0</v>
      </c>
      <c r="H321" s="22"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1141992</v>
      </c>
    </row>
    <row r="322" spans="1:18" x14ac:dyDescent="0.35">
      <c r="A322" s="22" t="s">
        <v>114</v>
      </c>
      <c r="B322" s="22" t="s">
        <v>670</v>
      </c>
      <c r="C322" s="22" t="s">
        <v>757</v>
      </c>
      <c r="D322" s="22" t="s">
        <v>758</v>
      </c>
      <c r="E322" s="22">
        <v>1164170</v>
      </c>
      <c r="F322" s="22">
        <v>142414</v>
      </c>
      <c r="G322" s="22">
        <v>0</v>
      </c>
      <c r="H322" s="22"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1306584</v>
      </c>
    </row>
    <row r="323" spans="1:18" x14ac:dyDescent="0.35">
      <c r="A323" s="22" t="s">
        <v>114</v>
      </c>
      <c r="B323" s="22" t="s">
        <v>670</v>
      </c>
      <c r="C323" s="22" t="s">
        <v>759</v>
      </c>
      <c r="D323" s="22" t="s">
        <v>760</v>
      </c>
      <c r="E323" s="22">
        <v>2244769</v>
      </c>
      <c r="F323" s="22">
        <v>-18761</v>
      </c>
      <c r="G323" s="22">
        <v>0</v>
      </c>
      <c r="H323" s="22"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2226008</v>
      </c>
    </row>
    <row r="324" spans="1:18" x14ac:dyDescent="0.35">
      <c r="A324" s="22" t="s">
        <v>114</v>
      </c>
      <c r="B324" s="22" t="s">
        <v>670</v>
      </c>
      <c r="C324" s="22" t="s">
        <v>761</v>
      </c>
      <c r="D324" s="22" t="s">
        <v>762</v>
      </c>
      <c r="E324" s="22">
        <v>975254</v>
      </c>
      <c r="F324" s="22">
        <v>3306</v>
      </c>
      <c r="G324" s="22">
        <v>0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978560</v>
      </c>
    </row>
    <row r="325" spans="1:18" x14ac:dyDescent="0.35">
      <c r="A325" s="22" t="s">
        <v>114</v>
      </c>
      <c r="B325" s="22" t="s">
        <v>670</v>
      </c>
      <c r="C325" s="22" t="s">
        <v>763</v>
      </c>
      <c r="D325" s="22" t="s">
        <v>764</v>
      </c>
      <c r="E325" s="22">
        <v>410080</v>
      </c>
      <c r="F325" s="22">
        <v>-9358</v>
      </c>
      <c r="G325" s="22">
        <v>0</v>
      </c>
      <c r="H325" s="22">
        <v>0</v>
      </c>
      <c r="I325" s="22">
        <v>0</v>
      </c>
      <c r="J325" s="22">
        <v>0</v>
      </c>
      <c r="K325" s="22">
        <v>0</v>
      </c>
      <c r="L325" s="22">
        <v>0</v>
      </c>
      <c r="M325" s="22"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400722</v>
      </c>
    </row>
    <row r="326" spans="1:18" x14ac:dyDescent="0.35">
      <c r="A326" s="22" t="s">
        <v>114</v>
      </c>
      <c r="B326" s="22" t="s">
        <v>670</v>
      </c>
      <c r="C326" s="22" t="s">
        <v>765</v>
      </c>
      <c r="D326" s="22" t="s">
        <v>766</v>
      </c>
      <c r="E326" s="22">
        <v>2630442</v>
      </c>
      <c r="F326" s="22">
        <v>-8481</v>
      </c>
      <c r="G326" s="22">
        <v>0</v>
      </c>
      <c r="H326" s="22"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2621961</v>
      </c>
    </row>
    <row r="327" spans="1:18" x14ac:dyDescent="0.35">
      <c r="A327" s="22" t="s">
        <v>114</v>
      </c>
      <c r="B327" s="22" t="s">
        <v>670</v>
      </c>
      <c r="C327" s="22" t="s">
        <v>767</v>
      </c>
      <c r="D327" s="22" t="s">
        <v>768</v>
      </c>
      <c r="E327" s="22">
        <v>1389475</v>
      </c>
      <c r="F327" s="22">
        <v>183856</v>
      </c>
      <c r="G327" s="22">
        <v>0</v>
      </c>
      <c r="H327" s="22"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1573331</v>
      </c>
    </row>
    <row r="328" spans="1:18" x14ac:dyDescent="0.35">
      <c r="A328" s="22" t="s">
        <v>114</v>
      </c>
      <c r="B328" s="22" t="s">
        <v>670</v>
      </c>
      <c r="C328" s="22" t="s">
        <v>769</v>
      </c>
      <c r="D328" s="22" t="s">
        <v>770</v>
      </c>
      <c r="E328" s="22">
        <v>1398122</v>
      </c>
      <c r="F328" s="22">
        <v>151860</v>
      </c>
      <c r="G328" s="22">
        <v>0</v>
      </c>
      <c r="H328" s="22">
        <v>0</v>
      </c>
      <c r="I328" s="22">
        <v>0</v>
      </c>
      <c r="J328" s="22">
        <v>0</v>
      </c>
      <c r="K328" s="22">
        <v>0</v>
      </c>
      <c r="L328" s="22">
        <v>0</v>
      </c>
      <c r="M328" s="22">
        <v>0</v>
      </c>
      <c r="N328" s="22">
        <v>0</v>
      </c>
      <c r="O328" s="22">
        <v>0</v>
      </c>
      <c r="P328" s="22">
        <v>0</v>
      </c>
      <c r="Q328" s="22">
        <v>0</v>
      </c>
      <c r="R328" s="22">
        <v>1549982</v>
      </c>
    </row>
    <row r="329" spans="1:18" x14ac:dyDescent="0.35">
      <c r="A329" s="22" t="s">
        <v>114</v>
      </c>
      <c r="B329" s="22" t="s">
        <v>670</v>
      </c>
      <c r="C329" s="22" t="s">
        <v>771</v>
      </c>
      <c r="D329" s="22" t="s">
        <v>772</v>
      </c>
      <c r="E329" s="22">
        <v>1068381</v>
      </c>
      <c r="F329" s="22">
        <v>29100</v>
      </c>
      <c r="G329" s="22">
        <v>0</v>
      </c>
      <c r="H329" s="22">
        <v>0</v>
      </c>
      <c r="I329" s="22">
        <v>0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1097481</v>
      </c>
    </row>
    <row r="330" spans="1:18" x14ac:dyDescent="0.35">
      <c r="A330" s="22" t="s">
        <v>114</v>
      </c>
      <c r="B330" s="22" t="s">
        <v>773</v>
      </c>
      <c r="C330" s="22" t="s">
        <v>774</v>
      </c>
      <c r="D330" s="22" t="s">
        <v>775</v>
      </c>
      <c r="E330" s="22">
        <v>474191</v>
      </c>
      <c r="F330" s="22">
        <v>-33194</v>
      </c>
      <c r="G330" s="22">
        <v>0</v>
      </c>
      <c r="H330" s="22">
        <v>0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440997</v>
      </c>
    </row>
    <row r="331" spans="1:18" x14ac:dyDescent="0.35">
      <c r="A331" s="22" t="s">
        <v>114</v>
      </c>
      <c r="B331" s="22" t="s">
        <v>773</v>
      </c>
      <c r="C331" s="22" t="s">
        <v>776</v>
      </c>
      <c r="D331" s="22" t="s">
        <v>777</v>
      </c>
      <c r="E331" s="22">
        <v>10491153</v>
      </c>
      <c r="F331" s="22">
        <v>697406</v>
      </c>
      <c r="G331" s="22">
        <v>0</v>
      </c>
      <c r="H331" s="22">
        <v>0</v>
      </c>
      <c r="I331" s="22">
        <v>0</v>
      </c>
      <c r="J331" s="22">
        <v>0</v>
      </c>
      <c r="K331" s="22">
        <v>0</v>
      </c>
      <c r="L331" s="22">
        <v>0</v>
      </c>
      <c r="M331" s="22"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11188559</v>
      </c>
    </row>
    <row r="332" spans="1:18" x14ac:dyDescent="0.35">
      <c r="A332" s="22" t="s">
        <v>114</v>
      </c>
      <c r="B332" s="22" t="s">
        <v>773</v>
      </c>
      <c r="C332" s="22" t="s">
        <v>778</v>
      </c>
      <c r="D332" s="22" t="s">
        <v>779</v>
      </c>
      <c r="E332" s="22">
        <v>512399</v>
      </c>
      <c r="F332" s="22">
        <v>74806</v>
      </c>
      <c r="G332" s="22">
        <v>0</v>
      </c>
      <c r="H332" s="22"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587205</v>
      </c>
    </row>
    <row r="333" spans="1:18" x14ac:dyDescent="0.35">
      <c r="A333" s="22" t="s">
        <v>114</v>
      </c>
      <c r="B333" s="22" t="s">
        <v>773</v>
      </c>
      <c r="C333" s="22" t="s">
        <v>780</v>
      </c>
      <c r="D333" s="22" t="s">
        <v>781</v>
      </c>
      <c r="E333" s="22">
        <v>285918</v>
      </c>
      <c r="F333" s="22">
        <v>3946</v>
      </c>
      <c r="G333" s="22">
        <v>0</v>
      </c>
      <c r="H333" s="22">
        <v>0</v>
      </c>
      <c r="I333" s="22">
        <v>0</v>
      </c>
      <c r="J333" s="22">
        <v>0</v>
      </c>
      <c r="K333" s="22">
        <v>0</v>
      </c>
      <c r="L333" s="22">
        <v>0</v>
      </c>
      <c r="M333" s="22"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289864</v>
      </c>
    </row>
    <row r="334" spans="1:18" x14ac:dyDescent="0.35">
      <c r="A334" s="22" t="s">
        <v>114</v>
      </c>
      <c r="B334" s="22" t="s">
        <v>773</v>
      </c>
      <c r="C334" s="22" t="s">
        <v>782</v>
      </c>
      <c r="D334" s="22" t="s">
        <v>783</v>
      </c>
      <c r="E334" s="22">
        <v>43115</v>
      </c>
      <c r="F334" s="22">
        <v>3670</v>
      </c>
      <c r="G334" s="22">
        <v>0</v>
      </c>
      <c r="H334" s="22"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46785</v>
      </c>
    </row>
    <row r="335" spans="1:18" x14ac:dyDescent="0.35">
      <c r="A335" s="22" t="s">
        <v>114</v>
      </c>
      <c r="B335" s="22" t="s">
        <v>773</v>
      </c>
      <c r="C335" s="22" t="s">
        <v>784</v>
      </c>
      <c r="D335" s="22" t="s">
        <v>785</v>
      </c>
      <c r="E335" s="22">
        <v>0</v>
      </c>
      <c r="F335" s="22">
        <v>0</v>
      </c>
      <c r="G335" s="22">
        <v>0</v>
      </c>
      <c r="H335" s="22"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</row>
    <row r="336" spans="1:18" x14ac:dyDescent="0.35">
      <c r="A336" s="22" t="s">
        <v>114</v>
      </c>
      <c r="B336" s="22" t="s">
        <v>773</v>
      </c>
      <c r="C336" s="22" t="s">
        <v>786</v>
      </c>
      <c r="D336" s="22" t="s">
        <v>787</v>
      </c>
      <c r="E336" s="22">
        <v>35500079</v>
      </c>
      <c r="F336" s="22">
        <v>-27157586</v>
      </c>
      <c r="G336" s="22">
        <v>0</v>
      </c>
      <c r="H336" s="22"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8342493</v>
      </c>
    </row>
    <row r="337" spans="1:18" x14ac:dyDescent="0.35">
      <c r="A337" s="22" t="s">
        <v>114</v>
      </c>
      <c r="B337" s="22" t="s">
        <v>773</v>
      </c>
      <c r="C337" s="22" t="s">
        <v>788</v>
      </c>
      <c r="D337" s="22" t="s">
        <v>789</v>
      </c>
      <c r="E337" s="22">
        <v>4515520</v>
      </c>
      <c r="F337" s="22">
        <v>68091</v>
      </c>
      <c r="G337" s="22">
        <v>0</v>
      </c>
      <c r="H337" s="22">
        <v>0</v>
      </c>
      <c r="I337" s="22">
        <v>0</v>
      </c>
      <c r="J337" s="22">
        <v>0</v>
      </c>
      <c r="K337" s="22">
        <v>0</v>
      </c>
      <c r="L337" s="22">
        <v>0</v>
      </c>
      <c r="M337" s="22"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4583611</v>
      </c>
    </row>
    <row r="338" spans="1:18" x14ac:dyDescent="0.35">
      <c r="A338" s="22" t="s">
        <v>114</v>
      </c>
      <c r="B338" s="22" t="s">
        <v>790</v>
      </c>
      <c r="C338" s="22" t="s">
        <v>791</v>
      </c>
      <c r="D338" s="22" t="s">
        <v>792</v>
      </c>
      <c r="E338" s="22">
        <v>313745928</v>
      </c>
      <c r="F338" s="22">
        <v>10944679</v>
      </c>
      <c r="G338" s="22">
        <v>0</v>
      </c>
      <c r="H338" s="22">
        <v>0</v>
      </c>
      <c r="I338" s="22">
        <v>0</v>
      </c>
      <c r="J338" s="22">
        <v>0</v>
      </c>
      <c r="K338" s="22">
        <v>0</v>
      </c>
      <c r="L338" s="22">
        <v>0</v>
      </c>
      <c r="M338" s="22">
        <v>0</v>
      </c>
      <c r="N338" s="22">
        <v>0</v>
      </c>
      <c r="O338" s="22">
        <v>0</v>
      </c>
      <c r="P338" s="22">
        <v>0</v>
      </c>
      <c r="Q338" s="22">
        <v>0</v>
      </c>
      <c r="R338" s="22">
        <v>324690607</v>
      </c>
    </row>
    <row r="339" spans="1:18" x14ac:dyDescent="0.35">
      <c r="A339" s="22"/>
      <c r="B339" s="22"/>
      <c r="C339" s="22"/>
      <c r="D339" s="22" t="s">
        <v>793</v>
      </c>
      <c r="E339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88BE57-4D31-4B47-94EF-161F4351E525}">
  <dimension ref="A1:CD339"/>
  <sheetViews>
    <sheetView zoomScale="90" zoomScaleNormal="90" workbookViewId="0"/>
  </sheetViews>
  <sheetFormatPr defaultRowHeight="14.5" x14ac:dyDescent="0.35"/>
  <cols>
    <col min="2" max="2" width="23.7265625" customWidth="1"/>
    <col min="4" max="4" width="37.7265625" customWidth="1"/>
    <col min="5" max="82" width="15.7265625" customWidth="1"/>
  </cols>
  <sheetData>
    <row r="1" spans="1:82" ht="24" customHeight="1" x14ac:dyDescent="0.4">
      <c r="A1" s="4" t="str">
        <f>HYPERLINK("#'Index'!A1", "&lt;&lt; Index")</f>
        <v>&lt;&lt; Index</v>
      </c>
      <c r="B1" s="20" t="s">
        <v>826</v>
      </c>
      <c r="D1" s="20" t="s">
        <v>827</v>
      </c>
    </row>
    <row r="2" spans="1:82" ht="64" customHeight="1" x14ac:dyDescent="0.3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828</v>
      </c>
      <c r="F2" s="21" t="s">
        <v>829</v>
      </c>
      <c r="G2" s="21" t="s">
        <v>830</v>
      </c>
      <c r="H2" s="21" t="s">
        <v>831</v>
      </c>
      <c r="I2" s="21" t="s">
        <v>832</v>
      </c>
      <c r="J2" s="21" t="s">
        <v>833</v>
      </c>
      <c r="K2" s="21" t="s">
        <v>834</v>
      </c>
      <c r="L2" s="21" t="s">
        <v>835</v>
      </c>
      <c r="M2" s="21" t="s">
        <v>836</v>
      </c>
      <c r="N2" s="21" t="s">
        <v>837</v>
      </c>
      <c r="O2" s="21" t="s">
        <v>838</v>
      </c>
      <c r="P2" s="21" t="s">
        <v>839</v>
      </c>
      <c r="Q2" s="21" t="s">
        <v>840</v>
      </c>
      <c r="R2" s="21" t="s">
        <v>841</v>
      </c>
      <c r="S2" s="21" t="s">
        <v>842</v>
      </c>
      <c r="T2" s="21" t="s">
        <v>843</v>
      </c>
      <c r="U2" s="21" t="s">
        <v>844</v>
      </c>
      <c r="V2" s="21" t="s">
        <v>845</v>
      </c>
      <c r="W2" s="21" t="s">
        <v>846</v>
      </c>
      <c r="X2" s="21" t="s">
        <v>847</v>
      </c>
      <c r="Y2" s="21" t="s">
        <v>848</v>
      </c>
      <c r="Z2" s="21" t="s">
        <v>849</v>
      </c>
      <c r="AA2" s="21" t="s">
        <v>850</v>
      </c>
      <c r="AB2" s="21" t="s">
        <v>851</v>
      </c>
      <c r="AC2" s="21" t="s">
        <v>852</v>
      </c>
      <c r="AD2" s="21" t="s">
        <v>853</v>
      </c>
      <c r="AE2" s="21" t="s">
        <v>854</v>
      </c>
      <c r="AF2" s="21" t="s">
        <v>855</v>
      </c>
      <c r="AG2" s="21" t="s">
        <v>856</v>
      </c>
      <c r="AH2" s="21" t="s">
        <v>857</v>
      </c>
      <c r="AI2" s="21" t="s">
        <v>858</v>
      </c>
      <c r="AJ2" s="21" t="s">
        <v>859</v>
      </c>
      <c r="AK2" s="21" t="s">
        <v>860</v>
      </c>
      <c r="AL2" s="21" t="s">
        <v>861</v>
      </c>
      <c r="AM2" s="21" t="s">
        <v>862</v>
      </c>
      <c r="AN2" s="21" t="s">
        <v>863</v>
      </c>
      <c r="AO2" s="21" t="s">
        <v>864</v>
      </c>
      <c r="AP2" s="21" t="s">
        <v>57</v>
      </c>
      <c r="AQ2" s="21" t="s">
        <v>865</v>
      </c>
      <c r="AR2" s="21" t="s">
        <v>829</v>
      </c>
      <c r="AS2" s="21" t="s">
        <v>830</v>
      </c>
      <c r="AT2" s="21" t="s">
        <v>831</v>
      </c>
      <c r="AU2" s="21" t="s">
        <v>832</v>
      </c>
      <c r="AV2" s="21" t="s">
        <v>833</v>
      </c>
      <c r="AW2" s="21" t="s">
        <v>834</v>
      </c>
      <c r="AX2" s="21" t="s">
        <v>835</v>
      </c>
      <c r="AY2" s="21" t="s">
        <v>836</v>
      </c>
      <c r="AZ2" s="21" t="s">
        <v>837</v>
      </c>
      <c r="BA2" s="21" t="s">
        <v>838</v>
      </c>
      <c r="BB2" s="21" t="s">
        <v>839</v>
      </c>
      <c r="BC2" s="21" t="s">
        <v>840</v>
      </c>
      <c r="BD2" s="21" t="s">
        <v>841</v>
      </c>
      <c r="BE2" s="21" t="s">
        <v>842</v>
      </c>
      <c r="BF2" s="21" t="s">
        <v>843</v>
      </c>
      <c r="BG2" s="21" t="s">
        <v>844</v>
      </c>
      <c r="BH2" s="21" t="s">
        <v>845</v>
      </c>
      <c r="BI2" s="21" t="s">
        <v>846</v>
      </c>
      <c r="BJ2" s="21" t="s">
        <v>847</v>
      </c>
      <c r="BK2" s="21" t="s">
        <v>848</v>
      </c>
      <c r="BL2" s="21" t="s">
        <v>849</v>
      </c>
      <c r="BM2" s="21" t="s">
        <v>850</v>
      </c>
      <c r="BN2" s="21" t="s">
        <v>851</v>
      </c>
      <c r="BO2" s="21" t="s">
        <v>852</v>
      </c>
      <c r="BP2" s="21" t="s">
        <v>853</v>
      </c>
      <c r="BQ2" s="21" t="s">
        <v>854</v>
      </c>
      <c r="BR2" s="21" t="s">
        <v>855</v>
      </c>
      <c r="BS2" s="21" t="s">
        <v>856</v>
      </c>
      <c r="BT2" s="21" t="s">
        <v>857</v>
      </c>
      <c r="BU2" s="21" t="s">
        <v>858</v>
      </c>
      <c r="BV2" s="21" t="s">
        <v>859</v>
      </c>
      <c r="BW2" s="21" t="s">
        <v>860</v>
      </c>
      <c r="BX2" s="21" t="s">
        <v>861</v>
      </c>
      <c r="BY2" s="21" t="s">
        <v>862</v>
      </c>
      <c r="BZ2" s="21" t="s">
        <v>863</v>
      </c>
      <c r="CA2" s="21" t="s">
        <v>864</v>
      </c>
      <c r="CB2" s="21" t="s">
        <v>57</v>
      </c>
      <c r="CC2" s="21" t="s">
        <v>866</v>
      </c>
      <c r="CD2" s="21" t="s">
        <v>867</v>
      </c>
    </row>
    <row r="3" spans="1:82" x14ac:dyDescent="0.35">
      <c r="A3" s="21"/>
      <c r="B3" s="21"/>
      <c r="C3" s="21"/>
      <c r="D3" s="21" t="s">
        <v>80</v>
      </c>
      <c r="E3" s="21" t="s">
        <v>868</v>
      </c>
      <c r="F3" s="21" t="s">
        <v>869</v>
      </c>
      <c r="G3" s="21" t="s">
        <v>870</v>
      </c>
      <c r="H3" s="21" t="s">
        <v>871</v>
      </c>
      <c r="I3" s="21" t="s">
        <v>872</v>
      </c>
      <c r="J3" s="21" t="s">
        <v>873</v>
      </c>
      <c r="K3" s="21" t="s">
        <v>874</v>
      </c>
      <c r="L3" s="21" t="s">
        <v>875</v>
      </c>
      <c r="M3" s="21" t="s">
        <v>876</v>
      </c>
      <c r="N3" s="21" t="s">
        <v>877</v>
      </c>
      <c r="O3" s="21" t="s">
        <v>878</v>
      </c>
      <c r="P3" s="21" t="s">
        <v>879</v>
      </c>
      <c r="Q3" s="21" t="s">
        <v>880</v>
      </c>
      <c r="R3" s="21" t="s">
        <v>881</v>
      </c>
      <c r="S3" s="21" t="s">
        <v>882</v>
      </c>
      <c r="T3" s="21" t="s">
        <v>883</v>
      </c>
      <c r="U3" s="21" t="s">
        <v>884</v>
      </c>
      <c r="V3" s="21" t="s">
        <v>885</v>
      </c>
      <c r="W3" s="21" t="s">
        <v>886</v>
      </c>
      <c r="X3" s="21" t="s">
        <v>887</v>
      </c>
      <c r="Y3" s="21" t="s">
        <v>888</v>
      </c>
      <c r="Z3" s="21" t="s">
        <v>889</v>
      </c>
      <c r="AA3" s="21" t="s">
        <v>890</v>
      </c>
      <c r="AB3" s="21" t="s">
        <v>891</v>
      </c>
      <c r="AC3" s="21" t="s">
        <v>892</v>
      </c>
      <c r="AD3" s="21" t="s">
        <v>893</v>
      </c>
      <c r="AE3" s="21" t="s">
        <v>894</v>
      </c>
      <c r="AF3" s="21" t="s">
        <v>895</v>
      </c>
      <c r="AG3" s="21" t="s">
        <v>896</v>
      </c>
      <c r="AH3" s="21" t="s">
        <v>897</v>
      </c>
      <c r="AI3" s="21" t="s">
        <v>898</v>
      </c>
      <c r="AJ3" s="21" t="s">
        <v>899</v>
      </c>
      <c r="AK3" s="21" t="s">
        <v>900</v>
      </c>
      <c r="AL3" s="21" t="s">
        <v>901</v>
      </c>
      <c r="AM3" s="21" t="s">
        <v>902</v>
      </c>
      <c r="AN3" s="21" t="s">
        <v>903</v>
      </c>
      <c r="AO3" s="21" t="s">
        <v>904</v>
      </c>
      <c r="AP3" s="21" t="s">
        <v>905</v>
      </c>
      <c r="AQ3" s="21" t="s">
        <v>906</v>
      </c>
      <c r="AR3" s="21" t="s">
        <v>907</v>
      </c>
      <c r="AS3" s="21" t="s">
        <v>908</v>
      </c>
      <c r="AT3" s="21" t="s">
        <v>909</v>
      </c>
      <c r="AU3" s="21" t="s">
        <v>910</v>
      </c>
      <c r="AV3" s="21" t="s">
        <v>911</v>
      </c>
      <c r="AW3" s="21" t="s">
        <v>912</v>
      </c>
      <c r="AX3" s="21" t="s">
        <v>913</v>
      </c>
      <c r="AY3" s="21" t="s">
        <v>914</v>
      </c>
      <c r="AZ3" s="21" t="s">
        <v>915</v>
      </c>
      <c r="BA3" s="21" t="s">
        <v>916</v>
      </c>
      <c r="BB3" s="21" t="s">
        <v>917</v>
      </c>
      <c r="BC3" s="21" t="s">
        <v>918</v>
      </c>
      <c r="BD3" s="21" t="s">
        <v>919</v>
      </c>
      <c r="BE3" s="21" t="s">
        <v>920</v>
      </c>
      <c r="BF3" s="21" t="s">
        <v>921</v>
      </c>
      <c r="BG3" s="21" t="s">
        <v>922</v>
      </c>
      <c r="BH3" s="21" t="s">
        <v>923</v>
      </c>
      <c r="BI3" s="21" t="s">
        <v>924</v>
      </c>
      <c r="BJ3" s="21" t="s">
        <v>925</v>
      </c>
      <c r="BK3" s="21" t="s">
        <v>926</v>
      </c>
      <c r="BL3" s="21" t="s">
        <v>927</v>
      </c>
      <c r="BM3" s="21" t="s">
        <v>928</v>
      </c>
      <c r="BN3" s="21" t="s">
        <v>929</v>
      </c>
      <c r="BO3" s="21" t="s">
        <v>930</v>
      </c>
      <c r="BP3" s="21" t="s">
        <v>931</v>
      </c>
      <c r="BQ3" s="21" t="s">
        <v>932</v>
      </c>
      <c r="BR3" s="21" t="s">
        <v>933</v>
      </c>
      <c r="BS3" s="21" t="s">
        <v>934</v>
      </c>
      <c r="BT3" s="21" t="s">
        <v>935</v>
      </c>
      <c r="BU3" s="21" t="s">
        <v>936</v>
      </c>
      <c r="BV3" s="21" t="s">
        <v>937</v>
      </c>
      <c r="BW3" s="21" t="s">
        <v>938</v>
      </c>
      <c r="BX3" s="21" t="s">
        <v>939</v>
      </c>
      <c r="BY3" s="21" t="s">
        <v>940</v>
      </c>
      <c r="BZ3" s="21" t="s">
        <v>941</v>
      </c>
      <c r="CA3" s="21" t="s">
        <v>942</v>
      </c>
      <c r="CB3" s="21" t="s">
        <v>943</v>
      </c>
      <c r="CC3" s="21" t="s">
        <v>944</v>
      </c>
      <c r="CD3" s="21" t="s">
        <v>945</v>
      </c>
    </row>
    <row r="4" spans="1:82" x14ac:dyDescent="0.35">
      <c r="A4" s="22" t="s">
        <v>114</v>
      </c>
      <c r="B4" s="22" t="s">
        <v>115</v>
      </c>
      <c r="C4" s="22" t="s">
        <v>116</v>
      </c>
      <c r="D4" s="22" t="s">
        <v>117</v>
      </c>
      <c r="E4" s="22">
        <v>63558863</v>
      </c>
      <c r="F4" s="22">
        <v>18739125</v>
      </c>
      <c r="G4" s="22">
        <v>0</v>
      </c>
      <c r="H4" s="22">
        <v>0</v>
      </c>
      <c r="I4" s="22">
        <v>2579785</v>
      </c>
      <c r="J4" s="22">
        <v>186072</v>
      </c>
      <c r="K4" s="22">
        <v>3010</v>
      </c>
      <c r="L4" s="22">
        <v>0</v>
      </c>
      <c r="M4" s="22">
        <v>3518837</v>
      </c>
      <c r="N4" s="22">
        <v>0</v>
      </c>
      <c r="O4" s="22">
        <v>806365</v>
      </c>
      <c r="P4" s="22">
        <v>23259726</v>
      </c>
      <c r="Q4" s="22">
        <v>0</v>
      </c>
      <c r="R4" s="22">
        <v>9121326</v>
      </c>
      <c r="S4" s="22">
        <v>5679916</v>
      </c>
      <c r="T4" s="22">
        <v>0</v>
      </c>
      <c r="U4" s="22">
        <v>18113981</v>
      </c>
      <c r="V4" s="22">
        <v>24590874</v>
      </c>
      <c r="W4" s="22">
        <v>7621374</v>
      </c>
      <c r="X4" s="22">
        <v>0</v>
      </c>
      <c r="Y4" s="22">
        <v>1560804</v>
      </c>
      <c r="Z4" s="22">
        <v>0</v>
      </c>
      <c r="AA4" s="22">
        <v>96904</v>
      </c>
      <c r="AB4" s="22">
        <v>297000</v>
      </c>
      <c r="AC4" s="22">
        <v>600963</v>
      </c>
      <c r="AD4" s="22">
        <v>70730</v>
      </c>
      <c r="AE4" s="22">
        <v>0</v>
      </c>
      <c r="AF4" s="22">
        <v>492786</v>
      </c>
      <c r="AG4" s="22">
        <v>1482639</v>
      </c>
      <c r="AH4" s="22">
        <v>0</v>
      </c>
      <c r="AI4" s="22">
        <v>0</v>
      </c>
      <c r="AJ4" s="22">
        <v>7255823</v>
      </c>
      <c r="AK4" s="22">
        <v>831143</v>
      </c>
      <c r="AL4" s="22">
        <v>0</v>
      </c>
      <c r="AM4" s="22">
        <v>0</v>
      </c>
      <c r="AN4" s="22">
        <v>0</v>
      </c>
      <c r="AO4" s="22">
        <v>0</v>
      </c>
      <c r="AP4" s="22">
        <v>0</v>
      </c>
      <c r="AQ4" s="22">
        <v>190468046</v>
      </c>
      <c r="AR4" s="22">
        <v>549981</v>
      </c>
      <c r="AS4" s="22">
        <v>21979096</v>
      </c>
      <c r="AT4" s="22">
        <v>0</v>
      </c>
      <c r="AU4" s="22">
        <v>13440099</v>
      </c>
      <c r="AV4" s="22">
        <v>13489447</v>
      </c>
      <c r="AW4" s="22">
        <v>560575</v>
      </c>
      <c r="AX4" s="22">
        <v>0</v>
      </c>
      <c r="AY4" s="22">
        <v>4718128</v>
      </c>
      <c r="AZ4" s="22">
        <v>0</v>
      </c>
      <c r="BA4" s="22">
        <v>7531301</v>
      </c>
      <c r="BB4" s="22">
        <v>21131046</v>
      </c>
      <c r="BC4" s="22">
        <v>0</v>
      </c>
      <c r="BD4" s="22">
        <v>3420338</v>
      </c>
      <c r="BE4" s="22">
        <v>2946948</v>
      </c>
      <c r="BF4" s="22">
        <v>0</v>
      </c>
      <c r="BG4" s="22">
        <v>11690313</v>
      </c>
      <c r="BH4" s="22">
        <v>13022228</v>
      </c>
      <c r="BI4" s="22">
        <v>6043869</v>
      </c>
      <c r="BJ4" s="22">
        <v>0</v>
      </c>
      <c r="BK4" s="22">
        <v>2292939</v>
      </c>
      <c r="BL4" s="22">
        <v>0</v>
      </c>
      <c r="BM4" s="22">
        <v>70792</v>
      </c>
      <c r="BN4" s="22">
        <v>297000</v>
      </c>
      <c r="BO4" s="22">
        <v>1843180</v>
      </c>
      <c r="BP4" s="22">
        <v>958786</v>
      </c>
      <c r="BQ4" s="22">
        <v>0</v>
      </c>
      <c r="BR4" s="22">
        <v>598961</v>
      </c>
      <c r="BS4" s="22">
        <v>1415267</v>
      </c>
      <c r="BT4" s="22">
        <v>0</v>
      </c>
      <c r="BU4" s="22">
        <v>0</v>
      </c>
      <c r="BV4" s="22">
        <v>17409871</v>
      </c>
      <c r="BW4" s="22">
        <v>4088919</v>
      </c>
      <c r="BX4" s="22">
        <v>0</v>
      </c>
      <c r="BY4" s="22">
        <v>0</v>
      </c>
      <c r="BZ4" s="22">
        <v>0</v>
      </c>
      <c r="CA4" s="22">
        <v>0</v>
      </c>
      <c r="CB4" s="22">
        <v>0</v>
      </c>
      <c r="CC4" s="22">
        <v>149499084</v>
      </c>
      <c r="CD4" s="22">
        <v>40968962</v>
      </c>
    </row>
    <row r="5" spans="1:82" x14ac:dyDescent="0.35">
      <c r="A5" s="22" t="s">
        <v>114</v>
      </c>
      <c r="B5" s="22" t="s">
        <v>115</v>
      </c>
      <c r="C5" s="22" t="s">
        <v>118</v>
      </c>
      <c r="D5" s="22" t="s">
        <v>119</v>
      </c>
      <c r="E5" s="22">
        <v>20445840</v>
      </c>
      <c r="F5" s="22">
        <v>0</v>
      </c>
      <c r="G5" s="22">
        <v>6289985</v>
      </c>
      <c r="H5" s="22">
        <v>0</v>
      </c>
      <c r="I5" s="22">
        <v>891575</v>
      </c>
      <c r="J5" s="22">
        <v>20141</v>
      </c>
      <c r="K5" s="22">
        <v>0</v>
      </c>
      <c r="L5" s="22">
        <v>0</v>
      </c>
      <c r="M5" s="22">
        <v>89951</v>
      </c>
      <c r="N5" s="22">
        <v>15744</v>
      </c>
      <c r="O5" s="22">
        <v>10600</v>
      </c>
      <c r="P5" s="22">
        <v>4514188</v>
      </c>
      <c r="Q5" s="22">
        <v>0</v>
      </c>
      <c r="R5" s="22">
        <v>26267</v>
      </c>
      <c r="S5" s="22">
        <v>232296</v>
      </c>
      <c r="T5" s="22">
        <v>0</v>
      </c>
      <c r="U5" s="22">
        <v>4156298</v>
      </c>
      <c r="V5" s="22">
        <v>3040378</v>
      </c>
      <c r="W5" s="22">
        <v>1787494</v>
      </c>
      <c r="X5" s="22">
        <v>0</v>
      </c>
      <c r="Y5" s="22">
        <v>424470</v>
      </c>
      <c r="Z5" s="22">
        <v>1046386</v>
      </c>
      <c r="AA5" s="22">
        <v>17520</v>
      </c>
      <c r="AB5" s="22">
        <v>0</v>
      </c>
      <c r="AC5" s="22">
        <v>950750</v>
      </c>
      <c r="AD5" s="22">
        <v>155142</v>
      </c>
      <c r="AE5" s="22">
        <v>0</v>
      </c>
      <c r="AF5" s="22">
        <v>0</v>
      </c>
      <c r="AG5" s="22">
        <v>0</v>
      </c>
      <c r="AH5" s="22">
        <v>0</v>
      </c>
      <c r="AI5" s="22">
        <v>0</v>
      </c>
      <c r="AJ5" s="22">
        <v>7434851</v>
      </c>
      <c r="AK5" s="22">
        <v>991544</v>
      </c>
      <c r="AL5" s="22">
        <v>0</v>
      </c>
      <c r="AM5" s="22">
        <v>0</v>
      </c>
      <c r="AN5" s="22">
        <v>0</v>
      </c>
      <c r="AO5" s="22">
        <v>0</v>
      </c>
      <c r="AP5" s="22">
        <v>0</v>
      </c>
      <c r="AQ5" s="22">
        <v>52541420</v>
      </c>
      <c r="AR5" s="22">
        <v>538731</v>
      </c>
      <c r="AS5" s="22">
        <v>12778351</v>
      </c>
      <c r="AT5" s="22">
        <v>0</v>
      </c>
      <c r="AU5" s="22">
        <v>2556247</v>
      </c>
      <c r="AV5" s="22">
        <v>1138557</v>
      </c>
      <c r="AW5" s="22">
        <v>29195</v>
      </c>
      <c r="AX5" s="22">
        <v>0</v>
      </c>
      <c r="AY5" s="22">
        <v>504977</v>
      </c>
      <c r="AZ5" s="22">
        <v>0</v>
      </c>
      <c r="BA5" s="22">
        <v>143310</v>
      </c>
      <c r="BB5" s="22">
        <v>9089117</v>
      </c>
      <c r="BC5" s="22">
        <v>0</v>
      </c>
      <c r="BD5" s="22">
        <v>249479</v>
      </c>
      <c r="BE5" s="22">
        <v>244187</v>
      </c>
      <c r="BF5" s="22">
        <v>0</v>
      </c>
      <c r="BG5" s="22">
        <v>3982804</v>
      </c>
      <c r="BH5" s="22">
        <v>2996749</v>
      </c>
      <c r="BI5" s="22">
        <v>1370879</v>
      </c>
      <c r="BJ5" s="22">
        <v>0</v>
      </c>
      <c r="BK5" s="22">
        <v>894561</v>
      </c>
      <c r="BL5" s="22">
        <v>1422096</v>
      </c>
      <c r="BM5" s="22">
        <v>5463</v>
      </c>
      <c r="BN5" s="22">
        <v>0</v>
      </c>
      <c r="BO5" s="22">
        <v>3405629</v>
      </c>
      <c r="BP5" s="22">
        <v>1096841</v>
      </c>
      <c r="BQ5" s="22">
        <v>0</v>
      </c>
      <c r="BR5" s="22">
        <v>0</v>
      </c>
      <c r="BS5" s="22">
        <v>0</v>
      </c>
      <c r="BT5" s="22">
        <v>0</v>
      </c>
      <c r="BU5" s="22">
        <v>0</v>
      </c>
      <c r="BV5" s="22">
        <v>2270530</v>
      </c>
      <c r="BW5" s="22">
        <v>908940</v>
      </c>
      <c r="BX5" s="22">
        <v>0</v>
      </c>
      <c r="BY5" s="22">
        <v>0</v>
      </c>
      <c r="BZ5" s="22">
        <v>0</v>
      </c>
      <c r="CA5" s="22">
        <v>0</v>
      </c>
      <c r="CB5" s="22">
        <v>0</v>
      </c>
      <c r="CC5" s="22">
        <v>45626643</v>
      </c>
      <c r="CD5" s="22">
        <v>6914777</v>
      </c>
    </row>
    <row r="6" spans="1:82" x14ac:dyDescent="0.35">
      <c r="A6" s="22" t="s">
        <v>114</v>
      </c>
      <c r="B6" s="22" t="s">
        <v>115</v>
      </c>
      <c r="C6" s="22" t="s">
        <v>120</v>
      </c>
      <c r="D6" s="22" t="s">
        <v>121</v>
      </c>
      <c r="E6" s="22">
        <v>15063828</v>
      </c>
      <c r="F6" s="22">
        <v>1351503</v>
      </c>
      <c r="G6" s="22">
        <v>98288</v>
      </c>
      <c r="H6" s="22">
        <v>0</v>
      </c>
      <c r="I6" s="22">
        <v>951469</v>
      </c>
      <c r="J6" s="22">
        <v>455881</v>
      </c>
      <c r="K6" s="22">
        <v>0</v>
      </c>
      <c r="L6" s="22">
        <v>0</v>
      </c>
      <c r="M6" s="22">
        <v>215081</v>
      </c>
      <c r="N6" s="22">
        <v>0</v>
      </c>
      <c r="O6" s="22">
        <v>0</v>
      </c>
      <c r="P6" s="22">
        <v>1499262</v>
      </c>
      <c r="Q6" s="22">
        <v>32332</v>
      </c>
      <c r="R6" s="22">
        <v>0</v>
      </c>
      <c r="S6" s="22">
        <v>0</v>
      </c>
      <c r="T6" s="22">
        <v>0</v>
      </c>
      <c r="U6" s="22">
        <v>3726551</v>
      </c>
      <c r="V6" s="22">
        <v>2028366</v>
      </c>
      <c r="W6" s="22">
        <v>1509955</v>
      </c>
      <c r="X6" s="22">
        <v>0</v>
      </c>
      <c r="Y6" s="22">
        <v>663876</v>
      </c>
      <c r="Z6" s="22">
        <v>0</v>
      </c>
      <c r="AA6" s="22">
        <v>37050</v>
      </c>
      <c r="AB6" s="22">
        <v>0</v>
      </c>
      <c r="AC6" s="22">
        <v>189981</v>
      </c>
      <c r="AD6" s="22">
        <v>62829</v>
      </c>
      <c r="AE6" s="22">
        <v>0</v>
      </c>
      <c r="AF6" s="22">
        <v>0</v>
      </c>
      <c r="AG6" s="22">
        <v>30972</v>
      </c>
      <c r="AH6" s="22">
        <v>0</v>
      </c>
      <c r="AI6" s="22">
        <v>0</v>
      </c>
      <c r="AJ6" s="22">
        <v>3874156</v>
      </c>
      <c r="AK6" s="22">
        <v>146320</v>
      </c>
      <c r="AL6" s="22">
        <v>0</v>
      </c>
      <c r="AM6" s="22">
        <v>0</v>
      </c>
      <c r="AN6" s="22">
        <v>0</v>
      </c>
      <c r="AO6" s="22">
        <v>0</v>
      </c>
      <c r="AP6" s="22">
        <v>0</v>
      </c>
      <c r="AQ6" s="22">
        <v>31937700</v>
      </c>
      <c r="AR6" s="22">
        <v>521223</v>
      </c>
      <c r="AS6" s="22">
        <v>3621899</v>
      </c>
      <c r="AT6" s="22">
        <v>0</v>
      </c>
      <c r="AU6" s="22">
        <v>3234789</v>
      </c>
      <c r="AV6" s="22">
        <v>1114002</v>
      </c>
      <c r="AW6" s="22">
        <v>0</v>
      </c>
      <c r="AX6" s="22">
        <v>0</v>
      </c>
      <c r="AY6" s="22">
        <v>539423</v>
      </c>
      <c r="AZ6" s="22">
        <v>0</v>
      </c>
      <c r="BA6" s="22">
        <v>381165</v>
      </c>
      <c r="BB6" s="22">
        <v>5750814</v>
      </c>
      <c r="BC6" s="22">
        <v>80844</v>
      </c>
      <c r="BD6" s="22">
        <v>0</v>
      </c>
      <c r="BE6" s="22">
        <v>0</v>
      </c>
      <c r="BF6" s="22">
        <v>0</v>
      </c>
      <c r="BG6" s="22">
        <v>3420392</v>
      </c>
      <c r="BH6" s="22">
        <v>1495589</v>
      </c>
      <c r="BI6" s="22">
        <v>1345757</v>
      </c>
      <c r="BJ6" s="22">
        <v>0</v>
      </c>
      <c r="BK6" s="22">
        <v>775268</v>
      </c>
      <c r="BL6" s="22">
        <v>0</v>
      </c>
      <c r="BM6" s="22">
        <v>83401</v>
      </c>
      <c r="BN6" s="22">
        <v>0</v>
      </c>
      <c r="BO6" s="22">
        <v>650462</v>
      </c>
      <c r="BP6" s="22">
        <v>195945</v>
      </c>
      <c r="BQ6" s="22">
        <v>42798</v>
      </c>
      <c r="BR6" s="22">
        <v>0</v>
      </c>
      <c r="BS6" s="22">
        <v>679</v>
      </c>
      <c r="BT6" s="22">
        <v>3541</v>
      </c>
      <c r="BU6" s="22">
        <v>0</v>
      </c>
      <c r="BV6" s="22">
        <v>6570322</v>
      </c>
      <c r="BW6" s="22">
        <v>1476468</v>
      </c>
      <c r="BX6" s="22">
        <v>0</v>
      </c>
      <c r="BY6" s="22">
        <v>0</v>
      </c>
      <c r="BZ6" s="22">
        <v>0</v>
      </c>
      <c r="CA6" s="22">
        <v>0</v>
      </c>
      <c r="CB6" s="22">
        <v>0</v>
      </c>
      <c r="CC6" s="22">
        <v>31304781</v>
      </c>
      <c r="CD6" s="22">
        <v>632919</v>
      </c>
    </row>
    <row r="7" spans="1:82" x14ac:dyDescent="0.35">
      <c r="A7" s="22" t="s">
        <v>114</v>
      </c>
      <c r="B7" s="22" t="s">
        <v>115</v>
      </c>
      <c r="C7" s="22" t="s">
        <v>122</v>
      </c>
      <c r="D7" s="22" t="s">
        <v>123</v>
      </c>
      <c r="E7" s="22">
        <v>14807000</v>
      </c>
      <c r="F7" s="22">
        <v>5000</v>
      </c>
      <c r="G7" s="22">
        <v>2469884000</v>
      </c>
      <c r="H7" s="22">
        <v>0</v>
      </c>
      <c r="I7" s="22">
        <v>89198000</v>
      </c>
      <c r="J7" s="22">
        <v>8539000</v>
      </c>
      <c r="K7" s="22">
        <v>1643000</v>
      </c>
      <c r="L7" s="22">
        <v>0</v>
      </c>
      <c r="M7" s="22">
        <v>1058000</v>
      </c>
      <c r="N7" s="22">
        <v>0</v>
      </c>
      <c r="O7" s="22">
        <v>3671000</v>
      </c>
      <c r="P7" s="22">
        <v>194053000</v>
      </c>
      <c r="Q7" s="22">
        <v>0</v>
      </c>
      <c r="R7" s="22">
        <v>211135000</v>
      </c>
      <c r="S7" s="22">
        <v>131623000</v>
      </c>
      <c r="T7" s="22">
        <v>136606000</v>
      </c>
      <c r="U7" s="22">
        <v>321447000</v>
      </c>
      <c r="V7" s="22">
        <v>439495000</v>
      </c>
      <c r="W7" s="22">
        <v>157979000</v>
      </c>
      <c r="X7" s="22">
        <v>347000</v>
      </c>
      <c r="Y7" s="22">
        <v>61480000</v>
      </c>
      <c r="Z7" s="22">
        <v>0</v>
      </c>
      <c r="AA7" s="22">
        <v>6327000</v>
      </c>
      <c r="AB7" s="22">
        <v>264000</v>
      </c>
      <c r="AC7" s="22">
        <v>37113000</v>
      </c>
      <c r="AD7" s="22">
        <v>2980000</v>
      </c>
      <c r="AE7" s="22">
        <v>17215000</v>
      </c>
      <c r="AF7" s="22">
        <v>99548000</v>
      </c>
      <c r="AG7" s="22">
        <v>3046000</v>
      </c>
      <c r="AH7" s="22">
        <v>0</v>
      </c>
      <c r="AI7" s="22">
        <v>0</v>
      </c>
      <c r="AJ7" s="22">
        <v>35770000</v>
      </c>
      <c r="AK7" s="22">
        <v>54300000</v>
      </c>
      <c r="AL7" s="22">
        <v>7208000</v>
      </c>
      <c r="AM7" s="22">
        <v>3414000</v>
      </c>
      <c r="AN7" s="22">
        <v>0</v>
      </c>
      <c r="AO7" s="22">
        <v>288113000</v>
      </c>
      <c r="AP7" s="22">
        <v>0</v>
      </c>
      <c r="AQ7" s="22">
        <v>4798268000</v>
      </c>
      <c r="AR7" s="22">
        <v>9152000</v>
      </c>
      <c r="AS7" s="22">
        <v>428731000</v>
      </c>
      <c r="AT7" s="22">
        <v>0</v>
      </c>
      <c r="AU7" s="22">
        <v>515088000</v>
      </c>
      <c r="AV7" s="22">
        <v>292664000</v>
      </c>
      <c r="AW7" s="22">
        <v>10209000</v>
      </c>
      <c r="AX7" s="22">
        <v>0</v>
      </c>
      <c r="AY7" s="22">
        <v>8180000</v>
      </c>
      <c r="AZ7" s="22">
        <v>0</v>
      </c>
      <c r="BA7" s="22">
        <v>31889000</v>
      </c>
      <c r="BB7" s="22">
        <v>409998000</v>
      </c>
      <c r="BC7" s="22">
        <v>0</v>
      </c>
      <c r="BD7" s="22">
        <v>501067000</v>
      </c>
      <c r="BE7" s="22">
        <v>76545000</v>
      </c>
      <c r="BF7" s="22">
        <v>59154000</v>
      </c>
      <c r="BG7" s="22">
        <v>162594000</v>
      </c>
      <c r="BH7" s="22">
        <v>292944000</v>
      </c>
      <c r="BI7" s="22">
        <v>156597000</v>
      </c>
      <c r="BJ7" s="22">
        <v>13564000</v>
      </c>
      <c r="BK7" s="22">
        <v>111734000</v>
      </c>
      <c r="BL7" s="22">
        <v>0</v>
      </c>
      <c r="BM7" s="22">
        <v>4990000</v>
      </c>
      <c r="BN7" s="22">
        <v>439000</v>
      </c>
      <c r="BO7" s="22">
        <v>107664000</v>
      </c>
      <c r="BP7" s="22">
        <v>16616000</v>
      </c>
      <c r="BQ7" s="22">
        <v>155425000</v>
      </c>
      <c r="BR7" s="22">
        <v>102649000</v>
      </c>
      <c r="BS7" s="22">
        <v>0</v>
      </c>
      <c r="BT7" s="22">
        <v>0</v>
      </c>
      <c r="BU7" s="22">
        <v>0</v>
      </c>
      <c r="BV7" s="22">
        <v>230967000</v>
      </c>
      <c r="BW7" s="22">
        <v>115203000</v>
      </c>
      <c r="BX7" s="22">
        <v>18268000</v>
      </c>
      <c r="BY7" s="22">
        <v>16471000</v>
      </c>
      <c r="BZ7" s="22">
        <v>0</v>
      </c>
      <c r="CA7" s="22">
        <v>0</v>
      </c>
      <c r="CB7" s="22">
        <v>0</v>
      </c>
      <c r="CC7" s="22">
        <v>3848802000</v>
      </c>
      <c r="CD7" s="22">
        <v>949466000</v>
      </c>
    </row>
    <row r="8" spans="1:82" x14ac:dyDescent="0.35">
      <c r="A8" s="22" t="s">
        <v>114</v>
      </c>
      <c r="B8" s="22" t="s">
        <v>115</v>
      </c>
      <c r="C8" s="22" t="s">
        <v>124</v>
      </c>
      <c r="D8" s="22" t="s">
        <v>125</v>
      </c>
      <c r="E8" s="22">
        <v>26505605</v>
      </c>
      <c r="F8" s="22">
        <v>0</v>
      </c>
      <c r="G8" s="22">
        <v>5621849</v>
      </c>
      <c r="H8" s="22">
        <v>0</v>
      </c>
      <c r="I8" s="22">
        <v>1584693</v>
      </c>
      <c r="J8" s="22">
        <v>180025</v>
      </c>
      <c r="K8" s="22">
        <v>0</v>
      </c>
      <c r="L8" s="22">
        <v>0</v>
      </c>
      <c r="M8" s="22">
        <v>3667</v>
      </c>
      <c r="N8" s="22">
        <v>468993</v>
      </c>
      <c r="O8" s="22">
        <v>0</v>
      </c>
      <c r="P8" s="22">
        <v>2478393</v>
      </c>
      <c r="Q8" s="22">
        <v>111469</v>
      </c>
      <c r="R8" s="22">
        <v>185955</v>
      </c>
      <c r="S8" s="22">
        <v>0</v>
      </c>
      <c r="T8" s="22">
        <v>0</v>
      </c>
      <c r="U8" s="22">
        <v>6551054</v>
      </c>
      <c r="V8" s="22">
        <v>3910918</v>
      </c>
      <c r="W8" s="22">
        <v>3106478</v>
      </c>
      <c r="X8" s="22">
        <v>0</v>
      </c>
      <c r="Y8" s="22">
        <v>0</v>
      </c>
      <c r="Z8" s="22">
        <v>0</v>
      </c>
      <c r="AA8" s="22">
        <v>131960</v>
      </c>
      <c r="AB8" s="22">
        <v>0</v>
      </c>
      <c r="AC8" s="22">
        <v>156995</v>
      </c>
      <c r="AD8" s="22">
        <v>0</v>
      </c>
      <c r="AE8" s="22">
        <v>0</v>
      </c>
      <c r="AF8" s="22">
        <v>0</v>
      </c>
      <c r="AG8" s="22">
        <v>250611</v>
      </c>
      <c r="AH8" s="22">
        <v>0</v>
      </c>
      <c r="AI8" s="22">
        <v>0</v>
      </c>
      <c r="AJ8" s="22">
        <v>4241085</v>
      </c>
      <c r="AK8" s="22">
        <v>77844</v>
      </c>
      <c r="AL8" s="22">
        <v>0</v>
      </c>
      <c r="AM8" s="22">
        <v>0</v>
      </c>
      <c r="AN8" s="22">
        <v>0</v>
      </c>
      <c r="AO8" s="22">
        <v>0</v>
      </c>
      <c r="AP8" s="22">
        <v>0</v>
      </c>
      <c r="AQ8" s="22">
        <v>55567594</v>
      </c>
      <c r="AR8" s="22">
        <v>320566</v>
      </c>
      <c r="AS8" s="22">
        <v>5745778</v>
      </c>
      <c r="AT8" s="22">
        <v>0</v>
      </c>
      <c r="AU8" s="22">
        <v>7177553</v>
      </c>
      <c r="AV8" s="22">
        <v>1246196</v>
      </c>
      <c r="AW8" s="22">
        <v>4763</v>
      </c>
      <c r="AX8" s="22">
        <v>0</v>
      </c>
      <c r="AY8" s="22">
        <v>118882</v>
      </c>
      <c r="AZ8" s="22">
        <v>588184</v>
      </c>
      <c r="BA8" s="22">
        <v>2913550</v>
      </c>
      <c r="BB8" s="22">
        <v>5522116</v>
      </c>
      <c r="BC8" s="22">
        <v>249309</v>
      </c>
      <c r="BD8" s="22">
        <v>489197</v>
      </c>
      <c r="BE8" s="22">
        <v>642694</v>
      </c>
      <c r="BF8" s="22">
        <v>0</v>
      </c>
      <c r="BG8" s="22">
        <v>4943308</v>
      </c>
      <c r="BH8" s="22">
        <v>1704897</v>
      </c>
      <c r="BI8" s="22">
        <v>6636514</v>
      </c>
      <c r="BJ8" s="22">
        <v>0</v>
      </c>
      <c r="BK8" s="22">
        <v>129683</v>
      </c>
      <c r="BL8" s="22">
        <v>0</v>
      </c>
      <c r="BM8" s="22">
        <v>240509</v>
      </c>
      <c r="BN8" s="22">
        <v>0</v>
      </c>
      <c r="BO8" s="22">
        <v>692279</v>
      </c>
      <c r="BP8" s="22">
        <v>233194</v>
      </c>
      <c r="BQ8" s="22">
        <v>0</v>
      </c>
      <c r="BR8" s="22">
        <v>0</v>
      </c>
      <c r="BS8" s="22">
        <v>58251</v>
      </c>
      <c r="BT8" s="22">
        <v>0</v>
      </c>
      <c r="BU8" s="22">
        <v>0</v>
      </c>
      <c r="BV8" s="22">
        <v>7687698</v>
      </c>
      <c r="BW8" s="22">
        <v>1430105</v>
      </c>
      <c r="BX8" s="22">
        <v>0</v>
      </c>
      <c r="BY8" s="22">
        <v>0</v>
      </c>
      <c r="BZ8" s="22">
        <v>0</v>
      </c>
      <c r="CA8" s="22">
        <v>0</v>
      </c>
      <c r="CB8" s="22">
        <v>0</v>
      </c>
      <c r="CC8" s="22">
        <v>48775226</v>
      </c>
      <c r="CD8" s="22">
        <v>6792368</v>
      </c>
    </row>
    <row r="9" spans="1:82" x14ac:dyDescent="0.35">
      <c r="A9" s="22" t="s">
        <v>114</v>
      </c>
      <c r="B9" s="22" t="s">
        <v>115</v>
      </c>
      <c r="C9" s="22" t="s">
        <v>126</v>
      </c>
      <c r="D9" s="22" t="s">
        <v>127</v>
      </c>
      <c r="E9" s="22">
        <v>19548781</v>
      </c>
      <c r="F9" s="22">
        <v>0</v>
      </c>
      <c r="G9" s="22">
        <v>4774599</v>
      </c>
      <c r="H9" s="22">
        <v>0</v>
      </c>
      <c r="I9" s="22">
        <v>1221974</v>
      </c>
      <c r="J9" s="22">
        <v>215752</v>
      </c>
      <c r="K9" s="22">
        <v>0</v>
      </c>
      <c r="L9" s="22">
        <v>0</v>
      </c>
      <c r="M9" s="22">
        <v>347438</v>
      </c>
      <c r="N9" s="22">
        <v>0</v>
      </c>
      <c r="O9" s="22">
        <v>0</v>
      </c>
      <c r="P9" s="22">
        <v>2658297</v>
      </c>
      <c r="Q9" s="22">
        <v>0</v>
      </c>
      <c r="R9" s="22">
        <v>0</v>
      </c>
      <c r="S9" s="22">
        <v>7500</v>
      </c>
      <c r="T9" s="22">
        <v>0</v>
      </c>
      <c r="U9" s="22">
        <v>0</v>
      </c>
      <c r="V9" s="22">
        <v>0</v>
      </c>
      <c r="W9" s="22">
        <v>1711051</v>
      </c>
      <c r="X9" s="22">
        <v>0</v>
      </c>
      <c r="Y9" s="22">
        <v>997599</v>
      </c>
      <c r="Z9" s="22">
        <v>0</v>
      </c>
      <c r="AA9" s="22">
        <v>0</v>
      </c>
      <c r="AB9" s="22">
        <v>0</v>
      </c>
      <c r="AC9" s="22">
        <v>2169123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0</v>
      </c>
      <c r="AJ9" s="22">
        <v>2193270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0</v>
      </c>
      <c r="AQ9" s="22">
        <v>35845384</v>
      </c>
      <c r="AR9" s="22">
        <v>428909</v>
      </c>
      <c r="AS9" s="22">
        <v>5753856</v>
      </c>
      <c r="AT9" s="22">
        <v>0</v>
      </c>
      <c r="AU9" s="22">
        <v>3458666</v>
      </c>
      <c r="AV9" s="22">
        <v>3329278</v>
      </c>
      <c r="AW9" s="22">
        <v>328702</v>
      </c>
      <c r="AX9" s="22">
        <v>0</v>
      </c>
      <c r="AY9" s="22">
        <v>919175</v>
      </c>
      <c r="AZ9" s="22">
        <v>0</v>
      </c>
      <c r="BA9" s="22">
        <v>0</v>
      </c>
      <c r="BB9" s="22">
        <v>9508695</v>
      </c>
      <c r="BC9" s="22">
        <v>0</v>
      </c>
      <c r="BD9" s="22">
        <v>0</v>
      </c>
      <c r="BE9" s="22">
        <v>0</v>
      </c>
      <c r="BF9" s="22">
        <v>0</v>
      </c>
      <c r="BG9" s="22">
        <v>2464081</v>
      </c>
      <c r="BH9" s="22">
        <v>0</v>
      </c>
      <c r="BI9" s="22">
        <v>1423901</v>
      </c>
      <c r="BJ9" s="22">
        <v>0</v>
      </c>
      <c r="BK9" s="22">
        <v>1627714</v>
      </c>
      <c r="BL9" s="22">
        <v>0</v>
      </c>
      <c r="BM9" s="22">
        <v>0</v>
      </c>
      <c r="BN9" s="22">
        <v>0</v>
      </c>
      <c r="BO9" s="22">
        <v>3284515</v>
      </c>
      <c r="BP9" s="22">
        <v>0</v>
      </c>
      <c r="BQ9" s="22">
        <v>0</v>
      </c>
      <c r="BR9" s="22">
        <v>0</v>
      </c>
      <c r="BS9" s="22">
        <v>0</v>
      </c>
      <c r="BT9" s="22">
        <v>0</v>
      </c>
      <c r="BU9" s="22">
        <v>0</v>
      </c>
      <c r="BV9" s="22">
        <v>3351636</v>
      </c>
      <c r="BW9" s="22">
        <v>361918</v>
      </c>
      <c r="BX9" s="22">
        <v>0</v>
      </c>
      <c r="BY9" s="22">
        <v>247545</v>
      </c>
      <c r="BZ9" s="22">
        <v>0</v>
      </c>
      <c r="CA9" s="22">
        <v>0</v>
      </c>
      <c r="CB9" s="22">
        <v>6426881</v>
      </c>
      <c r="CC9" s="22">
        <v>42915472</v>
      </c>
      <c r="CD9" s="22">
        <v>-7070088</v>
      </c>
    </row>
    <row r="10" spans="1:82" x14ac:dyDescent="0.35">
      <c r="A10" s="22" t="s">
        <v>114</v>
      </c>
      <c r="B10" s="22" t="s">
        <v>115</v>
      </c>
      <c r="C10" s="22" t="s">
        <v>128</v>
      </c>
      <c r="D10" s="22" t="s">
        <v>129</v>
      </c>
      <c r="E10" s="22">
        <v>0</v>
      </c>
      <c r="F10" s="22">
        <v>40617946</v>
      </c>
      <c r="G10" s="22">
        <v>2699698</v>
      </c>
      <c r="H10" s="22">
        <v>0</v>
      </c>
      <c r="I10" s="22">
        <v>760250</v>
      </c>
      <c r="J10" s="22">
        <v>244658</v>
      </c>
      <c r="K10" s="22">
        <v>0</v>
      </c>
      <c r="L10" s="22">
        <v>0</v>
      </c>
      <c r="M10" s="22">
        <v>87222</v>
      </c>
      <c r="N10" s="22">
        <v>0</v>
      </c>
      <c r="O10" s="22">
        <v>0</v>
      </c>
      <c r="P10" s="22">
        <v>5311454</v>
      </c>
      <c r="Q10" s="22">
        <v>93945</v>
      </c>
      <c r="R10" s="22">
        <v>27516</v>
      </c>
      <c r="S10" s="22">
        <v>6558</v>
      </c>
      <c r="T10" s="22">
        <v>0</v>
      </c>
      <c r="U10" s="22">
        <v>3806995</v>
      </c>
      <c r="V10" s="22">
        <v>3221506</v>
      </c>
      <c r="W10" s="22">
        <v>2592416</v>
      </c>
      <c r="X10" s="22">
        <v>0</v>
      </c>
      <c r="Y10" s="22">
        <v>840289</v>
      </c>
      <c r="Z10" s="22">
        <v>25019</v>
      </c>
      <c r="AA10" s="22">
        <v>15750</v>
      </c>
      <c r="AB10" s="22">
        <v>28252</v>
      </c>
      <c r="AC10" s="22">
        <v>295246</v>
      </c>
      <c r="AD10" s="22">
        <v>50922</v>
      </c>
      <c r="AE10" s="22">
        <v>0</v>
      </c>
      <c r="AF10" s="22">
        <v>0</v>
      </c>
      <c r="AG10" s="22">
        <v>48435</v>
      </c>
      <c r="AH10" s="22">
        <v>0</v>
      </c>
      <c r="AI10" s="22">
        <v>0</v>
      </c>
      <c r="AJ10" s="22">
        <v>2042708</v>
      </c>
      <c r="AK10" s="22">
        <v>0</v>
      </c>
      <c r="AL10" s="22">
        <v>0</v>
      </c>
      <c r="AM10" s="22">
        <v>7467</v>
      </c>
      <c r="AN10" s="22">
        <v>0</v>
      </c>
      <c r="AO10" s="22">
        <v>0</v>
      </c>
      <c r="AP10" s="22">
        <v>0</v>
      </c>
      <c r="AQ10" s="22">
        <v>62824252</v>
      </c>
      <c r="AR10" s="22">
        <v>350382</v>
      </c>
      <c r="AS10" s="22">
        <v>8662431</v>
      </c>
      <c r="AT10" s="22">
        <v>0</v>
      </c>
      <c r="AU10" s="22">
        <v>2392204</v>
      </c>
      <c r="AV10" s="22">
        <v>1745898</v>
      </c>
      <c r="AW10" s="22">
        <v>14543</v>
      </c>
      <c r="AX10" s="22">
        <v>0</v>
      </c>
      <c r="AY10" s="22">
        <v>887863</v>
      </c>
      <c r="AZ10" s="22">
        <v>0</v>
      </c>
      <c r="BA10" s="22">
        <v>0</v>
      </c>
      <c r="BB10" s="22">
        <v>11614022</v>
      </c>
      <c r="BC10" s="22">
        <v>234276</v>
      </c>
      <c r="BD10" s="22">
        <v>1027232</v>
      </c>
      <c r="BE10" s="22">
        <v>664262</v>
      </c>
      <c r="BF10" s="22">
        <v>0</v>
      </c>
      <c r="BG10" s="22">
        <v>3430752</v>
      </c>
      <c r="BH10" s="22">
        <v>4131632</v>
      </c>
      <c r="BI10" s="22">
        <v>2208225</v>
      </c>
      <c r="BJ10" s="22">
        <v>0</v>
      </c>
      <c r="BK10" s="22">
        <v>1222125</v>
      </c>
      <c r="BL10" s="22">
        <v>34447</v>
      </c>
      <c r="BM10" s="22">
        <v>35876</v>
      </c>
      <c r="BN10" s="22">
        <v>82401</v>
      </c>
      <c r="BO10" s="22">
        <v>807907</v>
      </c>
      <c r="BP10" s="22">
        <v>204505</v>
      </c>
      <c r="BQ10" s="22">
        <v>0</v>
      </c>
      <c r="BR10" s="22">
        <v>0</v>
      </c>
      <c r="BS10" s="22">
        <v>40119</v>
      </c>
      <c r="BT10" s="22">
        <v>445484</v>
      </c>
      <c r="BU10" s="22">
        <v>908149</v>
      </c>
      <c r="BV10" s="22">
        <v>9003585</v>
      </c>
      <c r="BW10" s="22">
        <v>682148</v>
      </c>
      <c r="BX10" s="22">
        <v>0</v>
      </c>
      <c r="BY10" s="22">
        <v>0</v>
      </c>
      <c r="BZ10" s="22">
        <v>0</v>
      </c>
      <c r="CA10" s="22">
        <v>0</v>
      </c>
      <c r="CB10" s="22">
        <v>0</v>
      </c>
      <c r="CC10" s="22">
        <v>50830468</v>
      </c>
      <c r="CD10" s="22">
        <v>11993784</v>
      </c>
    </row>
    <row r="11" spans="1:82" x14ac:dyDescent="0.35">
      <c r="A11" s="22" t="s">
        <v>114</v>
      </c>
      <c r="B11" s="22" t="s">
        <v>115</v>
      </c>
      <c r="C11" s="22" t="s">
        <v>130</v>
      </c>
      <c r="D11" s="22" t="s">
        <v>131</v>
      </c>
      <c r="E11" s="22">
        <v>2513248000</v>
      </c>
      <c r="F11" s="22">
        <v>0</v>
      </c>
      <c r="G11" s="22">
        <v>26175000</v>
      </c>
      <c r="H11" s="22">
        <v>0</v>
      </c>
      <c r="I11" s="22">
        <v>71252000</v>
      </c>
      <c r="J11" s="22">
        <v>5125000</v>
      </c>
      <c r="K11" s="22">
        <v>0</v>
      </c>
      <c r="L11" s="22">
        <v>0</v>
      </c>
      <c r="M11" s="22">
        <v>53261000</v>
      </c>
      <c r="N11" s="22">
        <v>0</v>
      </c>
      <c r="O11" s="22">
        <v>17430000</v>
      </c>
      <c r="P11" s="22">
        <v>115359000</v>
      </c>
      <c r="Q11" s="22">
        <v>0</v>
      </c>
      <c r="R11" s="22">
        <v>417932000</v>
      </c>
      <c r="S11" s="22">
        <v>0</v>
      </c>
      <c r="T11" s="22">
        <v>379000</v>
      </c>
      <c r="U11" s="22">
        <v>0</v>
      </c>
      <c r="V11" s="22">
        <v>0</v>
      </c>
      <c r="W11" s="22">
        <v>214862000</v>
      </c>
      <c r="X11" s="22">
        <v>30000</v>
      </c>
      <c r="Y11" s="22">
        <v>76453000</v>
      </c>
      <c r="Z11" s="22">
        <v>0</v>
      </c>
      <c r="AA11" s="22">
        <v>2569000</v>
      </c>
      <c r="AB11" s="22">
        <v>0</v>
      </c>
      <c r="AC11" s="22">
        <v>91318000</v>
      </c>
      <c r="AD11" s="22">
        <v>0</v>
      </c>
      <c r="AE11" s="22">
        <v>25012000</v>
      </c>
      <c r="AF11" s="22">
        <v>15317000</v>
      </c>
      <c r="AG11" s="22">
        <v>151276000</v>
      </c>
      <c r="AH11" s="22">
        <v>0</v>
      </c>
      <c r="AI11" s="22">
        <v>0</v>
      </c>
      <c r="AJ11" s="22">
        <v>63349000</v>
      </c>
      <c r="AK11" s="22">
        <v>7793000</v>
      </c>
      <c r="AL11" s="22">
        <v>19313000</v>
      </c>
      <c r="AM11" s="22">
        <v>453000</v>
      </c>
      <c r="AN11" s="22">
        <v>0</v>
      </c>
      <c r="AO11" s="22">
        <v>0</v>
      </c>
      <c r="AP11" s="22">
        <v>0</v>
      </c>
      <c r="AQ11" s="22">
        <v>3887906000</v>
      </c>
      <c r="AR11" s="22">
        <v>5881000</v>
      </c>
      <c r="AS11" s="22">
        <v>455215000</v>
      </c>
      <c r="AT11" s="22">
        <v>0</v>
      </c>
      <c r="AU11" s="22">
        <v>483375000</v>
      </c>
      <c r="AV11" s="22">
        <v>229481000</v>
      </c>
      <c r="AW11" s="22">
        <v>0</v>
      </c>
      <c r="AX11" s="22">
        <v>0</v>
      </c>
      <c r="AY11" s="22">
        <v>63177000</v>
      </c>
      <c r="AZ11" s="22">
        <v>0</v>
      </c>
      <c r="BA11" s="22">
        <v>45755000</v>
      </c>
      <c r="BB11" s="22">
        <v>438665000</v>
      </c>
      <c r="BC11" s="22">
        <v>0</v>
      </c>
      <c r="BD11" s="22">
        <v>449085000</v>
      </c>
      <c r="BE11" s="22">
        <v>0</v>
      </c>
      <c r="BF11" s="22">
        <v>22760000</v>
      </c>
      <c r="BG11" s="22">
        <v>0</v>
      </c>
      <c r="BH11" s="22">
        <v>0</v>
      </c>
      <c r="BI11" s="22">
        <v>206187000</v>
      </c>
      <c r="BJ11" s="22">
        <v>1415000</v>
      </c>
      <c r="BK11" s="22">
        <v>57471000</v>
      </c>
      <c r="BL11" s="22">
        <v>0</v>
      </c>
      <c r="BM11" s="22">
        <v>1070000</v>
      </c>
      <c r="BN11" s="22">
        <v>0</v>
      </c>
      <c r="BO11" s="22">
        <v>179748000</v>
      </c>
      <c r="BP11" s="22">
        <v>0</v>
      </c>
      <c r="BQ11" s="22">
        <v>15472000</v>
      </c>
      <c r="BR11" s="22">
        <v>47515000</v>
      </c>
      <c r="BS11" s="22">
        <v>0</v>
      </c>
      <c r="BT11" s="22">
        <v>0</v>
      </c>
      <c r="BU11" s="22">
        <v>0</v>
      </c>
      <c r="BV11" s="22">
        <v>208976000</v>
      </c>
      <c r="BW11" s="22">
        <v>69900000</v>
      </c>
      <c r="BX11" s="22">
        <v>42302000</v>
      </c>
      <c r="BY11" s="22">
        <v>0</v>
      </c>
      <c r="BZ11" s="22">
        <v>0</v>
      </c>
      <c r="CA11" s="22">
        <v>0</v>
      </c>
      <c r="CB11" s="22">
        <v>0</v>
      </c>
      <c r="CC11" s="22">
        <v>3023450000</v>
      </c>
      <c r="CD11" s="22">
        <v>864456000</v>
      </c>
    </row>
    <row r="12" spans="1:82" x14ac:dyDescent="0.35">
      <c r="A12" s="22" t="s">
        <v>114</v>
      </c>
      <c r="B12" s="22" t="s">
        <v>115</v>
      </c>
      <c r="C12" s="22" t="s">
        <v>132</v>
      </c>
      <c r="D12" s="22" t="s">
        <v>133</v>
      </c>
      <c r="E12" s="22">
        <v>53078000</v>
      </c>
      <c r="F12" s="22">
        <v>0</v>
      </c>
      <c r="G12" s="22">
        <v>2316000</v>
      </c>
      <c r="H12" s="22">
        <v>0</v>
      </c>
      <c r="I12" s="22">
        <v>1880000</v>
      </c>
      <c r="J12" s="22">
        <v>1857000</v>
      </c>
      <c r="K12" s="22">
        <v>25000</v>
      </c>
      <c r="L12" s="22">
        <v>0</v>
      </c>
      <c r="M12" s="22">
        <v>475000</v>
      </c>
      <c r="N12" s="22">
        <v>0</v>
      </c>
      <c r="O12" s="22">
        <v>319000</v>
      </c>
      <c r="P12" s="22">
        <v>7092000</v>
      </c>
      <c r="Q12" s="22">
        <v>0</v>
      </c>
      <c r="R12" s="22">
        <v>185000</v>
      </c>
      <c r="S12" s="22">
        <v>944000</v>
      </c>
      <c r="T12" s="22">
        <v>0</v>
      </c>
      <c r="U12" s="22">
        <v>7904000</v>
      </c>
      <c r="V12" s="22">
        <v>8045000</v>
      </c>
      <c r="W12" s="22">
        <v>3700000</v>
      </c>
      <c r="X12" s="22">
        <v>0</v>
      </c>
      <c r="Y12" s="22">
        <v>746000</v>
      </c>
      <c r="Z12" s="22">
        <v>0</v>
      </c>
      <c r="AA12" s="22">
        <v>88000</v>
      </c>
      <c r="AB12" s="22">
        <v>0</v>
      </c>
      <c r="AC12" s="22">
        <v>1070000</v>
      </c>
      <c r="AD12" s="22">
        <v>209000</v>
      </c>
      <c r="AE12" s="22">
        <v>378000</v>
      </c>
      <c r="AF12" s="22">
        <v>0</v>
      </c>
      <c r="AG12" s="22">
        <v>41000</v>
      </c>
      <c r="AH12" s="22">
        <v>0</v>
      </c>
      <c r="AI12" s="22">
        <v>0</v>
      </c>
      <c r="AJ12" s="22">
        <v>1035000</v>
      </c>
      <c r="AK12" s="22">
        <v>460000</v>
      </c>
      <c r="AL12" s="22">
        <v>0</v>
      </c>
      <c r="AM12" s="22">
        <v>0</v>
      </c>
      <c r="AN12" s="22">
        <v>0</v>
      </c>
      <c r="AO12" s="22">
        <v>0</v>
      </c>
      <c r="AP12" s="22">
        <v>0</v>
      </c>
      <c r="AQ12" s="22">
        <v>91847000</v>
      </c>
      <c r="AR12" s="22">
        <v>404000</v>
      </c>
      <c r="AS12" s="22">
        <v>16301000</v>
      </c>
      <c r="AT12" s="22">
        <v>0</v>
      </c>
      <c r="AU12" s="22">
        <v>6178000</v>
      </c>
      <c r="AV12" s="22">
        <v>3722000</v>
      </c>
      <c r="AW12" s="22">
        <v>338000</v>
      </c>
      <c r="AX12" s="22">
        <v>0</v>
      </c>
      <c r="AY12" s="22">
        <v>1193000</v>
      </c>
      <c r="AZ12" s="22">
        <v>0</v>
      </c>
      <c r="BA12" s="22">
        <v>2002000</v>
      </c>
      <c r="BB12" s="22">
        <v>11591000</v>
      </c>
      <c r="BC12" s="22">
        <v>0</v>
      </c>
      <c r="BD12" s="22">
        <v>1302000</v>
      </c>
      <c r="BE12" s="22">
        <v>1302000</v>
      </c>
      <c r="BF12" s="22">
        <v>0</v>
      </c>
      <c r="BG12" s="22">
        <v>6699000</v>
      </c>
      <c r="BH12" s="22">
        <v>7266000</v>
      </c>
      <c r="BI12" s="22">
        <v>3339000</v>
      </c>
      <c r="BJ12" s="22">
        <v>0</v>
      </c>
      <c r="BK12" s="22">
        <v>1269000</v>
      </c>
      <c r="BL12" s="22">
        <v>0</v>
      </c>
      <c r="BM12" s="22">
        <v>45000</v>
      </c>
      <c r="BN12" s="22">
        <v>0</v>
      </c>
      <c r="BO12" s="22">
        <v>1848000</v>
      </c>
      <c r="BP12" s="22">
        <v>872000</v>
      </c>
      <c r="BQ12" s="22">
        <v>0</v>
      </c>
      <c r="BR12" s="22">
        <v>0</v>
      </c>
      <c r="BS12" s="22">
        <v>207000</v>
      </c>
      <c r="BT12" s="22">
        <v>0</v>
      </c>
      <c r="BU12" s="22">
        <v>0</v>
      </c>
      <c r="BV12" s="22">
        <v>8922000</v>
      </c>
      <c r="BW12" s="22">
        <v>2800000</v>
      </c>
      <c r="BX12" s="22">
        <v>0</v>
      </c>
      <c r="BY12" s="22">
        <v>0</v>
      </c>
      <c r="BZ12" s="22">
        <v>0</v>
      </c>
      <c r="CA12" s="22">
        <v>0</v>
      </c>
      <c r="CB12" s="22">
        <v>0</v>
      </c>
      <c r="CC12" s="22">
        <v>77600000</v>
      </c>
      <c r="CD12" s="22">
        <v>14247000</v>
      </c>
    </row>
    <row r="13" spans="1:82" x14ac:dyDescent="0.35">
      <c r="A13" s="22" t="s">
        <v>114</v>
      </c>
      <c r="B13" s="22" t="s">
        <v>115</v>
      </c>
      <c r="C13" s="22" t="s">
        <v>134</v>
      </c>
      <c r="D13" s="22" t="s">
        <v>135</v>
      </c>
      <c r="E13" s="22">
        <v>148802224</v>
      </c>
      <c r="F13" s="22">
        <v>0</v>
      </c>
      <c r="G13" s="22">
        <v>8602726</v>
      </c>
      <c r="H13" s="22">
        <v>0</v>
      </c>
      <c r="I13" s="22">
        <v>3534301</v>
      </c>
      <c r="J13" s="22">
        <v>1420994</v>
      </c>
      <c r="K13" s="22">
        <v>1089940</v>
      </c>
      <c r="L13" s="22">
        <v>0</v>
      </c>
      <c r="M13" s="22">
        <v>4909510</v>
      </c>
      <c r="N13" s="22">
        <v>0</v>
      </c>
      <c r="O13" s="22">
        <v>733019</v>
      </c>
      <c r="P13" s="22">
        <v>28284126</v>
      </c>
      <c r="Q13" s="22">
        <v>4757406</v>
      </c>
      <c r="R13" s="22">
        <v>2536530</v>
      </c>
      <c r="S13" s="22">
        <v>16700</v>
      </c>
      <c r="T13" s="22">
        <v>0</v>
      </c>
      <c r="U13" s="22">
        <v>0</v>
      </c>
      <c r="V13" s="22">
        <v>0</v>
      </c>
      <c r="W13" s="22">
        <v>0</v>
      </c>
      <c r="X13" s="22">
        <v>0</v>
      </c>
      <c r="Y13" s="22">
        <v>8801866</v>
      </c>
      <c r="Z13" s="22">
        <v>0</v>
      </c>
      <c r="AA13" s="22">
        <v>154073</v>
      </c>
      <c r="AB13" s="22">
        <v>0</v>
      </c>
      <c r="AC13" s="22">
        <v>3072273</v>
      </c>
      <c r="AD13" s="22">
        <v>0</v>
      </c>
      <c r="AE13" s="22">
        <v>2</v>
      </c>
      <c r="AF13" s="22">
        <v>721622</v>
      </c>
      <c r="AG13" s="22">
        <v>0</v>
      </c>
      <c r="AH13" s="22">
        <v>0</v>
      </c>
      <c r="AI13" s="22">
        <v>69572</v>
      </c>
      <c r="AJ13" s="22">
        <v>8982478</v>
      </c>
      <c r="AK13" s="22">
        <v>1538911</v>
      </c>
      <c r="AL13" s="22">
        <v>0</v>
      </c>
      <c r="AM13" s="22">
        <v>0</v>
      </c>
      <c r="AN13" s="22">
        <v>0</v>
      </c>
      <c r="AO13" s="22">
        <v>0</v>
      </c>
      <c r="AP13" s="22">
        <v>0</v>
      </c>
      <c r="AQ13" s="22">
        <v>228028273</v>
      </c>
      <c r="AR13" s="22">
        <v>899793</v>
      </c>
      <c r="AS13" s="22">
        <v>20471241</v>
      </c>
      <c r="AT13" s="22">
        <v>0</v>
      </c>
      <c r="AU13" s="22">
        <v>22718846</v>
      </c>
      <c r="AV13" s="22">
        <v>17366400</v>
      </c>
      <c r="AW13" s="22">
        <v>2893549</v>
      </c>
      <c r="AX13" s="22">
        <v>0</v>
      </c>
      <c r="AY13" s="22">
        <v>5308326</v>
      </c>
      <c r="AZ13" s="22">
        <v>0</v>
      </c>
      <c r="BA13" s="22">
        <v>18961820</v>
      </c>
      <c r="BB13" s="22">
        <v>30369081</v>
      </c>
      <c r="BC13" s="22">
        <v>10635613</v>
      </c>
      <c r="BD13" s="22">
        <v>4219604</v>
      </c>
      <c r="BE13" s="22">
        <v>2413230</v>
      </c>
      <c r="BF13" s="22">
        <v>0</v>
      </c>
      <c r="BG13" s="22">
        <v>0</v>
      </c>
      <c r="BH13" s="22">
        <v>0</v>
      </c>
      <c r="BI13" s="22">
        <v>0</v>
      </c>
      <c r="BJ13" s="22">
        <v>0</v>
      </c>
      <c r="BK13" s="22">
        <v>9133696</v>
      </c>
      <c r="BL13" s="22">
        <v>0</v>
      </c>
      <c r="BM13" s="22">
        <v>207740</v>
      </c>
      <c r="BN13" s="22">
        <v>0</v>
      </c>
      <c r="BO13" s="22">
        <v>3084520</v>
      </c>
      <c r="BP13" s="22">
        <v>0</v>
      </c>
      <c r="BQ13" s="22">
        <v>0</v>
      </c>
      <c r="BR13" s="22">
        <v>1005613</v>
      </c>
      <c r="BS13" s="22">
        <v>0</v>
      </c>
      <c r="BT13" s="22">
        <v>0</v>
      </c>
      <c r="BU13" s="22">
        <v>1641096</v>
      </c>
      <c r="BV13" s="22">
        <v>28737385</v>
      </c>
      <c r="BW13" s="22">
        <v>8007467</v>
      </c>
      <c r="BX13" s="22">
        <v>0</v>
      </c>
      <c r="BY13" s="22">
        <v>0</v>
      </c>
      <c r="BZ13" s="22">
        <v>0</v>
      </c>
      <c r="CA13" s="22">
        <v>0</v>
      </c>
      <c r="CB13" s="22">
        <v>0</v>
      </c>
      <c r="CC13" s="22">
        <v>188075020</v>
      </c>
      <c r="CD13" s="22">
        <v>39953253</v>
      </c>
    </row>
    <row r="14" spans="1:82" x14ac:dyDescent="0.35">
      <c r="A14" s="22" t="s">
        <v>114</v>
      </c>
      <c r="B14" s="22" t="s">
        <v>115</v>
      </c>
      <c r="C14" s="22" t="s">
        <v>136</v>
      </c>
      <c r="D14" s="22" t="s">
        <v>137</v>
      </c>
      <c r="E14" s="22">
        <v>18382438</v>
      </c>
      <c r="F14" s="22">
        <v>724920</v>
      </c>
      <c r="G14" s="22">
        <v>171136</v>
      </c>
      <c r="H14" s="22">
        <v>0</v>
      </c>
      <c r="I14" s="22">
        <v>1377130</v>
      </c>
      <c r="J14" s="22">
        <v>204463</v>
      </c>
      <c r="K14" s="22">
        <v>0</v>
      </c>
      <c r="L14" s="22">
        <v>0</v>
      </c>
      <c r="M14" s="22">
        <v>176368</v>
      </c>
      <c r="N14" s="22">
        <v>0</v>
      </c>
      <c r="O14" s="22">
        <v>284934</v>
      </c>
      <c r="P14" s="22">
        <v>5337730</v>
      </c>
      <c r="Q14" s="22">
        <v>22090</v>
      </c>
      <c r="R14" s="22">
        <v>368815</v>
      </c>
      <c r="S14" s="22">
        <v>235492</v>
      </c>
      <c r="T14" s="22">
        <v>7880</v>
      </c>
      <c r="U14" s="22">
        <v>5103662</v>
      </c>
      <c r="V14" s="22">
        <v>5914051</v>
      </c>
      <c r="W14" s="22">
        <v>2522698</v>
      </c>
      <c r="X14" s="22">
        <v>0</v>
      </c>
      <c r="Y14" s="22">
        <v>377680</v>
      </c>
      <c r="Z14" s="22">
        <v>0</v>
      </c>
      <c r="AA14" s="22">
        <v>92097</v>
      </c>
      <c r="AB14" s="22">
        <v>0</v>
      </c>
      <c r="AC14" s="22">
        <v>239365</v>
      </c>
      <c r="AD14" s="22">
        <v>518375</v>
      </c>
      <c r="AE14" s="22">
        <v>0</v>
      </c>
      <c r="AF14" s="22">
        <v>0</v>
      </c>
      <c r="AG14" s="22">
        <v>0</v>
      </c>
      <c r="AH14" s="22">
        <v>720164</v>
      </c>
      <c r="AI14" s="22">
        <v>7849</v>
      </c>
      <c r="AJ14" s="22">
        <v>896588</v>
      </c>
      <c r="AK14" s="22">
        <v>1063949</v>
      </c>
      <c r="AL14" s="22">
        <v>0</v>
      </c>
      <c r="AM14" s="22">
        <v>56375</v>
      </c>
      <c r="AN14" s="22">
        <v>0</v>
      </c>
      <c r="AO14" s="22">
        <v>0</v>
      </c>
      <c r="AP14" s="22">
        <v>0</v>
      </c>
      <c r="AQ14" s="22">
        <v>44806249</v>
      </c>
      <c r="AR14" s="22">
        <v>290786</v>
      </c>
      <c r="AS14" s="22">
        <v>2611839</v>
      </c>
      <c r="AT14" s="22">
        <v>801209</v>
      </c>
      <c r="AU14" s="22">
        <v>4644236</v>
      </c>
      <c r="AV14" s="22">
        <v>1013694</v>
      </c>
      <c r="AW14" s="22">
        <v>11278</v>
      </c>
      <c r="AX14" s="22">
        <v>0</v>
      </c>
      <c r="AY14" s="22">
        <v>249518</v>
      </c>
      <c r="AZ14" s="22">
        <v>0</v>
      </c>
      <c r="BA14" s="22">
        <v>1385212</v>
      </c>
      <c r="BB14" s="22">
        <v>4956485</v>
      </c>
      <c r="BC14" s="22">
        <v>57206</v>
      </c>
      <c r="BD14" s="22">
        <v>135597</v>
      </c>
      <c r="BE14" s="22">
        <v>171065</v>
      </c>
      <c r="BF14" s="22">
        <v>713299</v>
      </c>
      <c r="BG14" s="22">
        <v>4226983</v>
      </c>
      <c r="BH14" s="22">
        <v>4147538</v>
      </c>
      <c r="BI14" s="22">
        <v>1886933</v>
      </c>
      <c r="BJ14" s="22">
        <v>0</v>
      </c>
      <c r="BK14" s="22">
        <v>578974</v>
      </c>
      <c r="BL14" s="22">
        <v>0</v>
      </c>
      <c r="BM14" s="22">
        <v>140220</v>
      </c>
      <c r="BN14" s="22">
        <v>0</v>
      </c>
      <c r="BO14" s="22">
        <v>711387</v>
      </c>
      <c r="BP14" s="22">
        <v>1202420</v>
      </c>
      <c r="BQ14" s="22">
        <v>0</v>
      </c>
      <c r="BR14" s="22">
        <v>0</v>
      </c>
      <c r="BS14" s="22">
        <v>0</v>
      </c>
      <c r="BT14" s="22">
        <v>616388</v>
      </c>
      <c r="BU14" s="22">
        <v>155544</v>
      </c>
      <c r="BV14" s="22">
        <v>998179</v>
      </c>
      <c r="BW14" s="22">
        <v>3153975</v>
      </c>
      <c r="BX14" s="22">
        <v>0</v>
      </c>
      <c r="BY14" s="22">
        <v>1993205</v>
      </c>
      <c r="BZ14" s="22">
        <v>0</v>
      </c>
      <c r="CA14" s="22">
        <v>0</v>
      </c>
      <c r="CB14" s="22">
        <v>0</v>
      </c>
      <c r="CC14" s="22">
        <v>36853170</v>
      </c>
      <c r="CD14" s="22">
        <v>7953079</v>
      </c>
    </row>
    <row r="15" spans="1:82" x14ac:dyDescent="0.35">
      <c r="A15" s="22" t="s">
        <v>114</v>
      </c>
      <c r="B15" s="22" t="s">
        <v>115</v>
      </c>
      <c r="C15" s="22" t="s">
        <v>138</v>
      </c>
      <c r="D15" s="22" t="s">
        <v>139</v>
      </c>
      <c r="E15" s="22">
        <v>62752635</v>
      </c>
      <c r="F15" s="22">
        <v>0</v>
      </c>
      <c r="G15" s="22">
        <v>20132510</v>
      </c>
      <c r="H15" s="22">
        <v>0</v>
      </c>
      <c r="I15" s="22">
        <v>842091</v>
      </c>
      <c r="J15" s="22">
        <v>465591</v>
      </c>
      <c r="K15" s="22">
        <v>0</v>
      </c>
      <c r="L15" s="22">
        <v>3418005</v>
      </c>
      <c r="M15" s="22">
        <v>684168</v>
      </c>
      <c r="N15" s="22">
        <v>0</v>
      </c>
      <c r="O15" s="22">
        <v>245161</v>
      </c>
      <c r="P15" s="22">
        <v>6079556</v>
      </c>
      <c r="Q15" s="22">
        <v>0</v>
      </c>
      <c r="R15" s="22">
        <v>218988</v>
      </c>
      <c r="S15" s="22">
        <v>1224527</v>
      </c>
      <c r="T15" s="22">
        <v>0</v>
      </c>
      <c r="U15" s="22">
        <v>10480338</v>
      </c>
      <c r="V15" s="22">
        <v>7382183</v>
      </c>
      <c r="W15" s="22">
        <v>3100590</v>
      </c>
      <c r="X15" s="22">
        <v>0</v>
      </c>
      <c r="Y15" s="22">
        <v>1102001</v>
      </c>
      <c r="Z15" s="22">
        <v>0</v>
      </c>
      <c r="AA15" s="22">
        <v>49950</v>
      </c>
      <c r="AB15" s="22">
        <v>0</v>
      </c>
      <c r="AC15" s="22">
        <v>2284169</v>
      </c>
      <c r="AD15" s="22">
        <v>0</v>
      </c>
      <c r="AE15" s="22">
        <v>0</v>
      </c>
      <c r="AF15" s="22">
        <v>0</v>
      </c>
      <c r="AG15" s="22">
        <v>46200</v>
      </c>
      <c r="AH15" s="22">
        <v>0</v>
      </c>
      <c r="AI15" s="22">
        <v>0</v>
      </c>
      <c r="AJ15" s="22">
        <v>3106444</v>
      </c>
      <c r="AK15" s="22">
        <v>1642589</v>
      </c>
      <c r="AL15" s="22">
        <v>0</v>
      </c>
      <c r="AM15" s="22">
        <v>0</v>
      </c>
      <c r="AN15" s="22">
        <v>0</v>
      </c>
      <c r="AO15" s="22">
        <v>0</v>
      </c>
      <c r="AP15" s="22">
        <v>0</v>
      </c>
      <c r="AQ15" s="22">
        <v>125257696</v>
      </c>
      <c r="AR15" s="22">
        <v>468030</v>
      </c>
      <c r="AS15" s="22">
        <v>18404804</v>
      </c>
      <c r="AT15" s="22">
        <v>1417939</v>
      </c>
      <c r="AU15" s="22">
        <v>7630349</v>
      </c>
      <c r="AV15" s="22">
        <v>7100846</v>
      </c>
      <c r="AW15" s="22">
        <v>11057</v>
      </c>
      <c r="AX15" s="22">
        <v>4219360</v>
      </c>
      <c r="AY15" s="22">
        <v>1000936</v>
      </c>
      <c r="AZ15" s="22">
        <v>0</v>
      </c>
      <c r="BA15" s="22">
        <v>7841795</v>
      </c>
      <c r="BB15" s="22">
        <v>17128151</v>
      </c>
      <c r="BC15" s="22">
        <v>0</v>
      </c>
      <c r="BD15" s="22">
        <v>2483524</v>
      </c>
      <c r="BE15" s="22">
        <v>2942625</v>
      </c>
      <c r="BF15" s="22">
        <v>0</v>
      </c>
      <c r="BG15" s="22">
        <v>9198131</v>
      </c>
      <c r="BH15" s="22">
        <v>6624659</v>
      </c>
      <c r="BI15" s="22">
        <v>2991787</v>
      </c>
      <c r="BJ15" s="22">
        <v>0</v>
      </c>
      <c r="BK15" s="22">
        <v>1777495</v>
      </c>
      <c r="BL15" s="22">
        <v>0</v>
      </c>
      <c r="BM15" s="22">
        <v>114155</v>
      </c>
      <c r="BN15" s="22">
        <v>0</v>
      </c>
      <c r="BO15" s="22">
        <v>2534217</v>
      </c>
      <c r="BP15" s="22">
        <v>0</v>
      </c>
      <c r="BQ15" s="22">
        <v>0</v>
      </c>
      <c r="BR15" s="22">
        <v>0</v>
      </c>
      <c r="BS15" s="22">
        <v>53117</v>
      </c>
      <c r="BT15" s="22">
        <v>0</v>
      </c>
      <c r="BU15" s="22">
        <v>0</v>
      </c>
      <c r="BV15" s="22">
        <v>17646441</v>
      </c>
      <c r="BW15" s="22">
        <v>1819924</v>
      </c>
      <c r="BX15" s="22">
        <v>0</v>
      </c>
      <c r="BY15" s="22">
        <v>0</v>
      </c>
      <c r="BZ15" s="22">
        <v>0</v>
      </c>
      <c r="CA15" s="22">
        <v>0</v>
      </c>
      <c r="CB15" s="22">
        <v>0</v>
      </c>
      <c r="CC15" s="22">
        <v>113409342</v>
      </c>
      <c r="CD15" s="22">
        <v>11848354</v>
      </c>
    </row>
    <row r="16" spans="1:82" x14ac:dyDescent="0.35">
      <c r="A16" s="22" t="s">
        <v>114</v>
      </c>
      <c r="B16" s="22" t="s">
        <v>115</v>
      </c>
      <c r="C16" s="22" t="s">
        <v>140</v>
      </c>
      <c r="D16" s="22" t="s">
        <v>141</v>
      </c>
      <c r="E16" s="22">
        <v>177588000</v>
      </c>
      <c r="F16" s="22">
        <v>4000</v>
      </c>
      <c r="G16" s="22">
        <v>10153000</v>
      </c>
      <c r="H16" s="22">
        <v>0</v>
      </c>
      <c r="I16" s="22">
        <v>4665000</v>
      </c>
      <c r="J16" s="22">
        <v>6144000</v>
      </c>
      <c r="K16" s="22">
        <v>327000</v>
      </c>
      <c r="L16" s="22">
        <v>9593000</v>
      </c>
      <c r="M16" s="22">
        <v>3514000</v>
      </c>
      <c r="N16" s="22">
        <v>2500000</v>
      </c>
      <c r="O16" s="22">
        <v>194000</v>
      </c>
      <c r="P16" s="22">
        <v>21149000</v>
      </c>
      <c r="Q16" s="22">
        <v>1250000</v>
      </c>
      <c r="R16" s="22">
        <v>10060000</v>
      </c>
      <c r="S16" s="22">
        <v>3032000</v>
      </c>
      <c r="T16" s="22">
        <v>3958000</v>
      </c>
      <c r="U16" s="22">
        <v>27470000</v>
      </c>
      <c r="V16" s="22">
        <v>21681000</v>
      </c>
      <c r="W16" s="22">
        <v>21877000</v>
      </c>
      <c r="X16" s="22">
        <v>0</v>
      </c>
      <c r="Y16" s="22">
        <v>2446000</v>
      </c>
      <c r="Z16" s="22">
        <v>0</v>
      </c>
      <c r="AA16" s="22">
        <v>913000</v>
      </c>
      <c r="AB16" s="22">
        <v>0</v>
      </c>
      <c r="AC16" s="22">
        <v>589000</v>
      </c>
      <c r="AD16" s="22">
        <v>0</v>
      </c>
      <c r="AE16" s="22">
        <v>569000</v>
      </c>
      <c r="AF16" s="22">
        <v>5756000</v>
      </c>
      <c r="AG16" s="22">
        <v>0</v>
      </c>
      <c r="AH16" s="22">
        <v>0</v>
      </c>
      <c r="AI16" s="22">
        <v>0</v>
      </c>
      <c r="AJ16" s="22">
        <v>18302000</v>
      </c>
      <c r="AK16" s="22">
        <v>3567000</v>
      </c>
      <c r="AL16" s="22">
        <v>0</v>
      </c>
      <c r="AM16" s="22">
        <v>0</v>
      </c>
      <c r="AN16" s="22">
        <v>0</v>
      </c>
      <c r="AO16" s="22">
        <v>85177000</v>
      </c>
      <c r="AP16" s="22">
        <v>0</v>
      </c>
      <c r="AQ16" s="22">
        <v>442478000</v>
      </c>
      <c r="AR16" s="22">
        <v>966000</v>
      </c>
      <c r="AS16" s="22">
        <v>28226000</v>
      </c>
      <c r="AT16" s="22">
        <v>0</v>
      </c>
      <c r="AU16" s="22">
        <v>40385000</v>
      </c>
      <c r="AV16" s="22">
        <v>32065000</v>
      </c>
      <c r="AW16" s="22">
        <v>192000</v>
      </c>
      <c r="AX16" s="22">
        <v>3354000</v>
      </c>
      <c r="AY16" s="22">
        <v>5374000</v>
      </c>
      <c r="AZ16" s="22">
        <v>7067000</v>
      </c>
      <c r="BA16" s="22">
        <v>1279000</v>
      </c>
      <c r="BB16" s="22">
        <v>34439000</v>
      </c>
      <c r="BC16" s="22">
        <v>5029000</v>
      </c>
      <c r="BD16" s="22">
        <v>24570000</v>
      </c>
      <c r="BE16" s="22">
        <v>4013000</v>
      </c>
      <c r="BF16" s="22">
        <v>6252000</v>
      </c>
      <c r="BG16" s="22">
        <v>18963000</v>
      </c>
      <c r="BH16" s="22">
        <v>17629000</v>
      </c>
      <c r="BI16" s="22">
        <v>18381000</v>
      </c>
      <c r="BJ16" s="22">
        <v>0</v>
      </c>
      <c r="BK16" s="22">
        <v>3059000</v>
      </c>
      <c r="BL16" s="22">
        <v>1321000</v>
      </c>
      <c r="BM16" s="22">
        <v>83000</v>
      </c>
      <c r="BN16" s="22">
        <v>0</v>
      </c>
      <c r="BO16" s="22">
        <v>1216000</v>
      </c>
      <c r="BP16" s="22">
        <v>1024000</v>
      </c>
      <c r="BQ16" s="22">
        <v>3878000</v>
      </c>
      <c r="BR16" s="22">
        <v>6012000</v>
      </c>
      <c r="BS16" s="22">
        <v>0</v>
      </c>
      <c r="BT16" s="22">
        <v>0</v>
      </c>
      <c r="BU16" s="22">
        <v>0</v>
      </c>
      <c r="BV16" s="22">
        <v>43009000</v>
      </c>
      <c r="BW16" s="22">
        <v>13555000</v>
      </c>
      <c r="BX16" s="22">
        <v>0</v>
      </c>
      <c r="BY16" s="22">
        <v>0</v>
      </c>
      <c r="BZ16" s="22">
        <v>0</v>
      </c>
      <c r="CA16" s="22">
        <v>77280000</v>
      </c>
      <c r="CB16" s="22">
        <v>0</v>
      </c>
      <c r="CC16" s="22">
        <v>398621000</v>
      </c>
      <c r="CD16" s="22">
        <v>43857000</v>
      </c>
    </row>
    <row r="17" spans="1:82" x14ac:dyDescent="0.35">
      <c r="A17" s="22" t="s">
        <v>114</v>
      </c>
      <c r="B17" s="22" t="s">
        <v>115</v>
      </c>
      <c r="C17" s="22" t="s">
        <v>142</v>
      </c>
      <c r="D17" s="22" t="s">
        <v>143</v>
      </c>
      <c r="E17" s="22">
        <v>50795882</v>
      </c>
      <c r="F17" s="22">
        <v>54420</v>
      </c>
      <c r="G17" s="22">
        <v>1081060</v>
      </c>
      <c r="H17" s="22">
        <v>0</v>
      </c>
      <c r="I17" s="22">
        <v>936454</v>
      </c>
      <c r="J17" s="22">
        <v>123241</v>
      </c>
      <c r="K17" s="22">
        <v>0</v>
      </c>
      <c r="L17" s="22">
        <v>0</v>
      </c>
      <c r="M17" s="22">
        <v>579627</v>
      </c>
      <c r="N17" s="22">
        <v>0</v>
      </c>
      <c r="O17" s="22">
        <v>84573</v>
      </c>
      <c r="P17" s="22">
        <v>160960</v>
      </c>
      <c r="Q17" s="22">
        <v>625986</v>
      </c>
      <c r="R17" s="22">
        <v>0</v>
      </c>
      <c r="S17" s="22">
        <v>2714140</v>
      </c>
      <c r="T17" s="22">
        <v>0</v>
      </c>
      <c r="U17" s="22">
        <v>17455520</v>
      </c>
      <c r="V17" s="22">
        <v>4469093</v>
      </c>
      <c r="W17" s="22">
        <v>3670782</v>
      </c>
      <c r="X17" s="22">
        <v>0</v>
      </c>
      <c r="Y17" s="22">
        <v>682461</v>
      </c>
      <c r="Z17" s="22">
        <v>0</v>
      </c>
      <c r="AA17" s="22">
        <v>135196</v>
      </c>
      <c r="AB17" s="22">
        <v>0</v>
      </c>
      <c r="AC17" s="22">
        <v>226687</v>
      </c>
      <c r="AD17" s="22">
        <v>221627</v>
      </c>
      <c r="AE17" s="22">
        <v>2135961</v>
      </c>
      <c r="AF17" s="22">
        <v>0</v>
      </c>
      <c r="AG17" s="22">
        <v>0</v>
      </c>
      <c r="AH17" s="22">
        <v>0</v>
      </c>
      <c r="AI17" s="22">
        <v>0</v>
      </c>
      <c r="AJ17" s="22">
        <v>3138260</v>
      </c>
      <c r="AK17" s="22">
        <v>615587</v>
      </c>
      <c r="AL17" s="22">
        <v>0</v>
      </c>
      <c r="AM17" s="22">
        <v>0</v>
      </c>
      <c r="AN17" s="22">
        <v>0</v>
      </c>
      <c r="AO17" s="22">
        <v>0</v>
      </c>
      <c r="AP17" s="22">
        <v>0</v>
      </c>
      <c r="AQ17" s="22">
        <v>89907517</v>
      </c>
      <c r="AR17" s="22">
        <v>1516584</v>
      </c>
      <c r="AS17" s="22">
        <v>9726674</v>
      </c>
      <c r="AT17" s="22">
        <v>0</v>
      </c>
      <c r="AU17" s="22">
        <v>10537326</v>
      </c>
      <c r="AV17" s="22">
        <v>3601021</v>
      </c>
      <c r="AW17" s="22">
        <v>277202</v>
      </c>
      <c r="AX17" s="22">
        <v>0</v>
      </c>
      <c r="AY17" s="22">
        <v>1078677</v>
      </c>
      <c r="AZ17" s="22">
        <v>7521</v>
      </c>
      <c r="BA17" s="22">
        <v>311791</v>
      </c>
      <c r="BB17" s="22">
        <v>13456653</v>
      </c>
      <c r="BC17" s="22">
        <v>1468774</v>
      </c>
      <c r="BD17" s="22">
        <v>0</v>
      </c>
      <c r="BE17" s="22">
        <v>2079354</v>
      </c>
      <c r="BF17" s="22">
        <v>0</v>
      </c>
      <c r="BG17" s="22">
        <v>7790033</v>
      </c>
      <c r="BH17" s="22">
        <v>3689732</v>
      </c>
      <c r="BI17" s="22">
        <v>4183356</v>
      </c>
      <c r="BJ17" s="22">
        <v>0</v>
      </c>
      <c r="BK17" s="22">
        <v>1113516</v>
      </c>
      <c r="BL17" s="22">
        <v>0</v>
      </c>
      <c r="BM17" s="22">
        <v>181450</v>
      </c>
      <c r="BN17" s="22">
        <v>0</v>
      </c>
      <c r="BO17" s="22">
        <v>1353999</v>
      </c>
      <c r="BP17" s="22">
        <v>267627</v>
      </c>
      <c r="BQ17" s="22">
        <v>839963</v>
      </c>
      <c r="BR17" s="22">
        <v>0</v>
      </c>
      <c r="BS17" s="22">
        <v>0</v>
      </c>
      <c r="BT17" s="22">
        <v>0</v>
      </c>
      <c r="BU17" s="22">
        <v>0</v>
      </c>
      <c r="BV17" s="22">
        <v>13401191</v>
      </c>
      <c r="BW17" s="22">
        <v>3118216</v>
      </c>
      <c r="BX17" s="22">
        <v>0</v>
      </c>
      <c r="BY17" s="22">
        <v>0</v>
      </c>
      <c r="BZ17" s="22">
        <v>0</v>
      </c>
      <c r="CA17" s="22">
        <v>0</v>
      </c>
      <c r="CB17" s="22">
        <v>0</v>
      </c>
      <c r="CC17" s="22">
        <v>80000660</v>
      </c>
      <c r="CD17" s="22">
        <v>9906857</v>
      </c>
    </row>
    <row r="18" spans="1:82" x14ac:dyDescent="0.35">
      <c r="A18" s="22" t="s">
        <v>114</v>
      </c>
      <c r="B18" s="22" t="s">
        <v>115</v>
      </c>
      <c r="C18" s="22" t="s">
        <v>144</v>
      </c>
      <c r="D18" s="22" t="s">
        <v>145</v>
      </c>
      <c r="E18" s="22">
        <v>90623000</v>
      </c>
      <c r="F18" s="22">
        <v>0</v>
      </c>
      <c r="G18" s="22">
        <v>3544000</v>
      </c>
      <c r="H18" s="22">
        <v>0</v>
      </c>
      <c r="I18" s="22">
        <v>3741000</v>
      </c>
      <c r="J18" s="22">
        <v>400000</v>
      </c>
      <c r="K18" s="22">
        <v>555000</v>
      </c>
      <c r="L18" s="22">
        <v>0</v>
      </c>
      <c r="M18" s="22">
        <v>38000</v>
      </c>
      <c r="N18" s="22">
        <v>0</v>
      </c>
      <c r="O18" s="22">
        <v>1475000</v>
      </c>
      <c r="P18" s="22">
        <v>13606000</v>
      </c>
      <c r="Q18" s="22">
        <v>500000</v>
      </c>
      <c r="R18" s="22">
        <v>840000</v>
      </c>
      <c r="S18" s="22">
        <v>3000</v>
      </c>
      <c r="T18" s="22">
        <v>48000</v>
      </c>
      <c r="U18" s="22">
        <v>19723000</v>
      </c>
      <c r="V18" s="22">
        <v>18342000</v>
      </c>
      <c r="W18" s="22">
        <v>8093000</v>
      </c>
      <c r="X18" s="22">
        <v>130000</v>
      </c>
      <c r="Y18" s="22">
        <v>1709000</v>
      </c>
      <c r="Z18" s="22">
        <v>21000</v>
      </c>
      <c r="AA18" s="22">
        <v>680000</v>
      </c>
      <c r="AB18" s="22">
        <v>0</v>
      </c>
      <c r="AC18" s="22">
        <v>1779000</v>
      </c>
      <c r="AD18" s="22">
        <v>2000</v>
      </c>
      <c r="AE18" s="22">
        <v>5731000</v>
      </c>
      <c r="AF18" s="22">
        <v>0</v>
      </c>
      <c r="AG18" s="22">
        <v>0</v>
      </c>
      <c r="AH18" s="22">
        <v>0</v>
      </c>
      <c r="AI18" s="22">
        <v>0</v>
      </c>
      <c r="AJ18" s="22">
        <v>5942000</v>
      </c>
      <c r="AK18" s="22">
        <v>918000</v>
      </c>
      <c r="AL18" s="22">
        <v>179000</v>
      </c>
      <c r="AM18" s="22">
        <v>0</v>
      </c>
      <c r="AN18" s="22">
        <v>65639000</v>
      </c>
      <c r="AO18" s="22">
        <v>127968000</v>
      </c>
      <c r="AP18" s="22">
        <v>0</v>
      </c>
      <c r="AQ18" s="22">
        <v>372229000</v>
      </c>
      <c r="AR18" s="22">
        <v>1318000</v>
      </c>
      <c r="AS18" s="22">
        <v>43000000</v>
      </c>
      <c r="AT18" s="22">
        <v>2140000</v>
      </c>
      <c r="AU18" s="22">
        <v>22068000</v>
      </c>
      <c r="AV18" s="22">
        <v>13109000</v>
      </c>
      <c r="AW18" s="22">
        <v>2142000</v>
      </c>
      <c r="AX18" s="22">
        <v>0</v>
      </c>
      <c r="AY18" s="22">
        <v>906000</v>
      </c>
      <c r="AZ18" s="22">
        <v>0</v>
      </c>
      <c r="BA18" s="22">
        <v>10792000</v>
      </c>
      <c r="BB18" s="22">
        <v>20832000</v>
      </c>
      <c r="BC18" s="22">
        <v>2440000</v>
      </c>
      <c r="BD18" s="22">
        <v>3859000</v>
      </c>
      <c r="BE18" s="22">
        <v>713000</v>
      </c>
      <c r="BF18" s="22">
        <v>567000</v>
      </c>
      <c r="BG18" s="22">
        <v>15504000</v>
      </c>
      <c r="BH18" s="22">
        <v>14372000</v>
      </c>
      <c r="BI18" s="22">
        <v>7384000</v>
      </c>
      <c r="BJ18" s="22">
        <v>3796000</v>
      </c>
      <c r="BK18" s="22">
        <v>3780000</v>
      </c>
      <c r="BL18" s="22">
        <v>1000</v>
      </c>
      <c r="BM18" s="22">
        <v>658000</v>
      </c>
      <c r="BN18" s="22">
        <v>0</v>
      </c>
      <c r="BO18" s="22">
        <v>4336000</v>
      </c>
      <c r="BP18" s="22">
        <v>9000</v>
      </c>
      <c r="BQ18" s="22">
        <v>4785000</v>
      </c>
      <c r="BR18" s="22">
        <v>0</v>
      </c>
      <c r="BS18" s="22">
        <v>0</v>
      </c>
      <c r="BT18" s="22">
        <v>0</v>
      </c>
      <c r="BU18" s="22">
        <v>0</v>
      </c>
      <c r="BV18" s="22">
        <v>20850000</v>
      </c>
      <c r="BW18" s="22">
        <v>5430000</v>
      </c>
      <c r="BX18" s="22">
        <v>1418000</v>
      </c>
      <c r="BY18" s="22">
        <v>0</v>
      </c>
      <c r="BZ18" s="22">
        <v>115792000</v>
      </c>
      <c r="CA18" s="22">
        <v>79741000</v>
      </c>
      <c r="CB18" s="22">
        <v>0</v>
      </c>
      <c r="CC18" s="22">
        <v>401742000</v>
      </c>
      <c r="CD18" s="22">
        <v>-29513000</v>
      </c>
    </row>
    <row r="19" spans="1:82" x14ac:dyDescent="0.35">
      <c r="A19" s="22" t="s">
        <v>114</v>
      </c>
      <c r="B19" s="22" t="s">
        <v>115</v>
      </c>
      <c r="C19" s="22" t="s">
        <v>146</v>
      </c>
      <c r="D19" s="22" t="s">
        <v>147</v>
      </c>
      <c r="E19" s="22">
        <v>23910247</v>
      </c>
      <c r="F19" s="22">
        <v>170092</v>
      </c>
      <c r="G19" s="22">
        <v>12172999</v>
      </c>
      <c r="H19" s="22">
        <v>0</v>
      </c>
      <c r="I19" s="22">
        <v>31443758</v>
      </c>
      <c r="J19" s="22">
        <v>21524948</v>
      </c>
      <c r="K19" s="22">
        <v>137626</v>
      </c>
      <c r="L19" s="22">
        <v>18403558</v>
      </c>
      <c r="M19" s="22">
        <v>6779137</v>
      </c>
      <c r="N19" s="22">
        <v>1610727</v>
      </c>
      <c r="O19" s="22">
        <v>2059024</v>
      </c>
      <c r="P19" s="22">
        <v>41965525</v>
      </c>
      <c r="Q19" s="22">
        <v>958891</v>
      </c>
      <c r="R19" s="22">
        <v>11863344</v>
      </c>
      <c r="S19" s="22">
        <v>4605251</v>
      </c>
      <c r="T19" s="22">
        <v>0</v>
      </c>
      <c r="U19" s="22">
        <v>30923695</v>
      </c>
      <c r="V19" s="22">
        <v>33934514</v>
      </c>
      <c r="W19" s="22">
        <v>18237836</v>
      </c>
      <c r="X19" s="22">
        <v>0</v>
      </c>
      <c r="Y19" s="22">
        <v>6102807</v>
      </c>
      <c r="Z19" s="22">
        <v>0</v>
      </c>
      <c r="AA19" s="22">
        <v>869344</v>
      </c>
      <c r="AB19" s="22">
        <v>0</v>
      </c>
      <c r="AC19" s="22">
        <v>0</v>
      </c>
      <c r="AD19" s="22">
        <v>1892554</v>
      </c>
      <c r="AE19" s="22">
        <v>2263107</v>
      </c>
      <c r="AF19" s="22">
        <v>8607344</v>
      </c>
      <c r="AG19" s="22">
        <v>0</v>
      </c>
      <c r="AH19" s="22">
        <v>0</v>
      </c>
      <c r="AI19" s="22">
        <v>0</v>
      </c>
      <c r="AJ19" s="22">
        <v>35846514</v>
      </c>
      <c r="AK19" s="22">
        <v>7326852</v>
      </c>
      <c r="AL19" s="22">
        <v>227234</v>
      </c>
      <c r="AM19" s="22">
        <v>0</v>
      </c>
      <c r="AN19" s="22">
        <v>0</v>
      </c>
      <c r="AO19" s="22">
        <v>65353608</v>
      </c>
      <c r="AP19" s="22">
        <v>0</v>
      </c>
      <c r="AQ19" s="22">
        <v>389190536</v>
      </c>
      <c r="AR19" s="22">
        <v>1068683</v>
      </c>
      <c r="AS19" s="22">
        <v>45605188</v>
      </c>
      <c r="AT19" s="22">
        <v>0</v>
      </c>
      <c r="AU19" s="22">
        <v>38331285</v>
      </c>
      <c r="AV19" s="22">
        <v>26282503</v>
      </c>
      <c r="AW19" s="22">
        <v>190600</v>
      </c>
      <c r="AX19" s="22">
        <v>11134579</v>
      </c>
      <c r="AY19" s="22">
        <v>3267924</v>
      </c>
      <c r="AZ19" s="22">
        <v>1065637</v>
      </c>
      <c r="BA19" s="22">
        <v>11870955</v>
      </c>
      <c r="BB19" s="22">
        <v>42721591</v>
      </c>
      <c r="BC19" s="22">
        <v>2005000</v>
      </c>
      <c r="BD19" s="22">
        <v>13573927</v>
      </c>
      <c r="BE19" s="22">
        <v>4817398</v>
      </c>
      <c r="BF19" s="22">
        <v>0</v>
      </c>
      <c r="BG19" s="22">
        <v>18907400</v>
      </c>
      <c r="BH19" s="22">
        <v>19330666</v>
      </c>
      <c r="BI19" s="22">
        <v>12446228</v>
      </c>
      <c r="BJ19" s="22">
        <v>0</v>
      </c>
      <c r="BK19" s="22">
        <v>5406868</v>
      </c>
      <c r="BL19" s="22">
        <v>0</v>
      </c>
      <c r="BM19" s="22">
        <v>713668</v>
      </c>
      <c r="BN19" s="22">
        <v>0</v>
      </c>
      <c r="BO19" s="22">
        <v>0</v>
      </c>
      <c r="BP19" s="22">
        <v>1903000</v>
      </c>
      <c r="BQ19" s="22">
        <v>1643144</v>
      </c>
      <c r="BR19" s="22">
        <v>6954921</v>
      </c>
      <c r="BS19" s="22">
        <v>0</v>
      </c>
      <c r="BT19" s="22">
        <v>0</v>
      </c>
      <c r="BU19" s="22">
        <v>0</v>
      </c>
      <c r="BV19" s="22">
        <v>46964037</v>
      </c>
      <c r="BW19" s="22">
        <v>8472654</v>
      </c>
      <c r="BX19" s="22">
        <v>682380</v>
      </c>
      <c r="BY19" s="22">
        <v>0</v>
      </c>
      <c r="BZ19" s="22">
        <v>0</v>
      </c>
      <c r="CA19" s="22">
        <v>44121996</v>
      </c>
      <c r="CB19" s="22">
        <v>0</v>
      </c>
      <c r="CC19" s="22">
        <v>369482232</v>
      </c>
      <c r="CD19" s="22">
        <v>19708304</v>
      </c>
    </row>
    <row r="20" spans="1:82" x14ac:dyDescent="0.35">
      <c r="A20" s="22" t="s">
        <v>114</v>
      </c>
      <c r="B20" s="22" t="s">
        <v>115</v>
      </c>
      <c r="C20" s="22" t="s">
        <v>148</v>
      </c>
      <c r="D20" s="22" t="s">
        <v>149</v>
      </c>
      <c r="E20" s="22">
        <v>48880210</v>
      </c>
      <c r="F20" s="22">
        <v>0</v>
      </c>
      <c r="G20" s="22">
        <v>0</v>
      </c>
      <c r="H20" s="22">
        <v>0</v>
      </c>
      <c r="I20" s="22">
        <v>1467678</v>
      </c>
      <c r="J20" s="22">
        <v>134151</v>
      </c>
      <c r="K20" s="22">
        <v>0</v>
      </c>
      <c r="L20" s="22">
        <v>3496796</v>
      </c>
      <c r="M20" s="22">
        <v>1547782</v>
      </c>
      <c r="N20" s="22">
        <v>0</v>
      </c>
      <c r="O20" s="22">
        <v>6449629</v>
      </c>
      <c r="P20" s="22">
        <v>9657846</v>
      </c>
      <c r="Q20" s="22">
        <v>0</v>
      </c>
      <c r="R20" s="22">
        <v>905702</v>
      </c>
      <c r="S20" s="22">
        <v>290192</v>
      </c>
      <c r="T20" s="22">
        <v>0</v>
      </c>
      <c r="U20" s="22">
        <v>17037746</v>
      </c>
      <c r="V20" s="22">
        <v>119874</v>
      </c>
      <c r="W20" s="22">
        <v>4065366</v>
      </c>
      <c r="X20" s="22">
        <v>0</v>
      </c>
      <c r="Y20" s="22">
        <v>1072864</v>
      </c>
      <c r="Z20" s="22">
        <v>0</v>
      </c>
      <c r="AA20" s="22">
        <v>0</v>
      </c>
      <c r="AB20" s="22">
        <v>92765</v>
      </c>
      <c r="AC20" s="22">
        <v>895259</v>
      </c>
      <c r="AD20" s="22">
        <v>9837111</v>
      </c>
      <c r="AE20" s="22">
        <v>0</v>
      </c>
      <c r="AF20" s="22">
        <v>0</v>
      </c>
      <c r="AG20" s="22">
        <v>0</v>
      </c>
      <c r="AH20" s="22">
        <v>0</v>
      </c>
      <c r="AI20" s="22">
        <v>0</v>
      </c>
      <c r="AJ20" s="22">
        <v>2845520</v>
      </c>
      <c r="AK20" s="22">
        <v>673970</v>
      </c>
      <c r="AL20" s="22">
        <v>0</v>
      </c>
      <c r="AM20" s="22">
        <v>0</v>
      </c>
      <c r="AN20" s="22">
        <v>0</v>
      </c>
      <c r="AO20" s="22">
        <v>0</v>
      </c>
      <c r="AP20" s="22">
        <v>0</v>
      </c>
      <c r="AQ20" s="22">
        <v>109470461</v>
      </c>
      <c r="AR20" s="22">
        <v>655957</v>
      </c>
      <c r="AS20" s="22">
        <v>11518837</v>
      </c>
      <c r="AT20" s="22">
        <v>0</v>
      </c>
      <c r="AU20" s="22">
        <v>6012286</v>
      </c>
      <c r="AV20" s="22">
        <v>9045449</v>
      </c>
      <c r="AW20" s="22">
        <v>0</v>
      </c>
      <c r="AX20" s="22">
        <v>509177</v>
      </c>
      <c r="AY20" s="22">
        <v>1868638</v>
      </c>
      <c r="AZ20" s="22">
        <v>0</v>
      </c>
      <c r="BA20" s="22">
        <v>11312333</v>
      </c>
      <c r="BB20" s="22">
        <v>12828925</v>
      </c>
      <c r="BC20" s="22">
        <v>0</v>
      </c>
      <c r="BD20" s="22">
        <v>2259323</v>
      </c>
      <c r="BE20" s="22">
        <v>2590627</v>
      </c>
      <c r="BF20" s="22">
        <v>0</v>
      </c>
      <c r="BG20" s="22">
        <v>10175664</v>
      </c>
      <c r="BH20" s="22">
        <v>4767956</v>
      </c>
      <c r="BI20" s="22">
        <v>2999116</v>
      </c>
      <c r="BJ20" s="22">
        <v>0</v>
      </c>
      <c r="BK20" s="22">
        <v>1294197</v>
      </c>
      <c r="BL20" s="22">
        <v>0</v>
      </c>
      <c r="BM20" s="22">
        <v>0</v>
      </c>
      <c r="BN20" s="22">
        <v>515586</v>
      </c>
      <c r="BO20" s="22">
        <v>2002815</v>
      </c>
      <c r="BP20" s="22">
        <v>921496</v>
      </c>
      <c r="BQ20" s="22">
        <v>0</v>
      </c>
      <c r="BR20" s="22">
        <v>0</v>
      </c>
      <c r="BS20" s="22">
        <v>0</v>
      </c>
      <c r="BT20" s="22">
        <v>0</v>
      </c>
      <c r="BU20" s="22">
        <v>0</v>
      </c>
      <c r="BV20" s="22">
        <v>6805689</v>
      </c>
      <c r="BW20" s="22">
        <v>2622824</v>
      </c>
      <c r="BX20" s="22">
        <v>0</v>
      </c>
      <c r="BY20" s="22">
        <v>0</v>
      </c>
      <c r="BZ20" s="22">
        <v>0</v>
      </c>
      <c r="CA20" s="22">
        <v>0</v>
      </c>
      <c r="CB20" s="22">
        <v>0</v>
      </c>
      <c r="CC20" s="22">
        <v>90706895</v>
      </c>
      <c r="CD20" s="22">
        <v>18763566</v>
      </c>
    </row>
    <row r="21" spans="1:82" x14ac:dyDescent="0.35">
      <c r="A21" s="22" t="s">
        <v>114</v>
      </c>
      <c r="B21" s="22" t="s">
        <v>115</v>
      </c>
      <c r="C21" s="22" t="s">
        <v>150</v>
      </c>
      <c r="D21" s="22" t="s">
        <v>151</v>
      </c>
      <c r="E21" s="22">
        <v>0</v>
      </c>
      <c r="F21" s="22">
        <v>20540</v>
      </c>
      <c r="G21" s="22">
        <v>120695390</v>
      </c>
      <c r="H21" s="22">
        <v>0</v>
      </c>
      <c r="I21" s="22">
        <v>3324300</v>
      </c>
      <c r="J21" s="22">
        <v>2743380</v>
      </c>
      <c r="K21" s="22">
        <v>0</v>
      </c>
      <c r="L21" s="22">
        <v>3587824</v>
      </c>
      <c r="M21" s="22">
        <v>582600</v>
      </c>
      <c r="N21" s="22">
        <v>0</v>
      </c>
      <c r="O21" s="22">
        <v>653080</v>
      </c>
      <c r="P21" s="22">
        <v>37500390</v>
      </c>
      <c r="Q21" s="22">
        <v>0</v>
      </c>
      <c r="R21" s="22">
        <v>14244640</v>
      </c>
      <c r="S21" s="22">
        <v>13827305</v>
      </c>
      <c r="T21" s="22">
        <v>0</v>
      </c>
      <c r="U21" s="22">
        <v>16839955</v>
      </c>
      <c r="V21" s="22">
        <v>25964095</v>
      </c>
      <c r="W21" s="22">
        <v>7499321</v>
      </c>
      <c r="X21" s="22">
        <v>0</v>
      </c>
      <c r="Y21" s="22">
        <v>1587670</v>
      </c>
      <c r="Z21" s="22">
        <v>0</v>
      </c>
      <c r="AA21" s="22">
        <v>67890</v>
      </c>
      <c r="AB21" s="22">
        <v>0</v>
      </c>
      <c r="AC21" s="22">
        <v>2800470</v>
      </c>
      <c r="AD21" s="22">
        <v>0</v>
      </c>
      <c r="AE21" s="22">
        <v>2014610</v>
      </c>
      <c r="AF21" s="22">
        <v>0</v>
      </c>
      <c r="AG21" s="22">
        <v>0</v>
      </c>
      <c r="AH21" s="22">
        <v>0</v>
      </c>
      <c r="AI21" s="22">
        <v>0</v>
      </c>
      <c r="AJ21" s="22">
        <v>12868130</v>
      </c>
      <c r="AK21" s="22">
        <v>4134550</v>
      </c>
      <c r="AL21" s="22">
        <v>0</v>
      </c>
      <c r="AM21" s="22">
        <v>0</v>
      </c>
      <c r="AN21" s="22">
        <v>0</v>
      </c>
      <c r="AO21" s="22">
        <v>0</v>
      </c>
      <c r="AP21" s="22">
        <v>0</v>
      </c>
      <c r="AQ21" s="22">
        <v>270956140</v>
      </c>
      <c r="AR21" s="22">
        <v>736850</v>
      </c>
      <c r="AS21" s="22">
        <v>26119090</v>
      </c>
      <c r="AT21" s="22">
        <v>0</v>
      </c>
      <c r="AU21" s="22">
        <v>14493380</v>
      </c>
      <c r="AV21" s="22">
        <v>18566050</v>
      </c>
      <c r="AW21" s="22">
        <v>0</v>
      </c>
      <c r="AX21" s="22">
        <v>3233670</v>
      </c>
      <c r="AY21" s="22">
        <v>1782580</v>
      </c>
      <c r="AZ21" s="22">
        <v>0</v>
      </c>
      <c r="BA21" s="22">
        <v>4271830</v>
      </c>
      <c r="BB21" s="22">
        <v>25449290</v>
      </c>
      <c r="BC21" s="22">
        <v>0</v>
      </c>
      <c r="BD21" s="22">
        <v>15484370</v>
      </c>
      <c r="BE21" s="22">
        <v>4064566</v>
      </c>
      <c r="BF21" s="22">
        <v>0</v>
      </c>
      <c r="BG21" s="22">
        <v>8488086</v>
      </c>
      <c r="BH21" s="22">
        <v>12663576</v>
      </c>
      <c r="BI21" s="22">
        <v>6963882</v>
      </c>
      <c r="BJ21" s="22">
        <v>0</v>
      </c>
      <c r="BK21" s="22">
        <v>2610390</v>
      </c>
      <c r="BL21" s="22">
        <v>0</v>
      </c>
      <c r="BM21" s="22">
        <v>42670</v>
      </c>
      <c r="BN21" s="22">
        <v>0</v>
      </c>
      <c r="BO21" s="22">
        <v>5356210</v>
      </c>
      <c r="BP21" s="22">
        <v>0</v>
      </c>
      <c r="BQ21" s="22">
        <v>0</v>
      </c>
      <c r="BR21" s="22">
        <v>0</v>
      </c>
      <c r="BS21" s="22">
        <v>0</v>
      </c>
      <c r="BT21" s="22">
        <v>0</v>
      </c>
      <c r="BU21" s="22">
        <v>0</v>
      </c>
      <c r="BV21" s="22">
        <v>22572730</v>
      </c>
      <c r="BW21" s="22">
        <v>13711650</v>
      </c>
      <c r="BX21" s="22">
        <v>0</v>
      </c>
      <c r="BY21" s="22">
        <v>0</v>
      </c>
      <c r="BZ21" s="22">
        <v>0</v>
      </c>
      <c r="CA21" s="22">
        <v>0</v>
      </c>
      <c r="CB21" s="22">
        <v>0</v>
      </c>
      <c r="CC21" s="22">
        <v>186610870</v>
      </c>
      <c r="CD21" s="22">
        <v>84345270</v>
      </c>
    </row>
    <row r="22" spans="1:82" x14ac:dyDescent="0.35">
      <c r="A22" s="22" t="s">
        <v>114</v>
      </c>
      <c r="B22" s="22" t="s">
        <v>115</v>
      </c>
      <c r="C22" s="22" t="s">
        <v>152</v>
      </c>
      <c r="D22" s="22" t="s">
        <v>153</v>
      </c>
      <c r="E22" s="22">
        <v>0</v>
      </c>
      <c r="F22" s="22">
        <v>2218</v>
      </c>
      <c r="G22" s="22">
        <v>19738307</v>
      </c>
      <c r="H22" s="22">
        <v>34375</v>
      </c>
      <c r="I22" s="22">
        <v>747967</v>
      </c>
      <c r="J22" s="22">
        <v>297232</v>
      </c>
      <c r="K22" s="22">
        <v>30000</v>
      </c>
      <c r="L22" s="22">
        <v>0</v>
      </c>
      <c r="M22" s="22">
        <v>153842</v>
      </c>
      <c r="N22" s="22">
        <v>0</v>
      </c>
      <c r="O22" s="22">
        <v>1189494</v>
      </c>
      <c r="P22" s="22">
        <v>8755</v>
      </c>
      <c r="Q22" s="22">
        <v>6048</v>
      </c>
      <c r="R22" s="22">
        <v>55859</v>
      </c>
      <c r="S22" s="22">
        <v>0</v>
      </c>
      <c r="T22" s="22">
        <v>0</v>
      </c>
      <c r="U22" s="22">
        <v>4693563</v>
      </c>
      <c r="V22" s="22">
        <v>3382915</v>
      </c>
      <c r="W22" s="22">
        <v>1846525</v>
      </c>
      <c r="X22" s="22">
        <v>0</v>
      </c>
      <c r="Y22" s="22">
        <v>443570</v>
      </c>
      <c r="Z22" s="22">
        <v>0</v>
      </c>
      <c r="AA22" s="22">
        <v>97637</v>
      </c>
      <c r="AB22" s="22">
        <v>0</v>
      </c>
      <c r="AC22" s="22">
        <v>127656</v>
      </c>
      <c r="AD22" s="22">
        <v>0</v>
      </c>
      <c r="AE22" s="22">
        <v>0</v>
      </c>
      <c r="AF22" s="22">
        <v>0</v>
      </c>
      <c r="AG22" s="22">
        <v>0</v>
      </c>
      <c r="AH22" s="22">
        <v>56422</v>
      </c>
      <c r="AI22" s="22">
        <v>0</v>
      </c>
      <c r="AJ22" s="22">
        <v>908044</v>
      </c>
      <c r="AK22" s="22">
        <v>135798</v>
      </c>
      <c r="AL22" s="22">
        <v>0</v>
      </c>
      <c r="AM22" s="22">
        <v>0</v>
      </c>
      <c r="AN22" s="22">
        <v>0</v>
      </c>
      <c r="AO22" s="22">
        <v>0</v>
      </c>
      <c r="AP22" s="22">
        <v>0</v>
      </c>
      <c r="AQ22" s="22">
        <v>33956227</v>
      </c>
      <c r="AR22" s="22">
        <v>374924</v>
      </c>
      <c r="AS22" s="22">
        <v>3755820</v>
      </c>
      <c r="AT22" s="22">
        <v>754</v>
      </c>
      <c r="AU22" s="22">
        <v>4191040</v>
      </c>
      <c r="AV22" s="22">
        <v>1138652</v>
      </c>
      <c r="AW22" s="22">
        <v>57632</v>
      </c>
      <c r="AX22" s="22">
        <v>0</v>
      </c>
      <c r="AY22" s="22">
        <v>524752</v>
      </c>
      <c r="AZ22" s="22">
        <v>129811</v>
      </c>
      <c r="BA22" s="22">
        <v>1744859</v>
      </c>
      <c r="BB22" s="22">
        <v>3582016</v>
      </c>
      <c r="BC22" s="22">
        <v>200115</v>
      </c>
      <c r="BD22" s="22">
        <v>168877</v>
      </c>
      <c r="BE22" s="22">
        <v>0</v>
      </c>
      <c r="BF22" s="22">
        <v>0</v>
      </c>
      <c r="BG22" s="22">
        <v>3759865</v>
      </c>
      <c r="BH22" s="22">
        <v>1175691</v>
      </c>
      <c r="BI22" s="22">
        <v>1268619</v>
      </c>
      <c r="BJ22" s="22">
        <v>0</v>
      </c>
      <c r="BK22" s="22">
        <v>612836</v>
      </c>
      <c r="BL22" s="22">
        <v>0</v>
      </c>
      <c r="BM22" s="22">
        <v>38790</v>
      </c>
      <c r="BN22" s="22">
        <v>0</v>
      </c>
      <c r="BO22" s="22">
        <v>487295</v>
      </c>
      <c r="BP22" s="22">
        <v>375906</v>
      </c>
      <c r="BQ22" s="22">
        <v>0</v>
      </c>
      <c r="BR22" s="22">
        <v>0</v>
      </c>
      <c r="BS22" s="22">
        <v>616</v>
      </c>
      <c r="BT22" s="22">
        <v>8283</v>
      </c>
      <c r="BU22" s="22">
        <v>0</v>
      </c>
      <c r="BV22" s="22">
        <v>5752172</v>
      </c>
      <c r="BW22" s="22">
        <v>831851</v>
      </c>
      <c r="BX22" s="22">
        <v>0</v>
      </c>
      <c r="BY22" s="22">
        <v>0</v>
      </c>
      <c r="BZ22" s="22">
        <v>0</v>
      </c>
      <c r="CA22" s="22">
        <v>0</v>
      </c>
      <c r="CB22" s="22">
        <v>7</v>
      </c>
      <c r="CC22" s="22">
        <v>30181185</v>
      </c>
      <c r="CD22" s="22">
        <v>3775041</v>
      </c>
    </row>
    <row r="23" spans="1:82" x14ac:dyDescent="0.35">
      <c r="A23" s="22" t="s">
        <v>114</v>
      </c>
      <c r="B23" s="22" t="s">
        <v>154</v>
      </c>
      <c r="C23" s="22" t="s">
        <v>155</v>
      </c>
      <c r="D23" s="22" t="s">
        <v>156</v>
      </c>
      <c r="E23" s="22">
        <v>10178480</v>
      </c>
      <c r="F23" s="22">
        <v>0</v>
      </c>
      <c r="G23" s="22">
        <v>0</v>
      </c>
      <c r="H23" s="22">
        <v>0</v>
      </c>
      <c r="I23" s="22">
        <v>0</v>
      </c>
      <c r="J23" s="22">
        <v>327396</v>
      </c>
      <c r="K23" s="22">
        <v>0</v>
      </c>
      <c r="L23" s="22">
        <v>0</v>
      </c>
      <c r="M23" s="22">
        <v>31575</v>
      </c>
      <c r="N23" s="22">
        <v>47304</v>
      </c>
      <c r="O23" s="22">
        <v>0</v>
      </c>
      <c r="P23" s="22">
        <v>1177236</v>
      </c>
      <c r="Q23" s="22">
        <v>0</v>
      </c>
      <c r="R23" s="22">
        <v>6021</v>
      </c>
      <c r="S23" s="22">
        <v>0</v>
      </c>
      <c r="T23" s="22">
        <v>0</v>
      </c>
      <c r="U23" s="22">
        <v>1341843</v>
      </c>
      <c r="V23" s="22">
        <v>1333306</v>
      </c>
      <c r="W23" s="22">
        <v>839722</v>
      </c>
      <c r="X23" s="22">
        <v>1462</v>
      </c>
      <c r="Y23" s="22">
        <v>249163</v>
      </c>
      <c r="Z23" s="22">
        <v>0</v>
      </c>
      <c r="AA23" s="22">
        <v>10825</v>
      </c>
      <c r="AB23" s="22">
        <v>0</v>
      </c>
      <c r="AC23" s="22">
        <v>274771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0</v>
      </c>
      <c r="AJ23" s="22">
        <v>1655355</v>
      </c>
      <c r="AK23" s="22">
        <v>43452</v>
      </c>
      <c r="AL23" s="22">
        <v>0</v>
      </c>
      <c r="AM23" s="22">
        <v>0</v>
      </c>
      <c r="AN23" s="22">
        <v>0</v>
      </c>
      <c r="AO23" s="22">
        <v>0</v>
      </c>
      <c r="AP23" s="22">
        <v>0</v>
      </c>
      <c r="AQ23" s="22">
        <v>17517911</v>
      </c>
      <c r="AR23" s="22">
        <v>189253</v>
      </c>
      <c r="AS23" s="22">
        <v>2746772</v>
      </c>
      <c r="AT23" s="22">
        <v>0</v>
      </c>
      <c r="AU23" s="22">
        <v>0</v>
      </c>
      <c r="AV23" s="22">
        <v>846330</v>
      </c>
      <c r="AW23" s="22">
        <v>0</v>
      </c>
      <c r="AX23" s="22">
        <v>0</v>
      </c>
      <c r="AY23" s="22">
        <v>205374</v>
      </c>
      <c r="AZ23" s="22">
        <v>243230</v>
      </c>
      <c r="BA23" s="22">
        <v>0</v>
      </c>
      <c r="BB23" s="22">
        <v>5368808</v>
      </c>
      <c r="BC23" s="22">
        <v>0</v>
      </c>
      <c r="BD23" s="22">
        <v>0</v>
      </c>
      <c r="BE23" s="22">
        <v>0</v>
      </c>
      <c r="BF23" s="22">
        <v>0</v>
      </c>
      <c r="BG23" s="22">
        <v>1507919</v>
      </c>
      <c r="BH23" s="22">
        <v>1049275</v>
      </c>
      <c r="BI23" s="22">
        <v>543585</v>
      </c>
      <c r="BJ23" s="22">
        <v>0</v>
      </c>
      <c r="BK23" s="22">
        <v>285681</v>
      </c>
      <c r="BL23" s="22">
        <v>0</v>
      </c>
      <c r="BM23" s="22">
        <v>17487</v>
      </c>
      <c r="BN23" s="22">
        <v>0</v>
      </c>
      <c r="BO23" s="22">
        <v>755756</v>
      </c>
      <c r="BP23" s="22">
        <v>0</v>
      </c>
      <c r="BQ23" s="22">
        <v>0</v>
      </c>
      <c r="BR23" s="22">
        <v>0</v>
      </c>
      <c r="BS23" s="22">
        <v>0</v>
      </c>
      <c r="BT23" s="22">
        <v>0</v>
      </c>
      <c r="BU23" s="22">
        <v>0</v>
      </c>
      <c r="BV23" s="22">
        <v>2980076</v>
      </c>
      <c r="BW23" s="22">
        <v>492427</v>
      </c>
      <c r="BX23" s="22">
        <v>0</v>
      </c>
      <c r="BY23" s="22">
        <v>0</v>
      </c>
      <c r="BZ23" s="22">
        <v>0</v>
      </c>
      <c r="CA23" s="22">
        <v>0</v>
      </c>
      <c r="CB23" s="22">
        <v>18461</v>
      </c>
      <c r="CC23" s="22">
        <v>17250434</v>
      </c>
      <c r="CD23" s="22">
        <v>267477</v>
      </c>
    </row>
    <row r="24" spans="1:82" x14ac:dyDescent="0.35">
      <c r="A24" s="22" t="s">
        <v>114</v>
      </c>
      <c r="B24" s="22" t="s">
        <v>154</v>
      </c>
      <c r="C24" s="22" t="s">
        <v>157</v>
      </c>
      <c r="D24" s="22" t="s">
        <v>158</v>
      </c>
      <c r="E24" s="22">
        <v>6826066</v>
      </c>
      <c r="F24" s="22">
        <v>35</v>
      </c>
      <c r="G24" s="22">
        <v>3339285</v>
      </c>
      <c r="H24" s="22">
        <v>0</v>
      </c>
      <c r="I24" s="22">
        <v>0</v>
      </c>
      <c r="J24" s="22">
        <v>918701</v>
      </c>
      <c r="K24" s="22">
        <v>0</v>
      </c>
      <c r="L24" s="22">
        <v>0</v>
      </c>
      <c r="M24" s="22">
        <v>169366</v>
      </c>
      <c r="N24" s="22">
        <v>0</v>
      </c>
      <c r="O24" s="22">
        <v>5156</v>
      </c>
      <c r="P24" s="22">
        <v>924487</v>
      </c>
      <c r="Q24" s="22">
        <v>0</v>
      </c>
      <c r="R24" s="22">
        <v>0</v>
      </c>
      <c r="S24" s="22">
        <v>0</v>
      </c>
      <c r="T24" s="22">
        <v>0</v>
      </c>
      <c r="U24" s="22">
        <v>988516</v>
      </c>
      <c r="V24" s="22">
        <v>1851213</v>
      </c>
      <c r="W24" s="22">
        <v>1462908</v>
      </c>
      <c r="X24" s="22">
        <v>0</v>
      </c>
      <c r="Y24" s="22">
        <v>1066161</v>
      </c>
      <c r="Z24" s="22">
        <v>1369886</v>
      </c>
      <c r="AA24" s="22">
        <v>7700</v>
      </c>
      <c r="AB24" s="22">
        <v>0</v>
      </c>
      <c r="AC24" s="22">
        <v>0</v>
      </c>
      <c r="AD24" s="22">
        <v>0</v>
      </c>
      <c r="AE24" s="22">
        <v>0</v>
      </c>
      <c r="AF24" s="22">
        <v>0</v>
      </c>
      <c r="AG24" s="22">
        <v>113976</v>
      </c>
      <c r="AH24" s="22">
        <v>0</v>
      </c>
      <c r="AI24" s="22">
        <v>0</v>
      </c>
      <c r="AJ24" s="22">
        <v>1880373</v>
      </c>
      <c r="AK24" s="22">
        <v>0</v>
      </c>
      <c r="AL24" s="22">
        <v>0</v>
      </c>
      <c r="AM24" s="22">
        <v>0</v>
      </c>
      <c r="AN24" s="22">
        <v>0</v>
      </c>
      <c r="AO24" s="22">
        <v>0</v>
      </c>
      <c r="AP24" s="22">
        <v>0</v>
      </c>
      <c r="AQ24" s="22">
        <v>20923829</v>
      </c>
      <c r="AR24" s="22">
        <v>454570</v>
      </c>
      <c r="AS24" s="22">
        <v>1456027</v>
      </c>
      <c r="AT24" s="22">
        <v>72697</v>
      </c>
      <c r="AU24" s="22">
        <v>0</v>
      </c>
      <c r="AV24" s="22">
        <v>1647552</v>
      </c>
      <c r="AW24" s="22">
        <v>0</v>
      </c>
      <c r="AX24" s="22">
        <v>0</v>
      </c>
      <c r="AY24" s="22">
        <v>169664</v>
      </c>
      <c r="AZ24" s="22">
        <v>0</v>
      </c>
      <c r="BA24" s="22">
        <v>185564</v>
      </c>
      <c r="BB24" s="22">
        <v>2100182</v>
      </c>
      <c r="BC24" s="22">
        <v>0</v>
      </c>
      <c r="BD24" s="22">
        <v>0</v>
      </c>
      <c r="BE24" s="22">
        <v>0</v>
      </c>
      <c r="BF24" s="22">
        <v>0</v>
      </c>
      <c r="BG24" s="22">
        <v>1211000</v>
      </c>
      <c r="BH24" s="22">
        <v>2860754</v>
      </c>
      <c r="BI24" s="22">
        <v>1048930</v>
      </c>
      <c r="BJ24" s="22">
        <v>0</v>
      </c>
      <c r="BK24" s="22">
        <v>1331205</v>
      </c>
      <c r="BL24" s="22">
        <v>1562296</v>
      </c>
      <c r="BM24" s="22">
        <v>28289</v>
      </c>
      <c r="BN24" s="22">
        <v>0</v>
      </c>
      <c r="BO24" s="22">
        <v>0</v>
      </c>
      <c r="BP24" s="22">
        <v>0</v>
      </c>
      <c r="BQ24" s="22">
        <v>0</v>
      </c>
      <c r="BR24" s="22">
        <v>7475</v>
      </c>
      <c r="BS24" s="22">
        <v>196010</v>
      </c>
      <c r="BT24" s="22">
        <v>121048</v>
      </c>
      <c r="BU24" s="22">
        <v>0</v>
      </c>
      <c r="BV24" s="22">
        <v>3636097</v>
      </c>
      <c r="BW24" s="22">
        <v>487757</v>
      </c>
      <c r="BX24" s="22">
        <v>0</v>
      </c>
      <c r="BY24" s="22">
        <v>0</v>
      </c>
      <c r="BZ24" s="22">
        <v>0</v>
      </c>
      <c r="CA24" s="22">
        <v>0</v>
      </c>
      <c r="CB24" s="22">
        <v>0</v>
      </c>
      <c r="CC24" s="22">
        <v>18577117</v>
      </c>
      <c r="CD24" s="22">
        <v>2346712</v>
      </c>
    </row>
    <row r="25" spans="1:82" x14ac:dyDescent="0.35">
      <c r="A25" s="22" t="s">
        <v>114</v>
      </c>
      <c r="B25" s="22" t="s">
        <v>154</v>
      </c>
      <c r="C25" s="22" t="s">
        <v>159</v>
      </c>
      <c r="D25" s="22" t="s">
        <v>160</v>
      </c>
      <c r="E25" s="22">
        <v>69887105</v>
      </c>
      <c r="F25" s="22">
        <v>54260</v>
      </c>
      <c r="G25" s="22">
        <v>1118717</v>
      </c>
      <c r="H25" s="22">
        <v>0</v>
      </c>
      <c r="I25" s="22">
        <v>0</v>
      </c>
      <c r="J25" s="22">
        <v>200577</v>
      </c>
      <c r="K25" s="22">
        <v>1586673</v>
      </c>
      <c r="L25" s="22">
        <v>0</v>
      </c>
      <c r="M25" s="22">
        <v>144626</v>
      </c>
      <c r="N25" s="22">
        <v>0</v>
      </c>
      <c r="O25" s="22">
        <v>302136</v>
      </c>
      <c r="P25" s="22">
        <v>2004935</v>
      </c>
      <c r="Q25" s="22">
        <v>192996</v>
      </c>
      <c r="R25" s="22">
        <v>0</v>
      </c>
      <c r="S25" s="22">
        <v>0</v>
      </c>
      <c r="T25" s="22">
        <v>0</v>
      </c>
      <c r="U25" s="22">
        <v>1383443</v>
      </c>
      <c r="V25" s="22">
        <v>1194657</v>
      </c>
      <c r="W25" s="22">
        <v>645273</v>
      </c>
      <c r="X25" s="22">
        <v>1740</v>
      </c>
      <c r="Y25" s="22">
        <v>484945</v>
      </c>
      <c r="Z25" s="22">
        <v>0</v>
      </c>
      <c r="AA25" s="22">
        <v>15325</v>
      </c>
      <c r="AB25" s="22">
        <v>0</v>
      </c>
      <c r="AC25" s="22">
        <v>217421</v>
      </c>
      <c r="AD25" s="22">
        <v>244415</v>
      </c>
      <c r="AE25" s="22">
        <v>0</v>
      </c>
      <c r="AF25" s="22">
        <v>0</v>
      </c>
      <c r="AG25" s="22">
        <v>0</v>
      </c>
      <c r="AH25" s="22">
        <v>0</v>
      </c>
      <c r="AI25" s="22">
        <v>138178</v>
      </c>
      <c r="AJ25" s="22">
        <v>714184</v>
      </c>
      <c r="AK25" s="22">
        <v>118323</v>
      </c>
      <c r="AL25" s="22">
        <v>0</v>
      </c>
      <c r="AM25" s="22">
        <v>0</v>
      </c>
      <c r="AN25" s="22">
        <v>2355511</v>
      </c>
      <c r="AO25" s="22">
        <v>0</v>
      </c>
      <c r="AP25" s="22">
        <v>0</v>
      </c>
      <c r="AQ25" s="22">
        <v>83005440</v>
      </c>
      <c r="AR25" s="22">
        <v>804409</v>
      </c>
      <c r="AS25" s="22">
        <v>11275668</v>
      </c>
      <c r="AT25" s="22">
        <v>0</v>
      </c>
      <c r="AU25" s="22">
        <v>0</v>
      </c>
      <c r="AV25" s="22">
        <v>1551091</v>
      </c>
      <c r="AW25" s="22">
        <v>1786511</v>
      </c>
      <c r="AX25" s="22">
        <v>0</v>
      </c>
      <c r="AY25" s="22">
        <v>2108116</v>
      </c>
      <c r="AZ25" s="22">
        <v>0</v>
      </c>
      <c r="BA25" s="22">
        <v>7238092</v>
      </c>
      <c r="BB25" s="22">
        <v>18064496</v>
      </c>
      <c r="BC25" s="22">
        <v>241647</v>
      </c>
      <c r="BD25" s="22">
        <v>0</v>
      </c>
      <c r="BE25" s="22">
        <v>136437</v>
      </c>
      <c r="BF25" s="22">
        <v>0</v>
      </c>
      <c r="BG25" s="22">
        <v>2632440</v>
      </c>
      <c r="BH25" s="22">
        <v>4201162</v>
      </c>
      <c r="BI25" s="22">
        <v>2713411</v>
      </c>
      <c r="BJ25" s="22">
        <v>336651</v>
      </c>
      <c r="BK25" s="22">
        <v>1466549</v>
      </c>
      <c r="BL25" s="22">
        <v>0</v>
      </c>
      <c r="BM25" s="22">
        <v>8309</v>
      </c>
      <c r="BN25" s="22">
        <v>0</v>
      </c>
      <c r="BO25" s="22">
        <v>815426</v>
      </c>
      <c r="BP25" s="22">
        <v>1060093</v>
      </c>
      <c r="BQ25" s="22">
        <v>0</v>
      </c>
      <c r="BR25" s="22">
        <v>0</v>
      </c>
      <c r="BS25" s="22">
        <v>0</v>
      </c>
      <c r="BT25" s="22">
        <v>0</v>
      </c>
      <c r="BU25" s="22">
        <v>1926991</v>
      </c>
      <c r="BV25" s="22">
        <v>8848090</v>
      </c>
      <c r="BW25" s="22">
        <v>774421</v>
      </c>
      <c r="BX25" s="22">
        <v>0</v>
      </c>
      <c r="BY25" s="22">
        <v>0</v>
      </c>
      <c r="BZ25" s="22">
        <v>1925462</v>
      </c>
      <c r="CA25" s="22">
        <v>0</v>
      </c>
      <c r="CB25" s="22">
        <v>0</v>
      </c>
      <c r="CC25" s="22">
        <v>69915472</v>
      </c>
      <c r="CD25" s="22">
        <v>13089968</v>
      </c>
    </row>
    <row r="26" spans="1:82" x14ac:dyDescent="0.35">
      <c r="A26" s="22" t="s">
        <v>114</v>
      </c>
      <c r="B26" s="22" t="s">
        <v>154</v>
      </c>
      <c r="C26" s="22" t="s">
        <v>161</v>
      </c>
      <c r="D26" s="22" t="s">
        <v>162</v>
      </c>
      <c r="E26" s="22">
        <v>24622686</v>
      </c>
      <c r="F26" s="22">
        <v>0</v>
      </c>
      <c r="G26" s="22">
        <v>2304250</v>
      </c>
      <c r="H26" s="22">
        <v>0</v>
      </c>
      <c r="I26" s="22">
        <v>0</v>
      </c>
      <c r="J26" s="22">
        <v>333234</v>
      </c>
      <c r="K26" s="22">
        <v>0</v>
      </c>
      <c r="L26" s="22">
        <v>8100</v>
      </c>
      <c r="M26" s="22">
        <v>20662</v>
      </c>
      <c r="N26" s="22">
        <v>0</v>
      </c>
      <c r="O26" s="22">
        <v>0</v>
      </c>
      <c r="P26" s="22">
        <v>1626012</v>
      </c>
      <c r="Q26" s="22">
        <v>31420</v>
      </c>
      <c r="R26" s="22">
        <v>0</v>
      </c>
      <c r="S26" s="22">
        <v>0</v>
      </c>
      <c r="T26" s="22">
        <v>0</v>
      </c>
      <c r="U26" s="22">
        <v>3940999</v>
      </c>
      <c r="V26" s="22">
        <v>1150502</v>
      </c>
      <c r="W26" s="22">
        <v>104850</v>
      </c>
      <c r="X26" s="22">
        <v>0</v>
      </c>
      <c r="Y26" s="22">
        <v>342232</v>
      </c>
      <c r="Z26" s="22">
        <v>0</v>
      </c>
      <c r="AA26" s="22">
        <v>0</v>
      </c>
      <c r="AB26" s="22">
        <v>0</v>
      </c>
      <c r="AC26" s="22">
        <v>406930</v>
      </c>
      <c r="AD26" s="22">
        <v>980063</v>
      </c>
      <c r="AE26" s="22">
        <v>297892</v>
      </c>
      <c r="AF26" s="22">
        <v>0</v>
      </c>
      <c r="AG26" s="22">
        <v>0</v>
      </c>
      <c r="AH26" s="22">
        <v>0</v>
      </c>
      <c r="AI26" s="22">
        <v>0</v>
      </c>
      <c r="AJ26" s="22">
        <v>94297</v>
      </c>
      <c r="AK26" s="22">
        <v>0</v>
      </c>
      <c r="AL26" s="22">
        <v>0</v>
      </c>
      <c r="AM26" s="22">
        <v>0</v>
      </c>
      <c r="AN26" s="22">
        <v>0</v>
      </c>
      <c r="AO26" s="22">
        <v>0</v>
      </c>
      <c r="AP26" s="22">
        <v>6988193</v>
      </c>
      <c r="AQ26" s="22">
        <v>43252322</v>
      </c>
      <c r="AR26" s="22">
        <v>709259</v>
      </c>
      <c r="AS26" s="22">
        <v>8023427</v>
      </c>
      <c r="AT26" s="22">
        <v>0</v>
      </c>
      <c r="AU26" s="22">
        <v>0</v>
      </c>
      <c r="AV26" s="22">
        <v>800444</v>
      </c>
      <c r="AW26" s="22">
        <v>0</v>
      </c>
      <c r="AX26" s="22">
        <v>17949</v>
      </c>
      <c r="AY26" s="22">
        <v>211257</v>
      </c>
      <c r="AZ26" s="22">
        <v>0</v>
      </c>
      <c r="BA26" s="22">
        <v>0</v>
      </c>
      <c r="BB26" s="22">
        <v>15122238</v>
      </c>
      <c r="BC26" s="22">
        <v>460863</v>
      </c>
      <c r="BD26" s="22">
        <v>0</v>
      </c>
      <c r="BE26" s="22">
        <v>0</v>
      </c>
      <c r="BF26" s="22">
        <v>0</v>
      </c>
      <c r="BG26" s="22">
        <v>3288863</v>
      </c>
      <c r="BH26" s="22">
        <v>1446226</v>
      </c>
      <c r="BI26" s="22">
        <v>835490</v>
      </c>
      <c r="BJ26" s="22">
        <v>0</v>
      </c>
      <c r="BK26" s="22">
        <v>791618</v>
      </c>
      <c r="BL26" s="22">
        <v>0</v>
      </c>
      <c r="BM26" s="22">
        <v>0</v>
      </c>
      <c r="BN26" s="22">
        <v>0</v>
      </c>
      <c r="BO26" s="22">
        <v>1405423</v>
      </c>
      <c r="BP26" s="22">
        <v>1347853</v>
      </c>
      <c r="BQ26" s="22">
        <v>286179</v>
      </c>
      <c r="BR26" s="22">
        <v>0</v>
      </c>
      <c r="BS26" s="22">
        <v>0</v>
      </c>
      <c r="BT26" s="22">
        <v>0</v>
      </c>
      <c r="BU26" s="22">
        <v>1519467</v>
      </c>
      <c r="BV26" s="22">
        <v>541201</v>
      </c>
      <c r="BW26" s="22">
        <v>21661</v>
      </c>
      <c r="BX26" s="22">
        <v>260779</v>
      </c>
      <c r="BY26" s="22">
        <v>0</v>
      </c>
      <c r="BZ26" s="22">
        <v>0</v>
      </c>
      <c r="CA26" s="22">
        <v>0</v>
      </c>
      <c r="CB26" s="22">
        <v>4846763</v>
      </c>
      <c r="CC26" s="22">
        <v>41936960</v>
      </c>
      <c r="CD26" s="22">
        <v>1315362</v>
      </c>
    </row>
    <row r="27" spans="1:82" x14ac:dyDescent="0.35">
      <c r="A27" s="22" t="s">
        <v>114</v>
      </c>
      <c r="B27" s="22" t="s">
        <v>154</v>
      </c>
      <c r="C27" s="22" t="s">
        <v>163</v>
      </c>
      <c r="D27" s="22" t="s">
        <v>164</v>
      </c>
      <c r="E27" s="22">
        <v>240289002</v>
      </c>
      <c r="F27" s="22">
        <v>0</v>
      </c>
      <c r="G27" s="22">
        <v>13567095</v>
      </c>
      <c r="H27" s="22">
        <v>0</v>
      </c>
      <c r="I27" s="22">
        <v>2710006</v>
      </c>
      <c r="J27" s="22">
        <v>1420985</v>
      </c>
      <c r="K27" s="22">
        <v>15567</v>
      </c>
      <c r="L27" s="22">
        <v>6802158</v>
      </c>
      <c r="M27" s="22">
        <v>5435485</v>
      </c>
      <c r="N27" s="22">
        <v>0</v>
      </c>
      <c r="O27" s="22">
        <v>4473080</v>
      </c>
      <c r="P27" s="22">
        <v>41765785</v>
      </c>
      <c r="Q27" s="22">
        <v>179825</v>
      </c>
      <c r="R27" s="22">
        <v>5415121</v>
      </c>
      <c r="S27" s="22">
        <v>121930</v>
      </c>
      <c r="T27" s="22">
        <v>0</v>
      </c>
      <c r="U27" s="22">
        <v>27630485</v>
      </c>
      <c r="V27" s="22">
        <v>26265896</v>
      </c>
      <c r="W27" s="22">
        <v>9168403</v>
      </c>
      <c r="X27" s="22">
        <v>433424</v>
      </c>
      <c r="Y27" s="22">
        <v>4708004</v>
      </c>
      <c r="Z27" s="22">
        <v>0</v>
      </c>
      <c r="AA27" s="22">
        <v>0</v>
      </c>
      <c r="AB27" s="22">
        <v>0</v>
      </c>
      <c r="AC27" s="22">
        <v>2758276</v>
      </c>
      <c r="AD27" s="22">
        <v>155987</v>
      </c>
      <c r="AE27" s="22">
        <v>0</v>
      </c>
      <c r="AF27" s="22">
        <v>0</v>
      </c>
      <c r="AG27" s="22">
        <v>0</v>
      </c>
      <c r="AH27" s="22">
        <v>0</v>
      </c>
      <c r="AI27" s="22">
        <v>0</v>
      </c>
      <c r="AJ27" s="22">
        <v>14600422</v>
      </c>
      <c r="AK27" s="22">
        <v>11217726</v>
      </c>
      <c r="AL27" s="22">
        <v>0</v>
      </c>
      <c r="AM27" s="22">
        <v>0</v>
      </c>
      <c r="AN27" s="22">
        <v>0</v>
      </c>
      <c r="AO27" s="22">
        <v>0</v>
      </c>
      <c r="AP27" s="22">
        <v>1520658</v>
      </c>
      <c r="AQ27" s="22">
        <v>420655320</v>
      </c>
      <c r="AR27" s="22">
        <v>1348742</v>
      </c>
      <c r="AS27" s="22">
        <v>112231627</v>
      </c>
      <c r="AT27" s="22">
        <v>0</v>
      </c>
      <c r="AU27" s="22">
        <v>22200849</v>
      </c>
      <c r="AV27" s="22">
        <v>22027389</v>
      </c>
      <c r="AW27" s="22">
        <v>12089487</v>
      </c>
      <c r="AX27" s="22">
        <v>473993</v>
      </c>
      <c r="AY27" s="22">
        <v>7199481</v>
      </c>
      <c r="AZ27" s="22">
        <v>0</v>
      </c>
      <c r="BA27" s="22">
        <v>21235173</v>
      </c>
      <c r="BB27" s="22">
        <v>31334393</v>
      </c>
      <c r="BC27" s="22">
        <v>206887</v>
      </c>
      <c r="BD27" s="22">
        <v>18240941</v>
      </c>
      <c r="BE27" s="22">
        <v>31943</v>
      </c>
      <c r="BF27" s="22">
        <v>0</v>
      </c>
      <c r="BG27" s="22">
        <v>26413960</v>
      </c>
      <c r="BH27" s="22">
        <v>23076117</v>
      </c>
      <c r="BI27" s="22">
        <v>8981395</v>
      </c>
      <c r="BJ27" s="22">
        <v>771911</v>
      </c>
      <c r="BK27" s="22">
        <v>9895375</v>
      </c>
      <c r="BL27" s="22">
        <v>0</v>
      </c>
      <c r="BM27" s="22">
        <v>0</v>
      </c>
      <c r="BN27" s="22">
        <v>0</v>
      </c>
      <c r="BO27" s="22">
        <v>4281202</v>
      </c>
      <c r="BP27" s="22">
        <v>4581865</v>
      </c>
      <c r="BQ27" s="22">
        <v>0</v>
      </c>
      <c r="BR27" s="22">
        <v>0</v>
      </c>
      <c r="BS27" s="22">
        <v>0</v>
      </c>
      <c r="BT27" s="22">
        <v>0</v>
      </c>
      <c r="BU27" s="22">
        <v>0</v>
      </c>
      <c r="BV27" s="22">
        <v>39040050</v>
      </c>
      <c r="BW27" s="22">
        <v>10341361</v>
      </c>
      <c r="BX27" s="22">
        <v>0</v>
      </c>
      <c r="BY27" s="22">
        <v>0</v>
      </c>
      <c r="BZ27" s="22">
        <v>0</v>
      </c>
      <c r="CA27" s="22">
        <v>0</v>
      </c>
      <c r="CB27" s="22">
        <v>2394604</v>
      </c>
      <c r="CC27" s="22">
        <v>378398745</v>
      </c>
      <c r="CD27" s="22">
        <v>42256575</v>
      </c>
    </row>
    <row r="28" spans="1:82" x14ac:dyDescent="0.35">
      <c r="A28" s="22" t="s">
        <v>114</v>
      </c>
      <c r="B28" s="22" t="s">
        <v>154</v>
      </c>
      <c r="C28" s="22" t="s">
        <v>165</v>
      </c>
      <c r="D28" s="22" t="s">
        <v>166</v>
      </c>
      <c r="E28" s="22">
        <v>0</v>
      </c>
      <c r="F28" s="22">
        <v>10350</v>
      </c>
      <c r="G28" s="22">
        <v>569960693</v>
      </c>
      <c r="H28" s="22">
        <v>1813145</v>
      </c>
      <c r="I28" s="22">
        <v>5796281</v>
      </c>
      <c r="J28" s="22">
        <v>1216359</v>
      </c>
      <c r="K28" s="22">
        <v>33692326</v>
      </c>
      <c r="L28" s="22">
        <v>8501317</v>
      </c>
      <c r="M28" s="22">
        <v>881370</v>
      </c>
      <c r="N28" s="22">
        <v>400000</v>
      </c>
      <c r="O28" s="22">
        <v>244491</v>
      </c>
      <c r="P28" s="22">
        <v>1763320</v>
      </c>
      <c r="Q28" s="22">
        <v>0</v>
      </c>
      <c r="R28" s="22">
        <v>516928</v>
      </c>
      <c r="S28" s="22">
        <v>640932</v>
      </c>
      <c r="T28" s="22">
        <v>0</v>
      </c>
      <c r="U28" s="22">
        <v>17748881</v>
      </c>
      <c r="V28" s="22">
        <v>11697163</v>
      </c>
      <c r="W28" s="22">
        <v>10108065</v>
      </c>
      <c r="X28" s="22">
        <v>0</v>
      </c>
      <c r="Y28" s="22">
        <v>2390614</v>
      </c>
      <c r="Z28" s="22">
        <v>0</v>
      </c>
      <c r="AA28" s="22">
        <v>26603</v>
      </c>
      <c r="AB28" s="22">
        <v>0</v>
      </c>
      <c r="AC28" s="22">
        <v>880659</v>
      </c>
      <c r="AD28" s="22">
        <v>0</v>
      </c>
      <c r="AE28" s="22">
        <v>0</v>
      </c>
      <c r="AF28" s="22">
        <v>28869078</v>
      </c>
      <c r="AG28" s="22">
        <v>5670</v>
      </c>
      <c r="AH28" s="22">
        <v>0</v>
      </c>
      <c r="AI28" s="22">
        <v>5463</v>
      </c>
      <c r="AJ28" s="22">
        <v>10734708</v>
      </c>
      <c r="AK28" s="22">
        <v>930574</v>
      </c>
      <c r="AL28" s="22">
        <v>0</v>
      </c>
      <c r="AM28" s="22">
        <v>0</v>
      </c>
      <c r="AN28" s="22">
        <v>0</v>
      </c>
      <c r="AO28" s="22">
        <v>0</v>
      </c>
      <c r="AP28" s="22">
        <v>0</v>
      </c>
      <c r="AQ28" s="22">
        <v>708834990</v>
      </c>
      <c r="AR28" s="22">
        <v>1077178</v>
      </c>
      <c r="AS28" s="22">
        <v>97320779</v>
      </c>
      <c r="AT28" s="22">
        <v>43931253</v>
      </c>
      <c r="AU28" s="22">
        <v>37908135</v>
      </c>
      <c r="AV28" s="22">
        <v>33409016</v>
      </c>
      <c r="AW28" s="22">
        <v>31856062</v>
      </c>
      <c r="AX28" s="22">
        <v>10190104</v>
      </c>
      <c r="AY28" s="22">
        <v>4584790</v>
      </c>
      <c r="AZ28" s="22">
        <v>895949</v>
      </c>
      <c r="BA28" s="22">
        <v>21086836</v>
      </c>
      <c r="BB28" s="22">
        <v>62957273</v>
      </c>
      <c r="BC28" s="22">
        <v>0</v>
      </c>
      <c r="BD28" s="22">
        <v>28127973</v>
      </c>
      <c r="BE28" s="22">
        <v>4240192</v>
      </c>
      <c r="BF28" s="22">
        <v>0</v>
      </c>
      <c r="BG28" s="22">
        <v>51207206</v>
      </c>
      <c r="BH28" s="22">
        <v>35118421</v>
      </c>
      <c r="BI28" s="22">
        <v>16529290</v>
      </c>
      <c r="BJ28" s="22">
        <v>0</v>
      </c>
      <c r="BK28" s="22">
        <v>14765473</v>
      </c>
      <c r="BL28" s="22">
        <v>0</v>
      </c>
      <c r="BM28" s="22">
        <v>431698</v>
      </c>
      <c r="BN28" s="22">
        <v>0</v>
      </c>
      <c r="BO28" s="22">
        <v>11808508</v>
      </c>
      <c r="BP28" s="22">
        <v>0</v>
      </c>
      <c r="BQ28" s="22">
        <v>0</v>
      </c>
      <c r="BR28" s="22">
        <v>33254809</v>
      </c>
      <c r="BS28" s="22">
        <v>3813795</v>
      </c>
      <c r="BT28" s="22">
        <v>0</v>
      </c>
      <c r="BU28" s="22">
        <v>49836</v>
      </c>
      <c r="BV28" s="22">
        <v>96209576</v>
      </c>
      <c r="BW28" s="22">
        <v>5171057</v>
      </c>
      <c r="BX28" s="22">
        <v>0</v>
      </c>
      <c r="BY28" s="22">
        <v>0</v>
      </c>
      <c r="BZ28" s="22">
        <v>0</v>
      </c>
      <c r="CA28" s="22">
        <v>0</v>
      </c>
      <c r="CB28" s="22">
        <v>0</v>
      </c>
      <c r="CC28" s="22">
        <v>645945209</v>
      </c>
      <c r="CD28" s="22">
        <v>62889781</v>
      </c>
    </row>
    <row r="29" spans="1:82" x14ac:dyDescent="0.35">
      <c r="A29" s="22" t="s">
        <v>114</v>
      </c>
      <c r="B29" s="22" t="s">
        <v>167</v>
      </c>
      <c r="C29" s="22" t="s">
        <v>168</v>
      </c>
      <c r="D29" s="22" t="s">
        <v>169</v>
      </c>
      <c r="E29" s="22">
        <v>1004005</v>
      </c>
      <c r="F29" s="22">
        <v>0</v>
      </c>
      <c r="G29" s="22">
        <v>239917</v>
      </c>
      <c r="H29" s="22">
        <v>0</v>
      </c>
      <c r="I29" s="22">
        <v>0</v>
      </c>
      <c r="J29" s="22">
        <v>6927</v>
      </c>
      <c r="K29" s="22">
        <v>0</v>
      </c>
      <c r="L29" s="22">
        <v>0</v>
      </c>
      <c r="M29" s="22">
        <v>0</v>
      </c>
      <c r="N29" s="22">
        <v>0</v>
      </c>
      <c r="O29" s="22">
        <v>0</v>
      </c>
      <c r="P29" s="22">
        <v>139026</v>
      </c>
      <c r="Q29" s="22">
        <v>0</v>
      </c>
      <c r="R29" s="22">
        <v>0</v>
      </c>
      <c r="S29" s="22">
        <v>0</v>
      </c>
      <c r="T29" s="22">
        <v>0</v>
      </c>
      <c r="U29" s="22">
        <v>161162</v>
      </c>
      <c r="V29" s="22">
        <v>17826</v>
      </c>
      <c r="W29" s="22">
        <v>12240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0</v>
      </c>
      <c r="AD29" s="22">
        <v>216177</v>
      </c>
      <c r="AE29" s="22">
        <v>0</v>
      </c>
      <c r="AF29" s="22">
        <v>0</v>
      </c>
      <c r="AG29" s="22">
        <v>0</v>
      </c>
      <c r="AH29" s="22">
        <v>0</v>
      </c>
      <c r="AI29" s="22">
        <v>0</v>
      </c>
      <c r="AJ29" s="22">
        <v>104367</v>
      </c>
      <c r="AK29" s="22">
        <v>0</v>
      </c>
      <c r="AL29" s="22">
        <v>0</v>
      </c>
      <c r="AM29" s="22">
        <v>0</v>
      </c>
      <c r="AN29" s="22">
        <v>0</v>
      </c>
      <c r="AO29" s="22">
        <v>0</v>
      </c>
      <c r="AP29" s="22">
        <v>0</v>
      </c>
      <c r="AQ29" s="22">
        <v>1901647</v>
      </c>
      <c r="AR29" s="22">
        <v>76920</v>
      </c>
      <c r="AS29" s="22">
        <v>512369</v>
      </c>
      <c r="AT29" s="22">
        <v>0</v>
      </c>
      <c r="AU29" s="22">
        <v>8170</v>
      </c>
      <c r="AV29" s="22">
        <v>82018</v>
      </c>
      <c r="AW29" s="22">
        <v>0</v>
      </c>
      <c r="AX29" s="22">
        <v>0</v>
      </c>
      <c r="AY29" s="22">
        <v>0</v>
      </c>
      <c r="AZ29" s="22">
        <v>0</v>
      </c>
      <c r="BA29" s="22">
        <v>0</v>
      </c>
      <c r="BB29" s="22">
        <v>625467</v>
      </c>
      <c r="BC29" s="22">
        <v>0</v>
      </c>
      <c r="BD29" s="22">
        <v>0</v>
      </c>
      <c r="BE29" s="22">
        <v>0</v>
      </c>
      <c r="BF29" s="22">
        <v>0</v>
      </c>
      <c r="BG29" s="22">
        <v>165909</v>
      </c>
      <c r="BH29" s="22">
        <v>17895</v>
      </c>
      <c r="BI29" s="22">
        <v>82582</v>
      </c>
      <c r="BJ29" s="22">
        <v>0</v>
      </c>
      <c r="BK29" s="22">
        <v>0</v>
      </c>
      <c r="BL29" s="22">
        <v>0</v>
      </c>
      <c r="BM29" s="22">
        <v>0</v>
      </c>
      <c r="BN29" s="22">
        <v>0</v>
      </c>
      <c r="BO29" s="22">
        <v>0</v>
      </c>
      <c r="BP29" s="22">
        <v>252326</v>
      </c>
      <c r="BQ29" s="22">
        <v>0</v>
      </c>
      <c r="BR29" s="22">
        <v>0</v>
      </c>
      <c r="BS29" s="22">
        <v>0</v>
      </c>
      <c r="BT29" s="22">
        <v>0</v>
      </c>
      <c r="BU29" s="22">
        <v>0</v>
      </c>
      <c r="BV29" s="22">
        <v>143855</v>
      </c>
      <c r="BW29" s="22">
        <v>0</v>
      </c>
      <c r="BX29" s="22">
        <v>0</v>
      </c>
      <c r="BY29" s="22">
        <v>0</v>
      </c>
      <c r="BZ29" s="22">
        <v>0</v>
      </c>
      <c r="CA29" s="22">
        <v>0</v>
      </c>
      <c r="CB29" s="22">
        <v>0</v>
      </c>
      <c r="CC29" s="22">
        <v>1967511</v>
      </c>
      <c r="CD29" s="22">
        <v>-65864</v>
      </c>
    </row>
    <row r="30" spans="1:82" x14ac:dyDescent="0.35">
      <c r="A30" s="22" t="s">
        <v>114</v>
      </c>
      <c r="B30" s="22" t="s">
        <v>167</v>
      </c>
      <c r="C30" s="22" t="s">
        <v>170</v>
      </c>
      <c r="D30" s="22" t="s">
        <v>171</v>
      </c>
      <c r="E30" s="22">
        <v>20358182</v>
      </c>
      <c r="F30" s="22">
        <v>3974</v>
      </c>
      <c r="G30" s="22">
        <v>562305</v>
      </c>
      <c r="H30" s="22">
        <v>0</v>
      </c>
      <c r="I30" s="22">
        <v>0</v>
      </c>
      <c r="J30" s="22">
        <v>398630</v>
      </c>
      <c r="K30" s="22">
        <v>940095</v>
      </c>
      <c r="L30" s="22">
        <v>0</v>
      </c>
      <c r="M30" s="22">
        <v>23171</v>
      </c>
      <c r="N30" s="22">
        <v>0</v>
      </c>
      <c r="O30" s="22">
        <v>284917</v>
      </c>
      <c r="P30" s="22">
        <v>3486310</v>
      </c>
      <c r="Q30" s="22">
        <v>67878</v>
      </c>
      <c r="R30" s="22">
        <v>0</v>
      </c>
      <c r="S30" s="22">
        <v>0</v>
      </c>
      <c r="T30" s="22">
        <v>73252</v>
      </c>
      <c r="U30" s="22">
        <v>486544</v>
      </c>
      <c r="V30" s="22">
        <v>97349</v>
      </c>
      <c r="W30" s="22">
        <v>0</v>
      </c>
      <c r="X30" s="22">
        <v>0</v>
      </c>
      <c r="Y30" s="22">
        <v>988012</v>
      </c>
      <c r="Z30" s="22">
        <v>0</v>
      </c>
      <c r="AA30" s="22">
        <v>450</v>
      </c>
      <c r="AB30" s="22">
        <v>0</v>
      </c>
      <c r="AC30" s="22">
        <v>85070</v>
      </c>
      <c r="AD30" s="22">
        <v>156850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686382</v>
      </c>
      <c r="AK30" s="22">
        <v>96470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  <c r="AQ30" s="22">
        <v>28795841</v>
      </c>
      <c r="AR30" s="22">
        <v>477746</v>
      </c>
      <c r="AS30" s="22">
        <v>3039269</v>
      </c>
      <c r="AT30" s="22">
        <v>0</v>
      </c>
      <c r="AU30" s="22">
        <v>0</v>
      </c>
      <c r="AV30" s="22">
        <v>1185761</v>
      </c>
      <c r="AW30" s="22">
        <v>483644</v>
      </c>
      <c r="AX30" s="22">
        <v>0</v>
      </c>
      <c r="AY30" s="22">
        <v>289862</v>
      </c>
      <c r="AZ30" s="22">
        <v>0</v>
      </c>
      <c r="BA30" s="22">
        <v>1389232</v>
      </c>
      <c r="BB30" s="22">
        <v>14585237</v>
      </c>
      <c r="BC30" s="22">
        <v>199346</v>
      </c>
      <c r="BD30" s="22">
        <v>0</v>
      </c>
      <c r="BE30" s="22">
        <v>0</v>
      </c>
      <c r="BF30" s="22">
        <v>103603</v>
      </c>
      <c r="BG30" s="22">
        <v>648726</v>
      </c>
      <c r="BH30" s="22">
        <v>148854</v>
      </c>
      <c r="BI30" s="22">
        <v>3491126</v>
      </c>
      <c r="BJ30" s="22">
        <v>0</v>
      </c>
      <c r="BK30" s="22">
        <v>1173185</v>
      </c>
      <c r="BL30" s="22">
        <v>0</v>
      </c>
      <c r="BM30" s="22">
        <v>40791</v>
      </c>
      <c r="BN30" s="22">
        <v>0</v>
      </c>
      <c r="BO30" s="22">
        <v>476064</v>
      </c>
      <c r="BP30" s="22">
        <v>1195231</v>
      </c>
      <c r="BQ30" s="22">
        <v>0</v>
      </c>
      <c r="BR30" s="22">
        <v>0</v>
      </c>
      <c r="BS30" s="22">
        <v>0</v>
      </c>
      <c r="BT30" s="22">
        <v>0</v>
      </c>
      <c r="BU30" s="22">
        <v>0</v>
      </c>
      <c r="BV30" s="22">
        <v>3195368</v>
      </c>
      <c r="BW30" s="22">
        <v>393836</v>
      </c>
      <c r="BX30" s="22">
        <v>0</v>
      </c>
      <c r="BY30" s="22">
        <v>0</v>
      </c>
      <c r="BZ30" s="22">
        <v>0</v>
      </c>
      <c r="CA30" s="22">
        <v>0</v>
      </c>
      <c r="CB30" s="22">
        <v>0</v>
      </c>
      <c r="CC30" s="22">
        <v>32516881</v>
      </c>
      <c r="CD30" s="22">
        <v>-3721040</v>
      </c>
    </row>
    <row r="31" spans="1:82" x14ac:dyDescent="0.35">
      <c r="A31" s="22" t="s">
        <v>114</v>
      </c>
      <c r="B31" s="22" t="s">
        <v>167</v>
      </c>
      <c r="C31" s="22" t="s">
        <v>172</v>
      </c>
      <c r="D31" s="22" t="s">
        <v>173</v>
      </c>
      <c r="E31" s="22">
        <v>8776157</v>
      </c>
      <c r="F31" s="22">
        <v>4020</v>
      </c>
      <c r="G31" s="22">
        <v>1433615</v>
      </c>
      <c r="H31" s="22">
        <v>0</v>
      </c>
      <c r="I31" s="22">
        <v>0</v>
      </c>
      <c r="J31" s="22">
        <v>111927</v>
      </c>
      <c r="K31" s="22">
        <v>0</v>
      </c>
      <c r="L31" s="22">
        <v>0</v>
      </c>
      <c r="M31" s="22">
        <v>3531</v>
      </c>
      <c r="N31" s="22">
        <v>2663</v>
      </c>
      <c r="O31" s="22">
        <v>0</v>
      </c>
      <c r="P31" s="22">
        <v>1330334</v>
      </c>
      <c r="Q31" s="22">
        <v>26747</v>
      </c>
      <c r="R31" s="22">
        <v>0</v>
      </c>
      <c r="S31" s="22">
        <v>0</v>
      </c>
      <c r="T31" s="22">
        <v>0</v>
      </c>
      <c r="U31" s="22">
        <v>308795</v>
      </c>
      <c r="V31" s="22">
        <v>157695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36082</v>
      </c>
      <c r="AD31" s="22">
        <v>185144</v>
      </c>
      <c r="AE31" s="22">
        <v>-181697</v>
      </c>
      <c r="AF31" s="22">
        <v>0</v>
      </c>
      <c r="AG31" s="22">
        <v>14905</v>
      </c>
      <c r="AH31" s="22">
        <v>0</v>
      </c>
      <c r="AI31" s="22">
        <v>0</v>
      </c>
      <c r="AJ31" s="22">
        <v>14656</v>
      </c>
      <c r="AK31" s="22">
        <v>137330</v>
      </c>
      <c r="AL31" s="22">
        <v>0</v>
      </c>
      <c r="AM31" s="22">
        <v>0</v>
      </c>
      <c r="AN31" s="22">
        <v>0</v>
      </c>
      <c r="AO31" s="22">
        <v>0</v>
      </c>
      <c r="AP31" s="22">
        <v>0</v>
      </c>
      <c r="AQ31" s="22">
        <v>12361904</v>
      </c>
      <c r="AR31" s="22">
        <v>263310</v>
      </c>
      <c r="AS31" s="22">
        <v>2334616</v>
      </c>
      <c r="AT31" s="22">
        <v>0</v>
      </c>
      <c r="AU31" s="22">
        <v>110650</v>
      </c>
      <c r="AV31" s="22">
        <v>572921</v>
      </c>
      <c r="AW31" s="22">
        <v>9509</v>
      </c>
      <c r="AX31" s="22">
        <v>6288</v>
      </c>
      <c r="AY31" s="22">
        <v>58104</v>
      </c>
      <c r="AZ31" s="22">
        <v>15069</v>
      </c>
      <c r="BA31" s="22">
        <v>0</v>
      </c>
      <c r="BB31" s="22">
        <v>6669680</v>
      </c>
      <c r="BC31" s="22">
        <v>61539</v>
      </c>
      <c r="BD31" s="22">
        <v>0</v>
      </c>
      <c r="BE31" s="22">
        <v>0</v>
      </c>
      <c r="BF31" s="22">
        <v>0</v>
      </c>
      <c r="BG31" s="22">
        <v>353445</v>
      </c>
      <c r="BH31" s="22">
        <v>47980</v>
      </c>
      <c r="BI31" s="22">
        <v>228607</v>
      </c>
      <c r="BJ31" s="22">
        <v>0</v>
      </c>
      <c r="BK31" s="22">
        <v>61000</v>
      </c>
      <c r="BL31" s="22">
        <v>0</v>
      </c>
      <c r="BM31" s="22">
        <v>0</v>
      </c>
      <c r="BN31" s="22">
        <v>0</v>
      </c>
      <c r="BO31" s="22">
        <v>175222</v>
      </c>
      <c r="BP31" s="22">
        <v>633165</v>
      </c>
      <c r="BQ31" s="22">
        <v>283</v>
      </c>
      <c r="BR31" s="22">
        <v>0</v>
      </c>
      <c r="BS31" s="22">
        <v>0</v>
      </c>
      <c r="BT31" s="22">
        <v>0</v>
      </c>
      <c r="BU31" s="22">
        <v>0</v>
      </c>
      <c r="BV31" s="22">
        <v>516338</v>
      </c>
      <c r="BW31" s="22">
        <v>161061</v>
      </c>
      <c r="BX31" s="22">
        <v>0</v>
      </c>
      <c r="BY31" s="22">
        <v>0</v>
      </c>
      <c r="BZ31" s="22">
        <v>0</v>
      </c>
      <c r="CA31" s="22">
        <v>0</v>
      </c>
      <c r="CB31" s="22">
        <v>0</v>
      </c>
      <c r="CC31" s="22">
        <v>12278787</v>
      </c>
      <c r="CD31" s="22">
        <v>83117</v>
      </c>
    </row>
    <row r="32" spans="1:82" x14ac:dyDescent="0.35">
      <c r="A32" s="22" t="s">
        <v>114</v>
      </c>
      <c r="B32" s="22" t="s">
        <v>167</v>
      </c>
      <c r="C32" s="22" t="s">
        <v>174</v>
      </c>
      <c r="D32" s="22" t="s">
        <v>175</v>
      </c>
      <c r="E32" s="22">
        <v>13864526</v>
      </c>
      <c r="F32" s="22">
        <v>0</v>
      </c>
      <c r="G32" s="22">
        <v>2629674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34703</v>
      </c>
      <c r="N32" s="22">
        <v>0</v>
      </c>
      <c r="O32" s="22">
        <v>0</v>
      </c>
      <c r="P32" s="22">
        <v>2898224</v>
      </c>
      <c r="Q32" s="22">
        <v>0</v>
      </c>
      <c r="R32" s="22">
        <v>0</v>
      </c>
      <c r="S32" s="22">
        <v>0</v>
      </c>
      <c r="T32" s="22">
        <v>0</v>
      </c>
      <c r="U32" s="22">
        <v>71190</v>
      </c>
      <c r="V32" s="22">
        <v>18908</v>
      </c>
      <c r="W32" s="22">
        <v>4600</v>
      </c>
      <c r="X32" s="22">
        <v>0</v>
      </c>
      <c r="Y32" s="22">
        <v>135305</v>
      </c>
      <c r="Z32" s="22">
        <v>0</v>
      </c>
      <c r="AA32" s="22">
        <v>0</v>
      </c>
      <c r="AB32" s="22">
        <v>0</v>
      </c>
      <c r="AC32" s="22">
        <v>107861</v>
      </c>
      <c r="AD32" s="22">
        <v>160966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304769</v>
      </c>
      <c r="AK32" s="22">
        <v>0</v>
      </c>
      <c r="AL32" s="22">
        <v>0</v>
      </c>
      <c r="AM32" s="22">
        <v>0</v>
      </c>
      <c r="AN32" s="22">
        <v>0</v>
      </c>
      <c r="AO32" s="22">
        <v>0</v>
      </c>
      <c r="AP32" s="22">
        <v>1482493</v>
      </c>
      <c r="AQ32" s="22">
        <v>21713219</v>
      </c>
      <c r="AR32" s="22">
        <v>250563</v>
      </c>
      <c r="AS32" s="22">
        <v>3116132</v>
      </c>
      <c r="AT32" s="22">
        <v>0</v>
      </c>
      <c r="AU32" s="22">
        <v>375031</v>
      </c>
      <c r="AV32" s="22">
        <v>615151</v>
      </c>
      <c r="AW32" s="22">
        <v>0</v>
      </c>
      <c r="AX32" s="22">
        <v>0</v>
      </c>
      <c r="AY32" s="22">
        <v>9353</v>
      </c>
      <c r="AZ32" s="22">
        <v>0</v>
      </c>
      <c r="BA32" s="22">
        <v>0</v>
      </c>
      <c r="BB32" s="22">
        <v>10195394</v>
      </c>
      <c r="BC32" s="22">
        <v>0</v>
      </c>
      <c r="BD32" s="22">
        <v>0</v>
      </c>
      <c r="BE32" s="22">
        <v>0</v>
      </c>
      <c r="BF32" s="22">
        <v>0</v>
      </c>
      <c r="BG32" s="22">
        <v>23075</v>
      </c>
      <c r="BH32" s="22">
        <v>83637</v>
      </c>
      <c r="BI32" s="22">
        <v>20521</v>
      </c>
      <c r="BJ32" s="22">
        <v>0</v>
      </c>
      <c r="BK32" s="22">
        <v>136846</v>
      </c>
      <c r="BL32" s="22">
        <v>0</v>
      </c>
      <c r="BM32" s="22">
        <v>0</v>
      </c>
      <c r="BN32" s="22">
        <v>135305</v>
      </c>
      <c r="BO32" s="22">
        <v>189654</v>
      </c>
      <c r="BP32" s="22">
        <v>770460</v>
      </c>
      <c r="BQ32" s="22">
        <v>0</v>
      </c>
      <c r="BR32" s="22">
        <v>0</v>
      </c>
      <c r="BS32" s="22">
        <v>0</v>
      </c>
      <c r="BT32" s="22">
        <v>0</v>
      </c>
      <c r="BU32" s="22">
        <v>0</v>
      </c>
      <c r="BV32" s="22">
        <v>550095</v>
      </c>
      <c r="BW32" s="22">
        <v>0</v>
      </c>
      <c r="BX32" s="22">
        <v>0</v>
      </c>
      <c r="BY32" s="22">
        <v>245116</v>
      </c>
      <c r="BZ32" s="22">
        <v>0</v>
      </c>
      <c r="CA32" s="22">
        <v>0</v>
      </c>
      <c r="CB32" s="22">
        <v>0</v>
      </c>
      <c r="CC32" s="22">
        <v>16716333</v>
      </c>
      <c r="CD32" s="22">
        <v>4996886</v>
      </c>
    </row>
    <row r="33" spans="1:82" x14ac:dyDescent="0.35">
      <c r="A33" s="22" t="s">
        <v>114</v>
      </c>
      <c r="B33" s="22" t="s">
        <v>167</v>
      </c>
      <c r="C33" s="22" t="s">
        <v>176</v>
      </c>
      <c r="D33" s="22" t="s">
        <v>177</v>
      </c>
      <c r="E33" s="22">
        <v>25574617</v>
      </c>
      <c r="F33" s="22">
        <v>240</v>
      </c>
      <c r="G33" s="22">
        <v>1121381</v>
      </c>
      <c r="H33" s="22">
        <v>0</v>
      </c>
      <c r="I33" s="22">
        <v>0</v>
      </c>
      <c r="J33" s="22">
        <v>95288</v>
      </c>
      <c r="K33" s="22">
        <v>63638</v>
      </c>
      <c r="L33" s="22">
        <v>0</v>
      </c>
      <c r="M33" s="22">
        <v>9490</v>
      </c>
      <c r="N33" s="22">
        <v>0</v>
      </c>
      <c r="O33" s="22">
        <v>50</v>
      </c>
      <c r="P33" s="22">
        <v>2356011</v>
      </c>
      <c r="Q33" s="22">
        <v>551127</v>
      </c>
      <c r="R33" s="22">
        <v>0</v>
      </c>
      <c r="S33" s="22">
        <v>200</v>
      </c>
      <c r="T33" s="22">
        <v>0</v>
      </c>
      <c r="U33" s="22">
        <v>1342963</v>
      </c>
      <c r="V33" s="22">
        <v>281975</v>
      </c>
      <c r="W33" s="22">
        <v>30325</v>
      </c>
      <c r="X33" s="22">
        <v>0</v>
      </c>
      <c r="Y33" s="22">
        <v>342373</v>
      </c>
      <c r="Z33" s="22">
        <v>0</v>
      </c>
      <c r="AA33" s="22">
        <v>235</v>
      </c>
      <c r="AB33" s="22">
        <v>0</v>
      </c>
      <c r="AC33" s="22">
        <v>113395</v>
      </c>
      <c r="AD33" s="22">
        <v>169517</v>
      </c>
      <c r="AE33" s="22">
        <v>4488</v>
      </c>
      <c r="AF33" s="22">
        <v>0</v>
      </c>
      <c r="AG33" s="22">
        <v>0</v>
      </c>
      <c r="AH33" s="22">
        <v>41500</v>
      </c>
      <c r="AI33" s="22">
        <v>0</v>
      </c>
      <c r="AJ33" s="22">
        <v>102010</v>
      </c>
      <c r="AK33" s="22">
        <v>23668</v>
      </c>
      <c r="AL33" s="22">
        <v>0</v>
      </c>
      <c r="AM33" s="22">
        <v>0</v>
      </c>
      <c r="AN33" s="22">
        <v>0</v>
      </c>
      <c r="AO33" s="22">
        <v>0</v>
      </c>
      <c r="AP33" s="22">
        <v>0</v>
      </c>
      <c r="AQ33" s="22">
        <v>32224491</v>
      </c>
      <c r="AR33" s="22">
        <v>373026</v>
      </c>
      <c r="AS33" s="22">
        <v>5769622</v>
      </c>
      <c r="AT33" s="22">
        <v>0</v>
      </c>
      <c r="AU33" s="22">
        <v>0</v>
      </c>
      <c r="AV33" s="22">
        <v>1284789</v>
      </c>
      <c r="AW33" s="22">
        <v>359326</v>
      </c>
      <c r="AX33" s="22">
        <v>0</v>
      </c>
      <c r="AY33" s="22">
        <v>317217</v>
      </c>
      <c r="AZ33" s="22">
        <v>99044</v>
      </c>
      <c r="BA33" s="22">
        <v>2176578</v>
      </c>
      <c r="BB33" s="22">
        <v>12904596</v>
      </c>
      <c r="BC33" s="22">
        <v>393862</v>
      </c>
      <c r="BD33" s="22">
        <v>0</v>
      </c>
      <c r="BE33" s="22">
        <v>183503</v>
      </c>
      <c r="BF33" s="22">
        <v>0</v>
      </c>
      <c r="BG33" s="22">
        <v>2752880</v>
      </c>
      <c r="BH33" s="22">
        <v>911887</v>
      </c>
      <c r="BI33" s="22">
        <v>659386</v>
      </c>
      <c r="BJ33" s="22">
        <v>0</v>
      </c>
      <c r="BK33" s="22">
        <v>498291</v>
      </c>
      <c r="BL33" s="22">
        <v>0</v>
      </c>
      <c r="BM33" s="22">
        <v>0</v>
      </c>
      <c r="BN33" s="22">
        <v>0</v>
      </c>
      <c r="BO33" s="22">
        <v>424713</v>
      </c>
      <c r="BP33" s="22">
        <v>413887</v>
      </c>
      <c r="BQ33" s="22">
        <v>1127</v>
      </c>
      <c r="BR33" s="22">
        <v>0</v>
      </c>
      <c r="BS33" s="22">
        <v>166402</v>
      </c>
      <c r="BT33" s="22">
        <v>0</v>
      </c>
      <c r="BU33" s="22">
        <v>1209196</v>
      </c>
      <c r="BV33" s="22">
        <v>0</v>
      </c>
      <c r="BW33" s="22">
        <v>361609</v>
      </c>
      <c r="BX33" s="22">
        <v>0</v>
      </c>
      <c r="BY33" s="22">
        <v>0</v>
      </c>
      <c r="BZ33" s="22">
        <v>0</v>
      </c>
      <c r="CA33" s="22">
        <v>0</v>
      </c>
      <c r="CB33" s="22">
        <v>1180826</v>
      </c>
      <c r="CC33" s="22">
        <v>32441767</v>
      </c>
      <c r="CD33" s="22">
        <v>-217276</v>
      </c>
    </row>
    <row r="34" spans="1:82" x14ac:dyDescent="0.35">
      <c r="A34" s="22" t="s">
        <v>114</v>
      </c>
      <c r="B34" s="22" t="s">
        <v>167</v>
      </c>
      <c r="C34" s="22" t="s">
        <v>178</v>
      </c>
      <c r="D34" s="22" t="s">
        <v>179</v>
      </c>
      <c r="E34" s="22">
        <v>6847139</v>
      </c>
      <c r="F34" s="22">
        <v>0</v>
      </c>
      <c r="G34" s="22">
        <v>613440</v>
      </c>
      <c r="H34" s="22">
        <v>0</v>
      </c>
      <c r="I34" s="22">
        <v>0</v>
      </c>
      <c r="J34" s="22">
        <v>272969</v>
      </c>
      <c r="K34" s="22">
        <v>70013</v>
      </c>
      <c r="L34" s="22">
        <v>0</v>
      </c>
      <c r="M34" s="22">
        <v>3045</v>
      </c>
      <c r="N34" s="22">
        <v>0</v>
      </c>
      <c r="O34" s="22">
        <v>0</v>
      </c>
      <c r="P34" s="22">
        <v>4772342</v>
      </c>
      <c r="Q34" s="22">
        <v>0</v>
      </c>
      <c r="R34" s="22">
        <v>0</v>
      </c>
      <c r="S34" s="22">
        <v>0</v>
      </c>
      <c r="T34" s="22">
        <v>0</v>
      </c>
      <c r="U34" s="22">
        <v>337489</v>
      </c>
      <c r="V34" s="22">
        <v>342845</v>
      </c>
      <c r="W34" s="22">
        <v>144991</v>
      </c>
      <c r="X34" s="22">
        <v>530096</v>
      </c>
      <c r="Y34" s="22">
        <v>491208</v>
      </c>
      <c r="Z34" s="22">
        <v>0</v>
      </c>
      <c r="AA34" s="22">
        <v>0</v>
      </c>
      <c r="AB34" s="22">
        <v>0</v>
      </c>
      <c r="AC34" s="22">
        <v>115257</v>
      </c>
      <c r="AD34" s="22">
        <v>221114</v>
      </c>
      <c r="AE34" s="22">
        <v>0</v>
      </c>
      <c r="AF34" s="22">
        <v>0</v>
      </c>
      <c r="AG34" s="22">
        <v>0</v>
      </c>
      <c r="AH34" s="22">
        <v>0</v>
      </c>
      <c r="AI34" s="22">
        <v>0</v>
      </c>
      <c r="AJ34" s="22">
        <v>3899</v>
      </c>
      <c r="AK34" s="22">
        <v>0</v>
      </c>
      <c r="AL34" s="22">
        <v>0</v>
      </c>
      <c r="AM34" s="22">
        <v>0</v>
      </c>
      <c r="AN34" s="22">
        <v>0</v>
      </c>
      <c r="AO34" s="22">
        <v>0</v>
      </c>
      <c r="AP34" s="22">
        <v>0</v>
      </c>
      <c r="AQ34" s="22">
        <v>14765847</v>
      </c>
      <c r="AR34" s="22">
        <v>602786</v>
      </c>
      <c r="AS34" s="22">
        <v>916773</v>
      </c>
      <c r="AT34" s="22">
        <v>0</v>
      </c>
      <c r="AU34" s="22">
        <v>0</v>
      </c>
      <c r="AV34" s="22">
        <v>686690</v>
      </c>
      <c r="AW34" s="22">
        <v>72140</v>
      </c>
      <c r="AX34" s="22">
        <v>0</v>
      </c>
      <c r="AY34" s="22">
        <v>232012</v>
      </c>
      <c r="AZ34" s="22">
        <v>0</v>
      </c>
      <c r="BA34" s="22">
        <v>1570363</v>
      </c>
      <c r="BB34" s="22">
        <v>1661495</v>
      </c>
      <c r="BC34" s="22">
        <v>0</v>
      </c>
      <c r="BD34" s="22">
        <v>0</v>
      </c>
      <c r="BE34" s="22">
        <v>0</v>
      </c>
      <c r="BF34" s="22">
        <v>0</v>
      </c>
      <c r="BG34" s="22">
        <v>2081491</v>
      </c>
      <c r="BH34" s="22">
        <v>393058</v>
      </c>
      <c r="BI34" s="22">
        <v>354378</v>
      </c>
      <c r="BJ34" s="22">
        <v>2592601</v>
      </c>
      <c r="BK34" s="22">
        <v>691034</v>
      </c>
      <c r="BL34" s="22">
        <v>0</v>
      </c>
      <c r="BM34" s="22">
        <v>0</v>
      </c>
      <c r="BN34" s="22">
        <v>58823</v>
      </c>
      <c r="BO34" s="22">
        <v>533940</v>
      </c>
      <c r="BP34" s="22">
        <v>410194</v>
      </c>
      <c r="BQ34" s="22">
        <v>0</v>
      </c>
      <c r="BR34" s="22">
        <v>0</v>
      </c>
      <c r="BS34" s="22">
        <v>0</v>
      </c>
      <c r="BT34" s="22">
        <v>0</v>
      </c>
      <c r="BU34" s="22">
        <v>0</v>
      </c>
      <c r="BV34" s="22">
        <v>179214</v>
      </c>
      <c r="BW34" s="22">
        <v>34295</v>
      </c>
      <c r="BX34" s="22">
        <v>0</v>
      </c>
      <c r="BY34" s="22">
        <v>0</v>
      </c>
      <c r="BZ34" s="22">
        <v>0</v>
      </c>
      <c r="CA34" s="22">
        <v>0</v>
      </c>
      <c r="CB34" s="22">
        <v>0</v>
      </c>
      <c r="CC34" s="22">
        <v>13071287</v>
      </c>
      <c r="CD34" s="22">
        <v>1694560</v>
      </c>
    </row>
    <row r="35" spans="1:82" x14ac:dyDescent="0.35">
      <c r="A35" s="22" t="s">
        <v>114</v>
      </c>
      <c r="B35" s="22" t="s">
        <v>167</v>
      </c>
      <c r="C35" s="22" t="s">
        <v>180</v>
      </c>
      <c r="D35" s="22" t="s">
        <v>181</v>
      </c>
      <c r="E35" s="22">
        <v>5755319</v>
      </c>
      <c r="F35" s="22">
        <v>74</v>
      </c>
      <c r="G35" s="22">
        <v>211686</v>
      </c>
      <c r="H35" s="22">
        <v>0</v>
      </c>
      <c r="I35" s="22">
        <v>0</v>
      </c>
      <c r="J35" s="22">
        <v>43614</v>
      </c>
      <c r="K35" s="22">
        <v>0</v>
      </c>
      <c r="L35" s="22">
        <v>45</v>
      </c>
      <c r="M35" s="22">
        <v>0</v>
      </c>
      <c r="N35" s="22">
        <v>0</v>
      </c>
      <c r="O35" s="22">
        <v>0</v>
      </c>
      <c r="P35" s="22">
        <v>1515038</v>
      </c>
      <c r="Q35" s="22">
        <v>0</v>
      </c>
      <c r="R35" s="22">
        <v>0</v>
      </c>
      <c r="S35" s="22">
        <v>0</v>
      </c>
      <c r="T35" s="22">
        <v>0</v>
      </c>
      <c r="U35" s="22">
        <v>303872</v>
      </c>
      <c r="V35" s="22">
        <v>55711</v>
      </c>
      <c r="W35" s="22">
        <v>34129</v>
      </c>
      <c r="X35" s="22">
        <v>0</v>
      </c>
      <c r="Y35" s="22">
        <v>47606</v>
      </c>
      <c r="Z35" s="22">
        <v>0</v>
      </c>
      <c r="AA35" s="22">
        <v>40</v>
      </c>
      <c r="AB35" s="22">
        <v>0</v>
      </c>
      <c r="AC35" s="22">
        <v>16777</v>
      </c>
      <c r="AD35" s="22">
        <v>147069</v>
      </c>
      <c r="AE35" s="22">
        <v>2137</v>
      </c>
      <c r="AF35" s="22">
        <v>0</v>
      </c>
      <c r="AG35" s="22">
        <v>0</v>
      </c>
      <c r="AH35" s="22">
        <v>0</v>
      </c>
      <c r="AI35" s="22">
        <v>0</v>
      </c>
      <c r="AJ35" s="22">
        <v>725</v>
      </c>
      <c r="AK35" s="22">
        <v>16282</v>
      </c>
      <c r="AL35" s="22">
        <v>0</v>
      </c>
      <c r="AM35" s="22">
        <v>0</v>
      </c>
      <c r="AN35" s="22">
        <v>0</v>
      </c>
      <c r="AO35" s="22">
        <v>0</v>
      </c>
      <c r="AP35" s="22">
        <v>0</v>
      </c>
      <c r="AQ35" s="22">
        <v>8150124</v>
      </c>
      <c r="AR35" s="22">
        <v>138867</v>
      </c>
      <c r="AS35" s="22">
        <v>1652499</v>
      </c>
      <c r="AT35" s="22">
        <v>0</v>
      </c>
      <c r="AU35" s="22">
        <v>20317</v>
      </c>
      <c r="AV35" s="22">
        <v>172799</v>
      </c>
      <c r="AW35" s="22">
        <v>11849</v>
      </c>
      <c r="AX35" s="22">
        <v>35012</v>
      </c>
      <c r="AY35" s="22">
        <v>0</v>
      </c>
      <c r="AZ35" s="22">
        <v>2000</v>
      </c>
      <c r="BA35" s="22">
        <v>0</v>
      </c>
      <c r="BB35" s="22">
        <v>5172848</v>
      </c>
      <c r="BC35" s="22">
        <v>500</v>
      </c>
      <c r="BD35" s="22">
        <v>0</v>
      </c>
      <c r="BE35" s="22">
        <v>1615</v>
      </c>
      <c r="BF35" s="22">
        <v>0</v>
      </c>
      <c r="BG35" s="22">
        <v>699422</v>
      </c>
      <c r="BH35" s="22">
        <v>92179</v>
      </c>
      <c r="BI35" s="22">
        <v>149216</v>
      </c>
      <c r="BJ35" s="22">
        <v>0</v>
      </c>
      <c r="BK35" s="22">
        <v>61676</v>
      </c>
      <c r="BL35" s="22">
        <v>0</v>
      </c>
      <c r="BM35" s="22">
        <v>0</v>
      </c>
      <c r="BN35" s="22">
        <v>7009</v>
      </c>
      <c r="BO35" s="22">
        <v>58753</v>
      </c>
      <c r="BP35" s="22">
        <v>654577</v>
      </c>
      <c r="BQ35" s="22">
        <v>0</v>
      </c>
      <c r="BR35" s="22">
        <v>0</v>
      </c>
      <c r="BS35" s="22">
        <v>0</v>
      </c>
      <c r="BT35" s="22">
        <v>0</v>
      </c>
      <c r="BU35" s="22">
        <v>0</v>
      </c>
      <c r="BV35" s="22">
        <v>137658</v>
      </c>
      <c r="BW35" s="22">
        <v>47503</v>
      </c>
      <c r="BX35" s="22">
        <v>0</v>
      </c>
      <c r="BY35" s="22">
        <v>0</v>
      </c>
      <c r="BZ35" s="22">
        <v>0</v>
      </c>
      <c r="CA35" s="22">
        <v>0</v>
      </c>
      <c r="CB35" s="22">
        <v>0</v>
      </c>
      <c r="CC35" s="22">
        <v>9116299</v>
      </c>
      <c r="CD35" s="22">
        <v>-966175</v>
      </c>
    </row>
    <row r="36" spans="1:82" x14ac:dyDescent="0.35">
      <c r="A36" s="22" t="s">
        <v>114</v>
      </c>
      <c r="B36" s="22" t="s">
        <v>167</v>
      </c>
      <c r="C36" s="22" t="s">
        <v>182</v>
      </c>
      <c r="D36" s="22" t="s">
        <v>183</v>
      </c>
      <c r="E36" s="22">
        <v>63053329</v>
      </c>
      <c r="F36" s="22">
        <v>918901</v>
      </c>
      <c r="G36" s="22">
        <v>0</v>
      </c>
      <c r="H36" s="22">
        <v>0</v>
      </c>
      <c r="I36" s="22">
        <v>0</v>
      </c>
      <c r="J36" s="22">
        <v>1011640</v>
      </c>
      <c r="K36" s="22">
        <v>0</v>
      </c>
      <c r="L36" s="22">
        <v>2002858</v>
      </c>
      <c r="M36" s="22">
        <v>254768</v>
      </c>
      <c r="N36" s="22">
        <v>0</v>
      </c>
      <c r="O36" s="22">
        <v>0</v>
      </c>
      <c r="P36" s="22">
        <v>10948207</v>
      </c>
      <c r="Q36" s="22">
        <v>1375272</v>
      </c>
      <c r="R36" s="22">
        <v>0</v>
      </c>
      <c r="S36" s="22">
        <v>0</v>
      </c>
      <c r="T36" s="22">
        <v>0</v>
      </c>
      <c r="U36" s="22">
        <v>448970</v>
      </c>
      <c r="V36" s="22">
        <v>58476</v>
      </c>
      <c r="W36" s="22">
        <v>143875</v>
      </c>
      <c r="X36" s="22">
        <v>0</v>
      </c>
      <c r="Y36" s="22">
        <v>389824</v>
      </c>
      <c r="Z36" s="22">
        <v>0</v>
      </c>
      <c r="AA36" s="22">
        <v>0</v>
      </c>
      <c r="AB36" s="22">
        <v>0</v>
      </c>
      <c r="AC36" s="22">
        <v>161908</v>
      </c>
      <c r="AD36" s="22">
        <v>319645</v>
      </c>
      <c r="AE36" s="22">
        <v>0</v>
      </c>
      <c r="AF36" s="22">
        <v>0</v>
      </c>
      <c r="AG36" s="22">
        <v>0</v>
      </c>
      <c r="AH36" s="22">
        <v>50000</v>
      </c>
      <c r="AI36" s="22">
        <v>48532</v>
      </c>
      <c r="AJ36" s="22">
        <v>1487711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0</v>
      </c>
      <c r="AQ36" s="22">
        <v>82673916</v>
      </c>
      <c r="AR36" s="22">
        <v>527906</v>
      </c>
      <c r="AS36" s="22">
        <v>5503871</v>
      </c>
      <c r="AT36" s="22">
        <v>7974495</v>
      </c>
      <c r="AU36" s="22">
        <v>0</v>
      </c>
      <c r="AV36" s="22">
        <v>1709782</v>
      </c>
      <c r="AW36" s="22">
        <v>515390</v>
      </c>
      <c r="AX36" s="22">
        <v>1936458</v>
      </c>
      <c r="AY36" s="22">
        <v>2498955</v>
      </c>
      <c r="AZ36" s="22">
        <v>0</v>
      </c>
      <c r="BA36" s="22">
        <v>0</v>
      </c>
      <c r="BB36" s="22">
        <v>35100945</v>
      </c>
      <c r="BC36" s="22">
        <v>0</v>
      </c>
      <c r="BD36" s="22">
        <v>0</v>
      </c>
      <c r="BE36" s="22">
        <v>0</v>
      </c>
      <c r="BF36" s="22">
        <v>0</v>
      </c>
      <c r="BG36" s="22">
        <v>1057300</v>
      </c>
      <c r="BH36" s="22">
        <v>535724</v>
      </c>
      <c r="BI36" s="22">
        <v>2620364</v>
      </c>
      <c r="BJ36" s="22">
        <v>0</v>
      </c>
      <c r="BK36" s="22">
        <v>677820</v>
      </c>
      <c r="BL36" s="22">
        <v>0</v>
      </c>
      <c r="BM36" s="22">
        <v>0</v>
      </c>
      <c r="BN36" s="22">
        <v>0</v>
      </c>
      <c r="BO36" s="22">
        <v>1579642</v>
      </c>
      <c r="BP36" s="22">
        <v>2757078</v>
      </c>
      <c r="BQ36" s="22">
        <v>0</v>
      </c>
      <c r="BR36" s="22">
        <v>0</v>
      </c>
      <c r="BS36" s="22">
        <v>0</v>
      </c>
      <c r="BT36" s="22">
        <v>0</v>
      </c>
      <c r="BU36" s="22">
        <v>1296155</v>
      </c>
      <c r="BV36" s="22">
        <v>3424387</v>
      </c>
      <c r="BW36" s="22">
        <v>379331</v>
      </c>
      <c r="BX36" s="22">
        <v>0</v>
      </c>
      <c r="BY36" s="22">
        <v>0</v>
      </c>
      <c r="BZ36" s="22">
        <v>0</v>
      </c>
      <c r="CA36" s="22">
        <v>0</v>
      </c>
      <c r="CB36" s="22">
        <v>0</v>
      </c>
      <c r="CC36" s="22">
        <v>70095603</v>
      </c>
      <c r="CD36" s="22">
        <v>12578313</v>
      </c>
    </row>
    <row r="37" spans="1:82" x14ac:dyDescent="0.35">
      <c r="A37" s="22" t="s">
        <v>114</v>
      </c>
      <c r="B37" s="22" t="s">
        <v>167</v>
      </c>
      <c r="C37" s="22" t="s">
        <v>184</v>
      </c>
      <c r="D37" s="22" t="s">
        <v>185</v>
      </c>
      <c r="E37" s="22">
        <v>25739280</v>
      </c>
      <c r="F37" s="22">
        <v>0</v>
      </c>
      <c r="G37" s="22">
        <v>687938</v>
      </c>
      <c r="H37" s="22">
        <v>0</v>
      </c>
      <c r="I37" s="22">
        <v>77392</v>
      </c>
      <c r="J37" s="22">
        <v>1642</v>
      </c>
      <c r="K37" s="22">
        <v>301648</v>
      </c>
      <c r="L37" s="22">
        <v>0</v>
      </c>
      <c r="M37" s="22">
        <v>0</v>
      </c>
      <c r="N37" s="22">
        <v>0</v>
      </c>
      <c r="O37" s="22">
        <v>24519</v>
      </c>
      <c r="P37" s="22">
        <v>2432229</v>
      </c>
      <c r="Q37" s="22">
        <v>0</v>
      </c>
      <c r="R37" s="22">
        <v>0</v>
      </c>
      <c r="S37" s="22">
        <v>0</v>
      </c>
      <c r="T37" s="22">
        <v>0</v>
      </c>
      <c r="U37" s="22">
        <v>679389</v>
      </c>
      <c r="V37" s="22">
        <v>740706</v>
      </c>
      <c r="W37" s="22">
        <v>14290</v>
      </c>
      <c r="X37" s="22">
        <v>0</v>
      </c>
      <c r="Y37" s="22">
        <v>195935</v>
      </c>
      <c r="Z37" s="22">
        <v>0</v>
      </c>
      <c r="AA37" s="22">
        <v>4206</v>
      </c>
      <c r="AB37" s="22">
        <v>0</v>
      </c>
      <c r="AC37" s="22">
        <v>76144</v>
      </c>
      <c r="AD37" s="22">
        <v>187351</v>
      </c>
      <c r="AE37" s="22">
        <v>0</v>
      </c>
      <c r="AF37" s="22">
        <v>0</v>
      </c>
      <c r="AG37" s="22">
        <v>74254</v>
      </c>
      <c r="AH37" s="22">
        <v>0</v>
      </c>
      <c r="AI37" s="22">
        <v>0</v>
      </c>
      <c r="AJ37" s="22">
        <v>272338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0</v>
      </c>
      <c r="AQ37" s="22">
        <v>31509261</v>
      </c>
      <c r="AR37" s="22">
        <v>486760</v>
      </c>
      <c r="AS37" s="22">
        <v>2700185</v>
      </c>
      <c r="AT37" s="22">
        <v>0</v>
      </c>
      <c r="AU37" s="22">
        <v>691108</v>
      </c>
      <c r="AV37" s="22">
        <v>882288</v>
      </c>
      <c r="AW37" s="22">
        <v>19101</v>
      </c>
      <c r="AX37" s="22">
        <v>15542</v>
      </c>
      <c r="AY37" s="22">
        <v>0</v>
      </c>
      <c r="AZ37" s="22">
        <v>0</v>
      </c>
      <c r="BA37" s="22">
        <v>3164947</v>
      </c>
      <c r="BB37" s="22">
        <v>12533220</v>
      </c>
      <c r="BC37" s="22">
        <v>42535</v>
      </c>
      <c r="BD37" s="22">
        <v>0</v>
      </c>
      <c r="BE37" s="22">
        <v>24404</v>
      </c>
      <c r="BF37" s="22">
        <v>0</v>
      </c>
      <c r="BG37" s="22">
        <v>735411</v>
      </c>
      <c r="BH37" s="22">
        <v>1135967</v>
      </c>
      <c r="BI37" s="22">
        <v>728539</v>
      </c>
      <c r="BJ37" s="22">
        <v>0</v>
      </c>
      <c r="BK37" s="22">
        <v>259765</v>
      </c>
      <c r="BL37" s="22">
        <v>0</v>
      </c>
      <c r="BM37" s="22">
        <v>9170</v>
      </c>
      <c r="BN37" s="22">
        <v>0</v>
      </c>
      <c r="BO37" s="22">
        <v>809814</v>
      </c>
      <c r="BP37" s="22">
        <v>2521616</v>
      </c>
      <c r="BQ37" s="22">
        <v>2265</v>
      </c>
      <c r="BR37" s="22">
        <v>0</v>
      </c>
      <c r="BS37" s="22">
        <v>0</v>
      </c>
      <c r="BT37" s="22">
        <v>90037</v>
      </c>
      <c r="BU37" s="22">
        <v>0</v>
      </c>
      <c r="BV37" s="22">
        <v>1142696</v>
      </c>
      <c r="BW37" s="22">
        <v>1876205</v>
      </c>
      <c r="BX37" s="22">
        <v>0</v>
      </c>
      <c r="BY37" s="22">
        <v>0</v>
      </c>
      <c r="BZ37" s="22">
        <v>0</v>
      </c>
      <c r="CA37" s="22">
        <v>0</v>
      </c>
      <c r="CB37" s="22">
        <v>0</v>
      </c>
      <c r="CC37" s="22">
        <v>29871575</v>
      </c>
      <c r="CD37" s="22">
        <v>1637686</v>
      </c>
    </row>
    <row r="38" spans="1:82" x14ac:dyDescent="0.35">
      <c r="A38" s="22" t="s">
        <v>114</v>
      </c>
      <c r="B38" s="22" t="s">
        <v>167</v>
      </c>
      <c r="C38" s="22" t="s">
        <v>186</v>
      </c>
      <c r="D38" s="22" t="s">
        <v>187</v>
      </c>
      <c r="E38" s="22">
        <v>16765868</v>
      </c>
      <c r="F38" s="22">
        <v>0</v>
      </c>
      <c r="G38" s="22">
        <v>1963762</v>
      </c>
      <c r="H38" s="22">
        <v>0</v>
      </c>
      <c r="I38" s="22">
        <v>122696</v>
      </c>
      <c r="J38" s="22">
        <v>197635</v>
      </c>
      <c r="K38" s="22">
        <v>0</v>
      </c>
      <c r="L38" s="22">
        <v>0</v>
      </c>
      <c r="M38" s="22">
        <v>0</v>
      </c>
      <c r="N38" s="22">
        <v>21338</v>
      </c>
      <c r="O38" s="22">
        <v>0</v>
      </c>
      <c r="P38" s="22">
        <v>3441513</v>
      </c>
      <c r="Q38" s="22">
        <v>0</v>
      </c>
      <c r="R38" s="22">
        <v>0</v>
      </c>
      <c r="S38" s="22">
        <v>14059</v>
      </c>
      <c r="T38" s="22">
        <v>0</v>
      </c>
      <c r="U38" s="22">
        <v>1846018</v>
      </c>
      <c r="V38" s="22">
        <v>1437560</v>
      </c>
      <c r="W38" s="22">
        <v>1915572</v>
      </c>
      <c r="X38" s="22">
        <v>0</v>
      </c>
      <c r="Y38" s="22">
        <v>872724</v>
      </c>
      <c r="Z38" s="22">
        <v>0</v>
      </c>
      <c r="AA38" s="22">
        <v>0</v>
      </c>
      <c r="AB38" s="22">
        <v>0</v>
      </c>
      <c r="AC38" s="22">
        <v>68619</v>
      </c>
      <c r="AD38" s="22">
        <v>1312253</v>
      </c>
      <c r="AE38" s="22">
        <v>0</v>
      </c>
      <c r="AF38" s="22">
        <v>0</v>
      </c>
      <c r="AG38" s="22">
        <v>0</v>
      </c>
      <c r="AH38" s="22">
        <v>0</v>
      </c>
      <c r="AI38" s="22">
        <v>0</v>
      </c>
      <c r="AJ38" s="22">
        <v>270271</v>
      </c>
      <c r="AK38" s="22">
        <v>7836</v>
      </c>
      <c r="AL38" s="22">
        <v>0</v>
      </c>
      <c r="AM38" s="22">
        <v>0</v>
      </c>
      <c r="AN38" s="22">
        <v>0</v>
      </c>
      <c r="AO38" s="22">
        <v>0</v>
      </c>
      <c r="AP38" s="22">
        <v>0</v>
      </c>
      <c r="AQ38" s="22">
        <v>30257724</v>
      </c>
      <c r="AR38" s="22">
        <v>373017</v>
      </c>
      <c r="AS38" s="22">
        <v>5043307</v>
      </c>
      <c r="AT38" s="22">
        <v>0</v>
      </c>
      <c r="AU38" s="22">
        <v>745811</v>
      </c>
      <c r="AV38" s="22">
        <v>473248</v>
      </c>
      <c r="AW38" s="22">
        <v>0</v>
      </c>
      <c r="AX38" s="22">
        <v>0</v>
      </c>
      <c r="AY38" s="22">
        <v>0</v>
      </c>
      <c r="AZ38" s="22">
        <v>13518</v>
      </c>
      <c r="BA38" s="22">
        <v>0</v>
      </c>
      <c r="BB38" s="22">
        <v>10011071</v>
      </c>
      <c r="BC38" s="22">
        <v>0</v>
      </c>
      <c r="BD38" s="22">
        <v>0</v>
      </c>
      <c r="BE38" s="22">
        <v>10137</v>
      </c>
      <c r="BF38" s="22">
        <v>0</v>
      </c>
      <c r="BG38" s="22">
        <v>712287</v>
      </c>
      <c r="BH38" s="22">
        <v>207432</v>
      </c>
      <c r="BI38" s="22">
        <v>986575</v>
      </c>
      <c r="BJ38" s="22">
        <v>0</v>
      </c>
      <c r="BK38" s="22">
        <v>974832</v>
      </c>
      <c r="BL38" s="22">
        <v>0</v>
      </c>
      <c r="BM38" s="22">
        <v>0</v>
      </c>
      <c r="BN38" s="22">
        <v>0</v>
      </c>
      <c r="BO38" s="22">
        <v>336338</v>
      </c>
      <c r="BP38" s="22">
        <v>1752109</v>
      </c>
      <c r="BQ38" s="22">
        <v>0</v>
      </c>
      <c r="BR38" s="22">
        <v>0</v>
      </c>
      <c r="BS38" s="22">
        <v>0</v>
      </c>
      <c r="BT38" s="22">
        <v>0</v>
      </c>
      <c r="BU38" s="22">
        <v>460314</v>
      </c>
      <c r="BV38" s="22">
        <v>294855</v>
      </c>
      <c r="BW38" s="22">
        <v>187370</v>
      </c>
      <c r="BX38" s="22">
        <v>0</v>
      </c>
      <c r="BY38" s="22">
        <v>0</v>
      </c>
      <c r="BZ38" s="22">
        <v>0</v>
      </c>
      <c r="CA38" s="22">
        <v>0</v>
      </c>
      <c r="CB38" s="22">
        <v>0</v>
      </c>
      <c r="CC38" s="22">
        <v>22582221</v>
      </c>
      <c r="CD38" s="22">
        <v>7675503</v>
      </c>
    </row>
    <row r="39" spans="1:82" x14ac:dyDescent="0.35">
      <c r="A39" s="22" t="s">
        <v>114</v>
      </c>
      <c r="B39" s="22" t="s">
        <v>167</v>
      </c>
      <c r="C39" s="22" t="s">
        <v>188</v>
      </c>
      <c r="D39" s="22" t="s">
        <v>189</v>
      </c>
      <c r="E39" s="22">
        <v>6189935</v>
      </c>
      <c r="F39" s="22">
        <v>0</v>
      </c>
      <c r="G39" s="22">
        <v>253066</v>
      </c>
      <c r="H39" s="22">
        <v>0</v>
      </c>
      <c r="I39" s="22">
        <v>0</v>
      </c>
      <c r="J39" s="22">
        <v>275985</v>
      </c>
      <c r="K39" s="22">
        <v>0</v>
      </c>
      <c r="L39" s="22">
        <v>0</v>
      </c>
      <c r="M39" s="22">
        <v>0</v>
      </c>
      <c r="N39" s="22">
        <v>0</v>
      </c>
      <c r="O39" s="22">
        <v>0</v>
      </c>
      <c r="P39" s="22">
        <v>1930272</v>
      </c>
      <c r="Q39" s="22">
        <v>0</v>
      </c>
      <c r="R39" s="22">
        <v>0</v>
      </c>
      <c r="S39" s="22">
        <v>0</v>
      </c>
      <c r="T39" s="22">
        <v>0</v>
      </c>
      <c r="U39" s="22">
        <v>548800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8244</v>
      </c>
      <c r="AD39" s="22">
        <v>448501</v>
      </c>
      <c r="AE39" s="22">
        <v>8800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v>0</v>
      </c>
      <c r="AL39" s="22">
        <v>0</v>
      </c>
      <c r="AM39" s="22">
        <v>0</v>
      </c>
      <c r="AN39" s="22">
        <v>0</v>
      </c>
      <c r="AO39" s="22">
        <v>0</v>
      </c>
      <c r="AP39" s="22">
        <v>0</v>
      </c>
      <c r="AQ39" s="22">
        <v>9663603</v>
      </c>
      <c r="AR39" s="22">
        <v>232120</v>
      </c>
      <c r="AS39" s="22">
        <v>2130850</v>
      </c>
      <c r="AT39" s="22">
        <v>0</v>
      </c>
      <c r="AU39" s="22">
        <v>0</v>
      </c>
      <c r="AV39" s="22">
        <v>204430</v>
      </c>
      <c r="AW39" s="22">
        <v>24460</v>
      </c>
      <c r="AX39" s="22">
        <v>81211</v>
      </c>
      <c r="AY39" s="22">
        <v>0</v>
      </c>
      <c r="AZ39" s="22">
        <v>0</v>
      </c>
      <c r="BA39" s="22">
        <v>0</v>
      </c>
      <c r="BB39" s="22">
        <v>5486905</v>
      </c>
      <c r="BC39" s="22">
        <v>0</v>
      </c>
      <c r="BD39" s="22">
        <v>0</v>
      </c>
      <c r="BE39" s="22">
        <v>0</v>
      </c>
      <c r="BF39" s="22">
        <v>0</v>
      </c>
      <c r="BG39" s="22">
        <v>355052</v>
      </c>
      <c r="BH39" s="22">
        <v>0</v>
      </c>
      <c r="BI39" s="22">
        <v>257306</v>
      </c>
      <c r="BJ39" s="22">
        <v>0</v>
      </c>
      <c r="BK39" s="22">
        <v>36700</v>
      </c>
      <c r="BL39" s="22">
        <v>0</v>
      </c>
      <c r="BM39" s="22">
        <v>0</v>
      </c>
      <c r="BN39" s="22">
        <v>0</v>
      </c>
      <c r="BO39" s="22">
        <v>105062</v>
      </c>
      <c r="BP39" s="22">
        <v>933380</v>
      </c>
      <c r="BQ39" s="22">
        <v>0</v>
      </c>
      <c r="BR39" s="22">
        <v>0</v>
      </c>
      <c r="BS39" s="22">
        <v>0</v>
      </c>
      <c r="BT39" s="22">
        <v>0</v>
      </c>
      <c r="BU39" s="22">
        <v>360278</v>
      </c>
      <c r="BV39" s="22">
        <v>99840</v>
      </c>
      <c r="BW39" s="22">
        <v>0</v>
      </c>
      <c r="BX39" s="22">
        <v>0</v>
      </c>
      <c r="BY39" s="22">
        <v>0</v>
      </c>
      <c r="BZ39" s="22">
        <v>0</v>
      </c>
      <c r="CA39" s="22">
        <v>0</v>
      </c>
      <c r="CB39" s="22">
        <v>0</v>
      </c>
      <c r="CC39" s="22">
        <v>10307594</v>
      </c>
      <c r="CD39" s="22">
        <v>-643991</v>
      </c>
    </row>
    <row r="40" spans="1:82" x14ac:dyDescent="0.35">
      <c r="A40" s="22" t="s">
        <v>114</v>
      </c>
      <c r="B40" s="22" t="s">
        <v>167</v>
      </c>
      <c r="C40" s="22" t="s">
        <v>190</v>
      </c>
      <c r="D40" s="22" t="s">
        <v>191</v>
      </c>
      <c r="E40" s="22">
        <v>14580206</v>
      </c>
      <c r="F40" s="22">
        <v>0</v>
      </c>
      <c r="G40" s="22">
        <v>168776</v>
      </c>
      <c r="H40" s="22">
        <v>0</v>
      </c>
      <c r="I40" s="22">
        <v>0</v>
      </c>
      <c r="J40" s="22">
        <v>15819</v>
      </c>
      <c r="K40" s="22">
        <v>0</v>
      </c>
      <c r="L40" s="22">
        <v>0</v>
      </c>
      <c r="M40" s="22">
        <v>0</v>
      </c>
      <c r="N40" s="22">
        <v>0</v>
      </c>
      <c r="O40" s="22">
        <v>31983</v>
      </c>
      <c r="P40" s="22">
        <v>540337</v>
      </c>
      <c r="Q40" s="22">
        <v>0</v>
      </c>
      <c r="R40" s="22">
        <v>0</v>
      </c>
      <c r="S40" s="22">
        <v>0</v>
      </c>
      <c r="T40" s="22">
        <v>0</v>
      </c>
      <c r="U40" s="22">
        <v>368453</v>
      </c>
      <c r="V40" s="22">
        <v>117206</v>
      </c>
      <c r="W40" s="22">
        <v>0</v>
      </c>
      <c r="X40" s="22">
        <v>0</v>
      </c>
      <c r="Y40" s="22">
        <v>93873</v>
      </c>
      <c r="Z40" s="22">
        <v>0</v>
      </c>
      <c r="AA40" s="22">
        <v>805</v>
      </c>
      <c r="AB40" s="22">
        <v>0</v>
      </c>
      <c r="AC40" s="22">
        <v>34398</v>
      </c>
      <c r="AD40" s="22">
        <v>404168</v>
      </c>
      <c r="AE40" s="22">
        <v>0</v>
      </c>
      <c r="AF40" s="22">
        <v>0</v>
      </c>
      <c r="AG40" s="22">
        <v>0</v>
      </c>
      <c r="AH40" s="22">
        <v>0</v>
      </c>
      <c r="AI40" s="22">
        <v>0</v>
      </c>
      <c r="AJ40" s="22">
        <v>17500</v>
      </c>
      <c r="AK40" s="22">
        <v>0</v>
      </c>
      <c r="AL40" s="22">
        <v>0</v>
      </c>
      <c r="AM40" s="22">
        <v>0</v>
      </c>
      <c r="AN40" s="22">
        <v>0</v>
      </c>
      <c r="AO40" s="22">
        <v>0</v>
      </c>
      <c r="AP40" s="22">
        <v>0</v>
      </c>
      <c r="AQ40" s="22">
        <v>16373524</v>
      </c>
      <c r="AR40" s="22">
        <v>346601</v>
      </c>
      <c r="AS40" s="22">
        <v>2587580</v>
      </c>
      <c r="AT40" s="22">
        <v>0</v>
      </c>
      <c r="AU40" s="22">
        <v>89005</v>
      </c>
      <c r="AV40" s="22">
        <v>295200</v>
      </c>
      <c r="AW40" s="22">
        <v>21562</v>
      </c>
      <c r="AX40" s="22">
        <v>129705</v>
      </c>
      <c r="AY40" s="22">
        <v>0</v>
      </c>
      <c r="AZ40" s="22">
        <v>0</v>
      </c>
      <c r="BA40" s="22">
        <v>0</v>
      </c>
      <c r="BB40" s="22">
        <v>8712173</v>
      </c>
      <c r="BC40" s="22">
        <v>0</v>
      </c>
      <c r="BD40" s="22">
        <v>0</v>
      </c>
      <c r="BE40" s="22">
        <v>0</v>
      </c>
      <c r="BF40" s="22">
        <v>0</v>
      </c>
      <c r="BG40" s="22">
        <v>871623</v>
      </c>
      <c r="BH40" s="22">
        <v>32633</v>
      </c>
      <c r="BI40" s="22">
        <v>571009</v>
      </c>
      <c r="BJ40" s="22">
        <v>0</v>
      </c>
      <c r="BK40" s="22">
        <v>115896</v>
      </c>
      <c r="BL40" s="22">
        <v>0</v>
      </c>
      <c r="BM40" s="22">
        <v>11000</v>
      </c>
      <c r="BN40" s="22">
        <v>0</v>
      </c>
      <c r="BO40" s="22">
        <v>202027</v>
      </c>
      <c r="BP40" s="22">
        <v>1668242</v>
      </c>
      <c r="BQ40" s="22">
        <v>0</v>
      </c>
      <c r="BR40" s="22">
        <v>0</v>
      </c>
      <c r="BS40" s="22">
        <v>0</v>
      </c>
      <c r="BT40" s="22">
        <v>0</v>
      </c>
      <c r="BU40" s="22">
        <v>0</v>
      </c>
      <c r="BV40" s="22">
        <v>554486</v>
      </c>
      <c r="BW40" s="22">
        <v>49013</v>
      </c>
      <c r="BX40" s="22">
        <v>0</v>
      </c>
      <c r="BY40" s="22">
        <v>0</v>
      </c>
      <c r="BZ40" s="22">
        <v>0</v>
      </c>
      <c r="CA40" s="22">
        <v>0</v>
      </c>
      <c r="CB40" s="22">
        <v>0</v>
      </c>
      <c r="CC40" s="22">
        <v>16257755</v>
      </c>
      <c r="CD40" s="22">
        <v>115769</v>
      </c>
    </row>
    <row r="41" spans="1:82" x14ac:dyDescent="0.35">
      <c r="A41" s="22" t="s">
        <v>114</v>
      </c>
      <c r="B41" s="22" t="s">
        <v>167</v>
      </c>
      <c r="C41" s="22" t="s">
        <v>192</v>
      </c>
      <c r="D41" s="22" t="s">
        <v>193</v>
      </c>
      <c r="E41" s="22">
        <v>52711840</v>
      </c>
      <c r="F41" s="22">
        <v>0</v>
      </c>
      <c r="G41" s="22">
        <v>592197</v>
      </c>
      <c r="H41" s="22">
        <v>0</v>
      </c>
      <c r="I41" s="22">
        <v>0</v>
      </c>
      <c r="J41" s="22">
        <v>678512</v>
      </c>
      <c r="K41" s="22">
        <v>5000</v>
      </c>
      <c r="L41" s="22">
        <v>0</v>
      </c>
      <c r="M41" s="22">
        <v>228944</v>
      </c>
      <c r="N41" s="22">
        <v>0</v>
      </c>
      <c r="O41" s="22">
        <v>0</v>
      </c>
      <c r="P41" s="22">
        <v>17238668</v>
      </c>
      <c r="Q41" s="22">
        <v>0</v>
      </c>
      <c r="R41" s="22">
        <v>0</v>
      </c>
      <c r="S41" s="22">
        <v>0</v>
      </c>
      <c r="T41" s="22">
        <v>0</v>
      </c>
      <c r="U41" s="22">
        <v>40508</v>
      </c>
      <c r="V41" s="22">
        <v>717891</v>
      </c>
      <c r="W41" s="22">
        <v>1516785</v>
      </c>
      <c r="X41" s="22">
        <v>0</v>
      </c>
      <c r="Y41" s="22">
        <v>0</v>
      </c>
      <c r="Z41" s="22">
        <v>0</v>
      </c>
      <c r="AA41" s="22">
        <v>800</v>
      </c>
      <c r="AB41" s="22">
        <v>0</v>
      </c>
      <c r="AC41" s="22">
        <v>117616</v>
      </c>
      <c r="AD41" s="22">
        <v>518911</v>
      </c>
      <c r="AE41" s="22">
        <v>1301782</v>
      </c>
      <c r="AF41" s="22">
        <v>0</v>
      </c>
      <c r="AG41" s="22">
        <v>224711</v>
      </c>
      <c r="AH41" s="22">
        <v>0</v>
      </c>
      <c r="AI41" s="22">
        <v>0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0</v>
      </c>
      <c r="AQ41" s="22">
        <v>75894165</v>
      </c>
      <c r="AR41" s="22">
        <v>487934</v>
      </c>
      <c r="AS41" s="22">
        <v>5091041</v>
      </c>
      <c r="AT41" s="22">
        <v>0</v>
      </c>
      <c r="AU41" s="22">
        <v>741456</v>
      </c>
      <c r="AV41" s="22">
        <v>2503768</v>
      </c>
      <c r="AW41" s="22">
        <v>670453</v>
      </c>
      <c r="AX41" s="22">
        <v>14507</v>
      </c>
      <c r="AY41" s="22">
        <v>0</v>
      </c>
      <c r="AZ41" s="22">
        <v>0</v>
      </c>
      <c r="BA41" s="22">
        <v>2429048</v>
      </c>
      <c r="BB41" s="22">
        <v>30344688</v>
      </c>
      <c r="BC41" s="22">
        <v>62698</v>
      </c>
      <c r="BD41" s="22">
        <v>0</v>
      </c>
      <c r="BE41" s="22">
        <v>0</v>
      </c>
      <c r="BF41" s="22">
        <v>0</v>
      </c>
      <c r="BG41" s="22">
        <v>207410</v>
      </c>
      <c r="BH41" s="22">
        <v>445473</v>
      </c>
      <c r="BI41" s="22">
        <v>4892302</v>
      </c>
      <c r="BJ41" s="22">
        <v>0</v>
      </c>
      <c r="BK41" s="22">
        <v>903780</v>
      </c>
      <c r="BL41" s="22">
        <v>0</v>
      </c>
      <c r="BM41" s="22">
        <v>0</v>
      </c>
      <c r="BN41" s="22">
        <v>0</v>
      </c>
      <c r="BO41" s="22">
        <v>1933222</v>
      </c>
      <c r="BP41" s="22">
        <v>2524416</v>
      </c>
      <c r="BQ41" s="22">
        <v>0</v>
      </c>
      <c r="BR41" s="22">
        <v>0</v>
      </c>
      <c r="BS41" s="22">
        <v>0</v>
      </c>
      <c r="BT41" s="22">
        <v>0</v>
      </c>
      <c r="BU41" s="22">
        <v>0</v>
      </c>
      <c r="BV41" s="22">
        <v>2883307</v>
      </c>
      <c r="BW41" s="22">
        <v>500243</v>
      </c>
      <c r="BX41" s="22">
        <v>0</v>
      </c>
      <c r="BY41" s="22">
        <v>0</v>
      </c>
      <c r="BZ41" s="22">
        <v>0</v>
      </c>
      <c r="CA41" s="22">
        <v>0</v>
      </c>
      <c r="CB41" s="22">
        <v>1387601</v>
      </c>
      <c r="CC41" s="22">
        <v>58023347</v>
      </c>
      <c r="CD41" s="22">
        <v>17870818</v>
      </c>
    </row>
    <row r="42" spans="1:82" x14ac:dyDescent="0.35">
      <c r="A42" s="22" t="s">
        <v>114</v>
      </c>
      <c r="B42" s="22" t="s">
        <v>167</v>
      </c>
      <c r="C42" s="22" t="s">
        <v>194</v>
      </c>
      <c r="D42" s="22" t="s">
        <v>195</v>
      </c>
      <c r="E42" s="22">
        <v>25920297</v>
      </c>
      <c r="F42" s="22">
        <v>0</v>
      </c>
      <c r="G42" s="22">
        <v>0</v>
      </c>
      <c r="H42" s="22">
        <v>127273</v>
      </c>
      <c r="I42" s="22">
        <v>15611</v>
      </c>
      <c r="J42" s="22">
        <v>170919</v>
      </c>
      <c r="K42" s="22">
        <v>0</v>
      </c>
      <c r="L42" s="22">
        <v>0</v>
      </c>
      <c r="M42" s="22">
        <v>0</v>
      </c>
      <c r="N42" s="22">
        <v>3000</v>
      </c>
      <c r="O42" s="22">
        <v>1604577</v>
      </c>
      <c r="P42" s="22">
        <v>135465</v>
      </c>
      <c r="Q42" s="22">
        <v>0</v>
      </c>
      <c r="R42" s="22">
        <v>0</v>
      </c>
      <c r="S42" s="22">
        <v>0</v>
      </c>
      <c r="T42" s="22">
        <v>0</v>
      </c>
      <c r="U42" s="22">
        <v>1459752</v>
      </c>
      <c r="V42" s="22">
        <v>348897</v>
      </c>
      <c r="W42" s="22">
        <v>91849</v>
      </c>
      <c r="X42" s="22">
        <v>0</v>
      </c>
      <c r="Y42" s="22">
        <v>352218</v>
      </c>
      <c r="Z42" s="22">
        <v>0</v>
      </c>
      <c r="AA42" s="22">
        <v>0</v>
      </c>
      <c r="AB42" s="22">
        <v>0</v>
      </c>
      <c r="AC42" s="22">
        <v>35751</v>
      </c>
      <c r="AD42" s="22">
        <v>0</v>
      </c>
      <c r="AE42" s="22">
        <v>8100</v>
      </c>
      <c r="AF42" s="22">
        <v>0</v>
      </c>
      <c r="AG42" s="22">
        <v>0</v>
      </c>
      <c r="AH42" s="22">
        <v>45625</v>
      </c>
      <c r="AI42" s="22">
        <v>0</v>
      </c>
      <c r="AJ42" s="22">
        <v>90741</v>
      </c>
      <c r="AK42" s="22">
        <v>0</v>
      </c>
      <c r="AL42" s="22">
        <v>0</v>
      </c>
      <c r="AM42" s="22">
        <v>50294</v>
      </c>
      <c r="AN42" s="22">
        <v>0</v>
      </c>
      <c r="AO42" s="22">
        <v>0</v>
      </c>
      <c r="AP42" s="22">
        <v>30334</v>
      </c>
      <c r="AQ42" s="22">
        <v>30490703</v>
      </c>
      <c r="AR42" s="22">
        <v>2488551</v>
      </c>
      <c r="AS42" s="22">
        <v>2045598</v>
      </c>
      <c r="AT42" s="22">
        <v>4926420</v>
      </c>
      <c r="AU42" s="22">
        <v>141121</v>
      </c>
      <c r="AV42" s="22">
        <v>1539546</v>
      </c>
      <c r="AW42" s="22">
        <v>0</v>
      </c>
      <c r="AX42" s="22">
        <v>0</v>
      </c>
      <c r="AY42" s="22">
        <v>130628</v>
      </c>
      <c r="AZ42" s="22">
        <v>164839</v>
      </c>
      <c r="BA42" s="22">
        <v>2977715</v>
      </c>
      <c r="BB42" s="22">
        <v>8451085</v>
      </c>
      <c r="BC42" s="22">
        <v>0</v>
      </c>
      <c r="BD42" s="22">
        <v>0</v>
      </c>
      <c r="BE42" s="22">
        <v>149897</v>
      </c>
      <c r="BF42" s="22">
        <v>0</v>
      </c>
      <c r="BG42" s="22">
        <v>4108758</v>
      </c>
      <c r="BH42" s="22">
        <v>1474044</v>
      </c>
      <c r="BI42" s="22">
        <v>0</v>
      </c>
      <c r="BJ42" s="22">
        <v>0</v>
      </c>
      <c r="BK42" s="22">
        <v>288327</v>
      </c>
      <c r="BL42" s="22">
        <v>0</v>
      </c>
      <c r="BM42" s="22">
        <v>0</v>
      </c>
      <c r="BN42" s="22">
        <v>0</v>
      </c>
      <c r="BO42" s="22">
        <v>558357</v>
      </c>
      <c r="BP42" s="22">
        <v>154146</v>
      </c>
      <c r="BQ42" s="22">
        <v>0</v>
      </c>
      <c r="BR42" s="22">
        <v>0</v>
      </c>
      <c r="BS42" s="22">
        <v>0</v>
      </c>
      <c r="BT42" s="22">
        <v>0</v>
      </c>
      <c r="BU42" s="22">
        <v>535637</v>
      </c>
      <c r="BV42" s="22">
        <v>210455</v>
      </c>
      <c r="BW42" s="22">
        <v>336877</v>
      </c>
      <c r="BX42" s="22">
        <v>0</v>
      </c>
      <c r="BY42" s="22">
        <v>19885</v>
      </c>
      <c r="BZ42" s="22">
        <v>0</v>
      </c>
      <c r="CA42" s="22">
        <v>0</v>
      </c>
      <c r="CB42" s="22">
        <v>0</v>
      </c>
      <c r="CC42" s="22">
        <v>30701886</v>
      </c>
      <c r="CD42" s="22">
        <v>-211183</v>
      </c>
    </row>
    <row r="43" spans="1:82" x14ac:dyDescent="0.35">
      <c r="A43" s="22" t="s">
        <v>114</v>
      </c>
      <c r="B43" s="22" t="s">
        <v>167</v>
      </c>
      <c r="C43" s="22" t="s">
        <v>196</v>
      </c>
      <c r="D43" s="22" t="s">
        <v>197</v>
      </c>
      <c r="E43" s="22">
        <v>5306462</v>
      </c>
      <c r="F43" s="22">
        <v>0</v>
      </c>
      <c r="G43" s="22">
        <v>1732004</v>
      </c>
      <c r="H43" s="22">
        <v>0</v>
      </c>
      <c r="I43" s="22">
        <v>100</v>
      </c>
      <c r="J43" s="22">
        <v>2500</v>
      </c>
      <c r="K43" s="22">
        <v>0</v>
      </c>
      <c r="L43" s="22">
        <v>0</v>
      </c>
      <c r="M43" s="22">
        <v>320</v>
      </c>
      <c r="N43" s="22">
        <v>0</v>
      </c>
      <c r="O43" s="22">
        <v>0</v>
      </c>
      <c r="P43" s="22">
        <v>161668</v>
      </c>
      <c r="Q43" s="22">
        <v>112273</v>
      </c>
      <c r="R43" s="22">
        <v>0</v>
      </c>
      <c r="S43" s="22">
        <v>0</v>
      </c>
      <c r="T43" s="22">
        <v>0</v>
      </c>
      <c r="U43" s="22">
        <v>130129</v>
      </c>
      <c r="V43" s="22">
        <v>24361</v>
      </c>
      <c r="W43" s="22">
        <v>22913</v>
      </c>
      <c r="X43" s="22">
        <v>0</v>
      </c>
      <c r="Y43" s="22">
        <v>0</v>
      </c>
      <c r="Z43" s="22">
        <v>0</v>
      </c>
      <c r="AA43" s="22">
        <v>39650</v>
      </c>
      <c r="AB43" s="22">
        <v>0</v>
      </c>
      <c r="AC43" s="22">
        <v>4963</v>
      </c>
      <c r="AD43" s="22">
        <v>128085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30516</v>
      </c>
      <c r="AK43" s="22">
        <v>0</v>
      </c>
      <c r="AL43" s="22">
        <v>0</v>
      </c>
      <c r="AM43" s="22">
        <v>0</v>
      </c>
      <c r="AN43" s="22">
        <v>0</v>
      </c>
      <c r="AO43" s="22">
        <v>0</v>
      </c>
      <c r="AP43" s="22">
        <v>0</v>
      </c>
      <c r="AQ43" s="22">
        <v>7695944</v>
      </c>
      <c r="AR43" s="22">
        <v>187684</v>
      </c>
      <c r="AS43" s="22">
        <v>926020</v>
      </c>
      <c r="AT43" s="22">
        <v>0</v>
      </c>
      <c r="AU43" s="22">
        <v>28989</v>
      </c>
      <c r="AV43" s="22">
        <v>104377</v>
      </c>
      <c r="AW43" s="22">
        <v>9585</v>
      </c>
      <c r="AX43" s="22">
        <v>30455</v>
      </c>
      <c r="AY43" s="22">
        <v>6157</v>
      </c>
      <c r="AZ43" s="22">
        <v>0</v>
      </c>
      <c r="BA43" s="22">
        <v>0</v>
      </c>
      <c r="BB43" s="22">
        <v>3651855</v>
      </c>
      <c r="BC43" s="22">
        <v>181159</v>
      </c>
      <c r="BD43" s="22">
        <v>0</v>
      </c>
      <c r="BE43" s="22">
        <v>0</v>
      </c>
      <c r="BF43" s="22">
        <v>0</v>
      </c>
      <c r="BG43" s="22">
        <v>284323</v>
      </c>
      <c r="BH43" s="22">
        <v>93677</v>
      </c>
      <c r="BI43" s="22">
        <v>169665</v>
      </c>
      <c r="BJ43" s="22">
        <v>0</v>
      </c>
      <c r="BK43" s="22">
        <v>37560</v>
      </c>
      <c r="BL43" s="22">
        <v>0</v>
      </c>
      <c r="BM43" s="22">
        <v>40730</v>
      </c>
      <c r="BN43" s="22">
        <v>0</v>
      </c>
      <c r="BO43" s="22">
        <v>125831</v>
      </c>
      <c r="BP43" s="22">
        <v>409849</v>
      </c>
      <c r="BQ43" s="22">
        <v>0</v>
      </c>
      <c r="BR43" s="22">
        <v>0</v>
      </c>
      <c r="BS43" s="22">
        <v>0</v>
      </c>
      <c r="BT43" s="22">
        <v>0</v>
      </c>
      <c r="BU43" s="22">
        <v>0</v>
      </c>
      <c r="BV43" s="22">
        <v>370464</v>
      </c>
      <c r="BW43" s="22">
        <v>0</v>
      </c>
      <c r="BX43" s="22">
        <v>0</v>
      </c>
      <c r="BY43" s="22">
        <v>0</v>
      </c>
      <c r="BZ43" s="22">
        <v>0</v>
      </c>
      <c r="CA43" s="22">
        <v>0</v>
      </c>
      <c r="CB43" s="22">
        <v>0</v>
      </c>
      <c r="CC43" s="22">
        <v>6658380</v>
      </c>
      <c r="CD43" s="22">
        <v>1037564</v>
      </c>
    </row>
    <row r="44" spans="1:82" x14ac:dyDescent="0.35">
      <c r="A44" s="22" t="s">
        <v>114</v>
      </c>
      <c r="B44" s="22" t="s">
        <v>167</v>
      </c>
      <c r="C44" s="22" t="s">
        <v>198</v>
      </c>
      <c r="D44" s="22" t="s">
        <v>199</v>
      </c>
      <c r="E44" s="22">
        <v>23519686</v>
      </c>
      <c r="F44" s="22">
        <v>0</v>
      </c>
      <c r="G44" s="22">
        <v>238748</v>
      </c>
      <c r="H44" s="22">
        <v>0</v>
      </c>
      <c r="I44" s="22">
        <v>59289</v>
      </c>
      <c r="J44" s="22">
        <v>64661</v>
      </c>
      <c r="K44" s="22">
        <v>0</v>
      </c>
      <c r="L44" s="22">
        <v>0</v>
      </c>
      <c r="M44" s="22">
        <v>1100</v>
      </c>
      <c r="N44" s="22">
        <v>16417</v>
      </c>
      <c r="O44" s="22">
        <v>0</v>
      </c>
      <c r="P44" s="22">
        <v>4129313</v>
      </c>
      <c r="Q44" s="22">
        <v>78700</v>
      </c>
      <c r="R44" s="22">
        <v>0</v>
      </c>
      <c r="S44" s="22">
        <v>0</v>
      </c>
      <c r="T44" s="22">
        <v>0</v>
      </c>
      <c r="U44" s="22">
        <v>608239</v>
      </c>
      <c r="V44" s="22">
        <v>167810</v>
      </c>
      <c r="W44" s="22">
        <v>58815</v>
      </c>
      <c r="X44" s="22">
        <v>0</v>
      </c>
      <c r="Y44" s="22">
        <v>289084</v>
      </c>
      <c r="Z44" s="22">
        <v>0</v>
      </c>
      <c r="AA44" s="22">
        <v>0</v>
      </c>
      <c r="AB44" s="22">
        <v>0</v>
      </c>
      <c r="AC44" s="22">
        <v>0</v>
      </c>
      <c r="AD44" s="22">
        <v>521294</v>
      </c>
      <c r="AE44" s="22">
        <v>38785</v>
      </c>
      <c r="AF44" s="22">
        <v>0</v>
      </c>
      <c r="AG44" s="22">
        <v>0</v>
      </c>
      <c r="AH44" s="22">
        <v>0</v>
      </c>
      <c r="AI44" s="22">
        <v>0</v>
      </c>
      <c r="AJ44" s="22">
        <v>13437</v>
      </c>
      <c r="AK44" s="22">
        <v>5644</v>
      </c>
      <c r="AL44" s="22">
        <v>0</v>
      </c>
      <c r="AM44" s="22">
        <v>0</v>
      </c>
      <c r="AN44" s="22">
        <v>0</v>
      </c>
      <c r="AO44" s="22">
        <v>0</v>
      </c>
      <c r="AP44" s="22">
        <v>0</v>
      </c>
      <c r="AQ44" s="22">
        <v>29811022</v>
      </c>
      <c r="AR44" s="22">
        <v>364462</v>
      </c>
      <c r="AS44" s="22">
        <v>2989400</v>
      </c>
      <c r="AT44" s="22">
        <v>0</v>
      </c>
      <c r="AU44" s="22">
        <v>426971</v>
      </c>
      <c r="AV44" s="22">
        <v>524240</v>
      </c>
      <c r="AW44" s="22">
        <v>15795</v>
      </c>
      <c r="AX44" s="22">
        <v>0</v>
      </c>
      <c r="AY44" s="22">
        <v>1437</v>
      </c>
      <c r="AZ44" s="22">
        <v>215925</v>
      </c>
      <c r="BA44" s="22">
        <v>0</v>
      </c>
      <c r="BB44" s="22">
        <v>11958329</v>
      </c>
      <c r="BC44" s="22">
        <v>112724</v>
      </c>
      <c r="BD44" s="22">
        <v>0</v>
      </c>
      <c r="BE44" s="22">
        <v>0</v>
      </c>
      <c r="BF44" s="22">
        <v>0</v>
      </c>
      <c r="BG44" s="22">
        <v>274443</v>
      </c>
      <c r="BH44" s="22">
        <v>124939</v>
      </c>
      <c r="BI44" s="22">
        <v>481606</v>
      </c>
      <c r="BJ44" s="22">
        <v>0</v>
      </c>
      <c r="BK44" s="22">
        <v>430805</v>
      </c>
      <c r="BL44" s="22">
        <v>0</v>
      </c>
      <c r="BM44" s="22">
        <v>7500</v>
      </c>
      <c r="BN44" s="22">
        <v>26146</v>
      </c>
      <c r="BO44" s="22">
        <v>0</v>
      </c>
      <c r="BP44" s="22">
        <v>1555417</v>
      </c>
      <c r="BQ44" s="22">
        <v>219375</v>
      </c>
      <c r="BR44" s="22">
        <v>0</v>
      </c>
      <c r="BS44" s="22">
        <v>0</v>
      </c>
      <c r="BT44" s="22">
        <v>0</v>
      </c>
      <c r="BU44" s="22">
        <v>900000</v>
      </c>
      <c r="BV44" s="22">
        <v>136631</v>
      </c>
      <c r="BW44" s="22">
        <v>56020</v>
      </c>
      <c r="BX44" s="22">
        <v>0</v>
      </c>
      <c r="BY44" s="22">
        <v>0</v>
      </c>
      <c r="BZ44" s="22">
        <v>0</v>
      </c>
      <c r="CA44" s="22">
        <v>0</v>
      </c>
      <c r="CB44" s="22">
        <v>3460780</v>
      </c>
      <c r="CC44" s="22">
        <v>24282945</v>
      </c>
      <c r="CD44" s="22">
        <v>5528077</v>
      </c>
    </row>
    <row r="45" spans="1:82" x14ac:dyDescent="0.35">
      <c r="A45" s="22" t="s">
        <v>114</v>
      </c>
      <c r="B45" s="22" t="s">
        <v>167</v>
      </c>
      <c r="C45" s="22" t="s">
        <v>200</v>
      </c>
      <c r="D45" s="22" t="s">
        <v>201</v>
      </c>
      <c r="E45" s="22">
        <v>38204172</v>
      </c>
      <c r="F45" s="22">
        <v>0</v>
      </c>
      <c r="G45" s="22">
        <v>625584</v>
      </c>
      <c r="H45" s="22">
        <v>0</v>
      </c>
      <c r="I45" s="22">
        <v>0</v>
      </c>
      <c r="J45" s="22">
        <v>787417</v>
      </c>
      <c r="K45" s="22">
        <v>130305</v>
      </c>
      <c r="L45" s="22">
        <v>0</v>
      </c>
      <c r="M45" s="22">
        <v>557991</v>
      </c>
      <c r="N45" s="22">
        <v>0</v>
      </c>
      <c r="O45" s="22">
        <v>0</v>
      </c>
      <c r="P45" s="22">
        <v>8121724</v>
      </c>
      <c r="Q45" s="22">
        <v>0</v>
      </c>
      <c r="R45" s="22">
        <v>0</v>
      </c>
      <c r="S45" s="22">
        <v>0</v>
      </c>
      <c r="T45" s="22">
        <v>0</v>
      </c>
      <c r="U45" s="22">
        <v>1522135</v>
      </c>
      <c r="V45" s="22">
        <v>242739</v>
      </c>
      <c r="W45" s="22">
        <v>114122</v>
      </c>
      <c r="X45" s="22">
        <v>0</v>
      </c>
      <c r="Y45" s="22">
        <v>496435</v>
      </c>
      <c r="Z45" s="22">
        <v>0</v>
      </c>
      <c r="AA45" s="22">
        <v>213920</v>
      </c>
      <c r="AB45" s="22">
        <v>0</v>
      </c>
      <c r="AC45" s="22">
        <v>1595117</v>
      </c>
      <c r="AD45" s="22">
        <v>138117</v>
      </c>
      <c r="AE45" s="22">
        <v>0</v>
      </c>
      <c r="AF45" s="22">
        <v>0</v>
      </c>
      <c r="AG45" s="22">
        <v>0</v>
      </c>
      <c r="AH45" s="22">
        <v>0</v>
      </c>
      <c r="AI45" s="22">
        <v>0</v>
      </c>
      <c r="AJ45" s="22">
        <v>913053</v>
      </c>
      <c r="AK45" s="22">
        <v>0</v>
      </c>
      <c r="AL45" s="22">
        <v>0</v>
      </c>
      <c r="AM45" s="22">
        <v>0</v>
      </c>
      <c r="AN45" s="22">
        <v>0</v>
      </c>
      <c r="AO45" s="22">
        <v>0</v>
      </c>
      <c r="AP45" s="22">
        <v>0</v>
      </c>
      <c r="AQ45" s="22">
        <v>53662831</v>
      </c>
      <c r="AR45" s="22">
        <v>914647</v>
      </c>
      <c r="AS45" s="22">
        <v>6738063</v>
      </c>
      <c r="AT45" s="22">
        <v>0</v>
      </c>
      <c r="AU45" s="22">
        <v>0</v>
      </c>
      <c r="AV45" s="22">
        <v>5730139</v>
      </c>
      <c r="AW45" s="22">
        <v>332564</v>
      </c>
      <c r="AX45" s="22">
        <v>196093</v>
      </c>
      <c r="AY45" s="22">
        <v>1165922</v>
      </c>
      <c r="AZ45" s="22">
        <v>0</v>
      </c>
      <c r="BA45" s="22">
        <v>0</v>
      </c>
      <c r="BB45" s="22">
        <v>23763151</v>
      </c>
      <c r="BC45" s="22">
        <v>39099</v>
      </c>
      <c r="BD45" s="22">
        <v>0</v>
      </c>
      <c r="BE45" s="22">
        <v>0</v>
      </c>
      <c r="BF45" s="22">
        <v>0</v>
      </c>
      <c r="BG45" s="22">
        <v>2064322</v>
      </c>
      <c r="BH45" s="22">
        <v>203664</v>
      </c>
      <c r="BI45" s="22">
        <v>359518</v>
      </c>
      <c r="BJ45" s="22">
        <v>0</v>
      </c>
      <c r="BK45" s="22">
        <v>558857</v>
      </c>
      <c r="BL45" s="22">
        <v>0</v>
      </c>
      <c r="BM45" s="22">
        <v>258742</v>
      </c>
      <c r="BN45" s="22">
        <v>0</v>
      </c>
      <c r="BO45" s="22">
        <v>1897787</v>
      </c>
      <c r="BP45" s="22">
        <v>1046630</v>
      </c>
      <c r="BQ45" s="22">
        <v>0</v>
      </c>
      <c r="BR45" s="22">
        <v>0</v>
      </c>
      <c r="BS45" s="22">
        <v>0</v>
      </c>
      <c r="BT45" s="22">
        <v>0</v>
      </c>
      <c r="BU45" s="22">
        <v>1972554</v>
      </c>
      <c r="BV45" s="22">
        <v>1552788</v>
      </c>
      <c r="BW45" s="22">
        <v>422331</v>
      </c>
      <c r="BX45" s="22">
        <v>0</v>
      </c>
      <c r="BY45" s="22">
        <v>0</v>
      </c>
      <c r="BZ45" s="22">
        <v>0</v>
      </c>
      <c r="CA45" s="22">
        <v>0</v>
      </c>
      <c r="CB45" s="22">
        <v>0</v>
      </c>
      <c r="CC45" s="22">
        <v>49216871</v>
      </c>
      <c r="CD45" s="22">
        <v>4445960</v>
      </c>
    </row>
    <row r="46" spans="1:82" x14ac:dyDescent="0.35">
      <c r="A46" s="22" t="s">
        <v>114</v>
      </c>
      <c r="B46" s="22" t="s">
        <v>167</v>
      </c>
      <c r="C46" s="22" t="s">
        <v>202</v>
      </c>
      <c r="D46" s="22" t="s">
        <v>203</v>
      </c>
      <c r="E46" s="22">
        <v>7677954</v>
      </c>
      <c r="F46" s="22">
        <v>0</v>
      </c>
      <c r="G46" s="22">
        <v>121360</v>
      </c>
      <c r="H46" s="22">
        <v>0</v>
      </c>
      <c r="I46" s="22">
        <v>0</v>
      </c>
      <c r="J46" s="22">
        <v>768466</v>
      </c>
      <c r="K46" s="22">
        <v>0</v>
      </c>
      <c r="L46" s="22">
        <v>0</v>
      </c>
      <c r="M46" s="22">
        <v>6001</v>
      </c>
      <c r="N46" s="22">
        <v>0</v>
      </c>
      <c r="O46" s="22">
        <v>0</v>
      </c>
      <c r="P46" s="22">
        <v>1810293</v>
      </c>
      <c r="Q46" s="22">
        <v>0</v>
      </c>
      <c r="R46" s="22">
        <v>0</v>
      </c>
      <c r="S46" s="22">
        <v>0</v>
      </c>
      <c r="T46" s="22">
        <v>0</v>
      </c>
      <c r="U46" s="22">
        <v>582881</v>
      </c>
      <c r="V46" s="22">
        <v>37970</v>
      </c>
      <c r="W46" s="22">
        <v>30948</v>
      </c>
      <c r="X46" s="22">
        <v>0</v>
      </c>
      <c r="Y46" s="22">
        <v>0</v>
      </c>
      <c r="Z46" s="22">
        <v>0</v>
      </c>
      <c r="AA46" s="22">
        <v>0</v>
      </c>
      <c r="AB46" s="22">
        <v>0</v>
      </c>
      <c r="AC46" s="22">
        <v>36625</v>
      </c>
      <c r="AD46" s="22">
        <v>227574</v>
      </c>
      <c r="AE46" s="22">
        <v>0</v>
      </c>
      <c r="AF46" s="22">
        <v>0</v>
      </c>
      <c r="AG46" s="22">
        <v>0</v>
      </c>
      <c r="AH46" s="22">
        <v>0</v>
      </c>
      <c r="AI46" s="22">
        <v>0</v>
      </c>
      <c r="AJ46" s="22">
        <v>553719</v>
      </c>
      <c r="AK46" s="22">
        <v>0</v>
      </c>
      <c r="AL46" s="22">
        <v>0</v>
      </c>
      <c r="AM46" s="22">
        <v>0</v>
      </c>
      <c r="AN46" s="22">
        <v>0</v>
      </c>
      <c r="AO46" s="22">
        <v>0</v>
      </c>
      <c r="AP46" s="22">
        <v>0</v>
      </c>
      <c r="AQ46" s="22">
        <v>11853791</v>
      </c>
      <c r="AR46" s="22">
        <v>217707</v>
      </c>
      <c r="AS46" s="22">
        <v>1858159</v>
      </c>
      <c r="AT46" s="22">
        <v>0</v>
      </c>
      <c r="AU46" s="22">
        <v>0</v>
      </c>
      <c r="AV46" s="22">
        <v>442291</v>
      </c>
      <c r="AW46" s="22">
        <v>0</v>
      </c>
      <c r="AX46" s="22">
        <v>0</v>
      </c>
      <c r="AY46" s="22">
        <v>82584</v>
      </c>
      <c r="AZ46" s="22">
        <v>175520</v>
      </c>
      <c r="BA46" s="22">
        <v>0</v>
      </c>
      <c r="BB46" s="22">
        <v>6960466</v>
      </c>
      <c r="BC46" s="22">
        <v>0</v>
      </c>
      <c r="BD46" s="22">
        <v>0</v>
      </c>
      <c r="BE46" s="22">
        <v>0</v>
      </c>
      <c r="BF46" s="22">
        <v>0</v>
      </c>
      <c r="BG46" s="22">
        <v>681632</v>
      </c>
      <c r="BH46" s="22">
        <v>57554</v>
      </c>
      <c r="BI46" s="22">
        <v>308762</v>
      </c>
      <c r="BJ46" s="22">
        <v>0</v>
      </c>
      <c r="BK46" s="22">
        <v>0</v>
      </c>
      <c r="BL46" s="22">
        <v>0</v>
      </c>
      <c r="BM46" s="22">
        <v>0</v>
      </c>
      <c r="BN46" s="22">
        <v>0</v>
      </c>
      <c r="BO46" s="22">
        <v>5519</v>
      </c>
      <c r="BP46" s="22">
        <v>701214</v>
      </c>
      <c r="BQ46" s="22">
        <v>0</v>
      </c>
      <c r="BR46" s="22">
        <v>0</v>
      </c>
      <c r="BS46" s="22">
        <v>0</v>
      </c>
      <c r="BT46" s="22">
        <v>0</v>
      </c>
      <c r="BU46" s="22">
        <v>0</v>
      </c>
      <c r="BV46" s="22">
        <v>703832</v>
      </c>
      <c r="BW46" s="22">
        <v>36526</v>
      </c>
      <c r="BX46" s="22">
        <v>0</v>
      </c>
      <c r="BY46" s="22">
        <v>0</v>
      </c>
      <c r="BZ46" s="22">
        <v>0</v>
      </c>
      <c r="CA46" s="22">
        <v>0</v>
      </c>
      <c r="CB46" s="22">
        <v>86709</v>
      </c>
      <c r="CC46" s="22">
        <v>12318475</v>
      </c>
      <c r="CD46" s="22">
        <v>-464684</v>
      </c>
    </row>
    <row r="47" spans="1:82" x14ac:dyDescent="0.35">
      <c r="A47" s="22" t="s">
        <v>114</v>
      </c>
      <c r="B47" s="22" t="s">
        <v>167</v>
      </c>
      <c r="C47" s="22" t="s">
        <v>204</v>
      </c>
      <c r="D47" s="22" t="s">
        <v>205</v>
      </c>
      <c r="E47" s="22">
        <v>102136773</v>
      </c>
      <c r="F47" s="22">
        <v>0</v>
      </c>
      <c r="G47" s="22">
        <v>553081</v>
      </c>
      <c r="H47" s="22">
        <v>0</v>
      </c>
      <c r="I47" s="22">
        <v>0</v>
      </c>
      <c r="J47" s="22">
        <v>715162</v>
      </c>
      <c r="K47" s="22">
        <v>870700</v>
      </c>
      <c r="L47" s="22">
        <v>0</v>
      </c>
      <c r="M47" s="22">
        <v>646472</v>
      </c>
      <c r="N47" s="22">
        <v>0</v>
      </c>
      <c r="O47" s="22">
        <v>0</v>
      </c>
      <c r="P47" s="22">
        <v>20134688</v>
      </c>
      <c r="Q47" s="22">
        <v>0</v>
      </c>
      <c r="R47" s="22">
        <v>85935</v>
      </c>
      <c r="S47" s="22">
        <v>0</v>
      </c>
      <c r="T47" s="22">
        <v>0</v>
      </c>
      <c r="U47" s="22">
        <v>649102</v>
      </c>
      <c r="V47" s="22">
        <v>3529353</v>
      </c>
      <c r="W47" s="22">
        <v>2991228</v>
      </c>
      <c r="X47" s="22">
        <v>0</v>
      </c>
      <c r="Y47" s="22">
        <v>866709</v>
      </c>
      <c r="Z47" s="22">
        <v>0</v>
      </c>
      <c r="AA47" s="22">
        <v>7390</v>
      </c>
      <c r="AB47" s="22">
        <v>0</v>
      </c>
      <c r="AC47" s="22">
        <v>1434829</v>
      </c>
      <c r="AD47" s="22">
        <v>453641</v>
      </c>
      <c r="AE47" s="22">
        <v>0</v>
      </c>
      <c r="AF47" s="22">
        <v>0</v>
      </c>
      <c r="AG47" s="22">
        <v>0</v>
      </c>
      <c r="AH47" s="22">
        <v>386185</v>
      </c>
      <c r="AI47" s="22">
        <v>0</v>
      </c>
      <c r="AJ47" s="22">
        <v>1640560</v>
      </c>
      <c r="AK47" s="22">
        <v>112926</v>
      </c>
      <c r="AL47" s="22">
        <v>0</v>
      </c>
      <c r="AM47" s="22">
        <v>0</v>
      </c>
      <c r="AN47" s="22">
        <v>0</v>
      </c>
      <c r="AO47" s="22">
        <v>0</v>
      </c>
      <c r="AP47" s="22">
        <v>0</v>
      </c>
      <c r="AQ47" s="22">
        <v>137214734</v>
      </c>
      <c r="AR47" s="22">
        <v>963911</v>
      </c>
      <c r="AS47" s="22">
        <v>12040687</v>
      </c>
      <c r="AT47" s="22">
        <v>3426348</v>
      </c>
      <c r="AU47" s="22">
        <v>0</v>
      </c>
      <c r="AV47" s="22">
        <v>8811548</v>
      </c>
      <c r="AW47" s="22">
        <v>496749</v>
      </c>
      <c r="AX47" s="22">
        <v>0</v>
      </c>
      <c r="AY47" s="22">
        <v>3358034</v>
      </c>
      <c r="AZ47" s="22">
        <v>0</v>
      </c>
      <c r="BA47" s="22">
        <v>1430449</v>
      </c>
      <c r="BB47" s="22">
        <v>46285484</v>
      </c>
      <c r="BC47" s="22">
        <v>0</v>
      </c>
      <c r="BD47" s="22">
        <v>108262</v>
      </c>
      <c r="BE47" s="22">
        <v>0</v>
      </c>
      <c r="BF47" s="22">
        <v>0</v>
      </c>
      <c r="BG47" s="22">
        <v>360461</v>
      </c>
      <c r="BH47" s="22">
        <v>276941</v>
      </c>
      <c r="BI47" s="22">
        <v>2984986</v>
      </c>
      <c r="BJ47" s="22">
        <v>0</v>
      </c>
      <c r="BK47" s="22">
        <v>2720930</v>
      </c>
      <c r="BL47" s="22">
        <v>0</v>
      </c>
      <c r="BM47" s="22">
        <v>46500</v>
      </c>
      <c r="BN47" s="22">
        <v>0</v>
      </c>
      <c r="BO47" s="22">
        <v>2829598</v>
      </c>
      <c r="BP47" s="22">
        <v>2767527</v>
      </c>
      <c r="BQ47" s="22">
        <v>0</v>
      </c>
      <c r="BR47" s="22">
        <v>0</v>
      </c>
      <c r="BS47" s="22">
        <v>0</v>
      </c>
      <c r="BT47" s="22">
        <v>622122</v>
      </c>
      <c r="BU47" s="22">
        <v>0</v>
      </c>
      <c r="BV47" s="22">
        <v>15175245</v>
      </c>
      <c r="BW47" s="22">
        <v>998132</v>
      </c>
      <c r="BX47" s="22">
        <v>0</v>
      </c>
      <c r="BY47" s="22">
        <v>0</v>
      </c>
      <c r="BZ47" s="22">
        <v>0</v>
      </c>
      <c r="CA47" s="22">
        <v>0</v>
      </c>
      <c r="CB47" s="22">
        <v>0</v>
      </c>
      <c r="CC47" s="22">
        <v>105703914</v>
      </c>
      <c r="CD47" s="22">
        <v>31510820</v>
      </c>
    </row>
    <row r="48" spans="1:82" x14ac:dyDescent="0.35">
      <c r="A48" s="22" t="s">
        <v>114</v>
      </c>
      <c r="B48" s="22" t="s">
        <v>167</v>
      </c>
      <c r="C48" s="22" t="s">
        <v>206</v>
      </c>
      <c r="D48" s="22" t="s">
        <v>207</v>
      </c>
      <c r="E48" s="22">
        <v>102448483</v>
      </c>
      <c r="F48" s="22">
        <v>0</v>
      </c>
      <c r="G48" s="22">
        <v>1817182</v>
      </c>
      <c r="H48" s="22">
        <v>0</v>
      </c>
      <c r="I48" s="22">
        <v>0</v>
      </c>
      <c r="J48" s="22">
        <v>111696</v>
      </c>
      <c r="K48" s="22">
        <v>0</v>
      </c>
      <c r="L48" s="22">
        <v>33149</v>
      </c>
      <c r="M48" s="22">
        <v>50224</v>
      </c>
      <c r="N48" s="22">
        <v>0</v>
      </c>
      <c r="O48" s="22">
        <v>0</v>
      </c>
      <c r="P48" s="22">
        <v>11820557</v>
      </c>
      <c r="Q48" s="22">
        <v>31387</v>
      </c>
      <c r="R48" s="22">
        <v>0</v>
      </c>
      <c r="S48" s="22">
        <v>0</v>
      </c>
      <c r="T48" s="22">
        <v>0</v>
      </c>
      <c r="U48" s="22">
        <v>3145647</v>
      </c>
      <c r="V48" s="22">
        <v>1094034</v>
      </c>
      <c r="W48" s="22">
        <v>697274</v>
      </c>
      <c r="X48" s="22">
        <v>0</v>
      </c>
      <c r="Y48" s="22">
        <v>687497</v>
      </c>
      <c r="Z48" s="22">
        <v>0</v>
      </c>
      <c r="AA48" s="22">
        <v>550</v>
      </c>
      <c r="AB48" s="22">
        <v>7197</v>
      </c>
      <c r="AC48" s="22">
        <v>274298</v>
      </c>
      <c r="AD48" s="22">
        <v>296840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3559117</v>
      </c>
      <c r="AK48" s="22">
        <v>3531</v>
      </c>
      <c r="AL48" s="22">
        <v>0</v>
      </c>
      <c r="AM48" s="22">
        <v>0</v>
      </c>
      <c r="AN48" s="22">
        <v>0</v>
      </c>
      <c r="AO48" s="22">
        <v>0</v>
      </c>
      <c r="AP48" s="22">
        <v>0</v>
      </c>
      <c r="AQ48" s="22">
        <v>126078663</v>
      </c>
      <c r="AR48" s="22">
        <v>1033722</v>
      </c>
      <c r="AS48" s="22">
        <v>11845963</v>
      </c>
      <c r="AT48" s="22">
        <v>0</v>
      </c>
      <c r="AU48" s="22">
        <v>0</v>
      </c>
      <c r="AV48" s="22">
        <v>3269575</v>
      </c>
      <c r="AW48" s="22">
        <v>35340</v>
      </c>
      <c r="AX48" s="22">
        <v>0</v>
      </c>
      <c r="AY48" s="22">
        <v>1471490</v>
      </c>
      <c r="AZ48" s="22">
        <v>0</v>
      </c>
      <c r="BA48" s="22">
        <v>414478</v>
      </c>
      <c r="BB48" s="22">
        <v>75253754</v>
      </c>
      <c r="BC48" s="22">
        <v>76786</v>
      </c>
      <c r="BD48" s="22">
        <v>0</v>
      </c>
      <c r="BE48" s="22">
        <v>0</v>
      </c>
      <c r="BF48" s="22">
        <v>0</v>
      </c>
      <c r="BG48" s="22">
        <v>2675709</v>
      </c>
      <c r="BH48" s="22">
        <v>1137777</v>
      </c>
      <c r="BI48" s="22">
        <v>4929422</v>
      </c>
      <c r="BJ48" s="22">
        <v>1021950</v>
      </c>
      <c r="BK48" s="22">
        <v>1446521</v>
      </c>
      <c r="BL48" s="22">
        <v>0</v>
      </c>
      <c r="BM48" s="22">
        <v>6928</v>
      </c>
      <c r="BN48" s="22">
        <v>141860</v>
      </c>
      <c r="BO48" s="22">
        <v>2480524</v>
      </c>
      <c r="BP48" s="22">
        <v>2807194</v>
      </c>
      <c r="BQ48" s="22">
        <v>0</v>
      </c>
      <c r="BR48" s="22">
        <v>0</v>
      </c>
      <c r="BS48" s="22">
        <v>0</v>
      </c>
      <c r="BT48" s="22">
        <v>0</v>
      </c>
      <c r="BU48" s="22">
        <v>5310000</v>
      </c>
      <c r="BV48" s="22">
        <v>10119245</v>
      </c>
      <c r="BW48" s="22">
        <v>1207158</v>
      </c>
      <c r="BX48" s="22">
        <v>0</v>
      </c>
      <c r="BY48" s="22">
        <v>0</v>
      </c>
      <c r="BZ48" s="22">
        <v>0</v>
      </c>
      <c r="CA48" s="22">
        <v>0</v>
      </c>
      <c r="CB48" s="22">
        <v>0</v>
      </c>
      <c r="CC48" s="22">
        <v>126685396</v>
      </c>
      <c r="CD48" s="22">
        <v>-606733</v>
      </c>
    </row>
    <row r="49" spans="1:82" x14ac:dyDescent="0.35">
      <c r="A49" s="22" t="s">
        <v>114</v>
      </c>
      <c r="B49" s="22" t="s">
        <v>167</v>
      </c>
      <c r="C49" s="22" t="s">
        <v>208</v>
      </c>
      <c r="D49" s="22" t="s">
        <v>209</v>
      </c>
      <c r="E49" s="22">
        <v>22922787</v>
      </c>
      <c r="F49" s="22">
        <v>0</v>
      </c>
      <c r="G49" s="22">
        <v>2211613</v>
      </c>
      <c r="H49" s="22">
        <v>1962</v>
      </c>
      <c r="I49" s="22">
        <v>0</v>
      </c>
      <c r="J49" s="22">
        <v>62713</v>
      </c>
      <c r="K49" s="22">
        <v>50896</v>
      </c>
      <c r="L49" s="22">
        <v>0</v>
      </c>
      <c r="M49" s="22">
        <v>43337</v>
      </c>
      <c r="N49" s="22">
        <v>0</v>
      </c>
      <c r="O49" s="22">
        <v>0</v>
      </c>
      <c r="P49" s="22">
        <v>1596886</v>
      </c>
      <c r="Q49" s="22">
        <v>0</v>
      </c>
      <c r="R49" s="22">
        <v>0</v>
      </c>
      <c r="S49" s="22">
        <v>0</v>
      </c>
      <c r="T49" s="22">
        <v>0</v>
      </c>
      <c r="U49" s="22">
        <v>1473777</v>
      </c>
      <c r="V49" s="22">
        <v>14526</v>
      </c>
      <c r="W49" s="22">
        <v>104455</v>
      </c>
      <c r="X49" s="22">
        <v>0</v>
      </c>
      <c r="Y49" s="22">
        <v>0</v>
      </c>
      <c r="Z49" s="22">
        <v>0</v>
      </c>
      <c r="AA49" s="22">
        <v>7800</v>
      </c>
      <c r="AB49" s="22">
        <v>90000</v>
      </c>
      <c r="AC49" s="22">
        <v>130477</v>
      </c>
      <c r="AD49" s="22">
        <v>144096</v>
      </c>
      <c r="AE49" s="22">
        <v>0</v>
      </c>
      <c r="AF49" s="22">
        <v>0</v>
      </c>
      <c r="AG49" s="22">
        <v>0</v>
      </c>
      <c r="AH49" s="22">
        <v>0</v>
      </c>
      <c r="AI49" s="22">
        <v>0</v>
      </c>
      <c r="AJ49" s="22">
        <v>67297</v>
      </c>
      <c r="AK49" s="22">
        <v>0</v>
      </c>
      <c r="AL49" s="22">
        <v>0</v>
      </c>
      <c r="AM49" s="22">
        <v>0</v>
      </c>
      <c r="AN49" s="22">
        <v>0</v>
      </c>
      <c r="AO49" s="22">
        <v>0</v>
      </c>
      <c r="AP49" s="22">
        <v>0</v>
      </c>
      <c r="AQ49" s="22">
        <v>28922622</v>
      </c>
      <c r="AR49" s="22">
        <v>540022</v>
      </c>
      <c r="AS49" s="22">
        <v>3468510</v>
      </c>
      <c r="AT49" s="22">
        <v>4567563</v>
      </c>
      <c r="AU49" s="22">
        <v>0</v>
      </c>
      <c r="AV49" s="22">
        <v>1056734</v>
      </c>
      <c r="AW49" s="22">
        <v>182119</v>
      </c>
      <c r="AX49" s="22">
        <v>0</v>
      </c>
      <c r="AY49" s="22">
        <v>522715</v>
      </c>
      <c r="AZ49" s="22">
        <v>141839</v>
      </c>
      <c r="BA49" s="22">
        <v>0</v>
      </c>
      <c r="BB49" s="22">
        <v>11993422</v>
      </c>
      <c r="BC49" s="22">
        <v>0</v>
      </c>
      <c r="BD49" s="22">
        <v>0</v>
      </c>
      <c r="BE49" s="22">
        <v>0</v>
      </c>
      <c r="BF49" s="22">
        <v>453354</v>
      </c>
      <c r="BG49" s="22">
        <v>2622837</v>
      </c>
      <c r="BH49" s="22">
        <v>149211</v>
      </c>
      <c r="BI49" s="22">
        <v>692470</v>
      </c>
      <c r="BJ49" s="22">
        <v>0</v>
      </c>
      <c r="BK49" s="22">
        <v>0</v>
      </c>
      <c r="BL49" s="22">
        <v>0</v>
      </c>
      <c r="BM49" s="22">
        <v>61098</v>
      </c>
      <c r="BN49" s="22">
        <v>149419</v>
      </c>
      <c r="BO49" s="22">
        <v>484632</v>
      </c>
      <c r="BP49" s="22">
        <v>691727</v>
      </c>
      <c r="BQ49" s="22">
        <v>0</v>
      </c>
      <c r="BR49" s="22">
        <v>0</v>
      </c>
      <c r="BS49" s="22">
        <v>0</v>
      </c>
      <c r="BT49" s="22">
        <v>0</v>
      </c>
      <c r="BU49" s="22">
        <v>0</v>
      </c>
      <c r="BV49" s="22">
        <v>842432</v>
      </c>
      <c r="BW49" s="22">
        <v>53711</v>
      </c>
      <c r="BX49" s="22">
        <v>0</v>
      </c>
      <c r="BY49" s="22">
        <v>0</v>
      </c>
      <c r="BZ49" s="22">
        <v>0</v>
      </c>
      <c r="CA49" s="22">
        <v>0</v>
      </c>
      <c r="CB49" s="22">
        <v>0</v>
      </c>
      <c r="CC49" s="22">
        <v>28673815</v>
      </c>
      <c r="CD49" s="22">
        <v>248807</v>
      </c>
    </row>
    <row r="50" spans="1:82" x14ac:dyDescent="0.35">
      <c r="A50" s="22" t="s">
        <v>114</v>
      </c>
      <c r="B50" s="22" t="s">
        <v>167</v>
      </c>
      <c r="C50" s="22" t="s">
        <v>210</v>
      </c>
      <c r="D50" s="22" t="s">
        <v>211</v>
      </c>
      <c r="E50" s="22">
        <v>18663459</v>
      </c>
      <c r="F50" s="22">
        <v>9349</v>
      </c>
      <c r="G50" s="22">
        <v>518856</v>
      </c>
      <c r="H50" s="22">
        <v>71022</v>
      </c>
      <c r="I50" s="22">
        <v>0</v>
      </c>
      <c r="J50" s="22">
        <v>406982</v>
      </c>
      <c r="K50" s="22">
        <v>0</v>
      </c>
      <c r="L50" s="22">
        <v>0</v>
      </c>
      <c r="M50" s="22">
        <v>220147</v>
      </c>
      <c r="N50" s="22">
        <v>0</v>
      </c>
      <c r="O50" s="22">
        <v>0</v>
      </c>
      <c r="P50" s="22">
        <v>3219879</v>
      </c>
      <c r="Q50" s="22">
        <v>24914</v>
      </c>
      <c r="R50" s="22">
        <v>15628</v>
      </c>
      <c r="S50" s="22">
        <v>0</v>
      </c>
      <c r="T50" s="22">
        <v>0</v>
      </c>
      <c r="U50" s="22">
        <v>92024</v>
      </c>
      <c r="V50" s="22">
        <v>464772</v>
      </c>
      <c r="W50" s="22">
        <v>901699</v>
      </c>
      <c r="X50" s="22">
        <v>0</v>
      </c>
      <c r="Y50" s="22">
        <v>300745</v>
      </c>
      <c r="Z50" s="22">
        <v>0</v>
      </c>
      <c r="AA50" s="22">
        <v>3166</v>
      </c>
      <c r="AB50" s="22">
        <v>0</v>
      </c>
      <c r="AC50" s="22">
        <v>279491</v>
      </c>
      <c r="AD50" s="22">
        <v>316375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707368</v>
      </c>
      <c r="AK50" s="22">
        <v>0</v>
      </c>
      <c r="AL50" s="22">
        <v>0</v>
      </c>
      <c r="AM50" s="22">
        <v>0</v>
      </c>
      <c r="AN50" s="22">
        <v>0</v>
      </c>
      <c r="AO50" s="22">
        <v>0</v>
      </c>
      <c r="AP50" s="22">
        <v>0</v>
      </c>
      <c r="AQ50" s="22">
        <v>26215876</v>
      </c>
      <c r="AR50" s="22">
        <v>517124</v>
      </c>
      <c r="AS50" s="22">
        <v>5185438</v>
      </c>
      <c r="AT50" s="22">
        <v>146712</v>
      </c>
      <c r="AU50" s="22">
        <v>0</v>
      </c>
      <c r="AV50" s="22">
        <v>0</v>
      </c>
      <c r="AW50" s="22">
        <v>180909</v>
      </c>
      <c r="AX50" s="22">
        <v>1207127</v>
      </c>
      <c r="AY50" s="22">
        <v>534125</v>
      </c>
      <c r="AZ50" s="22">
        <v>0</v>
      </c>
      <c r="BA50" s="22">
        <v>0</v>
      </c>
      <c r="BB50" s="22">
        <v>13471112</v>
      </c>
      <c r="BC50" s="22">
        <v>45031</v>
      </c>
      <c r="BD50" s="22">
        <v>119974</v>
      </c>
      <c r="BE50" s="22">
        <v>0</v>
      </c>
      <c r="BF50" s="22">
        <v>0</v>
      </c>
      <c r="BG50" s="22">
        <v>153414</v>
      </c>
      <c r="BH50" s="22">
        <v>270876</v>
      </c>
      <c r="BI50" s="22">
        <v>931675</v>
      </c>
      <c r="BJ50" s="22">
        <v>0</v>
      </c>
      <c r="BK50" s="22">
        <v>361913</v>
      </c>
      <c r="BL50" s="22">
        <v>0</v>
      </c>
      <c r="BM50" s="22">
        <v>6757</v>
      </c>
      <c r="BN50" s="22">
        <v>0</v>
      </c>
      <c r="BO50" s="22">
        <v>647898</v>
      </c>
      <c r="BP50" s="22">
        <v>992437</v>
      </c>
      <c r="BQ50" s="22">
        <v>0</v>
      </c>
      <c r="BR50" s="22">
        <v>0</v>
      </c>
      <c r="BS50" s="22">
        <v>0</v>
      </c>
      <c r="BT50" s="22">
        <v>0</v>
      </c>
      <c r="BU50" s="22">
        <v>0</v>
      </c>
      <c r="BV50" s="22">
        <v>785214</v>
      </c>
      <c r="BW50" s="22">
        <v>218133</v>
      </c>
      <c r="BX50" s="22">
        <v>0</v>
      </c>
      <c r="BY50" s="22">
        <v>0</v>
      </c>
      <c r="BZ50" s="22">
        <v>0</v>
      </c>
      <c r="CA50" s="22">
        <v>0</v>
      </c>
      <c r="CB50" s="22">
        <v>0</v>
      </c>
      <c r="CC50" s="22">
        <v>25775869</v>
      </c>
      <c r="CD50" s="22">
        <v>440007</v>
      </c>
    </row>
    <row r="51" spans="1:82" x14ac:dyDescent="0.35">
      <c r="A51" s="22" t="s">
        <v>114</v>
      </c>
      <c r="B51" s="22" t="s">
        <v>167</v>
      </c>
      <c r="C51" s="22" t="s">
        <v>212</v>
      </c>
      <c r="D51" s="22" t="s">
        <v>213</v>
      </c>
      <c r="E51" s="22">
        <v>32413111</v>
      </c>
      <c r="F51" s="22">
        <v>0</v>
      </c>
      <c r="G51" s="22">
        <v>3398637</v>
      </c>
      <c r="H51" s="22">
        <v>0</v>
      </c>
      <c r="I51" s="22">
        <v>366187</v>
      </c>
      <c r="J51" s="22">
        <v>464590</v>
      </c>
      <c r="K51" s="22">
        <v>0</v>
      </c>
      <c r="L51" s="22">
        <v>0</v>
      </c>
      <c r="M51" s="22">
        <v>960</v>
      </c>
      <c r="N51" s="22">
        <v>0</v>
      </c>
      <c r="O51" s="22">
        <v>0</v>
      </c>
      <c r="P51" s="22">
        <v>10987857</v>
      </c>
      <c r="Q51" s="22">
        <v>0</v>
      </c>
      <c r="R51" s="22">
        <v>0</v>
      </c>
      <c r="S51" s="22">
        <v>0</v>
      </c>
      <c r="T51" s="22">
        <v>0</v>
      </c>
      <c r="U51" s="22">
        <v>751171</v>
      </c>
      <c r="V51" s="22">
        <v>596172</v>
      </c>
      <c r="W51" s="22">
        <v>52375</v>
      </c>
      <c r="X51" s="22">
        <v>60000</v>
      </c>
      <c r="Y51" s="22">
        <v>367628</v>
      </c>
      <c r="Z51" s="22">
        <v>0</v>
      </c>
      <c r="AA51" s="22">
        <v>1860</v>
      </c>
      <c r="AB51" s="22">
        <v>0</v>
      </c>
      <c r="AC51" s="22">
        <v>124936</v>
      </c>
      <c r="AD51" s="22">
        <v>212612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204148</v>
      </c>
      <c r="AK51" s="22">
        <v>0</v>
      </c>
      <c r="AL51" s="22">
        <v>0</v>
      </c>
      <c r="AM51" s="22">
        <v>0</v>
      </c>
      <c r="AN51" s="22">
        <v>0</v>
      </c>
      <c r="AO51" s="22">
        <v>0</v>
      </c>
      <c r="AP51" s="22">
        <v>0</v>
      </c>
      <c r="AQ51" s="22">
        <v>50002244</v>
      </c>
      <c r="AR51" s="22">
        <v>455798</v>
      </c>
      <c r="AS51" s="22">
        <v>5584594</v>
      </c>
      <c r="AT51" s="22">
        <v>0</v>
      </c>
      <c r="AU51" s="22">
        <v>1172586</v>
      </c>
      <c r="AV51" s="22">
        <v>1303167</v>
      </c>
      <c r="AW51" s="22">
        <v>53179</v>
      </c>
      <c r="AX51" s="22">
        <v>0</v>
      </c>
      <c r="AY51" s="22">
        <v>176851</v>
      </c>
      <c r="AZ51" s="22">
        <v>0</v>
      </c>
      <c r="BA51" s="22">
        <v>0</v>
      </c>
      <c r="BB51" s="22">
        <v>32590563</v>
      </c>
      <c r="BC51" s="22">
        <v>0</v>
      </c>
      <c r="BD51" s="22">
        <v>0</v>
      </c>
      <c r="BE51" s="22">
        <v>0</v>
      </c>
      <c r="BF51" s="22">
        <v>0</v>
      </c>
      <c r="BG51" s="22">
        <v>990135</v>
      </c>
      <c r="BH51" s="22">
        <v>1316209</v>
      </c>
      <c r="BI51" s="22">
        <v>845419</v>
      </c>
      <c r="BJ51" s="22">
        <v>92890</v>
      </c>
      <c r="BK51" s="22">
        <v>459693</v>
      </c>
      <c r="BL51" s="22">
        <v>0</v>
      </c>
      <c r="BM51" s="22">
        <v>45700</v>
      </c>
      <c r="BN51" s="22">
        <v>0</v>
      </c>
      <c r="BO51" s="22">
        <v>844600</v>
      </c>
      <c r="BP51" s="22">
        <v>1047585</v>
      </c>
      <c r="BQ51" s="22">
        <v>0</v>
      </c>
      <c r="BR51" s="22">
        <v>0</v>
      </c>
      <c r="BS51" s="22">
        <v>0</v>
      </c>
      <c r="BT51" s="22">
        <v>0</v>
      </c>
      <c r="BU51" s="22">
        <v>0</v>
      </c>
      <c r="BV51" s="22">
        <v>4374070</v>
      </c>
      <c r="BW51" s="22">
        <v>0</v>
      </c>
      <c r="BX51" s="22">
        <v>0</v>
      </c>
      <c r="BY51" s="22">
        <v>0</v>
      </c>
      <c r="BZ51" s="22">
        <v>0</v>
      </c>
      <c r="CA51" s="22">
        <v>0</v>
      </c>
      <c r="CB51" s="22">
        <v>0</v>
      </c>
      <c r="CC51" s="22">
        <v>51353039</v>
      </c>
      <c r="CD51" s="22">
        <v>-1350795</v>
      </c>
    </row>
    <row r="52" spans="1:82" x14ac:dyDescent="0.35">
      <c r="A52" s="22" t="s">
        <v>114</v>
      </c>
      <c r="B52" s="22" t="s">
        <v>167</v>
      </c>
      <c r="C52" s="22" t="s">
        <v>214</v>
      </c>
      <c r="D52" s="22" t="s">
        <v>215</v>
      </c>
      <c r="E52" s="22">
        <v>15021035</v>
      </c>
      <c r="F52" s="22">
        <v>0</v>
      </c>
      <c r="G52" s="22">
        <v>860029</v>
      </c>
      <c r="H52" s="22">
        <v>0</v>
      </c>
      <c r="I52" s="22">
        <v>0</v>
      </c>
      <c r="J52" s="22">
        <v>689526</v>
      </c>
      <c r="K52" s="22">
        <v>17544</v>
      </c>
      <c r="L52" s="22">
        <v>0</v>
      </c>
      <c r="M52" s="22">
        <v>43347</v>
      </c>
      <c r="N52" s="22">
        <v>0</v>
      </c>
      <c r="O52" s="22">
        <v>0</v>
      </c>
      <c r="P52" s="22">
        <v>1743621</v>
      </c>
      <c r="Q52" s="22">
        <v>0</v>
      </c>
      <c r="R52" s="22">
        <v>0</v>
      </c>
      <c r="S52" s="22">
        <v>0</v>
      </c>
      <c r="T52" s="22">
        <v>0</v>
      </c>
      <c r="U52" s="22">
        <v>256949</v>
      </c>
      <c r="V52" s="22">
        <v>0</v>
      </c>
      <c r="W52" s="22">
        <v>0</v>
      </c>
      <c r="X52" s="22">
        <v>0</v>
      </c>
      <c r="Y52" s="22">
        <v>456265</v>
      </c>
      <c r="Z52" s="22">
        <v>0</v>
      </c>
      <c r="AA52" s="22">
        <v>0</v>
      </c>
      <c r="AB52" s="22">
        <v>117717</v>
      </c>
      <c r="AC52" s="22">
        <v>118717</v>
      </c>
      <c r="AD52" s="22">
        <v>171302</v>
      </c>
      <c r="AE52" s="22">
        <v>0</v>
      </c>
      <c r="AF52" s="22">
        <v>0</v>
      </c>
      <c r="AG52" s="22">
        <v>0</v>
      </c>
      <c r="AH52" s="22">
        <v>9570</v>
      </c>
      <c r="AI52" s="22">
        <v>0</v>
      </c>
      <c r="AJ52" s="22">
        <v>0</v>
      </c>
      <c r="AK52" s="22">
        <v>21768</v>
      </c>
      <c r="AL52" s="22">
        <v>0</v>
      </c>
      <c r="AM52" s="22">
        <v>0</v>
      </c>
      <c r="AN52" s="22">
        <v>0</v>
      </c>
      <c r="AO52" s="22">
        <v>0</v>
      </c>
      <c r="AP52" s="22">
        <v>0</v>
      </c>
      <c r="AQ52" s="22">
        <v>19527390</v>
      </c>
      <c r="AR52" s="22">
        <v>439460</v>
      </c>
      <c r="AS52" s="22">
        <v>2487417</v>
      </c>
      <c r="AT52" s="22">
        <v>0</v>
      </c>
      <c r="AU52" s="22">
        <v>79919</v>
      </c>
      <c r="AV52" s="22">
        <v>838396</v>
      </c>
      <c r="AW52" s="22">
        <v>204568</v>
      </c>
      <c r="AX52" s="22">
        <v>0</v>
      </c>
      <c r="AY52" s="22">
        <v>199973</v>
      </c>
      <c r="AZ52" s="22">
        <v>0</v>
      </c>
      <c r="BA52" s="22">
        <v>0</v>
      </c>
      <c r="BB52" s="22">
        <v>9045797</v>
      </c>
      <c r="BC52" s="22">
        <v>0</v>
      </c>
      <c r="BD52" s="22">
        <v>0</v>
      </c>
      <c r="BE52" s="22">
        <v>0</v>
      </c>
      <c r="BF52" s="22">
        <v>0</v>
      </c>
      <c r="BG52" s="22">
        <v>718962</v>
      </c>
      <c r="BH52" s="22">
        <v>0</v>
      </c>
      <c r="BI52" s="22">
        <v>0</v>
      </c>
      <c r="BJ52" s="22">
        <v>0</v>
      </c>
      <c r="BK52" s="22">
        <v>499544</v>
      </c>
      <c r="BL52" s="22">
        <v>0</v>
      </c>
      <c r="BM52" s="22">
        <v>0</v>
      </c>
      <c r="BN52" s="22">
        <v>111694</v>
      </c>
      <c r="BO52" s="22">
        <v>472371</v>
      </c>
      <c r="BP52" s="22">
        <v>1063844</v>
      </c>
      <c r="BQ52" s="22">
        <v>0</v>
      </c>
      <c r="BR52" s="22">
        <v>0</v>
      </c>
      <c r="BS52" s="22">
        <v>0</v>
      </c>
      <c r="BT52" s="22">
        <v>320046</v>
      </c>
      <c r="BU52" s="22">
        <v>0</v>
      </c>
      <c r="BV52" s="22">
        <v>174240</v>
      </c>
      <c r="BW52" s="22">
        <v>39691</v>
      </c>
      <c r="BX52" s="22">
        <v>0</v>
      </c>
      <c r="BY52" s="22">
        <v>0</v>
      </c>
      <c r="BZ52" s="22">
        <v>0</v>
      </c>
      <c r="CA52" s="22">
        <v>0</v>
      </c>
      <c r="CB52" s="22">
        <v>0</v>
      </c>
      <c r="CC52" s="22">
        <v>16695922</v>
      </c>
      <c r="CD52" s="22">
        <v>2831468</v>
      </c>
    </row>
    <row r="53" spans="1:82" x14ac:dyDescent="0.35">
      <c r="A53" s="22" t="s">
        <v>114</v>
      </c>
      <c r="B53" s="22" t="s">
        <v>167</v>
      </c>
      <c r="C53" s="22" t="s">
        <v>216</v>
      </c>
      <c r="D53" s="22" t="s">
        <v>217</v>
      </c>
      <c r="E53" s="22">
        <v>47497077</v>
      </c>
      <c r="F53" s="22">
        <v>0</v>
      </c>
      <c r="G53" s="22">
        <v>3446054</v>
      </c>
      <c r="H53" s="22">
        <v>0</v>
      </c>
      <c r="I53" s="22">
        <v>277902</v>
      </c>
      <c r="J53" s="22">
        <v>1765959</v>
      </c>
      <c r="K53" s="22">
        <v>39732</v>
      </c>
      <c r="L53" s="22">
        <v>0</v>
      </c>
      <c r="M53" s="22">
        <v>420</v>
      </c>
      <c r="N53" s="22">
        <v>0</v>
      </c>
      <c r="O53" s="22">
        <v>0</v>
      </c>
      <c r="P53" s="22">
        <v>16712484</v>
      </c>
      <c r="Q53" s="22">
        <v>0</v>
      </c>
      <c r="R53" s="22">
        <v>110352</v>
      </c>
      <c r="S53" s="22">
        <v>0</v>
      </c>
      <c r="T53" s="22">
        <v>0</v>
      </c>
      <c r="U53" s="22">
        <v>3134618</v>
      </c>
      <c r="V53" s="22">
        <v>2040486</v>
      </c>
      <c r="W53" s="22">
        <v>383500</v>
      </c>
      <c r="X53" s="22">
        <v>0</v>
      </c>
      <c r="Y53" s="22">
        <v>1501932</v>
      </c>
      <c r="Z53" s="22">
        <v>0</v>
      </c>
      <c r="AA53" s="22">
        <v>0</v>
      </c>
      <c r="AB53" s="22">
        <v>0</v>
      </c>
      <c r="AC53" s="22">
        <v>1350587</v>
      </c>
      <c r="AD53" s="22">
        <v>138166</v>
      </c>
      <c r="AE53" s="22">
        <v>0</v>
      </c>
      <c r="AF53" s="22">
        <v>0</v>
      </c>
      <c r="AG53" s="22">
        <v>0</v>
      </c>
      <c r="AH53" s="22">
        <v>0</v>
      </c>
      <c r="AI53" s="22">
        <v>0</v>
      </c>
      <c r="AJ53" s="22">
        <v>2497738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0</v>
      </c>
      <c r="AQ53" s="22">
        <v>80897007</v>
      </c>
      <c r="AR53" s="22">
        <v>736468</v>
      </c>
      <c r="AS53" s="22">
        <v>7884841</v>
      </c>
      <c r="AT53" s="22">
        <v>0</v>
      </c>
      <c r="AU53" s="22">
        <v>1476935</v>
      </c>
      <c r="AV53" s="22">
        <v>6903099</v>
      </c>
      <c r="AW53" s="22">
        <v>153516</v>
      </c>
      <c r="AX53" s="22">
        <v>0</v>
      </c>
      <c r="AY53" s="22">
        <v>57330</v>
      </c>
      <c r="AZ53" s="22">
        <v>0</v>
      </c>
      <c r="BA53" s="22">
        <v>0</v>
      </c>
      <c r="BB53" s="22">
        <v>31228087</v>
      </c>
      <c r="BC53" s="22">
        <v>0</v>
      </c>
      <c r="BD53" s="22">
        <v>1170466</v>
      </c>
      <c r="BE53" s="22">
        <v>11563</v>
      </c>
      <c r="BF53" s="22">
        <v>0</v>
      </c>
      <c r="BG53" s="22">
        <v>3001142</v>
      </c>
      <c r="BH53" s="22">
        <v>2597760</v>
      </c>
      <c r="BI53" s="22">
        <v>1575410</v>
      </c>
      <c r="BJ53" s="22">
        <v>0</v>
      </c>
      <c r="BK53" s="22">
        <v>1836373</v>
      </c>
      <c r="BL53" s="22">
        <v>0</v>
      </c>
      <c r="BM53" s="22">
        <v>0</v>
      </c>
      <c r="BN53" s="22">
        <v>0</v>
      </c>
      <c r="BO53" s="22">
        <v>4192542</v>
      </c>
      <c r="BP53" s="22">
        <v>1154071</v>
      </c>
      <c r="BQ53" s="22">
        <v>0</v>
      </c>
      <c r="BR53" s="22">
        <v>0</v>
      </c>
      <c r="BS53" s="22">
        <v>0</v>
      </c>
      <c r="BT53" s="22">
        <v>0</v>
      </c>
      <c r="BU53" s="22">
        <v>2023</v>
      </c>
      <c r="BV53" s="22">
        <v>3633752</v>
      </c>
      <c r="BW53" s="22">
        <v>204019</v>
      </c>
      <c r="BX53" s="22">
        <v>0</v>
      </c>
      <c r="BY53" s="22">
        <v>0</v>
      </c>
      <c r="BZ53" s="22">
        <v>0</v>
      </c>
      <c r="CA53" s="22">
        <v>0</v>
      </c>
      <c r="CB53" s="22">
        <v>3810812</v>
      </c>
      <c r="CC53" s="22">
        <v>71630209</v>
      </c>
      <c r="CD53" s="22">
        <v>9266798</v>
      </c>
    </row>
    <row r="54" spans="1:82" x14ac:dyDescent="0.35">
      <c r="A54" s="22" t="s">
        <v>114</v>
      </c>
      <c r="B54" s="22" t="s">
        <v>167</v>
      </c>
      <c r="C54" s="22" t="s">
        <v>218</v>
      </c>
      <c r="D54" s="22" t="s">
        <v>219</v>
      </c>
      <c r="E54" s="22">
        <v>13997197</v>
      </c>
      <c r="F54" s="22">
        <v>7864</v>
      </c>
      <c r="G54" s="22">
        <v>384422</v>
      </c>
      <c r="H54" s="22">
        <v>1374918</v>
      </c>
      <c r="I54" s="22">
        <v>0</v>
      </c>
      <c r="J54" s="22">
        <v>58081</v>
      </c>
      <c r="K54" s="22">
        <v>6838</v>
      </c>
      <c r="L54" s="22">
        <v>0</v>
      </c>
      <c r="M54" s="22">
        <v>9115</v>
      </c>
      <c r="N54" s="22">
        <v>0</v>
      </c>
      <c r="O54" s="22">
        <v>0</v>
      </c>
      <c r="P54" s="22">
        <v>486382</v>
      </c>
      <c r="Q54" s="22">
        <v>0</v>
      </c>
      <c r="R54" s="22">
        <v>0</v>
      </c>
      <c r="S54" s="22">
        <v>0</v>
      </c>
      <c r="T54" s="22">
        <v>0</v>
      </c>
      <c r="U54" s="22">
        <v>944378</v>
      </c>
      <c r="V54" s="22">
        <v>387147</v>
      </c>
      <c r="W54" s="22">
        <v>2442</v>
      </c>
      <c r="X54" s="22">
        <v>0</v>
      </c>
      <c r="Y54" s="22">
        <v>82107</v>
      </c>
      <c r="Z54" s="22">
        <v>0</v>
      </c>
      <c r="AA54" s="22">
        <v>0</v>
      </c>
      <c r="AB54" s="22">
        <v>0</v>
      </c>
      <c r="AC54" s="22">
        <v>12625</v>
      </c>
      <c r="AD54" s="22">
        <v>175784</v>
      </c>
      <c r="AE54" s="22">
        <v>0</v>
      </c>
      <c r="AF54" s="22">
        <v>0</v>
      </c>
      <c r="AG54" s="22">
        <v>0</v>
      </c>
      <c r="AH54" s="22">
        <v>0</v>
      </c>
      <c r="AI54" s="22">
        <v>17270</v>
      </c>
      <c r="AJ54" s="22">
        <v>0</v>
      </c>
      <c r="AK54" s="22">
        <v>23</v>
      </c>
      <c r="AL54" s="22">
        <v>0</v>
      </c>
      <c r="AM54" s="22">
        <v>0</v>
      </c>
      <c r="AN54" s="22">
        <v>0</v>
      </c>
      <c r="AO54" s="22">
        <v>0</v>
      </c>
      <c r="AP54" s="22">
        <v>0</v>
      </c>
      <c r="AQ54" s="22">
        <v>17946570</v>
      </c>
      <c r="AR54" s="22">
        <v>279582</v>
      </c>
      <c r="AS54" s="22">
        <v>2682899</v>
      </c>
      <c r="AT54" s="22">
        <v>0</v>
      </c>
      <c r="AU54" s="22">
        <v>0</v>
      </c>
      <c r="AV54" s="22">
        <v>1066995</v>
      </c>
      <c r="AW54" s="22">
        <v>147993</v>
      </c>
      <c r="AX54" s="22">
        <v>0</v>
      </c>
      <c r="AY54" s="22">
        <v>199115</v>
      </c>
      <c r="AZ54" s="22">
        <v>0</v>
      </c>
      <c r="BA54" s="22">
        <v>1757947</v>
      </c>
      <c r="BB54" s="22">
        <v>9315194</v>
      </c>
      <c r="BC54" s="22">
        <v>0</v>
      </c>
      <c r="BD54" s="22">
        <v>0</v>
      </c>
      <c r="BE54" s="22">
        <v>0</v>
      </c>
      <c r="BF54" s="22">
        <v>0</v>
      </c>
      <c r="BG54" s="22">
        <v>2147315</v>
      </c>
      <c r="BH54" s="22">
        <v>1554305</v>
      </c>
      <c r="BI54" s="22">
        <v>399171</v>
      </c>
      <c r="BJ54" s="22">
        <v>0</v>
      </c>
      <c r="BK54" s="22">
        <v>134832</v>
      </c>
      <c r="BL54" s="22">
        <v>0</v>
      </c>
      <c r="BM54" s="22">
        <v>0</v>
      </c>
      <c r="BN54" s="22">
        <v>0</v>
      </c>
      <c r="BO54" s="22">
        <v>313302</v>
      </c>
      <c r="BP54" s="22">
        <v>473280</v>
      </c>
      <c r="BQ54" s="22">
        <v>0</v>
      </c>
      <c r="BR54" s="22">
        <v>0</v>
      </c>
      <c r="BS54" s="22">
        <v>0</v>
      </c>
      <c r="BT54" s="22">
        <v>0</v>
      </c>
      <c r="BU54" s="22">
        <v>37424</v>
      </c>
      <c r="BV54" s="22">
        <v>541516</v>
      </c>
      <c r="BW54" s="22">
        <v>160355</v>
      </c>
      <c r="BX54" s="22">
        <v>0</v>
      </c>
      <c r="BY54" s="22">
        <v>0</v>
      </c>
      <c r="BZ54" s="22">
        <v>0</v>
      </c>
      <c r="CA54" s="22">
        <v>0</v>
      </c>
      <c r="CB54" s="22">
        <v>235048</v>
      </c>
      <c r="CC54" s="22">
        <v>21446273</v>
      </c>
      <c r="CD54" s="22">
        <v>-3499703</v>
      </c>
    </row>
    <row r="55" spans="1:82" x14ac:dyDescent="0.35">
      <c r="A55" s="22" t="s">
        <v>114</v>
      </c>
      <c r="B55" s="22" t="s">
        <v>167</v>
      </c>
      <c r="C55" s="22" t="s">
        <v>220</v>
      </c>
      <c r="D55" s="22" t="s">
        <v>221</v>
      </c>
      <c r="E55" s="22">
        <v>16026917</v>
      </c>
      <c r="F55" s="22">
        <v>0</v>
      </c>
      <c r="G55" s="22">
        <v>0</v>
      </c>
      <c r="H55" s="22">
        <v>1477606</v>
      </c>
      <c r="I55" s="22">
        <v>0</v>
      </c>
      <c r="J55" s="22">
        <v>535071</v>
      </c>
      <c r="K55" s="22">
        <v>0</v>
      </c>
      <c r="L55" s="22">
        <v>0</v>
      </c>
      <c r="M55" s="22">
        <v>0</v>
      </c>
      <c r="N55" s="22">
        <v>0</v>
      </c>
      <c r="O55" s="22">
        <v>3468864</v>
      </c>
      <c r="P55" s="22">
        <v>3755393</v>
      </c>
      <c r="Q55" s="22">
        <v>0</v>
      </c>
      <c r="R55" s="22">
        <v>0</v>
      </c>
      <c r="S55" s="22">
        <v>0</v>
      </c>
      <c r="T55" s="22">
        <v>0</v>
      </c>
      <c r="U55" s="22">
        <v>3796961</v>
      </c>
      <c r="V55" s="22">
        <v>599121</v>
      </c>
      <c r="W55" s="22">
        <v>124226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0</v>
      </c>
      <c r="AD55" s="22">
        <v>188459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0</v>
      </c>
      <c r="AQ55" s="22">
        <v>29972618</v>
      </c>
      <c r="AR55" s="22">
        <v>0</v>
      </c>
      <c r="AS55" s="22">
        <v>0</v>
      </c>
      <c r="AT55" s="22">
        <v>5096731</v>
      </c>
      <c r="AU55" s="22">
        <v>0</v>
      </c>
      <c r="AV55" s="22">
        <v>2265777</v>
      </c>
      <c r="AW55" s="22">
        <v>0</v>
      </c>
      <c r="AX55" s="22">
        <v>0</v>
      </c>
      <c r="AY55" s="22">
        <v>0</v>
      </c>
      <c r="AZ55" s="22">
        <v>0</v>
      </c>
      <c r="BA55" s="22">
        <v>3389149</v>
      </c>
      <c r="BB55" s="22">
        <v>10246510</v>
      </c>
      <c r="BC55" s="22">
        <v>0</v>
      </c>
      <c r="BD55" s="22">
        <v>0</v>
      </c>
      <c r="BE55" s="22">
        <v>0</v>
      </c>
      <c r="BF55" s="22">
        <v>0</v>
      </c>
      <c r="BG55" s="22">
        <v>2328264</v>
      </c>
      <c r="BH55" s="22">
        <v>575770</v>
      </c>
      <c r="BI55" s="22">
        <v>1222341</v>
      </c>
      <c r="BJ55" s="22">
        <v>0</v>
      </c>
      <c r="BK55" s="22">
        <v>0</v>
      </c>
      <c r="BL55" s="22">
        <v>0</v>
      </c>
      <c r="BM55" s="22">
        <v>0</v>
      </c>
      <c r="BN55" s="22">
        <v>0</v>
      </c>
      <c r="BO55" s="22">
        <v>0</v>
      </c>
      <c r="BP55" s="22">
        <v>915788</v>
      </c>
      <c r="BQ55" s="22">
        <v>0</v>
      </c>
      <c r="BR55" s="22">
        <v>0</v>
      </c>
      <c r="BS55" s="22">
        <v>0</v>
      </c>
      <c r="BT55" s="22">
        <v>0</v>
      </c>
      <c r="BU55" s="22">
        <v>0</v>
      </c>
      <c r="BV55" s="22">
        <v>0</v>
      </c>
      <c r="BW55" s="22">
        <v>0</v>
      </c>
      <c r="BX55" s="22">
        <v>0</v>
      </c>
      <c r="BY55" s="22">
        <v>0</v>
      </c>
      <c r="BZ55" s="22">
        <v>0</v>
      </c>
      <c r="CA55" s="22">
        <v>0</v>
      </c>
      <c r="CB55" s="22">
        <v>0</v>
      </c>
      <c r="CC55" s="22">
        <v>26040330</v>
      </c>
      <c r="CD55" s="22">
        <v>3932288</v>
      </c>
    </row>
    <row r="56" spans="1:82" x14ac:dyDescent="0.35">
      <c r="A56" s="22" t="s">
        <v>114</v>
      </c>
      <c r="B56" s="22" t="s">
        <v>167</v>
      </c>
      <c r="C56" s="22" t="s">
        <v>222</v>
      </c>
      <c r="D56" s="22" t="s">
        <v>223</v>
      </c>
      <c r="E56" s="22">
        <v>14037619</v>
      </c>
      <c r="F56" s="22">
        <v>0</v>
      </c>
      <c r="G56" s="22">
        <v>441684</v>
      </c>
      <c r="H56" s="22">
        <v>0</v>
      </c>
      <c r="I56" s="22">
        <v>46978</v>
      </c>
      <c r="J56" s="22">
        <v>0</v>
      </c>
      <c r="K56" s="22">
        <v>139160</v>
      </c>
      <c r="L56" s="22">
        <v>0</v>
      </c>
      <c r="M56" s="22">
        <v>0</v>
      </c>
      <c r="N56" s="22">
        <v>0</v>
      </c>
      <c r="O56" s="22">
        <v>0</v>
      </c>
      <c r="P56" s="22">
        <v>3065824</v>
      </c>
      <c r="Q56" s="22">
        <v>0</v>
      </c>
      <c r="R56" s="22">
        <v>0</v>
      </c>
      <c r="S56" s="22">
        <v>0</v>
      </c>
      <c r="T56" s="22">
        <v>0</v>
      </c>
      <c r="U56" s="22">
        <v>160582</v>
      </c>
      <c r="V56" s="22">
        <v>12184</v>
      </c>
      <c r="W56" s="22">
        <v>229029</v>
      </c>
      <c r="X56" s="22">
        <v>0</v>
      </c>
      <c r="Y56" s="22">
        <v>114508</v>
      </c>
      <c r="Z56" s="22">
        <v>0</v>
      </c>
      <c r="AA56" s="22">
        <v>0</v>
      </c>
      <c r="AB56" s="22">
        <v>0</v>
      </c>
      <c r="AC56" s="22">
        <v>57994</v>
      </c>
      <c r="AD56" s="22">
        <v>150350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31284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  <c r="AQ56" s="22">
        <v>18487196</v>
      </c>
      <c r="AR56" s="22">
        <v>565505</v>
      </c>
      <c r="AS56" s="22">
        <v>1572125</v>
      </c>
      <c r="AT56" s="22">
        <v>0</v>
      </c>
      <c r="AU56" s="22">
        <v>61349</v>
      </c>
      <c r="AV56" s="22">
        <v>0</v>
      </c>
      <c r="AW56" s="22">
        <v>659091</v>
      </c>
      <c r="AX56" s="22">
        <v>11115</v>
      </c>
      <c r="AY56" s="22">
        <v>18232</v>
      </c>
      <c r="AZ56" s="22">
        <v>39296</v>
      </c>
      <c r="BA56" s="22">
        <v>0</v>
      </c>
      <c r="BB56" s="22">
        <v>9949218</v>
      </c>
      <c r="BC56" s="22">
        <v>0</v>
      </c>
      <c r="BD56" s="22">
        <v>0</v>
      </c>
      <c r="BE56" s="22">
        <v>0</v>
      </c>
      <c r="BF56" s="22">
        <v>0</v>
      </c>
      <c r="BG56" s="22">
        <v>200289</v>
      </c>
      <c r="BH56" s="22">
        <v>73986</v>
      </c>
      <c r="BI56" s="22">
        <v>399041</v>
      </c>
      <c r="BJ56" s="22">
        <v>0</v>
      </c>
      <c r="BK56" s="22">
        <v>165256</v>
      </c>
      <c r="BL56" s="22">
        <v>0</v>
      </c>
      <c r="BM56" s="22">
        <v>4234</v>
      </c>
      <c r="BN56" s="22">
        <v>0</v>
      </c>
      <c r="BO56" s="22">
        <v>229315</v>
      </c>
      <c r="BP56" s="22">
        <v>742423</v>
      </c>
      <c r="BQ56" s="22">
        <v>0</v>
      </c>
      <c r="BR56" s="22">
        <v>0</v>
      </c>
      <c r="BS56" s="22">
        <v>0</v>
      </c>
      <c r="BT56" s="22">
        <v>0</v>
      </c>
      <c r="BU56" s="22">
        <v>0</v>
      </c>
      <c r="BV56" s="22">
        <v>575743</v>
      </c>
      <c r="BW56" s="22">
        <v>145244</v>
      </c>
      <c r="BX56" s="22">
        <v>0</v>
      </c>
      <c r="BY56" s="22">
        <v>6677</v>
      </c>
      <c r="BZ56" s="22">
        <v>0</v>
      </c>
      <c r="CA56" s="22">
        <v>0</v>
      </c>
      <c r="CB56" s="22">
        <v>1263287</v>
      </c>
      <c r="CC56" s="22">
        <v>16681426</v>
      </c>
      <c r="CD56" s="22">
        <v>1805770</v>
      </c>
    </row>
    <row r="57" spans="1:82" x14ac:dyDescent="0.35">
      <c r="A57" s="22" t="s">
        <v>114</v>
      </c>
      <c r="B57" s="22" t="s">
        <v>167</v>
      </c>
      <c r="C57" s="22" t="s">
        <v>224</v>
      </c>
      <c r="D57" s="22" t="s">
        <v>225</v>
      </c>
      <c r="E57" s="22">
        <v>29460641</v>
      </c>
      <c r="F57" s="22">
        <v>0</v>
      </c>
      <c r="G57" s="22">
        <v>2979470</v>
      </c>
      <c r="H57" s="22">
        <v>2000</v>
      </c>
      <c r="I57" s="22">
        <v>116392</v>
      </c>
      <c r="J57" s="22">
        <v>280888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>
        <v>5690038</v>
      </c>
      <c r="Q57" s="22">
        <v>557916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342984</v>
      </c>
      <c r="Z57" s="22">
        <v>0</v>
      </c>
      <c r="AA57" s="22">
        <v>0</v>
      </c>
      <c r="AB57" s="22">
        <v>0</v>
      </c>
      <c r="AC57" s="22">
        <v>120472</v>
      </c>
      <c r="AD57" s="22">
        <v>98426</v>
      </c>
      <c r="AE57" s="22">
        <v>35378</v>
      </c>
      <c r="AF57" s="22">
        <v>0</v>
      </c>
      <c r="AG57" s="22">
        <v>0</v>
      </c>
      <c r="AH57" s="22">
        <v>201746</v>
      </c>
      <c r="AI57" s="22">
        <v>0</v>
      </c>
      <c r="AJ57" s="22">
        <v>198874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0</v>
      </c>
      <c r="AQ57" s="22">
        <v>40085225</v>
      </c>
      <c r="AR57" s="22">
        <v>1723321</v>
      </c>
      <c r="AS57" s="22">
        <v>3936106</v>
      </c>
      <c r="AT57" s="22">
        <v>0</v>
      </c>
      <c r="AU57" s="22">
        <v>600826</v>
      </c>
      <c r="AV57" s="22">
        <v>2725379</v>
      </c>
      <c r="AW57" s="22">
        <v>0</v>
      </c>
      <c r="AX57" s="22">
        <v>0</v>
      </c>
      <c r="AY57" s="22">
        <v>130094</v>
      </c>
      <c r="AZ57" s="22">
        <v>0</v>
      </c>
      <c r="BA57" s="22">
        <v>0</v>
      </c>
      <c r="BB57" s="22">
        <v>21656125</v>
      </c>
      <c r="BC57" s="22">
        <v>350686</v>
      </c>
      <c r="BD57" s="22">
        <v>0</v>
      </c>
      <c r="BE57" s="22">
        <v>0</v>
      </c>
      <c r="BF57" s="22">
        <v>0</v>
      </c>
      <c r="BG57" s="22">
        <v>0</v>
      </c>
      <c r="BH57" s="22">
        <v>0</v>
      </c>
      <c r="BI57" s="22">
        <v>376557</v>
      </c>
      <c r="BJ57" s="22">
        <v>0</v>
      </c>
      <c r="BK57" s="22">
        <v>407357</v>
      </c>
      <c r="BL57" s="22">
        <v>0</v>
      </c>
      <c r="BM57" s="22">
        <v>0</v>
      </c>
      <c r="BN57" s="22">
        <v>0</v>
      </c>
      <c r="BO57" s="22">
        <v>1498132</v>
      </c>
      <c r="BP57" s="22">
        <v>1146690</v>
      </c>
      <c r="BQ57" s="22">
        <v>0</v>
      </c>
      <c r="BR57" s="22">
        <v>0</v>
      </c>
      <c r="BS57" s="22">
        <v>0</v>
      </c>
      <c r="BT57" s="22">
        <v>0</v>
      </c>
      <c r="BU57" s="22">
        <v>0</v>
      </c>
      <c r="BV57" s="22">
        <v>2331456</v>
      </c>
      <c r="BW57" s="22">
        <v>0</v>
      </c>
      <c r="BX57" s="22">
        <v>0</v>
      </c>
      <c r="BY57" s="22">
        <v>0</v>
      </c>
      <c r="BZ57" s="22">
        <v>0</v>
      </c>
      <c r="CA57" s="22">
        <v>0</v>
      </c>
      <c r="CB57" s="22">
        <v>0</v>
      </c>
      <c r="CC57" s="22">
        <v>36882729</v>
      </c>
      <c r="CD57" s="22">
        <v>3202496</v>
      </c>
    </row>
    <row r="58" spans="1:82" x14ac:dyDescent="0.35">
      <c r="A58" s="22" t="s">
        <v>114</v>
      </c>
      <c r="B58" s="22" t="s">
        <v>167</v>
      </c>
      <c r="C58" s="22" t="s">
        <v>226</v>
      </c>
      <c r="D58" s="22" t="s">
        <v>227</v>
      </c>
      <c r="E58" s="22">
        <v>30819752</v>
      </c>
      <c r="F58" s="22">
        <v>0</v>
      </c>
      <c r="G58" s="22">
        <v>158911</v>
      </c>
      <c r="H58" s="22">
        <v>3883423</v>
      </c>
      <c r="I58" s="22">
        <v>0</v>
      </c>
      <c r="J58" s="22">
        <v>117525</v>
      </c>
      <c r="K58" s="22">
        <v>0</v>
      </c>
      <c r="L58" s="22">
        <v>0</v>
      </c>
      <c r="M58" s="22">
        <v>161886</v>
      </c>
      <c r="N58" s="22">
        <v>243786</v>
      </c>
      <c r="O58" s="22">
        <v>1425</v>
      </c>
      <c r="P58" s="22">
        <v>1293586</v>
      </c>
      <c r="Q58" s="22">
        <v>-226</v>
      </c>
      <c r="R58" s="22">
        <v>0</v>
      </c>
      <c r="S58" s="22">
        <v>0</v>
      </c>
      <c r="T58" s="22">
        <v>0</v>
      </c>
      <c r="U58" s="22">
        <v>1653440</v>
      </c>
      <c r="V58" s="22">
        <v>175728</v>
      </c>
      <c r="W58" s="22">
        <v>90736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226329</v>
      </c>
      <c r="AD58" s="22">
        <v>428756</v>
      </c>
      <c r="AE58" s="22">
        <v>0</v>
      </c>
      <c r="AF58" s="22">
        <v>0</v>
      </c>
      <c r="AG58" s="22">
        <v>0</v>
      </c>
      <c r="AH58" s="22">
        <v>12857</v>
      </c>
      <c r="AI58" s="22">
        <v>0</v>
      </c>
      <c r="AJ58" s="22">
        <v>147962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0</v>
      </c>
      <c r="AQ58" s="22">
        <v>39415876</v>
      </c>
      <c r="AR58" s="22">
        <v>342334</v>
      </c>
      <c r="AS58" s="22">
        <v>4255174</v>
      </c>
      <c r="AT58" s="22">
        <v>0</v>
      </c>
      <c r="AU58" s="22">
        <v>227481</v>
      </c>
      <c r="AV58" s="22">
        <v>936954</v>
      </c>
      <c r="AW58" s="22">
        <v>220033</v>
      </c>
      <c r="AX58" s="22">
        <v>0</v>
      </c>
      <c r="AY58" s="22">
        <v>328302</v>
      </c>
      <c r="AZ58" s="22">
        <v>471669</v>
      </c>
      <c r="BA58" s="22">
        <v>454437</v>
      </c>
      <c r="BB58" s="22">
        <v>10351253</v>
      </c>
      <c r="BC58" s="22">
        <v>64096</v>
      </c>
      <c r="BD58" s="22">
        <v>0</v>
      </c>
      <c r="BE58" s="22">
        <v>0</v>
      </c>
      <c r="BF58" s="22">
        <v>0</v>
      </c>
      <c r="BG58" s="22">
        <v>2562129</v>
      </c>
      <c r="BH58" s="22">
        <v>439332</v>
      </c>
      <c r="BI58" s="22">
        <v>342572</v>
      </c>
      <c r="BJ58" s="22">
        <v>0</v>
      </c>
      <c r="BK58" s="22">
        <v>67070</v>
      </c>
      <c r="BL58" s="22">
        <v>0</v>
      </c>
      <c r="BM58" s="22">
        <v>0</v>
      </c>
      <c r="BN58" s="22">
        <v>0</v>
      </c>
      <c r="BO58" s="22">
        <v>511565</v>
      </c>
      <c r="BP58" s="22">
        <v>1743587</v>
      </c>
      <c r="BQ58" s="22">
        <v>0</v>
      </c>
      <c r="BR58" s="22">
        <v>0</v>
      </c>
      <c r="BS58" s="22">
        <v>0</v>
      </c>
      <c r="BT58" s="22">
        <v>126532</v>
      </c>
      <c r="BU58" s="22">
        <v>0</v>
      </c>
      <c r="BV58" s="22">
        <v>1645492</v>
      </c>
      <c r="BW58" s="22">
        <v>181725</v>
      </c>
      <c r="BX58" s="22">
        <v>0</v>
      </c>
      <c r="BY58" s="22">
        <v>0</v>
      </c>
      <c r="BZ58" s="22">
        <v>0</v>
      </c>
      <c r="CA58" s="22">
        <v>0</v>
      </c>
      <c r="CB58" s="22">
        <v>9595646</v>
      </c>
      <c r="CC58" s="22">
        <v>34867383</v>
      </c>
      <c r="CD58" s="22">
        <v>4548493</v>
      </c>
    </row>
    <row r="59" spans="1:82" x14ac:dyDescent="0.35">
      <c r="A59" s="22" t="s">
        <v>114</v>
      </c>
      <c r="B59" s="22" t="s">
        <v>167</v>
      </c>
      <c r="C59" s="22" t="s">
        <v>228</v>
      </c>
      <c r="D59" s="22" t="s">
        <v>229</v>
      </c>
      <c r="E59" s="22">
        <v>15751045</v>
      </c>
      <c r="F59" s="22">
        <v>0</v>
      </c>
      <c r="G59" s="22">
        <v>2361762</v>
      </c>
      <c r="H59" s="22">
        <v>0</v>
      </c>
      <c r="I59" s="22">
        <v>0</v>
      </c>
      <c r="J59" s="22">
        <v>7510</v>
      </c>
      <c r="K59" s="22">
        <v>0</v>
      </c>
      <c r="L59" s="22">
        <v>12000</v>
      </c>
      <c r="M59" s="22">
        <v>0</v>
      </c>
      <c r="N59" s="22">
        <v>0</v>
      </c>
      <c r="O59" s="22">
        <v>0</v>
      </c>
      <c r="P59" s="22">
        <v>2068656</v>
      </c>
      <c r="Q59" s="22">
        <v>188159</v>
      </c>
      <c r="R59" s="22">
        <v>0</v>
      </c>
      <c r="S59" s="22">
        <v>0</v>
      </c>
      <c r="T59" s="22">
        <v>0</v>
      </c>
      <c r="U59" s="22">
        <v>1515740</v>
      </c>
      <c r="V59" s="22">
        <v>19717</v>
      </c>
      <c r="W59" s="22">
        <v>0</v>
      </c>
      <c r="X59" s="22">
        <v>0</v>
      </c>
      <c r="Y59" s="22">
        <v>99455</v>
      </c>
      <c r="Z59" s="22">
        <v>0</v>
      </c>
      <c r="AA59" s="22">
        <v>0</v>
      </c>
      <c r="AB59" s="22">
        <v>0</v>
      </c>
      <c r="AC59" s="22">
        <v>3325</v>
      </c>
      <c r="AD59" s="22">
        <v>126073</v>
      </c>
      <c r="AE59" s="22">
        <v>0</v>
      </c>
      <c r="AF59" s="22">
        <v>0</v>
      </c>
      <c r="AG59" s="22">
        <v>0</v>
      </c>
      <c r="AH59" s="22">
        <v>0</v>
      </c>
      <c r="AI59" s="22">
        <v>0</v>
      </c>
      <c r="AJ59" s="22">
        <v>0</v>
      </c>
      <c r="AK59" s="22">
        <v>0</v>
      </c>
      <c r="AL59" s="22">
        <v>0</v>
      </c>
      <c r="AM59" s="22">
        <v>0</v>
      </c>
      <c r="AN59" s="22">
        <v>0</v>
      </c>
      <c r="AO59" s="22">
        <v>0</v>
      </c>
      <c r="AP59" s="22">
        <v>0</v>
      </c>
      <c r="AQ59" s="22">
        <v>22153442</v>
      </c>
      <c r="AR59" s="22">
        <v>2208381</v>
      </c>
      <c r="AS59" s="22">
        <v>3171738</v>
      </c>
      <c r="AT59" s="22">
        <v>0</v>
      </c>
      <c r="AU59" s="22">
        <v>82279</v>
      </c>
      <c r="AV59" s="22">
        <v>692300</v>
      </c>
      <c r="AW59" s="22">
        <v>16938</v>
      </c>
      <c r="AX59" s="22">
        <v>11648</v>
      </c>
      <c r="AY59" s="22">
        <v>0</v>
      </c>
      <c r="AZ59" s="22">
        <v>91269</v>
      </c>
      <c r="BA59" s="22">
        <v>0</v>
      </c>
      <c r="BB59" s="22">
        <v>8538947</v>
      </c>
      <c r="BC59" s="22">
        <v>438704</v>
      </c>
      <c r="BD59" s="22">
        <v>0</v>
      </c>
      <c r="BE59" s="22">
        <v>65772</v>
      </c>
      <c r="BF59" s="22">
        <v>0</v>
      </c>
      <c r="BG59" s="22">
        <v>2417445</v>
      </c>
      <c r="BH59" s="22">
        <v>54231</v>
      </c>
      <c r="BI59" s="22">
        <v>210037</v>
      </c>
      <c r="BJ59" s="22">
        <v>0</v>
      </c>
      <c r="BK59" s="22">
        <v>100048</v>
      </c>
      <c r="BL59" s="22">
        <v>0</v>
      </c>
      <c r="BM59" s="22">
        <v>8000</v>
      </c>
      <c r="BN59" s="22">
        <v>0</v>
      </c>
      <c r="BO59" s="22">
        <v>320908</v>
      </c>
      <c r="BP59" s="22">
        <v>922918</v>
      </c>
      <c r="BQ59" s="22">
        <v>0</v>
      </c>
      <c r="BR59" s="22">
        <v>0</v>
      </c>
      <c r="BS59" s="22">
        <v>0</v>
      </c>
      <c r="BT59" s="22">
        <v>0</v>
      </c>
      <c r="BU59" s="22">
        <v>256956</v>
      </c>
      <c r="BV59" s="22">
        <v>0</v>
      </c>
      <c r="BW59" s="22">
        <v>111378</v>
      </c>
      <c r="BX59" s="22">
        <v>0</v>
      </c>
      <c r="BY59" s="22">
        <v>108939</v>
      </c>
      <c r="BZ59" s="22">
        <v>0</v>
      </c>
      <c r="CA59" s="22">
        <v>0</v>
      </c>
      <c r="CB59" s="22">
        <v>0</v>
      </c>
      <c r="CC59" s="22">
        <v>19828836</v>
      </c>
      <c r="CD59" s="22">
        <v>2324606</v>
      </c>
    </row>
    <row r="60" spans="1:82" x14ac:dyDescent="0.35">
      <c r="A60" s="22" t="s">
        <v>114</v>
      </c>
      <c r="B60" s="22" t="s">
        <v>167</v>
      </c>
      <c r="C60" s="22" t="s">
        <v>230</v>
      </c>
      <c r="D60" s="22" t="s">
        <v>231</v>
      </c>
      <c r="E60" s="22">
        <v>26022602</v>
      </c>
      <c r="F60" s="22">
        <v>0</v>
      </c>
      <c r="G60" s="22">
        <v>1220980</v>
      </c>
      <c r="H60" s="22">
        <v>1229920</v>
      </c>
      <c r="I60" s="22">
        <v>0</v>
      </c>
      <c r="J60" s="22">
        <v>140924</v>
      </c>
      <c r="K60" s="22">
        <v>0</v>
      </c>
      <c r="L60" s="22">
        <v>0</v>
      </c>
      <c r="M60" s="22">
        <v>300</v>
      </c>
      <c r="N60" s="22">
        <v>59400</v>
      </c>
      <c r="O60" s="22">
        <v>0</v>
      </c>
      <c r="P60" s="22">
        <v>1793124</v>
      </c>
      <c r="Q60" s="22">
        <v>0</v>
      </c>
      <c r="R60" s="22">
        <v>0</v>
      </c>
      <c r="S60" s="22">
        <v>0</v>
      </c>
      <c r="T60" s="22">
        <v>13929</v>
      </c>
      <c r="U60" s="22">
        <v>822571</v>
      </c>
      <c r="V60" s="22">
        <v>2575096</v>
      </c>
      <c r="W60" s="22">
        <v>987399</v>
      </c>
      <c r="X60" s="22">
        <v>594818</v>
      </c>
      <c r="Y60" s="22">
        <v>118015</v>
      </c>
      <c r="Z60" s="22">
        <v>0</v>
      </c>
      <c r="AA60" s="22">
        <v>0</v>
      </c>
      <c r="AB60" s="22">
        <v>14638</v>
      </c>
      <c r="AC60" s="22">
        <v>32959</v>
      </c>
      <c r="AD60" s="22">
        <v>229485</v>
      </c>
      <c r="AE60" s="22">
        <v>0</v>
      </c>
      <c r="AF60" s="22">
        <v>0</v>
      </c>
      <c r="AG60" s="22">
        <v>0</v>
      </c>
      <c r="AH60" s="22">
        <v>348718</v>
      </c>
      <c r="AI60" s="22">
        <v>0</v>
      </c>
      <c r="AJ60" s="22">
        <v>1419</v>
      </c>
      <c r="AK60" s="22">
        <v>136695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  <c r="AQ60" s="22">
        <v>36342992</v>
      </c>
      <c r="AR60" s="22">
        <v>5683847</v>
      </c>
      <c r="AS60" s="22">
        <v>2674735</v>
      </c>
      <c r="AT60" s="22">
        <v>431910</v>
      </c>
      <c r="AU60" s="22">
        <v>18779</v>
      </c>
      <c r="AV60" s="22">
        <v>704395</v>
      </c>
      <c r="AW60" s="22">
        <v>0</v>
      </c>
      <c r="AX60" s="22">
        <v>0</v>
      </c>
      <c r="AY60" s="22">
        <v>6650</v>
      </c>
      <c r="AZ60" s="22">
        <v>0</v>
      </c>
      <c r="BA60" s="22">
        <v>1225220</v>
      </c>
      <c r="BB60" s="22">
        <v>11067015</v>
      </c>
      <c r="BC60" s="22">
        <v>0</v>
      </c>
      <c r="BD60" s="22">
        <v>0</v>
      </c>
      <c r="BE60" s="22">
        <v>292474</v>
      </c>
      <c r="BF60" s="22">
        <v>0</v>
      </c>
      <c r="BG60" s="22">
        <v>2136235</v>
      </c>
      <c r="BH60" s="22">
        <v>237088</v>
      </c>
      <c r="BI60" s="22">
        <v>1706531</v>
      </c>
      <c r="BJ60" s="22">
        <v>0</v>
      </c>
      <c r="BK60" s="22">
        <v>242392</v>
      </c>
      <c r="BL60" s="22">
        <v>0</v>
      </c>
      <c r="BM60" s="22">
        <v>0</v>
      </c>
      <c r="BN60" s="22">
        <v>298613</v>
      </c>
      <c r="BO60" s="22">
        <v>240669</v>
      </c>
      <c r="BP60" s="22">
        <v>1904774</v>
      </c>
      <c r="BQ60" s="22">
        <v>0</v>
      </c>
      <c r="BR60" s="22">
        <v>0</v>
      </c>
      <c r="BS60" s="22">
        <v>0</v>
      </c>
      <c r="BT60" s="22">
        <v>0</v>
      </c>
      <c r="BU60" s="22">
        <v>0</v>
      </c>
      <c r="BV60" s="22">
        <v>947412</v>
      </c>
      <c r="BW60" s="22">
        <v>0</v>
      </c>
      <c r="BX60" s="22">
        <v>0</v>
      </c>
      <c r="BY60" s="22">
        <v>0</v>
      </c>
      <c r="BZ60" s="22">
        <v>0</v>
      </c>
      <c r="CA60" s="22">
        <v>0</v>
      </c>
      <c r="CB60" s="22">
        <v>0</v>
      </c>
      <c r="CC60" s="22">
        <v>29818739</v>
      </c>
      <c r="CD60" s="22">
        <v>6524253</v>
      </c>
    </row>
    <row r="61" spans="1:82" x14ac:dyDescent="0.35">
      <c r="A61" s="22" t="s">
        <v>114</v>
      </c>
      <c r="B61" s="22" t="s">
        <v>167</v>
      </c>
      <c r="C61" s="22" t="s">
        <v>232</v>
      </c>
      <c r="D61" s="22" t="s">
        <v>233</v>
      </c>
      <c r="E61" s="22">
        <v>0</v>
      </c>
      <c r="F61" s="22">
        <v>0</v>
      </c>
      <c r="G61" s="22">
        <v>54998433</v>
      </c>
      <c r="H61" s="22">
        <v>0</v>
      </c>
      <c r="I61" s="22">
        <v>0</v>
      </c>
      <c r="J61" s="22">
        <v>3932403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>
        <v>1395738</v>
      </c>
      <c r="Q61" s="22">
        <v>0</v>
      </c>
      <c r="R61" s="22">
        <v>0</v>
      </c>
      <c r="S61" s="22">
        <v>0</v>
      </c>
      <c r="T61" s="22">
        <v>0</v>
      </c>
      <c r="U61" s="22">
        <v>2070732</v>
      </c>
      <c r="V61" s="22">
        <v>0</v>
      </c>
      <c r="W61" s="22">
        <v>0</v>
      </c>
      <c r="X61" s="22">
        <v>0</v>
      </c>
      <c r="Y61" s="22">
        <v>0</v>
      </c>
      <c r="Z61" s="22">
        <v>1271285</v>
      </c>
      <c r="AA61" s="22">
        <v>0</v>
      </c>
      <c r="AB61" s="22">
        <v>0</v>
      </c>
      <c r="AC61" s="22">
        <v>110</v>
      </c>
      <c r="AD61" s="22">
        <v>0</v>
      </c>
      <c r="AE61" s="22">
        <v>0</v>
      </c>
      <c r="AF61" s="22">
        <v>1248747</v>
      </c>
      <c r="AG61" s="22">
        <v>0</v>
      </c>
      <c r="AH61" s="22">
        <v>0</v>
      </c>
      <c r="AI61" s="22">
        <v>0</v>
      </c>
      <c r="AJ61" s="22">
        <v>1599091</v>
      </c>
      <c r="AK61" s="22">
        <v>0</v>
      </c>
      <c r="AL61" s="22">
        <v>0</v>
      </c>
      <c r="AM61" s="22">
        <v>0</v>
      </c>
      <c r="AN61" s="22">
        <v>0</v>
      </c>
      <c r="AO61" s="22">
        <v>0</v>
      </c>
      <c r="AP61" s="22">
        <v>0</v>
      </c>
      <c r="AQ61" s="22">
        <v>66516539</v>
      </c>
      <c r="AR61" s="22">
        <v>0</v>
      </c>
      <c r="AS61" s="22">
        <v>13773481</v>
      </c>
      <c r="AT61" s="22">
        <v>0</v>
      </c>
      <c r="AU61" s="22">
        <v>0</v>
      </c>
      <c r="AV61" s="22">
        <v>4326681</v>
      </c>
      <c r="AW61" s="22">
        <v>0</v>
      </c>
      <c r="AX61" s="22">
        <v>0</v>
      </c>
      <c r="AY61" s="22">
        <v>0</v>
      </c>
      <c r="AZ61" s="22">
        <v>0</v>
      </c>
      <c r="BA61" s="22">
        <v>0</v>
      </c>
      <c r="BB61" s="22">
        <v>15501805</v>
      </c>
      <c r="BC61" s="22">
        <v>0</v>
      </c>
      <c r="BD61" s="22">
        <v>0</v>
      </c>
      <c r="BE61" s="22">
        <v>0</v>
      </c>
      <c r="BF61" s="22">
        <v>0</v>
      </c>
      <c r="BG61" s="22">
        <v>9858778</v>
      </c>
      <c r="BH61" s="22">
        <v>0</v>
      </c>
      <c r="BI61" s="22">
        <v>0</v>
      </c>
      <c r="BJ61" s="22">
        <v>0</v>
      </c>
      <c r="BK61" s="22">
        <v>0</v>
      </c>
      <c r="BL61" s="22">
        <v>4715596</v>
      </c>
      <c r="BM61" s="22">
        <v>0</v>
      </c>
      <c r="BN61" s="22">
        <v>0</v>
      </c>
      <c r="BO61" s="22">
        <v>426771</v>
      </c>
      <c r="BP61" s="22">
        <v>0</v>
      </c>
      <c r="BQ61" s="22">
        <v>0</v>
      </c>
      <c r="BR61" s="22">
        <v>6821359</v>
      </c>
      <c r="BS61" s="22">
        <v>0</v>
      </c>
      <c r="BT61" s="22">
        <v>0</v>
      </c>
      <c r="BU61" s="22">
        <v>0</v>
      </c>
      <c r="BV61" s="22">
        <v>10693341</v>
      </c>
      <c r="BW61" s="22">
        <v>0</v>
      </c>
      <c r="BX61" s="22">
        <v>0</v>
      </c>
      <c r="BY61" s="22">
        <v>0</v>
      </c>
      <c r="BZ61" s="22">
        <v>0</v>
      </c>
      <c r="CA61" s="22">
        <v>0</v>
      </c>
      <c r="CB61" s="22">
        <v>0</v>
      </c>
      <c r="CC61" s="22">
        <v>66117812</v>
      </c>
      <c r="CD61" s="22">
        <v>398727</v>
      </c>
    </row>
    <row r="62" spans="1:82" x14ac:dyDescent="0.35">
      <c r="A62" s="22" t="s">
        <v>114</v>
      </c>
      <c r="B62" s="22" t="s">
        <v>167</v>
      </c>
      <c r="C62" s="22" t="s">
        <v>234</v>
      </c>
      <c r="D62" s="22" t="s">
        <v>235</v>
      </c>
      <c r="E62" s="22">
        <v>14478990</v>
      </c>
      <c r="F62" s="22">
        <v>0</v>
      </c>
      <c r="G62" s="22">
        <v>2165332</v>
      </c>
      <c r="H62" s="22">
        <v>0</v>
      </c>
      <c r="I62" s="22">
        <v>0</v>
      </c>
      <c r="J62" s="22">
        <v>50232</v>
      </c>
      <c r="K62" s="22">
        <v>0</v>
      </c>
      <c r="L62" s="22">
        <v>15359</v>
      </c>
      <c r="M62" s="22">
        <v>0</v>
      </c>
      <c r="N62" s="22">
        <v>0</v>
      </c>
      <c r="O62" s="22">
        <v>0</v>
      </c>
      <c r="P62" s="22">
        <v>1938147</v>
      </c>
      <c r="Q62" s="22">
        <v>0</v>
      </c>
      <c r="R62" s="22">
        <v>0</v>
      </c>
      <c r="S62" s="22">
        <v>0</v>
      </c>
      <c r="T62" s="22">
        <v>0</v>
      </c>
      <c r="U62" s="22">
        <v>127822</v>
      </c>
      <c r="V62" s="22">
        <v>2777</v>
      </c>
      <c r="W62" s="22">
        <v>0</v>
      </c>
      <c r="X62" s="22">
        <v>0</v>
      </c>
      <c r="Y62" s="22">
        <v>78615</v>
      </c>
      <c r="Z62" s="22">
        <v>0</v>
      </c>
      <c r="AA62" s="22">
        <v>0</v>
      </c>
      <c r="AB62" s="22">
        <v>0</v>
      </c>
      <c r="AC62" s="22">
        <v>4200</v>
      </c>
      <c r="AD62" s="22">
        <v>194091</v>
      </c>
      <c r="AE62" s="22">
        <v>0</v>
      </c>
      <c r="AF62" s="22">
        <v>0</v>
      </c>
      <c r="AG62" s="22">
        <v>0</v>
      </c>
      <c r="AH62" s="22">
        <v>0</v>
      </c>
      <c r="AI62" s="22">
        <v>0</v>
      </c>
      <c r="AJ62" s="22">
        <v>58798</v>
      </c>
      <c r="AK62" s="22">
        <v>0</v>
      </c>
      <c r="AL62" s="22">
        <v>0</v>
      </c>
      <c r="AM62" s="22">
        <v>0</v>
      </c>
      <c r="AN62" s="22">
        <v>0</v>
      </c>
      <c r="AO62" s="22">
        <v>0</v>
      </c>
      <c r="AP62" s="22">
        <v>0</v>
      </c>
      <c r="AQ62" s="22">
        <v>19114363</v>
      </c>
      <c r="AR62" s="22">
        <v>312608</v>
      </c>
      <c r="AS62" s="22">
        <v>3430154</v>
      </c>
      <c r="AT62" s="22">
        <v>0</v>
      </c>
      <c r="AU62" s="22">
        <v>0</v>
      </c>
      <c r="AV62" s="22">
        <v>266681</v>
      </c>
      <c r="AW62" s="22">
        <v>1570</v>
      </c>
      <c r="AX62" s="22">
        <v>11981</v>
      </c>
      <c r="AY62" s="22">
        <v>188332</v>
      </c>
      <c r="AZ62" s="22">
        <v>0</v>
      </c>
      <c r="BA62" s="22">
        <v>0</v>
      </c>
      <c r="BB62" s="22">
        <v>7858832</v>
      </c>
      <c r="BC62" s="22">
        <v>0</v>
      </c>
      <c r="BD62" s="22">
        <v>0</v>
      </c>
      <c r="BE62" s="22">
        <v>0</v>
      </c>
      <c r="BF62" s="22">
        <v>0</v>
      </c>
      <c r="BG62" s="22">
        <v>651382</v>
      </c>
      <c r="BH62" s="22">
        <v>32307</v>
      </c>
      <c r="BI62" s="22">
        <v>0</v>
      </c>
      <c r="BJ62" s="22">
        <v>0</v>
      </c>
      <c r="BK62" s="22">
        <v>98708</v>
      </c>
      <c r="BL62" s="22">
        <v>0</v>
      </c>
      <c r="BM62" s="22">
        <v>0</v>
      </c>
      <c r="BN62" s="22">
        <v>0</v>
      </c>
      <c r="BO62" s="22">
        <v>710362</v>
      </c>
      <c r="BP62" s="22">
        <v>641076</v>
      </c>
      <c r="BQ62" s="22">
        <v>0</v>
      </c>
      <c r="BR62" s="22">
        <v>0</v>
      </c>
      <c r="BS62" s="22">
        <v>0</v>
      </c>
      <c r="BT62" s="22">
        <v>0</v>
      </c>
      <c r="BU62" s="22">
        <v>0</v>
      </c>
      <c r="BV62" s="22">
        <v>604048</v>
      </c>
      <c r="BW62" s="22">
        <v>33267</v>
      </c>
      <c r="BX62" s="22">
        <v>0</v>
      </c>
      <c r="BY62" s="22">
        <v>0</v>
      </c>
      <c r="BZ62" s="22">
        <v>0</v>
      </c>
      <c r="CA62" s="22">
        <v>0</v>
      </c>
      <c r="CB62" s="22">
        <v>0</v>
      </c>
      <c r="CC62" s="22">
        <v>14841308</v>
      </c>
      <c r="CD62" s="22">
        <v>4273055</v>
      </c>
    </row>
    <row r="63" spans="1:82" x14ac:dyDescent="0.35">
      <c r="A63" s="22" t="s">
        <v>114</v>
      </c>
      <c r="B63" s="22" t="s">
        <v>167</v>
      </c>
      <c r="C63" s="22" t="s">
        <v>236</v>
      </c>
      <c r="D63" s="22" t="s">
        <v>237</v>
      </c>
      <c r="E63" s="22">
        <v>65610474</v>
      </c>
      <c r="F63" s="22">
        <v>0</v>
      </c>
      <c r="G63" s="22">
        <v>7626571</v>
      </c>
      <c r="H63" s="22">
        <v>0</v>
      </c>
      <c r="I63" s="22">
        <v>0</v>
      </c>
      <c r="J63" s="22">
        <v>498128</v>
      </c>
      <c r="K63" s="22">
        <v>2345481</v>
      </c>
      <c r="L63" s="22">
        <v>529555</v>
      </c>
      <c r="M63" s="22">
        <v>686478</v>
      </c>
      <c r="N63" s="22">
        <v>0</v>
      </c>
      <c r="O63" s="22">
        <v>101264</v>
      </c>
      <c r="P63" s="22">
        <v>8927160</v>
      </c>
      <c r="Q63" s="22">
        <v>0</v>
      </c>
      <c r="R63" s="22">
        <v>0</v>
      </c>
      <c r="S63" s="22">
        <v>325934</v>
      </c>
      <c r="T63" s="22">
        <v>384918</v>
      </c>
      <c r="U63" s="22">
        <v>3507958</v>
      </c>
      <c r="V63" s="22">
        <v>1332982</v>
      </c>
      <c r="W63" s="22">
        <v>2423373</v>
      </c>
      <c r="X63" s="22">
        <v>165644</v>
      </c>
      <c r="Y63" s="22">
        <v>723095</v>
      </c>
      <c r="Z63" s="22">
        <v>0</v>
      </c>
      <c r="AA63" s="22">
        <v>4700</v>
      </c>
      <c r="AB63" s="22">
        <v>29414</v>
      </c>
      <c r="AC63" s="22">
        <v>2349507</v>
      </c>
      <c r="AD63" s="22">
        <v>845959</v>
      </c>
      <c r="AE63" s="22">
        <v>0</v>
      </c>
      <c r="AF63" s="22">
        <v>0</v>
      </c>
      <c r="AG63" s="22">
        <v>339871</v>
      </c>
      <c r="AH63" s="22">
        <v>0</v>
      </c>
      <c r="AI63" s="22">
        <v>0</v>
      </c>
      <c r="AJ63" s="22">
        <v>1248787</v>
      </c>
      <c r="AK63" s="22">
        <v>0</v>
      </c>
      <c r="AL63" s="22">
        <v>545872</v>
      </c>
      <c r="AM63" s="22">
        <v>0</v>
      </c>
      <c r="AN63" s="22">
        <v>0</v>
      </c>
      <c r="AO63" s="22">
        <v>0</v>
      </c>
      <c r="AP63" s="22">
        <v>3400159</v>
      </c>
      <c r="AQ63" s="22">
        <v>103953284</v>
      </c>
      <c r="AR63" s="22">
        <v>766532</v>
      </c>
      <c r="AS63" s="22">
        <v>16189586</v>
      </c>
      <c r="AT63" s="22">
        <v>0</v>
      </c>
      <c r="AU63" s="22">
        <v>0</v>
      </c>
      <c r="AV63" s="22">
        <v>4714103</v>
      </c>
      <c r="AW63" s="22">
        <v>1655826</v>
      </c>
      <c r="AX63" s="22">
        <v>250068</v>
      </c>
      <c r="AY63" s="22">
        <v>2886375</v>
      </c>
      <c r="AZ63" s="22">
        <v>0</v>
      </c>
      <c r="BA63" s="22">
        <v>5759046</v>
      </c>
      <c r="BB63" s="22">
        <v>9500203</v>
      </c>
      <c r="BC63" s="22">
        <v>0</v>
      </c>
      <c r="BD63" s="22">
        <v>357329</v>
      </c>
      <c r="BE63" s="22">
        <v>2511430</v>
      </c>
      <c r="BF63" s="22">
        <v>14723400</v>
      </c>
      <c r="BG63" s="22">
        <v>2891807</v>
      </c>
      <c r="BH63" s="22">
        <v>2077710</v>
      </c>
      <c r="BI63" s="22">
        <v>2606968</v>
      </c>
      <c r="BJ63" s="22">
        <v>676082</v>
      </c>
      <c r="BK63" s="22">
        <v>903868</v>
      </c>
      <c r="BL63" s="22">
        <v>0</v>
      </c>
      <c r="BM63" s="22">
        <v>29697</v>
      </c>
      <c r="BN63" s="22">
        <v>181746</v>
      </c>
      <c r="BO63" s="22">
        <v>4954821</v>
      </c>
      <c r="BP63" s="22">
        <v>2779843</v>
      </c>
      <c r="BQ63" s="22">
        <v>0</v>
      </c>
      <c r="BR63" s="22">
        <v>0</v>
      </c>
      <c r="BS63" s="22">
        <v>574568</v>
      </c>
      <c r="BT63" s="22">
        <v>670560</v>
      </c>
      <c r="BU63" s="22">
        <v>0</v>
      </c>
      <c r="BV63" s="22">
        <v>4941525</v>
      </c>
      <c r="BW63" s="22">
        <v>875780</v>
      </c>
      <c r="BX63" s="22">
        <v>0</v>
      </c>
      <c r="BY63" s="22">
        <v>6135</v>
      </c>
      <c r="BZ63" s="22">
        <v>0</v>
      </c>
      <c r="CA63" s="22">
        <v>0</v>
      </c>
      <c r="CB63" s="22">
        <v>17903</v>
      </c>
      <c r="CC63" s="22">
        <v>83502911</v>
      </c>
      <c r="CD63" s="22">
        <v>20450373</v>
      </c>
    </row>
    <row r="64" spans="1:82" x14ac:dyDescent="0.35">
      <c r="A64" s="22" t="s">
        <v>114</v>
      </c>
      <c r="B64" s="22" t="s">
        <v>167</v>
      </c>
      <c r="C64" s="22" t="s">
        <v>238</v>
      </c>
      <c r="D64" s="22" t="s">
        <v>239</v>
      </c>
      <c r="E64" s="22">
        <v>3723631</v>
      </c>
      <c r="F64" s="22">
        <v>0</v>
      </c>
      <c r="G64" s="22">
        <v>40879</v>
      </c>
      <c r="H64" s="22">
        <v>0</v>
      </c>
      <c r="I64" s="22">
        <v>0</v>
      </c>
      <c r="J64" s="22">
        <v>20770</v>
      </c>
      <c r="K64" s="22">
        <v>0</v>
      </c>
      <c r="L64" s="22">
        <v>0</v>
      </c>
      <c r="M64" s="22">
        <v>50</v>
      </c>
      <c r="N64" s="22">
        <v>0</v>
      </c>
      <c r="O64" s="22">
        <v>0</v>
      </c>
      <c r="P64" s="22">
        <v>921277</v>
      </c>
      <c r="Q64" s="22">
        <v>0</v>
      </c>
      <c r="R64" s="22">
        <v>0</v>
      </c>
      <c r="S64" s="22">
        <v>0</v>
      </c>
      <c r="T64" s="22">
        <v>0</v>
      </c>
      <c r="U64" s="22">
        <v>59503</v>
      </c>
      <c r="V64" s="22">
        <v>0</v>
      </c>
      <c r="W64" s="22">
        <v>4546</v>
      </c>
      <c r="X64" s="22">
        <v>0</v>
      </c>
      <c r="Y64" s="22">
        <v>49738</v>
      </c>
      <c r="Z64" s="22">
        <v>0</v>
      </c>
      <c r="AA64" s="22">
        <v>4400</v>
      </c>
      <c r="AB64" s="22">
        <v>0</v>
      </c>
      <c r="AC64" s="22">
        <v>46529</v>
      </c>
      <c r="AD64" s="22">
        <v>228704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47379</v>
      </c>
      <c r="AK64" s="22">
        <v>0</v>
      </c>
      <c r="AL64" s="22">
        <v>0</v>
      </c>
      <c r="AM64" s="22">
        <v>0</v>
      </c>
      <c r="AN64" s="22">
        <v>0</v>
      </c>
      <c r="AO64" s="22">
        <v>0</v>
      </c>
      <c r="AP64" s="22">
        <v>0</v>
      </c>
      <c r="AQ64" s="22">
        <v>5147406</v>
      </c>
      <c r="AR64" s="22">
        <v>136844</v>
      </c>
      <c r="AS64" s="22">
        <v>913221</v>
      </c>
      <c r="AT64" s="22">
        <v>0</v>
      </c>
      <c r="AU64" s="22">
        <v>38304</v>
      </c>
      <c r="AV64" s="22">
        <v>142045</v>
      </c>
      <c r="AW64" s="22">
        <v>0</v>
      </c>
      <c r="AX64" s="22">
        <v>0</v>
      </c>
      <c r="AY64" s="22">
        <v>3219</v>
      </c>
      <c r="AZ64" s="22">
        <v>0</v>
      </c>
      <c r="BA64" s="22">
        <v>0</v>
      </c>
      <c r="BB64" s="22">
        <v>2046023</v>
      </c>
      <c r="BC64" s="22">
        <v>0</v>
      </c>
      <c r="BD64" s="22">
        <v>0</v>
      </c>
      <c r="BE64" s="22">
        <v>0</v>
      </c>
      <c r="BF64" s="22">
        <v>0</v>
      </c>
      <c r="BG64" s="22">
        <v>124224</v>
      </c>
      <c r="BH64" s="22">
        <v>0</v>
      </c>
      <c r="BI64" s="22">
        <v>37189</v>
      </c>
      <c r="BJ64" s="22">
        <v>0</v>
      </c>
      <c r="BK64" s="22">
        <v>63000</v>
      </c>
      <c r="BL64" s="22">
        <v>0</v>
      </c>
      <c r="BM64" s="22">
        <v>12445</v>
      </c>
      <c r="BN64" s="22">
        <v>0</v>
      </c>
      <c r="BO64" s="22">
        <v>88727</v>
      </c>
      <c r="BP64" s="22">
        <v>493148</v>
      </c>
      <c r="BQ64" s="22">
        <v>0</v>
      </c>
      <c r="BR64" s="22">
        <v>0</v>
      </c>
      <c r="BS64" s="22">
        <v>0</v>
      </c>
      <c r="BT64" s="22">
        <v>0</v>
      </c>
      <c r="BU64" s="22">
        <v>0</v>
      </c>
      <c r="BV64" s="22">
        <v>250304</v>
      </c>
      <c r="BW64" s="22">
        <v>23358</v>
      </c>
      <c r="BX64" s="22">
        <v>0</v>
      </c>
      <c r="BY64" s="22">
        <v>0</v>
      </c>
      <c r="BZ64" s="22">
        <v>0</v>
      </c>
      <c r="CA64" s="22">
        <v>0</v>
      </c>
      <c r="CB64" s="22">
        <v>0</v>
      </c>
      <c r="CC64" s="22">
        <v>4372051</v>
      </c>
      <c r="CD64" s="22">
        <v>775355</v>
      </c>
    </row>
    <row r="65" spans="1:82" x14ac:dyDescent="0.35">
      <c r="A65" s="22" t="s">
        <v>114</v>
      </c>
      <c r="B65" s="22" t="s">
        <v>167</v>
      </c>
      <c r="C65" s="22" t="s">
        <v>240</v>
      </c>
      <c r="D65" s="22" t="s">
        <v>241</v>
      </c>
      <c r="E65" s="22">
        <v>11823917</v>
      </c>
      <c r="F65" s="22">
        <v>0</v>
      </c>
      <c r="G65" s="22">
        <v>644127</v>
      </c>
      <c r="H65" s="22">
        <v>0</v>
      </c>
      <c r="I65" s="22">
        <v>0</v>
      </c>
      <c r="J65" s="22">
        <v>92483</v>
      </c>
      <c r="K65" s="22">
        <v>0</v>
      </c>
      <c r="L65" s="22">
        <v>0</v>
      </c>
      <c r="M65" s="22">
        <v>16853</v>
      </c>
      <c r="N65" s="22">
        <v>0</v>
      </c>
      <c r="O65" s="22">
        <v>0</v>
      </c>
      <c r="P65" s="22">
        <v>1664623</v>
      </c>
      <c r="Q65" s="22">
        <v>35218</v>
      </c>
      <c r="R65" s="22">
        <v>0</v>
      </c>
      <c r="S65" s="22">
        <v>0</v>
      </c>
      <c r="T65" s="22">
        <v>0</v>
      </c>
      <c r="U65" s="22">
        <v>5729066</v>
      </c>
      <c r="V65" s="22">
        <v>37289</v>
      </c>
      <c r="W65" s="22">
        <v>7955</v>
      </c>
      <c r="X65" s="22">
        <v>0</v>
      </c>
      <c r="Y65" s="22">
        <v>115722</v>
      </c>
      <c r="Z65" s="22">
        <v>0</v>
      </c>
      <c r="AA65" s="22">
        <v>0</v>
      </c>
      <c r="AB65" s="22">
        <v>0</v>
      </c>
      <c r="AC65" s="22">
        <v>120518</v>
      </c>
      <c r="AD65" s="22">
        <v>214772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0</v>
      </c>
      <c r="AL65" s="22">
        <v>0</v>
      </c>
      <c r="AM65" s="22">
        <v>0</v>
      </c>
      <c r="AN65" s="22">
        <v>0</v>
      </c>
      <c r="AO65" s="22">
        <v>0</v>
      </c>
      <c r="AP65" s="22">
        <v>0</v>
      </c>
      <c r="AQ65" s="22">
        <v>20502543</v>
      </c>
      <c r="AR65" s="22">
        <v>146803</v>
      </c>
      <c r="AS65" s="22">
        <v>2181859</v>
      </c>
      <c r="AT65" s="22">
        <v>0</v>
      </c>
      <c r="AU65" s="22">
        <v>0</v>
      </c>
      <c r="AV65" s="22">
        <v>682062</v>
      </c>
      <c r="AW65" s="22">
        <v>49987</v>
      </c>
      <c r="AX65" s="22">
        <v>0</v>
      </c>
      <c r="AY65" s="22">
        <v>147586</v>
      </c>
      <c r="AZ65" s="22">
        <v>0</v>
      </c>
      <c r="BA65" s="22">
        <v>0</v>
      </c>
      <c r="BB65" s="22">
        <v>6732100</v>
      </c>
      <c r="BC65" s="22">
        <v>804639</v>
      </c>
      <c r="BD65" s="22">
        <v>0</v>
      </c>
      <c r="BE65" s="22">
        <v>1169</v>
      </c>
      <c r="BF65" s="22">
        <v>0</v>
      </c>
      <c r="BG65" s="22">
        <v>384000</v>
      </c>
      <c r="BH65" s="22">
        <v>0</v>
      </c>
      <c r="BI65" s="22">
        <v>289068</v>
      </c>
      <c r="BJ65" s="22">
        <v>0</v>
      </c>
      <c r="BK65" s="22">
        <v>133514</v>
      </c>
      <c r="BL65" s="22">
        <v>0</v>
      </c>
      <c r="BM65" s="22">
        <v>55140</v>
      </c>
      <c r="BN65" s="22">
        <v>0</v>
      </c>
      <c r="BO65" s="22">
        <v>326577</v>
      </c>
      <c r="BP65" s="22">
        <v>474803</v>
      </c>
      <c r="BQ65" s="22">
        <v>0</v>
      </c>
      <c r="BR65" s="22">
        <v>0</v>
      </c>
      <c r="BS65" s="22">
        <v>0</v>
      </c>
      <c r="BT65" s="22">
        <v>0</v>
      </c>
      <c r="BU65" s="22">
        <v>0</v>
      </c>
      <c r="BV65" s="22">
        <v>389674</v>
      </c>
      <c r="BW65" s="22">
        <v>767018</v>
      </c>
      <c r="BX65" s="22">
        <v>0</v>
      </c>
      <c r="BY65" s="22">
        <v>0</v>
      </c>
      <c r="BZ65" s="22">
        <v>0</v>
      </c>
      <c r="CA65" s="22">
        <v>0</v>
      </c>
      <c r="CB65" s="22">
        <v>0</v>
      </c>
      <c r="CC65" s="22">
        <v>13565999</v>
      </c>
      <c r="CD65" s="22">
        <v>6936544</v>
      </c>
    </row>
    <row r="66" spans="1:82" x14ac:dyDescent="0.35">
      <c r="A66" s="22" t="s">
        <v>114</v>
      </c>
      <c r="B66" s="22" t="s">
        <v>167</v>
      </c>
      <c r="C66" s="22" t="s">
        <v>242</v>
      </c>
      <c r="D66" s="22" t="s">
        <v>243</v>
      </c>
      <c r="E66" s="22">
        <v>18594799</v>
      </c>
      <c r="F66" s="22">
        <v>0</v>
      </c>
      <c r="G66" s="22">
        <v>1276468</v>
      </c>
      <c r="H66" s="22">
        <v>0</v>
      </c>
      <c r="I66" s="22">
        <v>0</v>
      </c>
      <c r="J66" s="22">
        <v>373419</v>
      </c>
      <c r="K66" s="22">
        <v>0</v>
      </c>
      <c r="L66" s="22">
        <v>0</v>
      </c>
      <c r="M66" s="22">
        <v>6779</v>
      </c>
      <c r="N66" s="22">
        <v>0</v>
      </c>
      <c r="O66" s="22">
        <v>0</v>
      </c>
      <c r="P66" s="22">
        <v>3692850</v>
      </c>
      <c r="Q66" s="22">
        <v>0</v>
      </c>
      <c r="R66" s="22">
        <v>0</v>
      </c>
      <c r="S66" s="22">
        <v>0</v>
      </c>
      <c r="T66" s="22">
        <v>0</v>
      </c>
      <c r="U66" s="22">
        <v>32617</v>
      </c>
      <c r="V66" s="22">
        <v>1580</v>
      </c>
      <c r="W66" s="22">
        <v>363856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175349</v>
      </c>
      <c r="AD66" s="22">
        <v>128479</v>
      </c>
      <c r="AE66" s="22">
        <v>0</v>
      </c>
      <c r="AF66" s="22">
        <v>0</v>
      </c>
      <c r="AG66" s="22">
        <v>0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0</v>
      </c>
      <c r="AQ66" s="22">
        <v>24646196</v>
      </c>
      <c r="AR66" s="22">
        <v>327118</v>
      </c>
      <c r="AS66" s="22">
        <v>4261944</v>
      </c>
      <c r="AT66" s="22">
        <v>0</v>
      </c>
      <c r="AU66" s="22">
        <v>0</v>
      </c>
      <c r="AV66" s="22">
        <v>1126201</v>
      </c>
      <c r="AW66" s="22">
        <v>0</v>
      </c>
      <c r="AX66" s="22">
        <v>0</v>
      </c>
      <c r="AY66" s="22">
        <v>486517</v>
      </c>
      <c r="AZ66" s="22">
        <v>0</v>
      </c>
      <c r="BA66" s="22">
        <v>0</v>
      </c>
      <c r="BB66" s="22">
        <v>12868946</v>
      </c>
      <c r="BC66" s="22">
        <v>0</v>
      </c>
      <c r="BD66" s="22">
        <v>0</v>
      </c>
      <c r="BE66" s="22">
        <v>0</v>
      </c>
      <c r="BF66" s="22">
        <v>0</v>
      </c>
      <c r="BG66" s="22">
        <v>203059</v>
      </c>
      <c r="BH66" s="22">
        <v>2018</v>
      </c>
      <c r="BI66" s="22">
        <v>1208673</v>
      </c>
      <c r="BJ66" s="22">
        <v>151405</v>
      </c>
      <c r="BK66" s="22">
        <v>67445</v>
      </c>
      <c r="BL66" s="22">
        <v>0</v>
      </c>
      <c r="BM66" s="22">
        <v>6000</v>
      </c>
      <c r="BN66" s="22">
        <v>0</v>
      </c>
      <c r="BO66" s="22">
        <v>157425</v>
      </c>
      <c r="BP66" s="22">
        <v>1187911</v>
      </c>
      <c r="BQ66" s="22">
        <v>0</v>
      </c>
      <c r="BR66" s="22">
        <v>0</v>
      </c>
      <c r="BS66" s="22">
        <v>0</v>
      </c>
      <c r="BT66" s="22">
        <v>0</v>
      </c>
      <c r="BU66" s="22">
        <v>0</v>
      </c>
      <c r="BV66" s="22">
        <v>1346080</v>
      </c>
      <c r="BW66" s="22">
        <v>199639</v>
      </c>
      <c r="BX66" s="22">
        <v>0</v>
      </c>
      <c r="BY66" s="22">
        <v>0</v>
      </c>
      <c r="BZ66" s="22">
        <v>0</v>
      </c>
      <c r="CA66" s="22">
        <v>0</v>
      </c>
      <c r="CB66" s="22">
        <v>0</v>
      </c>
      <c r="CC66" s="22">
        <v>23600381</v>
      </c>
      <c r="CD66" s="22">
        <v>1045815</v>
      </c>
    </row>
    <row r="67" spans="1:82" x14ac:dyDescent="0.35">
      <c r="A67" s="22" t="s">
        <v>114</v>
      </c>
      <c r="B67" s="22" t="s">
        <v>167</v>
      </c>
      <c r="C67" s="22" t="s">
        <v>244</v>
      </c>
      <c r="D67" s="22" t="s">
        <v>245</v>
      </c>
      <c r="E67" s="22">
        <v>24937504</v>
      </c>
      <c r="F67" s="22">
        <v>0</v>
      </c>
      <c r="G67" s="22">
        <v>1163835</v>
      </c>
      <c r="H67" s="22">
        <v>65</v>
      </c>
      <c r="I67" s="22">
        <v>0</v>
      </c>
      <c r="J67" s="22">
        <v>64653</v>
      </c>
      <c r="K67" s="22">
        <v>6366</v>
      </c>
      <c r="L67" s="22">
        <v>0</v>
      </c>
      <c r="M67" s="22">
        <v>556</v>
      </c>
      <c r="N67" s="22">
        <v>0</v>
      </c>
      <c r="O67" s="22">
        <v>0</v>
      </c>
      <c r="P67" s="22">
        <v>2292858</v>
      </c>
      <c r="Q67" s="22">
        <v>83908</v>
      </c>
      <c r="R67" s="22">
        <v>0</v>
      </c>
      <c r="S67" s="22">
        <v>0</v>
      </c>
      <c r="T67" s="22">
        <v>0</v>
      </c>
      <c r="U67" s="22">
        <v>63265</v>
      </c>
      <c r="V67" s="22">
        <v>35198</v>
      </c>
      <c r="W67" s="22">
        <v>105835</v>
      </c>
      <c r="X67" s="22">
        <v>0</v>
      </c>
      <c r="Y67" s="22">
        <v>0</v>
      </c>
      <c r="Z67" s="22">
        <v>0</v>
      </c>
      <c r="AA67" s="22">
        <v>0</v>
      </c>
      <c r="AB67" s="22">
        <v>0</v>
      </c>
      <c r="AC67" s="22">
        <v>62302</v>
      </c>
      <c r="AD67" s="22">
        <v>367692</v>
      </c>
      <c r="AE67" s="22">
        <v>0</v>
      </c>
      <c r="AF67" s="22">
        <v>0</v>
      </c>
      <c r="AG67" s="22">
        <v>0</v>
      </c>
      <c r="AH67" s="22">
        <v>0</v>
      </c>
      <c r="AI67" s="22">
        <v>0</v>
      </c>
      <c r="AJ67" s="22">
        <v>220891</v>
      </c>
      <c r="AK67" s="22">
        <v>0</v>
      </c>
      <c r="AL67" s="22">
        <v>0</v>
      </c>
      <c r="AM67" s="22">
        <v>0</v>
      </c>
      <c r="AN67" s="22">
        <v>0</v>
      </c>
      <c r="AO67" s="22">
        <v>0</v>
      </c>
      <c r="AP67" s="22">
        <v>0</v>
      </c>
      <c r="AQ67" s="22">
        <v>29404928</v>
      </c>
      <c r="AR67" s="22">
        <v>146997</v>
      </c>
      <c r="AS67" s="22">
        <v>2270129</v>
      </c>
      <c r="AT67" s="22">
        <v>96651</v>
      </c>
      <c r="AU67" s="22">
        <v>0</v>
      </c>
      <c r="AV67" s="22">
        <v>441135</v>
      </c>
      <c r="AW67" s="22">
        <v>12925</v>
      </c>
      <c r="AX67" s="22">
        <v>0</v>
      </c>
      <c r="AY67" s="22">
        <v>279984</v>
      </c>
      <c r="AZ67" s="22">
        <v>0</v>
      </c>
      <c r="BA67" s="22">
        <v>0</v>
      </c>
      <c r="BB67" s="22">
        <v>15392342</v>
      </c>
      <c r="BC67" s="22">
        <v>125730</v>
      </c>
      <c r="BD67" s="22">
        <v>0</v>
      </c>
      <c r="BE67" s="22">
        <v>0</v>
      </c>
      <c r="BF67" s="22">
        <v>0</v>
      </c>
      <c r="BG67" s="22">
        <v>269757</v>
      </c>
      <c r="BH67" s="22">
        <v>36207</v>
      </c>
      <c r="BI67" s="22">
        <v>266586</v>
      </c>
      <c r="BJ67" s="22">
        <v>0</v>
      </c>
      <c r="BK67" s="22">
        <v>0</v>
      </c>
      <c r="BL67" s="22">
        <v>0</v>
      </c>
      <c r="BM67" s="22">
        <v>0</v>
      </c>
      <c r="BN67" s="22">
        <v>0</v>
      </c>
      <c r="BO67" s="22">
        <v>250059</v>
      </c>
      <c r="BP67" s="22">
        <v>1223660</v>
      </c>
      <c r="BQ67" s="22">
        <v>0</v>
      </c>
      <c r="BR67" s="22">
        <v>0</v>
      </c>
      <c r="BS67" s="22">
        <v>0</v>
      </c>
      <c r="BT67" s="22">
        <v>0</v>
      </c>
      <c r="BU67" s="22">
        <v>0</v>
      </c>
      <c r="BV67" s="22">
        <v>847968</v>
      </c>
      <c r="BW67" s="22">
        <v>65908</v>
      </c>
      <c r="BX67" s="22">
        <v>0</v>
      </c>
      <c r="BY67" s="22">
        <v>0</v>
      </c>
      <c r="BZ67" s="22">
        <v>0</v>
      </c>
      <c r="CA67" s="22">
        <v>0</v>
      </c>
      <c r="CB67" s="22">
        <v>0</v>
      </c>
      <c r="CC67" s="22">
        <v>21726038</v>
      </c>
      <c r="CD67" s="22">
        <v>7678890</v>
      </c>
    </row>
    <row r="68" spans="1:82" x14ac:dyDescent="0.35">
      <c r="A68" s="22" t="s">
        <v>114</v>
      </c>
      <c r="B68" s="22" t="s">
        <v>167</v>
      </c>
      <c r="C68" s="22" t="s">
        <v>246</v>
      </c>
      <c r="D68" s="22" t="s">
        <v>247</v>
      </c>
      <c r="E68" s="22">
        <v>1276852</v>
      </c>
      <c r="F68" s="22">
        <v>14316</v>
      </c>
      <c r="G68" s="22">
        <v>39197</v>
      </c>
      <c r="H68" s="22">
        <v>192271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>
        <v>1135783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2969</v>
      </c>
      <c r="Z68" s="22">
        <v>0</v>
      </c>
      <c r="AA68" s="22">
        <v>0</v>
      </c>
      <c r="AB68" s="22">
        <v>29095</v>
      </c>
      <c r="AC68" s="22">
        <v>2546</v>
      </c>
      <c r="AD68" s="22">
        <v>220188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v>0</v>
      </c>
      <c r="AO68" s="22">
        <v>0</v>
      </c>
      <c r="AP68" s="22">
        <v>0</v>
      </c>
      <c r="AQ68" s="22">
        <v>2913217</v>
      </c>
      <c r="AR68" s="22">
        <v>405079</v>
      </c>
      <c r="AS68" s="22">
        <v>701318</v>
      </c>
      <c r="AT68" s="22">
        <v>0</v>
      </c>
      <c r="AU68" s="22">
        <v>0</v>
      </c>
      <c r="AV68" s="22">
        <v>28136</v>
      </c>
      <c r="AW68" s="22">
        <v>36527</v>
      </c>
      <c r="AX68" s="22">
        <v>2550</v>
      </c>
      <c r="AY68" s="22">
        <v>0</v>
      </c>
      <c r="AZ68" s="22">
        <v>80000</v>
      </c>
      <c r="BA68" s="22">
        <v>0</v>
      </c>
      <c r="BB68" s="22">
        <v>1065405</v>
      </c>
      <c r="BC68" s="22">
        <v>0</v>
      </c>
      <c r="BD68" s="22">
        <v>0</v>
      </c>
      <c r="BE68" s="22">
        <v>0</v>
      </c>
      <c r="BF68" s="22">
        <v>0</v>
      </c>
      <c r="BG68" s="22">
        <v>0</v>
      </c>
      <c r="BH68" s="22">
        <v>0</v>
      </c>
      <c r="BI68" s="22">
        <v>7819</v>
      </c>
      <c r="BJ68" s="22">
        <v>0</v>
      </c>
      <c r="BK68" s="22">
        <v>3712</v>
      </c>
      <c r="BL68" s="22">
        <v>0</v>
      </c>
      <c r="BM68" s="22">
        <v>0</v>
      </c>
      <c r="BN68" s="22">
        <v>16741</v>
      </c>
      <c r="BO68" s="22">
        <v>23751</v>
      </c>
      <c r="BP68" s="22">
        <v>427969</v>
      </c>
      <c r="BQ68" s="22">
        <v>0</v>
      </c>
      <c r="BR68" s="22">
        <v>0</v>
      </c>
      <c r="BS68" s="22">
        <v>0</v>
      </c>
      <c r="BT68" s="22">
        <v>0</v>
      </c>
      <c r="BU68" s="22">
        <v>0</v>
      </c>
      <c r="BV68" s="22">
        <v>1372</v>
      </c>
      <c r="BW68" s="22">
        <v>936</v>
      </c>
      <c r="BX68" s="22">
        <v>0</v>
      </c>
      <c r="BY68" s="22">
        <v>0</v>
      </c>
      <c r="BZ68" s="22">
        <v>0</v>
      </c>
      <c r="CA68" s="22">
        <v>0</v>
      </c>
      <c r="CB68" s="22">
        <v>0</v>
      </c>
      <c r="CC68" s="22">
        <v>2801315</v>
      </c>
      <c r="CD68" s="22">
        <v>111902</v>
      </c>
    </row>
    <row r="69" spans="1:82" x14ac:dyDescent="0.35">
      <c r="A69" s="22" t="s">
        <v>114</v>
      </c>
      <c r="B69" s="22" t="s">
        <v>167</v>
      </c>
      <c r="C69" s="22" t="s">
        <v>248</v>
      </c>
      <c r="D69" s="22" t="s">
        <v>249</v>
      </c>
      <c r="E69" s="22">
        <v>0</v>
      </c>
      <c r="F69" s="22">
        <v>0</v>
      </c>
      <c r="G69" s="22">
        <v>43641627</v>
      </c>
      <c r="H69" s="22">
        <v>0</v>
      </c>
      <c r="I69" s="22">
        <v>0</v>
      </c>
      <c r="J69" s="22">
        <v>4327792</v>
      </c>
      <c r="K69" s="22">
        <v>11341</v>
      </c>
      <c r="L69" s="22">
        <v>0</v>
      </c>
      <c r="M69" s="22">
        <v>492992</v>
      </c>
      <c r="N69" s="22">
        <v>0</v>
      </c>
      <c r="O69" s="22">
        <v>0</v>
      </c>
      <c r="P69" s="22">
        <v>8231076</v>
      </c>
      <c r="Q69" s="22">
        <v>0</v>
      </c>
      <c r="R69" s="22">
        <v>651281</v>
      </c>
      <c r="S69" s="22">
        <v>0</v>
      </c>
      <c r="T69" s="22">
        <v>0</v>
      </c>
      <c r="U69" s="22">
        <v>4156950</v>
      </c>
      <c r="V69" s="22">
        <v>1818811</v>
      </c>
      <c r="W69" s="22">
        <v>1732193</v>
      </c>
      <c r="X69" s="22">
        <v>0</v>
      </c>
      <c r="Y69" s="22">
        <v>160873</v>
      </c>
      <c r="Z69" s="22">
        <v>0</v>
      </c>
      <c r="AA69" s="22">
        <v>0</v>
      </c>
      <c r="AB69" s="22">
        <v>0</v>
      </c>
      <c r="AC69" s="22">
        <v>666167</v>
      </c>
      <c r="AD69" s="22">
        <v>693265</v>
      </c>
      <c r="AE69" s="22">
        <v>0</v>
      </c>
      <c r="AF69" s="22">
        <v>0</v>
      </c>
      <c r="AG69" s="22">
        <v>0</v>
      </c>
      <c r="AH69" s="22">
        <v>0</v>
      </c>
      <c r="AI69" s="22">
        <v>0</v>
      </c>
      <c r="AJ69" s="22">
        <v>3884492</v>
      </c>
      <c r="AK69" s="22">
        <v>0</v>
      </c>
      <c r="AL69" s="22">
        <v>0</v>
      </c>
      <c r="AM69" s="22">
        <v>0</v>
      </c>
      <c r="AN69" s="22">
        <v>0</v>
      </c>
      <c r="AO69" s="22">
        <v>0</v>
      </c>
      <c r="AP69" s="22">
        <v>0</v>
      </c>
      <c r="AQ69" s="22">
        <v>70468860</v>
      </c>
      <c r="AR69" s="22">
        <v>939420</v>
      </c>
      <c r="AS69" s="22">
        <v>8677851</v>
      </c>
      <c r="AT69" s="22">
        <v>479907</v>
      </c>
      <c r="AU69" s="22">
        <v>0</v>
      </c>
      <c r="AV69" s="22">
        <v>2845930</v>
      </c>
      <c r="AW69" s="22">
        <v>421179</v>
      </c>
      <c r="AX69" s="22">
        <v>0</v>
      </c>
      <c r="AY69" s="22">
        <v>1233297</v>
      </c>
      <c r="AZ69" s="22">
        <v>320772</v>
      </c>
      <c r="BA69" s="22">
        <v>0</v>
      </c>
      <c r="BB69" s="22">
        <v>21895876</v>
      </c>
      <c r="BC69" s="22">
        <v>2632930</v>
      </c>
      <c r="BD69" s="22">
        <v>1098180</v>
      </c>
      <c r="BE69" s="22">
        <v>0</v>
      </c>
      <c r="BF69" s="22">
        <v>28963827</v>
      </c>
      <c r="BG69" s="22">
        <v>2134596</v>
      </c>
      <c r="BH69" s="22">
        <v>2363131</v>
      </c>
      <c r="BI69" s="22">
        <v>2249758</v>
      </c>
      <c r="BJ69" s="22">
        <v>0</v>
      </c>
      <c r="BK69" s="22">
        <v>391972</v>
      </c>
      <c r="BL69" s="22">
        <v>0</v>
      </c>
      <c r="BM69" s="22">
        <v>42750</v>
      </c>
      <c r="BN69" s="22">
        <v>0</v>
      </c>
      <c r="BO69" s="22">
        <v>3163147</v>
      </c>
      <c r="BP69" s="22">
        <v>2340212</v>
      </c>
      <c r="BQ69" s="22">
        <v>0</v>
      </c>
      <c r="BR69" s="22">
        <v>0</v>
      </c>
      <c r="BS69" s="22">
        <v>0</v>
      </c>
      <c r="BT69" s="22">
        <v>17784</v>
      </c>
      <c r="BU69" s="22">
        <v>0</v>
      </c>
      <c r="BV69" s="22">
        <v>4555173</v>
      </c>
      <c r="BW69" s="22">
        <v>167076</v>
      </c>
      <c r="BX69" s="22">
        <v>0</v>
      </c>
      <c r="BY69" s="22">
        <v>240440</v>
      </c>
      <c r="BZ69" s="22">
        <v>0</v>
      </c>
      <c r="CA69" s="22">
        <v>0</v>
      </c>
      <c r="CB69" s="22">
        <v>0</v>
      </c>
      <c r="CC69" s="22">
        <v>87175208</v>
      </c>
      <c r="CD69" s="22">
        <v>-16706348</v>
      </c>
    </row>
    <row r="70" spans="1:82" x14ac:dyDescent="0.35">
      <c r="A70" s="22" t="s">
        <v>114</v>
      </c>
      <c r="B70" s="22" t="s">
        <v>167</v>
      </c>
      <c r="C70" s="22" t="s">
        <v>250</v>
      </c>
      <c r="D70" s="22" t="s">
        <v>251</v>
      </c>
      <c r="E70" s="22">
        <v>72764077</v>
      </c>
      <c r="F70" s="22">
        <v>0</v>
      </c>
      <c r="G70" s="22">
        <v>215041</v>
      </c>
      <c r="H70" s="22">
        <v>0</v>
      </c>
      <c r="I70" s="22">
        <v>0</v>
      </c>
      <c r="J70" s="22">
        <v>5952881</v>
      </c>
      <c r="K70" s="22">
        <v>361168</v>
      </c>
      <c r="L70" s="22">
        <v>0</v>
      </c>
      <c r="M70" s="22">
        <v>3579613</v>
      </c>
      <c r="N70" s="22">
        <v>0</v>
      </c>
      <c r="O70" s="22">
        <v>342697</v>
      </c>
      <c r="P70" s="22">
        <v>32793403</v>
      </c>
      <c r="Q70" s="22">
        <v>0</v>
      </c>
      <c r="R70" s="22">
        <v>0</v>
      </c>
      <c r="S70" s="22">
        <v>754893</v>
      </c>
      <c r="T70" s="22">
        <v>0</v>
      </c>
      <c r="U70" s="22">
        <v>5047668</v>
      </c>
      <c r="V70" s="22">
        <v>4772698</v>
      </c>
      <c r="W70" s="22">
        <v>933506</v>
      </c>
      <c r="X70" s="22">
        <v>0</v>
      </c>
      <c r="Y70" s="22">
        <v>854131</v>
      </c>
      <c r="Z70" s="22">
        <v>0</v>
      </c>
      <c r="AA70" s="22">
        <v>1128190</v>
      </c>
      <c r="AB70" s="22">
        <v>0</v>
      </c>
      <c r="AC70" s="22">
        <v>1573298</v>
      </c>
      <c r="AD70" s="22">
        <v>205352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2468631</v>
      </c>
      <c r="AK70" s="22">
        <v>0</v>
      </c>
      <c r="AL70" s="22">
        <v>0</v>
      </c>
      <c r="AM70" s="22">
        <v>600919</v>
      </c>
      <c r="AN70" s="22">
        <v>0</v>
      </c>
      <c r="AO70" s="22">
        <v>0</v>
      </c>
      <c r="AP70" s="22">
        <v>3431299</v>
      </c>
      <c r="AQ70" s="22">
        <v>137779465</v>
      </c>
      <c r="AR70" s="22">
        <v>936398</v>
      </c>
      <c r="AS70" s="22">
        <v>20457318</v>
      </c>
      <c r="AT70" s="22">
        <v>0</v>
      </c>
      <c r="AU70" s="22">
        <v>0</v>
      </c>
      <c r="AV70" s="22">
        <v>15607361</v>
      </c>
      <c r="AW70" s="22">
        <v>513183</v>
      </c>
      <c r="AX70" s="22">
        <v>269920</v>
      </c>
      <c r="AY70" s="22">
        <v>6964963</v>
      </c>
      <c r="AZ70" s="22">
        <v>0</v>
      </c>
      <c r="BA70" s="22">
        <v>-302676</v>
      </c>
      <c r="BB70" s="22">
        <v>42907851</v>
      </c>
      <c r="BC70" s="22">
        <v>0</v>
      </c>
      <c r="BD70" s="22">
        <v>0</v>
      </c>
      <c r="BE70" s="22">
        <v>845932</v>
      </c>
      <c r="BF70" s="22">
        <v>0</v>
      </c>
      <c r="BG70" s="22">
        <v>3992543</v>
      </c>
      <c r="BH70" s="22">
        <v>7330741</v>
      </c>
      <c r="BI70" s="22">
        <v>2487532</v>
      </c>
      <c r="BJ70" s="22">
        <v>0</v>
      </c>
      <c r="BK70" s="22">
        <v>1070478</v>
      </c>
      <c r="BL70" s="22">
        <v>0</v>
      </c>
      <c r="BM70" s="22">
        <v>1431421</v>
      </c>
      <c r="BN70" s="22">
        <v>0</v>
      </c>
      <c r="BO70" s="22">
        <v>3520905</v>
      </c>
      <c r="BP70" s="22">
        <v>418021</v>
      </c>
      <c r="BQ70" s="22">
        <v>0</v>
      </c>
      <c r="BR70" s="22">
        <v>0</v>
      </c>
      <c r="BS70" s="22">
        <v>0</v>
      </c>
      <c r="BT70" s="22">
        <v>0</v>
      </c>
      <c r="BU70" s="22">
        <v>18955</v>
      </c>
      <c r="BV70" s="22">
        <v>7610650</v>
      </c>
      <c r="BW70" s="22">
        <v>0</v>
      </c>
      <c r="BX70" s="22">
        <v>0</v>
      </c>
      <c r="BY70" s="22">
        <v>2433918</v>
      </c>
      <c r="BZ70" s="22">
        <v>0</v>
      </c>
      <c r="CA70" s="22">
        <v>0</v>
      </c>
      <c r="CB70" s="22">
        <v>0</v>
      </c>
      <c r="CC70" s="22">
        <v>118515414</v>
      </c>
      <c r="CD70" s="22">
        <v>19264051</v>
      </c>
    </row>
    <row r="71" spans="1:82" x14ac:dyDescent="0.35">
      <c r="A71" s="22" t="s">
        <v>114</v>
      </c>
      <c r="B71" s="22" t="s">
        <v>167</v>
      </c>
      <c r="C71" s="22" t="s">
        <v>252</v>
      </c>
      <c r="D71" s="22" t="s">
        <v>253</v>
      </c>
      <c r="E71" s="22">
        <v>33532448</v>
      </c>
      <c r="F71" s="22">
        <v>0</v>
      </c>
      <c r="G71" s="22">
        <v>487283</v>
      </c>
      <c r="H71" s="22">
        <v>0</v>
      </c>
      <c r="I71" s="22">
        <v>39557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>
        <v>2952520</v>
      </c>
      <c r="Q71" s="22">
        <v>0</v>
      </c>
      <c r="R71" s="22">
        <v>0</v>
      </c>
      <c r="S71" s="22">
        <v>0</v>
      </c>
      <c r="T71" s="22">
        <v>0</v>
      </c>
      <c r="U71" s="22">
        <v>0</v>
      </c>
      <c r="V71" s="22">
        <v>2218114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0</v>
      </c>
      <c r="AD71" s="22">
        <v>160471</v>
      </c>
      <c r="AE71" s="22">
        <v>0</v>
      </c>
      <c r="AF71" s="22">
        <v>0</v>
      </c>
      <c r="AG71" s="22">
        <v>0</v>
      </c>
      <c r="AH71" s="22">
        <v>0</v>
      </c>
      <c r="AI71" s="22">
        <v>0</v>
      </c>
      <c r="AJ71" s="22">
        <v>175538</v>
      </c>
      <c r="AK71" s="22">
        <v>0</v>
      </c>
      <c r="AL71" s="22">
        <v>0</v>
      </c>
      <c r="AM71" s="22">
        <v>0</v>
      </c>
      <c r="AN71" s="22">
        <v>0</v>
      </c>
      <c r="AO71" s="22">
        <v>0</v>
      </c>
      <c r="AP71" s="22">
        <v>0</v>
      </c>
      <c r="AQ71" s="22">
        <v>39565931</v>
      </c>
      <c r="AR71" s="22">
        <v>3059968</v>
      </c>
      <c r="AS71" s="22">
        <v>4694280</v>
      </c>
      <c r="AT71" s="22">
        <v>0</v>
      </c>
      <c r="AU71" s="22">
        <v>0</v>
      </c>
      <c r="AV71" s="22">
        <v>1159200</v>
      </c>
      <c r="AW71" s="22">
        <v>42871</v>
      </c>
      <c r="AX71" s="22">
        <v>0</v>
      </c>
      <c r="AY71" s="22">
        <v>439616</v>
      </c>
      <c r="AZ71" s="22">
        <v>0</v>
      </c>
      <c r="BA71" s="22">
        <v>0</v>
      </c>
      <c r="BB71" s="22">
        <v>12822280</v>
      </c>
      <c r="BC71" s="22">
        <v>0</v>
      </c>
      <c r="BD71" s="22">
        <v>0</v>
      </c>
      <c r="BE71" s="22">
        <v>0</v>
      </c>
      <c r="BF71" s="22">
        <v>990088</v>
      </c>
      <c r="BG71" s="22">
        <v>0</v>
      </c>
      <c r="BH71" s="22">
        <v>1998148</v>
      </c>
      <c r="BI71" s="22">
        <v>986495</v>
      </c>
      <c r="BJ71" s="22">
        <v>0</v>
      </c>
      <c r="BK71" s="22">
        <v>0</v>
      </c>
      <c r="BL71" s="22">
        <v>0</v>
      </c>
      <c r="BM71" s="22">
        <v>0</v>
      </c>
      <c r="BN71" s="22">
        <v>0</v>
      </c>
      <c r="BO71" s="22">
        <v>0</v>
      </c>
      <c r="BP71" s="22">
        <v>1703138</v>
      </c>
      <c r="BQ71" s="22">
        <v>0</v>
      </c>
      <c r="BR71" s="22">
        <v>0</v>
      </c>
      <c r="BS71" s="22">
        <v>0</v>
      </c>
      <c r="BT71" s="22">
        <v>0</v>
      </c>
      <c r="BU71" s="22">
        <v>0</v>
      </c>
      <c r="BV71" s="22">
        <v>213458</v>
      </c>
      <c r="BW71" s="22">
        <v>124173</v>
      </c>
      <c r="BX71" s="22">
        <v>0</v>
      </c>
      <c r="BY71" s="22">
        <v>133422</v>
      </c>
      <c r="BZ71" s="22">
        <v>0</v>
      </c>
      <c r="CA71" s="22">
        <v>0</v>
      </c>
      <c r="CB71" s="22">
        <v>0</v>
      </c>
      <c r="CC71" s="22">
        <v>28367137</v>
      </c>
      <c r="CD71" s="22">
        <v>11198794</v>
      </c>
    </row>
    <row r="72" spans="1:82" x14ac:dyDescent="0.35">
      <c r="A72" s="22" t="s">
        <v>114</v>
      </c>
      <c r="B72" s="22" t="s">
        <v>167</v>
      </c>
      <c r="C72" s="22" t="s">
        <v>254</v>
      </c>
      <c r="D72" s="22" t="s">
        <v>255</v>
      </c>
      <c r="E72" s="22">
        <v>11993009</v>
      </c>
      <c r="F72" s="22">
        <v>2610</v>
      </c>
      <c r="G72" s="22">
        <v>275721</v>
      </c>
      <c r="H72" s="22">
        <v>0</v>
      </c>
      <c r="I72" s="22">
        <v>0</v>
      </c>
      <c r="J72" s="22">
        <v>183789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>
        <v>1230631</v>
      </c>
      <c r="Q72" s="22">
        <v>0</v>
      </c>
      <c r="R72" s="22">
        <v>0</v>
      </c>
      <c r="S72" s="22">
        <v>0</v>
      </c>
      <c r="T72" s="22">
        <v>0</v>
      </c>
      <c r="U72" s="22">
        <v>228104</v>
      </c>
      <c r="V72" s="22">
        <v>0</v>
      </c>
      <c r="W72" s="22">
        <v>41290</v>
      </c>
      <c r="X72" s="22">
        <v>0</v>
      </c>
      <c r="Y72" s="22">
        <v>93308</v>
      </c>
      <c r="Z72" s="22">
        <v>0</v>
      </c>
      <c r="AA72" s="22">
        <v>0</v>
      </c>
      <c r="AB72" s="22">
        <v>114476</v>
      </c>
      <c r="AC72" s="22">
        <v>105156</v>
      </c>
      <c r="AD72" s="22">
        <v>125493</v>
      </c>
      <c r="AE72" s="22">
        <v>0</v>
      </c>
      <c r="AF72" s="22">
        <v>0</v>
      </c>
      <c r="AG72" s="22">
        <v>0</v>
      </c>
      <c r="AH72" s="22">
        <v>81239</v>
      </c>
      <c r="AI72" s="22">
        <v>0</v>
      </c>
      <c r="AJ72" s="22">
        <v>158233</v>
      </c>
      <c r="AK72" s="22">
        <v>0</v>
      </c>
      <c r="AL72" s="22">
        <v>0</v>
      </c>
      <c r="AM72" s="22">
        <v>0</v>
      </c>
      <c r="AN72" s="22">
        <v>2746964</v>
      </c>
      <c r="AO72" s="22">
        <v>0</v>
      </c>
      <c r="AP72" s="22">
        <v>0</v>
      </c>
      <c r="AQ72" s="22">
        <v>17380023</v>
      </c>
      <c r="AR72" s="22">
        <v>456662</v>
      </c>
      <c r="AS72" s="22">
        <v>2182528</v>
      </c>
      <c r="AT72" s="22">
        <v>125847</v>
      </c>
      <c r="AU72" s="22">
        <v>63702</v>
      </c>
      <c r="AV72" s="22">
        <v>672661</v>
      </c>
      <c r="AW72" s="22">
        <v>22694</v>
      </c>
      <c r="AX72" s="22">
        <v>0</v>
      </c>
      <c r="AY72" s="22">
        <v>134160</v>
      </c>
      <c r="AZ72" s="22">
        <v>0</v>
      </c>
      <c r="BA72" s="22">
        <v>0</v>
      </c>
      <c r="BB72" s="22">
        <v>7058839</v>
      </c>
      <c r="BC72" s="22">
        <v>0</v>
      </c>
      <c r="BD72" s="22">
        <v>0</v>
      </c>
      <c r="BE72" s="22">
        <v>0</v>
      </c>
      <c r="BF72" s="22">
        <v>0</v>
      </c>
      <c r="BG72" s="22">
        <v>535539</v>
      </c>
      <c r="BH72" s="22">
        <v>39121</v>
      </c>
      <c r="BI72" s="22">
        <v>469034</v>
      </c>
      <c r="BJ72" s="22">
        <v>0</v>
      </c>
      <c r="BK72" s="22">
        <v>112258</v>
      </c>
      <c r="BL72" s="22">
        <v>0</v>
      </c>
      <c r="BM72" s="22">
        <v>0</v>
      </c>
      <c r="BN72" s="22">
        <v>114048</v>
      </c>
      <c r="BO72" s="22">
        <v>349090</v>
      </c>
      <c r="BP72" s="22">
        <v>655000</v>
      </c>
      <c r="BQ72" s="22">
        <v>0</v>
      </c>
      <c r="BR72" s="22">
        <v>0</v>
      </c>
      <c r="BS72" s="22">
        <v>0</v>
      </c>
      <c r="BT72" s="22">
        <v>268059</v>
      </c>
      <c r="BU72" s="22">
        <v>0</v>
      </c>
      <c r="BV72" s="22">
        <v>341733</v>
      </c>
      <c r="BW72" s="22">
        <v>49625</v>
      </c>
      <c r="BX72" s="22">
        <v>0</v>
      </c>
      <c r="BY72" s="22">
        <v>0</v>
      </c>
      <c r="BZ72" s="22">
        <v>2730596</v>
      </c>
      <c r="CA72" s="22">
        <v>0</v>
      </c>
      <c r="CB72" s="22">
        <v>0</v>
      </c>
      <c r="CC72" s="22">
        <v>16381196</v>
      </c>
      <c r="CD72" s="22">
        <v>998827</v>
      </c>
    </row>
    <row r="73" spans="1:82" x14ac:dyDescent="0.35">
      <c r="A73" s="22" t="s">
        <v>114</v>
      </c>
      <c r="B73" s="22" t="s">
        <v>167</v>
      </c>
      <c r="C73" s="22" t="s">
        <v>256</v>
      </c>
      <c r="D73" s="22" t="s">
        <v>257</v>
      </c>
      <c r="E73" s="22">
        <v>7177831</v>
      </c>
      <c r="F73" s="22">
        <v>0</v>
      </c>
      <c r="G73" s="22">
        <v>974444</v>
      </c>
      <c r="H73" s="22">
        <v>0</v>
      </c>
      <c r="I73" s="22">
        <v>0</v>
      </c>
      <c r="J73" s="22">
        <v>300391</v>
      </c>
      <c r="K73" s="22">
        <v>1273771</v>
      </c>
      <c r="L73" s="22">
        <v>0</v>
      </c>
      <c r="M73" s="22">
        <v>0</v>
      </c>
      <c r="N73" s="22">
        <v>0</v>
      </c>
      <c r="O73" s="22">
        <v>0</v>
      </c>
      <c r="P73" s="22">
        <v>1745394</v>
      </c>
      <c r="Q73" s="22">
        <v>567456</v>
      </c>
      <c r="R73" s="22">
        <v>0</v>
      </c>
      <c r="S73" s="22">
        <v>0</v>
      </c>
      <c r="T73" s="22">
        <v>0</v>
      </c>
      <c r="U73" s="22">
        <v>73574</v>
      </c>
      <c r="V73" s="22">
        <v>6697</v>
      </c>
      <c r="W73" s="22">
        <v>0</v>
      </c>
      <c r="X73" s="22">
        <v>0</v>
      </c>
      <c r="Y73" s="22">
        <v>0</v>
      </c>
      <c r="Z73" s="22">
        <v>0</v>
      </c>
      <c r="AA73" s="22">
        <v>0</v>
      </c>
      <c r="AB73" s="22">
        <v>91257</v>
      </c>
      <c r="AC73" s="22">
        <v>0</v>
      </c>
      <c r="AD73" s="22">
        <v>326761</v>
      </c>
      <c r="AE73" s="22">
        <v>0</v>
      </c>
      <c r="AF73" s="22">
        <v>0</v>
      </c>
      <c r="AG73" s="22">
        <v>0</v>
      </c>
      <c r="AH73" s="22">
        <v>0</v>
      </c>
      <c r="AI73" s="22">
        <v>0</v>
      </c>
      <c r="AJ73" s="22">
        <v>325770</v>
      </c>
      <c r="AK73" s="22">
        <v>12140</v>
      </c>
      <c r="AL73" s="22">
        <v>0</v>
      </c>
      <c r="AM73" s="22">
        <v>0</v>
      </c>
      <c r="AN73" s="22">
        <v>0</v>
      </c>
      <c r="AO73" s="22">
        <v>0</v>
      </c>
      <c r="AP73" s="22">
        <v>0</v>
      </c>
      <c r="AQ73" s="22">
        <v>12875486</v>
      </c>
      <c r="AR73" s="22">
        <v>210118</v>
      </c>
      <c r="AS73" s="22">
        <v>4992955</v>
      </c>
      <c r="AT73" s="22">
        <v>0</v>
      </c>
      <c r="AU73" s="22">
        <v>0</v>
      </c>
      <c r="AV73" s="22">
        <v>624969</v>
      </c>
      <c r="AW73" s="22">
        <v>923831</v>
      </c>
      <c r="AX73" s="22">
        <v>0</v>
      </c>
      <c r="AY73" s="22">
        <v>0</v>
      </c>
      <c r="AZ73" s="22">
        <v>0</v>
      </c>
      <c r="BA73" s="22">
        <v>0</v>
      </c>
      <c r="BB73" s="22">
        <v>7321219</v>
      </c>
      <c r="BC73" s="22">
        <v>90507</v>
      </c>
      <c r="BD73" s="22">
        <v>205406</v>
      </c>
      <c r="BE73" s="22">
        <v>0</v>
      </c>
      <c r="BF73" s="22">
        <v>0</v>
      </c>
      <c r="BG73" s="22">
        <v>104224</v>
      </c>
      <c r="BH73" s="22">
        <v>67614</v>
      </c>
      <c r="BI73" s="22">
        <v>69949</v>
      </c>
      <c r="BJ73" s="22">
        <v>0</v>
      </c>
      <c r="BK73" s="22">
        <v>28119</v>
      </c>
      <c r="BL73" s="22">
        <v>0</v>
      </c>
      <c r="BM73" s="22">
        <v>0</v>
      </c>
      <c r="BN73" s="22">
        <v>96547</v>
      </c>
      <c r="BO73" s="22">
        <v>0</v>
      </c>
      <c r="BP73" s="22">
        <v>610610</v>
      </c>
      <c r="BQ73" s="22">
        <v>0</v>
      </c>
      <c r="BR73" s="22">
        <v>0</v>
      </c>
      <c r="BS73" s="22">
        <v>0</v>
      </c>
      <c r="BT73" s="22">
        <v>0</v>
      </c>
      <c r="BU73" s="22">
        <v>0</v>
      </c>
      <c r="BV73" s="22">
        <v>545408</v>
      </c>
      <c r="BW73" s="22">
        <v>31363</v>
      </c>
      <c r="BX73" s="22">
        <v>0</v>
      </c>
      <c r="BY73" s="22">
        <v>0</v>
      </c>
      <c r="BZ73" s="22">
        <v>0</v>
      </c>
      <c r="CA73" s="22">
        <v>0</v>
      </c>
      <c r="CB73" s="22">
        <v>0</v>
      </c>
      <c r="CC73" s="22">
        <v>15922839</v>
      </c>
      <c r="CD73" s="22">
        <v>-3047353</v>
      </c>
    </row>
    <row r="74" spans="1:82" x14ac:dyDescent="0.35">
      <c r="A74" s="22" t="s">
        <v>114</v>
      </c>
      <c r="B74" s="22" t="s">
        <v>167</v>
      </c>
      <c r="C74" s="22" t="s">
        <v>258</v>
      </c>
      <c r="D74" s="22" t="s">
        <v>259</v>
      </c>
      <c r="E74" s="22">
        <v>3256757</v>
      </c>
      <c r="F74" s="22">
        <v>461</v>
      </c>
      <c r="G74" s="22">
        <v>309659</v>
      </c>
      <c r="H74" s="22">
        <v>0</v>
      </c>
      <c r="I74" s="22">
        <v>0</v>
      </c>
      <c r="J74" s="22">
        <v>0</v>
      </c>
      <c r="K74" s="22">
        <v>281803</v>
      </c>
      <c r="L74" s="22">
        <v>0</v>
      </c>
      <c r="M74" s="22">
        <v>0</v>
      </c>
      <c r="N74" s="22">
        <v>0</v>
      </c>
      <c r="O74" s="22">
        <v>0</v>
      </c>
      <c r="P74" s="22">
        <v>504363</v>
      </c>
      <c r="Q74" s="22">
        <v>0</v>
      </c>
      <c r="R74" s="22">
        <v>36328</v>
      </c>
      <c r="S74" s="22">
        <v>0</v>
      </c>
      <c r="T74" s="22">
        <v>0</v>
      </c>
      <c r="U74" s="22">
        <v>0</v>
      </c>
      <c r="V74" s="22">
        <v>0</v>
      </c>
      <c r="W74" s="22">
        <v>67348</v>
      </c>
      <c r="X74" s="22">
        <v>0</v>
      </c>
      <c r="Y74" s="22">
        <v>221367</v>
      </c>
      <c r="Z74" s="22">
        <v>0</v>
      </c>
      <c r="AA74" s="22">
        <v>2280</v>
      </c>
      <c r="AB74" s="22">
        <v>0</v>
      </c>
      <c r="AC74" s="22">
        <v>8179</v>
      </c>
      <c r="AD74" s="22">
        <v>179090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49302</v>
      </c>
      <c r="AK74" s="22">
        <v>0</v>
      </c>
      <c r="AL74" s="22">
        <v>0</v>
      </c>
      <c r="AM74" s="22">
        <v>0</v>
      </c>
      <c r="AN74" s="22">
        <v>0</v>
      </c>
      <c r="AO74" s="22">
        <v>0</v>
      </c>
      <c r="AP74" s="22">
        <v>0</v>
      </c>
      <c r="AQ74" s="22">
        <v>4916937</v>
      </c>
      <c r="AR74" s="22">
        <v>136292</v>
      </c>
      <c r="AS74" s="22">
        <v>1019498</v>
      </c>
      <c r="AT74" s="22">
        <v>0</v>
      </c>
      <c r="AU74" s="22">
        <v>0</v>
      </c>
      <c r="AV74" s="22">
        <v>169931</v>
      </c>
      <c r="AW74" s="22">
        <v>19711</v>
      </c>
      <c r="AX74" s="22">
        <v>0</v>
      </c>
      <c r="AY74" s="22">
        <v>0</v>
      </c>
      <c r="AZ74" s="22">
        <v>0</v>
      </c>
      <c r="BA74" s="22">
        <v>0</v>
      </c>
      <c r="BB74" s="22">
        <v>3620923</v>
      </c>
      <c r="BC74" s="22">
        <v>0</v>
      </c>
      <c r="BD74" s="22">
        <v>0</v>
      </c>
      <c r="BE74" s="22">
        <v>0</v>
      </c>
      <c r="BF74" s="22">
        <v>0</v>
      </c>
      <c r="BG74" s="22">
        <v>16949</v>
      </c>
      <c r="BH74" s="22">
        <v>0</v>
      </c>
      <c r="BI74" s="22">
        <v>7556</v>
      </c>
      <c r="BJ74" s="22">
        <v>0</v>
      </c>
      <c r="BK74" s="22">
        <v>211747</v>
      </c>
      <c r="BL74" s="22">
        <v>0</v>
      </c>
      <c r="BM74" s="22">
        <v>10194</v>
      </c>
      <c r="BN74" s="22">
        <v>60863</v>
      </c>
      <c r="BO74" s="22">
        <v>33179</v>
      </c>
      <c r="BP74" s="22">
        <v>275416</v>
      </c>
      <c r="BQ74" s="22">
        <v>0</v>
      </c>
      <c r="BR74" s="22">
        <v>0</v>
      </c>
      <c r="BS74" s="22">
        <v>0</v>
      </c>
      <c r="BT74" s="22">
        <v>25843</v>
      </c>
      <c r="BU74" s="22">
        <v>0</v>
      </c>
      <c r="BV74" s="22">
        <v>74762</v>
      </c>
      <c r="BW74" s="22">
        <v>15867</v>
      </c>
      <c r="BX74" s="22">
        <v>0</v>
      </c>
      <c r="BY74" s="22">
        <v>0</v>
      </c>
      <c r="BZ74" s="22">
        <v>0</v>
      </c>
      <c r="CA74" s="22">
        <v>0</v>
      </c>
      <c r="CB74" s="22">
        <v>0</v>
      </c>
      <c r="CC74" s="22">
        <v>5698731</v>
      </c>
      <c r="CD74" s="22">
        <v>-781794</v>
      </c>
    </row>
    <row r="75" spans="1:82" x14ac:dyDescent="0.35">
      <c r="A75" s="22" t="s">
        <v>114</v>
      </c>
      <c r="B75" s="22" t="s">
        <v>167</v>
      </c>
      <c r="C75" s="22" t="s">
        <v>260</v>
      </c>
      <c r="D75" s="22" t="s">
        <v>261</v>
      </c>
      <c r="E75" s="22">
        <v>21983676</v>
      </c>
      <c r="F75" s="22">
        <v>0</v>
      </c>
      <c r="G75" s="22">
        <v>627849</v>
      </c>
      <c r="H75" s="22">
        <v>0</v>
      </c>
      <c r="I75" s="22">
        <v>0</v>
      </c>
      <c r="J75" s="22">
        <v>176151</v>
      </c>
      <c r="K75" s="22">
        <v>145383</v>
      </c>
      <c r="L75" s="22">
        <v>34286</v>
      </c>
      <c r="M75" s="22">
        <v>0</v>
      </c>
      <c r="N75" s="22">
        <v>2024</v>
      </c>
      <c r="O75" s="22">
        <v>0</v>
      </c>
      <c r="P75" s="22">
        <v>3809803</v>
      </c>
      <c r="Q75" s="22">
        <v>0</v>
      </c>
      <c r="R75" s="22">
        <v>0</v>
      </c>
      <c r="S75" s="22">
        <v>0</v>
      </c>
      <c r="T75" s="22">
        <v>0</v>
      </c>
      <c r="U75" s="22">
        <v>503703</v>
      </c>
      <c r="V75" s="22">
        <v>82305</v>
      </c>
      <c r="W75" s="22">
        <v>264027</v>
      </c>
      <c r="X75" s="22">
        <v>0</v>
      </c>
      <c r="Y75" s="22">
        <v>349282</v>
      </c>
      <c r="Z75" s="22">
        <v>0</v>
      </c>
      <c r="AA75" s="22">
        <v>0</v>
      </c>
      <c r="AB75" s="22">
        <v>0</v>
      </c>
      <c r="AC75" s="22">
        <v>116690</v>
      </c>
      <c r="AD75" s="22">
        <v>154199</v>
      </c>
      <c r="AE75" s="22">
        <v>0</v>
      </c>
      <c r="AF75" s="22">
        <v>0</v>
      </c>
      <c r="AG75" s="22">
        <v>0</v>
      </c>
      <c r="AH75" s="22">
        <v>0</v>
      </c>
      <c r="AI75" s="22">
        <v>0</v>
      </c>
      <c r="AJ75" s="22">
        <v>256470</v>
      </c>
      <c r="AK75" s="22">
        <v>78202</v>
      </c>
      <c r="AL75" s="22">
        <v>0</v>
      </c>
      <c r="AM75" s="22">
        <v>0</v>
      </c>
      <c r="AN75" s="22">
        <v>0</v>
      </c>
      <c r="AO75" s="22">
        <v>0</v>
      </c>
      <c r="AP75" s="22">
        <v>0</v>
      </c>
      <c r="AQ75" s="22">
        <v>28584050</v>
      </c>
      <c r="AR75" s="22">
        <v>495085</v>
      </c>
      <c r="AS75" s="22">
        <v>2799064</v>
      </c>
      <c r="AT75" s="22">
        <v>0</v>
      </c>
      <c r="AU75" s="22">
        <v>0</v>
      </c>
      <c r="AV75" s="22">
        <v>888879</v>
      </c>
      <c r="AW75" s="22">
        <v>286117</v>
      </c>
      <c r="AX75" s="22">
        <v>50556</v>
      </c>
      <c r="AY75" s="22">
        <v>0</v>
      </c>
      <c r="AZ75" s="22">
        <v>204500</v>
      </c>
      <c r="BA75" s="22">
        <v>0</v>
      </c>
      <c r="BB75" s="22">
        <v>17303114</v>
      </c>
      <c r="BC75" s="22">
        <v>0</v>
      </c>
      <c r="BD75" s="22">
        <v>0</v>
      </c>
      <c r="BE75" s="22">
        <v>0</v>
      </c>
      <c r="BF75" s="22">
        <v>0</v>
      </c>
      <c r="BG75" s="22">
        <v>808053</v>
      </c>
      <c r="BH75" s="22">
        <v>303074</v>
      </c>
      <c r="BI75" s="22">
        <v>1380074</v>
      </c>
      <c r="BJ75" s="22">
        <v>0</v>
      </c>
      <c r="BK75" s="22">
        <v>400427</v>
      </c>
      <c r="BL75" s="22">
        <v>0</v>
      </c>
      <c r="BM75" s="22">
        <v>0</v>
      </c>
      <c r="BN75" s="22">
        <v>0</v>
      </c>
      <c r="BO75" s="22">
        <v>226757</v>
      </c>
      <c r="BP75" s="22">
        <v>703298</v>
      </c>
      <c r="BQ75" s="22">
        <v>0</v>
      </c>
      <c r="BR75" s="22">
        <v>0</v>
      </c>
      <c r="BS75" s="22">
        <v>0</v>
      </c>
      <c r="BT75" s="22">
        <v>0</v>
      </c>
      <c r="BU75" s="22">
        <v>0</v>
      </c>
      <c r="BV75" s="22">
        <v>1503474</v>
      </c>
      <c r="BW75" s="22">
        <v>231966</v>
      </c>
      <c r="BX75" s="22">
        <v>0</v>
      </c>
      <c r="BY75" s="22">
        <v>0</v>
      </c>
      <c r="BZ75" s="22">
        <v>0</v>
      </c>
      <c r="CA75" s="22">
        <v>0</v>
      </c>
      <c r="CB75" s="22">
        <v>0</v>
      </c>
      <c r="CC75" s="22">
        <v>27584438</v>
      </c>
      <c r="CD75" s="22">
        <v>999612</v>
      </c>
    </row>
    <row r="76" spans="1:82" x14ac:dyDescent="0.35">
      <c r="A76" s="22" t="s">
        <v>114</v>
      </c>
      <c r="B76" s="22" t="s">
        <v>167</v>
      </c>
      <c r="C76" s="22" t="s">
        <v>262</v>
      </c>
      <c r="D76" s="22" t="s">
        <v>263</v>
      </c>
      <c r="E76" s="22">
        <v>10733612</v>
      </c>
      <c r="F76" s="22">
        <v>0</v>
      </c>
      <c r="G76" s="22">
        <v>1187652</v>
      </c>
      <c r="H76" s="22">
        <v>0</v>
      </c>
      <c r="I76" s="22">
        <v>0</v>
      </c>
      <c r="J76" s="22">
        <v>6402</v>
      </c>
      <c r="K76" s="22">
        <v>2466389</v>
      </c>
      <c r="L76" s="22">
        <v>0</v>
      </c>
      <c r="M76" s="22">
        <v>12107</v>
      </c>
      <c r="N76" s="22">
        <v>0</v>
      </c>
      <c r="O76" s="22">
        <v>0</v>
      </c>
      <c r="P76" s="22">
        <v>3914982</v>
      </c>
      <c r="Q76" s="22">
        <v>0</v>
      </c>
      <c r="R76" s="22">
        <v>0</v>
      </c>
      <c r="S76" s="22">
        <v>0</v>
      </c>
      <c r="T76" s="22">
        <v>0</v>
      </c>
      <c r="U76" s="22">
        <v>351881</v>
      </c>
      <c r="V76" s="22">
        <v>7261</v>
      </c>
      <c r="W76" s="22">
        <v>0</v>
      </c>
      <c r="X76" s="22">
        <v>0</v>
      </c>
      <c r="Y76" s="22">
        <v>112048</v>
      </c>
      <c r="Z76" s="22">
        <v>0</v>
      </c>
      <c r="AA76" s="22">
        <v>3800</v>
      </c>
      <c r="AB76" s="22">
        <v>0</v>
      </c>
      <c r="AC76" s="22">
        <v>0</v>
      </c>
      <c r="AD76" s="22">
        <v>176154</v>
      </c>
      <c r="AE76" s="22">
        <v>0</v>
      </c>
      <c r="AF76" s="22">
        <v>0</v>
      </c>
      <c r="AG76" s="22">
        <v>60309</v>
      </c>
      <c r="AH76" s="22">
        <v>0</v>
      </c>
      <c r="AI76" s="22">
        <v>0</v>
      </c>
      <c r="AJ76" s="22">
        <v>110279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0</v>
      </c>
      <c r="AQ76" s="22">
        <v>19142876</v>
      </c>
      <c r="AR76" s="22">
        <v>129339</v>
      </c>
      <c r="AS76" s="22">
        <v>4277370</v>
      </c>
      <c r="AT76" s="22">
        <v>0</v>
      </c>
      <c r="AU76" s="22">
        <v>0</v>
      </c>
      <c r="AV76" s="22">
        <v>288273</v>
      </c>
      <c r="AW76" s="22">
        <v>4262</v>
      </c>
      <c r="AX76" s="22">
        <v>0</v>
      </c>
      <c r="AY76" s="22">
        <v>768164</v>
      </c>
      <c r="AZ76" s="22">
        <v>0</v>
      </c>
      <c r="BA76" s="22">
        <v>0</v>
      </c>
      <c r="BB76" s="22">
        <v>6182020</v>
      </c>
      <c r="BC76" s="22">
        <v>0</v>
      </c>
      <c r="BD76" s="22">
        <v>0</v>
      </c>
      <c r="BE76" s="22">
        <v>0</v>
      </c>
      <c r="BF76" s="22">
        <v>0</v>
      </c>
      <c r="BG76" s="22">
        <v>733506</v>
      </c>
      <c r="BH76" s="22">
        <v>81016</v>
      </c>
      <c r="BI76" s="22">
        <v>194416</v>
      </c>
      <c r="BJ76" s="22">
        <v>0</v>
      </c>
      <c r="BK76" s="22">
        <v>160487</v>
      </c>
      <c r="BL76" s="22">
        <v>0</v>
      </c>
      <c r="BM76" s="22">
        <v>6698</v>
      </c>
      <c r="BN76" s="22">
        <v>0</v>
      </c>
      <c r="BO76" s="22">
        <v>3998</v>
      </c>
      <c r="BP76" s="22">
        <v>431483</v>
      </c>
      <c r="BQ76" s="22">
        <v>0</v>
      </c>
      <c r="BR76" s="22">
        <v>0</v>
      </c>
      <c r="BS76" s="22">
        <v>3037</v>
      </c>
      <c r="BT76" s="22">
        <v>0</v>
      </c>
      <c r="BU76" s="22">
        <v>0</v>
      </c>
      <c r="BV76" s="22">
        <v>389315</v>
      </c>
      <c r="BW76" s="22">
        <v>22190</v>
      </c>
      <c r="BX76" s="22">
        <v>0</v>
      </c>
      <c r="BY76" s="22">
        <v>0</v>
      </c>
      <c r="BZ76" s="22">
        <v>0</v>
      </c>
      <c r="CA76" s="22">
        <v>0</v>
      </c>
      <c r="CB76" s="22">
        <v>0</v>
      </c>
      <c r="CC76" s="22">
        <v>13675574</v>
      </c>
      <c r="CD76" s="22">
        <v>5467302</v>
      </c>
    </row>
    <row r="77" spans="1:82" x14ac:dyDescent="0.35">
      <c r="A77" s="22" t="s">
        <v>114</v>
      </c>
      <c r="B77" s="22" t="s">
        <v>167</v>
      </c>
      <c r="C77" s="22" t="s">
        <v>264</v>
      </c>
      <c r="D77" s="22" t="s">
        <v>265</v>
      </c>
      <c r="E77" s="22">
        <v>13532045</v>
      </c>
      <c r="F77" s="22">
        <v>0</v>
      </c>
      <c r="G77" s="22">
        <v>545661</v>
      </c>
      <c r="H77" s="22">
        <v>0</v>
      </c>
      <c r="I77" s="22">
        <v>0</v>
      </c>
      <c r="J77" s="22">
        <v>193663</v>
      </c>
      <c r="K77" s="22">
        <v>64091</v>
      </c>
      <c r="L77" s="22">
        <v>0</v>
      </c>
      <c r="M77" s="22">
        <v>55249</v>
      </c>
      <c r="N77" s="22">
        <v>0</v>
      </c>
      <c r="O77" s="22">
        <v>0</v>
      </c>
      <c r="P77" s="22">
        <v>4092092</v>
      </c>
      <c r="Q77" s="22">
        <v>0</v>
      </c>
      <c r="R77" s="22">
        <v>0</v>
      </c>
      <c r="S77" s="22">
        <v>0</v>
      </c>
      <c r="T77" s="22">
        <v>0</v>
      </c>
      <c r="U77" s="22">
        <v>548428</v>
      </c>
      <c r="V77" s="22">
        <v>123485</v>
      </c>
      <c r="W77" s="22">
        <v>0</v>
      </c>
      <c r="X77" s="22">
        <v>0</v>
      </c>
      <c r="Y77" s="22">
        <v>172715</v>
      </c>
      <c r="Z77" s="22">
        <v>0</v>
      </c>
      <c r="AA77" s="22">
        <v>0</v>
      </c>
      <c r="AB77" s="22">
        <v>0</v>
      </c>
      <c r="AC77" s="22">
        <v>0</v>
      </c>
      <c r="AD77" s="22">
        <v>217562</v>
      </c>
      <c r="AE77" s="22">
        <v>84862</v>
      </c>
      <c r="AF77" s="22">
        <v>0</v>
      </c>
      <c r="AG77" s="22">
        <v>0</v>
      </c>
      <c r="AH77" s="22">
        <v>0</v>
      </c>
      <c r="AI77" s="22">
        <v>0</v>
      </c>
      <c r="AJ77" s="22">
        <v>165885</v>
      </c>
      <c r="AK77" s="22">
        <v>103239</v>
      </c>
      <c r="AL77" s="22">
        <v>0</v>
      </c>
      <c r="AM77" s="22">
        <v>0</v>
      </c>
      <c r="AN77" s="22">
        <v>0</v>
      </c>
      <c r="AO77" s="22">
        <v>0</v>
      </c>
      <c r="AP77" s="22">
        <v>12381</v>
      </c>
      <c r="AQ77" s="22">
        <v>19911358</v>
      </c>
      <c r="AR77" s="22">
        <v>325317</v>
      </c>
      <c r="AS77" s="22">
        <v>2364006</v>
      </c>
      <c r="AT77" s="22">
        <v>0</v>
      </c>
      <c r="AU77" s="22">
        <v>0</v>
      </c>
      <c r="AV77" s="22">
        <v>708712</v>
      </c>
      <c r="AW77" s="22">
        <v>89104</v>
      </c>
      <c r="AX77" s="22">
        <v>0</v>
      </c>
      <c r="AY77" s="22">
        <v>578860</v>
      </c>
      <c r="AZ77" s="22">
        <v>0</v>
      </c>
      <c r="BA77" s="22">
        <v>0</v>
      </c>
      <c r="BB77" s="22">
        <v>9146572</v>
      </c>
      <c r="BC77" s="22">
        <v>4500</v>
      </c>
      <c r="BD77" s="22">
        <v>0</v>
      </c>
      <c r="BE77" s="22">
        <v>0</v>
      </c>
      <c r="BF77" s="22">
        <v>0</v>
      </c>
      <c r="BG77" s="22">
        <v>1060417</v>
      </c>
      <c r="BH77" s="22">
        <v>567819</v>
      </c>
      <c r="BI77" s="22">
        <v>429702</v>
      </c>
      <c r="BJ77" s="22">
        <v>0</v>
      </c>
      <c r="BK77" s="22">
        <v>237941</v>
      </c>
      <c r="BL77" s="22">
        <v>0</v>
      </c>
      <c r="BM77" s="22">
        <v>12000</v>
      </c>
      <c r="BN77" s="22">
        <v>0</v>
      </c>
      <c r="BO77" s="22">
        <v>0</v>
      </c>
      <c r="BP77" s="22">
        <v>586397</v>
      </c>
      <c r="BQ77" s="22">
        <v>572009</v>
      </c>
      <c r="BR77" s="22">
        <v>0</v>
      </c>
      <c r="BS77" s="22">
        <v>0</v>
      </c>
      <c r="BT77" s="22">
        <v>0</v>
      </c>
      <c r="BU77" s="22">
        <v>0</v>
      </c>
      <c r="BV77" s="22">
        <v>653231</v>
      </c>
      <c r="BW77" s="22">
        <v>233807</v>
      </c>
      <c r="BX77" s="22">
        <v>0</v>
      </c>
      <c r="BY77" s="22">
        <v>0</v>
      </c>
      <c r="BZ77" s="22">
        <v>0</v>
      </c>
      <c r="CA77" s="22">
        <v>0</v>
      </c>
      <c r="CB77" s="22">
        <v>1535960</v>
      </c>
      <c r="CC77" s="22">
        <v>19106354</v>
      </c>
      <c r="CD77" s="22">
        <v>805004</v>
      </c>
    </row>
    <row r="78" spans="1:82" x14ac:dyDescent="0.35">
      <c r="A78" s="22" t="s">
        <v>114</v>
      </c>
      <c r="B78" s="22" t="s">
        <v>167</v>
      </c>
      <c r="C78" s="22" t="s">
        <v>266</v>
      </c>
      <c r="D78" s="22" t="s">
        <v>267</v>
      </c>
      <c r="E78" s="22">
        <v>65264274</v>
      </c>
      <c r="F78" s="22">
        <v>3017</v>
      </c>
      <c r="G78" s="22">
        <v>5024413</v>
      </c>
      <c r="H78" s="22">
        <v>0</v>
      </c>
      <c r="I78" s="22">
        <v>0</v>
      </c>
      <c r="J78" s="22">
        <v>366853</v>
      </c>
      <c r="K78" s="22">
        <v>61356</v>
      </c>
      <c r="L78" s="22">
        <v>0</v>
      </c>
      <c r="M78" s="22">
        <v>440866</v>
      </c>
      <c r="N78" s="22">
        <v>0</v>
      </c>
      <c r="O78" s="22">
        <v>116819</v>
      </c>
      <c r="P78" s="22">
        <v>7940748</v>
      </c>
      <c r="Q78" s="22">
        <v>0</v>
      </c>
      <c r="R78" s="22">
        <v>842</v>
      </c>
      <c r="S78" s="22">
        <v>1065300</v>
      </c>
      <c r="T78" s="22">
        <v>0</v>
      </c>
      <c r="U78" s="22">
        <v>6210053</v>
      </c>
      <c r="V78" s="22">
        <v>4070727</v>
      </c>
      <c r="W78" s="22">
        <v>17952</v>
      </c>
      <c r="X78" s="22">
        <v>0</v>
      </c>
      <c r="Y78" s="22">
        <v>500169</v>
      </c>
      <c r="Z78" s="22">
        <v>0</v>
      </c>
      <c r="AA78" s="22">
        <v>0</v>
      </c>
      <c r="AB78" s="22">
        <v>0</v>
      </c>
      <c r="AC78" s="22">
        <v>579487</v>
      </c>
      <c r="AD78" s="22">
        <v>340465</v>
      </c>
      <c r="AE78" s="22">
        <v>0</v>
      </c>
      <c r="AF78" s="22">
        <v>0</v>
      </c>
      <c r="AG78" s="22">
        <v>0</v>
      </c>
      <c r="AH78" s="22">
        <v>0</v>
      </c>
      <c r="AI78" s="22">
        <v>0</v>
      </c>
      <c r="AJ78" s="22">
        <v>300071</v>
      </c>
      <c r="AK78" s="22">
        <v>0</v>
      </c>
      <c r="AL78" s="22">
        <v>0</v>
      </c>
      <c r="AM78" s="22">
        <v>0</v>
      </c>
      <c r="AN78" s="22">
        <v>0</v>
      </c>
      <c r="AO78" s="22">
        <v>0</v>
      </c>
      <c r="AP78" s="22">
        <v>0</v>
      </c>
      <c r="AQ78" s="22">
        <v>92303412</v>
      </c>
      <c r="AR78" s="22">
        <v>1307284</v>
      </c>
      <c r="AS78" s="22">
        <v>12294865</v>
      </c>
      <c r="AT78" s="22">
        <v>0</v>
      </c>
      <c r="AU78" s="22">
        <v>0</v>
      </c>
      <c r="AV78" s="22">
        <v>3013123</v>
      </c>
      <c r="AW78" s="22">
        <v>220257</v>
      </c>
      <c r="AX78" s="22">
        <v>0</v>
      </c>
      <c r="AY78" s="22">
        <v>2148757</v>
      </c>
      <c r="AZ78" s="22">
        <v>0</v>
      </c>
      <c r="BA78" s="22">
        <v>1438147</v>
      </c>
      <c r="BB78" s="22">
        <v>28618164</v>
      </c>
      <c r="BC78" s="22">
        <v>0</v>
      </c>
      <c r="BD78" s="22">
        <v>39977</v>
      </c>
      <c r="BE78" s="22">
        <v>31050</v>
      </c>
      <c r="BF78" s="22">
        <v>0</v>
      </c>
      <c r="BG78" s="22">
        <v>5050933</v>
      </c>
      <c r="BH78" s="22">
        <v>3506748</v>
      </c>
      <c r="BI78" s="22">
        <v>571986</v>
      </c>
      <c r="BJ78" s="22">
        <v>0</v>
      </c>
      <c r="BK78" s="22">
        <v>1101385</v>
      </c>
      <c r="BL78" s="22">
        <v>0</v>
      </c>
      <c r="BM78" s="22">
        <v>0</v>
      </c>
      <c r="BN78" s="22">
        <v>0</v>
      </c>
      <c r="BO78" s="22">
        <v>3483542</v>
      </c>
      <c r="BP78" s="22">
        <v>2684204</v>
      </c>
      <c r="BQ78" s="22">
        <v>0</v>
      </c>
      <c r="BR78" s="22">
        <v>0</v>
      </c>
      <c r="BS78" s="22">
        <v>0</v>
      </c>
      <c r="BT78" s="22">
        <v>0</v>
      </c>
      <c r="BU78" s="22">
        <v>0</v>
      </c>
      <c r="BV78" s="22">
        <v>2429999</v>
      </c>
      <c r="BW78" s="22">
        <v>0</v>
      </c>
      <c r="BX78" s="22">
        <v>0</v>
      </c>
      <c r="BY78" s="22">
        <v>0</v>
      </c>
      <c r="BZ78" s="22">
        <v>0</v>
      </c>
      <c r="CA78" s="22">
        <v>0</v>
      </c>
      <c r="CB78" s="22">
        <v>0</v>
      </c>
      <c r="CC78" s="22">
        <v>67940421</v>
      </c>
      <c r="CD78" s="22">
        <v>24362991</v>
      </c>
    </row>
    <row r="79" spans="1:82" x14ac:dyDescent="0.35">
      <c r="A79" s="22" t="s">
        <v>114</v>
      </c>
      <c r="B79" s="22" t="s">
        <v>167</v>
      </c>
      <c r="C79" s="22" t="s">
        <v>268</v>
      </c>
      <c r="D79" s="22" t="s">
        <v>269</v>
      </c>
      <c r="E79" s="22">
        <v>15313489</v>
      </c>
      <c r="F79" s="22">
        <v>0</v>
      </c>
      <c r="G79" s="22">
        <v>816568</v>
      </c>
      <c r="H79" s="22">
        <v>41805</v>
      </c>
      <c r="I79" s="22">
        <v>17427</v>
      </c>
      <c r="J79" s="22">
        <v>258457</v>
      </c>
      <c r="K79" s="22">
        <v>0</v>
      </c>
      <c r="L79" s="22">
        <v>0</v>
      </c>
      <c r="M79" s="22">
        <v>12000</v>
      </c>
      <c r="N79" s="22">
        <v>0</v>
      </c>
      <c r="O79" s="22">
        <v>0</v>
      </c>
      <c r="P79" s="22">
        <v>5776171</v>
      </c>
      <c r="Q79" s="22">
        <v>0</v>
      </c>
      <c r="R79" s="22">
        <v>0</v>
      </c>
      <c r="S79" s="22">
        <v>0</v>
      </c>
      <c r="T79" s="22">
        <v>0</v>
      </c>
      <c r="U79" s="22">
        <v>1141214</v>
      </c>
      <c r="V79" s="22">
        <v>0</v>
      </c>
      <c r="W79" s="22">
        <v>74047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61152</v>
      </c>
      <c r="AD79" s="22">
        <v>187645</v>
      </c>
      <c r="AE79" s="22">
        <v>0</v>
      </c>
      <c r="AF79" s="22">
        <v>0</v>
      </c>
      <c r="AG79" s="22">
        <v>1960140</v>
      </c>
      <c r="AH79" s="22">
        <v>5642</v>
      </c>
      <c r="AI79" s="22">
        <v>0</v>
      </c>
      <c r="AJ79" s="22">
        <v>335181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0</v>
      </c>
      <c r="AQ79" s="22">
        <v>26000938</v>
      </c>
      <c r="AR79" s="22">
        <v>253019</v>
      </c>
      <c r="AS79" s="22">
        <v>1332621</v>
      </c>
      <c r="AT79" s="22">
        <v>231059</v>
      </c>
      <c r="AU79" s="22">
        <v>145681</v>
      </c>
      <c r="AV79" s="22">
        <v>1156674</v>
      </c>
      <c r="AW79" s="22">
        <v>0</v>
      </c>
      <c r="AX79" s="22">
        <v>0</v>
      </c>
      <c r="AY79" s="22">
        <v>265826</v>
      </c>
      <c r="AZ79" s="22">
        <v>0</v>
      </c>
      <c r="BA79" s="22">
        <v>0</v>
      </c>
      <c r="BB79" s="22">
        <v>10085596</v>
      </c>
      <c r="BC79" s="22">
        <v>0</v>
      </c>
      <c r="BD79" s="22">
        <v>0</v>
      </c>
      <c r="BE79" s="22">
        <v>0</v>
      </c>
      <c r="BF79" s="22">
        <v>0</v>
      </c>
      <c r="BG79" s="22">
        <v>1714430</v>
      </c>
      <c r="BH79" s="22">
        <v>0</v>
      </c>
      <c r="BI79" s="22">
        <v>419278</v>
      </c>
      <c r="BJ79" s="22">
        <v>0</v>
      </c>
      <c r="BK79" s="22">
        <v>54586</v>
      </c>
      <c r="BL79" s="22">
        <v>0</v>
      </c>
      <c r="BM79" s="22">
        <v>0</v>
      </c>
      <c r="BN79" s="22">
        <v>29500</v>
      </c>
      <c r="BO79" s="22">
        <v>390308</v>
      </c>
      <c r="BP79" s="22">
        <v>1401284</v>
      </c>
      <c r="BQ79" s="22">
        <v>11021</v>
      </c>
      <c r="BR79" s="22">
        <v>0</v>
      </c>
      <c r="BS79" s="22">
        <v>656717</v>
      </c>
      <c r="BT79" s="22">
        <v>365357</v>
      </c>
      <c r="BU79" s="22">
        <v>0</v>
      </c>
      <c r="BV79" s="22">
        <v>1035404</v>
      </c>
      <c r="BW79" s="22">
        <v>157875</v>
      </c>
      <c r="BX79" s="22">
        <v>0</v>
      </c>
      <c r="BY79" s="22">
        <v>0</v>
      </c>
      <c r="BZ79" s="22">
        <v>0</v>
      </c>
      <c r="CA79" s="22">
        <v>0</v>
      </c>
      <c r="CB79" s="22">
        <v>1022897</v>
      </c>
      <c r="CC79" s="22">
        <v>20729133</v>
      </c>
      <c r="CD79" s="22">
        <v>5271805</v>
      </c>
    </row>
    <row r="80" spans="1:82" x14ac:dyDescent="0.35">
      <c r="A80" s="22" t="s">
        <v>114</v>
      </c>
      <c r="B80" s="22" t="s">
        <v>167</v>
      </c>
      <c r="C80" s="22" t="s">
        <v>270</v>
      </c>
      <c r="D80" s="22" t="s">
        <v>271</v>
      </c>
      <c r="E80" s="22">
        <v>12170019</v>
      </c>
      <c r="F80" s="22">
        <v>0</v>
      </c>
      <c r="G80" s="22">
        <v>689129</v>
      </c>
      <c r="H80" s="22">
        <v>0</v>
      </c>
      <c r="I80" s="22">
        <v>0</v>
      </c>
      <c r="J80" s="22">
        <v>240902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>
        <v>3051272</v>
      </c>
      <c r="Q80" s="22">
        <v>0</v>
      </c>
      <c r="R80" s="22">
        <v>0</v>
      </c>
      <c r="S80" s="22">
        <v>0</v>
      </c>
      <c r="T80" s="22">
        <v>0</v>
      </c>
      <c r="U80" s="22">
        <v>632509</v>
      </c>
      <c r="V80" s="22">
        <v>144033</v>
      </c>
      <c r="W80" s="22">
        <v>1017999</v>
      </c>
      <c r="X80" s="22">
        <v>0</v>
      </c>
      <c r="Y80" s="22">
        <v>265390</v>
      </c>
      <c r="Z80" s="22">
        <v>0</v>
      </c>
      <c r="AA80" s="22">
        <v>0</v>
      </c>
      <c r="AB80" s="22">
        <v>0</v>
      </c>
      <c r="AC80" s="22">
        <v>157898</v>
      </c>
      <c r="AD80" s="22">
        <v>124990</v>
      </c>
      <c r="AE80" s="22">
        <v>0</v>
      </c>
      <c r="AF80" s="22">
        <v>0</v>
      </c>
      <c r="AG80" s="22">
        <v>0</v>
      </c>
      <c r="AH80" s="22">
        <v>0</v>
      </c>
      <c r="AI80" s="22">
        <v>280200</v>
      </c>
      <c r="AJ80" s="22">
        <v>0</v>
      </c>
      <c r="AK80" s="22">
        <v>0</v>
      </c>
      <c r="AL80" s="22">
        <v>0</v>
      </c>
      <c r="AM80" s="22">
        <v>0</v>
      </c>
      <c r="AN80" s="22">
        <v>2843334</v>
      </c>
      <c r="AO80" s="22">
        <v>0</v>
      </c>
      <c r="AP80" s="22">
        <v>0</v>
      </c>
      <c r="AQ80" s="22">
        <v>21617675</v>
      </c>
      <c r="AR80" s="22">
        <v>0</v>
      </c>
      <c r="AS80" s="22">
        <v>4863037</v>
      </c>
      <c r="AT80" s="22">
        <v>0</v>
      </c>
      <c r="AU80" s="22">
        <v>0</v>
      </c>
      <c r="AV80" s="22">
        <v>436409</v>
      </c>
      <c r="AW80" s="22">
        <v>652864</v>
      </c>
      <c r="AX80" s="22">
        <v>0</v>
      </c>
      <c r="AY80" s="22">
        <v>0</v>
      </c>
      <c r="AZ80" s="22">
        <v>0</v>
      </c>
      <c r="BA80" s="22">
        <v>0</v>
      </c>
      <c r="BB80" s="22">
        <v>8571674</v>
      </c>
      <c r="BC80" s="22">
        <v>0</v>
      </c>
      <c r="BD80" s="22">
        <v>0</v>
      </c>
      <c r="BE80" s="22">
        <v>0</v>
      </c>
      <c r="BF80" s="22">
        <v>0</v>
      </c>
      <c r="BG80" s="22">
        <v>838966</v>
      </c>
      <c r="BH80" s="22">
        <v>373680</v>
      </c>
      <c r="BI80" s="22">
        <v>277010</v>
      </c>
      <c r="BJ80" s="22">
        <v>0</v>
      </c>
      <c r="BK80" s="22">
        <v>436797</v>
      </c>
      <c r="BL80" s="22">
        <v>0</v>
      </c>
      <c r="BM80" s="22">
        <v>0</v>
      </c>
      <c r="BN80" s="22">
        <v>0</v>
      </c>
      <c r="BO80" s="22">
        <v>895579</v>
      </c>
      <c r="BP80" s="22">
        <v>481910</v>
      </c>
      <c r="BQ80" s="22">
        <v>0</v>
      </c>
      <c r="BR80" s="22">
        <v>0</v>
      </c>
      <c r="BS80" s="22">
        <v>0</v>
      </c>
      <c r="BT80" s="22">
        <v>0</v>
      </c>
      <c r="BU80" s="22">
        <v>694236</v>
      </c>
      <c r="BV80" s="22">
        <v>0</v>
      </c>
      <c r="BW80" s="22">
        <v>0</v>
      </c>
      <c r="BX80" s="22">
        <v>0</v>
      </c>
      <c r="BY80" s="22">
        <v>0</v>
      </c>
      <c r="BZ80" s="22">
        <v>2166517</v>
      </c>
      <c r="CA80" s="22">
        <v>0</v>
      </c>
      <c r="CB80" s="22">
        <v>0</v>
      </c>
      <c r="CC80" s="22">
        <v>20688679</v>
      </c>
      <c r="CD80" s="22">
        <v>928996</v>
      </c>
    </row>
    <row r="81" spans="1:82" x14ac:dyDescent="0.35">
      <c r="A81" s="22" t="s">
        <v>114</v>
      </c>
      <c r="B81" s="22" t="s">
        <v>167</v>
      </c>
      <c r="C81" s="22" t="s">
        <v>272</v>
      </c>
      <c r="D81" s="22" t="s">
        <v>273</v>
      </c>
      <c r="E81" s="22">
        <v>8376408</v>
      </c>
      <c r="F81" s="22">
        <v>0</v>
      </c>
      <c r="G81" s="22">
        <v>253553</v>
      </c>
      <c r="H81" s="22">
        <v>0</v>
      </c>
      <c r="I81" s="22">
        <v>0</v>
      </c>
      <c r="J81" s="22">
        <v>52851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>
        <v>2581818</v>
      </c>
      <c r="Q81" s="22">
        <v>0</v>
      </c>
      <c r="R81" s="22">
        <v>0</v>
      </c>
      <c r="S81" s="22">
        <v>0</v>
      </c>
      <c r="T81" s="22">
        <v>0</v>
      </c>
      <c r="U81" s="22">
        <v>239775</v>
      </c>
      <c r="V81" s="22">
        <v>0</v>
      </c>
      <c r="W81" s="22">
        <v>154737</v>
      </c>
      <c r="X81" s="22">
        <v>0</v>
      </c>
      <c r="Y81" s="22">
        <v>96221</v>
      </c>
      <c r="Z81" s="22">
        <v>0</v>
      </c>
      <c r="AA81" s="22">
        <v>0</v>
      </c>
      <c r="AB81" s="22">
        <v>0</v>
      </c>
      <c r="AC81" s="22">
        <v>0</v>
      </c>
      <c r="AD81" s="22">
        <v>145366</v>
      </c>
      <c r="AE81" s="22">
        <v>43610</v>
      </c>
      <c r="AF81" s="22">
        <v>0</v>
      </c>
      <c r="AG81" s="22">
        <v>0</v>
      </c>
      <c r="AH81" s="22">
        <v>0</v>
      </c>
      <c r="AI81" s="22">
        <v>0</v>
      </c>
      <c r="AJ81" s="22">
        <v>120018</v>
      </c>
      <c r="AK81" s="22">
        <v>5852</v>
      </c>
      <c r="AL81" s="22">
        <v>0</v>
      </c>
      <c r="AM81" s="22">
        <v>0</v>
      </c>
      <c r="AN81" s="22">
        <v>2759037</v>
      </c>
      <c r="AO81" s="22">
        <v>0</v>
      </c>
      <c r="AP81" s="22">
        <v>0</v>
      </c>
      <c r="AQ81" s="22">
        <v>14829246</v>
      </c>
      <c r="AR81" s="22">
        <v>279030</v>
      </c>
      <c r="AS81" s="22">
        <v>2074917</v>
      </c>
      <c r="AT81" s="22">
        <v>0</v>
      </c>
      <c r="AU81" s="22">
        <v>0</v>
      </c>
      <c r="AV81" s="22">
        <v>458951</v>
      </c>
      <c r="AW81" s="22">
        <v>0</v>
      </c>
      <c r="AX81" s="22">
        <v>0</v>
      </c>
      <c r="AY81" s="22">
        <v>0</v>
      </c>
      <c r="AZ81" s="22">
        <v>0</v>
      </c>
      <c r="BA81" s="22">
        <v>0</v>
      </c>
      <c r="BB81" s="22">
        <v>10024158</v>
      </c>
      <c r="BC81" s="22">
        <v>0</v>
      </c>
      <c r="BD81" s="22">
        <v>0</v>
      </c>
      <c r="BE81" s="22">
        <v>0</v>
      </c>
      <c r="BF81" s="22">
        <v>0</v>
      </c>
      <c r="BG81" s="22">
        <v>428083</v>
      </c>
      <c r="BH81" s="22">
        <v>0</v>
      </c>
      <c r="BI81" s="22">
        <v>469862</v>
      </c>
      <c r="BJ81" s="22">
        <v>0</v>
      </c>
      <c r="BK81" s="22">
        <v>122776</v>
      </c>
      <c r="BL81" s="22">
        <v>0</v>
      </c>
      <c r="BM81" s="22">
        <v>0</v>
      </c>
      <c r="BN81" s="22">
        <v>0</v>
      </c>
      <c r="BO81" s="22">
        <v>0</v>
      </c>
      <c r="BP81" s="22">
        <v>504040</v>
      </c>
      <c r="BQ81" s="22">
        <v>63688</v>
      </c>
      <c r="BR81" s="22">
        <v>0</v>
      </c>
      <c r="BS81" s="22">
        <v>0</v>
      </c>
      <c r="BT81" s="22">
        <v>0</v>
      </c>
      <c r="BU81" s="22">
        <v>0</v>
      </c>
      <c r="BV81" s="22">
        <v>573085</v>
      </c>
      <c r="BW81" s="22">
        <v>43937</v>
      </c>
      <c r="BX81" s="22">
        <v>0</v>
      </c>
      <c r="BY81" s="22">
        <v>0</v>
      </c>
      <c r="BZ81" s="22">
        <v>2534565</v>
      </c>
      <c r="CA81" s="22">
        <v>0</v>
      </c>
      <c r="CB81" s="22">
        <v>0</v>
      </c>
      <c r="CC81" s="22">
        <v>17577092</v>
      </c>
      <c r="CD81" s="22">
        <v>-2747846</v>
      </c>
    </row>
    <row r="82" spans="1:82" x14ac:dyDescent="0.35">
      <c r="A82" s="22" t="s">
        <v>114</v>
      </c>
      <c r="B82" s="22" t="s">
        <v>167</v>
      </c>
      <c r="C82" s="22" t="s">
        <v>274</v>
      </c>
      <c r="D82" s="22" t="s">
        <v>275</v>
      </c>
      <c r="E82" s="22">
        <v>26434845</v>
      </c>
      <c r="F82" s="22">
        <v>0</v>
      </c>
      <c r="G82" s="22">
        <v>1314488</v>
      </c>
      <c r="H82" s="22">
        <v>0</v>
      </c>
      <c r="I82" s="22">
        <v>289145</v>
      </c>
      <c r="J82" s="22">
        <v>934027</v>
      </c>
      <c r="K82" s="22">
        <v>7619</v>
      </c>
      <c r="L82" s="22">
        <v>0</v>
      </c>
      <c r="M82" s="22">
        <v>100580</v>
      </c>
      <c r="N82" s="22">
        <v>0</v>
      </c>
      <c r="O82" s="22">
        <v>0</v>
      </c>
      <c r="P82" s="22">
        <v>6080617</v>
      </c>
      <c r="Q82" s="22">
        <v>0</v>
      </c>
      <c r="R82" s="22">
        <v>0</v>
      </c>
      <c r="S82" s="22">
        <v>0</v>
      </c>
      <c r="T82" s="22">
        <v>0</v>
      </c>
      <c r="U82" s="22">
        <v>125246</v>
      </c>
      <c r="V82" s="22">
        <v>325472</v>
      </c>
      <c r="W82" s="22">
        <v>596072</v>
      </c>
      <c r="X82" s="22">
        <v>0</v>
      </c>
      <c r="Y82" s="22">
        <v>232316</v>
      </c>
      <c r="Z82" s="22">
        <v>0</v>
      </c>
      <c r="AA82" s="22">
        <v>0</v>
      </c>
      <c r="AB82" s="22">
        <v>0</v>
      </c>
      <c r="AC82" s="22">
        <v>504792</v>
      </c>
      <c r="AD82" s="22">
        <v>252132</v>
      </c>
      <c r="AE82" s="22">
        <v>0</v>
      </c>
      <c r="AF82" s="22">
        <v>0</v>
      </c>
      <c r="AG82" s="22">
        <v>57263</v>
      </c>
      <c r="AH82" s="22">
        <v>0</v>
      </c>
      <c r="AI82" s="22">
        <v>0</v>
      </c>
      <c r="AJ82" s="22">
        <v>861510</v>
      </c>
      <c r="AK82" s="22">
        <v>127006</v>
      </c>
      <c r="AL82" s="22">
        <v>0</v>
      </c>
      <c r="AM82" s="22">
        <v>0</v>
      </c>
      <c r="AN82" s="22">
        <v>9840911</v>
      </c>
      <c r="AO82" s="22">
        <v>0</v>
      </c>
      <c r="AP82" s="22">
        <v>0</v>
      </c>
      <c r="AQ82" s="22">
        <v>48084041</v>
      </c>
      <c r="AR82" s="22">
        <v>567957</v>
      </c>
      <c r="AS82" s="22">
        <v>3603950</v>
      </c>
      <c r="AT82" s="22">
        <v>0</v>
      </c>
      <c r="AU82" s="22">
        <v>384550</v>
      </c>
      <c r="AV82" s="22">
        <v>713390</v>
      </c>
      <c r="AW82" s="22">
        <v>165635</v>
      </c>
      <c r="AX82" s="22">
        <v>0</v>
      </c>
      <c r="AY82" s="22">
        <v>116850</v>
      </c>
      <c r="AZ82" s="22">
        <v>0</v>
      </c>
      <c r="BA82" s="22">
        <v>0</v>
      </c>
      <c r="BB82" s="22">
        <v>28946991</v>
      </c>
      <c r="BC82" s="22">
        <v>0</v>
      </c>
      <c r="BD82" s="22">
        <v>0</v>
      </c>
      <c r="BE82" s="22">
        <v>0</v>
      </c>
      <c r="BF82" s="22">
        <v>0</v>
      </c>
      <c r="BG82" s="22">
        <v>645456</v>
      </c>
      <c r="BH82" s="22">
        <v>18140</v>
      </c>
      <c r="BI82" s="22">
        <v>632083</v>
      </c>
      <c r="BJ82" s="22">
        <v>0</v>
      </c>
      <c r="BK82" s="22">
        <v>268570</v>
      </c>
      <c r="BL82" s="22">
        <v>0</v>
      </c>
      <c r="BM82" s="22">
        <v>0</v>
      </c>
      <c r="BN82" s="22">
        <v>0</v>
      </c>
      <c r="BO82" s="22">
        <v>709720</v>
      </c>
      <c r="BP82" s="22">
        <v>1080496</v>
      </c>
      <c r="BQ82" s="22">
        <v>0</v>
      </c>
      <c r="BR82" s="22">
        <v>0</v>
      </c>
      <c r="BS82" s="22">
        <v>70480</v>
      </c>
      <c r="BT82" s="22">
        <v>0</v>
      </c>
      <c r="BU82" s="22">
        <v>0</v>
      </c>
      <c r="BV82" s="22">
        <v>704799</v>
      </c>
      <c r="BW82" s="22">
        <v>95973</v>
      </c>
      <c r="BX82" s="22">
        <v>0</v>
      </c>
      <c r="BY82" s="22">
        <v>0</v>
      </c>
      <c r="BZ82" s="22">
        <v>8121210</v>
      </c>
      <c r="CA82" s="22">
        <v>0</v>
      </c>
      <c r="CB82" s="22">
        <v>0</v>
      </c>
      <c r="CC82" s="22">
        <v>46846250</v>
      </c>
      <c r="CD82" s="22">
        <v>1237791</v>
      </c>
    </row>
    <row r="83" spans="1:82" x14ac:dyDescent="0.35">
      <c r="A83" s="22" t="s">
        <v>114</v>
      </c>
      <c r="B83" s="22" t="s">
        <v>167</v>
      </c>
      <c r="C83" s="22" t="s">
        <v>276</v>
      </c>
      <c r="D83" s="22" t="s">
        <v>277</v>
      </c>
      <c r="E83" s="22">
        <v>15373853</v>
      </c>
      <c r="F83" s="22">
        <v>0</v>
      </c>
      <c r="G83" s="22">
        <v>134587</v>
      </c>
      <c r="H83" s="22">
        <v>3441716</v>
      </c>
      <c r="I83" s="22">
        <v>206400</v>
      </c>
      <c r="J83" s="22">
        <v>361014</v>
      </c>
      <c r="K83" s="22">
        <v>11072</v>
      </c>
      <c r="L83" s="22">
        <v>96443</v>
      </c>
      <c r="M83" s="22">
        <v>127588</v>
      </c>
      <c r="N83" s="22">
        <v>1120</v>
      </c>
      <c r="O83" s="22">
        <v>9375</v>
      </c>
      <c r="P83" s="22">
        <v>1286674</v>
      </c>
      <c r="Q83" s="22">
        <v>0</v>
      </c>
      <c r="R83" s="22">
        <v>0</v>
      </c>
      <c r="S83" s="22">
        <v>174</v>
      </c>
      <c r="T83" s="22">
        <v>0</v>
      </c>
      <c r="U83" s="22">
        <v>1399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63632</v>
      </c>
      <c r="AC83" s="22">
        <v>117375</v>
      </c>
      <c r="AD83" s="22">
        <v>299238</v>
      </c>
      <c r="AE83" s="22">
        <v>2400</v>
      </c>
      <c r="AF83" s="22">
        <v>0</v>
      </c>
      <c r="AG83" s="22">
        <v>130278</v>
      </c>
      <c r="AH83" s="22">
        <v>0</v>
      </c>
      <c r="AI83" s="22">
        <v>0</v>
      </c>
      <c r="AJ83" s="22">
        <v>0</v>
      </c>
      <c r="AK83" s="22">
        <v>109000</v>
      </c>
      <c r="AL83" s="22">
        <v>0</v>
      </c>
      <c r="AM83" s="22">
        <v>0</v>
      </c>
      <c r="AN83" s="22">
        <v>0</v>
      </c>
      <c r="AO83" s="22">
        <v>0</v>
      </c>
      <c r="AP83" s="22">
        <v>0</v>
      </c>
      <c r="AQ83" s="22">
        <v>21773338</v>
      </c>
      <c r="AR83" s="22">
        <v>369215</v>
      </c>
      <c r="AS83" s="22">
        <v>1551800</v>
      </c>
      <c r="AT83" s="22">
        <v>160855</v>
      </c>
      <c r="AU83" s="22">
        <v>145978</v>
      </c>
      <c r="AV83" s="22">
        <v>1250992</v>
      </c>
      <c r="AW83" s="22">
        <v>84771</v>
      </c>
      <c r="AX83" s="22">
        <v>19071</v>
      </c>
      <c r="AY83" s="22">
        <v>263672</v>
      </c>
      <c r="AZ83" s="22">
        <v>91701</v>
      </c>
      <c r="BA83" s="22">
        <v>959568</v>
      </c>
      <c r="BB83" s="22">
        <v>8290371</v>
      </c>
      <c r="BC83" s="22">
        <v>0</v>
      </c>
      <c r="BD83" s="22">
        <v>0</v>
      </c>
      <c r="BE83" s="22">
        <v>7470</v>
      </c>
      <c r="BF83" s="22">
        <v>8000</v>
      </c>
      <c r="BG83" s="22">
        <v>168883</v>
      </c>
      <c r="BH83" s="22">
        <v>0</v>
      </c>
      <c r="BI83" s="22">
        <v>832093</v>
      </c>
      <c r="BJ83" s="22">
        <v>0</v>
      </c>
      <c r="BK83" s="22">
        <v>49514</v>
      </c>
      <c r="BL83" s="22">
        <v>2500</v>
      </c>
      <c r="BM83" s="22">
        <v>0</v>
      </c>
      <c r="BN83" s="22">
        <v>166625</v>
      </c>
      <c r="BO83" s="22">
        <v>528812</v>
      </c>
      <c r="BP83" s="22">
        <v>882491</v>
      </c>
      <c r="BQ83" s="22">
        <v>111281</v>
      </c>
      <c r="BR83" s="22">
        <v>0</v>
      </c>
      <c r="BS83" s="22">
        <v>67723</v>
      </c>
      <c r="BT83" s="22">
        <v>0</v>
      </c>
      <c r="BU83" s="22">
        <v>555058</v>
      </c>
      <c r="BV83" s="22">
        <v>0</v>
      </c>
      <c r="BW83" s="22">
        <v>322532</v>
      </c>
      <c r="BX83" s="22">
        <v>0</v>
      </c>
      <c r="BY83" s="22">
        <v>0</v>
      </c>
      <c r="BZ83" s="22">
        <v>0</v>
      </c>
      <c r="CA83" s="22">
        <v>0</v>
      </c>
      <c r="CB83" s="22">
        <v>77654</v>
      </c>
      <c r="CC83" s="22">
        <v>16968630</v>
      </c>
      <c r="CD83" s="22">
        <v>4804708</v>
      </c>
    </row>
    <row r="84" spans="1:82" x14ac:dyDescent="0.35">
      <c r="A84" s="22" t="s">
        <v>114</v>
      </c>
      <c r="B84" s="22" t="s">
        <v>167</v>
      </c>
      <c r="C84" s="22" t="s">
        <v>278</v>
      </c>
      <c r="D84" s="22" t="s">
        <v>279</v>
      </c>
      <c r="E84" s="22">
        <v>26377049</v>
      </c>
      <c r="F84" s="22">
        <v>998991</v>
      </c>
      <c r="G84" s="22">
        <v>458461</v>
      </c>
      <c r="H84" s="22">
        <v>0</v>
      </c>
      <c r="I84" s="22">
        <v>0</v>
      </c>
      <c r="J84" s="22">
        <v>203613</v>
      </c>
      <c r="K84" s="22">
        <v>53165</v>
      </c>
      <c r="L84" s="22">
        <v>0</v>
      </c>
      <c r="M84" s="22">
        <v>0</v>
      </c>
      <c r="N84" s="22">
        <v>0</v>
      </c>
      <c r="O84" s="22">
        <v>0</v>
      </c>
      <c r="P84" s="22">
        <v>8274170</v>
      </c>
      <c r="Q84" s="22">
        <v>0</v>
      </c>
      <c r="R84" s="22">
        <v>0</v>
      </c>
      <c r="S84" s="22">
        <v>0</v>
      </c>
      <c r="T84" s="22">
        <v>0</v>
      </c>
      <c r="U84" s="22">
        <v>45884</v>
      </c>
      <c r="V84" s="22">
        <v>22355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0</v>
      </c>
      <c r="AC84" s="22">
        <v>25182</v>
      </c>
      <c r="AD84" s="22">
        <v>275948</v>
      </c>
      <c r="AE84" s="22">
        <v>0</v>
      </c>
      <c r="AF84" s="22">
        <v>0</v>
      </c>
      <c r="AG84" s="22">
        <v>0</v>
      </c>
      <c r="AH84" s="22">
        <v>0</v>
      </c>
      <c r="AI84" s="22">
        <v>0</v>
      </c>
      <c r="AJ84" s="22">
        <v>415540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0</v>
      </c>
      <c r="AQ84" s="22">
        <v>37150358</v>
      </c>
      <c r="AR84" s="22">
        <v>395341</v>
      </c>
      <c r="AS84" s="22">
        <v>2153065</v>
      </c>
      <c r="AT84" s="22">
        <v>0</v>
      </c>
      <c r="AU84" s="22">
        <v>174681</v>
      </c>
      <c r="AV84" s="22">
        <v>840795</v>
      </c>
      <c r="AW84" s="22">
        <v>75797</v>
      </c>
      <c r="AX84" s="22">
        <v>28666</v>
      </c>
      <c r="AY84" s="22">
        <v>0</v>
      </c>
      <c r="AZ84" s="22">
        <v>128106</v>
      </c>
      <c r="BA84" s="22">
        <v>0</v>
      </c>
      <c r="BB84" s="22">
        <v>26132907</v>
      </c>
      <c r="BC84" s="22">
        <v>0</v>
      </c>
      <c r="BD84" s="22">
        <v>0</v>
      </c>
      <c r="BE84" s="22">
        <v>0</v>
      </c>
      <c r="BF84" s="22">
        <v>0</v>
      </c>
      <c r="BG84" s="22">
        <v>104785</v>
      </c>
      <c r="BH84" s="22">
        <v>41929</v>
      </c>
      <c r="BI84" s="22">
        <v>277675</v>
      </c>
      <c r="BJ84" s="22">
        <v>0</v>
      </c>
      <c r="BK84" s="22">
        <v>44429</v>
      </c>
      <c r="BL84" s="22">
        <v>0</v>
      </c>
      <c r="BM84" s="22">
        <v>10000</v>
      </c>
      <c r="BN84" s="22">
        <v>0</v>
      </c>
      <c r="BO84" s="22">
        <v>111778</v>
      </c>
      <c r="BP84" s="22">
        <v>1030400</v>
      </c>
      <c r="BQ84" s="22">
        <v>0</v>
      </c>
      <c r="BR84" s="22">
        <v>0</v>
      </c>
      <c r="BS84" s="22">
        <v>0</v>
      </c>
      <c r="BT84" s="22">
        <v>0</v>
      </c>
      <c r="BU84" s="22">
        <v>0</v>
      </c>
      <c r="BV84" s="22">
        <v>1433182</v>
      </c>
      <c r="BW84" s="22">
        <v>46850</v>
      </c>
      <c r="BX84" s="22">
        <v>0</v>
      </c>
      <c r="BY84" s="22">
        <v>0</v>
      </c>
      <c r="BZ84" s="22">
        <v>0</v>
      </c>
      <c r="CA84" s="22">
        <v>0</v>
      </c>
      <c r="CB84" s="22">
        <v>0</v>
      </c>
      <c r="CC84" s="22">
        <v>33030386</v>
      </c>
      <c r="CD84" s="22">
        <v>4119972</v>
      </c>
    </row>
    <row r="85" spans="1:82" x14ac:dyDescent="0.35">
      <c r="A85" s="22" t="s">
        <v>114</v>
      </c>
      <c r="B85" s="22" t="s">
        <v>167</v>
      </c>
      <c r="C85" s="22" t="s">
        <v>280</v>
      </c>
      <c r="D85" s="22" t="s">
        <v>281</v>
      </c>
      <c r="E85" s="22">
        <v>7100426</v>
      </c>
      <c r="F85" s="22">
        <v>0</v>
      </c>
      <c r="G85" s="22">
        <v>816445</v>
      </c>
      <c r="H85" s="22">
        <v>0</v>
      </c>
      <c r="I85" s="22">
        <v>0</v>
      </c>
      <c r="J85" s="22">
        <v>200</v>
      </c>
      <c r="K85" s="22">
        <v>0</v>
      </c>
      <c r="L85" s="22">
        <v>0</v>
      </c>
      <c r="M85" s="22">
        <v>27406</v>
      </c>
      <c r="N85" s="22">
        <v>0</v>
      </c>
      <c r="O85" s="22">
        <v>0</v>
      </c>
      <c r="P85" s="22">
        <v>2908643</v>
      </c>
      <c r="Q85" s="22">
        <v>0</v>
      </c>
      <c r="R85" s="22">
        <v>0</v>
      </c>
      <c r="S85" s="22">
        <v>0</v>
      </c>
      <c r="T85" s="22">
        <v>0</v>
      </c>
      <c r="U85" s="22">
        <v>76477</v>
      </c>
      <c r="V85" s="22">
        <v>0</v>
      </c>
      <c r="W85" s="22"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0</v>
      </c>
      <c r="AD85" s="22">
        <v>473217</v>
      </c>
      <c r="AE85" s="22">
        <v>0</v>
      </c>
      <c r="AF85" s="22">
        <v>0</v>
      </c>
      <c r="AG85" s="22">
        <v>0</v>
      </c>
      <c r="AH85" s="22">
        <v>0</v>
      </c>
      <c r="AI85" s="22">
        <v>0</v>
      </c>
      <c r="AJ85" s="22">
        <v>61215</v>
      </c>
      <c r="AK85" s="22">
        <v>0</v>
      </c>
      <c r="AL85" s="22">
        <v>0</v>
      </c>
      <c r="AM85" s="22">
        <v>0</v>
      </c>
      <c r="AN85" s="22">
        <v>0</v>
      </c>
      <c r="AO85" s="22">
        <v>0</v>
      </c>
      <c r="AP85" s="22">
        <v>0</v>
      </c>
      <c r="AQ85" s="22">
        <v>11464029</v>
      </c>
      <c r="AR85" s="22">
        <v>245774</v>
      </c>
      <c r="AS85" s="22">
        <v>1268617</v>
      </c>
      <c r="AT85" s="22">
        <v>0</v>
      </c>
      <c r="AU85" s="22">
        <v>88057</v>
      </c>
      <c r="AV85" s="22">
        <v>310059</v>
      </c>
      <c r="AW85" s="22">
        <v>0</v>
      </c>
      <c r="AX85" s="22">
        <v>0</v>
      </c>
      <c r="AY85" s="22">
        <v>187519</v>
      </c>
      <c r="AZ85" s="22">
        <v>0</v>
      </c>
      <c r="BA85" s="22">
        <v>0</v>
      </c>
      <c r="BB85" s="22">
        <v>7388668</v>
      </c>
      <c r="BC85" s="22">
        <v>0</v>
      </c>
      <c r="BD85" s="22">
        <v>0</v>
      </c>
      <c r="BE85" s="22">
        <v>0</v>
      </c>
      <c r="BF85" s="22">
        <v>0</v>
      </c>
      <c r="BG85" s="22">
        <v>190917</v>
      </c>
      <c r="BH85" s="22">
        <v>0</v>
      </c>
      <c r="BI85" s="22">
        <v>175639</v>
      </c>
      <c r="BJ85" s="22">
        <v>0</v>
      </c>
      <c r="BK85" s="22">
        <v>30037</v>
      </c>
      <c r="BL85" s="22">
        <v>0</v>
      </c>
      <c r="BM85" s="22">
        <v>0</v>
      </c>
      <c r="BN85" s="22">
        <v>0</v>
      </c>
      <c r="BO85" s="22">
        <v>28369</v>
      </c>
      <c r="BP85" s="22">
        <v>1462856</v>
      </c>
      <c r="BQ85" s="22">
        <v>0</v>
      </c>
      <c r="BR85" s="22">
        <v>0</v>
      </c>
      <c r="BS85" s="22">
        <v>0</v>
      </c>
      <c r="BT85" s="22">
        <v>0</v>
      </c>
      <c r="BU85" s="22">
        <v>0</v>
      </c>
      <c r="BV85" s="22">
        <v>325114</v>
      </c>
      <c r="BW85" s="22">
        <v>43180</v>
      </c>
      <c r="BX85" s="22">
        <v>0</v>
      </c>
      <c r="BY85" s="22">
        <v>0</v>
      </c>
      <c r="BZ85" s="22">
        <v>0</v>
      </c>
      <c r="CA85" s="22">
        <v>0</v>
      </c>
      <c r="CB85" s="22">
        <v>0</v>
      </c>
      <c r="CC85" s="22">
        <v>11744806</v>
      </c>
      <c r="CD85" s="22">
        <v>-280777</v>
      </c>
    </row>
    <row r="86" spans="1:82" x14ac:dyDescent="0.35">
      <c r="A86" s="22" t="s">
        <v>114</v>
      </c>
      <c r="B86" s="22" t="s">
        <v>167</v>
      </c>
      <c r="C86" s="22" t="s">
        <v>282</v>
      </c>
      <c r="D86" s="22" t="s">
        <v>283</v>
      </c>
      <c r="E86" s="22">
        <v>11285546</v>
      </c>
      <c r="F86" s="22">
        <v>0</v>
      </c>
      <c r="G86" s="22">
        <v>1111032</v>
      </c>
      <c r="H86" s="22">
        <v>0</v>
      </c>
      <c r="I86" s="22">
        <v>0</v>
      </c>
      <c r="J86" s="22">
        <v>173851</v>
      </c>
      <c r="K86" s="22">
        <v>0</v>
      </c>
      <c r="L86" s="22">
        <v>0</v>
      </c>
      <c r="M86" s="22">
        <v>42634</v>
      </c>
      <c r="N86" s="22">
        <v>0</v>
      </c>
      <c r="O86" s="22">
        <v>0</v>
      </c>
      <c r="P86" s="22">
        <v>3174034</v>
      </c>
      <c r="Q86" s="22">
        <v>128808</v>
      </c>
      <c r="R86" s="22">
        <v>0</v>
      </c>
      <c r="S86" s="22">
        <v>0</v>
      </c>
      <c r="T86" s="22">
        <v>0</v>
      </c>
      <c r="U86" s="22">
        <v>797420</v>
      </c>
      <c r="V86" s="22">
        <v>100460</v>
      </c>
      <c r="W86" s="22">
        <v>81746</v>
      </c>
      <c r="X86" s="22">
        <v>0</v>
      </c>
      <c r="Y86" s="22">
        <v>0</v>
      </c>
      <c r="Z86" s="22">
        <v>0</v>
      </c>
      <c r="AA86" s="22">
        <v>450</v>
      </c>
      <c r="AB86" s="22">
        <v>0</v>
      </c>
      <c r="AC86" s="22">
        <v>131852</v>
      </c>
      <c r="AD86" s="22">
        <v>152890</v>
      </c>
      <c r="AE86" s="22">
        <v>230149</v>
      </c>
      <c r="AF86" s="22">
        <v>0</v>
      </c>
      <c r="AG86" s="22">
        <v>0</v>
      </c>
      <c r="AH86" s="22">
        <v>0</v>
      </c>
      <c r="AI86" s="22">
        <v>0</v>
      </c>
      <c r="AJ86" s="22">
        <v>86805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0</v>
      </c>
      <c r="AQ86" s="22">
        <v>17497677</v>
      </c>
      <c r="AR86" s="22">
        <v>341378</v>
      </c>
      <c r="AS86" s="22">
        <v>1895626</v>
      </c>
      <c r="AT86" s="22">
        <v>1113624</v>
      </c>
      <c r="AU86" s="22">
        <v>0</v>
      </c>
      <c r="AV86" s="22">
        <v>565779</v>
      </c>
      <c r="AW86" s="22">
        <v>25120</v>
      </c>
      <c r="AX86" s="22">
        <v>0</v>
      </c>
      <c r="AY86" s="22">
        <v>486110</v>
      </c>
      <c r="AZ86" s="22">
        <v>0</v>
      </c>
      <c r="BA86" s="22">
        <v>0</v>
      </c>
      <c r="BB86" s="22">
        <v>7740196</v>
      </c>
      <c r="BC86" s="22">
        <v>188520</v>
      </c>
      <c r="BD86" s="22">
        <v>0</v>
      </c>
      <c r="BE86" s="22">
        <v>0</v>
      </c>
      <c r="BF86" s="22">
        <v>0</v>
      </c>
      <c r="BG86" s="22">
        <v>873557</v>
      </c>
      <c r="BH86" s="22">
        <v>111886</v>
      </c>
      <c r="BI86" s="22">
        <v>634487</v>
      </c>
      <c r="BJ86" s="22">
        <v>0</v>
      </c>
      <c r="BK86" s="22">
        <v>55117</v>
      </c>
      <c r="BL86" s="22">
        <v>0</v>
      </c>
      <c r="BM86" s="22">
        <v>12630</v>
      </c>
      <c r="BN86" s="22">
        <v>0</v>
      </c>
      <c r="BO86" s="22">
        <v>567382</v>
      </c>
      <c r="BP86" s="22">
        <v>531505</v>
      </c>
      <c r="BQ86" s="22">
        <v>104415</v>
      </c>
      <c r="BR86" s="22">
        <v>0</v>
      </c>
      <c r="BS86" s="22">
        <v>0</v>
      </c>
      <c r="BT86" s="22">
        <v>0</v>
      </c>
      <c r="BU86" s="22">
        <v>0</v>
      </c>
      <c r="BV86" s="22">
        <v>902931</v>
      </c>
      <c r="BW86" s="22">
        <v>197344</v>
      </c>
      <c r="BX86" s="22">
        <v>0</v>
      </c>
      <c r="BY86" s="22">
        <v>0</v>
      </c>
      <c r="BZ86" s="22">
        <v>0</v>
      </c>
      <c r="CA86" s="22">
        <v>0</v>
      </c>
      <c r="CB86" s="22">
        <v>0</v>
      </c>
      <c r="CC86" s="22">
        <v>16347607</v>
      </c>
      <c r="CD86" s="22">
        <v>1150070</v>
      </c>
    </row>
    <row r="87" spans="1:82" x14ac:dyDescent="0.35">
      <c r="A87" s="22" t="s">
        <v>114</v>
      </c>
      <c r="B87" s="22" t="s">
        <v>167</v>
      </c>
      <c r="C87" s="22" t="s">
        <v>284</v>
      </c>
      <c r="D87" s="22" t="s">
        <v>285</v>
      </c>
      <c r="E87" s="22">
        <v>23175949</v>
      </c>
      <c r="F87" s="22">
        <v>0</v>
      </c>
      <c r="G87" s="22">
        <v>0</v>
      </c>
      <c r="H87" s="22">
        <v>0</v>
      </c>
      <c r="I87" s="22">
        <v>164671</v>
      </c>
      <c r="J87" s="22">
        <v>406785</v>
      </c>
      <c r="K87" s="22">
        <v>36974</v>
      </c>
      <c r="L87" s="22">
        <v>22393</v>
      </c>
      <c r="M87" s="22">
        <v>0</v>
      </c>
      <c r="N87" s="22">
        <v>0</v>
      </c>
      <c r="O87" s="22">
        <v>0</v>
      </c>
      <c r="P87" s="22">
        <v>6856283</v>
      </c>
      <c r="Q87" s="22">
        <v>0</v>
      </c>
      <c r="R87" s="22">
        <v>0</v>
      </c>
      <c r="S87" s="22">
        <v>0</v>
      </c>
      <c r="T87" s="22">
        <v>0</v>
      </c>
      <c r="U87" s="22">
        <v>499851</v>
      </c>
      <c r="V87" s="22">
        <v>629910</v>
      </c>
      <c r="W87" s="22">
        <v>2256527</v>
      </c>
      <c r="X87" s="22">
        <v>0</v>
      </c>
      <c r="Y87" s="22">
        <v>338976</v>
      </c>
      <c r="Z87" s="22">
        <v>0</v>
      </c>
      <c r="AA87" s="22">
        <v>0</v>
      </c>
      <c r="AB87" s="22">
        <v>0</v>
      </c>
      <c r="AC87" s="22">
        <v>362289</v>
      </c>
      <c r="AD87" s="22">
        <v>295169</v>
      </c>
      <c r="AE87" s="22">
        <v>0</v>
      </c>
      <c r="AF87" s="22">
        <v>0</v>
      </c>
      <c r="AG87" s="22">
        <v>0</v>
      </c>
      <c r="AH87" s="22">
        <v>0</v>
      </c>
      <c r="AI87" s="22">
        <v>0</v>
      </c>
      <c r="AJ87" s="22">
        <v>317874</v>
      </c>
      <c r="AK87" s="22">
        <v>0</v>
      </c>
      <c r="AL87" s="22">
        <v>0</v>
      </c>
      <c r="AM87" s="22">
        <v>0</v>
      </c>
      <c r="AN87" s="22">
        <v>0</v>
      </c>
      <c r="AO87" s="22">
        <v>0</v>
      </c>
      <c r="AP87" s="22">
        <v>0</v>
      </c>
      <c r="AQ87" s="22">
        <v>35363651</v>
      </c>
      <c r="AR87" s="22">
        <v>0</v>
      </c>
      <c r="AS87" s="22">
        <v>6305684</v>
      </c>
      <c r="AT87" s="22">
        <v>0</v>
      </c>
      <c r="AU87" s="22">
        <v>940440</v>
      </c>
      <c r="AV87" s="22">
        <v>1323504</v>
      </c>
      <c r="AW87" s="22">
        <v>80272</v>
      </c>
      <c r="AX87" s="22">
        <v>0</v>
      </c>
      <c r="AY87" s="22">
        <v>0</v>
      </c>
      <c r="AZ87" s="22">
        <v>0</v>
      </c>
      <c r="BA87" s="22">
        <v>0</v>
      </c>
      <c r="BB87" s="22">
        <v>15038955</v>
      </c>
      <c r="BC87" s="22">
        <v>0</v>
      </c>
      <c r="BD87" s="22">
        <v>0</v>
      </c>
      <c r="BE87" s="22">
        <v>0</v>
      </c>
      <c r="BF87" s="22">
        <v>0</v>
      </c>
      <c r="BG87" s="22">
        <v>371701</v>
      </c>
      <c r="BH87" s="22">
        <v>5923308</v>
      </c>
      <c r="BI87" s="22">
        <v>1677999</v>
      </c>
      <c r="BJ87" s="22">
        <v>0</v>
      </c>
      <c r="BK87" s="22">
        <v>480923</v>
      </c>
      <c r="BL87" s="22">
        <v>0</v>
      </c>
      <c r="BM87" s="22">
        <v>0</v>
      </c>
      <c r="BN87" s="22">
        <v>0</v>
      </c>
      <c r="BO87" s="22">
        <v>860046</v>
      </c>
      <c r="BP87" s="22">
        <v>1036758</v>
      </c>
      <c r="BQ87" s="22">
        <v>0</v>
      </c>
      <c r="BR87" s="22">
        <v>0</v>
      </c>
      <c r="BS87" s="22">
        <v>0</v>
      </c>
      <c r="BT87" s="22">
        <v>0</v>
      </c>
      <c r="BU87" s="22">
        <v>0</v>
      </c>
      <c r="BV87" s="22">
        <v>1457381</v>
      </c>
      <c r="BW87" s="22">
        <v>0</v>
      </c>
      <c r="BX87" s="22">
        <v>0</v>
      </c>
      <c r="BY87" s="22">
        <v>0</v>
      </c>
      <c r="BZ87" s="22">
        <v>0</v>
      </c>
      <c r="CA87" s="22">
        <v>0</v>
      </c>
      <c r="CB87" s="22">
        <v>0</v>
      </c>
      <c r="CC87" s="22">
        <v>35496971</v>
      </c>
      <c r="CD87" s="22">
        <v>-133320</v>
      </c>
    </row>
    <row r="88" spans="1:82" x14ac:dyDescent="0.35">
      <c r="A88" s="22" t="s">
        <v>114</v>
      </c>
      <c r="B88" s="22" t="s">
        <v>167</v>
      </c>
      <c r="C88" s="22" t="s">
        <v>286</v>
      </c>
      <c r="D88" s="22" t="s">
        <v>287</v>
      </c>
      <c r="E88" s="22">
        <v>0</v>
      </c>
      <c r="F88" s="22">
        <v>3042</v>
      </c>
      <c r="G88" s="22">
        <v>32390884</v>
      </c>
      <c r="H88" s="22">
        <v>0</v>
      </c>
      <c r="I88" s="22">
        <v>75713</v>
      </c>
      <c r="J88" s="22">
        <v>480564</v>
      </c>
      <c r="K88" s="22">
        <v>47220</v>
      </c>
      <c r="L88" s="22">
        <v>0</v>
      </c>
      <c r="M88" s="22">
        <v>0</v>
      </c>
      <c r="N88" s="22">
        <v>0</v>
      </c>
      <c r="O88" s="22">
        <v>0</v>
      </c>
      <c r="P88" s="22">
        <v>5978150</v>
      </c>
      <c r="Q88" s="22">
        <v>0</v>
      </c>
      <c r="R88" s="22">
        <v>0</v>
      </c>
      <c r="S88" s="22">
        <v>0</v>
      </c>
      <c r="T88" s="22">
        <v>0</v>
      </c>
      <c r="U88" s="22">
        <v>4877216</v>
      </c>
      <c r="V88" s="22">
        <v>3815008</v>
      </c>
      <c r="W88" s="22">
        <v>57754</v>
      </c>
      <c r="X88" s="22">
        <v>0</v>
      </c>
      <c r="Y88" s="22">
        <v>0</v>
      </c>
      <c r="Z88" s="22">
        <v>0</v>
      </c>
      <c r="AA88" s="22">
        <v>5960</v>
      </c>
      <c r="AB88" s="22">
        <v>0</v>
      </c>
      <c r="AC88" s="22">
        <v>0</v>
      </c>
      <c r="AD88" s="22">
        <v>463070</v>
      </c>
      <c r="AE88" s="22">
        <v>10148957</v>
      </c>
      <c r="AF88" s="22">
        <v>0</v>
      </c>
      <c r="AG88" s="22">
        <v>0</v>
      </c>
      <c r="AH88" s="22">
        <v>0</v>
      </c>
      <c r="AI88" s="22">
        <v>0</v>
      </c>
      <c r="AJ88" s="22">
        <v>3174892</v>
      </c>
      <c r="AK88" s="22">
        <v>0</v>
      </c>
      <c r="AL88" s="22">
        <v>0</v>
      </c>
      <c r="AM88" s="22">
        <v>0</v>
      </c>
      <c r="AN88" s="22">
        <v>0</v>
      </c>
      <c r="AO88" s="22">
        <v>0</v>
      </c>
      <c r="AP88" s="22">
        <v>0</v>
      </c>
      <c r="AQ88" s="22">
        <v>61518430</v>
      </c>
      <c r="AR88" s="22">
        <v>488214</v>
      </c>
      <c r="AS88" s="22">
        <v>5759243</v>
      </c>
      <c r="AT88" s="22">
        <v>0</v>
      </c>
      <c r="AU88" s="22">
        <v>900941</v>
      </c>
      <c r="AV88" s="22">
        <v>1164248</v>
      </c>
      <c r="AW88" s="22">
        <v>48621</v>
      </c>
      <c r="AX88" s="22">
        <v>0</v>
      </c>
      <c r="AY88" s="22">
        <v>0</v>
      </c>
      <c r="AZ88" s="22">
        <v>181391</v>
      </c>
      <c r="BA88" s="22">
        <v>0</v>
      </c>
      <c r="BB88" s="22">
        <v>24172522</v>
      </c>
      <c r="BC88" s="22">
        <v>0</v>
      </c>
      <c r="BD88" s="22">
        <v>0</v>
      </c>
      <c r="BE88" s="22">
        <v>0</v>
      </c>
      <c r="BF88" s="22">
        <v>0</v>
      </c>
      <c r="BG88" s="22">
        <v>2346637</v>
      </c>
      <c r="BH88" s="22">
        <v>498507</v>
      </c>
      <c r="BI88" s="22">
        <v>1588866</v>
      </c>
      <c r="BJ88" s="22">
        <v>0</v>
      </c>
      <c r="BK88" s="22">
        <v>88863</v>
      </c>
      <c r="BL88" s="22">
        <v>0</v>
      </c>
      <c r="BM88" s="22">
        <v>1527</v>
      </c>
      <c r="BN88" s="22">
        <v>0</v>
      </c>
      <c r="BO88" s="22">
        <v>0</v>
      </c>
      <c r="BP88" s="22">
        <v>1291148</v>
      </c>
      <c r="BQ88" s="22">
        <v>1561310</v>
      </c>
      <c r="BR88" s="22">
        <v>0</v>
      </c>
      <c r="BS88" s="22">
        <v>0</v>
      </c>
      <c r="BT88" s="22">
        <v>0</v>
      </c>
      <c r="BU88" s="22">
        <v>0</v>
      </c>
      <c r="BV88" s="22">
        <v>874437</v>
      </c>
      <c r="BW88" s="22">
        <v>139053</v>
      </c>
      <c r="BX88" s="22">
        <v>0</v>
      </c>
      <c r="BY88" s="22">
        <v>0</v>
      </c>
      <c r="BZ88" s="22">
        <v>0</v>
      </c>
      <c r="CA88" s="22">
        <v>0</v>
      </c>
      <c r="CB88" s="22">
        <v>0</v>
      </c>
      <c r="CC88" s="22">
        <v>41105528</v>
      </c>
      <c r="CD88" s="22">
        <v>20412902</v>
      </c>
    </row>
    <row r="89" spans="1:82" x14ac:dyDescent="0.35">
      <c r="A89" s="22" t="s">
        <v>114</v>
      </c>
      <c r="B89" s="22" t="s">
        <v>167</v>
      </c>
      <c r="C89" s="22" t="s">
        <v>288</v>
      </c>
      <c r="D89" s="22" t="s">
        <v>289</v>
      </c>
      <c r="E89" s="22">
        <v>9443950</v>
      </c>
      <c r="F89" s="22">
        <v>0</v>
      </c>
      <c r="G89" s="22">
        <v>913207</v>
      </c>
      <c r="H89" s="22">
        <v>1374114</v>
      </c>
      <c r="I89" s="22">
        <v>0</v>
      </c>
      <c r="J89" s="22">
        <v>304187</v>
      </c>
      <c r="K89" s="22">
        <v>0</v>
      </c>
      <c r="L89" s="22">
        <v>0</v>
      </c>
      <c r="M89" s="22">
        <v>145084</v>
      </c>
      <c r="N89" s="22">
        <v>0</v>
      </c>
      <c r="O89" s="22">
        <v>0</v>
      </c>
      <c r="P89" s="22">
        <v>4193768</v>
      </c>
      <c r="Q89" s="22">
        <v>0</v>
      </c>
      <c r="R89" s="22">
        <v>0</v>
      </c>
      <c r="S89" s="22">
        <v>0</v>
      </c>
      <c r="T89" s="22">
        <v>0</v>
      </c>
      <c r="U89" s="22">
        <v>311737</v>
      </c>
      <c r="V89" s="22">
        <v>0</v>
      </c>
      <c r="W89" s="22">
        <v>5039</v>
      </c>
      <c r="X89" s="22">
        <v>0</v>
      </c>
      <c r="Y89" s="22">
        <v>0</v>
      </c>
      <c r="Z89" s="22">
        <v>0</v>
      </c>
      <c r="AA89" s="22">
        <v>0</v>
      </c>
      <c r="AB89" s="22">
        <v>0</v>
      </c>
      <c r="AC89" s="22">
        <v>186595</v>
      </c>
      <c r="AD89" s="22">
        <v>241995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196642</v>
      </c>
      <c r="AK89" s="22">
        <v>0</v>
      </c>
      <c r="AL89" s="22">
        <v>0</v>
      </c>
      <c r="AM89" s="22">
        <v>0</v>
      </c>
      <c r="AN89" s="22">
        <v>0</v>
      </c>
      <c r="AO89" s="22">
        <v>0</v>
      </c>
      <c r="AP89" s="22">
        <v>106636</v>
      </c>
      <c r="AQ89" s="22">
        <v>17422954</v>
      </c>
      <c r="AR89" s="22">
        <v>0</v>
      </c>
      <c r="AS89" s="22">
        <v>2450387</v>
      </c>
      <c r="AT89" s="22">
        <v>63928</v>
      </c>
      <c r="AU89" s="22">
        <v>0</v>
      </c>
      <c r="AV89" s="22">
        <v>1027030</v>
      </c>
      <c r="AW89" s="22">
        <v>39664</v>
      </c>
      <c r="AX89" s="22">
        <v>0</v>
      </c>
      <c r="AY89" s="22">
        <v>593739</v>
      </c>
      <c r="AZ89" s="22">
        <v>0</v>
      </c>
      <c r="BA89" s="22">
        <v>0</v>
      </c>
      <c r="BB89" s="22">
        <v>13121623</v>
      </c>
      <c r="BC89" s="22">
        <v>0</v>
      </c>
      <c r="BD89" s="22">
        <v>0</v>
      </c>
      <c r="BE89" s="22">
        <v>0</v>
      </c>
      <c r="BF89" s="22">
        <v>0</v>
      </c>
      <c r="BG89" s="22">
        <v>598265</v>
      </c>
      <c r="BH89" s="22">
        <v>0</v>
      </c>
      <c r="BI89" s="22">
        <v>0</v>
      </c>
      <c r="BJ89" s="22">
        <v>0</v>
      </c>
      <c r="BK89" s="22">
        <v>0</v>
      </c>
      <c r="BL89" s="22">
        <v>0</v>
      </c>
      <c r="BM89" s="22">
        <v>0</v>
      </c>
      <c r="BN89" s="22">
        <v>0</v>
      </c>
      <c r="BO89" s="22">
        <v>454391</v>
      </c>
      <c r="BP89" s="22">
        <v>553292</v>
      </c>
      <c r="BQ89" s="22">
        <v>0</v>
      </c>
      <c r="BR89" s="22">
        <v>0</v>
      </c>
      <c r="BS89" s="22">
        <v>0</v>
      </c>
      <c r="BT89" s="22">
        <v>0</v>
      </c>
      <c r="BU89" s="22">
        <v>0</v>
      </c>
      <c r="BV89" s="22">
        <v>463821</v>
      </c>
      <c r="BW89" s="22">
        <v>0</v>
      </c>
      <c r="BX89" s="22">
        <v>0</v>
      </c>
      <c r="BY89" s="22">
        <v>0</v>
      </c>
      <c r="BZ89" s="22">
        <v>0</v>
      </c>
      <c r="CA89" s="22">
        <v>0</v>
      </c>
      <c r="CB89" s="22">
        <v>141557</v>
      </c>
      <c r="CC89" s="22">
        <v>19507697</v>
      </c>
      <c r="CD89" s="22">
        <v>-2084743</v>
      </c>
    </row>
    <row r="90" spans="1:82" x14ac:dyDescent="0.35">
      <c r="A90" s="22" t="s">
        <v>114</v>
      </c>
      <c r="B90" s="22" t="s">
        <v>167</v>
      </c>
      <c r="C90" s="22" t="s">
        <v>290</v>
      </c>
      <c r="D90" s="22" t="s">
        <v>291</v>
      </c>
      <c r="E90" s="22">
        <v>20494722</v>
      </c>
      <c r="F90" s="22">
        <v>502</v>
      </c>
      <c r="G90" s="22">
        <v>956092</v>
      </c>
      <c r="H90" s="22">
        <v>0</v>
      </c>
      <c r="I90" s="22">
        <v>7358</v>
      </c>
      <c r="J90" s="22">
        <v>41273</v>
      </c>
      <c r="K90" s="22">
        <v>37526</v>
      </c>
      <c r="L90" s="22">
        <v>0</v>
      </c>
      <c r="M90" s="22">
        <v>0</v>
      </c>
      <c r="N90" s="22">
        <v>0</v>
      </c>
      <c r="O90" s="22">
        <v>0</v>
      </c>
      <c r="P90" s="22">
        <v>1841231</v>
      </c>
      <c r="Q90" s="22">
        <v>266475</v>
      </c>
      <c r="R90" s="22">
        <v>0</v>
      </c>
      <c r="S90" s="22">
        <v>0</v>
      </c>
      <c r="T90" s="22">
        <v>0</v>
      </c>
      <c r="U90" s="22">
        <v>170031</v>
      </c>
      <c r="V90" s="22">
        <v>91036</v>
      </c>
      <c r="W90" s="22">
        <v>33539</v>
      </c>
      <c r="X90" s="22">
        <v>0</v>
      </c>
      <c r="Y90" s="22">
        <v>133044</v>
      </c>
      <c r="Z90" s="22">
        <v>0</v>
      </c>
      <c r="AA90" s="22">
        <v>0</v>
      </c>
      <c r="AB90" s="22">
        <v>0</v>
      </c>
      <c r="AC90" s="22">
        <v>0</v>
      </c>
      <c r="AD90" s="22">
        <v>134416</v>
      </c>
      <c r="AE90" s="22">
        <v>152026</v>
      </c>
      <c r="AF90" s="22">
        <v>0</v>
      </c>
      <c r="AG90" s="22">
        <v>0</v>
      </c>
      <c r="AH90" s="22">
        <v>7902</v>
      </c>
      <c r="AI90" s="22">
        <v>0</v>
      </c>
      <c r="AJ90" s="22">
        <v>10698</v>
      </c>
      <c r="AK90" s="22">
        <v>0</v>
      </c>
      <c r="AL90" s="22">
        <v>0</v>
      </c>
      <c r="AM90" s="22">
        <v>0</v>
      </c>
      <c r="AN90" s="22">
        <v>0</v>
      </c>
      <c r="AO90" s="22">
        <v>0</v>
      </c>
      <c r="AP90" s="22">
        <v>0</v>
      </c>
      <c r="AQ90" s="22">
        <v>24377871</v>
      </c>
      <c r="AR90" s="22">
        <v>652722</v>
      </c>
      <c r="AS90" s="22">
        <v>2253075</v>
      </c>
      <c r="AT90" s="22">
        <v>6072946</v>
      </c>
      <c r="AU90" s="22">
        <v>0</v>
      </c>
      <c r="AV90" s="22">
        <v>780050</v>
      </c>
      <c r="AW90" s="22">
        <v>49082</v>
      </c>
      <c r="AX90" s="22">
        <v>0</v>
      </c>
      <c r="AY90" s="22">
        <v>93754</v>
      </c>
      <c r="AZ90" s="22">
        <v>88726</v>
      </c>
      <c r="BA90" s="22">
        <v>0</v>
      </c>
      <c r="BB90" s="22">
        <v>11789023</v>
      </c>
      <c r="BC90" s="22">
        <v>813707</v>
      </c>
      <c r="BD90" s="22">
        <v>0</v>
      </c>
      <c r="BE90" s="22">
        <v>0</v>
      </c>
      <c r="BF90" s="22">
        <v>0</v>
      </c>
      <c r="BG90" s="22">
        <v>733271</v>
      </c>
      <c r="BH90" s="22">
        <v>208728</v>
      </c>
      <c r="BI90" s="22">
        <v>639654</v>
      </c>
      <c r="BJ90" s="22">
        <v>0</v>
      </c>
      <c r="BK90" s="22">
        <v>189839</v>
      </c>
      <c r="BL90" s="22">
        <v>0</v>
      </c>
      <c r="BM90" s="22">
        <v>500</v>
      </c>
      <c r="BN90" s="22">
        <v>0</v>
      </c>
      <c r="BO90" s="22">
        <v>780113</v>
      </c>
      <c r="BP90" s="22">
        <v>531525</v>
      </c>
      <c r="BQ90" s="22">
        <v>0</v>
      </c>
      <c r="BR90" s="22">
        <v>0</v>
      </c>
      <c r="BS90" s="22">
        <v>0</v>
      </c>
      <c r="BT90" s="22">
        <v>0</v>
      </c>
      <c r="BU90" s="22">
        <v>326618</v>
      </c>
      <c r="BV90" s="22">
        <v>291700</v>
      </c>
      <c r="BW90" s="22">
        <v>299147</v>
      </c>
      <c r="BX90" s="22">
        <v>0</v>
      </c>
      <c r="BY90" s="22">
        <v>0</v>
      </c>
      <c r="BZ90" s="22">
        <v>0</v>
      </c>
      <c r="CA90" s="22">
        <v>0</v>
      </c>
      <c r="CB90" s="22">
        <v>0</v>
      </c>
      <c r="CC90" s="22">
        <v>26594180</v>
      </c>
      <c r="CD90" s="22">
        <v>-2216309</v>
      </c>
    </row>
    <row r="91" spans="1:82" x14ac:dyDescent="0.35">
      <c r="A91" s="22" t="s">
        <v>114</v>
      </c>
      <c r="B91" s="22" t="s">
        <v>167</v>
      </c>
      <c r="C91" s="22" t="s">
        <v>292</v>
      </c>
      <c r="D91" s="22" t="s">
        <v>293</v>
      </c>
      <c r="E91" s="22">
        <v>57913947</v>
      </c>
      <c r="F91" s="22">
        <v>0</v>
      </c>
      <c r="G91" s="22">
        <v>1887381</v>
      </c>
      <c r="H91" s="22">
        <v>0</v>
      </c>
      <c r="I91" s="22">
        <v>43405</v>
      </c>
      <c r="J91" s="22">
        <v>777327</v>
      </c>
      <c r="K91" s="22">
        <v>0</v>
      </c>
      <c r="L91" s="22">
        <v>0</v>
      </c>
      <c r="M91" s="22">
        <v>0</v>
      </c>
      <c r="N91" s="22">
        <v>1053063</v>
      </c>
      <c r="O91" s="22">
        <v>0</v>
      </c>
      <c r="P91" s="22">
        <v>9848226</v>
      </c>
      <c r="Q91" s="22">
        <v>80783</v>
      </c>
      <c r="R91" s="22">
        <v>0</v>
      </c>
      <c r="S91" s="22">
        <v>0</v>
      </c>
      <c r="T91" s="22">
        <v>0</v>
      </c>
      <c r="U91" s="22">
        <v>428459</v>
      </c>
      <c r="V91" s="22">
        <v>233238</v>
      </c>
      <c r="W91" s="22">
        <v>104286</v>
      </c>
      <c r="X91" s="22">
        <v>0</v>
      </c>
      <c r="Y91" s="22">
        <v>432168</v>
      </c>
      <c r="Z91" s="22">
        <v>0</v>
      </c>
      <c r="AA91" s="22">
        <v>7300</v>
      </c>
      <c r="AB91" s="22">
        <v>0</v>
      </c>
      <c r="AC91" s="22">
        <v>38615</v>
      </c>
      <c r="AD91" s="22">
        <v>429134</v>
      </c>
      <c r="AE91" s="22">
        <v>4271</v>
      </c>
      <c r="AF91" s="22">
        <v>0</v>
      </c>
      <c r="AG91" s="22">
        <v>0</v>
      </c>
      <c r="AH91" s="22">
        <v>0</v>
      </c>
      <c r="AI91" s="22">
        <v>0</v>
      </c>
      <c r="AJ91" s="22">
        <v>499591</v>
      </c>
      <c r="AK91" s="22">
        <v>1309936</v>
      </c>
      <c r="AL91" s="22">
        <v>0</v>
      </c>
      <c r="AM91" s="22">
        <v>0</v>
      </c>
      <c r="AN91" s="22">
        <v>0</v>
      </c>
      <c r="AO91" s="22">
        <v>0</v>
      </c>
      <c r="AP91" s="22">
        <v>0</v>
      </c>
      <c r="AQ91" s="22">
        <v>75091130</v>
      </c>
      <c r="AR91" s="22">
        <v>747587</v>
      </c>
      <c r="AS91" s="22">
        <v>13584392</v>
      </c>
      <c r="AT91" s="22">
        <v>0</v>
      </c>
      <c r="AU91" s="22">
        <v>534094</v>
      </c>
      <c r="AV91" s="22">
        <v>4543220</v>
      </c>
      <c r="AW91" s="22">
        <v>935291</v>
      </c>
      <c r="AX91" s="22">
        <v>0</v>
      </c>
      <c r="AY91" s="22">
        <v>1185499</v>
      </c>
      <c r="AZ91" s="22">
        <v>1766701</v>
      </c>
      <c r="BA91" s="22">
        <v>0</v>
      </c>
      <c r="BB91" s="22">
        <v>30169761</v>
      </c>
      <c r="BC91" s="22">
        <v>273405</v>
      </c>
      <c r="BD91" s="22">
        <v>0</v>
      </c>
      <c r="BE91" s="22">
        <v>0</v>
      </c>
      <c r="BF91" s="22">
        <v>0</v>
      </c>
      <c r="BG91" s="22">
        <v>1473541</v>
      </c>
      <c r="BH91" s="22">
        <v>1109871</v>
      </c>
      <c r="BI91" s="22">
        <v>2112383</v>
      </c>
      <c r="BJ91" s="22">
        <v>0</v>
      </c>
      <c r="BK91" s="22">
        <v>825798</v>
      </c>
      <c r="BL91" s="22">
        <v>0</v>
      </c>
      <c r="BM91" s="22">
        <v>40488</v>
      </c>
      <c r="BN91" s="22">
        <v>16000</v>
      </c>
      <c r="BO91" s="22">
        <v>926960</v>
      </c>
      <c r="BP91" s="22">
        <v>1123106</v>
      </c>
      <c r="BQ91" s="22">
        <v>0</v>
      </c>
      <c r="BR91" s="22">
        <v>0</v>
      </c>
      <c r="BS91" s="22">
        <v>0</v>
      </c>
      <c r="BT91" s="22">
        <v>0</v>
      </c>
      <c r="BU91" s="22">
        <v>0</v>
      </c>
      <c r="BV91" s="22">
        <v>4696666</v>
      </c>
      <c r="BW91" s="22">
        <v>1019757</v>
      </c>
      <c r="BX91" s="22">
        <v>0</v>
      </c>
      <c r="BY91" s="22">
        <v>0</v>
      </c>
      <c r="BZ91" s="22">
        <v>0</v>
      </c>
      <c r="CA91" s="22">
        <v>0</v>
      </c>
      <c r="CB91" s="22">
        <v>0</v>
      </c>
      <c r="CC91" s="22">
        <v>67084520</v>
      </c>
      <c r="CD91" s="22">
        <v>8006610</v>
      </c>
    </row>
    <row r="92" spans="1:82" x14ac:dyDescent="0.35">
      <c r="A92" s="22" t="s">
        <v>114</v>
      </c>
      <c r="B92" s="22" t="s">
        <v>294</v>
      </c>
      <c r="C92" s="22" t="s">
        <v>295</v>
      </c>
      <c r="D92" s="22" t="s">
        <v>296</v>
      </c>
      <c r="E92" s="22">
        <v>4002867</v>
      </c>
      <c r="F92" s="22">
        <v>0</v>
      </c>
      <c r="G92" s="22">
        <v>2061056</v>
      </c>
      <c r="H92" s="22">
        <v>0</v>
      </c>
      <c r="I92" s="22">
        <v>5919</v>
      </c>
      <c r="J92" s="22">
        <v>100986</v>
      </c>
      <c r="K92" s="22">
        <v>0</v>
      </c>
      <c r="L92" s="22">
        <v>0</v>
      </c>
      <c r="M92" s="22">
        <v>13825</v>
      </c>
      <c r="N92" s="22">
        <v>0</v>
      </c>
      <c r="O92" s="22">
        <v>0</v>
      </c>
      <c r="P92" s="22">
        <v>313338</v>
      </c>
      <c r="Q92" s="22">
        <v>0</v>
      </c>
      <c r="R92" s="22">
        <v>0</v>
      </c>
      <c r="S92" s="22">
        <v>0</v>
      </c>
      <c r="T92" s="22">
        <v>0</v>
      </c>
      <c r="U92" s="22">
        <v>1224733</v>
      </c>
      <c r="V92" s="22">
        <v>383173</v>
      </c>
      <c r="W92" s="22">
        <v>542299</v>
      </c>
      <c r="X92" s="22">
        <v>196148</v>
      </c>
      <c r="Y92" s="22">
        <v>0</v>
      </c>
      <c r="Z92" s="22">
        <v>0</v>
      </c>
      <c r="AA92" s="22">
        <v>27290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0</v>
      </c>
      <c r="AH92" s="22">
        <v>42236</v>
      </c>
      <c r="AI92" s="22">
        <v>0</v>
      </c>
      <c r="AJ92" s="22">
        <v>1393617</v>
      </c>
      <c r="AK92" s="22">
        <v>0</v>
      </c>
      <c r="AL92" s="22">
        <v>0</v>
      </c>
      <c r="AM92" s="22">
        <v>41562</v>
      </c>
      <c r="AN92" s="22">
        <v>0</v>
      </c>
      <c r="AO92" s="22">
        <v>0</v>
      </c>
      <c r="AP92" s="22">
        <v>0</v>
      </c>
      <c r="AQ92" s="22">
        <v>10349049</v>
      </c>
      <c r="AR92" s="22">
        <v>143905</v>
      </c>
      <c r="AS92" s="22">
        <v>1006673</v>
      </c>
      <c r="AT92" s="22">
        <v>0</v>
      </c>
      <c r="AU92" s="22">
        <v>0</v>
      </c>
      <c r="AV92" s="22">
        <v>234718</v>
      </c>
      <c r="AW92" s="22">
        <v>0</v>
      </c>
      <c r="AX92" s="22">
        <v>0</v>
      </c>
      <c r="AY92" s="22">
        <v>166730</v>
      </c>
      <c r="AZ92" s="22">
        <v>0</v>
      </c>
      <c r="BA92" s="22">
        <v>0</v>
      </c>
      <c r="BB92" s="22">
        <v>2013943</v>
      </c>
      <c r="BC92" s="22">
        <v>0</v>
      </c>
      <c r="BD92" s="22">
        <v>0</v>
      </c>
      <c r="BE92" s="22">
        <v>0</v>
      </c>
      <c r="BF92" s="22">
        <v>0</v>
      </c>
      <c r="BG92" s="22">
        <v>1355955</v>
      </c>
      <c r="BH92" s="22">
        <v>705522</v>
      </c>
      <c r="BI92" s="22">
        <v>432095</v>
      </c>
      <c r="BJ92" s="22">
        <v>0</v>
      </c>
      <c r="BK92" s="22">
        <v>54802</v>
      </c>
      <c r="BL92" s="22">
        <v>0</v>
      </c>
      <c r="BM92" s="22">
        <v>17831</v>
      </c>
      <c r="BN92" s="22">
        <v>0</v>
      </c>
      <c r="BO92" s="22">
        <v>0</v>
      </c>
      <c r="BP92" s="22">
        <v>0</v>
      </c>
      <c r="BQ92" s="22">
        <v>0</v>
      </c>
      <c r="BR92" s="22">
        <v>0</v>
      </c>
      <c r="BS92" s="22">
        <v>0</v>
      </c>
      <c r="BT92" s="22">
        <v>47878</v>
      </c>
      <c r="BU92" s="22">
        <v>0</v>
      </c>
      <c r="BV92" s="22">
        <v>2130229</v>
      </c>
      <c r="BW92" s="22">
        <v>108657</v>
      </c>
      <c r="BX92" s="22">
        <v>0</v>
      </c>
      <c r="BY92" s="22">
        <v>37309</v>
      </c>
      <c r="BZ92" s="22">
        <v>0</v>
      </c>
      <c r="CA92" s="22">
        <v>0</v>
      </c>
      <c r="CB92" s="22">
        <v>0</v>
      </c>
      <c r="CC92" s="22">
        <v>8456247</v>
      </c>
      <c r="CD92" s="22">
        <v>1892802</v>
      </c>
    </row>
    <row r="93" spans="1:82" x14ac:dyDescent="0.35">
      <c r="A93" s="22" t="s">
        <v>114</v>
      </c>
      <c r="B93" s="22" t="s">
        <v>294</v>
      </c>
      <c r="C93" s="22" t="s">
        <v>297</v>
      </c>
      <c r="D93" s="22" t="s">
        <v>298</v>
      </c>
      <c r="E93" s="22">
        <v>0</v>
      </c>
      <c r="F93" s="22">
        <v>394</v>
      </c>
      <c r="G93" s="22">
        <v>25054330</v>
      </c>
      <c r="H93" s="22">
        <v>0</v>
      </c>
      <c r="I93" s="22">
        <v>538046</v>
      </c>
      <c r="J93" s="22">
        <v>525443</v>
      </c>
      <c r="K93" s="22">
        <v>204123</v>
      </c>
      <c r="L93" s="22">
        <v>0</v>
      </c>
      <c r="M93" s="22">
        <v>1027902</v>
      </c>
      <c r="N93" s="22">
        <v>0</v>
      </c>
      <c r="O93" s="22">
        <v>991819</v>
      </c>
      <c r="P93" s="22">
        <v>1110068</v>
      </c>
      <c r="Q93" s="22">
        <v>0</v>
      </c>
      <c r="R93" s="22">
        <v>5353934</v>
      </c>
      <c r="S93" s="22">
        <v>0</v>
      </c>
      <c r="T93" s="22">
        <v>0</v>
      </c>
      <c r="U93" s="22">
        <v>2198311</v>
      </c>
      <c r="V93" s="22">
        <v>5423080</v>
      </c>
      <c r="W93" s="22">
        <v>3785125</v>
      </c>
      <c r="X93" s="22">
        <v>706023</v>
      </c>
      <c r="Y93" s="22">
        <v>1812805</v>
      </c>
      <c r="Z93" s="22">
        <v>0</v>
      </c>
      <c r="AA93" s="22">
        <v>26289</v>
      </c>
      <c r="AB93" s="22">
        <v>0</v>
      </c>
      <c r="AC93" s="22">
        <v>740199</v>
      </c>
      <c r="AD93" s="22">
        <v>3340928</v>
      </c>
      <c r="AE93" s="22">
        <v>0</v>
      </c>
      <c r="AF93" s="22">
        <v>1861136</v>
      </c>
      <c r="AG93" s="22">
        <v>607032</v>
      </c>
      <c r="AH93" s="22">
        <v>19060</v>
      </c>
      <c r="AI93" s="22">
        <v>0</v>
      </c>
      <c r="AJ93" s="22">
        <v>381205</v>
      </c>
      <c r="AK93" s="22">
        <v>250340</v>
      </c>
      <c r="AL93" s="22">
        <v>0</v>
      </c>
      <c r="AM93" s="22">
        <v>15890</v>
      </c>
      <c r="AN93" s="22">
        <v>0</v>
      </c>
      <c r="AO93" s="22">
        <v>0</v>
      </c>
      <c r="AP93" s="22">
        <v>0</v>
      </c>
      <c r="AQ93" s="22">
        <v>55973482</v>
      </c>
      <c r="AR93" s="22">
        <v>437354</v>
      </c>
      <c r="AS93" s="22">
        <v>4077969</v>
      </c>
      <c r="AT93" s="22">
        <v>0</v>
      </c>
      <c r="AU93" s="22">
        <v>2385877</v>
      </c>
      <c r="AV93" s="22">
        <v>1555905</v>
      </c>
      <c r="AW93" s="22">
        <v>490155</v>
      </c>
      <c r="AX93" s="22">
        <v>0</v>
      </c>
      <c r="AY93" s="22">
        <v>819834</v>
      </c>
      <c r="AZ93" s="22">
        <v>0</v>
      </c>
      <c r="BA93" s="22">
        <v>5039417</v>
      </c>
      <c r="BB93" s="22">
        <v>3137343</v>
      </c>
      <c r="BC93" s="22">
        <v>0</v>
      </c>
      <c r="BD93" s="22">
        <v>2372112</v>
      </c>
      <c r="BE93" s="22">
        <v>121905</v>
      </c>
      <c r="BF93" s="22">
        <v>0</v>
      </c>
      <c r="BG93" s="22">
        <v>1528626</v>
      </c>
      <c r="BH93" s="22">
        <v>4623339</v>
      </c>
      <c r="BI93" s="22">
        <v>3474527</v>
      </c>
      <c r="BJ93" s="22">
        <v>373963</v>
      </c>
      <c r="BK93" s="22">
        <v>2322285</v>
      </c>
      <c r="BL93" s="22">
        <v>0</v>
      </c>
      <c r="BM93" s="22">
        <v>100464</v>
      </c>
      <c r="BN93" s="22">
        <v>0</v>
      </c>
      <c r="BO93" s="22">
        <v>881878</v>
      </c>
      <c r="BP93" s="22">
        <v>3353165</v>
      </c>
      <c r="BQ93" s="22">
        <v>0</v>
      </c>
      <c r="BR93" s="22">
        <v>1445091</v>
      </c>
      <c r="BS93" s="22">
        <v>302806</v>
      </c>
      <c r="BT93" s="22">
        <v>13763</v>
      </c>
      <c r="BU93" s="22">
        <v>0</v>
      </c>
      <c r="BV93" s="22">
        <v>2580483</v>
      </c>
      <c r="BW93" s="22">
        <v>712523</v>
      </c>
      <c r="BX93" s="22">
        <v>0</v>
      </c>
      <c r="BY93" s="22">
        <v>1169466</v>
      </c>
      <c r="BZ93" s="22">
        <v>0</v>
      </c>
      <c r="CA93" s="22">
        <v>0</v>
      </c>
      <c r="CB93" s="22">
        <v>0</v>
      </c>
      <c r="CC93" s="22">
        <v>43320250</v>
      </c>
      <c r="CD93" s="22">
        <v>12653232</v>
      </c>
    </row>
    <row r="94" spans="1:82" x14ac:dyDescent="0.35">
      <c r="A94" s="22" t="s">
        <v>114</v>
      </c>
      <c r="B94" s="22" t="s">
        <v>294</v>
      </c>
      <c r="C94" s="22" t="s">
        <v>299</v>
      </c>
      <c r="D94" s="22" t="s">
        <v>300</v>
      </c>
      <c r="E94" s="22">
        <v>6038613</v>
      </c>
      <c r="F94" s="22">
        <v>1889</v>
      </c>
      <c r="G94" s="22">
        <v>68927</v>
      </c>
      <c r="H94" s="22">
        <v>0</v>
      </c>
      <c r="I94" s="22">
        <v>99585</v>
      </c>
      <c r="J94" s="22">
        <v>984295</v>
      </c>
      <c r="K94" s="22">
        <v>0</v>
      </c>
      <c r="L94" s="22">
        <v>0</v>
      </c>
      <c r="M94" s="22">
        <v>26172</v>
      </c>
      <c r="N94" s="22">
        <v>0</v>
      </c>
      <c r="O94" s="22">
        <v>280577</v>
      </c>
      <c r="P94" s="22">
        <v>74355</v>
      </c>
      <c r="Q94" s="22">
        <v>0</v>
      </c>
      <c r="R94" s="22">
        <v>0</v>
      </c>
      <c r="S94" s="22">
        <v>0</v>
      </c>
      <c r="T94" s="22">
        <v>0</v>
      </c>
      <c r="U94" s="22">
        <v>2620206</v>
      </c>
      <c r="V94" s="22">
        <v>1353954</v>
      </c>
      <c r="W94" s="22">
        <v>692130</v>
      </c>
      <c r="X94" s="22">
        <v>0</v>
      </c>
      <c r="Y94" s="22">
        <v>391423</v>
      </c>
      <c r="Z94" s="22">
        <v>0</v>
      </c>
      <c r="AA94" s="22">
        <v>5580</v>
      </c>
      <c r="AB94" s="22">
        <v>34360</v>
      </c>
      <c r="AC94" s="22">
        <v>3910</v>
      </c>
      <c r="AD94" s="22">
        <v>0</v>
      </c>
      <c r="AE94" s="22">
        <v>12744</v>
      </c>
      <c r="AF94" s="22">
        <v>0</v>
      </c>
      <c r="AG94" s="22">
        <v>0</v>
      </c>
      <c r="AH94" s="22">
        <v>0</v>
      </c>
      <c r="AI94" s="22">
        <v>0</v>
      </c>
      <c r="AJ94" s="22">
        <v>1435688</v>
      </c>
      <c r="AK94" s="22">
        <v>306</v>
      </c>
      <c r="AL94" s="22">
        <v>0</v>
      </c>
      <c r="AM94" s="22">
        <v>0</v>
      </c>
      <c r="AN94" s="22">
        <v>0</v>
      </c>
      <c r="AO94" s="22">
        <v>0</v>
      </c>
      <c r="AP94" s="22">
        <v>15488</v>
      </c>
      <c r="AQ94" s="22">
        <v>14140202</v>
      </c>
      <c r="AR94" s="22">
        <v>167737</v>
      </c>
      <c r="AS94" s="22">
        <v>1047213</v>
      </c>
      <c r="AT94" s="22">
        <v>0</v>
      </c>
      <c r="AU94" s="22">
        <v>97749</v>
      </c>
      <c r="AV94" s="22">
        <v>1355625</v>
      </c>
      <c r="AW94" s="22">
        <v>1732</v>
      </c>
      <c r="AX94" s="22">
        <v>0</v>
      </c>
      <c r="AY94" s="22">
        <v>137001</v>
      </c>
      <c r="AZ94" s="22">
        <v>120</v>
      </c>
      <c r="BA94" s="22">
        <v>601451</v>
      </c>
      <c r="BB94" s="22">
        <v>1419705</v>
      </c>
      <c r="BC94" s="22">
        <v>20341</v>
      </c>
      <c r="BD94" s="22">
        <v>0</v>
      </c>
      <c r="BE94" s="22">
        <v>40009</v>
      </c>
      <c r="BF94" s="22">
        <v>0</v>
      </c>
      <c r="BG94" s="22">
        <v>2328626</v>
      </c>
      <c r="BH94" s="22">
        <v>467514</v>
      </c>
      <c r="BI94" s="22">
        <v>758756</v>
      </c>
      <c r="BJ94" s="22">
        <v>0</v>
      </c>
      <c r="BK94" s="22">
        <v>467423</v>
      </c>
      <c r="BL94" s="22">
        <v>0</v>
      </c>
      <c r="BM94" s="22">
        <v>16141</v>
      </c>
      <c r="BN94" s="22">
        <v>34360</v>
      </c>
      <c r="BO94" s="22">
        <v>101444</v>
      </c>
      <c r="BP94" s="22">
        <v>113793</v>
      </c>
      <c r="BQ94" s="22">
        <v>12745</v>
      </c>
      <c r="BR94" s="22">
        <v>0</v>
      </c>
      <c r="BS94" s="22">
        <v>0</v>
      </c>
      <c r="BT94" s="22">
        <v>0</v>
      </c>
      <c r="BU94" s="22">
        <v>0</v>
      </c>
      <c r="BV94" s="22">
        <v>2905153</v>
      </c>
      <c r="BW94" s="22">
        <v>151259</v>
      </c>
      <c r="BX94" s="22">
        <v>0</v>
      </c>
      <c r="BY94" s="22">
        <v>0</v>
      </c>
      <c r="BZ94" s="22">
        <v>0</v>
      </c>
      <c r="CA94" s="22">
        <v>0</v>
      </c>
      <c r="CB94" s="22">
        <v>0</v>
      </c>
      <c r="CC94" s="22">
        <v>12245897</v>
      </c>
      <c r="CD94" s="22">
        <v>1894305</v>
      </c>
    </row>
    <row r="95" spans="1:82" x14ac:dyDescent="0.35">
      <c r="A95" s="22" t="s">
        <v>114</v>
      </c>
      <c r="B95" s="22" t="s">
        <v>294</v>
      </c>
      <c r="C95" s="22" t="s">
        <v>301</v>
      </c>
      <c r="D95" s="22" t="s">
        <v>302</v>
      </c>
      <c r="E95" s="22">
        <v>988665</v>
      </c>
      <c r="F95" s="22">
        <v>0</v>
      </c>
      <c r="G95" s="22">
        <v>15822</v>
      </c>
      <c r="H95" s="22">
        <v>0</v>
      </c>
      <c r="I95" s="22">
        <v>0</v>
      </c>
      <c r="J95" s="22">
        <v>64731</v>
      </c>
      <c r="K95" s="22">
        <v>0</v>
      </c>
      <c r="L95" s="22">
        <v>0</v>
      </c>
      <c r="M95" s="22">
        <v>18520</v>
      </c>
      <c r="N95" s="22">
        <v>0</v>
      </c>
      <c r="O95" s="22">
        <v>0</v>
      </c>
      <c r="P95" s="22">
        <v>267273</v>
      </c>
      <c r="Q95" s="22">
        <v>2121</v>
      </c>
      <c r="R95" s="22">
        <v>0</v>
      </c>
      <c r="S95" s="22">
        <v>0</v>
      </c>
      <c r="T95" s="22">
        <v>0</v>
      </c>
      <c r="U95" s="22">
        <v>394230</v>
      </c>
      <c r="V95" s="22">
        <v>119380</v>
      </c>
      <c r="W95" s="22">
        <v>76067</v>
      </c>
      <c r="X95" s="22">
        <v>6367</v>
      </c>
      <c r="Y95" s="22">
        <v>54690</v>
      </c>
      <c r="Z95" s="22">
        <v>0</v>
      </c>
      <c r="AA95" s="22">
        <v>7057</v>
      </c>
      <c r="AB95" s="22">
        <v>0</v>
      </c>
      <c r="AC95" s="22">
        <v>0</v>
      </c>
      <c r="AD95" s="22">
        <v>0</v>
      </c>
      <c r="AE95" s="22">
        <v>15148</v>
      </c>
      <c r="AF95" s="22">
        <v>0</v>
      </c>
      <c r="AG95" s="22">
        <v>5243</v>
      </c>
      <c r="AH95" s="22">
        <v>1800</v>
      </c>
      <c r="AI95" s="22">
        <v>0</v>
      </c>
      <c r="AJ95" s="22">
        <v>144248</v>
      </c>
      <c r="AK95" s="22">
        <v>10000</v>
      </c>
      <c r="AL95" s="22">
        <v>0</v>
      </c>
      <c r="AM95" s="22">
        <v>0</v>
      </c>
      <c r="AN95" s="22">
        <v>0</v>
      </c>
      <c r="AO95" s="22">
        <v>0</v>
      </c>
      <c r="AP95" s="22">
        <v>0</v>
      </c>
      <c r="AQ95" s="22">
        <v>2191362</v>
      </c>
      <c r="AR95" s="22">
        <v>29698</v>
      </c>
      <c r="AS95" s="22">
        <v>350694</v>
      </c>
      <c r="AT95" s="22">
        <v>0</v>
      </c>
      <c r="AU95" s="22">
        <v>0</v>
      </c>
      <c r="AV95" s="22">
        <v>107639</v>
      </c>
      <c r="AW95" s="22">
        <v>9</v>
      </c>
      <c r="AX95" s="22">
        <v>0</v>
      </c>
      <c r="AY95" s="22">
        <v>18791</v>
      </c>
      <c r="AZ95" s="22">
        <v>0</v>
      </c>
      <c r="BA95" s="22">
        <v>102061</v>
      </c>
      <c r="BB95" s="22">
        <v>401193</v>
      </c>
      <c r="BC95" s="22">
        <v>5490</v>
      </c>
      <c r="BD95" s="22">
        <v>0</v>
      </c>
      <c r="BE95" s="22">
        <v>0</v>
      </c>
      <c r="BF95" s="22">
        <v>0</v>
      </c>
      <c r="BG95" s="22">
        <v>406375</v>
      </c>
      <c r="BH95" s="22">
        <v>152121</v>
      </c>
      <c r="BI95" s="22">
        <v>68611</v>
      </c>
      <c r="BJ95" s="22">
        <v>1028</v>
      </c>
      <c r="BK95" s="22">
        <v>60829</v>
      </c>
      <c r="BL95" s="22">
        <v>0</v>
      </c>
      <c r="BM95" s="22">
        <v>5897</v>
      </c>
      <c r="BN95" s="22">
        <v>0</v>
      </c>
      <c r="BO95" s="22">
        <v>0</v>
      </c>
      <c r="BP95" s="22">
        <v>0</v>
      </c>
      <c r="BQ95" s="22">
        <v>3298</v>
      </c>
      <c r="BR95" s="22">
        <v>0</v>
      </c>
      <c r="BS95" s="22">
        <v>4292</v>
      </c>
      <c r="BT95" s="22">
        <v>0</v>
      </c>
      <c r="BU95" s="22">
        <v>0</v>
      </c>
      <c r="BV95" s="22">
        <v>267801</v>
      </c>
      <c r="BW95" s="22">
        <v>149151</v>
      </c>
      <c r="BX95" s="22">
        <v>0</v>
      </c>
      <c r="BY95" s="22">
        <v>0</v>
      </c>
      <c r="BZ95" s="22">
        <v>0</v>
      </c>
      <c r="CA95" s="22">
        <v>0</v>
      </c>
      <c r="CB95" s="22">
        <v>0</v>
      </c>
      <c r="CC95" s="22">
        <v>2134978</v>
      </c>
      <c r="CD95" s="22">
        <v>56384</v>
      </c>
    </row>
    <row r="96" spans="1:82" x14ac:dyDescent="0.35">
      <c r="A96" s="22" t="s">
        <v>114</v>
      </c>
      <c r="B96" s="22" t="s">
        <v>294</v>
      </c>
      <c r="C96" s="22" t="s">
        <v>303</v>
      </c>
      <c r="D96" s="22" t="s">
        <v>304</v>
      </c>
      <c r="E96" s="22">
        <v>1349928</v>
      </c>
      <c r="F96" s="22">
        <v>0</v>
      </c>
      <c r="G96" s="22">
        <v>0</v>
      </c>
      <c r="H96" s="22">
        <v>526927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61528</v>
      </c>
      <c r="O96" s="22">
        <v>0</v>
      </c>
      <c r="P96" s="22">
        <v>0</v>
      </c>
      <c r="Q96" s="22">
        <v>0</v>
      </c>
      <c r="R96" s="22">
        <v>0</v>
      </c>
      <c r="S96" s="22">
        <v>0</v>
      </c>
      <c r="T96" s="22">
        <v>95294</v>
      </c>
      <c r="U96" s="22">
        <v>0</v>
      </c>
      <c r="V96" s="22">
        <v>0</v>
      </c>
      <c r="W96" s="22">
        <v>0</v>
      </c>
      <c r="X96" s="22">
        <v>680999</v>
      </c>
      <c r="Y96" s="22">
        <v>0</v>
      </c>
      <c r="Z96" s="22">
        <v>0</v>
      </c>
      <c r="AA96" s="22">
        <v>0</v>
      </c>
      <c r="AB96" s="22">
        <v>94616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39000</v>
      </c>
      <c r="AI96" s="22">
        <v>0</v>
      </c>
      <c r="AJ96" s="22">
        <v>0</v>
      </c>
      <c r="AK96" s="22">
        <v>0</v>
      </c>
      <c r="AL96" s="22">
        <v>0</v>
      </c>
      <c r="AM96" s="22">
        <v>119810</v>
      </c>
      <c r="AN96" s="22">
        <v>0</v>
      </c>
      <c r="AO96" s="22">
        <v>0</v>
      </c>
      <c r="AP96" s="22">
        <v>0</v>
      </c>
      <c r="AQ96" s="22">
        <v>2968102</v>
      </c>
      <c r="AR96" s="22">
        <v>0</v>
      </c>
      <c r="AS96" s="22">
        <v>0</v>
      </c>
      <c r="AT96" s="22">
        <v>524864</v>
      </c>
      <c r="AU96" s="22">
        <v>0</v>
      </c>
      <c r="AV96" s="22">
        <v>0</v>
      </c>
      <c r="AW96" s="22">
        <v>0</v>
      </c>
      <c r="AX96" s="22">
        <v>0</v>
      </c>
      <c r="AY96" s="22">
        <v>0</v>
      </c>
      <c r="AZ96" s="22">
        <v>135401</v>
      </c>
      <c r="BA96" s="22">
        <v>0</v>
      </c>
      <c r="BB96" s="22">
        <v>0</v>
      </c>
      <c r="BC96" s="22">
        <v>0</v>
      </c>
      <c r="BD96" s="22">
        <v>0</v>
      </c>
      <c r="BE96" s="22">
        <v>0</v>
      </c>
      <c r="BF96" s="22">
        <v>607571</v>
      </c>
      <c r="BG96" s="22">
        <v>0</v>
      </c>
      <c r="BH96" s="22">
        <v>0</v>
      </c>
      <c r="BI96" s="22">
        <v>0</v>
      </c>
      <c r="BJ96" s="22">
        <v>634291</v>
      </c>
      <c r="BK96" s="22">
        <v>0</v>
      </c>
      <c r="BL96" s="22">
        <v>0</v>
      </c>
      <c r="BM96" s="22">
        <v>0</v>
      </c>
      <c r="BN96" s="22">
        <v>107160</v>
      </c>
      <c r="BO96" s="22">
        <v>0</v>
      </c>
      <c r="BP96" s="22">
        <v>0</v>
      </c>
      <c r="BQ96" s="22">
        <v>0</v>
      </c>
      <c r="BR96" s="22">
        <v>0</v>
      </c>
      <c r="BS96" s="22">
        <v>0</v>
      </c>
      <c r="BT96" s="22">
        <v>97755</v>
      </c>
      <c r="BU96" s="22">
        <v>0</v>
      </c>
      <c r="BV96" s="22">
        <v>0</v>
      </c>
      <c r="BW96" s="22">
        <v>0</v>
      </c>
      <c r="BX96" s="22">
        <v>0</v>
      </c>
      <c r="BY96" s="22">
        <v>377515</v>
      </c>
      <c r="BZ96" s="22">
        <v>0</v>
      </c>
      <c r="CA96" s="22">
        <v>0</v>
      </c>
      <c r="CB96" s="22">
        <v>0</v>
      </c>
      <c r="CC96" s="22">
        <v>2484557</v>
      </c>
      <c r="CD96" s="22">
        <v>483545</v>
      </c>
    </row>
    <row r="97" spans="1:82" x14ac:dyDescent="0.35">
      <c r="A97" s="22" t="s">
        <v>114</v>
      </c>
      <c r="B97" s="22" t="s">
        <v>294</v>
      </c>
      <c r="C97" s="22" t="s">
        <v>305</v>
      </c>
      <c r="D97" s="22" t="s">
        <v>306</v>
      </c>
      <c r="E97" s="22">
        <v>4870662</v>
      </c>
      <c r="F97" s="22">
        <v>0</v>
      </c>
      <c r="G97" s="22">
        <v>0</v>
      </c>
      <c r="H97" s="22">
        <v>134425</v>
      </c>
      <c r="I97" s="22">
        <v>0</v>
      </c>
      <c r="J97" s="22">
        <v>33719</v>
      </c>
      <c r="K97" s="22">
        <v>0</v>
      </c>
      <c r="L97" s="22">
        <v>0</v>
      </c>
      <c r="M97" s="22">
        <v>62223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0</v>
      </c>
      <c r="U97" s="22">
        <v>822587</v>
      </c>
      <c r="V97" s="22">
        <v>443651</v>
      </c>
      <c r="W97" s="22">
        <v>374341</v>
      </c>
      <c r="X97" s="22">
        <v>0</v>
      </c>
      <c r="Y97" s="22">
        <v>135974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9733</v>
      </c>
      <c r="AI97" s="22">
        <v>0</v>
      </c>
      <c r="AJ97" s="22">
        <v>297609</v>
      </c>
      <c r="AK97" s="22">
        <v>14922</v>
      </c>
      <c r="AL97" s="22">
        <v>0</v>
      </c>
      <c r="AM97" s="22">
        <v>0</v>
      </c>
      <c r="AN97" s="22">
        <v>0</v>
      </c>
      <c r="AO97" s="22">
        <v>0</v>
      </c>
      <c r="AP97" s="22">
        <v>0</v>
      </c>
      <c r="AQ97" s="22">
        <v>7199846</v>
      </c>
      <c r="AR97" s="22">
        <v>129603</v>
      </c>
      <c r="AS97" s="22">
        <v>893756</v>
      </c>
      <c r="AT97" s="22">
        <v>0</v>
      </c>
      <c r="AU97" s="22">
        <v>0</v>
      </c>
      <c r="AV97" s="22">
        <v>142179</v>
      </c>
      <c r="AW97" s="22">
        <v>36285</v>
      </c>
      <c r="AX97" s="22">
        <v>0</v>
      </c>
      <c r="AY97" s="22">
        <v>233229</v>
      </c>
      <c r="AZ97" s="22">
        <v>0</v>
      </c>
      <c r="BA97" s="22">
        <v>0</v>
      </c>
      <c r="BB97" s="22">
        <v>1355191</v>
      </c>
      <c r="BC97" s="22">
        <v>0</v>
      </c>
      <c r="BD97" s="22">
        <v>0</v>
      </c>
      <c r="BE97" s="22">
        <v>0</v>
      </c>
      <c r="BF97" s="22">
        <v>0</v>
      </c>
      <c r="BG97" s="22">
        <v>1140941</v>
      </c>
      <c r="BH97" s="22">
        <v>308831</v>
      </c>
      <c r="BI97" s="22">
        <v>343015</v>
      </c>
      <c r="BJ97" s="22">
        <v>0</v>
      </c>
      <c r="BK97" s="22">
        <v>193984</v>
      </c>
      <c r="BL97" s="22">
        <v>0</v>
      </c>
      <c r="BM97" s="22">
        <v>0</v>
      </c>
      <c r="BN97" s="22">
        <v>0</v>
      </c>
      <c r="BO97" s="22">
        <v>0</v>
      </c>
      <c r="BP97" s="22">
        <v>0</v>
      </c>
      <c r="BQ97" s="22">
        <v>126529</v>
      </c>
      <c r="BR97" s="22">
        <v>0</v>
      </c>
      <c r="BS97" s="22">
        <v>0</v>
      </c>
      <c r="BT97" s="22">
        <v>0</v>
      </c>
      <c r="BU97" s="22">
        <v>0</v>
      </c>
      <c r="BV97" s="22">
        <v>1515761</v>
      </c>
      <c r="BW97" s="22">
        <v>255932</v>
      </c>
      <c r="BX97" s="22">
        <v>0</v>
      </c>
      <c r="BY97" s="22">
        <v>0</v>
      </c>
      <c r="BZ97" s="22">
        <v>0</v>
      </c>
      <c r="CA97" s="22">
        <v>0</v>
      </c>
      <c r="CB97" s="22">
        <v>0</v>
      </c>
      <c r="CC97" s="22">
        <v>6675236</v>
      </c>
      <c r="CD97" s="22">
        <v>524610</v>
      </c>
    </row>
    <row r="98" spans="1:82" x14ac:dyDescent="0.35">
      <c r="A98" s="22" t="s">
        <v>114</v>
      </c>
      <c r="B98" s="22" t="s">
        <v>294</v>
      </c>
      <c r="C98" s="22" t="s">
        <v>307</v>
      </c>
      <c r="D98" s="22" t="s">
        <v>308</v>
      </c>
      <c r="E98" s="22">
        <v>1333140</v>
      </c>
      <c r="F98" s="22">
        <v>0</v>
      </c>
      <c r="G98" s="22">
        <v>27705</v>
      </c>
      <c r="H98" s="22">
        <v>0</v>
      </c>
      <c r="I98" s="22">
        <v>0</v>
      </c>
      <c r="J98" s="22">
        <v>134974</v>
      </c>
      <c r="K98" s="22">
        <v>0</v>
      </c>
      <c r="L98" s="22">
        <v>0</v>
      </c>
      <c r="M98" s="22">
        <v>2655</v>
      </c>
      <c r="N98" s="22">
        <v>0</v>
      </c>
      <c r="O98" s="22">
        <v>455</v>
      </c>
      <c r="P98" s="22">
        <v>401070</v>
      </c>
      <c r="Q98" s="22">
        <v>0</v>
      </c>
      <c r="R98" s="22">
        <v>0</v>
      </c>
      <c r="S98" s="22">
        <v>0</v>
      </c>
      <c r="T98" s="22">
        <v>0</v>
      </c>
      <c r="U98" s="22">
        <v>175572</v>
      </c>
      <c r="V98" s="22">
        <v>137188</v>
      </c>
      <c r="W98" s="22">
        <v>217569</v>
      </c>
      <c r="X98" s="22">
        <v>0</v>
      </c>
      <c r="Y98" s="22">
        <v>102862</v>
      </c>
      <c r="Z98" s="22">
        <v>0</v>
      </c>
      <c r="AA98" s="22">
        <v>0</v>
      </c>
      <c r="AB98" s="22">
        <v>0</v>
      </c>
      <c r="AC98" s="22">
        <v>860</v>
      </c>
      <c r="AD98" s="22">
        <v>0</v>
      </c>
      <c r="AE98" s="22">
        <v>0</v>
      </c>
      <c r="AF98" s="22">
        <v>0</v>
      </c>
      <c r="AG98" s="22">
        <v>51</v>
      </c>
      <c r="AH98" s="22">
        <v>0</v>
      </c>
      <c r="AI98" s="22">
        <v>0</v>
      </c>
      <c r="AJ98" s="22">
        <v>190778</v>
      </c>
      <c r="AK98" s="22">
        <v>82123</v>
      </c>
      <c r="AL98" s="22">
        <v>0</v>
      </c>
      <c r="AM98" s="22">
        <v>0</v>
      </c>
      <c r="AN98" s="22">
        <v>0</v>
      </c>
      <c r="AO98" s="22">
        <v>0</v>
      </c>
      <c r="AP98" s="22">
        <v>0</v>
      </c>
      <c r="AQ98" s="22">
        <v>2807002</v>
      </c>
      <c r="AR98" s="22">
        <v>57287</v>
      </c>
      <c r="AS98" s="22">
        <v>381603</v>
      </c>
      <c r="AT98" s="22">
        <v>156735</v>
      </c>
      <c r="AU98" s="22">
        <v>0</v>
      </c>
      <c r="AV98" s="22">
        <v>199603</v>
      </c>
      <c r="AW98" s="22">
        <v>0</v>
      </c>
      <c r="AX98" s="22">
        <v>0</v>
      </c>
      <c r="AY98" s="22">
        <v>87968</v>
      </c>
      <c r="AZ98" s="22">
        <v>0</v>
      </c>
      <c r="BA98" s="22">
        <v>0</v>
      </c>
      <c r="BB98" s="22">
        <v>379913</v>
      </c>
      <c r="BC98" s="22">
        <v>0</v>
      </c>
      <c r="BD98" s="22">
        <v>0</v>
      </c>
      <c r="BE98" s="22">
        <v>0</v>
      </c>
      <c r="BF98" s="22">
        <v>0</v>
      </c>
      <c r="BG98" s="22">
        <v>203030</v>
      </c>
      <c r="BH98" s="22">
        <v>242639</v>
      </c>
      <c r="BI98" s="22">
        <v>205855</v>
      </c>
      <c r="BJ98" s="22">
        <v>0</v>
      </c>
      <c r="BK98" s="22">
        <v>79806</v>
      </c>
      <c r="BL98" s="22">
        <v>0</v>
      </c>
      <c r="BM98" s="22">
        <v>0</v>
      </c>
      <c r="BN98" s="22">
        <v>0</v>
      </c>
      <c r="BO98" s="22">
        <v>0</v>
      </c>
      <c r="BP98" s="22">
        <v>0</v>
      </c>
      <c r="BQ98" s="22">
        <v>43410</v>
      </c>
      <c r="BR98" s="22">
        <v>0</v>
      </c>
      <c r="BS98" s="22">
        <v>0</v>
      </c>
      <c r="BT98" s="22">
        <v>0</v>
      </c>
      <c r="BU98" s="22">
        <v>0</v>
      </c>
      <c r="BV98" s="22">
        <v>390400</v>
      </c>
      <c r="BW98" s="22">
        <v>120636</v>
      </c>
      <c r="BX98" s="22">
        <v>0</v>
      </c>
      <c r="BY98" s="22">
        <v>0</v>
      </c>
      <c r="BZ98" s="22">
        <v>0</v>
      </c>
      <c r="CA98" s="22">
        <v>0</v>
      </c>
      <c r="CB98" s="22">
        <v>215789</v>
      </c>
      <c r="CC98" s="22">
        <v>2764674</v>
      </c>
      <c r="CD98" s="22">
        <v>42328</v>
      </c>
    </row>
    <row r="99" spans="1:82" x14ac:dyDescent="0.35">
      <c r="A99" s="22" t="s">
        <v>114</v>
      </c>
      <c r="B99" s="22" t="s">
        <v>294</v>
      </c>
      <c r="C99" s="22" t="s">
        <v>309</v>
      </c>
      <c r="D99" s="22" t="s">
        <v>310</v>
      </c>
      <c r="E99" s="22">
        <v>2906558</v>
      </c>
      <c r="F99" s="22">
        <v>0</v>
      </c>
      <c r="G99" s="22">
        <v>412592</v>
      </c>
      <c r="H99" s="22">
        <v>0</v>
      </c>
      <c r="I99" s="22">
        <v>0</v>
      </c>
      <c r="J99" s="22">
        <v>168781</v>
      </c>
      <c r="K99" s="22">
        <v>2263</v>
      </c>
      <c r="L99" s="22">
        <v>0</v>
      </c>
      <c r="M99" s="22">
        <v>160784</v>
      </c>
      <c r="N99" s="22">
        <v>0</v>
      </c>
      <c r="O99" s="22">
        <v>1039</v>
      </c>
      <c r="P99" s="22">
        <v>921559</v>
      </c>
      <c r="Q99" s="22">
        <v>0</v>
      </c>
      <c r="R99" s="22">
        <v>29</v>
      </c>
      <c r="S99" s="22">
        <v>0</v>
      </c>
      <c r="T99" s="22">
        <v>0</v>
      </c>
      <c r="U99" s="22">
        <v>1938048</v>
      </c>
      <c r="V99" s="22">
        <v>1128375</v>
      </c>
      <c r="W99" s="22">
        <v>223832</v>
      </c>
      <c r="X99" s="22">
        <v>0</v>
      </c>
      <c r="Y99" s="22">
        <v>64556</v>
      </c>
      <c r="Z99" s="22">
        <v>0</v>
      </c>
      <c r="AA99" s="22">
        <v>0</v>
      </c>
      <c r="AB99" s="22">
        <v>0</v>
      </c>
      <c r="AC99" s="22">
        <v>62619</v>
      </c>
      <c r="AD99" s="22">
        <v>2000</v>
      </c>
      <c r="AE99" s="22">
        <v>0</v>
      </c>
      <c r="AF99" s="22">
        <v>0</v>
      </c>
      <c r="AG99" s="22">
        <v>0</v>
      </c>
      <c r="AH99" s="22">
        <v>0</v>
      </c>
      <c r="AI99" s="22">
        <v>0</v>
      </c>
      <c r="AJ99" s="22">
        <v>573989</v>
      </c>
      <c r="AK99" s="22">
        <v>0</v>
      </c>
      <c r="AL99" s="22">
        <v>0</v>
      </c>
      <c r="AM99" s="22">
        <v>48060</v>
      </c>
      <c r="AN99" s="22">
        <v>0</v>
      </c>
      <c r="AO99" s="22">
        <v>0</v>
      </c>
      <c r="AP99" s="22">
        <v>0</v>
      </c>
      <c r="AQ99" s="22">
        <v>8615084</v>
      </c>
      <c r="AR99" s="22">
        <v>150707</v>
      </c>
      <c r="AS99" s="22">
        <v>654460</v>
      </c>
      <c r="AT99" s="22">
        <v>0</v>
      </c>
      <c r="AU99" s="22">
        <v>0</v>
      </c>
      <c r="AV99" s="22">
        <v>369838</v>
      </c>
      <c r="AW99" s="22">
        <v>201845</v>
      </c>
      <c r="AX99" s="22">
        <v>0</v>
      </c>
      <c r="AY99" s="22">
        <v>202359</v>
      </c>
      <c r="AZ99" s="22">
        <v>38203</v>
      </c>
      <c r="BA99" s="22">
        <v>262319</v>
      </c>
      <c r="BB99" s="22">
        <v>905067</v>
      </c>
      <c r="BC99" s="22">
        <v>0</v>
      </c>
      <c r="BD99" s="22">
        <v>20045</v>
      </c>
      <c r="BE99" s="22">
        <v>0</v>
      </c>
      <c r="BF99" s="22">
        <v>0</v>
      </c>
      <c r="BG99" s="22">
        <v>1107596</v>
      </c>
      <c r="BH99" s="22">
        <v>918575</v>
      </c>
      <c r="BI99" s="22">
        <v>214774</v>
      </c>
      <c r="BJ99" s="22">
        <v>139783</v>
      </c>
      <c r="BK99" s="22">
        <v>79025</v>
      </c>
      <c r="BL99" s="22">
        <v>0</v>
      </c>
      <c r="BM99" s="22">
        <v>56000</v>
      </c>
      <c r="BN99" s="22">
        <v>0</v>
      </c>
      <c r="BO99" s="22">
        <v>274418</v>
      </c>
      <c r="BP99" s="22">
        <v>107505</v>
      </c>
      <c r="BQ99" s="22">
        <v>0</v>
      </c>
      <c r="BR99" s="22">
        <v>0</v>
      </c>
      <c r="BS99" s="22">
        <v>0</v>
      </c>
      <c r="BT99" s="22">
        <v>0</v>
      </c>
      <c r="BU99" s="22">
        <v>0</v>
      </c>
      <c r="BV99" s="22">
        <v>1088443</v>
      </c>
      <c r="BW99" s="22">
        <v>181930</v>
      </c>
      <c r="BX99" s="22">
        <v>0</v>
      </c>
      <c r="BY99" s="22">
        <v>0</v>
      </c>
      <c r="BZ99" s="22">
        <v>0</v>
      </c>
      <c r="CA99" s="22">
        <v>0</v>
      </c>
      <c r="CB99" s="22">
        <v>0</v>
      </c>
      <c r="CC99" s="22">
        <v>6972892</v>
      </c>
      <c r="CD99" s="22">
        <v>1642192</v>
      </c>
    </row>
    <row r="100" spans="1:82" x14ac:dyDescent="0.35">
      <c r="A100" s="22" t="s">
        <v>114</v>
      </c>
      <c r="B100" s="22" t="s">
        <v>294</v>
      </c>
      <c r="C100" s="22" t="s">
        <v>311</v>
      </c>
      <c r="D100" s="22" t="s">
        <v>312</v>
      </c>
      <c r="E100" s="22">
        <v>13699298</v>
      </c>
      <c r="F100" s="22">
        <v>0</v>
      </c>
      <c r="G100" s="22">
        <v>222662</v>
      </c>
      <c r="H100" s="22">
        <v>0</v>
      </c>
      <c r="I100" s="22">
        <v>676527</v>
      </c>
      <c r="J100" s="22">
        <v>99505</v>
      </c>
      <c r="K100" s="22">
        <v>0</v>
      </c>
      <c r="L100" s="22">
        <v>0</v>
      </c>
      <c r="M100" s="22">
        <v>78014</v>
      </c>
      <c r="N100" s="22">
        <v>0</v>
      </c>
      <c r="O100" s="22">
        <v>0</v>
      </c>
      <c r="P100" s="22">
        <v>4919600</v>
      </c>
      <c r="Q100" s="22">
        <v>0</v>
      </c>
      <c r="R100" s="22">
        <v>45009</v>
      </c>
      <c r="S100" s="22">
        <v>2958224</v>
      </c>
      <c r="T100" s="22">
        <v>0</v>
      </c>
      <c r="U100" s="22">
        <v>3761819</v>
      </c>
      <c r="V100" s="22">
        <v>2364133</v>
      </c>
      <c r="W100" s="22">
        <v>1501089</v>
      </c>
      <c r="X100" s="22">
        <v>0</v>
      </c>
      <c r="Y100" s="22">
        <v>337207</v>
      </c>
      <c r="Z100" s="22">
        <v>0</v>
      </c>
      <c r="AA100" s="22">
        <v>5463</v>
      </c>
      <c r="AB100" s="22">
        <v>0</v>
      </c>
      <c r="AC100" s="22">
        <v>298685</v>
      </c>
      <c r="AD100" s="22">
        <v>0</v>
      </c>
      <c r="AE100" s="22">
        <v>7455</v>
      </c>
      <c r="AF100" s="22">
        <v>0</v>
      </c>
      <c r="AG100" s="22">
        <v>41263</v>
      </c>
      <c r="AH100" s="22">
        <v>0</v>
      </c>
      <c r="AI100" s="22">
        <v>0</v>
      </c>
      <c r="AJ100" s="22">
        <v>2706327</v>
      </c>
      <c r="AK100" s="22">
        <v>93238</v>
      </c>
      <c r="AL100" s="22">
        <v>0</v>
      </c>
      <c r="AM100" s="22">
        <v>0</v>
      </c>
      <c r="AN100" s="22">
        <v>0</v>
      </c>
      <c r="AO100" s="22">
        <v>0</v>
      </c>
      <c r="AP100" s="22">
        <v>0</v>
      </c>
      <c r="AQ100" s="22">
        <v>33815518</v>
      </c>
      <c r="AR100" s="22">
        <v>275250</v>
      </c>
      <c r="AS100" s="22">
        <v>2636074</v>
      </c>
      <c r="AT100" s="22">
        <v>0</v>
      </c>
      <c r="AU100" s="22">
        <v>1532294</v>
      </c>
      <c r="AV100" s="22">
        <v>710030</v>
      </c>
      <c r="AW100" s="22">
        <v>146652</v>
      </c>
      <c r="AX100" s="22">
        <v>53108</v>
      </c>
      <c r="AY100" s="22">
        <v>322483</v>
      </c>
      <c r="AZ100" s="22">
        <v>0</v>
      </c>
      <c r="BA100" s="22">
        <v>0</v>
      </c>
      <c r="BB100" s="22">
        <v>4383489</v>
      </c>
      <c r="BC100" s="22">
        <v>0</v>
      </c>
      <c r="BD100" s="22">
        <v>511295</v>
      </c>
      <c r="BE100" s="22">
        <v>669385</v>
      </c>
      <c r="BF100" s="22">
        <v>0</v>
      </c>
      <c r="BG100" s="22">
        <v>3198444</v>
      </c>
      <c r="BH100" s="22">
        <v>2003704</v>
      </c>
      <c r="BI100" s="22">
        <v>1413948</v>
      </c>
      <c r="BJ100" s="22">
        <v>0</v>
      </c>
      <c r="BK100" s="22">
        <v>546462</v>
      </c>
      <c r="BL100" s="22">
        <v>0</v>
      </c>
      <c r="BM100" s="22">
        <v>38311</v>
      </c>
      <c r="BN100" s="22">
        <v>0</v>
      </c>
      <c r="BO100" s="22">
        <v>1276119</v>
      </c>
      <c r="BP100" s="22">
        <v>0</v>
      </c>
      <c r="BQ100" s="22">
        <v>0</v>
      </c>
      <c r="BR100" s="22">
        <v>0</v>
      </c>
      <c r="BS100" s="22">
        <v>0</v>
      </c>
      <c r="BT100" s="22">
        <v>0</v>
      </c>
      <c r="BU100" s="22">
        <v>0</v>
      </c>
      <c r="BV100" s="22">
        <v>5164850</v>
      </c>
      <c r="BW100" s="22">
        <v>523461</v>
      </c>
      <c r="BX100" s="22">
        <v>0</v>
      </c>
      <c r="BY100" s="22">
        <v>0</v>
      </c>
      <c r="BZ100" s="22">
        <v>0</v>
      </c>
      <c r="CA100" s="22">
        <v>0</v>
      </c>
      <c r="CB100" s="22">
        <v>0</v>
      </c>
      <c r="CC100" s="22">
        <v>25405359</v>
      </c>
      <c r="CD100" s="22">
        <v>8410159</v>
      </c>
    </row>
    <row r="101" spans="1:82" x14ac:dyDescent="0.35">
      <c r="A101" s="22" t="s">
        <v>114</v>
      </c>
      <c r="B101" s="22" t="s">
        <v>294</v>
      </c>
      <c r="C101" s="22" t="s">
        <v>313</v>
      </c>
      <c r="D101" s="22" t="s">
        <v>314</v>
      </c>
      <c r="E101" s="22">
        <v>1904493</v>
      </c>
      <c r="F101" s="22">
        <v>0</v>
      </c>
      <c r="G101" s="22">
        <v>51836</v>
      </c>
      <c r="H101" s="22">
        <v>0</v>
      </c>
      <c r="I101" s="22">
        <v>0</v>
      </c>
      <c r="J101" s="22">
        <v>9015</v>
      </c>
      <c r="K101" s="22">
        <v>0</v>
      </c>
      <c r="L101" s="22">
        <v>0</v>
      </c>
      <c r="M101" s="22">
        <v>39154</v>
      </c>
      <c r="N101" s="22">
        <v>0</v>
      </c>
      <c r="O101" s="22">
        <v>0</v>
      </c>
      <c r="P101" s="22">
        <v>573047</v>
      </c>
      <c r="Q101" s="22">
        <v>0</v>
      </c>
      <c r="R101" s="22">
        <v>0</v>
      </c>
      <c r="S101" s="22">
        <v>0</v>
      </c>
      <c r="T101" s="22">
        <v>0</v>
      </c>
      <c r="U101" s="22">
        <v>488899</v>
      </c>
      <c r="V101" s="22">
        <v>301842</v>
      </c>
      <c r="W101" s="22">
        <v>151960</v>
      </c>
      <c r="X101" s="22">
        <v>0</v>
      </c>
      <c r="Y101" s="22">
        <v>42612</v>
      </c>
      <c r="Z101" s="22">
        <v>0</v>
      </c>
      <c r="AA101" s="22">
        <v>5907</v>
      </c>
      <c r="AB101" s="22">
        <v>0</v>
      </c>
      <c r="AC101" s="22">
        <v>20349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v>0</v>
      </c>
      <c r="AJ101" s="22">
        <v>185006</v>
      </c>
      <c r="AK101" s="22">
        <v>12213</v>
      </c>
      <c r="AL101" s="22">
        <v>0</v>
      </c>
      <c r="AM101" s="22">
        <v>0</v>
      </c>
      <c r="AN101" s="22">
        <v>0</v>
      </c>
      <c r="AO101" s="22">
        <v>504501</v>
      </c>
      <c r="AP101" s="22">
        <v>0</v>
      </c>
      <c r="AQ101" s="22">
        <v>4290834</v>
      </c>
      <c r="AR101" s="22">
        <v>74914</v>
      </c>
      <c r="AS101" s="22">
        <v>476078</v>
      </c>
      <c r="AT101" s="22">
        <v>0</v>
      </c>
      <c r="AU101" s="22">
        <v>27797</v>
      </c>
      <c r="AV101" s="22">
        <v>40429</v>
      </c>
      <c r="AW101" s="22">
        <v>12915</v>
      </c>
      <c r="AX101" s="22">
        <v>0</v>
      </c>
      <c r="AY101" s="22">
        <v>49492</v>
      </c>
      <c r="AZ101" s="22">
        <v>0</v>
      </c>
      <c r="BA101" s="22">
        <v>0</v>
      </c>
      <c r="BB101" s="22">
        <v>496915</v>
      </c>
      <c r="BC101" s="22">
        <v>0</v>
      </c>
      <c r="BD101" s="22">
        <v>0</v>
      </c>
      <c r="BE101" s="22">
        <v>27516</v>
      </c>
      <c r="BF101" s="22">
        <v>0</v>
      </c>
      <c r="BG101" s="22">
        <v>570428</v>
      </c>
      <c r="BH101" s="22">
        <v>383251</v>
      </c>
      <c r="BI101" s="22">
        <v>168754</v>
      </c>
      <c r="BJ101" s="22">
        <v>0</v>
      </c>
      <c r="BK101" s="22">
        <v>77092</v>
      </c>
      <c r="BL101" s="22">
        <v>0</v>
      </c>
      <c r="BM101" s="22">
        <v>6953</v>
      </c>
      <c r="BN101" s="22">
        <v>0</v>
      </c>
      <c r="BO101" s="22">
        <v>166960</v>
      </c>
      <c r="BP101" s="22">
        <v>85441</v>
      </c>
      <c r="BQ101" s="22">
        <v>0</v>
      </c>
      <c r="BR101" s="22">
        <v>0</v>
      </c>
      <c r="BS101" s="22">
        <v>0</v>
      </c>
      <c r="BT101" s="22">
        <v>0</v>
      </c>
      <c r="BU101" s="22">
        <v>0</v>
      </c>
      <c r="BV101" s="22">
        <v>434311</v>
      </c>
      <c r="BW101" s="22">
        <v>56133</v>
      </c>
      <c r="BX101" s="22">
        <v>0</v>
      </c>
      <c r="BY101" s="22">
        <v>0</v>
      </c>
      <c r="BZ101" s="22">
        <v>0</v>
      </c>
      <c r="CA101" s="22">
        <v>24290</v>
      </c>
      <c r="CB101" s="22">
        <v>0</v>
      </c>
      <c r="CC101" s="22">
        <v>3179669</v>
      </c>
      <c r="CD101" s="22">
        <v>1111165</v>
      </c>
    </row>
    <row r="102" spans="1:82" x14ac:dyDescent="0.35">
      <c r="A102" s="22" t="s">
        <v>114</v>
      </c>
      <c r="B102" s="22" t="s">
        <v>294</v>
      </c>
      <c r="C102" s="22" t="s">
        <v>315</v>
      </c>
      <c r="D102" s="22" t="s">
        <v>316</v>
      </c>
      <c r="E102" s="22">
        <v>10769772</v>
      </c>
      <c r="F102" s="22">
        <v>0</v>
      </c>
      <c r="G102" s="22">
        <v>338737</v>
      </c>
      <c r="H102" s="22">
        <v>0</v>
      </c>
      <c r="I102" s="22">
        <v>765355</v>
      </c>
      <c r="J102" s="22">
        <v>0</v>
      </c>
      <c r="K102" s="22">
        <v>1521</v>
      </c>
      <c r="L102" s="22">
        <v>40048</v>
      </c>
      <c r="M102" s="22">
        <v>11057</v>
      </c>
      <c r="N102" s="22">
        <v>0</v>
      </c>
      <c r="O102" s="22">
        <v>22861</v>
      </c>
      <c r="P102" s="22">
        <v>2284880</v>
      </c>
      <c r="Q102" s="22">
        <v>190435</v>
      </c>
      <c r="R102" s="22">
        <v>0</v>
      </c>
      <c r="S102" s="22">
        <v>0</v>
      </c>
      <c r="T102" s="22">
        <v>0</v>
      </c>
      <c r="U102" s="22">
        <v>28239218</v>
      </c>
      <c r="V102" s="22">
        <v>888148</v>
      </c>
      <c r="W102" s="22">
        <v>1189896</v>
      </c>
      <c r="X102" s="22">
        <v>0</v>
      </c>
      <c r="Y102" s="22">
        <v>795293</v>
      </c>
      <c r="Z102" s="22">
        <v>0</v>
      </c>
      <c r="AA102" s="22">
        <v>0</v>
      </c>
      <c r="AB102" s="22">
        <v>0</v>
      </c>
      <c r="AC102" s="22">
        <v>202348</v>
      </c>
      <c r="AD102" s="22">
        <v>0</v>
      </c>
      <c r="AE102" s="22">
        <v>0</v>
      </c>
      <c r="AF102" s="22">
        <v>0</v>
      </c>
      <c r="AG102" s="22">
        <v>0</v>
      </c>
      <c r="AH102" s="22">
        <v>0</v>
      </c>
      <c r="AI102" s="22">
        <v>77625</v>
      </c>
      <c r="AJ102" s="22">
        <v>572316</v>
      </c>
      <c r="AK102" s="22">
        <v>255214</v>
      </c>
      <c r="AL102" s="22">
        <v>0</v>
      </c>
      <c r="AM102" s="22">
        <v>0</v>
      </c>
      <c r="AN102" s="22">
        <v>0</v>
      </c>
      <c r="AO102" s="22">
        <v>0</v>
      </c>
      <c r="AP102" s="22">
        <v>0</v>
      </c>
      <c r="AQ102" s="22">
        <v>46644724</v>
      </c>
      <c r="AR102" s="22">
        <v>386960</v>
      </c>
      <c r="AS102" s="22">
        <v>2201972</v>
      </c>
      <c r="AT102" s="22">
        <v>0</v>
      </c>
      <c r="AU102" s="22">
        <v>2165586</v>
      </c>
      <c r="AV102" s="22">
        <v>339622</v>
      </c>
      <c r="AW102" s="22">
        <v>112330</v>
      </c>
      <c r="AX102" s="22">
        <v>17692</v>
      </c>
      <c r="AY102" s="22">
        <v>306253</v>
      </c>
      <c r="AZ102" s="22">
        <v>0</v>
      </c>
      <c r="BA102" s="22">
        <v>1109066</v>
      </c>
      <c r="BB102" s="22">
        <v>5116847</v>
      </c>
      <c r="BC102" s="22">
        <v>812108</v>
      </c>
      <c r="BD102" s="22">
        <v>0</v>
      </c>
      <c r="BE102" s="22">
        <v>0</v>
      </c>
      <c r="BF102" s="22">
        <v>0</v>
      </c>
      <c r="BG102" s="22">
        <v>2030578</v>
      </c>
      <c r="BH102" s="22">
        <v>1278008</v>
      </c>
      <c r="BI102" s="22">
        <v>1206898</v>
      </c>
      <c r="BJ102" s="22">
        <v>0</v>
      </c>
      <c r="BK102" s="22">
        <v>775630</v>
      </c>
      <c r="BL102" s="22">
        <v>0</v>
      </c>
      <c r="BM102" s="22">
        <v>0</v>
      </c>
      <c r="BN102" s="22">
        <v>0</v>
      </c>
      <c r="BO102" s="22">
        <v>296236</v>
      </c>
      <c r="BP102" s="22">
        <v>0</v>
      </c>
      <c r="BQ102" s="22">
        <v>0</v>
      </c>
      <c r="BR102" s="22">
        <v>0</v>
      </c>
      <c r="BS102" s="22">
        <v>0</v>
      </c>
      <c r="BT102" s="22">
        <v>0</v>
      </c>
      <c r="BU102" s="22">
        <v>18378</v>
      </c>
      <c r="BV102" s="22">
        <v>2509898</v>
      </c>
      <c r="BW102" s="22">
        <v>461607</v>
      </c>
      <c r="BX102" s="22">
        <v>0</v>
      </c>
      <c r="BY102" s="22">
        <v>0</v>
      </c>
      <c r="BZ102" s="22">
        <v>0</v>
      </c>
      <c r="CA102" s="22">
        <v>0</v>
      </c>
      <c r="CB102" s="22">
        <v>0</v>
      </c>
      <c r="CC102" s="22">
        <v>21145669</v>
      </c>
      <c r="CD102" s="22">
        <v>25499055</v>
      </c>
    </row>
    <row r="103" spans="1:82" x14ac:dyDescent="0.35">
      <c r="A103" s="22" t="s">
        <v>114</v>
      </c>
      <c r="B103" s="22" t="s">
        <v>294</v>
      </c>
      <c r="C103" s="22" t="s">
        <v>317</v>
      </c>
      <c r="D103" s="22" t="s">
        <v>318</v>
      </c>
      <c r="E103" s="22">
        <v>1960364</v>
      </c>
      <c r="F103" s="22">
        <v>232100</v>
      </c>
      <c r="G103" s="22">
        <v>197143</v>
      </c>
      <c r="H103" s="22">
        <v>0</v>
      </c>
      <c r="I103" s="22">
        <v>0</v>
      </c>
      <c r="J103" s="22">
        <v>76127</v>
      </c>
      <c r="K103" s="22">
        <v>0</v>
      </c>
      <c r="L103" s="22">
        <v>9200</v>
      </c>
      <c r="M103" s="22">
        <v>14065</v>
      </c>
      <c r="N103" s="22">
        <v>0</v>
      </c>
      <c r="O103" s="22">
        <v>20670</v>
      </c>
      <c r="P103" s="22">
        <v>910355</v>
      </c>
      <c r="Q103" s="22">
        <v>4803</v>
      </c>
      <c r="R103" s="22">
        <v>0</v>
      </c>
      <c r="S103" s="22">
        <v>0</v>
      </c>
      <c r="T103" s="22">
        <v>0</v>
      </c>
      <c r="U103" s="22">
        <v>1113990</v>
      </c>
      <c r="V103" s="22">
        <v>368301</v>
      </c>
      <c r="W103" s="22">
        <v>262506</v>
      </c>
      <c r="X103" s="22">
        <v>86454</v>
      </c>
      <c r="Y103" s="22">
        <v>0</v>
      </c>
      <c r="Z103" s="22">
        <v>0</v>
      </c>
      <c r="AA103" s="22">
        <v>10300</v>
      </c>
      <c r="AB103" s="22">
        <v>0</v>
      </c>
      <c r="AC103" s="22">
        <v>1675</v>
      </c>
      <c r="AD103" s="22">
        <v>0</v>
      </c>
      <c r="AE103" s="22">
        <v>63870</v>
      </c>
      <c r="AF103" s="22">
        <v>0</v>
      </c>
      <c r="AG103" s="22">
        <v>0</v>
      </c>
      <c r="AH103" s="22">
        <v>0</v>
      </c>
      <c r="AI103" s="22">
        <v>0</v>
      </c>
      <c r="AJ103" s="22">
        <v>269113</v>
      </c>
      <c r="AK103" s="22">
        <v>0</v>
      </c>
      <c r="AL103" s="22">
        <v>0</v>
      </c>
      <c r="AM103" s="22">
        <v>257</v>
      </c>
      <c r="AN103" s="22">
        <v>0</v>
      </c>
      <c r="AO103" s="22">
        <v>0</v>
      </c>
      <c r="AP103" s="22">
        <v>0</v>
      </c>
      <c r="AQ103" s="22">
        <v>5601293</v>
      </c>
      <c r="AR103" s="22">
        <v>61666</v>
      </c>
      <c r="AS103" s="22">
        <v>654563</v>
      </c>
      <c r="AT103" s="22">
        <v>0</v>
      </c>
      <c r="AU103" s="22">
        <v>0</v>
      </c>
      <c r="AV103" s="22">
        <v>162645</v>
      </c>
      <c r="AW103" s="22">
        <v>0</v>
      </c>
      <c r="AX103" s="22">
        <v>5854</v>
      </c>
      <c r="AY103" s="22">
        <v>93755</v>
      </c>
      <c r="AZ103" s="22">
        <v>0</v>
      </c>
      <c r="BA103" s="22">
        <v>0</v>
      </c>
      <c r="BB103" s="22">
        <v>1513005</v>
      </c>
      <c r="BC103" s="22">
        <v>0</v>
      </c>
      <c r="BD103" s="22">
        <v>0</v>
      </c>
      <c r="BE103" s="22">
        <v>0</v>
      </c>
      <c r="BF103" s="22">
        <v>0</v>
      </c>
      <c r="BG103" s="22">
        <v>954415</v>
      </c>
      <c r="BH103" s="22">
        <v>294830</v>
      </c>
      <c r="BI103" s="22">
        <v>292427</v>
      </c>
      <c r="BJ103" s="22">
        <v>112617</v>
      </c>
      <c r="BK103" s="22">
        <v>13587</v>
      </c>
      <c r="BL103" s="22">
        <v>0</v>
      </c>
      <c r="BM103" s="22">
        <v>0</v>
      </c>
      <c r="BN103" s="22">
        <v>0</v>
      </c>
      <c r="BO103" s="22">
        <v>1075</v>
      </c>
      <c r="BP103" s="22">
        <v>0</v>
      </c>
      <c r="BQ103" s="22">
        <v>43713</v>
      </c>
      <c r="BR103" s="22">
        <v>0</v>
      </c>
      <c r="BS103" s="22">
        <v>0</v>
      </c>
      <c r="BT103" s="22">
        <v>42339</v>
      </c>
      <c r="BU103" s="22">
        <v>0</v>
      </c>
      <c r="BV103" s="22">
        <v>317406</v>
      </c>
      <c r="BW103" s="22">
        <v>74230</v>
      </c>
      <c r="BX103" s="22">
        <v>0</v>
      </c>
      <c r="BY103" s="22">
        <v>0</v>
      </c>
      <c r="BZ103" s="22">
        <v>0</v>
      </c>
      <c r="CA103" s="22">
        <v>0</v>
      </c>
      <c r="CB103" s="22">
        <v>30337</v>
      </c>
      <c r="CC103" s="22">
        <v>4668464</v>
      </c>
      <c r="CD103" s="22">
        <v>932829</v>
      </c>
    </row>
    <row r="104" spans="1:82" x14ac:dyDescent="0.35">
      <c r="A104" s="22" t="s">
        <v>114</v>
      </c>
      <c r="B104" s="22" t="s">
        <v>294</v>
      </c>
      <c r="C104" s="22" t="s">
        <v>319</v>
      </c>
      <c r="D104" s="22" t="s">
        <v>320</v>
      </c>
      <c r="E104" s="22">
        <v>1031461</v>
      </c>
      <c r="F104" s="22">
        <v>0</v>
      </c>
      <c r="G104" s="22">
        <v>569775</v>
      </c>
      <c r="H104" s="22">
        <v>0</v>
      </c>
      <c r="I104" s="22">
        <v>0</v>
      </c>
      <c r="J104" s="22">
        <v>0</v>
      </c>
      <c r="K104" s="22">
        <v>0</v>
      </c>
      <c r="L104" s="22">
        <v>0</v>
      </c>
      <c r="M104" s="22">
        <v>4040</v>
      </c>
      <c r="N104" s="22">
        <v>0</v>
      </c>
      <c r="O104" s="22">
        <v>0</v>
      </c>
      <c r="P104" s="22">
        <v>6213</v>
      </c>
      <c r="Q104" s="22">
        <v>0</v>
      </c>
      <c r="R104" s="22">
        <v>0</v>
      </c>
      <c r="S104" s="22">
        <v>0</v>
      </c>
      <c r="T104" s="22">
        <v>0</v>
      </c>
      <c r="U104" s="22">
        <v>299328</v>
      </c>
      <c r="V104" s="22">
        <v>294190</v>
      </c>
      <c r="W104" s="22">
        <v>161455</v>
      </c>
      <c r="X104" s="22">
        <v>0</v>
      </c>
      <c r="Y104" s="22">
        <v>65745</v>
      </c>
      <c r="Z104" s="22">
        <v>0</v>
      </c>
      <c r="AA104" s="22">
        <v>15142</v>
      </c>
      <c r="AB104" s="22">
        <v>0</v>
      </c>
      <c r="AC104" s="22">
        <v>0</v>
      </c>
      <c r="AD104" s="22">
        <v>2176</v>
      </c>
      <c r="AE104" s="22">
        <v>23900</v>
      </c>
      <c r="AF104" s="22">
        <v>0</v>
      </c>
      <c r="AG104" s="22">
        <v>0</v>
      </c>
      <c r="AH104" s="22">
        <v>0</v>
      </c>
      <c r="AI104" s="22">
        <v>0</v>
      </c>
      <c r="AJ104" s="22">
        <v>95057</v>
      </c>
      <c r="AK104" s="22">
        <v>32931</v>
      </c>
      <c r="AL104" s="22">
        <v>0</v>
      </c>
      <c r="AM104" s="22">
        <v>1090</v>
      </c>
      <c r="AN104" s="22">
        <v>0</v>
      </c>
      <c r="AO104" s="22">
        <v>0</v>
      </c>
      <c r="AP104" s="22">
        <v>0</v>
      </c>
      <c r="AQ104" s="22">
        <v>2602503</v>
      </c>
      <c r="AR104" s="22">
        <v>64859</v>
      </c>
      <c r="AS104" s="22">
        <v>589940</v>
      </c>
      <c r="AT104" s="22">
        <v>0</v>
      </c>
      <c r="AU104" s="22">
        <v>0</v>
      </c>
      <c r="AV104" s="22">
        <v>10899</v>
      </c>
      <c r="AW104" s="22">
        <v>78</v>
      </c>
      <c r="AX104" s="22">
        <v>0</v>
      </c>
      <c r="AY104" s="22">
        <v>35685</v>
      </c>
      <c r="AZ104" s="22">
        <v>0</v>
      </c>
      <c r="BA104" s="22">
        <v>288967</v>
      </c>
      <c r="BB104" s="22">
        <v>300523</v>
      </c>
      <c r="BC104" s="22">
        <v>0</v>
      </c>
      <c r="BD104" s="22">
        <v>0</v>
      </c>
      <c r="BE104" s="22">
        <v>405</v>
      </c>
      <c r="BF104" s="22">
        <v>0</v>
      </c>
      <c r="BG104" s="22">
        <v>378898</v>
      </c>
      <c r="BH104" s="22">
        <v>522876</v>
      </c>
      <c r="BI104" s="22">
        <v>64906</v>
      </c>
      <c r="BJ104" s="22">
        <v>0</v>
      </c>
      <c r="BK104" s="22">
        <v>85104</v>
      </c>
      <c r="BL104" s="22">
        <v>0</v>
      </c>
      <c r="BM104" s="22">
        <v>12611</v>
      </c>
      <c r="BN104" s="22">
        <v>0</v>
      </c>
      <c r="BO104" s="22">
        <v>26849</v>
      </c>
      <c r="BP104" s="22">
        <v>888</v>
      </c>
      <c r="BQ104" s="22">
        <v>0</v>
      </c>
      <c r="BR104" s="22">
        <v>0</v>
      </c>
      <c r="BS104" s="22">
        <v>0</v>
      </c>
      <c r="BT104" s="22">
        <v>0</v>
      </c>
      <c r="BU104" s="22">
        <v>0</v>
      </c>
      <c r="BV104" s="22">
        <v>238085</v>
      </c>
      <c r="BW104" s="22">
        <v>66873</v>
      </c>
      <c r="BX104" s="22">
        <v>0</v>
      </c>
      <c r="BY104" s="22">
        <v>346</v>
      </c>
      <c r="BZ104" s="22">
        <v>0</v>
      </c>
      <c r="CA104" s="22">
        <v>0</v>
      </c>
      <c r="CB104" s="22">
        <v>12985</v>
      </c>
      <c r="CC104" s="22">
        <v>2701777</v>
      </c>
      <c r="CD104" s="22">
        <v>-99274</v>
      </c>
    </row>
    <row r="105" spans="1:82" x14ac:dyDescent="0.35">
      <c r="A105" s="22" t="s">
        <v>114</v>
      </c>
      <c r="B105" s="22" t="s">
        <v>294</v>
      </c>
      <c r="C105" s="22" t="s">
        <v>321</v>
      </c>
      <c r="D105" s="22" t="s">
        <v>322</v>
      </c>
      <c r="E105" s="22">
        <v>1539078</v>
      </c>
      <c r="F105" s="22">
        <v>2050</v>
      </c>
      <c r="G105" s="22">
        <v>62386</v>
      </c>
      <c r="H105" s="22">
        <v>0</v>
      </c>
      <c r="I105" s="22">
        <v>0</v>
      </c>
      <c r="J105" s="22">
        <v>52528</v>
      </c>
      <c r="K105" s="22">
        <v>0</v>
      </c>
      <c r="L105" s="22">
        <v>0</v>
      </c>
      <c r="M105" s="22">
        <v>10002</v>
      </c>
      <c r="N105" s="22">
        <v>0</v>
      </c>
      <c r="O105" s="22">
        <v>48655</v>
      </c>
      <c r="P105" s="22">
        <v>307888</v>
      </c>
      <c r="Q105" s="22">
        <v>0</v>
      </c>
      <c r="R105" s="22">
        <v>0</v>
      </c>
      <c r="S105" s="22">
        <v>0</v>
      </c>
      <c r="T105" s="22">
        <v>0</v>
      </c>
      <c r="U105" s="22">
        <v>499286</v>
      </c>
      <c r="V105" s="22">
        <v>176005</v>
      </c>
      <c r="W105" s="22">
        <v>255277</v>
      </c>
      <c r="X105" s="22">
        <v>0</v>
      </c>
      <c r="Y105" s="22">
        <v>700</v>
      </c>
      <c r="Z105" s="22">
        <v>0</v>
      </c>
      <c r="AA105" s="22">
        <v>0</v>
      </c>
      <c r="AB105" s="22">
        <v>0</v>
      </c>
      <c r="AC105" s="22">
        <v>60068</v>
      </c>
      <c r="AD105" s="22">
        <v>2970</v>
      </c>
      <c r="AE105" s="22">
        <v>0</v>
      </c>
      <c r="AF105" s="22">
        <v>0</v>
      </c>
      <c r="AG105" s="22">
        <v>0</v>
      </c>
      <c r="AH105" s="22">
        <v>0</v>
      </c>
      <c r="AI105" s="22">
        <v>0</v>
      </c>
      <c r="AJ105" s="22">
        <v>255917</v>
      </c>
      <c r="AK105" s="22">
        <v>1645</v>
      </c>
      <c r="AL105" s="22">
        <v>0</v>
      </c>
      <c r="AM105" s="22">
        <v>0</v>
      </c>
      <c r="AN105" s="22">
        <v>0</v>
      </c>
      <c r="AO105" s="22">
        <v>0</v>
      </c>
      <c r="AP105" s="22">
        <v>0</v>
      </c>
      <c r="AQ105" s="22">
        <v>3274455</v>
      </c>
      <c r="AR105" s="22">
        <v>72999</v>
      </c>
      <c r="AS105" s="22">
        <v>592590</v>
      </c>
      <c r="AT105" s="22">
        <v>0</v>
      </c>
      <c r="AU105" s="22">
        <v>26110</v>
      </c>
      <c r="AV105" s="22">
        <v>115580</v>
      </c>
      <c r="AW105" s="22">
        <v>38539</v>
      </c>
      <c r="AX105" s="22">
        <v>0</v>
      </c>
      <c r="AY105" s="22">
        <v>9933</v>
      </c>
      <c r="AZ105" s="22">
        <v>0</v>
      </c>
      <c r="BA105" s="22">
        <v>233040</v>
      </c>
      <c r="BB105" s="22">
        <v>581320</v>
      </c>
      <c r="BC105" s="22">
        <v>0</v>
      </c>
      <c r="BD105" s="22">
        <v>0</v>
      </c>
      <c r="BE105" s="22">
        <v>0</v>
      </c>
      <c r="BF105" s="22">
        <v>0</v>
      </c>
      <c r="BG105" s="22">
        <v>352537</v>
      </c>
      <c r="BH105" s="22">
        <v>117318</v>
      </c>
      <c r="BI105" s="22">
        <v>222855</v>
      </c>
      <c r="BJ105" s="22">
        <v>0</v>
      </c>
      <c r="BK105" s="22">
        <v>9339</v>
      </c>
      <c r="BL105" s="22">
        <v>0</v>
      </c>
      <c r="BM105" s="22">
        <v>0</v>
      </c>
      <c r="BN105" s="22">
        <v>0</v>
      </c>
      <c r="BO105" s="22">
        <v>125840</v>
      </c>
      <c r="BP105" s="22">
        <v>1100</v>
      </c>
      <c r="BQ105" s="22">
        <v>0</v>
      </c>
      <c r="BR105" s="22">
        <v>0</v>
      </c>
      <c r="BS105" s="22">
        <v>0</v>
      </c>
      <c r="BT105" s="22">
        <v>0</v>
      </c>
      <c r="BU105" s="22">
        <v>0</v>
      </c>
      <c r="BV105" s="22">
        <v>470962</v>
      </c>
      <c r="BW105" s="22">
        <v>20176</v>
      </c>
      <c r="BX105" s="22">
        <v>0</v>
      </c>
      <c r="BY105" s="22">
        <v>0</v>
      </c>
      <c r="BZ105" s="22">
        <v>0</v>
      </c>
      <c r="CA105" s="22">
        <v>0</v>
      </c>
      <c r="CB105" s="22">
        <v>0</v>
      </c>
      <c r="CC105" s="22">
        <v>2990238</v>
      </c>
      <c r="CD105" s="22">
        <v>284217</v>
      </c>
    </row>
    <row r="106" spans="1:82" x14ac:dyDescent="0.35">
      <c r="A106" s="22" t="s">
        <v>114</v>
      </c>
      <c r="B106" s="22" t="s">
        <v>294</v>
      </c>
      <c r="C106" s="22" t="s">
        <v>323</v>
      </c>
      <c r="D106" s="22" t="s">
        <v>324</v>
      </c>
      <c r="E106" s="22">
        <v>3489838</v>
      </c>
      <c r="F106" s="22">
        <v>0</v>
      </c>
      <c r="G106" s="22">
        <v>54882</v>
      </c>
      <c r="H106" s="22">
        <v>0</v>
      </c>
      <c r="I106" s="22">
        <v>0</v>
      </c>
      <c r="J106" s="22">
        <v>0</v>
      </c>
      <c r="K106" s="22">
        <v>0</v>
      </c>
      <c r="L106" s="22">
        <v>0</v>
      </c>
      <c r="M106" s="22">
        <v>89553</v>
      </c>
      <c r="N106" s="22">
        <v>0</v>
      </c>
      <c r="O106" s="22">
        <v>0</v>
      </c>
      <c r="P106" s="22">
        <v>836117</v>
      </c>
      <c r="Q106" s="22">
        <v>0</v>
      </c>
      <c r="R106" s="22">
        <v>0</v>
      </c>
      <c r="S106" s="22">
        <v>0</v>
      </c>
      <c r="T106" s="22">
        <v>0</v>
      </c>
      <c r="U106" s="22">
        <v>769778</v>
      </c>
      <c r="V106" s="22">
        <v>632918</v>
      </c>
      <c r="W106" s="22">
        <v>279208</v>
      </c>
      <c r="X106" s="22">
        <v>0</v>
      </c>
      <c r="Y106" s="22">
        <v>38545</v>
      </c>
      <c r="Z106" s="22">
        <v>0</v>
      </c>
      <c r="AA106" s="22">
        <v>0</v>
      </c>
      <c r="AB106" s="22">
        <v>0</v>
      </c>
      <c r="AC106" s="22">
        <v>42982</v>
      </c>
      <c r="AD106" s="22">
        <v>38400</v>
      </c>
      <c r="AE106" s="22">
        <v>0</v>
      </c>
      <c r="AF106" s="22">
        <v>0</v>
      </c>
      <c r="AG106" s="22">
        <v>0</v>
      </c>
      <c r="AH106" s="22">
        <v>0</v>
      </c>
      <c r="AI106" s="22">
        <v>0</v>
      </c>
      <c r="AJ106" s="22">
        <v>485473</v>
      </c>
      <c r="AK106" s="22">
        <v>110431</v>
      </c>
      <c r="AL106" s="22">
        <v>0</v>
      </c>
      <c r="AM106" s="22">
        <v>0</v>
      </c>
      <c r="AN106" s="22">
        <v>0</v>
      </c>
      <c r="AO106" s="22">
        <v>0</v>
      </c>
      <c r="AP106" s="22">
        <v>0</v>
      </c>
      <c r="AQ106" s="22">
        <v>6868125</v>
      </c>
      <c r="AR106" s="22">
        <v>122710</v>
      </c>
      <c r="AS106" s="22">
        <v>443370</v>
      </c>
      <c r="AT106" s="22">
        <v>0</v>
      </c>
      <c r="AU106" s="22">
        <v>0</v>
      </c>
      <c r="AV106" s="22">
        <v>184138</v>
      </c>
      <c r="AW106" s="22">
        <v>0</v>
      </c>
      <c r="AX106" s="22">
        <v>0</v>
      </c>
      <c r="AY106" s="22">
        <v>197253</v>
      </c>
      <c r="AZ106" s="22">
        <v>0</v>
      </c>
      <c r="BA106" s="22">
        <v>0</v>
      </c>
      <c r="BB106" s="22">
        <v>1134938</v>
      </c>
      <c r="BC106" s="22">
        <v>0</v>
      </c>
      <c r="BD106" s="22">
        <v>0</v>
      </c>
      <c r="BE106" s="22">
        <v>0</v>
      </c>
      <c r="BF106" s="22">
        <v>0</v>
      </c>
      <c r="BG106" s="22">
        <v>984125</v>
      </c>
      <c r="BH106" s="22">
        <v>520533</v>
      </c>
      <c r="BI106" s="22">
        <v>275789</v>
      </c>
      <c r="BJ106" s="22">
        <v>0</v>
      </c>
      <c r="BK106" s="22">
        <v>105590</v>
      </c>
      <c r="BL106" s="22">
        <v>0</v>
      </c>
      <c r="BM106" s="22">
        <v>0</v>
      </c>
      <c r="BN106" s="22">
        <v>0</v>
      </c>
      <c r="BO106" s="22">
        <v>285593</v>
      </c>
      <c r="BP106" s="22">
        <v>287385</v>
      </c>
      <c r="BQ106" s="22">
        <v>0</v>
      </c>
      <c r="BR106" s="22">
        <v>0</v>
      </c>
      <c r="BS106" s="22">
        <v>0</v>
      </c>
      <c r="BT106" s="22">
        <v>0</v>
      </c>
      <c r="BU106" s="22">
        <v>0</v>
      </c>
      <c r="BV106" s="22">
        <v>985055</v>
      </c>
      <c r="BW106" s="22">
        <v>217351</v>
      </c>
      <c r="BX106" s="22">
        <v>0</v>
      </c>
      <c r="BY106" s="22">
        <v>0</v>
      </c>
      <c r="BZ106" s="22">
        <v>0</v>
      </c>
      <c r="CA106" s="22">
        <v>0</v>
      </c>
      <c r="CB106" s="22">
        <v>0</v>
      </c>
      <c r="CC106" s="22">
        <v>5743830</v>
      </c>
      <c r="CD106" s="22">
        <v>1124295</v>
      </c>
    </row>
    <row r="107" spans="1:82" x14ac:dyDescent="0.35">
      <c r="A107" s="22" t="s">
        <v>114</v>
      </c>
      <c r="B107" s="22" t="s">
        <v>294</v>
      </c>
      <c r="C107" s="22" t="s">
        <v>325</v>
      </c>
      <c r="D107" s="22" t="s">
        <v>326</v>
      </c>
      <c r="E107" s="22">
        <v>24300610</v>
      </c>
      <c r="F107" s="22">
        <v>0</v>
      </c>
      <c r="G107" s="22">
        <v>10682324</v>
      </c>
      <c r="H107" s="22">
        <v>0</v>
      </c>
      <c r="I107" s="22">
        <v>611086</v>
      </c>
      <c r="J107" s="22">
        <v>468707</v>
      </c>
      <c r="K107" s="22">
        <v>0</v>
      </c>
      <c r="L107" s="22">
        <v>0</v>
      </c>
      <c r="M107" s="22">
        <v>591825</v>
      </c>
      <c r="N107" s="22">
        <v>0</v>
      </c>
      <c r="O107" s="22">
        <v>485029</v>
      </c>
      <c r="P107" s="22">
        <v>5855106</v>
      </c>
      <c r="Q107" s="22">
        <v>0</v>
      </c>
      <c r="R107" s="22">
        <v>277401</v>
      </c>
      <c r="S107" s="22">
        <v>13245302</v>
      </c>
      <c r="T107" s="22">
        <v>0</v>
      </c>
      <c r="U107" s="22">
        <v>4265152</v>
      </c>
      <c r="V107" s="22">
        <v>10710994</v>
      </c>
      <c r="W107" s="22">
        <v>3754625</v>
      </c>
      <c r="X107" s="22">
        <v>5780966</v>
      </c>
      <c r="Y107" s="22">
        <v>359921</v>
      </c>
      <c r="Z107" s="22">
        <v>0</v>
      </c>
      <c r="AA107" s="22">
        <v>72016</v>
      </c>
      <c r="AB107" s="22">
        <v>375581</v>
      </c>
      <c r="AC107" s="22">
        <v>884289</v>
      </c>
      <c r="AD107" s="22">
        <v>447310</v>
      </c>
      <c r="AE107" s="22">
        <v>0</v>
      </c>
      <c r="AF107" s="22">
        <v>3427504</v>
      </c>
      <c r="AG107" s="22">
        <v>705123</v>
      </c>
      <c r="AH107" s="22">
        <v>81388</v>
      </c>
      <c r="AI107" s="22">
        <v>0</v>
      </c>
      <c r="AJ107" s="22">
        <v>386826</v>
      </c>
      <c r="AK107" s="22">
        <v>195337</v>
      </c>
      <c r="AL107" s="22">
        <v>0</v>
      </c>
      <c r="AM107" s="22">
        <v>1950517</v>
      </c>
      <c r="AN107" s="22">
        <v>0</v>
      </c>
      <c r="AO107" s="22">
        <v>0</v>
      </c>
      <c r="AP107" s="22">
        <v>0</v>
      </c>
      <c r="AQ107" s="22">
        <v>89914939</v>
      </c>
      <c r="AR107" s="22">
        <v>422261</v>
      </c>
      <c r="AS107" s="22">
        <v>8446838</v>
      </c>
      <c r="AT107" s="22">
        <v>0</v>
      </c>
      <c r="AU107" s="22">
        <v>3006804</v>
      </c>
      <c r="AV107" s="22">
        <v>2813403</v>
      </c>
      <c r="AW107" s="22">
        <v>46182</v>
      </c>
      <c r="AX107" s="22">
        <v>0</v>
      </c>
      <c r="AY107" s="22">
        <v>993310</v>
      </c>
      <c r="AZ107" s="22">
        <v>0</v>
      </c>
      <c r="BA107" s="22">
        <v>641039</v>
      </c>
      <c r="BB107" s="22">
        <v>5277572</v>
      </c>
      <c r="BC107" s="22">
        <v>0</v>
      </c>
      <c r="BD107" s="22">
        <v>1428318</v>
      </c>
      <c r="BE107" s="22">
        <v>0</v>
      </c>
      <c r="BF107" s="22">
        <v>0</v>
      </c>
      <c r="BG107" s="22">
        <v>8501567</v>
      </c>
      <c r="BH107" s="22">
        <v>0</v>
      </c>
      <c r="BI107" s="22">
        <v>4112451</v>
      </c>
      <c r="BJ107" s="22">
        <v>7713</v>
      </c>
      <c r="BK107" s="22">
        <v>476264</v>
      </c>
      <c r="BL107" s="22">
        <v>0</v>
      </c>
      <c r="BM107" s="22">
        <v>78054</v>
      </c>
      <c r="BN107" s="22">
        <v>849571</v>
      </c>
      <c r="BO107" s="22">
        <v>1421757</v>
      </c>
      <c r="BP107" s="22">
        <v>532584</v>
      </c>
      <c r="BQ107" s="22">
        <v>0</v>
      </c>
      <c r="BR107" s="22">
        <v>3336661</v>
      </c>
      <c r="BS107" s="22">
        <v>0</v>
      </c>
      <c r="BT107" s="22">
        <v>1079501</v>
      </c>
      <c r="BU107" s="22">
        <v>0</v>
      </c>
      <c r="BV107" s="22">
        <v>4265869</v>
      </c>
      <c r="BW107" s="22">
        <v>1477206</v>
      </c>
      <c r="BX107" s="22">
        <v>0</v>
      </c>
      <c r="BY107" s="22">
        <v>5525784</v>
      </c>
      <c r="BZ107" s="22">
        <v>0</v>
      </c>
      <c r="CA107" s="22">
        <v>0</v>
      </c>
      <c r="CB107" s="22">
        <v>0</v>
      </c>
      <c r="CC107" s="22">
        <v>54740709</v>
      </c>
      <c r="CD107" s="22">
        <v>35174230</v>
      </c>
    </row>
    <row r="108" spans="1:82" x14ac:dyDescent="0.35">
      <c r="A108" s="22" t="s">
        <v>114</v>
      </c>
      <c r="B108" s="22" t="s">
        <v>294</v>
      </c>
      <c r="C108" s="22" t="s">
        <v>327</v>
      </c>
      <c r="D108" s="22" t="s">
        <v>328</v>
      </c>
      <c r="E108" s="22">
        <v>2673548</v>
      </c>
      <c r="F108" s="22">
        <v>0</v>
      </c>
      <c r="G108" s="22">
        <v>794636</v>
      </c>
      <c r="H108" s="22">
        <v>0</v>
      </c>
      <c r="I108" s="22">
        <v>0</v>
      </c>
      <c r="J108" s="22">
        <v>28839</v>
      </c>
      <c r="K108" s="22">
        <v>1699623</v>
      </c>
      <c r="L108" s="22">
        <v>0</v>
      </c>
      <c r="M108" s="22">
        <v>22047</v>
      </c>
      <c r="N108" s="22">
        <v>0</v>
      </c>
      <c r="O108" s="22">
        <v>267596</v>
      </c>
      <c r="P108" s="22">
        <v>522074</v>
      </c>
      <c r="Q108" s="22">
        <v>974</v>
      </c>
      <c r="R108" s="22">
        <v>0</v>
      </c>
      <c r="S108" s="22">
        <v>0</v>
      </c>
      <c r="T108" s="22">
        <v>0</v>
      </c>
      <c r="U108" s="22">
        <v>1158446</v>
      </c>
      <c r="V108" s="22">
        <v>962743</v>
      </c>
      <c r="W108" s="22">
        <v>373810</v>
      </c>
      <c r="X108" s="22">
        <v>381387</v>
      </c>
      <c r="Y108" s="22">
        <v>249980</v>
      </c>
      <c r="Z108" s="22">
        <v>0</v>
      </c>
      <c r="AA108" s="22">
        <v>37430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v>0</v>
      </c>
      <c r="AI108" s="22">
        <v>0</v>
      </c>
      <c r="AJ108" s="22">
        <v>1735881</v>
      </c>
      <c r="AK108" s="22">
        <v>3209</v>
      </c>
      <c r="AL108" s="22">
        <v>0</v>
      </c>
      <c r="AM108" s="22">
        <v>0</v>
      </c>
      <c r="AN108" s="22">
        <v>0</v>
      </c>
      <c r="AO108" s="22">
        <v>3857042</v>
      </c>
      <c r="AP108" s="22">
        <v>0</v>
      </c>
      <c r="AQ108" s="22">
        <v>14769265</v>
      </c>
      <c r="AR108" s="22">
        <v>108020</v>
      </c>
      <c r="AS108" s="22">
        <v>1519998</v>
      </c>
      <c r="AT108" s="22">
        <v>0</v>
      </c>
      <c r="AU108" s="22">
        <v>0</v>
      </c>
      <c r="AV108" s="22">
        <v>122806</v>
      </c>
      <c r="AW108" s="22">
        <v>1699623</v>
      </c>
      <c r="AX108" s="22">
        <v>4581</v>
      </c>
      <c r="AY108" s="22">
        <v>171920</v>
      </c>
      <c r="AZ108" s="22">
        <v>0</v>
      </c>
      <c r="BA108" s="22">
        <v>0</v>
      </c>
      <c r="BB108" s="22">
        <v>1570976</v>
      </c>
      <c r="BC108" s="22">
        <v>13509</v>
      </c>
      <c r="BD108" s="22">
        <v>0</v>
      </c>
      <c r="BE108" s="22">
        <v>65111</v>
      </c>
      <c r="BF108" s="22">
        <v>0</v>
      </c>
      <c r="BG108" s="22">
        <v>1016550</v>
      </c>
      <c r="BH108" s="22">
        <v>899184</v>
      </c>
      <c r="BI108" s="22">
        <v>328120</v>
      </c>
      <c r="BJ108" s="22">
        <v>0</v>
      </c>
      <c r="BK108" s="22">
        <v>297133</v>
      </c>
      <c r="BL108" s="22">
        <v>0</v>
      </c>
      <c r="BM108" s="22">
        <v>50463</v>
      </c>
      <c r="BN108" s="22">
        <v>500</v>
      </c>
      <c r="BO108" s="22">
        <v>192976</v>
      </c>
      <c r="BP108" s="22">
        <v>189048</v>
      </c>
      <c r="BQ108" s="22">
        <v>0</v>
      </c>
      <c r="BR108" s="22">
        <v>0</v>
      </c>
      <c r="BS108" s="22">
        <v>0</v>
      </c>
      <c r="BT108" s="22">
        <v>0</v>
      </c>
      <c r="BU108" s="22">
        <v>0</v>
      </c>
      <c r="BV108" s="22">
        <v>1974251</v>
      </c>
      <c r="BW108" s="22">
        <v>312428</v>
      </c>
      <c r="BX108" s="22">
        <v>0</v>
      </c>
      <c r="BY108" s="22">
        <v>0</v>
      </c>
      <c r="BZ108" s="22">
        <v>0</v>
      </c>
      <c r="CA108" s="22">
        <v>2015828</v>
      </c>
      <c r="CB108" s="22">
        <v>0</v>
      </c>
      <c r="CC108" s="22">
        <v>12553025</v>
      </c>
      <c r="CD108" s="22">
        <v>2216240</v>
      </c>
    </row>
    <row r="109" spans="1:82" x14ac:dyDescent="0.35">
      <c r="A109" s="22" t="s">
        <v>114</v>
      </c>
      <c r="B109" s="22" t="s">
        <v>294</v>
      </c>
      <c r="C109" s="22" t="s">
        <v>329</v>
      </c>
      <c r="D109" s="22" t="s">
        <v>330</v>
      </c>
      <c r="E109" s="22">
        <v>4959277</v>
      </c>
      <c r="F109" s="22">
        <v>0</v>
      </c>
      <c r="G109" s="22">
        <v>285211</v>
      </c>
      <c r="H109" s="22">
        <v>0</v>
      </c>
      <c r="I109" s="22">
        <v>0</v>
      </c>
      <c r="J109" s="22">
        <v>293281</v>
      </c>
      <c r="K109" s="22">
        <v>420</v>
      </c>
      <c r="L109" s="22">
        <v>0</v>
      </c>
      <c r="M109" s="22">
        <v>55119</v>
      </c>
      <c r="N109" s="22">
        <v>0</v>
      </c>
      <c r="O109" s="22">
        <v>0</v>
      </c>
      <c r="P109" s="22">
        <v>746704</v>
      </c>
      <c r="Q109" s="22">
        <v>0</v>
      </c>
      <c r="R109" s="22">
        <v>0</v>
      </c>
      <c r="S109" s="22">
        <v>1012076</v>
      </c>
      <c r="T109" s="22">
        <v>0</v>
      </c>
      <c r="U109" s="22">
        <v>1195846</v>
      </c>
      <c r="V109" s="22">
        <v>505313</v>
      </c>
      <c r="W109" s="22">
        <v>527910</v>
      </c>
      <c r="X109" s="22">
        <v>0</v>
      </c>
      <c r="Y109" s="22">
        <v>121978</v>
      </c>
      <c r="Z109" s="22">
        <v>0</v>
      </c>
      <c r="AA109" s="22">
        <v>34374</v>
      </c>
      <c r="AB109" s="22">
        <v>0</v>
      </c>
      <c r="AC109" s="22">
        <v>5452</v>
      </c>
      <c r="AD109" s="22">
        <v>0</v>
      </c>
      <c r="AE109" s="22">
        <v>216638</v>
      </c>
      <c r="AF109" s="22">
        <v>0</v>
      </c>
      <c r="AG109" s="22">
        <v>0</v>
      </c>
      <c r="AH109" s="22">
        <v>0</v>
      </c>
      <c r="AI109" s="22">
        <v>0</v>
      </c>
      <c r="AJ109" s="22">
        <v>2228567</v>
      </c>
      <c r="AK109" s="22">
        <v>58560</v>
      </c>
      <c r="AL109" s="22">
        <v>0</v>
      </c>
      <c r="AM109" s="22">
        <v>0</v>
      </c>
      <c r="AN109" s="22">
        <v>0</v>
      </c>
      <c r="AO109" s="22">
        <v>0</v>
      </c>
      <c r="AP109" s="22">
        <v>0</v>
      </c>
      <c r="AQ109" s="22">
        <v>12246726</v>
      </c>
      <c r="AR109" s="22">
        <v>309336</v>
      </c>
      <c r="AS109" s="22">
        <v>854928</v>
      </c>
      <c r="AT109" s="22">
        <v>0</v>
      </c>
      <c r="AU109" s="22">
        <v>0</v>
      </c>
      <c r="AV109" s="22">
        <v>449794</v>
      </c>
      <c r="AW109" s="22">
        <v>69376</v>
      </c>
      <c r="AX109" s="22">
        <v>0</v>
      </c>
      <c r="AY109" s="22">
        <v>592816</v>
      </c>
      <c r="AZ109" s="22">
        <v>0</v>
      </c>
      <c r="BA109" s="22">
        <v>40604</v>
      </c>
      <c r="BB109" s="22">
        <v>1986923</v>
      </c>
      <c r="BC109" s="22">
        <v>0</v>
      </c>
      <c r="BD109" s="22">
        <v>0</v>
      </c>
      <c r="BE109" s="22">
        <v>196312</v>
      </c>
      <c r="BF109" s="22">
        <v>0</v>
      </c>
      <c r="BG109" s="22">
        <v>1037525</v>
      </c>
      <c r="BH109" s="22">
        <v>424318</v>
      </c>
      <c r="BI109" s="22">
        <v>511459</v>
      </c>
      <c r="BJ109" s="22">
        <v>0</v>
      </c>
      <c r="BK109" s="22">
        <v>26571</v>
      </c>
      <c r="BL109" s="22">
        <v>0</v>
      </c>
      <c r="BM109" s="22">
        <v>0</v>
      </c>
      <c r="BN109" s="22">
        <v>377235</v>
      </c>
      <c r="BO109" s="22">
        <v>484894</v>
      </c>
      <c r="BP109" s="22">
        <v>0</v>
      </c>
      <c r="BQ109" s="22">
        <v>221313</v>
      </c>
      <c r="BR109" s="22">
        <v>0</v>
      </c>
      <c r="BS109" s="22">
        <v>0</v>
      </c>
      <c r="BT109" s="22">
        <v>0</v>
      </c>
      <c r="BU109" s="22">
        <v>0</v>
      </c>
      <c r="BV109" s="22">
        <v>2872869</v>
      </c>
      <c r="BW109" s="22">
        <v>382866</v>
      </c>
      <c r="BX109" s="22">
        <v>0</v>
      </c>
      <c r="BY109" s="22">
        <v>0</v>
      </c>
      <c r="BZ109" s="22">
        <v>0</v>
      </c>
      <c r="CA109" s="22">
        <v>0</v>
      </c>
      <c r="CB109" s="22">
        <v>0</v>
      </c>
      <c r="CC109" s="22">
        <v>10839139</v>
      </c>
      <c r="CD109" s="22">
        <v>1407587</v>
      </c>
    </row>
    <row r="110" spans="1:82" x14ac:dyDescent="0.35">
      <c r="A110" s="22" t="s">
        <v>114</v>
      </c>
      <c r="B110" s="22" t="s">
        <v>294</v>
      </c>
      <c r="C110" s="22" t="s">
        <v>331</v>
      </c>
      <c r="D110" s="22" t="s">
        <v>332</v>
      </c>
      <c r="E110" s="22">
        <v>1146894</v>
      </c>
      <c r="F110" s="22">
        <v>0</v>
      </c>
      <c r="G110" s="22">
        <v>124737</v>
      </c>
      <c r="H110" s="22">
        <v>0</v>
      </c>
      <c r="I110" s="22">
        <v>31311</v>
      </c>
      <c r="J110" s="22">
        <v>299563</v>
      </c>
      <c r="K110" s="22">
        <v>0</v>
      </c>
      <c r="L110" s="22">
        <v>21600</v>
      </c>
      <c r="M110" s="22">
        <v>0</v>
      </c>
      <c r="N110" s="22">
        <v>0</v>
      </c>
      <c r="O110" s="22">
        <v>0</v>
      </c>
      <c r="P110" s="22">
        <v>129275</v>
      </c>
      <c r="Q110" s="22">
        <v>5100</v>
      </c>
      <c r="R110" s="22">
        <v>0</v>
      </c>
      <c r="S110" s="22">
        <v>0</v>
      </c>
      <c r="T110" s="22">
        <v>0</v>
      </c>
      <c r="U110" s="22">
        <v>761669</v>
      </c>
      <c r="V110" s="22">
        <v>194244</v>
      </c>
      <c r="W110" s="22">
        <v>142274</v>
      </c>
      <c r="X110" s="22">
        <v>0</v>
      </c>
      <c r="Y110" s="22">
        <v>30168</v>
      </c>
      <c r="Z110" s="22">
        <v>0</v>
      </c>
      <c r="AA110" s="22">
        <v>18115</v>
      </c>
      <c r="AB110" s="22">
        <v>30345</v>
      </c>
      <c r="AC110" s="22">
        <v>900</v>
      </c>
      <c r="AD110" s="22">
        <v>0</v>
      </c>
      <c r="AE110" s="22">
        <v>0</v>
      </c>
      <c r="AF110" s="22">
        <v>0</v>
      </c>
      <c r="AG110" s="22">
        <v>10005</v>
      </c>
      <c r="AH110" s="22">
        <v>0</v>
      </c>
      <c r="AI110" s="22">
        <v>0</v>
      </c>
      <c r="AJ110" s="22">
        <v>413739</v>
      </c>
      <c r="AK110" s="22">
        <v>32236</v>
      </c>
      <c r="AL110" s="22">
        <v>0</v>
      </c>
      <c r="AM110" s="22">
        <v>0</v>
      </c>
      <c r="AN110" s="22">
        <v>710782</v>
      </c>
      <c r="AO110" s="22">
        <v>0</v>
      </c>
      <c r="AP110" s="22">
        <v>0</v>
      </c>
      <c r="AQ110" s="22">
        <v>4102957</v>
      </c>
      <c r="AR110" s="22">
        <v>43932</v>
      </c>
      <c r="AS110" s="22">
        <v>294659</v>
      </c>
      <c r="AT110" s="22">
        <v>0</v>
      </c>
      <c r="AU110" s="22">
        <v>51433</v>
      </c>
      <c r="AV110" s="22">
        <v>223363</v>
      </c>
      <c r="AW110" s="22">
        <v>7760</v>
      </c>
      <c r="AX110" s="22">
        <v>13258</v>
      </c>
      <c r="AY110" s="22">
        <v>0</v>
      </c>
      <c r="AZ110" s="22">
        <v>1065</v>
      </c>
      <c r="BA110" s="22">
        <v>0</v>
      </c>
      <c r="BB110" s="22">
        <v>578793</v>
      </c>
      <c r="BC110" s="22">
        <v>12003</v>
      </c>
      <c r="BD110" s="22">
        <v>0</v>
      </c>
      <c r="BE110" s="22">
        <v>0</v>
      </c>
      <c r="BF110" s="22">
        <v>0</v>
      </c>
      <c r="BG110" s="22">
        <v>582401</v>
      </c>
      <c r="BH110" s="22">
        <v>181984</v>
      </c>
      <c r="BI110" s="22">
        <v>138808</v>
      </c>
      <c r="BJ110" s="22">
        <v>0</v>
      </c>
      <c r="BK110" s="22">
        <v>69782</v>
      </c>
      <c r="BL110" s="22">
        <v>0</v>
      </c>
      <c r="BM110" s="22">
        <v>25498</v>
      </c>
      <c r="BN110" s="22">
        <v>1642</v>
      </c>
      <c r="BO110" s="22">
        <v>132413</v>
      </c>
      <c r="BP110" s="22">
        <v>202</v>
      </c>
      <c r="BQ110" s="22">
        <v>14663</v>
      </c>
      <c r="BR110" s="22">
        <v>0</v>
      </c>
      <c r="BS110" s="22">
        <v>0</v>
      </c>
      <c r="BT110" s="22">
        <v>0</v>
      </c>
      <c r="BU110" s="22">
        <v>0</v>
      </c>
      <c r="BV110" s="22">
        <v>550896</v>
      </c>
      <c r="BW110" s="22">
        <v>59369</v>
      </c>
      <c r="BX110" s="22">
        <v>0</v>
      </c>
      <c r="BY110" s="22">
        <v>0</v>
      </c>
      <c r="BZ110" s="22">
        <v>523636</v>
      </c>
      <c r="CA110" s="22">
        <v>0</v>
      </c>
      <c r="CB110" s="22">
        <v>0</v>
      </c>
      <c r="CC110" s="22">
        <v>3507560</v>
      </c>
      <c r="CD110" s="22">
        <v>595397</v>
      </c>
    </row>
    <row r="111" spans="1:82" x14ac:dyDescent="0.35">
      <c r="A111" s="22" t="s">
        <v>114</v>
      </c>
      <c r="B111" s="22" t="s">
        <v>294</v>
      </c>
      <c r="C111" s="22" t="s">
        <v>333</v>
      </c>
      <c r="D111" s="22" t="s">
        <v>334</v>
      </c>
      <c r="E111" s="22">
        <v>3971733</v>
      </c>
      <c r="F111" s="22">
        <v>0</v>
      </c>
      <c r="G111" s="22">
        <v>761121</v>
      </c>
      <c r="H111" s="22">
        <v>0</v>
      </c>
      <c r="I111" s="22">
        <v>9615</v>
      </c>
      <c r="J111" s="22">
        <v>452077</v>
      </c>
      <c r="K111" s="22">
        <v>0</v>
      </c>
      <c r="L111" s="22">
        <v>0</v>
      </c>
      <c r="M111" s="22">
        <v>13544</v>
      </c>
      <c r="N111" s="22">
        <v>0</v>
      </c>
      <c r="O111" s="22">
        <v>0</v>
      </c>
      <c r="P111" s="22">
        <v>770</v>
      </c>
      <c r="Q111" s="22">
        <v>0</v>
      </c>
      <c r="R111" s="22">
        <v>0</v>
      </c>
      <c r="S111" s="22">
        <v>0</v>
      </c>
      <c r="T111" s="22">
        <v>0</v>
      </c>
      <c r="U111" s="22">
        <v>1571262</v>
      </c>
      <c r="V111" s="22">
        <v>954398</v>
      </c>
      <c r="W111" s="22">
        <v>433508</v>
      </c>
      <c r="X111" s="22">
        <v>267617</v>
      </c>
      <c r="Y111" s="22">
        <v>257395</v>
      </c>
      <c r="Z111" s="22">
        <v>0</v>
      </c>
      <c r="AA111" s="22">
        <v>19417</v>
      </c>
      <c r="AB111" s="22">
        <v>0</v>
      </c>
      <c r="AC111" s="22">
        <v>75094</v>
      </c>
      <c r="AD111" s="22">
        <v>59534</v>
      </c>
      <c r="AE111" s="22">
        <v>0</v>
      </c>
      <c r="AF111" s="22">
        <v>0</v>
      </c>
      <c r="AG111" s="22">
        <v>0</v>
      </c>
      <c r="AH111" s="22">
        <v>0</v>
      </c>
      <c r="AI111" s="22">
        <v>0</v>
      </c>
      <c r="AJ111" s="22">
        <v>649623</v>
      </c>
      <c r="AK111" s="22">
        <v>9462</v>
      </c>
      <c r="AL111" s="22">
        <v>0</v>
      </c>
      <c r="AM111" s="22">
        <v>0</v>
      </c>
      <c r="AN111" s="22">
        <v>0</v>
      </c>
      <c r="AO111" s="22">
        <v>0</v>
      </c>
      <c r="AP111" s="22">
        <v>0</v>
      </c>
      <c r="AQ111" s="22">
        <v>9506170</v>
      </c>
      <c r="AR111" s="22">
        <v>83060</v>
      </c>
      <c r="AS111" s="22">
        <v>1236090</v>
      </c>
      <c r="AT111" s="22">
        <v>77857</v>
      </c>
      <c r="AU111" s="22">
        <v>0</v>
      </c>
      <c r="AV111" s="22">
        <v>211874</v>
      </c>
      <c r="AW111" s="22">
        <v>0</v>
      </c>
      <c r="AX111" s="22">
        <v>0</v>
      </c>
      <c r="AY111" s="22">
        <v>182721</v>
      </c>
      <c r="AZ111" s="22">
        <v>0</v>
      </c>
      <c r="BA111" s="22">
        <v>667213</v>
      </c>
      <c r="BB111" s="22">
        <v>900808</v>
      </c>
      <c r="BC111" s="22">
        <v>23271</v>
      </c>
      <c r="BD111" s="22">
        <v>0</v>
      </c>
      <c r="BE111" s="22">
        <v>289557</v>
      </c>
      <c r="BF111" s="22">
        <v>26803</v>
      </c>
      <c r="BG111" s="22">
        <v>1225217</v>
      </c>
      <c r="BH111" s="22">
        <v>500711</v>
      </c>
      <c r="BI111" s="22">
        <v>410388</v>
      </c>
      <c r="BJ111" s="22">
        <v>370266</v>
      </c>
      <c r="BK111" s="22">
        <v>286452</v>
      </c>
      <c r="BL111" s="22">
        <v>38200</v>
      </c>
      <c r="BM111" s="22">
        <v>21089</v>
      </c>
      <c r="BN111" s="22">
        <v>684</v>
      </c>
      <c r="BO111" s="22">
        <v>0</v>
      </c>
      <c r="BP111" s="22">
        <v>222543</v>
      </c>
      <c r="BQ111" s="22">
        <v>192929</v>
      </c>
      <c r="BR111" s="22">
        <v>0</v>
      </c>
      <c r="BS111" s="22">
        <v>0</v>
      </c>
      <c r="BT111" s="22">
        <v>0</v>
      </c>
      <c r="BU111" s="22">
        <v>0</v>
      </c>
      <c r="BV111" s="22">
        <v>970031</v>
      </c>
      <c r="BW111" s="22">
        <v>345222</v>
      </c>
      <c r="BX111" s="22">
        <v>0</v>
      </c>
      <c r="BY111" s="22">
        <v>0</v>
      </c>
      <c r="BZ111" s="22">
        <v>0</v>
      </c>
      <c r="CA111" s="22">
        <v>0</v>
      </c>
      <c r="CB111" s="22">
        <v>0</v>
      </c>
      <c r="CC111" s="22">
        <v>8282986</v>
      </c>
      <c r="CD111" s="22">
        <v>1223184</v>
      </c>
    </row>
    <row r="112" spans="1:82" x14ac:dyDescent="0.35">
      <c r="A112" s="22" t="s">
        <v>114</v>
      </c>
      <c r="B112" s="22" t="s">
        <v>294</v>
      </c>
      <c r="C112" s="22" t="s">
        <v>335</v>
      </c>
      <c r="D112" s="22" t="s">
        <v>336</v>
      </c>
      <c r="E112" s="22">
        <v>10275775</v>
      </c>
      <c r="F112" s="22">
        <v>841</v>
      </c>
      <c r="G112" s="22">
        <v>1097429</v>
      </c>
      <c r="H112" s="22">
        <v>0</v>
      </c>
      <c r="I112" s="22">
        <v>481287</v>
      </c>
      <c r="J112" s="22">
        <v>762144</v>
      </c>
      <c r="K112" s="22">
        <v>45128</v>
      </c>
      <c r="L112" s="22">
        <v>0</v>
      </c>
      <c r="M112" s="22">
        <v>237535</v>
      </c>
      <c r="N112" s="22">
        <v>0</v>
      </c>
      <c r="O112" s="22">
        <v>38166</v>
      </c>
      <c r="P112" s="22">
        <v>3484698</v>
      </c>
      <c r="Q112" s="22">
        <v>0</v>
      </c>
      <c r="R112" s="22">
        <v>0</v>
      </c>
      <c r="S112" s="22">
        <v>869694</v>
      </c>
      <c r="T112" s="22">
        <v>0</v>
      </c>
      <c r="U112" s="22">
        <v>2078450</v>
      </c>
      <c r="V112" s="22">
        <v>1238906</v>
      </c>
      <c r="W112" s="22">
        <v>1096484</v>
      </c>
      <c r="X112" s="22">
        <v>0</v>
      </c>
      <c r="Y112" s="22">
        <v>0</v>
      </c>
      <c r="Z112" s="22">
        <v>0</v>
      </c>
      <c r="AA112" s="22">
        <v>44860</v>
      </c>
      <c r="AB112" s="22">
        <v>0</v>
      </c>
      <c r="AC112" s="22">
        <v>876361</v>
      </c>
      <c r="AD112" s="22">
        <v>0</v>
      </c>
      <c r="AE112" s="22">
        <v>0</v>
      </c>
      <c r="AF112" s="22">
        <v>0</v>
      </c>
      <c r="AG112" s="22">
        <v>0</v>
      </c>
      <c r="AH112" s="22">
        <v>65000</v>
      </c>
      <c r="AI112" s="22">
        <v>0</v>
      </c>
      <c r="AJ112" s="22">
        <v>1105903</v>
      </c>
      <c r="AK112" s="22">
        <v>96394</v>
      </c>
      <c r="AL112" s="22">
        <v>0</v>
      </c>
      <c r="AM112" s="22">
        <v>0</v>
      </c>
      <c r="AN112" s="22">
        <v>0</v>
      </c>
      <c r="AO112" s="22">
        <v>0</v>
      </c>
      <c r="AP112" s="22">
        <v>0</v>
      </c>
      <c r="AQ112" s="22">
        <v>23895055</v>
      </c>
      <c r="AR112" s="22">
        <v>236045</v>
      </c>
      <c r="AS112" s="22">
        <v>1842778</v>
      </c>
      <c r="AT112" s="22">
        <v>229568</v>
      </c>
      <c r="AU112" s="22">
        <v>1517833</v>
      </c>
      <c r="AV112" s="22">
        <v>972962</v>
      </c>
      <c r="AW112" s="22">
        <v>150375</v>
      </c>
      <c r="AX112" s="22">
        <v>0</v>
      </c>
      <c r="AY112" s="22">
        <v>320022</v>
      </c>
      <c r="AZ112" s="22">
        <v>0</v>
      </c>
      <c r="BA112" s="22">
        <v>1219016</v>
      </c>
      <c r="BB112" s="22">
        <v>2255699</v>
      </c>
      <c r="BC112" s="22">
        <v>0</v>
      </c>
      <c r="BD112" s="22">
        <v>0</v>
      </c>
      <c r="BE112" s="22">
        <v>633219</v>
      </c>
      <c r="BF112" s="22">
        <v>0</v>
      </c>
      <c r="BG112" s="22">
        <v>1876542</v>
      </c>
      <c r="BH112" s="22">
        <v>1105328</v>
      </c>
      <c r="BI112" s="22">
        <v>836755</v>
      </c>
      <c r="BJ112" s="22">
        <v>0</v>
      </c>
      <c r="BK112" s="22">
        <v>0</v>
      </c>
      <c r="BL112" s="22">
        <v>0</v>
      </c>
      <c r="BM112" s="22">
        <v>19914</v>
      </c>
      <c r="BN112" s="22">
        <v>0</v>
      </c>
      <c r="BO112" s="22">
        <v>723349</v>
      </c>
      <c r="BP112" s="22">
        <v>96046</v>
      </c>
      <c r="BQ112" s="22">
        <v>0</v>
      </c>
      <c r="BR112" s="22">
        <v>0</v>
      </c>
      <c r="BS112" s="22">
        <v>0</v>
      </c>
      <c r="BT112" s="22">
        <v>478063</v>
      </c>
      <c r="BU112" s="22">
        <v>0</v>
      </c>
      <c r="BV112" s="22">
        <v>2532716</v>
      </c>
      <c r="BW112" s="22">
        <v>382699</v>
      </c>
      <c r="BX112" s="22">
        <v>0</v>
      </c>
      <c r="BY112" s="22">
        <v>0</v>
      </c>
      <c r="BZ112" s="22">
        <v>0</v>
      </c>
      <c r="CA112" s="22">
        <v>0</v>
      </c>
      <c r="CB112" s="22">
        <v>0</v>
      </c>
      <c r="CC112" s="22">
        <v>17428929</v>
      </c>
      <c r="CD112" s="22">
        <v>6466126</v>
      </c>
    </row>
    <row r="113" spans="1:82" x14ac:dyDescent="0.35">
      <c r="A113" s="22" t="s">
        <v>114</v>
      </c>
      <c r="B113" s="22" t="s">
        <v>294</v>
      </c>
      <c r="C113" s="22" t="s">
        <v>337</v>
      </c>
      <c r="D113" s="22" t="s">
        <v>338</v>
      </c>
      <c r="E113" s="22">
        <v>2259288</v>
      </c>
      <c r="F113" s="22">
        <v>0</v>
      </c>
      <c r="G113" s="22">
        <v>75618</v>
      </c>
      <c r="H113" s="22">
        <v>0</v>
      </c>
      <c r="I113" s="22">
        <v>0</v>
      </c>
      <c r="J113" s="22">
        <v>463693</v>
      </c>
      <c r="K113" s="22">
        <v>0</v>
      </c>
      <c r="L113" s="22">
        <v>0</v>
      </c>
      <c r="M113" s="22">
        <v>77648</v>
      </c>
      <c r="N113" s="22">
        <v>0</v>
      </c>
      <c r="O113" s="22">
        <v>431</v>
      </c>
      <c r="P113" s="22">
        <v>586824</v>
      </c>
      <c r="Q113" s="22">
        <v>0</v>
      </c>
      <c r="R113" s="22">
        <v>0</v>
      </c>
      <c r="S113" s="22">
        <v>851101</v>
      </c>
      <c r="T113" s="22">
        <v>0</v>
      </c>
      <c r="U113" s="22">
        <v>833549</v>
      </c>
      <c r="V113" s="22">
        <v>604769</v>
      </c>
      <c r="W113" s="22">
        <v>394943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0</v>
      </c>
      <c r="AD113" s="22">
        <v>2250</v>
      </c>
      <c r="AE113" s="22">
        <v>302725</v>
      </c>
      <c r="AF113" s="22">
        <v>0</v>
      </c>
      <c r="AG113" s="22">
        <v>0</v>
      </c>
      <c r="AH113" s="22">
        <v>0</v>
      </c>
      <c r="AI113" s="22">
        <v>0</v>
      </c>
      <c r="AJ113" s="22">
        <v>414004</v>
      </c>
      <c r="AK113" s="22">
        <v>13901</v>
      </c>
      <c r="AL113" s="22">
        <v>0</v>
      </c>
      <c r="AM113" s="22">
        <v>0</v>
      </c>
      <c r="AN113" s="22">
        <v>0</v>
      </c>
      <c r="AO113" s="22">
        <v>0</v>
      </c>
      <c r="AP113" s="22">
        <v>0</v>
      </c>
      <c r="AQ113" s="22">
        <v>6880744</v>
      </c>
      <c r="AR113" s="22">
        <v>75097</v>
      </c>
      <c r="AS113" s="22">
        <v>1538180</v>
      </c>
      <c r="AT113" s="22">
        <v>0</v>
      </c>
      <c r="AU113" s="22">
        <v>0</v>
      </c>
      <c r="AV113" s="22">
        <v>233524</v>
      </c>
      <c r="AW113" s="22">
        <v>7388</v>
      </c>
      <c r="AX113" s="22">
        <v>0</v>
      </c>
      <c r="AY113" s="22">
        <v>87661</v>
      </c>
      <c r="AZ113" s="22">
        <v>0</v>
      </c>
      <c r="BA113" s="22">
        <v>76712</v>
      </c>
      <c r="BB113" s="22">
        <v>452978</v>
      </c>
      <c r="BC113" s="22">
        <v>0</v>
      </c>
      <c r="BD113" s="22">
        <v>0</v>
      </c>
      <c r="BE113" s="22">
        <v>49404</v>
      </c>
      <c r="BF113" s="22">
        <v>0</v>
      </c>
      <c r="BG113" s="22">
        <v>480876</v>
      </c>
      <c r="BH113" s="22">
        <v>422392</v>
      </c>
      <c r="BI113" s="22">
        <v>289371</v>
      </c>
      <c r="BJ113" s="22">
        <v>0</v>
      </c>
      <c r="BK113" s="22">
        <v>21186</v>
      </c>
      <c r="BL113" s="22">
        <v>0</v>
      </c>
      <c r="BM113" s="22">
        <v>0</v>
      </c>
      <c r="BN113" s="22">
        <v>0</v>
      </c>
      <c r="BO113" s="22">
        <v>55962</v>
      </c>
      <c r="BP113" s="22">
        <v>7182</v>
      </c>
      <c r="BQ113" s="22">
        <v>171676</v>
      </c>
      <c r="BR113" s="22">
        <v>0</v>
      </c>
      <c r="BS113" s="22">
        <v>0</v>
      </c>
      <c r="BT113" s="22">
        <v>0</v>
      </c>
      <c r="BU113" s="22">
        <v>0</v>
      </c>
      <c r="BV113" s="22">
        <v>216749</v>
      </c>
      <c r="BW113" s="22">
        <v>115336</v>
      </c>
      <c r="BX113" s="22">
        <v>0</v>
      </c>
      <c r="BY113" s="22">
        <v>0</v>
      </c>
      <c r="BZ113" s="22">
        <v>0</v>
      </c>
      <c r="CA113" s="22">
        <v>0</v>
      </c>
      <c r="CB113" s="22">
        <v>0</v>
      </c>
      <c r="CC113" s="22">
        <v>4301674</v>
      </c>
      <c r="CD113" s="22">
        <v>2579070</v>
      </c>
    </row>
    <row r="114" spans="1:82" x14ac:dyDescent="0.35">
      <c r="A114" s="22" t="s">
        <v>114</v>
      </c>
      <c r="B114" s="22" t="s">
        <v>294</v>
      </c>
      <c r="C114" s="22" t="s">
        <v>339</v>
      </c>
      <c r="D114" s="22" t="s">
        <v>340</v>
      </c>
      <c r="E114" s="22">
        <v>0</v>
      </c>
      <c r="F114" s="22">
        <v>546069</v>
      </c>
      <c r="G114" s="22">
        <v>9315781</v>
      </c>
      <c r="H114" s="22">
        <v>0</v>
      </c>
      <c r="I114" s="22">
        <v>13212644</v>
      </c>
      <c r="J114" s="22">
        <v>221694</v>
      </c>
      <c r="K114" s="22">
        <v>0</v>
      </c>
      <c r="L114" s="22">
        <v>0</v>
      </c>
      <c r="M114" s="22">
        <v>199424</v>
      </c>
      <c r="N114" s="22">
        <v>0</v>
      </c>
      <c r="O114" s="22">
        <v>0</v>
      </c>
      <c r="P114" s="22">
        <v>9124630</v>
      </c>
      <c r="Q114" s="22">
        <v>0</v>
      </c>
      <c r="R114" s="22">
        <v>4339157</v>
      </c>
      <c r="S114" s="22">
        <v>753798</v>
      </c>
      <c r="T114" s="22">
        <v>0</v>
      </c>
      <c r="U114" s="22">
        <v>13022382</v>
      </c>
      <c r="V114" s="22">
        <v>6548163</v>
      </c>
      <c r="W114" s="22">
        <v>901650</v>
      </c>
      <c r="X114" s="22">
        <v>2792043</v>
      </c>
      <c r="Y114" s="22">
        <v>1524107</v>
      </c>
      <c r="Z114" s="22">
        <v>0</v>
      </c>
      <c r="AA114" s="22">
        <v>100336</v>
      </c>
      <c r="AB114" s="22">
        <v>0</v>
      </c>
      <c r="AC114" s="22">
        <v>2251768</v>
      </c>
      <c r="AD114" s="22">
        <v>332051</v>
      </c>
      <c r="AE114" s="22">
        <v>0</v>
      </c>
      <c r="AF114" s="22">
        <v>0</v>
      </c>
      <c r="AG114" s="22">
        <v>0</v>
      </c>
      <c r="AH114" s="22">
        <v>942330</v>
      </c>
      <c r="AI114" s="22">
        <v>0</v>
      </c>
      <c r="AJ114" s="22">
        <v>435142</v>
      </c>
      <c r="AK114" s="22">
        <v>9076265</v>
      </c>
      <c r="AL114" s="22">
        <v>0</v>
      </c>
      <c r="AM114" s="22">
        <v>0</v>
      </c>
      <c r="AN114" s="22">
        <v>0</v>
      </c>
      <c r="AO114" s="22">
        <v>0</v>
      </c>
      <c r="AP114" s="22">
        <v>0</v>
      </c>
      <c r="AQ114" s="22">
        <v>75639434</v>
      </c>
      <c r="AR114" s="22">
        <v>453132</v>
      </c>
      <c r="AS114" s="22">
        <v>7102124</v>
      </c>
      <c r="AT114" s="22">
        <v>0</v>
      </c>
      <c r="AU114" s="22">
        <v>3895092</v>
      </c>
      <c r="AV114" s="22">
        <v>6709172</v>
      </c>
      <c r="AW114" s="22">
        <v>12517</v>
      </c>
      <c r="AX114" s="22">
        <v>0</v>
      </c>
      <c r="AY114" s="22">
        <v>966510</v>
      </c>
      <c r="AZ114" s="22">
        <v>0</v>
      </c>
      <c r="BA114" s="22">
        <v>0</v>
      </c>
      <c r="BB114" s="22">
        <v>6998819</v>
      </c>
      <c r="BC114" s="22">
        <v>0</v>
      </c>
      <c r="BD114" s="22">
        <v>899359</v>
      </c>
      <c r="BE114" s="22">
        <v>1096928</v>
      </c>
      <c r="BF114" s="22">
        <v>0</v>
      </c>
      <c r="BG114" s="22">
        <v>4498748</v>
      </c>
      <c r="BH114" s="22">
        <v>5236882</v>
      </c>
      <c r="BI114" s="22">
        <v>501573</v>
      </c>
      <c r="BJ114" s="22">
        <v>2435506</v>
      </c>
      <c r="BK114" s="22">
        <v>2061650</v>
      </c>
      <c r="BL114" s="22">
        <v>0</v>
      </c>
      <c r="BM114" s="22">
        <v>22446</v>
      </c>
      <c r="BN114" s="22">
        <v>0</v>
      </c>
      <c r="BO114" s="22">
        <v>2003912</v>
      </c>
      <c r="BP114" s="22">
        <v>491375</v>
      </c>
      <c r="BQ114" s="22">
        <v>0</v>
      </c>
      <c r="BR114" s="22">
        <v>0</v>
      </c>
      <c r="BS114" s="22">
        <v>0</v>
      </c>
      <c r="BT114" s="22">
        <v>536102</v>
      </c>
      <c r="BU114" s="22">
        <v>0</v>
      </c>
      <c r="BV114" s="22">
        <v>2697847</v>
      </c>
      <c r="BW114" s="22">
        <v>9174389</v>
      </c>
      <c r="BX114" s="22">
        <v>0</v>
      </c>
      <c r="BY114" s="22">
        <v>0</v>
      </c>
      <c r="BZ114" s="22">
        <v>0</v>
      </c>
      <c r="CA114" s="22">
        <v>0</v>
      </c>
      <c r="CB114" s="22">
        <v>0</v>
      </c>
      <c r="CC114" s="22">
        <v>57794083</v>
      </c>
      <c r="CD114" s="22">
        <v>17845351</v>
      </c>
    </row>
    <row r="115" spans="1:82" x14ac:dyDescent="0.35">
      <c r="A115" s="22" t="s">
        <v>114</v>
      </c>
      <c r="B115" s="22" t="s">
        <v>294</v>
      </c>
      <c r="C115" s="22" t="s">
        <v>341</v>
      </c>
      <c r="D115" s="22" t="s">
        <v>342</v>
      </c>
      <c r="E115" s="22">
        <v>1274840</v>
      </c>
      <c r="F115" s="22">
        <v>0</v>
      </c>
      <c r="G115" s="22">
        <v>228874</v>
      </c>
      <c r="H115" s="22">
        <v>0</v>
      </c>
      <c r="I115" s="22">
        <v>0</v>
      </c>
      <c r="J115" s="22">
        <v>63125</v>
      </c>
      <c r="K115" s="22">
        <v>0</v>
      </c>
      <c r="L115" s="22">
        <v>41177</v>
      </c>
      <c r="M115" s="22">
        <v>4706</v>
      </c>
      <c r="N115" s="22">
        <v>0</v>
      </c>
      <c r="O115" s="22">
        <v>485</v>
      </c>
      <c r="P115" s="22">
        <v>212682</v>
      </c>
      <c r="Q115" s="22">
        <v>15542</v>
      </c>
      <c r="R115" s="22">
        <v>0</v>
      </c>
      <c r="S115" s="22">
        <v>0</v>
      </c>
      <c r="T115" s="22">
        <v>0</v>
      </c>
      <c r="U115" s="22">
        <v>598106</v>
      </c>
      <c r="V115" s="22">
        <v>137261</v>
      </c>
      <c r="W115" s="22">
        <v>132391</v>
      </c>
      <c r="X115" s="22">
        <v>0</v>
      </c>
      <c r="Y115" s="22">
        <v>35877</v>
      </c>
      <c r="Z115" s="22">
        <v>0</v>
      </c>
      <c r="AA115" s="22">
        <v>4239</v>
      </c>
      <c r="AB115" s="22">
        <v>11011</v>
      </c>
      <c r="AC115" s="22">
        <v>0</v>
      </c>
      <c r="AD115" s="22">
        <v>13700</v>
      </c>
      <c r="AE115" s="22">
        <v>63883</v>
      </c>
      <c r="AF115" s="22">
        <v>0</v>
      </c>
      <c r="AG115" s="22">
        <v>0</v>
      </c>
      <c r="AH115" s="22">
        <v>26450</v>
      </c>
      <c r="AI115" s="22">
        <v>0</v>
      </c>
      <c r="AJ115" s="22">
        <v>454002</v>
      </c>
      <c r="AK115" s="22">
        <v>21850</v>
      </c>
      <c r="AL115" s="22">
        <v>0</v>
      </c>
      <c r="AM115" s="22">
        <v>0</v>
      </c>
      <c r="AN115" s="22">
        <v>0</v>
      </c>
      <c r="AO115" s="22">
        <v>0</v>
      </c>
      <c r="AP115" s="22">
        <v>0</v>
      </c>
      <c r="AQ115" s="22">
        <v>3340201</v>
      </c>
      <c r="AR115" s="22">
        <v>57725</v>
      </c>
      <c r="AS115" s="22">
        <v>515509</v>
      </c>
      <c r="AT115" s="22">
        <v>0</v>
      </c>
      <c r="AU115" s="22">
        <v>0</v>
      </c>
      <c r="AV115" s="22">
        <v>83675</v>
      </c>
      <c r="AW115" s="22">
        <v>388</v>
      </c>
      <c r="AX115" s="22">
        <v>57539</v>
      </c>
      <c r="AY115" s="22">
        <v>9260</v>
      </c>
      <c r="AZ115" s="22">
        <v>0</v>
      </c>
      <c r="BA115" s="22">
        <v>208239</v>
      </c>
      <c r="BB115" s="22">
        <v>385256</v>
      </c>
      <c r="BC115" s="22">
        <v>31019</v>
      </c>
      <c r="BD115" s="22">
        <v>0</v>
      </c>
      <c r="BE115" s="22">
        <v>2509</v>
      </c>
      <c r="BF115" s="22">
        <v>0</v>
      </c>
      <c r="BG115" s="22">
        <v>430538</v>
      </c>
      <c r="BH115" s="22">
        <v>36780</v>
      </c>
      <c r="BI115" s="22">
        <v>134035</v>
      </c>
      <c r="BJ115" s="22">
        <v>0</v>
      </c>
      <c r="BK115" s="22">
        <v>46299</v>
      </c>
      <c r="BL115" s="22">
        <v>0</v>
      </c>
      <c r="BM115" s="22">
        <v>220</v>
      </c>
      <c r="BN115" s="22">
        <v>0</v>
      </c>
      <c r="BO115" s="22">
        <v>0</v>
      </c>
      <c r="BP115" s="22">
        <v>103150</v>
      </c>
      <c r="BQ115" s="22">
        <v>27147</v>
      </c>
      <c r="BR115" s="22">
        <v>0</v>
      </c>
      <c r="BS115" s="22">
        <v>0</v>
      </c>
      <c r="BT115" s="22">
        <v>0</v>
      </c>
      <c r="BU115" s="22">
        <v>0</v>
      </c>
      <c r="BV115" s="22">
        <v>555438</v>
      </c>
      <c r="BW115" s="22">
        <v>22616</v>
      </c>
      <c r="BX115" s="22">
        <v>0</v>
      </c>
      <c r="BY115" s="22">
        <v>0</v>
      </c>
      <c r="BZ115" s="22">
        <v>0</v>
      </c>
      <c r="CA115" s="22">
        <v>0</v>
      </c>
      <c r="CB115" s="22">
        <v>0</v>
      </c>
      <c r="CC115" s="22">
        <v>2707342</v>
      </c>
      <c r="CD115" s="22">
        <v>632859</v>
      </c>
    </row>
    <row r="116" spans="1:82" x14ac:dyDescent="0.35">
      <c r="A116" s="22" t="s">
        <v>114</v>
      </c>
      <c r="B116" s="22" t="s">
        <v>294</v>
      </c>
      <c r="C116" s="22" t="s">
        <v>343</v>
      </c>
      <c r="D116" s="22" t="s">
        <v>344</v>
      </c>
      <c r="E116" s="22">
        <v>4333172</v>
      </c>
      <c r="F116" s="22">
        <v>0</v>
      </c>
      <c r="G116" s="22">
        <v>410885</v>
      </c>
      <c r="H116" s="22">
        <v>0</v>
      </c>
      <c r="I116" s="22">
        <v>0</v>
      </c>
      <c r="J116" s="22">
        <v>302294</v>
      </c>
      <c r="K116" s="22">
        <v>0</v>
      </c>
      <c r="L116" s="22">
        <v>0</v>
      </c>
      <c r="M116" s="22">
        <v>163584</v>
      </c>
      <c r="N116" s="22">
        <v>0</v>
      </c>
      <c r="O116" s="22">
        <v>25298</v>
      </c>
      <c r="P116" s="22">
        <v>1054917</v>
      </c>
      <c r="Q116" s="22">
        <v>0</v>
      </c>
      <c r="R116" s="22">
        <v>0</v>
      </c>
      <c r="S116" s="22">
        <v>0</v>
      </c>
      <c r="T116" s="22">
        <v>0</v>
      </c>
      <c r="U116" s="22">
        <v>1195016</v>
      </c>
      <c r="V116" s="22">
        <v>775786</v>
      </c>
      <c r="W116" s="22">
        <v>491004</v>
      </c>
      <c r="X116" s="22">
        <v>0</v>
      </c>
      <c r="Y116" s="22">
        <v>94037</v>
      </c>
      <c r="Z116" s="22">
        <v>0</v>
      </c>
      <c r="AA116" s="22">
        <v>19416</v>
      </c>
      <c r="AB116" s="22">
        <v>0</v>
      </c>
      <c r="AC116" s="22">
        <v>0</v>
      </c>
      <c r="AD116" s="22">
        <v>64610</v>
      </c>
      <c r="AE116" s="22">
        <v>80546</v>
      </c>
      <c r="AF116" s="22">
        <v>0</v>
      </c>
      <c r="AG116" s="22">
        <v>0</v>
      </c>
      <c r="AH116" s="22">
        <v>0</v>
      </c>
      <c r="AI116" s="22">
        <v>0</v>
      </c>
      <c r="AJ116" s="22">
        <v>142684</v>
      </c>
      <c r="AK116" s="22">
        <v>13310</v>
      </c>
      <c r="AL116" s="22">
        <v>0</v>
      </c>
      <c r="AM116" s="22">
        <v>0</v>
      </c>
      <c r="AN116" s="22">
        <v>0</v>
      </c>
      <c r="AO116" s="22">
        <v>0</v>
      </c>
      <c r="AP116" s="22">
        <v>0</v>
      </c>
      <c r="AQ116" s="22">
        <v>9166559</v>
      </c>
      <c r="AR116" s="22">
        <v>68898</v>
      </c>
      <c r="AS116" s="22">
        <v>971808</v>
      </c>
      <c r="AT116" s="22">
        <v>0</v>
      </c>
      <c r="AU116" s="22">
        <v>0</v>
      </c>
      <c r="AV116" s="22">
        <v>576615</v>
      </c>
      <c r="AW116" s="22">
        <v>40493</v>
      </c>
      <c r="AX116" s="22">
        <v>15892</v>
      </c>
      <c r="AY116" s="22">
        <v>354571</v>
      </c>
      <c r="AZ116" s="22">
        <v>0</v>
      </c>
      <c r="BA116" s="22">
        <v>1013081</v>
      </c>
      <c r="BB116" s="22">
        <v>615763</v>
      </c>
      <c r="BC116" s="22">
        <v>0</v>
      </c>
      <c r="BD116" s="22">
        <v>0</v>
      </c>
      <c r="BE116" s="22">
        <v>67493</v>
      </c>
      <c r="BF116" s="22">
        <v>0</v>
      </c>
      <c r="BG116" s="22">
        <v>1471691</v>
      </c>
      <c r="BH116" s="22">
        <v>428075</v>
      </c>
      <c r="BI116" s="22">
        <v>508462</v>
      </c>
      <c r="BJ116" s="22">
        <v>0</v>
      </c>
      <c r="BK116" s="22">
        <v>106430</v>
      </c>
      <c r="BL116" s="22">
        <v>0</v>
      </c>
      <c r="BM116" s="22">
        <v>4940</v>
      </c>
      <c r="BN116" s="22">
        <v>0</v>
      </c>
      <c r="BO116" s="22">
        <v>116713</v>
      </c>
      <c r="BP116" s="22">
        <v>292761</v>
      </c>
      <c r="BQ116" s="22">
        <v>189348</v>
      </c>
      <c r="BR116" s="22">
        <v>0</v>
      </c>
      <c r="BS116" s="22">
        <v>0</v>
      </c>
      <c r="BT116" s="22">
        <v>0</v>
      </c>
      <c r="BU116" s="22">
        <v>0</v>
      </c>
      <c r="BV116" s="22">
        <v>589788</v>
      </c>
      <c r="BW116" s="22">
        <v>166653</v>
      </c>
      <c r="BX116" s="22">
        <v>0</v>
      </c>
      <c r="BY116" s="22">
        <v>0</v>
      </c>
      <c r="BZ116" s="22">
        <v>0</v>
      </c>
      <c r="CA116" s="22">
        <v>0</v>
      </c>
      <c r="CB116" s="22">
        <v>0</v>
      </c>
      <c r="CC116" s="22">
        <v>7599475</v>
      </c>
      <c r="CD116" s="22">
        <v>1567084</v>
      </c>
    </row>
    <row r="117" spans="1:82" x14ac:dyDescent="0.35">
      <c r="A117" s="22" t="s">
        <v>114</v>
      </c>
      <c r="B117" s="22" t="s">
        <v>294</v>
      </c>
      <c r="C117" s="22" t="s">
        <v>345</v>
      </c>
      <c r="D117" s="22" t="s">
        <v>346</v>
      </c>
      <c r="E117" s="22">
        <v>999546</v>
      </c>
      <c r="F117" s="22">
        <v>0</v>
      </c>
      <c r="G117" s="22">
        <v>6360</v>
      </c>
      <c r="H117" s="22">
        <v>0</v>
      </c>
      <c r="I117" s="22">
        <v>0</v>
      </c>
      <c r="J117" s="22">
        <v>40512</v>
      </c>
      <c r="K117" s="22">
        <v>0</v>
      </c>
      <c r="L117" s="22">
        <v>0</v>
      </c>
      <c r="M117" s="22">
        <v>2105</v>
      </c>
      <c r="N117" s="22">
        <v>0</v>
      </c>
      <c r="O117" s="22">
        <v>21760</v>
      </c>
      <c r="P117" s="22">
        <v>0</v>
      </c>
      <c r="Q117" s="22">
        <v>0</v>
      </c>
      <c r="R117" s="22">
        <v>0</v>
      </c>
      <c r="S117" s="22">
        <v>0</v>
      </c>
      <c r="T117" s="22">
        <v>0</v>
      </c>
      <c r="U117" s="22">
        <v>337020</v>
      </c>
      <c r="V117" s="22">
        <v>482199</v>
      </c>
      <c r="W117" s="22">
        <v>201148</v>
      </c>
      <c r="X117" s="22">
        <v>0</v>
      </c>
      <c r="Y117" s="22">
        <v>0</v>
      </c>
      <c r="Z117" s="22">
        <v>0</v>
      </c>
      <c r="AA117" s="22">
        <v>2933</v>
      </c>
      <c r="AB117" s="22">
        <v>0</v>
      </c>
      <c r="AC117" s="22">
        <v>0</v>
      </c>
      <c r="AD117" s="22">
        <v>0</v>
      </c>
      <c r="AE117" s="22">
        <v>41071</v>
      </c>
      <c r="AF117" s="22">
        <v>0</v>
      </c>
      <c r="AG117" s="22">
        <v>0</v>
      </c>
      <c r="AH117" s="22">
        <v>0</v>
      </c>
      <c r="AI117" s="22">
        <v>0</v>
      </c>
      <c r="AJ117" s="22">
        <v>6250</v>
      </c>
      <c r="AK117" s="22">
        <v>0</v>
      </c>
      <c r="AL117" s="22">
        <v>472384</v>
      </c>
      <c r="AM117" s="22">
        <v>0</v>
      </c>
      <c r="AN117" s="22">
        <v>0</v>
      </c>
      <c r="AO117" s="22">
        <v>0</v>
      </c>
      <c r="AP117" s="22">
        <v>0</v>
      </c>
      <c r="AQ117" s="22">
        <v>2613288</v>
      </c>
      <c r="AR117" s="22">
        <v>60524</v>
      </c>
      <c r="AS117" s="22">
        <v>344859</v>
      </c>
      <c r="AT117" s="22">
        <v>0</v>
      </c>
      <c r="AU117" s="22">
        <v>0</v>
      </c>
      <c r="AV117" s="22">
        <v>53011</v>
      </c>
      <c r="AW117" s="22">
        <v>0</v>
      </c>
      <c r="AX117" s="22">
        <v>0</v>
      </c>
      <c r="AY117" s="22">
        <v>8044</v>
      </c>
      <c r="AZ117" s="22">
        <v>0</v>
      </c>
      <c r="BA117" s="22">
        <v>402547</v>
      </c>
      <c r="BB117" s="22">
        <v>221175</v>
      </c>
      <c r="BC117" s="22">
        <v>0</v>
      </c>
      <c r="BD117" s="22">
        <v>0</v>
      </c>
      <c r="BE117" s="22">
        <v>5111</v>
      </c>
      <c r="BF117" s="22">
        <v>0</v>
      </c>
      <c r="BG117" s="22">
        <v>387362</v>
      </c>
      <c r="BH117" s="22">
        <v>204942</v>
      </c>
      <c r="BI117" s="22">
        <v>185535</v>
      </c>
      <c r="BJ117" s="22">
        <v>0</v>
      </c>
      <c r="BK117" s="22">
        <v>7169</v>
      </c>
      <c r="BL117" s="22">
        <v>0</v>
      </c>
      <c r="BM117" s="22">
        <v>6450</v>
      </c>
      <c r="BN117" s="22">
        <v>0</v>
      </c>
      <c r="BO117" s="22">
        <v>0</v>
      </c>
      <c r="BP117" s="22">
        <v>0</v>
      </c>
      <c r="BQ117" s="22">
        <v>34845</v>
      </c>
      <c r="BR117" s="22">
        <v>0</v>
      </c>
      <c r="BS117" s="22">
        <v>0</v>
      </c>
      <c r="BT117" s="22">
        <v>0</v>
      </c>
      <c r="BU117" s="22">
        <v>0</v>
      </c>
      <c r="BV117" s="22">
        <v>194415</v>
      </c>
      <c r="BW117" s="22">
        <v>22199</v>
      </c>
      <c r="BX117" s="22">
        <v>353780</v>
      </c>
      <c r="BY117" s="22">
        <v>0</v>
      </c>
      <c r="BZ117" s="22">
        <v>0</v>
      </c>
      <c r="CA117" s="22">
        <v>0</v>
      </c>
      <c r="CB117" s="22">
        <v>0</v>
      </c>
      <c r="CC117" s="22">
        <v>2491968</v>
      </c>
      <c r="CD117" s="22">
        <v>121320</v>
      </c>
    </row>
    <row r="118" spans="1:82" x14ac:dyDescent="0.35">
      <c r="A118" s="22" t="s">
        <v>114</v>
      </c>
      <c r="B118" s="22" t="s">
        <v>294</v>
      </c>
      <c r="C118" s="22" t="s">
        <v>347</v>
      </c>
      <c r="D118" s="22" t="s">
        <v>348</v>
      </c>
      <c r="E118" s="22">
        <v>7012772</v>
      </c>
      <c r="F118" s="22">
        <v>0</v>
      </c>
      <c r="G118" s="22">
        <v>449916</v>
      </c>
      <c r="H118" s="22">
        <v>0</v>
      </c>
      <c r="I118" s="22">
        <v>634044</v>
      </c>
      <c r="J118" s="22">
        <v>144114</v>
      </c>
      <c r="K118" s="22">
        <v>0</v>
      </c>
      <c r="L118" s="22">
        <v>0</v>
      </c>
      <c r="M118" s="22">
        <v>82813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245351</v>
      </c>
      <c r="T118" s="22">
        <v>0</v>
      </c>
      <c r="U118" s="22">
        <v>1826059</v>
      </c>
      <c r="V118" s="22">
        <v>1894821</v>
      </c>
      <c r="W118" s="22">
        <v>941444</v>
      </c>
      <c r="X118" s="22">
        <v>0</v>
      </c>
      <c r="Y118" s="22">
        <v>169144</v>
      </c>
      <c r="Z118" s="22">
        <v>0</v>
      </c>
      <c r="AA118" s="22">
        <v>0</v>
      </c>
      <c r="AB118" s="22">
        <v>9089</v>
      </c>
      <c r="AC118" s="22">
        <v>14609</v>
      </c>
      <c r="AD118" s="22">
        <v>14573</v>
      </c>
      <c r="AE118" s="22">
        <v>22173</v>
      </c>
      <c r="AF118" s="22">
        <v>0</v>
      </c>
      <c r="AG118" s="22">
        <v>0</v>
      </c>
      <c r="AH118" s="22">
        <v>0</v>
      </c>
      <c r="AI118" s="22">
        <v>0</v>
      </c>
      <c r="AJ118" s="22">
        <v>831695</v>
      </c>
      <c r="AK118" s="22">
        <v>47644</v>
      </c>
      <c r="AL118" s="22">
        <v>0</v>
      </c>
      <c r="AM118" s="22">
        <v>12617</v>
      </c>
      <c r="AN118" s="22">
        <v>2878804</v>
      </c>
      <c r="AO118" s="22">
        <v>448219</v>
      </c>
      <c r="AP118" s="22">
        <v>0</v>
      </c>
      <c r="AQ118" s="22">
        <v>17679901</v>
      </c>
      <c r="AR118" s="22">
        <v>349977</v>
      </c>
      <c r="AS118" s="22">
        <v>1380969</v>
      </c>
      <c r="AT118" s="22">
        <v>0</v>
      </c>
      <c r="AU118" s="22">
        <v>1122880</v>
      </c>
      <c r="AV118" s="22">
        <v>645158</v>
      </c>
      <c r="AW118" s="22">
        <v>0</v>
      </c>
      <c r="AX118" s="22">
        <v>0</v>
      </c>
      <c r="AY118" s="22">
        <v>570241</v>
      </c>
      <c r="AZ118" s="22">
        <v>0</v>
      </c>
      <c r="BA118" s="22">
        <v>700996</v>
      </c>
      <c r="BB118" s="22">
        <v>2149165</v>
      </c>
      <c r="BC118" s="22">
        <v>0</v>
      </c>
      <c r="BD118" s="22">
        <v>0</v>
      </c>
      <c r="BE118" s="22">
        <v>75372</v>
      </c>
      <c r="BF118" s="22">
        <v>0</v>
      </c>
      <c r="BG118" s="22">
        <v>1686549</v>
      </c>
      <c r="BH118" s="22">
        <v>1893798</v>
      </c>
      <c r="BI118" s="22">
        <v>657034</v>
      </c>
      <c r="BJ118" s="22">
        <v>238295</v>
      </c>
      <c r="BK118" s="22">
        <v>324116</v>
      </c>
      <c r="BL118" s="22">
        <v>0</v>
      </c>
      <c r="BM118" s="22">
        <v>10167</v>
      </c>
      <c r="BN118" s="22">
        <v>0</v>
      </c>
      <c r="BO118" s="22">
        <v>181994</v>
      </c>
      <c r="BP118" s="22">
        <v>203405</v>
      </c>
      <c r="BQ118" s="22">
        <v>0</v>
      </c>
      <c r="BR118" s="22">
        <v>0</v>
      </c>
      <c r="BS118" s="22">
        <v>0</v>
      </c>
      <c r="BT118" s="22">
        <v>0</v>
      </c>
      <c r="BU118" s="22">
        <v>0</v>
      </c>
      <c r="BV118" s="22">
        <v>2157017</v>
      </c>
      <c r="BW118" s="22">
        <v>695570</v>
      </c>
      <c r="BX118" s="22">
        <v>0</v>
      </c>
      <c r="BY118" s="22">
        <v>487889</v>
      </c>
      <c r="BZ118" s="22">
        <v>2322307</v>
      </c>
      <c r="CA118" s="22">
        <v>0</v>
      </c>
      <c r="CB118" s="22">
        <v>0</v>
      </c>
      <c r="CC118" s="22">
        <v>17852899</v>
      </c>
      <c r="CD118" s="22">
        <v>-172998</v>
      </c>
    </row>
    <row r="119" spans="1:82" x14ac:dyDescent="0.35">
      <c r="A119" s="22" t="s">
        <v>114</v>
      </c>
      <c r="B119" s="22" t="s">
        <v>294</v>
      </c>
      <c r="C119" s="22" t="s">
        <v>349</v>
      </c>
      <c r="D119" s="22" t="s">
        <v>350</v>
      </c>
      <c r="E119" s="22">
        <v>5548587</v>
      </c>
      <c r="F119" s="22">
        <v>0</v>
      </c>
      <c r="G119" s="22">
        <v>140248</v>
      </c>
      <c r="H119" s="22">
        <v>0</v>
      </c>
      <c r="I119" s="22">
        <v>320988</v>
      </c>
      <c r="J119" s="22">
        <v>832232</v>
      </c>
      <c r="K119" s="22">
        <v>0</v>
      </c>
      <c r="L119" s="22">
        <v>0</v>
      </c>
      <c r="M119" s="22">
        <v>68062</v>
      </c>
      <c r="N119" s="22">
        <v>0</v>
      </c>
      <c r="O119" s="22">
        <v>0</v>
      </c>
      <c r="P119" s="22">
        <v>1000897</v>
      </c>
      <c r="Q119" s="22">
        <v>0</v>
      </c>
      <c r="R119" s="22">
        <v>0</v>
      </c>
      <c r="S119" s="22">
        <v>0</v>
      </c>
      <c r="T119" s="22">
        <v>0</v>
      </c>
      <c r="U119" s="22">
        <v>1301147</v>
      </c>
      <c r="V119" s="22">
        <v>1161635</v>
      </c>
      <c r="W119" s="22">
        <v>559949</v>
      </c>
      <c r="X119" s="22">
        <v>0</v>
      </c>
      <c r="Y119" s="22">
        <v>316635</v>
      </c>
      <c r="Z119" s="22">
        <v>0</v>
      </c>
      <c r="AA119" s="22">
        <v>13330</v>
      </c>
      <c r="AB119" s="22">
        <v>0</v>
      </c>
      <c r="AC119" s="22">
        <v>131957</v>
      </c>
      <c r="AD119" s="22">
        <v>0</v>
      </c>
      <c r="AE119" s="22">
        <v>0</v>
      </c>
      <c r="AF119" s="22">
        <v>0</v>
      </c>
      <c r="AG119" s="22">
        <v>0</v>
      </c>
      <c r="AH119" s="22">
        <v>0</v>
      </c>
      <c r="AI119" s="22">
        <v>0</v>
      </c>
      <c r="AJ119" s="22">
        <v>1398902</v>
      </c>
      <c r="AK119" s="22">
        <v>114792</v>
      </c>
      <c r="AL119" s="22">
        <v>0</v>
      </c>
      <c r="AM119" s="22">
        <v>0</v>
      </c>
      <c r="AN119" s="22">
        <v>0</v>
      </c>
      <c r="AO119" s="22">
        <v>0</v>
      </c>
      <c r="AP119" s="22">
        <v>0</v>
      </c>
      <c r="AQ119" s="22">
        <v>12909361</v>
      </c>
      <c r="AR119" s="22">
        <v>207502</v>
      </c>
      <c r="AS119" s="22">
        <v>895070</v>
      </c>
      <c r="AT119" s="22">
        <v>0</v>
      </c>
      <c r="AU119" s="22">
        <v>667207</v>
      </c>
      <c r="AV119" s="22">
        <v>542021</v>
      </c>
      <c r="AW119" s="22">
        <v>18176</v>
      </c>
      <c r="AX119" s="22">
        <v>0</v>
      </c>
      <c r="AY119" s="22">
        <v>285080</v>
      </c>
      <c r="AZ119" s="22">
        <v>0</v>
      </c>
      <c r="BA119" s="22">
        <v>0</v>
      </c>
      <c r="BB119" s="22">
        <v>2194291</v>
      </c>
      <c r="BC119" s="22">
        <v>0</v>
      </c>
      <c r="BD119" s="22">
        <v>0</v>
      </c>
      <c r="BE119" s="22">
        <v>0</v>
      </c>
      <c r="BF119" s="22">
        <v>0</v>
      </c>
      <c r="BG119" s="22">
        <v>1249509</v>
      </c>
      <c r="BH119" s="22">
        <v>845699</v>
      </c>
      <c r="BI119" s="22">
        <v>518680</v>
      </c>
      <c r="BJ119" s="22">
        <v>0</v>
      </c>
      <c r="BK119" s="22">
        <v>414994</v>
      </c>
      <c r="BL119" s="22">
        <v>0</v>
      </c>
      <c r="BM119" s="22">
        <v>59553</v>
      </c>
      <c r="BN119" s="22">
        <v>0</v>
      </c>
      <c r="BO119" s="22">
        <v>401830</v>
      </c>
      <c r="BP119" s="22">
        <v>0</v>
      </c>
      <c r="BQ119" s="22">
        <v>0</v>
      </c>
      <c r="BR119" s="22">
        <v>0</v>
      </c>
      <c r="BS119" s="22">
        <v>0</v>
      </c>
      <c r="BT119" s="22">
        <v>0</v>
      </c>
      <c r="BU119" s="22">
        <v>0</v>
      </c>
      <c r="BV119" s="22">
        <v>1975206</v>
      </c>
      <c r="BW119" s="22">
        <v>386628</v>
      </c>
      <c r="BX119" s="22">
        <v>0</v>
      </c>
      <c r="BY119" s="22">
        <v>0</v>
      </c>
      <c r="BZ119" s="22">
        <v>0</v>
      </c>
      <c r="CA119" s="22">
        <v>0</v>
      </c>
      <c r="CB119" s="22">
        <v>0</v>
      </c>
      <c r="CC119" s="22">
        <v>10661446</v>
      </c>
      <c r="CD119" s="22">
        <v>2247915</v>
      </c>
    </row>
    <row r="120" spans="1:82" x14ac:dyDescent="0.35">
      <c r="A120" s="22" t="s">
        <v>114</v>
      </c>
      <c r="B120" s="22" t="s">
        <v>294</v>
      </c>
      <c r="C120" s="22" t="s">
        <v>351</v>
      </c>
      <c r="D120" s="22" t="s">
        <v>352</v>
      </c>
      <c r="E120" s="22">
        <v>11618496</v>
      </c>
      <c r="F120" s="22">
        <v>0</v>
      </c>
      <c r="G120" s="22">
        <v>691697</v>
      </c>
      <c r="H120" s="22">
        <v>0</v>
      </c>
      <c r="I120" s="22">
        <v>508914</v>
      </c>
      <c r="J120" s="22">
        <v>483055</v>
      </c>
      <c r="K120" s="22">
        <v>0</v>
      </c>
      <c r="L120" s="22">
        <v>0</v>
      </c>
      <c r="M120" s="22">
        <v>22309</v>
      </c>
      <c r="N120" s="22">
        <v>0</v>
      </c>
      <c r="O120" s="22">
        <v>53177</v>
      </c>
      <c r="P120" s="22">
        <v>2540611</v>
      </c>
      <c r="Q120" s="22">
        <v>59820</v>
      </c>
      <c r="R120" s="22">
        <v>0</v>
      </c>
      <c r="S120" s="22">
        <v>0</v>
      </c>
      <c r="T120" s="22">
        <v>0</v>
      </c>
      <c r="U120" s="22">
        <v>4837831</v>
      </c>
      <c r="V120" s="22">
        <v>5284117</v>
      </c>
      <c r="W120" s="22">
        <v>1941056</v>
      </c>
      <c r="X120" s="22">
        <v>0</v>
      </c>
      <c r="Y120" s="22">
        <v>178978</v>
      </c>
      <c r="Z120" s="22">
        <v>351833</v>
      </c>
      <c r="AA120" s="22">
        <v>17441</v>
      </c>
      <c r="AB120" s="22">
        <v>1424256</v>
      </c>
      <c r="AC120" s="22">
        <v>43124</v>
      </c>
      <c r="AD120" s="22">
        <v>183771</v>
      </c>
      <c r="AE120" s="22">
        <v>0</v>
      </c>
      <c r="AF120" s="22">
        <v>0</v>
      </c>
      <c r="AG120" s="22">
        <v>0</v>
      </c>
      <c r="AH120" s="22">
        <v>65</v>
      </c>
      <c r="AI120" s="22">
        <v>2117678</v>
      </c>
      <c r="AJ120" s="22">
        <v>0</v>
      </c>
      <c r="AK120" s="22">
        <v>0</v>
      </c>
      <c r="AL120" s="22">
        <v>0</v>
      </c>
      <c r="AM120" s="22">
        <v>0</v>
      </c>
      <c r="AN120" s="22">
        <v>0</v>
      </c>
      <c r="AO120" s="22">
        <v>0</v>
      </c>
      <c r="AP120" s="22">
        <v>0</v>
      </c>
      <c r="AQ120" s="22">
        <v>32358229</v>
      </c>
      <c r="AR120" s="22">
        <v>439629</v>
      </c>
      <c r="AS120" s="22">
        <v>3032516</v>
      </c>
      <c r="AT120" s="22">
        <v>0</v>
      </c>
      <c r="AU120" s="22">
        <v>2115772</v>
      </c>
      <c r="AV120" s="22">
        <v>908042</v>
      </c>
      <c r="AW120" s="22">
        <v>3265</v>
      </c>
      <c r="AX120" s="22">
        <v>0</v>
      </c>
      <c r="AY120" s="22">
        <v>85482</v>
      </c>
      <c r="AZ120" s="22">
        <v>0</v>
      </c>
      <c r="BA120" s="22">
        <v>2201818</v>
      </c>
      <c r="BB120" s="22">
        <v>4886464</v>
      </c>
      <c r="BC120" s="22">
        <v>118200</v>
      </c>
      <c r="BD120" s="22">
        <v>0</v>
      </c>
      <c r="BE120" s="22">
        <v>36008</v>
      </c>
      <c r="BF120" s="22">
        <v>0</v>
      </c>
      <c r="BG120" s="22">
        <v>4101228</v>
      </c>
      <c r="BH120" s="22">
        <v>2119401</v>
      </c>
      <c r="BI120" s="22">
        <v>2382545</v>
      </c>
      <c r="BJ120" s="22">
        <v>0</v>
      </c>
      <c r="BK120" s="22">
        <v>502550</v>
      </c>
      <c r="BL120" s="22">
        <v>1137576</v>
      </c>
      <c r="BM120" s="22">
        <v>31314</v>
      </c>
      <c r="BN120" s="22">
        <v>690801</v>
      </c>
      <c r="BO120" s="22">
        <v>358701</v>
      </c>
      <c r="BP120" s="22">
        <v>985728</v>
      </c>
      <c r="BQ120" s="22">
        <v>24868</v>
      </c>
      <c r="BR120" s="22">
        <v>0</v>
      </c>
      <c r="BS120" s="22">
        <v>0</v>
      </c>
      <c r="BT120" s="22">
        <v>387183</v>
      </c>
      <c r="BU120" s="22">
        <v>0</v>
      </c>
      <c r="BV120" s="22">
        <v>4334950</v>
      </c>
      <c r="BW120" s="22">
        <v>429973</v>
      </c>
      <c r="BX120" s="22">
        <v>0</v>
      </c>
      <c r="BY120" s="22">
        <v>0</v>
      </c>
      <c r="BZ120" s="22">
        <v>0</v>
      </c>
      <c r="CA120" s="22">
        <v>0</v>
      </c>
      <c r="CB120" s="22">
        <v>0</v>
      </c>
      <c r="CC120" s="22">
        <v>31314014</v>
      </c>
      <c r="CD120" s="22">
        <v>1044215</v>
      </c>
    </row>
    <row r="121" spans="1:82" x14ac:dyDescent="0.35">
      <c r="A121" s="22" t="s">
        <v>114</v>
      </c>
      <c r="B121" s="22" t="s">
        <v>294</v>
      </c>
      <c r="C121" s="22" t="s">
        <v>353</v>
      </c>
      <c r="D121" s="22" t="s">
        <v>354</v>
      </c>
      <c r="E121" s="22">
        <v>0</v>
      </c>
      <c r="F121" s="22">
        <v>0</v>
      </c>
      <c r="G121" s="22">
        <v>137020</v>
      </c>
      <c r="H121" s="22">
        <v>11564427</v>
      </c>
      <c r="I121" s="22">
        <v>492595</v>
      </c>
      <c r="J121" s="22">
        <v>1242660</v>
      </c>
      <c r="K121" s="22">
        <v>3825032</v>
      </c>
      <c r="L121" s="22">
        <v>0</v>
      </c>
      <c r="M121" s="22">
        <v>147483</v>
      </c>
      <c r="N121" s="22">
        <v>0</v>
      </c>
      <c r="O121" s="22">
        <v>253557</v>
      </c>
      <c r="P121" s="22">
        <v>1226901</v>
      </c>
      <c r="Q121" s="22">
        <v>32300</v>
      </c>
      <c r="R121" s="22">
        <v>0</v>
      </c>
      <c r="S121" s="22">
        <v>0</v>
      </c>
      <c r="T121" s="22">
        <v>0</v>
      </c>
      <c r="U121" s="22">
        <v>3478024</v>
      </c>
      <c r="V121" s="22">
        <v>2501812</v>
      </c>
      <c r="W121" s="22">
        <v>123988</v>
      </c>
      <c r="X121" s="22">
        <v>0</v>
      </c>
      <c r="Y121" s="22">
        <v>255963</v>
      </c>
      <c r="Z121" s="22">
        <v>0</v>
      </c>
      <c r="AA121" s="22">
        <v>36416</v>
      </c>
      <c r="AB121" s="22">
        <v>166926</v>
      </c>
      <c r="AC121" s="22">
        <v>286383</v>
      </c>
      <c r="AD121" s="22">
        <v>0</v>
      </c>
      <c r="AE121" s="22">
        <v>73205</v>
      </c>
      <c r="AF121" s="22">
        <v>67031</v>
      </c>
      <c r="AG121" s="22">
        <v>42572</v>
      </c>
      <c r="AH121" s="22">
        <v>3938329</v>
      </c>
      <c r="AI121" s="22">
        <v>0</v>
      </c>
      <c r="AJ121" s="22">
        <v>392727</v>
      </c>
      <c r="AK121" s="22">
        <v>279253</v>
      </c>
      <c r="AL121" s="22">
        <v>0</v>
      </c>
      <c r="AM121" s="22">
        <v>0</v>
      </c>
      <c r="AN121" s="22">
        <v>0</v>
      </c>
      <c r="AO121" s="22">
        <v>0</v>
      </c>
      <c r="AP121" s="22">
        <v>0</v>
      </c>
      <c r="AQ121" s="22">
        <v>30564604</v>
      </c>
      <c r="AR121" s="22">
        <v>267440</v>
      </c>
      <c r="AS121" s="22">
        <v>1820755</v>
      </c>
      <c r="AT121" s="22">
        <v>0</v>
      </c>
      <c r="AU121" s="22">
        <v>1788102</v>
      </c>
      <c r="AV121" s="22">
        <v>487070</v>
      </c>
      <c r="AW121" s="22">
        <v>2767143</v>
      </c>
      <c r="AX121" s="22">
        <v>0</v>
      </c>
      <c r="AY121" s="22">
        <v>225312</v>
      </c>
      <c r="AZ121" s="22">
        <v>0</v>
      </c>
      <c r="BA121" s="22">
        <v>1036313</v>
      </c>
      <c r="BB121" s="22">
        <v>2802574</v>
      </c>
      <c r="BC121" s="22">
        <v>134593</v>
      </c>
      <c r="BD121" s="22">
        <v>0</v>
      </c>
      <c r="BE121" s="22">
        <v>0</v>
      </c>
      <c r="BF121" s="22">
        <v>0</v>
      </c>
      <c r="BG121" s="22">
        <v>2825599</v>
      </c>
      <c r="BH121" s="22">
        <v>2199649</v>
      </c>
      <c r="BI121" s="22">
        <v>394160</v>
      </c>
      <c r="BJ121" s="22">
        <v>0</v>
      </c>
      <c r="BK121" s="22">
        <v>313278</v>
      </c>
      <c r="BL121" s="22">
        <v>0</v>
      </c>
      <c r="BM121" s="22">
        <v>40701</v>
      </c>
      <c r="BN121" s="22">
        <v>199723</v>
      </c>
      <c r="BO121" s="22">
        <v>0</v>
      </c>
      <c r="BP121" s="22">
        <v>572600</v>
      </c>
      <c r="BQ121" s="22">
        <v>79808</v>
      </c>
      <c r="BR121" s="22">
        <v>123892</v>
      </c>
      <c r="BS121" s="22">
        <v>93819</v>
      </c>
      <c r="BT121" s="22">
        <v>111723</v>
      </c>
      <c r="BU121" s="22">
        <v>0</v>
      </c>
      <c r="BV121" s="22">
        <v>1951632</v>
      </c>
      <c r="BW121" s="22">
        <v>1683586</v>
      </c>
      <c r="BX121" s="22">
        <v>0</v>
      </c>
      <c r="BY121" s="22">
        <v>0</v>
      </c>
      <c r="BZ121" s="22">
        <v>0</v>
      </c>
      <c r="CA121" s="22">
        <v>0</v>
      </c>
      <c r="CB121" s="22">
        <v>0</v>
      </c>
      <c r="CC121" s="22">
        <v>21919472</v>
      </c>
      <c r="CD121" s="22">
        <v>8645132</v>
      </c>
    </row>
    <row r="122" spans="1:82" x14ac:dyDescent="0.35">
      <c r="A122" s="22" t="s">
        <v>114</v>
      </c>
      <c r="B122" s="22" t="s">
        <v>294</v>
      </c>
      <c r="C122" s="22" t="s">
        <v>355</v>
      </c>
      <c r="D122" s="22" t="s">
        <v>356</v>
      </c>
      <c r="E122" s="22">
        <v>1181023</v>
      </c>
      <c r="F122" s="22">
        <v>5860</v>
      </c>
      <c r="G122" s="22">
        <v>27032</v>
      </c>
      <c r="H122" s="22">
        <v>0</v>
      </c>
      <c r="I122" s="22">
        <v>0</v>
      </c>
      <c r="J122" s="22">
        <v>124957</v>
      </c>
      <c r="K122" s="22">
        <v>4281</v>
      </c>
      <c r="L122" s="22">
        <v>0</v>
      </c>
      <c r="M122" s="22">
        <v>12025</v>
      </c>
      <c r="N122" s="22">
        <v>0</v>
      </c>
      <c r="O122" s="22">
        <v>0</v>
      </c>
      <c r="P122" s="22">
        <v>433578</v>
      </c>
      <c r="Q122" s="22">
        <v>0</v>
      </c>
      <c r="R122" s="22">
        <v>0</v>
      </c>
      <c r="S122" s="22">
        <v>0</v>
      </c>
      <c r="T122" s="22">
        <v>0</v>
      </c>
      <c r="U122" s="22">
        <v>166071</v>
      </c>
      <c r="V122" s="22">
        <v>176160</v>
      </c>
      <c r="W122" s="22">
        <v>181560</v>
      </c>
      <c r="X122" s="22">
        <v>0</v>
      </c>
      <c r="Y122" s="22">
        <v>32083</v>
      </c>
      <c r="Z122" s="22">
        <v>0</v>
      </c>
      <c r="AA122" s="22">
        <v>5915</v>
      </c>
      <c r="AB122" s="22">
        <v>0</v>
      </c>
      <c r="AC122" s="22">
        <v>465638</v>
      </c>
      <c r="AD122" s="22">
        <v>0</v>
      </c>
      <c r="AE122" s="22">
        <v>0</v>
      </c>
      <c r="AF122" s="22">
        <v>0</v>
      </c>
      <c r="AG122" s="22">
        <v>0</v>
      </c>
      <c r="AH122" s="22">
        <v>0</v>
      </c>
      <c r="AI122" s="22">
        <v>0</v>
      </c>
      <c r="AJ122" s="22">
        <v>262944</v>
      </c>
      <c r="AK122" s="22">
        <v>114855</v>
      </c>
      <c r="AL122" s="22">
        <v>0</v>
      </c>
      <c r="AM122" s="22">
        <v>0</v>
      </c>
      <c r="AN122" s="22">
        <v>0</v>
      </c>
      <c r="AO122" s="22">
        <v>0</v>
      </c>
      <c r="AP122" s="22">
        <v>0</v>
      </c>
      <c r="AQ122" s="22">
        <v>3193982</v>
      </c>
      <c r="AR122" s="22">
        <v>101634</v>
      </c>
      <c r="AS122" s="22">
        <v>540389</v>
      </c>
      <c r="AT122" s="22">
        <v>0</v>
      </c>
      <c r="AU122" s="22">
        <v>15720</v>
      </c>
      <c r="AV122" s="22">
        <v>109208</v>
      </c>
      <c r="AW122" s="22">
        <v>24267</v>
      </c>
      <c r="AX122" s="22">
        <v>0</v>
      </c>
      <c r="AY122" s="22">
        <v>47028</v>
      </c>
      <c r="AZ122" s="22">
        <v>0</v>
      </c>
      <c r="BA122" s="22">
        <v>0</v>
      </c>
      <c r="BB122" s="22">
        <v>610261</v>
      </c>
      <c r="BC122" s="22">
        <v>0</v>
      </c>
      <c r="BD122" s="22">
        <v>0</v>
      </c>
      <c r="BE122" s="22">
        <v>0</v>
      </c>
      <c r="BF122" s="22">
        <v>0</v>
      </c>
      <c r="BG122" s="22">
        <v>244568</v>
      </c>
      <c r="BH122" s="22">
        <v>319522</v>
      </c>
      <c r="BI122" s="22">
        <v>224012</v>
      </c>
      <c r="BJ122" s="22">
        <v>0</v>
      </c>
      <c r="BK122" s="22">
        <v>46417</v>
      </c>
      <c r="BL122" s="22">
        <v>0</v>
      </c>
      <c r="BM122" s="22">
        <v>1027</v>
      </c>
      <c r="BN122" s="22">
        <v>0</v>
      </c>
      <c r="BO122" s="22">
        <v>200946</v>
      </c>
      <c r="BP122" s="22">
        <v>0</v>
      </c>
      <c r="BQ122" s="22">
        <v>0</v>
      </c>
      <c r="BR122" s="22">
        <v>0</v>
      </c>
      <c r="BS122" s="22">
        <v>0</v>
      </c>
      <c r="BT122" s="22">
        <v>0</v>
      </c>
      <c r="BU122" s="22">
        <v>0</v>
      </c>
      <c r="BV122" s="22">
        <v>342091</v>
      </c>
      <c r="BW122" s="22">
        <v>212232</v>
      </c>
      <c r="BX122" s="22">
        <v>0</v>
      </c>
      <c r="BY122" s="22">
        <v>0</v>
      </c>
      <c r="BZ122" s="22">
        <v>0</v>
      </c>
      <c r="CA122" s="22">
        <v>0</v>
      </c>
      <c r="CB122" s="22">
        <v>0</v>
      </c>
      <c r="CC122" s="22">
        <v>3039322</v>
      </c>
      <c r="CD122" s="22">
        <v>154660</v>
      </c>
    </row>
    <row r="123" spans="1:82" x14ac:dyDescent="0.35">
      <c r="A123" s="22" t="s">
        <v>114</v>
      </c>
      <c r="B123" s="22" t="s">
        <v>294</v>
      </c>
      <c r="C123" s="22" t="s">
        <v>357</v>
      </c>
      <c r="D123" s="22" t="s">
        <v>358</v>
      </c>
      <c r="E123" s="22">
        <v>16368878</v>
      </c>
      <c r="F123" s="22">
        <v>0</v>
      </c>
      <c r="G123" s="22">
        <v>1143745</v>
      </c>
      <c r="H123" s="22">
        <v>0</v>
      </c>
      <c r="I123" s="22">
        <v>1380435</v>
      </c>
      <c r="J123" s="22">
        <v>34446</v>
      </c>
      <c r="K123" s="22">
        <v>0</v>
      </c>
      <c r="L123" s="22">
        <v>0</v>
      </c>
      <c r="M123" s="22">
        <v>104712</v>
      </c>
      <c r="N123" s="22">
        <v>0</v>
      </c>
      <c r="O123" s="22">
        <v>30287</v>
      </c>
      <c r="P123" s="22">
        <v>486886</v>
      </c>
      <c r="Q123" s="22">
        <v>196302</v>
      </c>
      <c r="R123" s="22">
        <v>0</v>
      </c>
      <c r="S123" s="22">
        <v>0</v>
      </c>
      <c r="T123" s="22">
        <v>0</v>
      </c>
      <c r="U123" s="22">
        <v>2011370</v>
      </c>
      <c r="V123" s="22">
        <v>2545459</v>
      </c>
      <c r="W123" s="22">
        <v>1999046</v>
      </c>
      <c r="X123" s="22">
        <v>0</v>
      </c>
      <c r="Y123" s="22">
        <v>388670</v>
      </c>
      <c r="Z123" s="22">
        <v>0</v>
      </c>
      <c r="AA123" s="22">
        <v>15789</v>
      </c>
      <c r="AB123" s="22">
        <v>201269</v>
      </c>
      <c r="AC123" s="22">
        <v>76043</v>
      </c>
      <c r="AD123" s="22">
        <v>0</v>
      </c>
      <c r="AE123" s="22">
        <v>22321</v>
      </c>
      <c r="AF123" s="22">
        <v>0</v>
      </c>
      <c r="AG123" s="22">
        <v>0</v>
      </c>
      <c r="AH123" s="22">
        <v>0</v>
      </c>
      <c r="AI123" s="22">
        <v>0</v>
      </c>
      <c r="AJ123" s="22">
        <v>1767925</v>
      </c>
      <c r="AK123" s="22">
        <v>90092</v>
      </c>
      <c r="AL123" s="22">
        <v>0</v>
      </c>
      <c r="AM123" s="22">
        <v>0</v>
      </c>
      <c r="AN123" s="22">
        <v>0</v>
      </c>
      <c r="AO123" s="22">
        <v>0</v>
      </c>
      <c r="AP123" s="22">
        <v>0</v>
      </c>
      <c r="AQ123" s="22">
        <v>28863675</v>
      </c>
      <c r="AR123" s="22">
        <v>255049</v>
      </c>
      <c r="AS123" s="22">
        <v>2284222</v>
      </c>
      <c r="AT123" s="22">
        <v>0</v>
      </c>
      <c r="AU123" s="22">
        <v>3406472</v>
      </c>
      <c r="AV123" s="22">
        <v>589634</v>
      </c>
      <c r="AW123" s="22">
        <v>72474</v>
      </c>
      <c r="AX123" s="22">
        <v>190000</v>
      </c>
      <c r="AY123" s="22">
        <v>418450</v>
      </c>
      <c r="AZ123" s="22">
        <v>190164</v>
      </c>
      <c r="BA123" s="22">
        <v>1487851</v>
      </c>
      <c r="BB123" s="22">
        <v>3256336</v>
      </c>
      <c r="BC123" s="22">
        <v>496345</v>
      </c>
      <c r="BD123" s="22">
        <v>0</v>
      </c>
      <c r="BE123" s="22">
        <v>0</v>
      </c>
      <c r="BF123" s="22">
        <v>0</v>
      </c>
      <c r="BG123" s="22">
        <v>1698117</v>
      </c>
      <c r="BH123" s="22">
        <v>2269161</v>
      </c>
      <c r="BI123" s="22">
        <v>2251195</v>
      </c>
      <c r="BJ123" s="22">
        <v>0</v>
      </c>
      <c r="BK123" s="22">
        <v>337661</v>
      </c>
      <c r="BL123" s="22">
        <v>0</v>
      </c>
      <c r="BM123" s="22">
        <v>82056</v>
      </c>
      <c r="BN123" s="22">
        <v>0</v>
      </c>
      <c r="BO123" s="22">
        <v>357791</v>
      </c>
      <c r="BP123" s="22">
        <v>0</v>
      </c>
      <c r="BQ123" s="22">
        <v>397763</v>
      </c>
      <c r="BR123" s="22">
        <v>0</v>
      </c>
      <c r="BS123" s="22">
        <v>0</v>
      </c>
      <c r="BT123" s="22">
        <v>0</v>
      </c>
      <c r="BU123" s="22">
        <v>0</v>
      </c>
      <c r="BV123" s="22">
        <v>3646494</v>
      </c>
      <c r="BW123" s="22">
        <v>692654</v>
      </c>
      <c r="BX123" s="22">
        <v>0</v>
      </c>
      <c r="BY123" s="22">
        <v>0</v>
      </c>
      <c r="BZ123" s="22">
        <v>0</v>
      </c>
      <c r="CA123" s="22">
        <v>0</v>
      </c>
      <c r="CB123" s="22">
        <v>0</v>
      </c>
      <c r="CC123" s="22">
        <v>24379889</v>
      </c>
      <c r="CD123" s="22">
        <v>4483786</v>
      </c>
    </row>
    <row r="124" spans="1:82" x14ac:dyDescent="0.35">
      <c r="A124" s="22" t="s">
        <v>114</v>
      </c>
      <c r="B124" s="22" t="s">
        <v>294</v>
      </c>
      <c r="C124" s="22" t="s">
        <v>359</v>
      </c>
      <c r="D124" s="22" t="s">
        <v>360</v>
      </c>
      <c r="E124" s="22">
        <v>2084206</v>
      </c>
      <c r="F124" s="22">
        <v>5975</v>
      </c>
      <c r="G124" s="22">
        <v>71445</v>
      </c>
      <c r="H124" s="22">
        <v>0</v>
      </c>
      <c r="I124" s="22">
        <v>0</v>
      </c>
      <c r="J124" s="22">
        <v>148370</v>
      </c>
      <c r="K124" s="22">
        <v>0</v>
      </c>
      <c r="L124" s="22">
        <v>0</v>
      </c>
      <c r="M124" s="22">
        <v>8764</v>
      </c>
      <c r="N124" s="22">
        <v>0</v>
      </c>
      <c r="O124" s="22">
        <v>2646</v>
      </c>
      <c r="P124" s="22">
        <v>279287</v>
      </c>
      <c r="Q124" s="22">
        <v>406706</v>
      </c>
      <c r="R124" s="22">
        <v>0</v>
      </c>
      <c r="S124" s="22">
        <v>451</v>
      </c>
      <c r="T124" s="22">
        <v>0</v>
      </c>
      <c r="U124" s="22">
        <v>819616</v>
      </c>
      <c r="V124" s="22">
        <v>188831</v>
      </c>
      <c r="W124" s="22">
        <v>204279</v>
      </c>
      <c r="X124" s="22">
        <v>0</v>
      </c>
      <c r="Y124" s="22">
        <v>5000</v>
      </c>
      <c r="Z124" s="22">
        <v>0</v>
      </c>
      <c r="AA124" s="22">
        <v>13819</v>
      </c>
      <c r="AB124" s="22">
        <v>0</v>
      </c>
      <c r="AC124" s="22">
        <v>13110</v>
      </c>
      <c r="AD124" s="22">
        <v>48935</v>
      </c>
      <c r="AE124" s="22">
        <v>0</v>
      </c>
      <c r="AF124" s="22">
        <v>0</v>
      </c>
      <c r="AG124" s="22">
        <v>0</v>
      </c>
      <c r="AH124" s="22">
        <v>0</v>
      </c>
      <c r="AI124" s="22">
        <v>0</v>
      </c>
      <c r="AJ124" s="22">
        <v>97157</v>
      </c>
      <c r="AK124" s="22">
        <v>0</v>
      </c>
      <c r="AL124" s="22">
        <v>0</v>
      </c>
      <c r="AM124" s="22">
        <v>0</v>
      </c>
      <c r="AN124" s="22">
        <v>0</v>
      </c>
      <c r="AO124" s="22">
        <v>0</v>
      </c>
      <c r="AP124" s="22">
        <v>0</v>
      </c>
      <c r="AQ124" s="22">
        <v>4398597</v>
      </c>
      <c r="AR124" s="22">
        <v>141416</v>
      </c>
      <c r="AS124" s="22">
        <v>465708</v>
      </c>
      <c r="AT124" s="22">
        <v>0</v>
      </c>
      <c r="AU124" s="22">
        <v>0</v>
      </c>
      <c r="AV124" s="22">
        <v>254791</v>
      </c>
      <c r="AW124" s="22">
        <v>0</v>
      </c>
      <c r="AX124" s="22">
        <v>0</v>
      </c>
      <c r="AY124" s="22">
        <v>77985</v>
      </c>
      <c r="AZ124" s="22">
        <v>0</v>
      </c>
      <c r="BA124" s="22">
        <v>158726</v>
      </c>
      <c r="BB124" s="22">
        <v>713065</v>
      </c>
      <c r="BC124" s="22">
        <v>187115</v>
      </c>
      <c r="BD124" s="22">
        <v>0</v>
      </c>
      <c r="BE124" s="22">
        <v>90144</v>
      </c>
      <c r="BF124" s="22">
        <v>0</v>
      </c>
      <c r="BG124" s="22">
        <v>756564</v>
      </c>
      <c r="BH124" s="22">
        <v>269543</v>
      </c>
      <c r="BI124" s="22">
        <v>232061</v>
      </c>
      <c r="BJ124" s="22">
        <v>0</v>
      </c>
      <c r="BK124" s="22">
        <v>13459</v>
      </c>
      <c r="BL124" s="22">
        <v>0</v>
      </c>
      <c r="BM124" s="22">
        <v>12661</v>
      </c>
      <c r="BN124" s="22">
        <v>0</v>
      </c>
      <c r="BO124" s="22">
        <v>63480</v>
      </c>
      <c r="BP124" s="22">
        <v>86667</v>
      </c>
      <c r="BQ124" s="22">
        <v>39903</v>
      </c>
      <c r="BR124" s="22">
        <v>0</v>
      </c>
      <c r="BS124" s="22">
        <v>0</v>
      </c>
      <c r="BT124" s="22">
        <v>0</v>
      </c>
      <c r="BU124" s="22">
        <v>0</v>
      </c>
      <c r="BV124" s="22">
        <v>289838</v>
      </c>
      <c r="BW124" s="22">
        <v>52968</v>
      </c>
      <c r="BX124" s="22">
        <v>0</v>
      </c>
      <c r="BY124" s="22">
        <v>0</v>
      </c>
      <c r="BZ124" s="22">
        <v>0</v>
      </c>
      <c r="CA124" s="22">
        <v>0</v>
      </c>
      <c r="CB124" s="22">
        <v>0</v>
      </c>
      <c r="CC124" s="22">
        <v>3906094</v>
      </c>
      <c r="CD124" s="22">
        <v>492503</v>
      </c>
    </row>
    <row r="125" spans="1:82" x14ac:dyDescent="0.35">
      <c r="A125" s="22" t="s">
        <v>114</v>
      </c>
      <c r="B125" s="22" t="s">
        <v>294</v>
      </c>
      <c r="C125" s="22" t="s">
        <v>361</v>
      </c>
      <c r="D125" s="22" t="s">
        <v>362</v>
      </c>
      <c r="E125" s="22">
        <v>4348540</v>
      </c>
      <c r="F125" s="22">
        <v>0</v>
      </c>
      <c r="G125" s="22">
        <v>0</v>
      </c>
      <c r="H125" s="22">
        <v>0</v>
      </c>
      <c r="I125" s="22">
        <v>2264</v>
      </c>
      <c r="J125" s="22">
        <v>28504</v>
      </c>
      <c r="K125" s="22">
        <v>0</v>
      </c>
      <c r="L125" s="22">
        <v>0</v>
      </c>
      <c r="M125" s="22">
        <v>24276</v>
      </c>
      <c r="N125" s="22">
        <v>0</v>
      </c>
      <c r="O125" s="22">
        <v>0</v>
      </c>
      <c r="P125" s="22">
        <v>104674</v>
      </c>
      <c r="Q125" s="22">
        <v>0</v>
      </c>
      <c r="R125" s="22">
        <v>0</v>
      </c>
      <c r="S125" s="22">
        <v>0</v>
      </c>
      <c r="T125" s="22">
        <v>0</v>
      </c>
      <c r="U125" s="22">
        <v>1785178</v>
      </c>
      <c r="V125" s="22">
        <v>609859</v>
      </c>
      <c r="W125" s="22">
        <v>506706</v>
      </c>
      <c r="X125" s="22">
        <v>0</v>
      </c>
      <c r="Y125" s="22">
        <v>245466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v>0</v>
      </c>
      <c r="AI125" s="22">
        <v>0</v>
      </c>
      <c r="AJ125" s="22">
        <v>332161</v>
      </c>
      <c r="AK125" s="22">
        <v>0</v>
      </c>
      <c r="AL125" s="22">
        <v>0</v>
      </c>
      <c r="AM125" s="22">
        <v>0</v>
      </c>
      <c r="AN125" s="22">
        <v>0</v>
      </c>
      <c r="AO125" s="22">
        <v>0</v>
      </c>
      <c r="AP125" s="22">
        <v>77438</v>
      </c>
      <c r="AQ125" s="22">
        <v>8065066</v>
      </c>
      <c r="AR125" s="22">
        <v>180500</v>
      </c>
      <c r="AS125" s="22">
        <v>948925</v>
      </c>
      <c r="AT125" s="22">
        <v>0</v>
      </c>
      <c r="AU125" s="22">
        <v>0</v>
      </c>
      <c r="AV125" s="22">
        <v>190963</v>
      </c>
      <c r="AW125" s="22">
        <v>12600</v>
      </c>
      <c r="AX125" s="22">
        <v>0</v>
      </c>
      <c r="AY125" s="22">
        <v>126701</v>
      </c>
      <c r="AZ125" s="22">
        <v>0</v>
      </c>
      <c r="BA125" s="22">
        <v>241102</v>
      </c>
      <c r="BB125" s="22">
        <v>1174865</v>
      </c>
      <c r="BC125" s="22">
        <v>0</v>
      </c>
      <c r="BD125" s="22">
        <v>0</v>
      </c>
      <c r="BE125" s="22">
        <v>0</v>
      </c>
      <c r="BF125" s="22">
        <v>0</v>
      </c>
      <c r="BG125" s="22">
        <v>1817569</v>
      </c>
      <c r="BH125" s="22">
        <v>470677</v>
      </c>
      <c r="BI125" s="22">
        <v>583209</v>
      </c>
      <c r="BJ125" s="22">
        <v>0</v>
      </c>
      <c r="BK125" s="22">
        <v>269927</v>
      </c>
      <c r="BL125" s="22">
        <v>0</v>
      </c>
      <c r="BM125" s="22">
        <v>0</v>
      </c>
      <c r="BN125" s="22">
        <v>0</v>
      </c>
      <c r="BO125" s="22">
        <v>141249</v>
      </c>
      <c r="BP125" s="22">
        <v>0</v>
      </c>
      <c r="BQ125" s="22">
        <v>0</v>
      </c>
      <c r="BR125" s="22">
        <v>0</v>
      </c>
      <c r="BS125" s="22">
        <v>0</v>
      </c>
      <c r="BT125" s="22">
        <v>0</v>
      </c>
      <c r="BU125" s="22">
        <v>0</v>
      </c>
      <c r="BV125" s="22">
        <v>1572110</v>
      </c>
      <c r="BW125" s="22">
        <v>202509</v>
      </c>
      <c r="BX125" s="22">
        <v>0</v>
      </c>
      <c r="BY125" s="22">
        <v>0</v>
      </c>
      <c r="BZ125" s="22">
        <v>0</v>
      </c>
      <c r="CA125" s="22">
        <v>0</v>
      </c>
      <c r="CB125" s="22">
        <v>0</v>
      </c>
      <c r="CC125" s="22">
        <v>7932906</v>
      </c>
      <c r="CD125" s="22">
        <v>132160</v>
      </c>
    </row>
    <row r="126" spans="1:82" x14ac:dyDescent="0.35">
      <c r="A126" s="22" t="s">
        <v>114</v>
      </c>
      <c r="B126" s="22" t="s">
        <v>294</v>
      </c>
      <c r="C126" s="22" t="s">
        <v>363</v>
      </c>
      <c r="D126" s="22" t="s">
        <v>364</v>
      </c>
      <c r="E126" s="22">
        <v>1498851</v>
      </c>
      <c r="F126" s="22">
        <v>400</v>
      </c>
      <c r="G126" s="22">
        <v>100171</v>
      </c>
      <c r="H126" s="22"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v>11841</v>
      </c>
      <c r="N126" s="22">
        <v>0</v>
      </c>
      <c r="O126" s="22">
        <v>98309</v>
      </c>
      <c r="P126" s="22">
        <v>684422</v>
      </c>
      <c r="Q126" s="22">
        <v>0</v>
      </c>
      <c r="R126" s="22">
        <v>0</v>
      </c>
      <c r="S126" s="22">
        <v>0</v>
      </c>
      <c r="T126" s="22">
        <v>0</v>
      </c>
      <c r="U126" s="22">
        <v>545993</v>
      </c>
      <c r="V126" s="22">
        <v>109747</v>
      </c>
      <c r="W126" s="22">
        <v>138456</v>
      </c>
      <c r="X126" s="22">
        <v>0</v>
      </c>
      <c r="Y126" s="22">
        <v>297963</v>
      </c>
      <c r="Z126" s="22">
        <v>0</v>
      </c>
      <c r="AA126" s="22">
        <v>6560</v>
      </c>
      <c r="AB126" s="22">
        <v>672</v>
      </c>
      <c r="AC126" s="22">
        <v>6070</v>
      </c>
      <c r="AD126" s="22">
        <v>3215</v>
      </c>
      <c r="AE126" s="22">
        <v>3</v>
      </c>
      <c r="AF126" s="22">
        <v>0</v>
      </c>
      <c r="AG126" s="22">
        <v>0</v>
      </c>
      <c r="AH126" s="22">
        <v>0</v>
      </c>
      <c r="AI126" s="22">
        <v>0</v>
      </c>
      <c r="AJ126" s="22">
        <v>281678</v>
      </c>
      <c r="AK126" s="22">
        <v>4613</v>
      </c>
      <c r="AL126" s="22">
        <v>0</v>
      </c>
      <c r="AM126" s="22">
        <v>0</v>
      </c>
      <c r="AN126" s="22">
        <v>0</v>
      </c>
      <c r="AO126" s="22">
        <v>0</v>
      </c>
      <c r="AP126" s="22">
        <v>0</v>
      </c>
      <c r="AQ126" s="22">
        <v>3788964</v>
      </c>
      <c r="AR126" s="22">
        <v>44538</v>
      </c>
      <c r="AS126" s="22">
        <v>544863</v>
      </c>
      <c r="AT126" s="22">
        <v>0</v>
      </c>
      <c r="AU126" s="22">
        <v>0</v>
      </c>
      <c r="AV126" s="22">
        <v>55424</v>
      </c>
      <c r="AW126" s="22">
        <v>0</v>
      </c>
      <c r="AX126" s="22">
        <v>0</v>
      </c>
      <c r="AY126" s="22">
        <v>6937</v>
      </c>
      <c r="AZ126" s="22">
        <v>0</v>
      </c>
      <c r="BA126" s="22">
        <v>252484</v>
      </c>
      <c r="BB126" s="22">
        <v>445954</v>
      </c>
      <c r="BC126" s="22">
        <v>21152</v>
      </c>
      <c r="BD126" s="22">
        <v>0</v>
      </c>
      <c r="BE126" s="22">
        <v>40972</v>
      </c>
      <c r="BF126" s="22">
        <v>0</v>
      </c>
      <c r="BG126" s="22">
        <v>563414</v>
      </c>
      <c r="BH126" s="22">
        <v>219289</v>
      </c>
      <c r="BI126" s="22">
        <v>143480</v>
      </c>
      <c r="BJ126" s="22">
        <v>0</v>
      </c>
      <c r="BK126" s="22">
        <v>251571</v>
      </c>
      <c r="BL126" s="22">
        <v>0</v>
      </c>
      <c r="BM126" s="22">
        <v>9860</v>
      </c>
      <c r="BN126" s="22">
        <v>5485</v>
      </c>
      <c r="BO126" s="22">
        <v>45053</v>
      </c>
      <c r="BP126" s="22">
        <v>46697</v>
      </c>
      <c r="BQ126" s="22">
        <v>267</v>
      </c>
      <c r="BR126" s="22">
        <v>0</v>
      </c>
      <c r="BS126" s="22">
        <v>0</v>
      </c>
      <c r="BT126" s="22">
        <v>0</v>
      </c>
      <c r="BU126" s="22">
        <v>0</v>
      </c>
      <c r="BV126" s="22">
        <v>722534</v>
      </c>
      <c r="BW126" s="22">
        <v>27652</v>
      </c>
      <c r="BX126" s="22">
        <v>0</v>
      </c>
      <c r="BY126" s="22">
        <v>0</v>
      </c>
      <c r="BZ126" s="22">
        <v>0</v>
      </c>
      <c r="CA126" s="22">
        <v>0</v>
      </c>
      <c r="CB126" s="22">
        <v>0</v>
      </c>
      <c r="CC126" s="22">
        <v>3447626</v>
      </c>
      <c r="CD126" s="22">
        <v>341338</v>
      </c>
    </row>
    <row r="127" spans="1:82" x14ac:dyDescent="0.35">
      <c r="A127" s="22" t="s">
        <v>114</v>
      </c>
      <c r="B127" s="22" t="s">
        <v>294</v>
      </c>
      <c r="C127" s="22" t="s">
        <v>365</v>
      </c>
      <c r="D127" s="22" t="s">
        <v>366</v>
      </c>
      <c r="E127" s="22">
        <v>2972136</v>
      </c>
      <c r="F127" s="22">
        <v>0</v>
      </c>
      <c r="G127" s="22">
        <v>1135797</v>
      </c>
      <c r="H127" s="22">
        <v>0</v>
      </c>
      <c r="I127" s="22">
        <v>0</v>
      </c>
      <c r="J127" s="22">
        <v>40825</v>
      </c>
      <c r="K127" s="22">
        <v>0</v>
      </c>
      <c r="L127" s="22">
        <v>0</v>
      </c>
      <c r="M127" s="22">
        <v>27751</v>
      </c>
      <c r="N127" s="22">
        <v>0</v>
      </c>
      <c r="O127" s="22">
        <v>0</v>
      </c>
      <c r="P127" s="22">
        <v>2310287</v>
      </c>
      <c r="Q127" s="22">
        <v>9920</v>
      </c>
      <c r="R127" s="22">
        <v>0</v>
      </c>
      <c r="S127" s="22">
        <v>0</v>
      </c>
      <c r="T127" s="22">
        <v>0</v>
      </c>
      <c r="U127" s="22">
        <v>1282739</v>
      </c>
      <c r="V127" s="22">
        <v>861843</v>
      </c>
      <c r="W127" s="22">
        <v>435539</v>
      </c>
      <c r="X127" s="22">
        <v>0</v>
      </c>
      <c r="Y127" s="22">
        <v>317528</v>
      </c>
      <c r="Z127" s="22">
        <v>0</v>
      </c>
      <c r="AA127" s="22">
        <v>21007</v>
      </c>
      <c r="AB127" s="22">
        <v>0</v>
      </c>
      <c r="AC127" s="22">
        <v>98778</v>
      </c>
      <c r="AD127" s="22">
        <v>0</v>
      </c>
      <c r="AE127" s="22">
        <v>498040</v>
      </c>
      <c r="AF127" s="22">
        <v>0</v>
      </c>
      <c r="AG127" s="22">
        <v>0</v>
      </c>
      <c r="AH127" s="22">
        <v>0</v>
      </c>
      <c r="AI127" s="22">
        <v>0</v>
      </c>
      <c r="AJ127" s="22">
        <v>149795</v>
      </c>
      <c r="AK127" s="22">
        <v>17253</v>
      </c>
      <c r="AL127" s="22">
        <v>0</v>
      </c>
      <c r="AM127" s="22">
        <v>0</v>
      </c>
      <c r="AN127" s="22">
        <v>0</v>
      </c>
      <c r="AO127" s="22">
        <v>0</v>
      </c>
      <c r="AP127" s="22">
        <v>0</v>
      </c>
      <c r="AQ127" s="22">
        <v>10179238</v>
      </c>
      <c r="AR127" s="22">
        <v>121420</v>
      </c>
      <c r="AS127" s="22">
        <v>1557629</v>
      </c>
      <c r="AT127" s="22">
        <v>0</v>
      </c>
      <c r="AU127" s="22">
        <v>0</v>
      </c>
      <c r="AV127" s="22">
        <v>235272</v>
      </c>
      <c r="AW127" s="22">
        <v>1764</v>
      </c>
      <c r="AX127" s="22">
        <v>0</v>
      </c>
      <c r="AY127" s="22">
        <v>245284</v>
      </c>
      <c r="AZ127" s="22">
        <v>0</v>
      </c>
      <c r="BA127" s="22">
        <v>0</v>
      </c>
      <c r="BB127" s="22">
        <v>1751435</v>
      </c>
      <c r="BC127" s="22">
        <v>17405</v>
      </c>
      <c r="BD127" s="22">
        <v>0</v>
      </c>
      <c r="BE127" s="22">
        <v>0</v>
      </c>
      <c r="BF127" s="22">
        <v>0</v>
      </c>
      <c r="BG127" s="22">
        <v>840310</v>
      </c>
      <c r="BH127" s="22">
        <v>925996</v>
      </c>
      <c r="BI127" s="22">
        <v>458225</v>
      </c>
      <c r="BJ127" s="22">
        <v>0</v>
      </c>
      <c r="BK127" s="22">
        <v>302696</v>
      </c>
      <c r="BL127" s="22">
        <v>0</v>
      </c>
      <c r="BM127" s="22">
        <v>56141</v>
      </c>
      <c r="BN127" s="22">
        <v>0</v>
      </c>
      <c r="BO127" s="22">
        <v>264473</v>
      </c>
      <c r="BP127" s="22">
        <v>0</v>
      </c>
      <c r="BQ127" s="22">
        <v>76722</v>
      </c>
      <c r="BR127" s="22">
        <v>0</v>
      </c>
      <c r="BS127" s="22">
        <v>0</v>
      </c>
      <c r="BT127" s="22">
        <v>0</v>
      </c>
      <c r="BU127" s="22">
        <v>0</v>
      </c>
      <c r="BV127" s="22">
        <v>799871</v>
      </c>
      <c r="BW127" s="22">
        <v>349801</v>
      </c>
      <c r="BX127" s="22">
        <v>0</v>
      </c>
      <c r="BY127" s="22">
        <v>0</v>
      </c>
      <c r="BZ127" s="22">
        <v>0</v>
      </c>
      <c r="CA127" s="22">
        <v>0</v>
      </c>
      <c r="CB127" s="22">
        <v>0</v>
      </c>
      <c r="CC127" s="22">
        <v>8004444</v>
      </c>
      <c r="CD127" s="22">
        <v>2174794</v>
      </c>
    </row>
    <row r="128" spans="1:82" x14ac:dyDescent="0.35">
      <c r="A128" s="22" t="s">
        <v>114</v>
      </c>
      <c r="B128" s="22" t="s">
        <v>294</v>
      </c>
      <c r="C128" s="22" t="s">
        <v>367</v>
      </c>
      <c r="D128" s="22" t="s">
        <v>368</v>
      </c>
      <c r="E128" s="22">
        <v>5547558</v>
      </c>
      <c r="F128" s="22">
        <v>0</v>
      </c>
      <c r="G128" s="22">
        <v>520720</v>
      </c>
      <c r="H128" s="22">
        <v>0</v>
      </c>
      <c r="I128" s="22">
        <v>77338</v>
      </c>
      <c r="J128" s="22">
        <v>280837</v>
      </c>
      <c r="K128" s="22">
        <v>0</v>
      </c>
      <c r="L128" s="22">
        <v>34800</v>
      </c>
      <c r="M128" s="22">
        <v>219362</v>
      </c>
      <c r="N128" s="22">
        <v>0</v>
      </c>
      <c r="O128" s="22">
        <v>43241</v>
      </c>
      <c r="P128" s="22">
        <v>904763</v>
      </c>
      <c r="Q128" s="22">
        <v>0</v>
      </c>
      <c r="R128" s="22">
        <v>0</v>
      </c>
      <c r="S128" s="22">
        <v>0</v>
      </c>
      <c r="T128" s="22">
        <v>0</v>
      </c>
      <c r="U128" s="22">
        <v>844902</v>
      </c>
      <c r="V128" s="22">
        <v>1162930</v>
      </c>
      <c r="W128" s="22">
        <v>344452</v>
      </c>
      <c r="X128" s="22">
        <v>0</v>
      </c>
      <c r="Y128" s="22">
        <v>503362</v>
      </c>
      <c r="Z128" s="22">
        <v>0</v>
      </c>
      <c r="AA128" s="22">
        <v>700</v>
      </c>
      <c r="AB128" s="22">
        <v>38013</v>
      </c>
      <c r="AC128" s="22">
        <v>28769</v>
      </c>
      <c r="AD128" s="22">
        <v>0</v>
      </c>
      <c r="AE128" s="22">
        <v>58280</v>
      </c>
      <c r="AF128" s="22">
        <v>0</v>
      </c>
      <c r="AG128" s="22">
        <v>0</v>
      </c>
      <c r="AH128" s="22">
        <v>0</v>
      </c>
      <c r="AI128" s="22">
        <v>0</v>
      </c>
      <c r="AJ128" s="22">
        <v>1636247</v>
      </c>
      <c r="AK128" s="22">
        <v>154422</v>
      </c>
      <c r="AL128" s="22">
        <v>0</v>
      </c>
      <c r="AM128" s="22">
        <v>0</v>
      </c>
      <c r="AN128" s="22">
        <v>0</v>
      </c>
      <c r="AO128" s="22">
        <v>0</v>
      </c>
      <c r="AP128" s="22">
        <v>0</v>
      </c>
      <c r="AQ128" s="22">
        <v>12400696</v>
      </c>
      <c r="AR128" s="22">
        <v>160029</v>
      </c>
      <c r="AS128" s="22">
        <v>1494035</v>
      </c>
      <c r="AT128" s="22">
        <v>0</v>
      </c>
      <c r="AU128" s="22">
        <v>46751</v>
      </c>
      <c r="AV128" s="22">
        <v>604142</v>
      </c>
      <c r="AW128" s="22">
        <v>8967</v>
      </c>
      <c r="AX128" s="22">
        <v>11340</v>
      </c>
      <c r="AY128" s="22">
        <v>206299</v>
      </c>
      <c r="AZ128" s="22">
        <v>0</v>
      </c>
      <c r="BA128" s="22">
        <v>900157</v>
      </c>
      <c r="BB128" s="22">
        <v>904254</v>
      </c>
      <c r="BC128" s="22">
        <v>3592</v>
      </c>
      <c r="BD128" s="22">
        <v>0</v>
      </c>
      <c r="BE128" s="22">
        <v>0</v>
      </c>
      <c r="BF128" s="22">
        <v>0</v>
      </c>
      <c r="BG128" s="22">
        <v>1115674</v>
      </c>
      <c r="BH128" s="22">
        <v>289479</v>
      </c>
      <c r="BI128" s="22">
        <v>428967</v>
      </c>
      <c r="BJ128" s="22">
        <v>0</v>
      </c>
      <c r="BK128" s="22">
        <v>662851</v>
      </c>
      <c r="BL128" s="22">
        <v>0</v>
      </c>
      <c r="BM128" s="22">
        <v>490</v>
      </c>
      <c r="BN128" s="22">
        <v>237347</v>
      </c>
      <c r="BO128" s="22">
        <v>157815</v>
      </c>
      <c r="BP128" s="22">
        <v>34128</v>
      </c>
      <c r="BQ128" s="22">
        <v>8902</v>
      </c>
      <c r="BR128" s="22">
        <v>0</v>
      </c>
      <c r="BS128" s="22">
        <v>0</v>
      </c>
      <c r="BT128" s="22">
        <v>0</v>
      </c>
      <c r="BU128" s="22">
        <v>0</v>
      </c>
      <c r="BV128" s="22">
        <v>3315248</v>
      </c>
      <c r="BW128" s="22">
        <v>148169</v>
      </c>
      <c r="BX128" s="22">
        <v>0</v>
      </c>
      <c r="BY128" s="22">
        <v>0</v>
      </c>
      <c r="BZ128" s="22">
        <v>0</v>
      </c>
      <c r="CA128" s="22">
        <v>0</v>
      </c>
      <c r="CB128" s="22">
        <v>0</v>
      </c>
      <c r="CC128" s="22">
        <v>10738636</v>
      </c>
      <c r="CD128" s="22">
        <v>1662060</v>
      </c>
    </row>
    <row r="129" spans="1:82" x14ac:dyDescent="0.35">
      <c r="A129" s="22" t="s">
        <v>114</v>
      </c>
      <c r="B129" s="22" t="s">
        <v>294</v>
      </c>
      <c r="C129" s="22" t="s">
        <v>369</v>
      </c>
      <c r="D129" s="22" t="s">
        <v>370</v>
      </c>
      <c r="E129" s="22">
        <v>3073460</v>
      </c>
      <c r="F129" s="22">
        <v>0</v>
      </c>
      <c r="G129" s="22">
        <v>366105</v>
      </c>
      <c r="H129" s="22">
        <v>0</v>
      </c>
      <c r="I129" s="22">
        <v>3045</v>
      </c>
      <c r="J129" s="22">
        <v>121421</v>
      </c>
      <c r="K129" s="22">
        <v>0</v>
      </c>
      <c r="L129" s="22">
        <v>0</v>
      </c>
      <c r="M129" s="22">
        <v>9699</v>
      </c>
      <c r="N129" s="22">
        <v>0</v>
      </c>
      <c r="O129" s="22">
        <v>21247</v>
      </c>
      <c r="P129" s="22">
        <v>419769</v>
      </c>
      <c r="Q129" s="22">
        <v>0</v>
      </c>
      <c r="R129" s="22">
        <v>0</v>
      </c>
      <c r="S129" s="22">
        <v>0</v>
      </c>
      <c r="T129" s="22">
        <v>0</v>
      </c>
      <c r="U129" s="22">
        <v>833899</v>
      </c>
      <c r="V129" s="22">
        <v>899873</v>
      </c>
      <c r="W129" s="22">
        <v>335656</v>
      </c>
      <c r="X129" s="22">
        <v>0</v>
      </c>
      <c r="Y129" s="22">
        <v>206106</v>
      </c>
      <c r="Z129" s="22">
        <v>0</v>
      </c>
      <c r="AA129" s="22">
        <v>7906</v>
      </c>
      <c r="AB129" s="22">
        <v>206262</v>
      </c>
      <c r="AC129" s="22">
        <v>47965</v>
      </c>
      <c r="AD129" s="22">
        <v>0</v>
      </c>
      <c r="AE129" s="22">
        <v>0</v>
      </c>
      <c r="AF129" s="22">
        <v>0</v>
      </c>
      <c r="AG129" s="22">
        <v>0</v>
      </c>
      <c r="AH129" s="22">
        <v>0</v>
      </c>
      <c r="AI129" s="22">
        <v>0</v>
      </c>
      <c r="AJ129" s="22">
        <v>615301</v>
      </c>
      <c r="AK129" s="22">
        <v>353675</v>
      </c>
      <c r="AL129" s="22">
        <v>0</v>
      </c>
      <c r="AM129" s="22">
        <v>0</v>
      </c>
      <c r="AN129" s="22">
        <v>0</v>
      </c>
      <c r="AO129" s="22">
        <v>0</v>
      </c>
      <c r="AP129" s="22">
        <v>0</v>
      </c>
      <c r="AQ129" s="22">
        <v>7521389</v>
      </c>
      <c r="AR129" s="22">
        <v>170317</v>
      </c>
      <c r="AS129" s="22">
        <v>1165009</v>
      </c>
      <c r="AT129" s="22">
        <v>0</v>
      </c>
      <c r="AU129" s="22">
        <v>45106</v>
      </c>
      <c r="AV129" s="22">
        <v>167381</v>
      </c>
      <c r="AW129" s="22">
        <v>18856</v>
      </c>
      <c r="AX129" s="22">
        <v>0</v>
      </c>
      <c r="AY129" s="22">
        <v>83667</v>
      </c>
      <c r="AZ129" s="22">
        <v>0</v>
      </c>
      <c r="BA129" s="22">
        <v>832727</v>
      </c>
      <c r="BB129" s="22">
        <v>650201</v>
      </c>
      <c r="BC129" s="22">
        <v>0</v>
      </c>
      <c r="BD129" s="22">
        <v>0</v>
      </c>
      <c r="BE129" s="22">
        <v>0</v>
      </c>
      <c r="BF129" s="22">
        <v>0</v>
      </c>
      <c r="BG129" s="22">
        <v>781536</v>
      </c>
      <c r="BH129" s="22">
        <v>630812</v>
      </c>
      <c r="BI129" s="22">
        <v>299201</v>
      </c>
      <c r="BJ129" s="22">
        <v>0</v>
      </c>
      <c r="BK129" s="22">
        <v>283540</v>
      </c>
      <c r="BL129" s="22">
        <v>9105</v>
      </c>
      <c r="BM129" s="22">
        <v>13967</v>
      </c>
      <c r="BN129" s="22">
        <v>163450</v>
      </c>
      <c r="BO129" s="22">
        <v>164359</v>
      </c>
      <c r="BP129" s="22">
        <v>0</v>
      </c>
      <c r="BQ129" s="22">
        <v>195939</v>
      </c>
      <c r="BR129" s="22">
        <v>0</v>
      </c>
      <c r="BS129" s="22">
        <v>0</v>
      </c>
      <c r="BT129" s="22">
        <v>0</v>
      </c>
      <c r="BU129" s="22">
        <v>0</v>
      </c>
      <c r="BV129" s="22">
        <v>1172098</v>
      </c>
      <c r="BW129" s="22">
        <v>492212</v>
      </c>
      <c r="BX129" s="22">
        <v>0</v>
      </c>
      <c r="BY129" s="22">
        <v>0</v>
      </c>
      <c r="BZ129" s="22">
        <v>0</v>
      </c>
      <c r="CA129" s="22">
        <v>0</v>
      </c>
      <c r="CB129" s="22">
        <v>0</v>
      </c>
      <c r="CC129" s="22">
        <v>7339483</v>
      </c>
      <c r="CD129" s="22">
        <v>181906</v>
      </c>
    </row>
    <row r="130" spans="1:82" x14ac:dyDescent="0.35">
      <c r="A130" s="22" t="s">
        <v>114</v>
      </c>
      <c r="B130" s="22" t="s">
        <v>294</v>
      </c>
      <c r="C130" s="22" t="s">
        <v>371</v>
      </c>
      <c r="D130" s="22" t="s">
        <v>372</v>
      </c>
      <c r="E130" s="22">
        <v>0</v>
      </c>
      <c r="F130" s="22">
        <v>0</v>
      </c>
      <c r="G130" s="22">
        <v>2892868</v>
      </c>
      <c r="H130" s="22"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112731</v>
      </c>
      <c r="O130" s="22">
        <v>0</v>
      </c>
      <c r="P130" s="22">
        <v>1159485</v>
      </c>
      <c r="Q130" s="22">
        <v>0</v>
      </c>
      <c r="R130" s="22">
        <v>0</v>
      </c>
      <c r="S130" s="22">
        <v>0</v>
      </c>
      <c r="T130" s="22">
        <v>0</v>
      </c>
      <c r="U130" s="22">
        <v>630538</v>
      </c>
      <c r="V130" s="22">
        <v>318112</v>
      </c>
      <c r="W130" s="22">
        <v>308941</v>
      </c>
      <c r="X130" s="22">
        <v>74903</v>
      </c>
      <c r="Y130" s="22">
        <v>0</v>
      </c>
      <c r="Z130" s="22">
        <v>0</v>
      </c>
      <c r="AA130" s="22">
        <v>0</v>
      </c>
      <c r="AB130" s="22">
        <v>0</v>
      </c>
      <c r="AC130" s="22">
        <v>218900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0</v>
      </c>
      <c r="AJ130" s="22">
        <v>456157</v>
      </c>
      <c r="AK130" s="22">
        <v>0</v>
      </c>
      <c r="AL130" s="22">
        <v>0</v>
      </c>
      <c r="AM130" s="22">
        <v>0</v>
      </c>
      <c r="AN130" s="22">
        <v>0</v>
      </c>
      <c r="AO130" s="22">
        <v>0</v>
      </c>
      <c r="AP130" s="22">
        <v>0</v>
      </c>
      <c r="AQ130" s="22">
        <v>6172635</v>
      </c>
      <c r="AR130" s="22">
        <v>0</v>
      </c>
      <c r="AS130" s="22">
        <v>1007776</v>
      </c>
      <c r="AT130" s="22">
        <v>0</v>
      </c>
      <c r="AU130" s="22">
        <v>0</v>
      </c>
      <c r="AV130" s="22">
        <v>0</v>
      </c>
      <c r="AW130" s="22">
        <v>0</v>
      </c>
      <c r="AX130" s="22">
        <v>0</v>
      </c>
      <c r="AY130" s="22">
        <v>0</v>
      </c>
      <c r="AZ130" s="22">
        <v>275963</v>
      </c>
      <c r="BA130" s="22">
        <v>0</v>
      </c>
      <c r="BB130" s="22">
        <v>1404817</v>
      </c>
      <c r="BC130" s="22">
        <v>0</v>
      </c>
      <c r="BD130" s="22">
        <v>0</v>
      </c>
      <c r="BE130" s="22">
        <v>0</v>
      </c>
      <c r="BF130" s="22">
        <v>0</v>
      </c>
      <c r="BG130" s="22">
        <v>385977</v>
      </c>
      <c r="BH130" s="22">
        <v>81637</v>
      </c>
      <c r="BI130" s="22">
        <v>329781</v>
      </c>
      <c r="BJ130" s="22">
        <v>0</v>
      </c>
      <c r="BK130" s="22">
        <v>0</v>
      </c>
      <c r="BL130" s="22">
        <v>0</v>
      </c>
      <c r="BM130" s="22">
        <v>0</v>
      </c>
      <c r="BN130" s="22">
        <v>0</v>
      </c>
      <c r="BO130" s="22">
        <v>327160</v>
      </c>
      <c r="BP130" s="22">
        <v>0</v>
      </c>
      <c r="BQ130" s="22">
        <v>0</v>
      </c>
      <c r="BR130" s="22">
        <v>0</v>
      </c>
      <c r="BS130" s="22">
        <v>0</v>
      </c>
      <c r="BT130" s="22">
        <v>0</v>
      </c>
      <c r="BU130" s="22">
        <v>0</v>
      </c>
      <c r="BV130" s="22">
        <v>1677128</v>
      </c>
      <c r="BW130" s="22">
        <v>0</v>
      </c>
      <c r="BX130" s="22">
        <v>0</v>
      </c>
      <c r="BY130" s="22">
        <v>0</v>
      </c>
      <c r="BZ130" s="22">
        <v>0</v>
      </c>
      <c r="CA130" s="22">
        <v>0</v>
      </c>
      <c r="CB130" s="22">
        <v>0</v>
      </c>
      <c r="CC130" s="22">
        <v>5490239</v>
      </c>
      <c r="CD130" s="22">
        <v>682396</v>
      </c>
    </row>
    <row r="131" spans="1:82" x14ac:dyDescent="0.35">
      <c r="A131" s="22" t="s">
        <v>114</v>
      </c>
      <c r="B131" s="22" t="s">
        <v>294</v>
      </c>
      <c r="C131" s="22" t="s">
        <v>373</v>
      </c>
      <c r="D131" s="22" t="s">
        <v>374</v>
      </c>
      <c r="E131" s="22">
        <v>3424674</v>
      </c>
      <c r="F131" s="22">
        <v>0</v>
      </c>
      <c r="G131" s="22">
        <v>839440</v>
      </c>
      <c r="H131" s="22">
        <v>0</v>
      </c>
      <c r="I131" s="22">
        <v>8199</v>
      </c>
      <c r="J131" s="22">
        <v>175475</v>
      </c>
      <c r="K131" s="22">
        <v>0</v>
      </c>
      <c r="L131" s="22">
        <v>0</v>
      </c>
      <c r="M131" s="22">
        <v>31532</v>
      </c>
      <c r="N131" s="22">
        <v>0</v>
      </c>
      <c r="O131" s="22">
        <v>466</v>
      </c>
      <c r="P131" s="22">
        <v>1807964</v>
      </c>
      <c r="Q131" s="22">
        <v>22649</v>
      </c>
      <c r="R131" s="22">
        <v>0</v>
      </c>
      <c r="S131" s="22">
        <v>0</v>
      </c>
      <c r="T131" s="22">
        <v>0</v>
      </c>
      <c r="U131" s="22">
        <v>1328314</v>
      </c>
      <c r="V131" s="22">
        <v>259752</v>
      </c>
      <c r="W131" s="22">
        <v>374217</v>
      </c>
      <c r="X131" s="22">
        <v>0</v>
      </c>
      <c r="Y131" s="22">
        <v>94378</v>
      </c>
      <c r="Z131" s="22">
        <v>0</v>
      </c>
      <c r="AA131" s="22">
        <v>14650</v>
      </c>
      <c r="AB131" s="22">
        <v>0</v>
      </c>
      <c r="AC131" s="22">
        <v>0</v>
      </c>
      <c r="AD131" s="22">
        <v>24014</v>
      </c>
      <c r="AE131" s="22">
        <v>5211</v>
      </c>
      <c r="AF131" s="22">
        <v>0</v>
      </c>
      <c r="AG131" s="22">
        <v>0</v>
      </c>
      <c r="AH131" s="22">
        <v>0</v>
      </c>
      <c r="AI131" s="22">
        <v>0</v>
      </c>
      <c r="AJ131" s="22">
        <v>708234</v>
      </c>
      <c r="AK131" s="22">
        <v>109523</v>
      </c>
      <c r="AL131" s="22">
        <v>0</v>
      </c>
      <c r="AM131" s="22">
        <v>0</v>
      </c>
      <c r="AN131" s="22">
        <v>0</v>
      </c>
      <c r="AO131" s="22">
        <v>0</v>
      </c>
      <c r="AP131" s="22">
        <v>0</v>
      </c>
      <c r="AQ131" s="22">
        <v>9228692</v>
      </c>
      <c r="AR131" s="22">
        <v>94733</v>
      </c>
      <c r="AS131" s="22">
        <v>1120806</v>
      </c>
      <c r="AT131" s="22">
        <v>0</v>
      </c>
      <c r="AU131" s="22">
        <v>0</v>
      </c>
      <c r="AV131" s="22">
        <v>400519</v>
      </c>
      <c r="AW131" s="22">
        <v>1588</v>
      </c>
      <c r="AX131" s="22">
        <v>0</v>
      </c>
      <c r="AY131" s="22">
        <v>104905</v>
      </c>
      <c r="AZ131" s="22">
        <v>0</v>
      </c>
      <c r="BA131" s="22">
        <v>557777</v>
      </c>
      <c r="BB131" s="22">
        <v>690613</v>
      </c>
      <c r="BC131" s="22">
        <v>73452</v>
      </c>
      <c r="BD131" s="22">
        <v>0</v>
      </c>
      <c r="BE131" s="22">
        <v>15467</v>
      </c>
      <c r="BF131" s="22">
        <v>0</v>
      </c>
      <c r="BG131" s="22">
        <v>1050543</v>
      </c>
      <c r="BH131" s="22">
        <v>237895</v>
      </c>
      <c r="BI131" s="22">
        <v>376287</v>
      </c>
      <c r="BJ131" s="22">
        <v>0</v>
      </c>
      <c r="BK131" s="22">
        <v>191635</v>
      </c>
      <c r="BL131" s="22">
        <v>0</v>
      </c>
      <c r="BM131" s="22">
        <v>36787</v>
      </c>
      <c r="BN131" s="22">
        <v>0</v>
      </c>
      <c r="BO131" s="22">
        <v>0</v>
      </c>
      <c r="BP131" s="22">
        <v>251472</v>
      </c>
      <c r="BQ131" s="22">
        <v>572736</v>
      </c>
      <c r="BR131" s="22">
        <v>0</v>
      </c>
      <c r="BS131" s="22">
        <v>0</v>
      </c>
      <c r="BT131" s="22">
        <v>0</v>
      </c>
      <c r="BU131" s="22">
        <v>3404</v>
      </c>
      <c r="BV131" s="22">
        <v>1326219</v>
      </c>
      <c r="BW131" s="22">
        <v>373212</v>
      </c>
      <c r="BX131" s="22">
        <v>0</v>
      </c>
      <c r="BY131" s="22">
        <v>0</v>
      </c>
      <c r="BZ131" s="22">
        <v>0</v>
      </c>
      <c r="CA131" s="22">
        <v>0</v>
      </c>
      <c r="CB131" s="22">
        <v>0</v>
      </c>
      <c r="CC131" s="22">
        <v>7480050</v>
      </c>
      <c r="CD131" s="22">
        <v>1748642</v>
      </c>
    </row>
    <row r="132" spans="1:82" x14ac:dyDescent="0.35">
      <c r="A132" s="22" t="s">
        <v>114</v>
      </c>
      <c r="B132" s="22" t="s">
        <v>294</v>
      </c>
      <c r="C132" s="22" t="s">
        <v>375</v>
      </c>
      <c r="D132" s="22" t="s">
        <v>376</v>
      </c>
      <c r="E132" s="22">
        <v>1366057</v>
      </c>
      <c r="F132" s="22">
        <v>0</v>
      </c>
      <c r="G132" s="22">
        <v>22153</v>
      </c>
      <c r="H132" s="22">
        <v>0</v>
      </c>
      <c r="I132" s="22">
        <v>0</v>
      </c>
      <c r="J132" s="22">
        <v>164263</v>
      </c>
      <c r="K132" s="22">
        <v>0</v>
      </c>
      <c r="L132" s="22">
        <v>0</v>
      </c>
      <c r="M132" s="22">
        <v>1922</v>
      </c>
      <c r="N132" s="22">
        <v>0</v>
      </c>
      <c r="O132" s="22">
        <v>0</v>
      </c>
      <c r="P132" s="22">
        <v>21972</v>
      </c>
      <c r="Q132" s="22">
        <v>0</v>
      </c>
      <c r="R132" s="22">
        <v>0</v>
      </c>
      <c r="S132" s="22">
        <v>48880</v>
      </c>
      <c r="T132" s="22">
        <v>0</v>
      </c>
      <c r="U132" s="22">
        <v>330149</v>
      </c>
      <c r="V132" s="22">
        <v>177681</v>
      </c>
      <c r="W132" s="22">
        <v>124807</v>
      </c>
      <c r="X132" s="22">
        <v>0</v>
      </c>
      <c r="Y132" s="22">
        <v>0</v>
      </c>
      <c r="Z132" s="22">
        <v>0</v>
      </c>
      <c r="AA132" s="22">
        <v>5765</v>
      </c>
      <c r="AB132" s="22">
        <v>9000</v>
      </c>
      <c r="AC132" s="22">
        <v>0</v>
      </c>
      <c r="AD132" s="22">
        <v>0</v>
      </c>
      <c r="AE132" s="22">
        <v>53645</v>
      </c>
      <c r="AF132" s="22">
        <v>0</v>
      </c>
      <c r="AG132" s="22">
        <v>0</v>
      </c>
      <c r="AH132" s="22">
        <v>0</v>
      </c>
      <c r="AI132" s="22">
        <v>0</v>
      </c>
      <c r="AJ132" s="22">
        <v>32490</v>
      </c>
      <c r="AK132" s="22">
        <v>7179</v>
      </c>
      <c r="AL132" s="22">
        <v>0</v>
      </c>
      <c r="AM132" s="22">
        <v>0</v>
      </c>
      <c r="AN132" s="22">
        <v>0</v>
      </c>
      <c r="AO132" s="22">
        <v>0</v>
      </c>
      <c r="AP132" s="22">
        <v>0</v>
      </c>
      <c r="AQ132" s="22">
        <v>2365963</v>
      </c>
      <c r="AR132" s="22">
        <v>37406</v>
      </c>
      <c r="AS132" s="22">
        <v>396021</v>
      </c>
      <c r="AT132" s="22">
        <v>0</v>
      </c>
      <c r="AU132" s="22">
        <v>0</v>
      </c>
      <c r="AV132" s="22">
        <v>81133</v>
      </c>
      <c r="AW132" s="22">
        <v>0</v>
      </c>
      <c r="AX132" s="22">
        <v>0</v>
      </c>
      <c r="AY132" s="22">
        <v>2600</v>
      </c>
      <c r="AZ132" s="22">
        <v>0</v>
      </c>
      <c r="BA132" s="22">
        <v>162446</v>
      </c>
      <c r="BB132" s="22">
        <v>296671</v>
      </c>
      <c r="BC132" s="22">
        <v>43441</v>
      </c>
      <c r="BD132" s="22">
        <v>0</v>
      </c>
      <c r="BE132" s="22">
        <v>1709</v>
      </c>
      <c r="BF132" s="22">
        <v>0</v>
      </c>
      <c r="BG132" s="22">
        <v>279360</v>
      </c>
      <c r="BH132" s="22">
        <v>110785</v>
      </c>
      <c r="BI132" s="22">
        <v>98351</v>
      </c>
      <c r="BJ132" s="22">
        <v>0</v>
      </c>
      <c r="BK132" s="22">
        <v>4820</v>
      </c>
      <c r="BL132" s="22">
        <v>0</v>
      </c>
      <c r="BM132" s="22">
        <v>16721</v>
      </c>
      <c r="BN132" s="22">
        <v>5135</v>
      </c>
      <c r="BO132" s="22">
        <v>0</v>
      </c>
      <c r="BP132" s="22">
        <v>0</v>
      </c>
      <c r="BQ132" s="22">
        <v>44981</v>
      </c>
      <c r="BR132" s="22">
        <v>0</v>
      </c>
      <c r="BS132" s="22">
        <v>0</v>
      </c>
      <c r="BT132" s="22">
        <v>0</v>
      </c>
      <c r="BU132" s="22">
        <v>0</v>
      </c>
      <c r="BV132" s="22">
        <v>50245</v>
      </c>
      <c r="BW132" s="22">
        <v>48124</v>
      </c>
      <c r="BX132" s="22">
        <v>0</v>
      </c>
      <c r="BY132" s="22">
        <v>0</v>
      </c>
      <c r="BZ132" s="22">
        <v>0</v>
      </c>
      <c r="CA132" s="22">
        <v>0</v>
      </c>
      <c r="CB132" s="22">
        <v>0</v>
      </c>
      <c r="CC132" s="22">
        <v>1679949</v>
      </c>
      <c r="CD132" s="22">
        <v>686014</v>
      </c>
    </row>
    <row r="133" spans="1:82" x14ac:dyDescent="0.35">
      <c r="A133" s="22" t="s">
        <v>114</v>
      </c>
      <c r="B133" s="22" t="s">
        <v>294</v>
      </c>
      <c r="C133" s="22" t="s">
        <v>377</v>
      </c>
      <c r="D133" s="22" t="s">
        <v>378</v>
      </c>
      <c r="E133" s="22">
        <v>6620687</v>
      </c>
      <c r="F133" s="22">
        <v>0</v>
      </c>
      <c r="G133" s="22">
        <v>954961</v>
      </c>
      <c r="H133" s="22">
        <v>0</v>
      </c>
      <c r="I133" s="22">
        <v>0</v>
      </c>
      <c r="J133" s="22">
        <v>587292</v>
      </c>
      <c r="K133" s="22">
        <v>28688</v>
      </c>
      <c r="L133" s="22">
        <v>0</v>
      </c>
      <c r="M133" s="22">
        <v>14201</v>
      </c>
      <c r="N133" s="22">
        <v>0</v>
      </c>
      <c r="O133" s="22">
        <v>258925</v>
      </c>
      <c r="P133" s="22">
        <v>393798</v>
      </c>
      <c r="Q133" s="22">
        <v>373961</v>
      </c>
      <c r="R133" s="22">
        <v>0</v>
      </c>
      <c r="S133" s="22">
        <v>0</v>
      </c>
      <c r="T133" s="22">
        <v>0</v>
      </c>
      <c r="U133" s="22">
        <v>2755912</v>
      </c>
      <c r="V133" s="22">
        <v>597871</v>
      </c>
      <c r="W133" s="22">
        <v>222986</v>
      </c>
      <c r="X133" s="22">
        <v>0</v>
      </c>
      <c r="Y133" s="22">
        <v>206344</v>
      </c>
      <c r="Z133" s="22">
        <v>0</v>
      </c>
      <c r="AA133" s="22">
        <v>5150</v>
      </c>
      <c r="AB133" s="22">
        <v>0</v>
      </c>
      <c r="AC133" s="22">
        <v>32328</v>
      </c>
      <c r="AD133" s="22">
        <v>0</v>
      </c>
      <c r="AE133" s="22">
        <v>0</v>
      </c>
      <c r="AF133" s="22">
        <v>0</v>
      </c>
      <c r="AG133" s="22">
        <v>44391</v>
      </c>
      <c r="AH133" s="22">
        <v>45136</v>
      </c>
      <c r="AI133" s="22">
        <v>0</v>
      </c>
      <c r="AJ133" s="22">
        <v>782630</v>
      </c>
      <c r="AK133" s="22">
        <v>250512</v>
      </c>
      <c r="AL133" s="22">
        <v>0</v>
      </c>
      <c r="AM133" s="22">
        <v>0</v>
      </c>
      <c r="AN133" s="22">
        <v>0</v>
      </c>
      <c r="AO133" s="22">
        <v>0</v>
      </c>
      <c r="AP133" s="22">
        <v>19414</v>
      </c>
      <c r="AQ133" s="22">
        <v>14195187</v>
      </c>
      <c r="AR133" s="22">
        <v>341557</v>
      </c>
      <c r="AS133" s="22">
        <v>1941766</v>
      </c>
      <c r="AT133" s="22">
        <v>136609</v>
      </c>
      <c r="AU133" s="22">
        <v>0</v>
      </c>
      <c r="AV133" s="22">
        <v>1145029</v>
      </c>
      <c r="AW133" s="22">
        <v>1158272</v>
      </c>
      <c r="AX133" s="22">
        <v>9568</v>
      </c>
      <c r="AY133" s="22">
        <v>368011</v>
      </c>
      <c r="AZ133" s="22">
        <v>38050</v>
      </c>
      <c r="BA133" s="22">
        <v>923092</v>
      </c>
      <c r="BB133" s="22">
        <v>3009347</v>
      </c>
      <c r="BC133" s="22">
        <v>1434363</v>
      </c>
      <c r="BD133" s="22">
        <v>0</v>
      </c>
      <c r="BE133" s="22">
        <v>0</v>
      </c>
      <c r="BF133" s="22">
        <v>0</v>
      </c>
      <c r="BG133" s="22">
        <v>2456170</v>
      </c>
      <c r="BH133" s="22">
        <v>705777</v>
      </c>
      <c r="BI133" s="22">
        <v>226754</v>
      </c>
      <c r="BJ133" s="22">
        <v>0</v>
      </c>
      <c r="BK133" s="22">
        <v>218773</v>
      </c>
      <c r="BL133" s="22">
        <v>0</v>
      </c>
      <c r="BM133" s="22">
        <v>-42419</v>
      </c>
      <c r="BN133" s="22">
        <v>0</v>
      </c>
      <c r="BO133" s="22">
        <v>167361</v>
      </c>
      <c r="BP133" s="22">
        <v>262537</v>
      </c>
      <c r="BQ133" s="22">
        <v>25278</v>
      </c>
      <c r="BR133" s="22">
        <v>0</v>
      </c>
      <c r="BS133" s="22">
        <v>8863</v>
      </c>
      <c r="BT133" s="22">
        <v>56308</v>
      </c>
      <c r="BU133" s="22">
        <v>0</v>
      </c>
      <c r="BV133" s="22">
        <v>1527493</v>
      </c>
      <c r="BW133" s="22">
        <v>624092</v>
      </c>
      <c r="BX133" s="22">
        <v>0</v>
      </c>
      <c r="BY133" s="22">
        <v>0</v>
      </c>
      <c r="BZ133" s="22">
        <v>0</v>
      </c>
      <c r="CA133" s="22">
        <v>0</v>
      </c>
      <c r="CB133" s="22">
        <v>0</v>
      </c>
      <c r="CC133" s="22">
        <v>16742651</v>
      </c>
      <c r="CD133" s="22">
        <v>-2547464</v>
      </c>
    </row>
    <row r="134" spans="1:82" x14ac:dyDescent="0.35">
      <c r="A134" s="22" t="s">
        <v>114</v>
      </c>
      <c r="B134" s="22" t="s">
        <v>294</v>
      </c>
      <c r="C134" s="22" t="s">
        <v>379</v>
      </c>
      <c r="D134" s="22" t="s">
        <v>380</v>
      </c>
      <c r="E134" s="22">
        <v>3682877</v>
      </c>
      <c r="F134" s="22">
        <v>0</v>
      </c>
      <c r="G134" s="22">
        <v>34354</v>
      </c>
      <c r="H134" s="22">
        <v>0</v>
      </c>
      <c r="I134" s="22">
        <v>0</v>
      </c>
      <c r="J134" s="22">
        <v>140757</v>
      </c>
      <c r="K134" s="22">
        <v>0</v>
      </c>
      <c r="L134" s="22">
        <v>0</v>
      </c>
      <c r="M134" s="22">
        <v>43094</v>
      </c>
      <c r="N134" s="22">
        <v>0</v>
      </c>
      <c r="O134" s="22">
        <v>0</v>
      </c>
      <c r="P134" s="22">
        <v>1131839</v>
      </c>
      <c r="Q134" s="22">
        <v>0</v>
      </c>
      <c r="R134" s="22">
        <v>0</v>
      </c>
      <c r="S134" s="22">
        <v>0</v>
      </c>
      <c r="T134" s="22">
        <v>0</v>
      </c>
      <c r="U134" s="22">
        <v>1468915</v>
      </c>
      <c r="V134" s="22">
        <v>680611</v>
      </c>
      <c r="W134" s="22">
        <v>489805</v>
      </c>
      <c r="X134" s="22">
        <v>0</v>
      </c>
      <c r="Y134" s="22">
        <v>88546</v>
      </c>
      <c r="Z134" s="22">
        <v>0</v>
      </c>
      <c r="AA134" s="22">
        <v>1000</v>
      </c>
      <c r="AB134" s="22">
        <v>0</v>
      </c>
      <c r="AC134" s="22">
        <v>7690</v>
      </c>
      <c r="AD134" s="22">
        <v>248268</v>
      </c>
      <c r="AE134" s="22">
        <v>0</v>
      </c>
      <c r="AF134" s="22">
        <v>0</v>
      </c>
      <c r="AG134" s="22">
        <v>112752</v>
      </c>
      <c r="AH134" s="22">
        <v>0</v>
      </c>
      <c r="AI134" s="22">
        <v>234878</v>
      </c>
      <c r="AJ134" s="22">
        <v>886999</v>
      </c>
      <c r="AK134" s="22">
        <v>124528</v>
      </c>
      <c r="AL134" s="22">
        <v>0</v>
      </c>
      <c r="AM134" s="22">
        <v>0</v>
      </c>
      <c r="AN134" s="22">
        <v>1702331</v>
      </c>
      <c r="AO134" s="22">
        <v>0</v>
      </c>
      <c r="AP134" s="22">
        <v>8400</v>
      </c>
      <c r="AQ134" s="22">
        <v>11087644</v>
      </c>
      <c r="AR134" s="22">
        <v>113895</v>
      </c>
      <c r="AS134" s="22">
        <v>776569</v>
      </c>
      <c r="AT134" s="22">
        <v>0</v>
      </c>
      <c r="AU134" s="22">
        <v>36642</v>
      </c>
      <c r="AV134" s="22">
        <v>402473</v>
      </c>
      <c r="AW134" s="22">
        <v>0</v>
      </c>
      <c r="AX134" s="22">
        <v>0</v>
      </c>
      <c r="AY134" s="22">
        <v>253155</v>
      </c>
      <c r="AZ134" s="22">
        <v>0</v>
      </c>
      <c r="BA134" s="22">
        <v>-162153</v>
      </c>
      <c r="BB134" s="22">
        <v>2028904</v>
      </c>
      <c r="BC134" s="22">
        <v>38674</v>
      </c>
      <c r="BD134" s="22">
        <v>0</v>
      </c>
      <c r="BE134" s="22">
        <v>0</v>
      </c>
      <c r="BF134" s="22">
        <v>0</v>
      </c>
      <c r="BG134" s="22">
        <v>1655142</v>
      </c>
      <c r="BH134" s="22">
        <v>704991</v>
      </c>
      <c r="BI134" s="22">
        <v>413191</v>
      </c>
      <c r="BJ134" s="22">
        <v>0</v>
      </c>
      <c r="BK134" s="22">
        <v>120682</v>
      </c>
      <c r="BL134" s="22">
        <v>0</v>
      </c>
      <c r="BM134" s="22">
        <v>26647</v>
      </c>
      <c r="BN134" s="22">
        <v>0</v>
      </c>
      <c r="BO134" s="22">
        <v>0</v>
      </c>
      <c r="BP134" s="22">
        <v>4377</v>
      </c>
      <c r="BQ134" s="22">
        <v>167378</v>
      </c>
      <c r="BR134" s="22">
        <v>0</v>
      </c>
      <c r="BS134" s="22">
        <v>115671</v>
      </c>
      <c r="BT134" s="22">
        <v>118391</v>
      </c>
      <c r="BU134" s="22">
        <v>100935</v>
      </c>
      <c r="BV134" s="22">
        <v>1893587</v>
      </c>
      <c r="BW134" s="22">
        <v>420223</v>
      </c>
      <c r="BX134" s="22">
        <v>0</v>
      </c>
      <c r="BY134" s="22">
        <v>0</v>
      </c>
      <c r="BZ134" s="22">
        <v>1468606</v>
      </c>
      <c r="CA134" s="22">
        <v>0</v>
      </c>
      <c r="CB134" s="22">
        <v>0</v>
      </c>
      <c r="CC134" s="22">
        <v>10697980</v>
      </c>
      <c r="CD134" s="22">
        <v>389664</v>
      </c>
    </row>
    <row r="135" spans="1:82" x14ac:dyDescent="0.35">
      <c r="A135" s="22" t="s">
        <v>114</v>
      </c>
      <c r="B135" s="22" t="s">
        <v>294</v>
      </c>
      <c r="C135" s="22" t="s">
        <v>381</v>
      </c>
      <c r="D135" s="22" t="s">
        <v>382</v>
      </c>
      <c r="E135" s="22">
        <v>21092029</v>
      </c>
      <c r="F135" s="22">
        <v>0</v>
      </c>
      <c r="G135" s="22">
        <v>128141</v>
      </c>
      <c r="H135" s="22">
        <v>0</v>
      </c>
      <c r="I135" s="22">
        <v>554923</v>
      </c>
      <c r="J135" s="22">
        <v>2945249</v>
      </c>
      <c r="K135" s="22">
        <v>20602345</v>
      </c>
      <c r="L135" s="22">
        <v>0</v>
      </c>
      <c r="M135" s="22">
        <v>55940</v>
      </c>
      <c r="N135" s="22">
        <v>0</v>
      </c>
      <c r="O135" s="22">
        <v>703799</v>
      </c>
      <c r="P135" s="22">
        <v>534523</v>
      </c>
      <c r="Q135" s="22">
        <v>0</v>
      </c>
      <c r="R135" s="22">
        <v>0</v>
      </c>
      <c r="S135" s="22">
        <v>221018</v>
      </c>
      <c r="T135" s="22">
        <v>0</v>
      </c>
      <c r="U135" s="22">
        <v>4968432</v>
      </c>
      <c r="V135" s="22">
        <v>3031659</v>
      </c>
      <c r="W135" s="22">
        <v>948063</v>
      </c>
      <c r="X135" s="22">
        <v>0</v>
      </c>
      <c r="Y135" s="22">
        <v>1190469</v>
      </c>
      <c r="Z135" s="22">
        <v>0</v>
      </c>
      <c r="AA135" s="22">
        <v>91565</v>
      </c>
      <c r="AB135" s="22">
        <v>0</v>
      </c>
      <c r="AC135" s="22">
        <v>68087</v>
      </c>
      <c r="AD135" s="22">
        <v>0</v>
      </c>
      <c r="AE135" s="22">
        <v>0</v>
      </c>
      <c r="AF135" s="22">
        <v>305289</v>
      </c>
      <c r="AG135" s="22">
        <v>0</v>
      </c>
      <c r="AH135" s="22">
        <v>0</v>
      </c>
      <c r="AI135" s="22">
        <v>0</v>
      </c>
      <c r="AJ135" s="22">
        <v>1943737</v>
      </c>
      <c r="AK135" s="22">
        <v>665</v>
      </c>
      <c r="AL135" s="22">
        <v>0</v>
      </c>
      <c r="AM135" s="22">
        <v>0</v>
      </c>
      <c r="AN135" s="22">
        <v>0</v>
      </c>
      <c r="AO135" s="22">
        <v>0</v>
      </c>
      <c r="AP135" s="22">
        <v>0</v>
      </c>
      <c r="AQ135" s="22">
        <v>59385933</v>
      </c>
      <c r="AR135" s="22">
        <v>354291</v>
      </c>
      <c r="AS135" s="22">
        <v>5505478</v>
      </c>
      <c r="AT135" s="22">
        <v>0</v>
      </c>
      <c r="AU135" s="22">
        <v>2030399</v>
      </c>
      <c r="AV135" s="22">
        <v>2942336</v>
      </c>
      <c r="AW135" s="22">
        <v>909083</v>
      </c>
      <c r="AX135" s="22">
        <v>0</v>
      </c>
      <c r="AY135" s="22">
        <v>487687</v>
      </c>
      <c r="AZ135" s="22">
        <v>304619</v>
      </c>
      <c r="BA135" s="22">
        <v>1336111</v>
      </c>
      <c r="BB135" s="22">
        <v>5782089</v>
      </c>
      <c r="BC135" s="22">
        <v>0</v>
      </c>
      <c r="BD135" s="22">
        <v>0</v>
      </c>
      <c r="BE135" s="22">
        <v>0</v>
      </c>
      <c r="BF135" s="22">
        <v>0</v>
      </c>
      <c r="BG135" s="22">
        <v>2322226</v>
      </c>
      <c r="BH135" s="22">
        <v>3261193</v>
      </c>
      <c r="BI135" s="22">
        <v>956249</v>
      </c>
      <c r="BJ135" s="22">
        <v>0</v>
      </c>
      <c r="BK135" s="22">
        <v>1109935</v>
      </c>
      <c r="BL135" s="22">
        <v>476665</v>
      </c>
      <c r="BM135" s="22">
        <v>84593</v>
      </c>
      <c r="BN135" s="22">
        <v>0</v>
      </c>
      <c r="BO135" s="22">
        <v>784420</v>
      </c>
      <c r="BP135" s="22">
        <v>69805</v>
      </c>
      <c r="BQ135" s="22">
        <v>0</v>
      </c>
      <c r="BR135" s="22">
        <v>304633</v>
      </c>
      <c r="BS135" s="22">
        <v>0</v>
      </c>
      <c r="BT135" s="22">
        <v>0</v>
      </c>
      <c r="BU135" s="22">
        <v>0</v>
      </c>
      <c r="BV135" s="22">
        <v>4724315</v>
      </c>
      <c r="BW135" s="22">
        <v>493446</v>
      </c>
      <c r="BX135" s="22">
        <v>0</v>
      </c>
      <c r="BY135" s="22">
        <v>0</v>
      </c>
      <c r="BZ135" s="22">
        <v>0</v>
      </c>
      <c r="CA135" s="22">
        <v>0</v>
      </c>
      <c r="CB135" s="22">
        <v>0</v>
      </c>
      <c r="CC135" s="22">
        <v>34239573</v>
      </c>
      <c r="CD135" s="22">
        <v>25146360</v>
      </c>
    </row>
    <row r="136" spans="1:82" x14ac:dyDescent="0.35">
      <c r="A136" s="22" t="s">
        <v>114</v>
      </c>
      <c r="B136" s="22" t="s">
        <v>294</v>
      </c>
      <c r="C136" s="22" t="s">
        <v>383</v>
      </c>
      <c r="D136" s="22" t="s">
        <v>384</v>
      </c>
      <c r="E136" s="22">
        <v>17345941</v>
      </c>
      <c r="F136" s="22">
        <v>308</v>
      </c>
      <c r="G136" s="22">
        <v>1319835</v>
      </c>
      <c r="H136" s="22">
        <v>0</v>
      </c>
      <c r="I136" s="22">
        <v>992670</v>
      </c>
      <c r="J136" s="22">
        <v>425142</v>
      </c>
      <c r="K136" s="22">
        <v>0</v>
      </c>
      <c r="L136" s="22">
        <v>0</v>
      </c>
      <c r="M136" s="22">
        <v>72011</v>
      </c>
      <c r="N136" s="22">
        <v>0</v>
      </c>
      <c r="O136" s="22">
        <v>0</v>
      </c>
      <c r="P136" s="22">
        <v>11758</v>
      </c>
      <c r="Q136" s="22">
        <v>0</v>
      </c>
      <c r="R136" s="22">
        <v>1890</v>
      </c>
      <c r="S136" s="22">
        <v>0</v>
      </c>
      <c r="T136" s="22">
        <v>500</v>
      </c>
      <c r="U136" s="22">
        <v>3700629</v>
      </c>
      <c r="V136" s="22">
        <v>940601</v>
      </c>
      <c r="W136" s="22">
        <v>1688356</v>
      </c>
      <c r="X136" s="22">
        <v>0</v>
      </c>
      <c r="Y136" s="22">
        <v>195817</v>
      </c>
      <c r="Z136" s="22">
        <v>0</v>
      </c>
      <c r="AA136" s="22">
        <v>25400</v>
      </c>
      <c r="AB136" s="22">
        <v>191593</v>
      </c>
      <c r="AC136" s="22">
        <v>285036</v>
      </c>
      <c r="AD136" s="22">
        <v>29573</v>
      </c>
      <c r="AE136" s="22">
        <v>0</v>
      </c>
      <c r="AF136" s="22">
        <v>13649</v>
      </c>
      <c r="AG136" s="22">
        <v>150597</v>
      </c>
      <c r="AH136" s="22">
        <v>0</v>
      </c>
      <c r="AI136" s="22">
        <v>0</v>
      </c>
      <c r="AJ136" s="22">
        <v>510736</v>
      </c>
      <c r="AK136" s="22">
        <v>105844</v>
      </c>
      <c r="AL136" s="22">
        <v>0</v>
      </c>
      <c r="AM136" s="22">
        <v>81844</v>
      </c>
      <c r="AN136" s="22">
        <v>0</v>
      </c>
      <c r="AO136" s="22">
        <v>0</v>
      </c>
      <c r="AP136" s="22">
        <v>0</v>
      </c>
      <c r="AQ136" s="22">
        <v>28089730</v>
      </c>
      <c r="AR136" s="22">
        <v>662388</v>
      </c>
      <c r="AS136" s="22">
        <v>2706701</v>
      </c>
      <c r="AT136" s="22">
        <v>205462</v>
      </c>
      <c r="AU136" s="22">
        <v>2753837</v>
      </c>
      <c r="AV136" s="22">
        <v>1209070</v>
      </c>
      <c r="AW136" s="22">
        <v>358671</v>
      </c>
      <c r="AX136" s="22">
        <v>0</v>
      </c>
      <c r="AY136" s="22">
        <v>382446</v>
      </c>
      <c r="AZ136" s="22">
        <v>0</v>
      </c>
      <c r="BA136" s="22">
        <v>5524033</v>
      </c>
      <c r="BB136" s="22">
        <v>2653453</v>
      </c>
      <c r="BC136" s="22">
        <v>0</v>
      </c>
      <c r="BD136" s="22">
        <v>0</v>
      </c>
      <c r="BE136" s="22">
        <v>216660</v>
      </c>
      <c r="BF136" s="22">
        <v>37533</v>
      </c>
      <c r="BG136" s="22">
        <v>1960358</v>
      </c>
      <c r="BH136" s="22">
        <v>507697</v>
      </c>
      <c r="BI136" s="22">
        <v>1366702</v>
      </c>
      <c r="BJ136" s="22">
        <v>0</v>
      </c>
      <c r="BK136" s="22">
        <v>1049319</v>
      </c>
      <c r="BL136" s="22">
        <v>0</v>
      </c>
      <c r="BM136" s="22">
        <v>22096</v>
      </c>
      <c r="BN136" s="22">
        <v>360092</v>
      </c>
      <c r="BO136" s="22">
        <v>1221874</v>
      </c>
      <c r="BP136" s="22">
        <v>231593</v>
      </c>
      <c r="BQ136" s="22">
        <v>189705</v>
      </c>
      <c r="BR136" s="22">
        <v>41610</v>
      </c>
      <c r="BS136" s="22">
        <v>0</v>
      </c>
      <c r="BT136" s="22">
        <v>0</v>
      </c>
      <c r="BU136" s="22">
        <v>2482034</v>
      </c>
      <c r="BV136" s="22">
        <v>0</v>
      </c>
      <c r="BW136" s="22">
        <v>690681</v>
      </c>
      <c r="BX136" s="22">
        <v>0</v>
      </c>
      <c r="BY136" s="22">
        <v>22539</v>
      </c>
      <c r="BZ136" s="22">
        <v>0</v>
      </c>
      <c r="CA136" s="22">
        <v>0</v>
      </c>
      <c r="CB136" s="22">
        <v>0</v>
      </c>
      <c r="CC136" s="22">
        <v>26856554</v>
      </c>
      <c r="CD136" s="22">
        <v>1233176</v>
      </c>
    </row>
    <row r="137" spans="1:82" x14ac:dyDescent="0.35">
      <c r="A137" s="22" t="s">
        <v>114</v>
      </c>
      <c r="B137" s="22" t="s">
        <v>294</v>
      </c>
      <c r="C137" s="22" t="s">
        <v>385</v>
      </c>
      <c r="D137" s="22" t="s">
        <v>386</v>
      </c>
      <c r="E137" s="22">
        <v>7953774</v>
      </c>
      <c r="F137" s="22">
        <v>0</v>
      </c>
      <c r="G137" s="22">
        <v>2070155</v>
      </c>
      <c r="H137" s="22">
        <v>120000</v>
      </c>
      <c r="I137" s="22">
        <v>439662</v>
      </c>
      <c r="J137" s="22">
        <v>226307</v>
      </c>
      <c r="K137" s="22">
        <v>289611</v>
      </c>
      <c r="L137" s="22">
        <v>0</v>
      </c>
      <c r="M137" s="22">
        <v>55390</v>
      </c>
      <c r="N137" s="22">
        <v>0</v>
      </c>
      <c r="O137" s="22">
        <v>0</v>
      </c>
      <c r="P137" s="22">
        <v>1484624</v>
      </c>
      <c r="Q137" s="22">
        <v>0</v>
      </c>
      <c r="R137" s="22">
        <v>45669</v>
      </c>
      <c r="S137" s="22">
        <v>0</v>
      </c>
      <c r="T137" s="22">
        <v>0</v>
      </c>
      <c r="U137" s="22">
        <v>2383324</v>
      </c>
      <c r="V137" s="22">
        <v>4980507</v>
      </c>
      <c r="W137" s="22">
        <v>767287</v>
      </c>
      <c r="X137" s="22">
        <v>0</v>
      </c>
      <c r="Y137" s="22">
        <v>223991</v>
      </c>
      <c r="Z137" s="22">
        <v>0</v>
      </c>
      <c r="AA137" s="22">
        <v>39411</v>
      </c>
      <c r="AB137" s="22">
        <v>0</v>
      </c>
      <c r="AC137" s="22">
        <v>126610</v>
      </c>
      <c r="AD137" s="22">
        <v>0</v>
      </c>
      <c r="AE137" s="22">
        <v>0</v>
      </c>
      <c r="AF137" s="22">
        <v>0</v>
      </c>
      <c r="AG137" s="22">
        <v>0</v>
      </c>
      <c r="AH137" s="22">
        <v>0</v>
      </c>
      <c r="AI137" s="22">
        <v>0</v>
      </c>
      <c r="AJ137" s="22">
        <v>1121607</v>
      </c>
      <c r="AK137" s="22">
        <v>0</v>
      </c>
      <c r="AL137" s="22">
        <v>0</v>
      </c>
      <c r="AM137" s="22">
        <v>0</v>
      </c>
      <c r="AN137" s="22">
        <v>0</v>
      </c>
      <c r="AO137" s="22">
        <v>0</v>
      </c>
      <c r="AP137" s="22">
        <v>0</v>
      </c>
      <c r="AQ137" s="22">
        <v>22327929</v>
      </c>
      <c r="AR137" s="22">
        <v>274805</v>
      </c>
      <c r="AS137" s="22">
        <v>1862097</v>
      </c>
      <c r="AT137" s="22">
        <v>0</v>
      </c>
      <c r="AU137" s="22">
        <v>1722983</v>
      </c>
      <c r="AV137" s="22">
        <v>546479</v>
      </c>
      <c r="AW137" s="22">
        <v>296656</v>
      </c>
      <c r="AX137" s="22">
        <v>11842</v>
      </c>
      <c r="AY137" s="22">
        <v>220398</v>
      </c>
      <c r="AZ137" s="22">
        <v>0</v>
      </c>
      <c r="BA137" s="22">
        <v>85866</v>
      </c>
      <c r="BB137" s="22">
        <v>3972204</v>
      </c>
      <c r="BC137" s="22">
        <v>0</v>
      </c>
      <c r="BD137" s="22">
        <v>0</v>
      </c>
      <c r="BE137" s="22">
        <v>79319</v>
      </c>
      <c r="BF137" s="22">
        <v>0</v>
      </c>
      <c r="BG137" s="22">
        <v>2985339</v>
      </c>
      <c r="BH137" s="22">
        <v>2969059</v>
      </c>
      <c r="BI137" s="22">
        <v>743332</v>
      </c>
      <c r="BJ137" s="22">
        <v>0</v>
      </c>
      <c r="BK137" s="22">
        <v>327463</v>
      </c>
      <c r="BL137" s="22">
        <v>0</v>
      </c>
      <c r="BM137" s="22">
        <v>66720</v>
      </c>
      <c r="BN137" s="22">
        <v>0</v>
      </c>
      <c r="BO137" s="22">
        <v>396048</v>
      </c>
      <c r="BP137" s="22">
        <v>0</v>
      </c>
      <c r="BQ137" s="22">
        <v>52138</v>
      </c>
      <c r="BR137" s="22">
        <v>0</v>
      </c>
      <c r="BS137" s="22">
        <v>0</v>
      </c>
      <c r="BT137" s="22">
        <v>0</v>
      </c>
      <c r="BU137" s="22">
        <v>0</v>
      </c>
      <c r="BV137" s="22">
        <v>2158861</v>
      </c>
      <c r="BW137" s="22">
        <v>383688</v>
      </c>
      <c r="BX137" s="22">
        <v>0</v>
      </c>
      <c r="BY137" s="22">
        <v>1066428</v>
      </c>
      <c r="BZ137" s="22">
        <v>0</v>
      </c>
      <c r="CA137" s="22">
        <v>0</v>
      </c>
      <c r="CB137" s="22">
        <v>468725</v>
      </c>
      <c r="CC137" s="22">
        <v>20690450</v>
      </c>
      <c r="CD137" s="22">
        <v>1637479</v>
      </c>
    </row>
    <row r="138" spans="1:82" x14ac:dyDescent="0.35">
      <c r="A138" s="22" t="s">
        <v>114</v>
      </c>
      <c r="B138" s="22" t="s">
        <v>294</v>
      </c>
      <c r="C138" s="22" t="s">
        <v>387</v>
      </c>
      <c r="D138" s="22" t="s">
        <v>388</v>
      </c>
      <c r="E138" s="22">
        <v>1011179</v>
      </c>
      <c r="F138" s="22">
        <v>0</v>
      </c>
      <c r="G138" s="22">
        <v>193427</v>
      </c>
      <c r="H138" s="22"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v>3434</v>
      </c>
      <c r="N138" s="22">
        <v>0</v>
      </c>
      <c r="O138" s="22">
        <v>2463</v>
      </c>
      <c r="P138" s="22">
        <v>0</v>
      </c>
      <c r="Q138" s="22">
        <v>0</v>
      </c>
      <c r="R138" s="22">
        <v>0</v>
      </c>
      <c r="S138" s="22">
        <v>0</v>
      </c>
      <c r="T138" s="22">
        <v>0</v>
      </c>
      <c r="U138" s="22">
        <v>373953</v>
      </c>
      <c r="V138" s="22">
        <v>81401</v>
      </c>
      <c r="W138" s="22">
        <v>79514</v>
      </c>
      <c r="X138" s="22">
        <v>0</v>
      </c>
      <c r="Y138" s="22">
        <v>54483</v>
      </c>
      <c r="Z138" s="22">
        <v>0</v>
      </c>
      <c r="AA138" s="22">
        <v>0</v>
      </c>
      <c r="AB138" s="22">
        <v>0</v>
      </c>
      <c r="AC138" s="22">
        <v>673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0</v>
      </c>
      <c r="AJ138" s="22">
        <v>44486</v>
      </c>
      <c r="AK138" s="22">
        <v>96809</v>
      </c>
      <c r="AL138" s="22">
        <v>0</v>
      </c>
      <c r="AM138" s="22">
        <v>0</v>
      </c>
      <c r="AN138" s="22">
        <v>0</v>
      </c>
      <c r="AO138" s="22">
        <v>0</v>
      </c>
      <c r="AP138" s="22">
        <v>0</v>
      </c>
      <c r="AQ138" s="22">
        <v>1941822</v>
      </c>
      <c r="AR138" s="22">
        <v>74115</v>
      </c>
      <c r="AS138" s="22">
        <v>472791</v>
      </c>
      <c r="AT138" s="22">
        <v>0</v>
      </c>
      <c r="AU138" s="22">
        <v>0</v>
      </c>
      <c r="AV138" s="22">
        <v>79341</v>
      </c>
      <c r="AW138" s="22">
        <v>0</v>
      </c>
      <c r="AX138" s="22">
        <v>0</v>
      </c>
      <c r="AY138" s="22">
        <v>450</v>
      </c>
      <c r="AZ138" s="22">
        <v>0</v>
      </c>
      <c r="BA138" s="22">
        <v>503798</v>
      </c>
      <c r="BB138" s="22">
        <v>224610</v>
      </c>
      <c r="BC138" s="22">
        <v>0</v>
      </c>
      <c r="BD138" s="22">
        <v>0</v>
      </c>
      <c r="BE138" s="22">
        <v>1487</v>
      </c>
      <c r="BF138" s="22">
        <v>0</v>
      </c>
      <c r="BG138" s="22">
        <v>582766</v>
      </c>
      <c r="BH138" s="22">
        <v>141643</v>
      </c>
      <c r="BI138" s="22">
        <v>177726</v>
      </c>
      <c r="BJ138" s="22">
        <v>0</v>
      </c>
      <c r="BK138" s="22">
        <v>44495</v>
      </c>
      <c r="BL138" s="22">
        <v>0</v>
      </c>
      <c r="BM138" s="22">
        <v>1838</v>
      </c>
      <c r="BN138" s="22">
        <v>0</v>
      </c>
      <c r="BO138" s="22">
        <v>0</v>
      </c>
      <c r="BP138" s="22">
        <v>0</v>
      </c>
      <c r="BQ138" s="22">
        <v>14466</v>
      </c>
      <c r="BR138" s="22">
        <v>0</v>
      </c>
      <c r="BS138" s="22">
        <v>0</v>
      </c>
      <c r="BT138" s="22">
        <v>0</v>
      </c>
      <c r="BU138" s="22">
        <v>0</v>
      </c>
      <c r="BV138" s="22">
        <v>142212</v>
      </c>
      <c r="BW138" s="22">
        <v>102836</v>
      </c>
      <c r="BX138" s="22">
        <v>0</v>
      </c>
      <c r="BY138" s="22">
        <v>0</v>
      </c>
      <c r="BZ138" s="22">
        <v>0</v>
      </c>
      <c r="CA138" s="22">
        <v>0</v>
      </c>
      <c r="CB138" s="22">
        <v>0</v>
      </c>
      <c r="CC138" s="22">
        <v>2564574</v>
      </c>
      <c r="CD138" s="22">
        <v>-622752</v>
      </c>
    </row>
    <row r="139" spans="1:82" x14ac:dyDescent="0.35">
      <c r="A139" s="22" t="s">
        <v>114</v>
      </c>
      <c r="B139" s="22" t="s">
        <v>294</v>
      </c>
      <c r="C139" s="22" t="s">
        <v>389</v>
      </c>
      <c r="D139" s="22" t="s">
        <v>390</v>
      </c>
      <c r="E139" s="22">
        <v>1235624</v>
      </c>
      <c r="F139" s="22">
        <v>0</v>
      </c>
      <c r="G139" s="22">
        <v>2381</v>
      </c>
      <c r="H139" s="22">
        <v>0</v>
      </c>
      <c r="I139" s="22">
        <v>0</v>
      </c>
      <c r="J139" s="22">
        <v>177306</v>
      </c>
      <c r="K139" s="22">
        <v>0</v>
      </c>
      <c r="L139" s="22">
        <v>0</v>
      </c>
      <c r="M139" s="22">
        <v>4065</v>
      </c>
      <c r="N139" s="22">
        <v>0</v>
      </c>
      <c r="O139" s="22">
        <v>0</v>
      </c>
      <c r="P139" s="22">
        <v>508735</v>
      </c>
      <c r="Q139" s="22">
        <v>0</v>
      </c>
      <c r="R139" s="22">
        <v>0</v>
      </c>
      <c r="S139" s="22">
        <v>0</v>
      </c>
      <c r="T139" s="22">
        <v>0</v>
      </c>
      <c r="U139" s="22">
        <v>297720</v>
      </c>
      <c r="V139" s="22">
        <v>175256</v>
      </c>
      <c r="W139" s="22">
        <v>173940</v>
      </c>
      <c r="X139" s="22">
        <v>0</v>
      </c>
      <c r="Y139" s="22">
        <v>0</v>
      </c>
      <c r="Z139" s="22">
        <v>0</v>
      </c>
      <c r="AA139" s="22">
        <v>17230</v>
      </c>
      <c r="AB139" s="22">
        <v>0</v>
      </c>
      <c r="AC139" s="22">
        <v>26302</v>
      </c>
      <c r="AD139" s="22">
        <v>0</v>
      </c>
      <c r="AE139" s="22">
        <v>29589</v>
      </c>
      <c r="AF139" s="22">
        <v>0</v>
      </c>
      <c r="AG139" s="22">
        <v>0</v>
      </c>
      <c r="AH139" s="22">
        <v>0</v>
      </c>
      <c r="AI139" s="22">
        <v>83991</v>
      </c>
      <c r="AJ139" s="22">
        <v>6331</v>
      </c>
      <c r="AK139" s="22">
        <v>1500</v>
      </c>
      <c r="AL139" s="22">
        <v>0</v>
      </c>
      <c r="AM139" s="22">
        <v>0</v>
      </c>
      <c r="AN139" s="22">
        <v>757438</v>
      </c>
      <c r="AO139" s="22">
        <v>0</v>
      </c>
      <c r="AP139" s="22">
        <v>0</v>
      </c>
      <c r="AQ139" s="22">
        <v>3497408</v>
      </c>
      <c r="AR139" s="22">
        <v>51720</v>
      </c>
      <c r="AS139" s="22">
        <v>314189</v>
      </c>
      <c r="AT139" s="22">
        <v>0</v>
      </c>
      <c r="AU139" s="22">
        <v>0</v>
      </c>
      <c r="AV139" s="22">
        <v>143754</v>
      </c>
      <c r="AW139" s="22">
        <v>0</v>
      </c>
      <c r="AX139" s="22">
        <v>0</v>
      </c>
      <c r="AY139" s="22">
        <v>20935</v>
      </c>
      <c r="AZ139" s="22">
        <v>0</v>
      </c>
      <c r="BA139" s="22">
        <v>81941</v>
      </c>
      <c r="BB139" s="22">
        <v>655480</v>
      </c>
      <c r="BC139" s="22">
        <v>0</v>
      </c>
      <c r="BD139" s="22">
        <v>0</v>
      </c>
      <c r="BE139" s="22">
        <v>729</v>
      </c>
      <c r="BF139" s="22">
        <v>0</v>
      </c>
      <c r="BG139" s="22">
        <v>228475</v>
      </c>
      <c r="BH139" s="22">
        <v>135663</v>
      </c>
      <c r="BI139" s="22">
        <v>173123</v>
      </c>
      <c r="BJ139" s="22">
        <v>0</v>
      </c>
      <c r="BK139" s="22">
        <v>14538</v>
      </c>
      <c r="BL139" s="22">
        <v>0</v>
      </c>
      <c r="BM139" s="22">
        <v>14922</v>
      </c>
      <c r="BN139" s="22">
        <v>0</v>
      </c>
      <c r="BO139" s="22">
        <v>14812</v>
      </c>
      <c r="BP139" s="22">
        <v>0</v>
      </c>
      <c r="BQ139" s="22">
        <v>27310</v>
      </c>
      <c r="BR139" s="22">
        <v>0</v>
      </c>
      <c r="BS139" s="22">
        <v>0</v>
      </c>
      <c r="BT139" s="22">
        <v>0</v>
      </c>
      <c r="BU139" s="22">
        <v>385826</v>
      </c>
      <c r="BV139" s="22">
        <v>98292</v>
      </c>
      <c r="BW139" s="22">
        <v>53721</v>
      </c>
      <c r="BX139" s="22">
        <v>0</v>
      </c>
      <c r="BY139" s="22">
        <v>0</v>
      </c>
      <c r="BZ139" s="22">
        <v>528981</v>
      </c>
      <c r="CA139" s="22">
        <v>0</v>
      </c>
      <c r="CB139" s="22">
        <v>0</v>
      </c>
      <c r="CC139" s="22">
        <v>2944411</v>
      </c>
      <c r="CD139" s="22">
        <v>552997</v>
      </c>
    </row>
    <row r="140" spans="1:82" x14ac:dyDescent="0.35">
      <c r="A140" s="22" t="s">
        <v>114</v>
      </c>
      <c r="B140" s="22" t="s">
        <v>294</v>
      </c>
      <c r="C140" s="22" t="s">
        <v>391</v>
      </c>
      <c r="D140" s="22" t="s">
        <v>392</v>
      </c>
      <c r="E140" s="22">
        <v>2248017</v>
      </c>
      <c r="F140" s="22">
        <v>0</v>
      </c>
      <c r="G140" s="22">
        <v>18230</v>
      </c>
      <c r="H140" s="22">
        <v>0</v>
      </c>
      <c r="I140" s="22">
        <v>0</v>
      </c>
      <c r="J140" s="22">
        <v>0</v>
      </c>
      <c r="K140" s="22">
        <v>0</v>
      </c>
      <c r="L140" s="22">
        <v>0</v>
      </c>
      <c r="M140" s="22">
        <v>3821</v>
      </c>
      <c r="N140" s="22">
        <v>0</v>
      </c>
      <c r="O140" s="22">
        <v>0</v>
      </c>
      <c r="P140" s="22">
        <v>535938</v>
      </c>
      <c r="Q140" s="22">
        <v>0</v>
      </c>
      <c r="R140" s="22">
        <v>0</v>
      </c>
      <c r="S140" s="22">
        <v>0</v>
      </c>
      <c r="T140" s="22">
        <v>0</v>
      </c>
      <c r="U140" s="22">
        <v>562483</v>
      </c>
      <c r="V140" s="22">
        <v>164242</v>
      </c>
      <c r="W140" s="22">
        <v>341893</v>
      </c>
      <c r="X140" s="22">
        <v>0</v>
      </c>
      <c r="Y140" s="22">
        <v>0</v>
      </c>
      <c r="Z140" s="22">
        <v>0</v>
      </c>
      <c r="AA140" s="22">
        <v>1600</v>
      </c>
      <c r="AB140" s="22">
        <v>0</v>
      </c>
      <c r="AC140" s="22">
        <v>0</v>
      </c>
      <c r="AD140" s="22">
        <v>0</v>
      </c>
      <c r="AE140" s="22">
        <v>2572</v>
      </c>
      <c r="AF140" s="22">
        <v>0</v>
      </c>
      <c r="AG140" s="22">
        <v>0</v>
      </c>
      <c r="AH140" s="22">
        <v>0</v>
      </c>
      <c r="AI140" s="22">
        <v>0</v>
      </c>
      <c r="AJ140" s="22">
        <v>204887</v>
      </c>
      <c r="AK140" s="22">
        <v>0</v>
      </c>
      <c r="AL140" s="22">
        <v>0</v>
      </c>
      <c r="AM140" s="22">
        <v>0</v>
      </c>
      <c r="AN140" s="22">
        <v>0</v>
      </c>
      <c r="AO140" s="22">
        <v>0</v>
      </c>
      <c r="AP140" s="22">
        <v>0</v>
      </c>
      <c r="AQ140" s="22">
        <v>4083683</v>
      </c>
      <c r="AR140" s="22">
        <v>96522</v>
      </c>
      <c r="AS140" s="22">
        <v>690096</v>
      </c>
      <c r="AT140" s="22">
        <v>0</v>
      </c>
      <c r="AU140" s="22">
        <v>0</v>
      </c>
      <c r="AV140" s="22">
        <v>49151</v>
      </c>
      <c r="AW140" s="22">
        <v>0</v>
      </c>
      <c r="AX140" s="22">
        <v>0</v>
      </c>
      <c r="AY140" s="22">
        <v>39959</v>
      </c>
      <c r="AZ140" s="22">
        <v>0</v>
      </c>
      <c r="BA140" s="22">
        <v>514716</v>
      </c>
      <c r="BB140" s="22">
        <v>640063</v>
      </c>
      <c r="BC140" s="22">
        <v>0</v>
      </c>
      <c r="BD140" s="22">
        <v>0</v>
      </c>
      <c r="BE140" s="22">
        <v>15048</v>
      </c>
      <c r="BF140" s="22">
        <v>0</v>
      </c>
      <c r="BG140" s="22">
        <v>509804</v>
      </c>
      <c r="BH140" s="22">
        <v>290281</v>
      </c>
      <c r="BI140" s="22">
        <v>392801</v>
      </c>
      <c r="BJ140" s="22">
        <v>0</v>
      </c>
      <c r="BK140" s="22">
        <v>11275</v>
      </c>
      <c r="BL140" s="22">
        <v>0</v>
      </c>
      <c r="BM140" s="22">
        <v>4800</v>
      </c>
      <c r="BN140" s="22">
        <v>0</v>
      </c>
      <c r="BO140" s="22">
        <v>0</v>
      </c>
      <c r="BP140" s="22">
        <v>5887</v>
      </c>
      <c r="BQ140" s="22">
        <v>133463</v>
      </c>
      <c r="BR140" s="22">
        <v>0</v>
      </c>
      <c r="BS140" s="22">
        <v>0</v>
      </c>
      <c r="BT140" s="22">
        <v>0</v>
      </c>
      <c r="BU140" s="22">
        <v>0</v>
      </c>
      <c r="BV140" s="22">
        <v>649566</v>
      </c>
      <c r="BW140" s="22">
        <v>15890</v>
      </c>
      <c r="BX140" s="22">
        <v>0</v>
      </c>
      <c r="BY140" s="22">
        <v>0</v>
      </c>
      <c r="BZ140" s="22">
        <v>0</v>
      </c>
      <c r="CA140" s="22">
        <v>0</v>
      </c>
      <c r="CB140" s="22">
        <v>0</v>
      </c>
      <c r="CC140" s="22">
        <v>4059322</v>
      </c>
      <c r="CD140" s="22">
        <v>24361</v>
      </c>
    </row>
    <row r="141" spans="1:82" x14ac:dyDescent="0.35">
      <c r="A141" s="22" t="s">
        <v>114</v>
      </c>
      <c r="B141" s="22" t="s">
        <v>294</v>
      </c>
      <c r="C141" s="22" t="s">
        <v>393</v>
      </c>
      <c r="D141" s="22" t="s">
        <v>394</v>
      </c>
      <c r="E141" s="22">
        <v>1525220</v>
      </c>
      <c r="F141" s="22">
        <v>207467</v>
      </c>
      <c r="G141" s="22">
        <v>0</v>
      </c>
      <c r="H141" s="22">
        <v>0</v>
      </c>
      <c r="I141" s="22">
        <v>0</v>
      </c>
      <c r="J141" s="22">
        <v>17325</v>
      </c>
      <c r="K141" s="22">
        <v>0</v>
      </c>
      <c r="L141" s="22">
        <v>0</v>
      </c>
      <c r="M141" s="22">
        <v>4604</v>
      </c>
      <c r="N141" s="22">
        <v>0</v>
      </c>
      <c r="O141" s="22">
        <v>0</v>
      </c>
      <c r="P141" s="22">
        <v>267720</v>
      </c>
      <c r="Q141" s="22">
        <v>0</v>
      </c>
      <c r="R141" s="22">
        <v>0</v>
      </c>
      <c r="S141" s="22">
        <v>0</v>
      </c>
      <c r="T141" s="22">
        <v>0</v>
      </c>
      <c r="U141" s="22">
        <v>437506</v>
      </c>
      <c r="V141" s="22">
        <v>277094</v>
      </c>
      <c r="W141" s="22">
        <v>127237</v>
      </c>
      <c r="X141" s="22">
        <v>0</v>
      </c>
      <c r="Y141" s="22">
        <v>32518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v>0</v>
      </c>
      <c r="AI141" s="22">
        <v>0</v>
      </c>
      <c r="AJ141" s="22">
        <v>423808</v>
      </c>
      <c r="AK141" s="22">
        <v>0</v>
      </c>
      <c r="AL141" s="22">
        <v>0</v>
      </c>
      <c r="AM141" s="22">
        <v>0</v>
      </c>
      <c r="AN141" s="22">
        <v>0</v>
      </c>
      <c r="AO141" s="22">
        <v>0</v>
      </c>
      <c r="AP141" s="22">
        <v>0</v>
      </c>
      <c r="AQ141" s="22">
        <v>3320499</v>
      </c>
      <c r="AR141" s="22">
        <v>82260</v>
      </c>
      <c r="AS141" s="22">
        <v>813447</v>
      </c>
      <c r="AT141" s="22">
        <v>0</v>
      </c>
      <c r="AU141" s="22">
        <v>0</v>
      </c>
      <c r="AV141" s="22">
        <v>54877</v>
      </c>
      <c r="AW141" s="22">
        <v>5228</v>
      </c>
      <c r="AX141" s="22">
        <v>0</v>
      </c>
      <c r="AY141" s="22">
        <v>41057</v>
      </c>
      <c r="AZ141" s="22">
        <v>0</v>
      </c>
      <c r="BA141" s="22">
        <v>170619</v>
      </c>
      <c r="BB141" s="22">
        <v>438501</v>
      </c>
      <c r="BC141" s="22">
        <v>0</v>
      </c>
      <c r="BD141" s="22">
        <v>0</v>
      </c>
      <c r="BE141" s="22">
        <v>0</v>
      </c>
      <c r="BF141" s="22">
        <v>0</v>
      </c>
      <c r="BG141" s="22">
        <v>457024</v>
      </c>
      <c r="BH141" s="22">
        <v>101744</v>
      </c>
      <c r="BI141" s="22">
        <v>82899</v>
      </c>
      <c r="BJ141" s="22">
        <v>0</v>
      </c>
      <c r="BK141" s="22">
        <v>43612</v>
      </c>
      <c r="BL141" s="22">
        <v>0</v>
      </c>
      <c r="BM141" s="22">
        <v>0</v>
      </c>
      <c r="BN141" s="22">
        <v>34519</v>
      </c>
      <c r="BO141" s="22">
        <v>0</v>
      </c>
      <c r="BP141" s="22">
        <v>17533</v>
      </c>
      <c r="BQ141" s="22">
        <v>0</v>
      </c>
      <c r="BR141" s="22">
        <v>0</v>
      </c>
      <c r="BS141" s="22">
        <v>0</v>
      </c>
      <c r="BT141" s="22">
        <v>0</v>
      </c>
      <c r="BU141" s="22">
        <v>37421</v>
      </c>
      <c r="BV141" s="22">
        <v>461050</v>
      </c>
      <c r="BW141" s="22">
        <v>27880</v>
      </c>
      <c r="BX141" s="22">
        <v>0</v>
      </c>
      <c r="BY141" s="22">
        <v>0</v>
      </c>
      <c r="BZ141" s="22">
        <v>0</v>
      </c>
      <c r="CA141" s="22">
        <v>0</v>
      </c>
      <c r="CB141" s="22">
        <v>0</v>
      </c>
      <c r="CC141" s="22">
        <v>2869671</v>
      </c>
      <c r="CD141" s="22">
        <v>450828</v>
      </c>
    </row>
    <row r="142" spans="1:82" x14ac:dyDescent="0.35">
      <c r="A142" s="22" t="s">
        <v>114</v>
      </c>
      <c r="B142" s="22" t="s">
        <v>294</v>
      </c>
      <c r="C142" s="22" t="s">
        <v>395</v>
      </c>
      <c r="D142" s="22" t="s">
        <v>396</v>
      </c>
      <c r="E142" s="22">
        <v>1704681</v>
      </c>
      <c r="F142" s="22">
        <v>0</v>
      </c>
      <c r="G142" s="22">
        <v>684374</v>
      </c>
      <c r="H142" s="22"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v>12230</v>
      </c>
      <c r="N142" s="22">
        <v>0</v>
      </c>
      <c r="O142" s="22">
        <v>0</v>
      </c>
      <c r="P142" s="22">
        <v>826878</v>
      </c>
      <c r="Q142" s="22">
        <v>0</v>
      </c>
      <c r="R142" s="22">
        <v>0</v>
      </c>
      <c r="S142" s="22">
        <v>0</v>
      </c>
      <c r="T142" s="22">
        <v>0</v>
      </c>
      <c r="U142" s="22">
        <v>687161</v>
      </c>
      <c r="V142" s="22">
        <v>387356</v>
      </c>
      <c r="W142" s="22">
        <v>0</v>
      </c>
      <c r="X142" s="22">
        <v>36155</v>
      </c>
      <c r="Y142" s="22">
        <v>0</v>
      </c>
      <c r="Z142" s="22">
        <v>0</v>
      </c>
      <c r="AA142" s="22">
        <v>20810</v>
      </c>
      <c r="AB142" s="22">
        <v>0</v>
      </c>
      <c r="AC142" s="22">
        <v>0</v>
      </c>
      <c r="AD142" s="22">
        <v>0</v>
      </c>
      <c r="AE142" s="22">
        <v>48123</v>
      </c>
      <c r="AF142" s="22">
        <v>0</v>
      </c>
      <c r="AG142" s="22">
        <v>0</v>
      </c>
      <c r="AH142" s="22">
        <v>0</v>
      </c>
      <c r="AI142" s="22">
        <v>0</v>
      </c>
      <c r="AJ142" s="22">
        <v>1020763</v>
      </c>
      <c r="AK142" s="22">
        <v>48595</v>
      </c>
      <c r="AL142" s="22">
        <v>0</v>
      </c>
      <c r="AM142" s="22">
        <v>46158</v>
      </c>
      <c r="AN142" s="22">
        <v>0</v>
      </c>
      <c r="AO142" s="22">
        <v>0</v>
      </c>
      <c r="AP142" s="22">
        <v>0</v>
      </c>
      <c r="AQ142" s="22">
        <v>5523284</v>
      </c>
      <c r="AR142" s="22">
        <v>109904</v>
      </c>
      <c r="AS142" s="22">
        <v>639807</v>
      </c>
      <c r="AT142" s="22">
        <v>0</v>
      </c>
      <c r="AU142" s="22">
        <v>0</v>
      </c>
      <c r="AV142" s="22">
        <v>65915</v>
      </c>
      <c r="AW142" s="22">
        <v>0</v>
      </c>
      <c r="AX142" s="22">
        <v>0</v>
      </c>
      <c r="AY142" s="22">
        <v>13844</v>
      </c>
      <c r="AZ142" s="22">
        <v>0</v>
      </c>
      <c r="BA142" s="22">
        <v>356668</v>
      </c>
      <c r="BB142" s="22">
        <v>360057</v>
      </c>
      <c r="BC142" s="22">
        <v>0</v>
      </c>
      <c r="BD142" s="22">
        <v>0</v>
      </c>
      <c r="BE142" s="22">
        <v>0</v>
      </c>
      <c r="BF142" s="22">
        <v>0</v>
      </c>
      <c r="BG142" s="22">
        <v>538823</v>
      </c>
      <c r="BH142" s="22">
        <v>72532</v>
      </c>
      <c r="BI142" s="22">
        <v>180255</v>
      </c>
      <c r="BJ142" s="22">
        <v>0</v>
      </c>
      <c r="BK142" s="22">
        <v>175240</v>
      </c>
      <c r="BL142" s="22">
        <v>0</v>
      </c>
      <c r="BM142" s="22">
        <v>34132</v>
      </c>
      <c r="BN142" s="22">
        <v>0</v>
      </c>
      <c r="BO142" s="22">
        <v>2486</v>
      </c>
      <c r="BP142" s="22">
        <v>0</v>
      </c>
      <c r="BQ142" s="22">
        <v>0</v>
      </c>
      <c r="BR142" s="22">
        <v>0</v>
      </c>
      <c r="BS142" s="22">
        <v>0</v>
      </c>
      <c r="BT142" s="22">
        <v>0</v>
      </c>
      <c r="BU142" s="22">
        <v>0</v>
      </c>
      <c r="BV142" s="22">
        <v>560318</v>
      </c>
      <c r="BW142" s="22">
        <v>108557</v>
      </c>
      <c r="BX142" s="22">
        <v>0</v>
      </c>
      <c r="BY142" s="22">
        <v>0</v>
      </c>
      <c r="BZ142" s="22">
        <v>0</v>
      </c>
      <c r="CA142" s="22">
        <v>0</v>
      </c>
      <c r="CB142" s="22">
        <v>750868</v>
      </c>
      <c r="CC142" s="22">
        <v>3969406</v>
      </c>
      <c r="CD142" s="22">
        <v>1553878</v>
      </c>
    </row>
    <row r="143" spans="1:82" x14ac:dyDescent="0.35">
      <c r="A143" s="22" t="s">
        <v>114</v>
      </c>
      <c r="B143" s="22" t="s">
        <v>294</v>
      </c>
      <c r="C143" s="22" t="s">
        <v>397</v>
      </c>
      <c r="D143" s="22" t="s">
        <v>398</v>
      </c>
      <c r="E143" s="22">
        <v>1729135</v>
      </c>
      <c r="F143" s="22">
        <v>0</v>
      </c>
      <c r="G143" s="22">
        <v>149911</v>
      </c>
      <c r="H143" s="22">
        <v>0</v>
      </c>
      <c r="I143" s="22">
        <v>0</v>
      </c>
      <c r="J143" s="22">
        <v>168762</v>
      </c>
      <c r="K143" s="22">
        <v>0</v>
      </c>
      <c r="L143" s="22">
        <v>0</v>
      </c>
      <c r="M143" s="22">
        <v>4766</v>
      </c>
      <c r="N143" s="22">
        <v>0</v>
      </c>
      <c r="O143" s="22">
        <v>0</v>
      </c>
      <c r="P143" s="22">
        <v>22500</v>
      </c>
      <c r="Q143" s="22">
        <v>0</v>
      </c>
      <c r="R143" s="22">
        <v>0</v>
      </c>
      <c r="S143" s="22">
        <v>0</v>
      </c>
      <c r="T143" s="22">
        <v>0</v>
      </c>
      <c r="U143" s="22">
        <v>1209177</v>
      </c>
      <c r="V143" s="22">
        <v>131627</v>
      </c>
      <c r="W143" s="22">
        <v>131824</v>
      </c>
      <c r="X143" s="22">
        <v>0</v>
      </c>
      <c r="Y143" s="22">
        <v>115834</v>
      </c>
      <c r="Z143" s="22">
        <v>0</v>
      </c>
      <c r="AA143" s="22">
        <v>3530</v>
      </c>
      <c r="AB143" s="22">
        <v>0</v>
      </c>
      <c r="AC143" s="22">
        <v>0</v>
      </c>
      <c r="AD143" s="22">
        <v>0</v>
      </c>
      <c r="AE143" s="22">
        <v>450</v>
      </c>
      <c r="AF143" s="22">
        <v>0</v>
      </c>
      <c r="AG143" s="22">
        <v>0</v>
      </c>
      <c r="AH143" s="22">
        <v>0</v>
      </c>
      <c r="AI143" s="22">
        <v>0</v>
      </c>
      <c r="AJ143" s="22">
        <v>310507</v>
      </c>
      <c r="AK143" s="22">
        <v>114790</v>
      </c>
      <c r="AL143" s="22">
        <v>0</v>
      </c>
      <c r="AM143" s="22">
        <v>0</v>
      </c>
      <c r="AN143" s="22">
        <v>873928</v>
      </c>
      <c r="AO143" s="22">
        <v>0</v>
      </c>
      <c r="AP143" s="22">
        <v>0</v>
      </c>
      <c r="AQ143" s="22">
        <v>4966741</v>
      </c>
      <c r="AR143" s="22">
        <v>64693</v>
      </c>
      <c r="AS143" s="22">
        <v>704883</v>
      </c>
      <c r="AT143" s="22">
        <v>0</v>
      </c>
      <c r="AU143" s="22">
        <v>0</v>
      </c>
      <c r="AV143" s="22">
        <v>301055</v>
      </c>
      <c r="AW143" s="22">
        <v>0</v>
      </c>
      <c r="AX143" s="22">
        <v>12748</v>
      </c>
      <c r="AY143" s="22">
        <v>66505</v>
      </c>
      <c r="AZ143" s="22">
        <v>0</v>
      </c>
      <c r="BA143" s="22">
        <v>247967</v>
      </c>
      <c r="BB143" s="22">
        <v>688664</v>
      </c>
      <c r="BC143" s="22">
        <v>0</v>
      </c>
      <c r="BD143" s="22">
        <v>0</v>
      </c>
      <c r="BE143" s="22">
        <v>21925</v>
      </c>
      <c r="BF143" s="22">
        <v>2003</v>
      </c>
      <c r="BG143" s="22">
        <v>1380078</v>
      </c>
      <c r="BH143" s="22">
        <v>188841</v>
      </c>
      <c r="BI143" s="22">
        <v>102790</v>
      </c>
      <c r="BJ143" s="22">
        <v>0</v>
      </c>
      <c r="BK143" s="22">
        <v>125859</v>
      </c>
      <c r="BL143" s="22">
        <v>0</v>
      </c>
      <c r="BM143" s="22">
        <v>3072</v>
      </c>
      <c r="BN143" s="22">
        <v>0</v>
      </c>
      <c r="BO143" s="22">
        <v>0</v>
      </c>
      <c r="BP143" s="22">
        <v>0</v>
      </c>
      <c r="BQ143" s="22">
        <v>45593</v>
      </c>
      <c r="BR143" s="22">
        <v>0</v>
      </c>
      <c r="BS143" s="22">
        <v>0</v>
      </c>
      <c r="BT143" s="22">
        <v>0</v>
      </c>
      <c r="BU143" s="22">
        <v>0</v>
      </c>
      <c r="BV143" s="22">
        <v>539544</v>
      </c>
      <c r="BW143" s="22">
        <v>196448</v>
      </c>
      <c r="BX143" s="22">
        <v>0</v>
      </c>
      <c r="BY143" s="22">
        <v>0</v>
      </c>
      <c r="BZ143" s="22">
        <v>514954</v>
      </c>
      <c r="CA143" s="22">
        <v>0</v>
      </c>
      <c r="CB143" s="22">
        <v>0</v>
      </c>
      <c r="CC143" s="22">
        <v>5207622</v>
      </c>
      <c r="CD143" s="22">
        <v>-240881</v>
      </c>
    </row>
    <row r="144" spans="1:82" x14ac:dyDescent="0.35">
      <c r="A144" s="22" t="s">
        <v>114</v>
      </c>
      <c r="B144" s="22" t="s">
        <v>294</v>
      </c>
      <c r="C144" s="22" t="s">
        <v>399</v>
      </c>
      <c r="D144" s="22" t="s">
        <v>400</v>
      </c>
      <c r="E144" s="22">
        <v>2024661</v>
      </c>
      <c r="F144" s="22">
        <v>0</v>
      </c>
      <c r="G144" s="22">
        <v>1667337</v>
      </c>
      <c r="H144" s="22">
        <v>0</v>
      </c>
      <c r="I144" s="22">
        <v>0</v>
      </c>
      <c r="J144" s="22">
        <v>57511</v>
      </c>
      <c r="K144" s="22">
        <v>0</v>
      </c>
      <c r="L144" s="22">
        <v>0</v>
      </c>
      <c r="M144" s="22">
        <v>61234</v>
      </c>
      <c r="N144" s="22">
        <v>9172</v>
      </c>
      <c r="O144" s="22">
        <v>0</v>
      </c>
      <c r="P144" s="22">
        <v>32514</v>
      </c>
      <c r="Q144" s="22">
        <v>0</v>
      </c>
      <c r="R144" s="22">
        <v>19647</v>
      </c>
      <c r="S144" s="22">
        <v>19701</v>
      </c>
      <c r="T144" s="22">
        <v>0</v>
      </c>
      <c r="U144" s="22">
        <v>896756</v>
      </c>
      <c r="V144" s="22">
        <v>237354</v>
      </c>
      <c r="W144" s="22">
        <v>138948</v>
      </c>
      <c r="X144" s="22">
        <v>0</v>
      </c>
      <c r="Y144" s="22">
        <v>110095</v>
      </c>
      <c r="Z144" s="22">
        <v>0</v>
      </c>
      <c r="AA144" s="22">
        <v>16492</v>
      </c>
      <c r="AB144" s="22">
        <v>0</v>
      </c>
      <c r="AC144" s="22">
        <v>430064</v>
      </c>
      <c r="AD144" s="22">
        <v>12712</v>
      </c>
      <c r="AE144" s="22">
        <v>0</v>
      </c>
      <c r="AF144" s="22">
        <v>0</v>
      </c>
      <c r="AG144" s="22">
        <v>0</v>
      </c>
      <c r="AH144" s="22">
        <v>0</v>
      </c>
      <c r="AI144" s="22">
        <v>0</v>
      </c>
      <c r="AJ144" s="22">
        <v>625808</v>
      </c>
      <c r="AK144" s="22">
        <v>19249</v>
      </c>
      <c r="AL144" s="22">
        <v>0</v>
      </c>
      <c r="AM144" s="22">
        <v>0</v>
      </c>
      <c r="AN144" s="22">
        <v>0</v>
      </c>
      <c r="AO144" s="22">
        <v>0</v>
      </c>
      <c r="AP144" s="22">
        <v>0</v>
      </c>
      <c r="AQ144" s="22">
        <v>6379255</v>
      </c>
      <c r="AR144" s="22">
        <v>93180</v>
      </c>
      <c r="AS144" s="22">
        <v>575701</v>
      </c>
      <c r="AT144" s="22">
        <v>0</v>
      </c>
      <c r="AU144" s="22">
        <v>0</v>
      </c>
      <c r="AV144" s="22">
        <v>171451</v>
      </c>
      <c r="AW144" s="22">
        <v>18147</v>
      </c>
      <c r="AX144" s="22">
        <v>0</v>
      </c>
      <c r="AY144" s="22">
        <v>160907</v>
      </c>
      <c r="AZ144" s="22">
        <v>0</v>
      </c>
      <c r="BA144" s="22">
        <v>0</v>
      </c>
      <c r="BB144" s="22">
        <v>900424</v>
      </c>
      <c r="BC144" s="22">
        <v>0</v>
      </c>
      <c r="BD144" s="22">
        <v>37642</v>
      </c>
      <c r="BE144" s="22">
        <v>54583</v>
      </c>
      <c r="BF144" s="22">
        <v>0</v>
      </c>
      <c r="BG144" s="22">
        <v>781467</v>
      </c>
      <c r="BH144" s="22">
        <v>226310</v>
      </c>
      <c r="BI144" s="22">
        <v>145361</v>
      </c>
      <c r="BJ144" s="22">
        <v>0</v>
      </c>
      <c r="BK144" s="22">
        <v>123141</v>
      </c>
      <c r="BL144" s="22">
        <v>0</v>
      </c>
      <c r="BM144" s="22">
        <v>43920</v>
      </c>
      <c r="BN144" s="22">
        <v>0</v>
      </c>
      <c r="BO144" s="22">
        <v>738766</v>
      </c>
      <c r="BP144" s="22">
        <v>0</v>
      </c>
      <c r="BQ144" s="22">
        <v>0</v>
      </c>
      <c r="BR144" s="22">
        <v>0</v>
      </c>
      <c r="BS144" s="22">
        <v>0</v>
      </c>
      <c r="BT144" s="22">
        <v>0</v>
      </c>
      <c r="BU144" s="22">
        <v>0</v>
      </c>
      <c r="BV144" s="22">
        <v>733115</v>
      </c>
      <c r="BW144" s="22">
        <v>120108</v>
      </c>
      <c r="BX144" s="22">
        <v>0</v>
      </c>
      <c r="BY144" s="22">
        <v>0</v>
      </c>
      <c r="BZ144" s="22">
        <v>0</v>
      </c>
      <c r="CA144" s="22">
        <v>0</v>
      </c>
      <c r="CB144" s="22">
        <v>0</v>
      </c>
      <c r="CC144" s="22">
        <v>4924223</v>
      </c>
      <c r="CD144" s="22">
        <v>1455032</v>
      </c>
    </row>
    <row r="145" spans="1:82" x14ac:dyDescent="0.35">
      <c r="A145" s="22" t="s">
        <v>114</v>
      </c>
      <c r="B145" s="22" t="s">
        <v>294</v>
      </c>
      <c r="C145" s="22" t="s">
        <v>401</v>
      </c>
      <c r="D145" s="22" t="s">
        <v>402</v>
      </c>
      <c r="E145" s="22">
        <v>1200872</v>
      </c>
      <c r="F145" s="22">
        <v>0</v>
      </c>
      <c r="G145" s="22">
        <v>78579</v>
      </c>
      <c r="H145" s="22">
        <v>0</v>
      </c>
      <c r="I145" s="22">
        <v>0</v>
      </c>
      <c r="J145" s="22">
        <v>44007</v>
      </c>
      <c r="K145" s="22">
        <v>0</v>
      </c>
      <c r="L145" s="22">
        <v>0</v>
      </c>
      <c r="M145" s="22">
        <v>7760</v>
      </c>
      <c r="N145" s="22">
        <v>0</v>
      </c>
      <c r="O145" s="22">
        <v>0</v>
      </c>
      <c r="P145" s="22">
        <v>16589</v>
      </c>
      <c r="Q145" s="22">
        <v>0</v>
      </c>
      <c r="R145" s="22">
        <v>0</v>
      </c>
      <c r="S145" s="22">
        <v>0</v>
      </c>
      <c r="T145" s="22">
        <v>0</v>
      </c>
      <c r="U145" s="22">
        <v>284961</v>
      </c>
      <c r="V145" s="22">
        <v>139916</v>
      </c>
      <c r="W145" s="22">
        <v>99897</v>
      </c>
      <c r="X145" s="22">
        <v>0</v>
      </c>
      <c r="Y145" s="22">
        <v>7300</v>
      </c>
      <c r="Z145" s="22">
        <v>0</v>
      </c>
      <c r="AA145" s="22">
        <v>710</v>
      </c>
      <c r="AB145" s="22">
        <v>2448</v>
      </c>
      <c r="AC145" s="22">
        <v>0</v>
      </c>
      <c r="AD145" s="22">
        <v>21450</v>
      </c>
      <c r="AE145" s="22">
        <v>0</v>
      </c>
      <c r="AF145" s="22">
        <v>0</v>
      </c>
      <c r="AG145" s="22">
        <v>41400</v>
      </c>
      <c r="AH145" s="22">
        <v>0</v>
      </c>
      <c r="AI145" s="22">
        <v>0</v>
      </c>
      <c r="AJ145" s="22">
        <v>28208</v>
      </c>
      <c r="AK145" s="22">
        <v>10672</v>
      </c>
      <c r="AL145" s="22">
        <v>0</v>
      </c>
      <c r="AM145" s="22">
        <v>0</v>
      </c>
      <c r="AN145" s="22">
        <v>0</v>
      </c>
      <c r="AO145" s="22">
        <v>0</v>
      </c>
      <c r="AP145" s="22">
        <v>0</v>
      </c>
      <c r="AQ145" s="22">
        <v>1984769</v>
      </c>
      <c r="AR145" s="22">
        <v>28599</v>
      </c>
      <c r="AS145" s="22">
        <v>525224</v>
      </c>
      <c r="AT145" s="22">
        <v>0</v>
      </c>
      <c r="AU145" s="22">
        <v>13831</v>
      </c>
      <c r="AV145" s="22">
        <v>48654</v>
      </c>
      <c r="AW145" s="22">
        <v>0</v>
      </c>
      <c r="AX145" s="22">
        <v>0</v>
      </c>
      <c r="AY145" s="22">
        <v>6897</v>
      </c>
      <c r="AZ145" s="22">
        <v>0</v>
      </c>
      <c r="BA145" s="22">
        <v>0</v>
      </c>
      <c r="BB145" s="22">
        <v>624574</v>
      </c>
      <c r="BC145" s="22">
        <v>15980</v>
      </c>
      <c r="BD145" s="22">
        <v>0</v>
      </c>
      <c r="BE145" s="22">
        <v>0</v>
      </c>
      <c r="BF145" s="22">
        <v>0</v>
      </c>
      <c r="BG145" s="22">
        <v>337986</v>
      </c>
      <c r="BH145" s="22">
        <v>63731</v>
      </c>
      <c r="BI145" s="22">
        <v>98330</v>
      </c>
      <c r="BJ145" s="22">
        <v>0</v>
      </c>
      <c r="BK145" s="22">
        <v>12120</v>
      </c>
      <c r="BL145" s="22">
        <v>0</v>
      </c>
      <c r="BM145" s="22">
        <v>11349</v>
      </c>
      <c r="BN145" s="22">
        <v>5213</v>
      </c>
      <c r="BO145" s="22">
        <v>0</v>
      </c>
      <c r="BP145" s="22">
        <v>68710</v>
      </c>
      <c r="BQ145" s="22">
        <v>0</v>
      </c>
      <c r="BR145" s="22">
        <v>0</v>
      </c>
      <c r="BS145" s="22">
        <v>20969</v>
      </c>
      <c r="BT145" s="22">
        <v>0</v>
      </c>
      <c r="BU145" s="22">
        <v>0</v>
      </c>
      <c r="BV145" s="22">
        <v>118105</v>
      </c>
      <c r="BW145" s="22">
        <v>39527</v>
      </c>
      <c r="BX145" s="22">
        <v>0</v>
      </c>
      <c r="BY145" s="22">
        <v>0</v>
      </c>
      <c r="BZ145" s="22">
        <v>0</v>
      </c>
      <c r="CA145" s="22">
        <v>0</v>
      </c>
      <c r="CB145" s="22">
        <v>0</v>
      </c>
      <c r="CC145" s="22">
        <v>2039799</v>
      </c>
      <c r="CD145" s="22">
        <v>-55030</v>
      </c>
    </row>
    <row r="146" spans="1:82" x14ac:dyDescent="0.35">
      <c r="A146" s="22" t="s">
        <v>114</v>
      </c>
      <c r="B146" s="22" t="s">
        <v>294</v>
      </c>
      <c r="C146" s="22" t="s">
        <v>403</v>
      </c>
      <c r="D146" s="22" t="s">
        <v>404</v>
      </c>
      <c r="E146" s="22">
        <v>831859</v>
      </c>
      <c r="F146" s="22">
        <v>0</v>
      </c>
      <c r="G146" s="22">
        <v>414989</v>
      </c>
      <c r="H146" s="22">
        <v>0</v>
      </c>
      <c r="I146" s="22">
        <v>0</v>
      </c>
      <c r="J146" s="22">
        <v>17639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>
        <v>59471</v>
      </c>
      <c r="Q146" s="22">
        <v>465</v>
      </c>
      <c r="R146" s="22">
        <v>0</v>
      </c>
      <c r="S146" s="22">
        <v>0</v>
      </c>
      <c r="T146" s="22">
        <v>0</v>
      </c>
      <c r="U146" s="22">
        <v>374851</v>
      </c>
      <c r="V146" s="22">
        <v>536369</v>
      </c>
      <c r="W146" s="22">
        <v>113771</v>
      </c>
      <c r="X146" s="22">
        <v>0</v>
      </c>
      <c r="Y146" s="22">
        <v>0</v>
      </c>
      <c r="Z146" s="22">
        <v>0</v>
      </c>
      <c r="AA146" s="22">
        <v>1743</v>
      </c>
      <c r="AB146" s="22">
        <v>0</v>
      </c>
      <c r="AC146" s="22">
        <v>27715</v>
      </c>
      <c r="AD146" s="22">
        <v>0</v>
      </c>
      <c r="AE146" s="22">
        <v>0</v>
      </c>
      <c r="AF146" s="22">
        <v>0</v>
      </c>
      <c r="AG146" s="22">
        <v>0</v>
      </c>
      <c r="AH146" s="22">
        <v>0</v>
      </c>
      <c r="AI146" s="22">
        <v>0</v>
      </c>
      <c r="AJ146" s="22">
        <v>48068</v>
      </c>
      <c r="AK146" s="22">
        <v>0</v>
      </c>
      <c r="AL146" s="22">
        <v>0</v>
      </c>
      <c r="AM146" s="22">
        <v>0</v>
      </c>
      <c r="AN146" s="22">
        <v>0</v>
      </c>
      <c r="AO146" s="22">
        <v>0</v>
      </c>
      <c r="AP146" s="22">
        <v>0</v>
      </c>
      <c r="AQ146" s="22">
        <v>2426940</v>
      </c>
      <c r="AR146" s="22">
        <v>65529</v>
      </c>
      <c r="AS146" s="22">
        <v>368971</v>
      </c>
      <c r="AT146" s="22">
        <v>0</v>
      </c>
      <c r="AU146" s="22">
        <v>11414</v>
      </c>
      <c r="AV146" s="22">
        <v>77167</v>
      </c>
      <c r="AW146" s="22">
        <v>2500</v>
      </c>
      <c r="AX146" s="22">
        <v>0</v>
      </c>
      <c r="AY146" s="22">
        <v>32557</v>
      </c>
      <c r="AZ146" s="22">
        <v>0</v>
      </c>
      <c r="BA146" s="22">
        <v>126979</v>
      </c>
      <c r="BB146" s="22">
        <v>336254</v>
      </c>
      <c r="BC146" s="22">
        <v>9639</v>
      </c>
      <c r="BD146" s="22">
        <v>0</v>
      </c>
      <c r="BE146" s="22">
        <v>0</v>
      </c>
      <c r="BF146" s="22">
        <v>0</v>
      </c>
      <c r="BG146" s="22">
        <v>497990</v>
      </c>
      <c r="BH146" s="22">
        <v>170751</v>
      </c>
      <c r="BI146" s="22">
        <v>144195</v>
      </c>
      <c r="BJ146" s="22">
        <v>0</v>
      </c>
      <c r="BK146" s="22">
        <v>0</v>
      </c>
      <c r="BL146" s="22">
        <v>0</v>
      </c>
      <c r="BM146" s="22">
        <v>0</v>
      </c>
      <c r="BN146" s="22">
        <v>0</v>
      </c>
      <c r="BO146" s="22">
        <v>10764</v>
      </c>
      <c r="BP146" s="22">
        <v>14295</v>
      </c>
      <c r="BQ146" s="22">
        <v>0</v>
      </c>
      <c r="BR146" s="22">
        <v>0</v>
      </c>
      <c r="BS146" s="22">
        <v>0</v>
      </c>
      <c r="BT146" s="22">
        <v>0</v>
      </c>
      <c r="BU146" s="22">
        <v>0</v>
      </c>
      <c r="BV146" s="22">
        <v>239083</v>
      </c>
      <c r="BW146" s="22">
        <v>0</v>
      </c>
      <c r="BX146" s="22">
        <v>0</v>
      </c>
      <c r="BY146" s="22">
        <v>0</v>
      </c>
      <c r="BZ146" s="22">
        <v>0</v>
      </c>
      <c r="CA146" s="22">
        <v>0</v>
      </c>
      <c r="CB146" s="22">
        <v>1000</v>
      </c>
      <c r="CC146" s="22">
        <v>2109088</v>
      </c>
      <c r="CD146" s="22">
        <v>317852</v>
      </c>
    </row>
    <row r="147" spans="1:82" x14ac:dyDescent="0.35">
      <c r="A147" s="22" t="s">
        <v>114</v>
      </c>
      <c r="B147" s="22" t="s">
        <v>294</v>
      </c>
      <c r="C147" s="22" t="s">
        <v>405</v>
      </c>
      <c r="D147" s="22" t="s">
        <v>406</v>
      </c>
      <c r="E147" s="22">
        <v>1851633</v>
      </c>
      <c r="F147" s="22">
        <v>0</v>
      </c>
      <c r="G147" s="22">
        <v>1328770</v>
      </c>
      <c r="H147" s="22">
        <v>0</v>
      </c>
      <c r="I147" s="22">
        <v>0</v>
      </c>
      <c r="J147" s="22">
        <v>103781</v>
      </c>
      <c r="K147" s="22">
        <v>0</v>
      </c>
      <c r="L147" s="22">
        <v>0</v>
      </c>
      <c r="M147" s="22">
        <v>8348</v>
      </c>
      <c r="N147" s="22">
        <v>0</v>
      </c>
      <c r="O147" s="22">
        <v>0</v>
      </c>
      <c r="P147" s="22">
        <v>193111</v>
      </c>
      <c r="Q147" s="22">
        <v>0</v>
      </c>
      <c r="R147" s="22">
        <v>0</v>
      </c>
      <c r="S147" s="22">
        <v>0</v>
      </c>
      <c r="T147" s="22">
        <v>0</v>
      </c>
      <c r="U147" s="22">
        <v>487819</v>
      </c>
      <c r="V147" s="22">
        <v>248667</v>
      </c>
      <c r="W147" s="22">
        <v>277674</v>
      </c>
      <c r="X147" s="22">
        <v>0</v>
      </c>
      <c r="Y147" s="22">
        <v>60868</v>
      </c>
      <c r="Z147" s="22">
        <v>0</v>
      </c>
      <c r="AA147" s="22">
        <v>5660</v>
      </c>
      <c r="AB147" s="22">
        <v>0</v>
      </c>
      <c r="AC147" s="22">
        <v>224260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v>0</v>
      </c>
      <c r="AJ147" s="22">
        <v>238100</v>
      </c>
      <c r="AK147" s="22">
        <v>0</v>
      </c>
      <c r="AL147" s="22">
        <v>0</v>
      </c>
      <c r="AM147" s="22">
        <v>0</v>
      </c>
      <c r="AN147" s="22">
        <v>0</v>
      </c>
      <c r="AO147" s="22">
        <v>0</v>
      </c>
      <c r="AP147" s="22">
        <v>0</v>
      </c>
      <c r="AQ147" s="22">
        <v>5028691</v>
      </c>
      <c r="AR147" s="22">
        <v>98391</v>
      </c>
      <c r="AS147" s="22">
        <v>743032</v>
      </c>
      <c r="AT147" s="22">
        <v>0</v>
      </c>
      <c r="AU147" s="22">
        <v>0</v>
      </c>
      <c r="AV147" s="22">
        <v>233785</v>
      </c>
      <c r="AW147" s="22">
        <v>66996</v>
      </c>
      <c r="AX147" s="22">
        <v>0</v>
      </c>
      <c r="AY147" s="22">
        <v>125774</v>
      </c>
      <c r="AZ147" s="22">
        <v>0</v>
      </c>
      <c r="BA147" s="22">
        <v>0</v>
      </c>
      <c r="BB147" s="22">
        <v>558886</v>
      </c>
      <c r="BC147" s="22">
        <v>0</v>
      </c>
      <c r="BD147" s="22">
        <v>0</v>
      </c>
      <c r="BE147" s="22">
        <v>17232</v>
      </c>
      <c r="BF147" s="22">
        <v>0</v>
      </c>
      <c r="BG147" s="22">
        <v>541526</v>
      </c>
      <c r="BH147" s="22">
        <v>253717</v>
      </c>
      <c r="BI147" s="22">
        <v>240629</v>
      </c>
      <c r="BJ147" s="22">
        <v>0</v>
      </c>
      <c r="BK147" s="22">
        <v>76037</v>
      </c>
      <c r="BL147" s="22">
        <v>0</v>
      </c>
      <c r="BM147" s="22">
        <v>8960</v>
      </c>
      <c r="BN147" s="22">
        <v>0</v>
      </c>
      <c r="BO147" s="22">
        <v>286822</v>
      </c>
      <c r="BP147" s="22">
        <v>0</v>
      </c>
      <c r="BQ147" s="22">
        <v>0</v>
      </c>
      <c r="BR147" s="22">
        <v>0</v>
      </c>
      <c r="BS147" s="22">
        <v>0</v>
      </c>
      <c r="BT147" s="22">
        <v>0</v>
      </c>
      <c r="BU147" s="22">
        <v>3516</v>
      </c>
      <c r="BV147" s="22">
        <v>612355</v>
      </c>
      <c r="BW147" s="22">
        <v>56172</v>
      </c>
      <c r="BX147" s="22">
        <v>0</v>
      </c>
      <c r="BY147" s="22">
        <v>0</v>
      </c>
      <c r="BZ147" s="22">
        <v>0</v>
      </c>
      <c r="CA147" s="22">
        <v>0</v>
      </c>
      <c r="CB147" s="22">
        <v>0</v>
      </c>
      <c r="CC147" s="22">
        <v>3923830</v>
      </c>
      <c r="CD147" s="22">
        <v>1104861</v>
      </c>
    </row>
    <row r="148" spans="1:82" x14ac:dyDescent="0.35">
      <c r="A148" s="22" t="s">
        <v>114</v>
      </c>
      <c r="B148" s="22" t="s">
        <v>294</v>
      </c>
      <c r="C148" s="22" t="s">
        <v>407</v>
      </c>
      <c r="D148" s="22" t="s">
        <v>408</v>
      </c>
      <c r="E148" s="22">
        <v>13921691</v>
      </c>
      <c r="F148" s="22">
        <v>0</v>
      </c>
      <c r="G148" s="22">
        <v>2592941</v>
      </c>
      <c r="H148" s="22">
        <v>0</v>
      </c>
      <c r="I148" s="22">
        <v>785485</v>
      </c>
      <c r="J148" s="22">
        <v>0</v>
      </c>
      <c r="K148" s="22">
        <v>195075</v>
      </c>
      <c r="L148" s="22">
        <v>0</v>
      </c>
      <c r="M148" s="22">
        <v>22393</v>
      </c>
      <c r="N148" s="22">
        <v>0</v>
      </c>
      <c r="O148" s="22">
        <v>0</v>
      </c>
      <c r="P148" s="22">
        <v>0</v>
      </c>
      <c r="Q148" s="22">
        <v>0</v>
      </c>
      <c r="R148" s="22">
        <v>11818</v>
      </c>
      <c r="S148" s="22">
        <v>0</v>
      </c>
      <c r="T148" s="22">
        <v>0</v>
      </c>
      <c r="U148" s="22">
        <v>3649138</v>
      </c>
      <c r="V148" s="22">
        <v>2304804</v>
      </c>
      <c r="W148" s="22">
        <v>929214</v>
      </c>
      <c r="X148" s="22">
        <v>0</v>
      </c>
      <c r="Y148" s="22">
        <v>289692</v>
      </c>
      <c r="Z148" s="22">
        <v>0</v>
      </c>
      <c r="AA148" s="22">
        <v>0</v>
      </c>
      <c r="AB148" s="22">
        <v>0</v>
      </c>
      <c r="AC148" s="22">
        <v>80411</v>
      </c>
      <c r="AD148" s="22">
        <v>47471</v>
      </c>
      <c r="AE148" s="22">
        <v>0</v>
      </c>
      <c r="AF148" s="22">
        <v>0</v>
      </c>
      <c r="AG148" s="22">
        <v>0</v>
      </c>
      <c r="AH148" s="22">
        <v>0</v>
      </c>
      <c r="AI148" s="22">
        <v>0</v>
      </c>
      <c r="AJ148" s="22">
        <v>427859</v>
      </c>
      <c r="AK148" s="22">
        <v>184319</v>
      </c>
      <c r="AL148" s="22">
        <v>0</v>
      </c>
      <c r="AM148" s="22">
        <v>0</v>
      </c>
      <c r="AN148" s="22">
        <v>0</v>
      </c>
      <c r="AO148" s="22">
        <v>0</v>
      </c>
      <c r="AP148" s="22">
        <v>0</v>
      </c>
      <c r="AQ148" s="22">
        <v>25442311</v>
      </c>
      <c r="AR148" s="22">
        <v>368753</v>
      </c>
      <c r="AS148" s="22">
        <v>5905753</v>
      </c>
      <c r="AT148" s="22">
        <v>0</v>
      </c>
      <c r="AU148" s="22">
        <v>1654707</v>
      </c>
      <c r="AV148" s="22">
        <v>919914</v>
      </c>
      <c r="AW148" s="22">
        <v>0</v>
      </c>
      <c r="AX148" s="22">
        <v>0</v>
      </c>
      <c r="AY148" s="22">
        <v>649217</v>
      </c>
      <c r="AZ148" s="22">
        <v>0</v>
      </c>
      <c r="BA148" s="22">
        <v>0</v>
      </c>
      <c r="BB148" s="22">
        <v>6016611</v>
      </c>
      <c r="BC148" s="22">
        <v>0</v>
      </c>
      <c r="BD148" s="22">
        <v>0</v>
      </c>
      <c r="BE148" s="22">
        <v>0</v>
      </c>
      <c r="BF148" s="22">
        <v>0</v>
      </c>
      <c r="BG148" s="22">
        <v>2836829</v>
      </c>
      <c r="BH148" s="22">
        <v>2069728</v>
      </c>
      <c r="BI148" s="22">
        <v>1344197</v>
      </c>
      <c r="BJ148" s="22">
        <v>0</v>
      </c>
      <c r="BK148" s="22">
        <v>374958</v>
      </c>
      <c r="BL148" s="22">
        <v>0</v>
      </c>
      <c r="BM148" s="22">
        <v>0</v>
      </c>
      <c r="BN148" s="22">
        <v>0</v>
      </c>
      <c r="BO148" s="22">
        <v>509487</v>
      </c>
      <c r="BP148" s="22">
        <v>0</v>
      </c>
      <c r="BQ148" s="22">
        <v>0</v>
      </c>
      <c r="BR148" s="22">
        <v>0</v>
      </c>
      <c r="BS148" s="22">
        <v>0</v>
      </c>
      <c r="BT148" s="22">
        <v>0</v>
      </c>
      <c r="BU148" s="22">
        <v>0</v>
      </c>
      <c r="BV148" s="22">
        <v>4423783</v>
      </c>
      <c r="BW148" s="22">
        <v>620523</v>
      </c>
      <c r="BX148" s="22">
        <v>0</v>
      </c>
      <c r="BY148" s="22">
        <v>0</v>
      </c>
      <c r="BZ148" s="22">
        <v>0</v>
      </c>
      <c r="CA148" s="22">
        <v>0</v>
      </c>
      <c r="CB148" s="22">
        <v>0</v>
      </c>
      <c r="CC148" s="22">
        <v>27694460</v>
      </c>
      <c r="CD148" s="22">
        <v>-2252149</v>
      </c>
    </row>
    <row r="149" spans="1:82" x14ac:dyDescent="0.35">
      <c r="A149" s="22" t="s">
        <v>114</v>
      </c>
      <c r="B149" s="22" t="s">
        <v>294</v>
      </c>
      <c r="C149" s="22" t="s">
        <v>409</v>
      </c>
      <c r="D149" s="22" t="s">
        <v>410</v>
      </c>
      <c r="E149" s="22">
        <v>1139174</v>
      </c>
      <c r="F149" s="22">
        <v>0</v>
      </c>
      <c r="G149" s="22">
        <v>25061</v>
      </c>
      <c r="H149" s="22">
        <v>0</v>
      </c>
      <c r="I149" s="22">
        <v>0</v>
      </c>
      <c r="J149" s="22">
        <v>0</v>
      </c>
      <c r="K149" s="22">
        <v>0</v>
      </c>
      <c r="L149" s="22">
        <v>0</v>
      </c>
      <c r="M149" s="22">
        <v>14554</v>
      </c>
      <c r="N149" s="22">
        <v>0</v>
      </c>
      <c r="O149" s="22">
        <v>0</v>
      </c>
      <c r="P149" s="22">
        <v>399313</v>
      </c>
      <c r="Q149" s="22">
        <v>0</v>
      </c>
      <c r="R149" s="22">
        <v>0</v>
      </c>
      <c r="S149" s="22">
        <v>0</v>
      </c>
      <c r="T149" s="22">
        <v>0</v>
      </c>
      <c r="U149" s="22">
        <v>290563</v>
      </c>
      <c r="V149" s="22">
        <v>665785</v>
      </c>
      <c r="W149" s="22">
        <v>167914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5788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v>0</v>
      </c>
      <c r="AJ149" s="22">
        <v>86678</v>
      </c>
      <c r="AK149" s="22">
        <v>4646</v>
      </c>
      <c r="AL149" s="22">
        <v>0</v>
      </c>
      <c r="AM149" s="22">
        <v>0</v>
      </c>
      <c r="AN149" s="22">
        <v>0</v>
      </c>
      <c r="AO149" s="22">
        <v>0</v>
      </c>
      <c r="AP149" s="22">
        <v>0</v>
      </c>
      <c r="AQ149" s="22">
        <v>2799476</v>
      </c>
      <c r="AR149" s="22">
        <v>41803</v>
      </c>
      <c r="AS149" s="22">
        <v>376610</v>
      </c>
      <c r="AT149" s="22">
        <v>0</v>
      </c>
      <c r="AU149" s="22">
        <v>17025</v>
      </c>
      <c r="AV149" s="22">
        <v>26498</v>
      </c>
      <c r="AW149" s="22">
        <v>0</v>
      </c>
      <c r="AX149" s="22">
        <v>0</v>
      </c>
      <c r="AY149" s="22">
        <v>18549</v>
      </c>
      <c r="AZ149" s="22">
        <v>0</v>
      </c>
      <c r="BA149" s="22">
        <v>142849</v>
      </c>
      <c r="BB149" s="22">
        <v>720998</v>
      </c>
      <c r="BC149" s="22">
        <v>0</v>
      </c>
      <c r="BD149" s="22">
        <v>0</v>
      </c>
      <c r="BE149" s="22">
        <v>0</v>
      </c>
      <c r="BF149" s="22">
        <v>0</v>
      </c>
      <c r="BG149" s="22">
        <v>279936</v>
      </c>
      <c r="BH149" s="22">
        <v>121837</v>
      </c>
      <c r="BI149" s="22">
        <v>146267</v>
      </c>
      <c r="BJ149" s="22">
        <v>0</v>
      </c>
      <c r="BK149" s="22">
        <v>0</v>
      </c>
      <c r="BL149" s="22">
        <v>0</v>
      </c>
      <c r="BM149" s="22">
        <v>0</v>
      </c>
      <c r="BN149" s="22">
        <v>0</v>
      </c>
      <c r="BO149" s="22">
        <v>11637</v>
      </c>
      <c r="BP149" s="22">
        <v>0</v>
      </c>
      <c r="BQ149" s="22">
        <v>0</v>
      </c>
      <c r="BR149" s="22">
        <v>0</v>
      </c>
      <c r="BS149" s="22">
        <v>0</v>
      </c>
      <c r="BT149" s="22">
        <v>0</v>
      </c>
      <c r="BU149" s="22">
        <v>0</v>
      </c>
      <c r="BV149" s="22">
        <v>199398</v>
      </c>
      <c r="BW149" s="22">
        <v>13398</v>
      </c>
      <c r="BX149" s="22">
        <v>0</v>
      </c>
      <c r="BY149" s="22">
        <v>0</v>
      </c>
      <c r="BZ149" s="22">
        <v>0</v>
      </c>
      <c r="CA149" s="22">
        <v>0</v>
      </c>
      <c r="CB149" s="22">
        <v>0</v>
      </c>
      <c r="CC149" s="22">
        <v>2116805</v>
      </c>
      <c r="CD149" s="22">
        <v>682671</v>
      </c>
    </row>
    <row r="150" spans="1:82" x14ac:dyDescent="0.35">
      <c r="A150" s="22" t="s">
        <v>114</v>
      </c>
      <c r="B150" s="22" t="s">
        <v>294</v>
      </c>
      <c r="C150" s="22" t="s">
        <v>411</v>
      </c>
      <c r="D150" s="22" t="s">
        <v>412</v>
      </c>
      <c r="E150" s="22">
        <v>3258303</v>
      </c>
      <c r="F150" s="22">
        <v>0</v>
      </c>
      <c r="G150" s="22">
        <v>115867</v>
      </c>
      <c r="H150" s="22">
        <v>0</v>
      </c>
      <c r="I150" s="22">
        <v>0</v>
      </c>
      <c r="J150" s="22">
        <v>55906</v>
      </c>
      <c r="K150" s="22">
        <v>0</v>
      </c>
      <c r="L150" s="22">
        <v>0</v>
      </c>
      <c r="M150" s="22">
        <v>23680</v>
      </c>
      <c r="N150" s="22">
        <v>0</v>
      </c>
      <c r="O150" s="22">
        <v>17775</v>
      </c>
      <c r="P150" s="22">
        <v>98043</v>
      </c>
      <c r="Q150" s="22">
        <v>0</v>
      </c>
      <c r="R150" s="22">
        <v>0</v>
      </c>
      <c r="S150" s="22">
        <v>0</v>
      </c>
      <c r="T150" s="22">
        <v>0</v>
      </c>
      <c r="U150" s="22">
        <v>782412</v>
      </c>
      <c r="V150" s="22">
        <v>614951</v>
      </c>
      <c r="W150" s="22">
        <v>82039</v>
      </c>
      <c r="X150" s="22">
        <v>100142</v>
      </c>
      <c r="Y150" s="22">
        <v>58705</v>
      </c>
      <c r="Z150" s="22">
        <v>0</v>
      </c>
      <c r="AA150" s="22">
        <v>12498</v>
      </c>
      <c r="AB150" s="22">
        <v>29581</v>
      </c>
      <c r="AC150" s="22">
        <v>65685</v>
      </c>
      <c r="AD150" s="22">
        <v>0</v>
      </c>
      <c r="AE150" s="22">
        <v>56500</v>
      </c>
      <c r="AF150" s="22">
        <v>0</v>
      </c>
      <c r="AG150" s="22">
        <v>5515</v>
      </c>
      <c r="AH150" s="22">
        <v>0</v>
      </c>
      <c r="AI150" s="22">
        <v>0</v>
      </c>
      <c r="AJ150" s="22">
        <v>916241</v>
      </c>
      <c r="AK150" s="22">
        <v>800</v>
      </c>
      <c r="AL150" s="22">
        <v>0</v>
      </c>
      <c r="AM150" s="22">
        <v>0</v>
      </c>
      <c r="AN150" s="22">
        <v>0</v>
      </c>
      <c r="AO150" s="22">
        <v>0</v>
      </c>
      <c r="AP150" s="22">
        <v>5308</v>
      </c>
      <c r="AQ150" s="22">
        <v>6299951</v>
      </c>
      <c r="AR150" s="22">
        <v>116149</v>
      </c>
      <c r="AS150" s="22">
        <v>768643</v>
      </c>
      <c r="AT150" s="22">
        <v>0</v>
      </c>
      <c r="AU150" s="22">
        <v>0</v>
      </c>
      <c r="AV150" s="22">
        <v>226441</v>
      </c>
      <c r="AW150" s="22">
        <v>0</v>
      </c>
      <c r="AX150" s="22">
        <v>0</v>
      </c>
      <c r="AY150" s="22">
        <v>94080</v>
      </c>
      <c r="AZ150" s="22">
        <v>0</v>
      </c>
      <c r="BA150" s="22">
        <v>380237</v>
      </c>
      <c r="BB150" s="22">
        <v>609264</v>
      </c>
      <c r="BC150" s="22">
        <v>0</v>
      </c>
      <c r="BD150" s="22">
        <v>0</v>
      </c>
      <c r="BE150" s="22">
        <v>0</v>
      </c>
      <c r="BF150" s="22">
        <v>0</v>
      </c>
      <c r="BG150" s="22">
        <v>1001852</v>
      </c>
      <c r="BH150" s="22">
        <v>1130574</v>
      </c>
      <c r="BI150" s="22">
        <v>0</v>
      </c>
      <c r="BJ150" s="22">
        <v>133848</v>
      </c>
      <c r="BK150" s="22">
        <v>77800</v>
      </c>
      <c r="BL150" s="22">
        <v>0</v>
      </c>
      <c r="BM150" s="22">
        <v>16822</v>
      </c>
      <c r="BN150" s="22">
        <v>19861</v>
      </c>
      <c r="BO150" s="22">
        <v>198026</v>
      </c>
      <c r="BP150" s="22">
        <v>0</v>
      </c>
      <c r="BQ150" s="22">
        <v>33196</v>
      </c>
      <c r="BR150" s="22">
        <v>0</v>
      </c>
      <c r="BS150" s="22">
        <v>0</v>
      </c>
      <c r="BT150" s="22">
        <v>0</v>
      </c>
      <c r="BU150" s="22">
        <v>0</v>
      </c>
      <c r="BV150" s="22">
        <v>1010702</v>
      </c>
      <c r="BW150" s="22">
        <v>73745</v>
      </c>
      <c r="BX150" s="22">
        <v>0</v>
      </c>
      <c r="BY150" s="22">
        <v>0</v>
      </c>
      <c r="BZ150" s="22">
        <v>0</v>
      </c>
      <c r="CA150" s="22">
        <v>0</v>
      </c>
      <c r="CB150" s="22">
        <v>0</v>
      </c>
      <c r="CC150" s="22">
        <v>5891240</v>
      </c>
      <c r="CD150" s="22">
        <v>408711</v>
      </c>
    </row>
    <row r="151" spans="1:82" x14ac:dyDescent="0.35">
      <c r="A151" s="22" t="s">
        <v>114</v>
      </c>
      <c r="B151" s="22" t="s">
        <v>294</v>
      </c>
      <c r="C151" s="22" t="s">
        <v>413</v>
      </c>
      <c r="D151" s="22" t="s">
        <v>414</v>
      </c>
      <c r="E151" s="22">
        <v>317962</v>
      </c>
      <c r="F151" s="22">
        <v>0</v>
      </c>
      <c r="G151" s="22">
        <v>92907</v>
      </c>
      <c r="H151" s="22">
        <v>0</v>
      </c>
      <c r="I151" s="22">
        <v>0</v>
      </c>
      <c r="J151" s="22">
        <v>136566</v>
      </c>
      <c r="K151" s="22">
        <v>16720</v>
      </c>
      <c r="L151" s="22">
        <v>0</v>
      </c>
      <c r="M151" s="22">
        <v>8386</v>
      </c>
      <c r="N151" s="22">
        <v>0</v>
      </c>
      <c r="O151" s="22">
        <v>0</v>
      </c>
      <c r="P151" s="22">
        <v>315251</v>
      </c>
      <c r="Q151" s="22">
        <v>0</v>
      </c>
      <c r="R151" s="22">
        <v>0</v>
      </c>
      <c r="S151" s="22">
        <v>0</v>
      </c>
      <c r="T151" s="22">
        <v>0</v>
      </c>
      <c r="U151" s="22">
        <v>840431</v>
      </c>
      <c r="V151" s="22">
        <v>2256151</v>
      </c>
      <c r="W151" s="22">
        <v>160636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0</v>
      </c>
      <c r="AE151" s="22">
        <v>138739</v>
      </c>
      <c r="AF151" s="22">
        <v>0</v>
      </c>
      <c r="AG151" s="22">
        <v>0</v>
      </c>
      <c r="AH151" s="22">
        <v>0</v>
      </c>
      <c r="AI151" s="22">
        <v>0</v>
      </c>
      <c r="AJ151" s="22">
        <v>13598</v>
      </c>
      <c r="AK151" s="22">
        <v>2635</v>
      </c>
      <c r="AL151" s="22">
        <v>0</v>
      </c>
      <c r="AM151" s="22">
        <v>0</v>
      </c>
      <c r="AN151" s="22">
        <v>0</v>
      </c>
      <c r="AO151" s="22">
        <v>0</v>
      </c>
      <c r="AP151" s="22">
        <v>0</v>
      </c>
      <c r="AQ151" s="22">
        <v>4299982</v>
      </c>
      <c r="AR151" s="22">
        <v>18741</v>
      </c>
      <c r="AS151" s="22">
        <v>357949</v>
      </c>
      <c r="AT151" s="22">
        <v>0</v>
      </c>
      <c r="AU151" s="22">
        <v>0</v>
      </c>
      <c r="AV151" s="22">
        <v>101227</v>
      </c>
      <c r="AW151" s="22">
        <v>0</v>
      </c>
      <c r="AX151" s="22">
        <v>0</v>
      </c>
      <c r="AY151" s="22">
        <v>0</v>
      </c>
      <c r="AZ151" s="22">
        <v>0</v>
      </c>
      <c r="BA151" s="22">
        <v>30007</v>
      </c>
      <c r="BB151" s="22">
        <v>207168</v>
      </c>
      <c r="BC151" s="22">
        <v>0</v>
      </c>
      <c r="BD151" s="22">
        <v>0</v>
      </c>
      <c r="BE151" s="22">
        <v>0</v>
      </c>
      <c r="BF151" s="22">
        <v>0</v>
      </c>
      <c r="BG151" s="22">
        <v>424222</v>
      </c>
      <c r="BH151" s="22">
        <v>68448</v>
      </c>
      <c r="BI151" s="22">
        <v>106645</v>
      </c>
      <c r="BJ151" s="22">
        <v>0</v>
      </c>
      <c r="BK151" s="22">
        <v>9726</v>
      </c>
      <c r="BL151" s="22">
        <v>0</v>
      </c>
      <c r="BM151" s="22">
        <v>0</v>
      </c>
      <c r="BN151" s="22">
        <v>0</v>
      </c>
      <c r="BO151" s="22">
        <v>0</v>
      </c>
      <c r="BP151" s="22">
        <v>0</v>
      </c>
      <c r="BQ151" s="22">
        <v>19527</v>
      </c>
      <c r="BR151" s="22">
        <v>0</v>
      </c>
      <c r="BS151" s="22">
        <v>0</v>
      </c>
      <c r="BT151" s="22">
        <v>0</v>
      </c>
      <c r="BU151" s="22">
        <v>0</v>
      </c>
      <c r="BV151" s="22">
        <v>128062</v>
      </c>
      <c r="BW151" s="22">
        <v>0</v>
      </c>
      <c r="BX151" s="22">
        <v>0</v>
      </c>
      <c r="BY151" s="22">
        <v>0</v>
      </c>
      <c r="BZ151" s="22">
        <v>0</v>
      </c>
      <c r="CA151" s="22">
        <v>0</v>
      </c>
      <c r="CB151" s="22">
        <v>0</v>
      </c>
      <c r="CC151" s="22">
        <v>1471722</v>
      </c>
      <c r="CD151" s="22">
        <v>2828260</v>
      </c>
    </row>
    <row r="152" spans="1:82" x14ac:dyDescent="0.35">
      <c r="A152" s="22" t="s">
        <v>114</v>
      </c>
      <c r="B152" s="22" t="s">
        <v>294</v>
      </c>
      <c r="C152" s="22" t="s">
        <v>415</v>
      </c>
      <c r="D152" s="22" t="s">
        <v>416</v>
      </c>
      <c r="E152" s="22">
        <v>37388923</v>
      </c>
      <c r="F152" s="22">
        <v>50</v>
      </c>
      <c r="G152" s="22">
        <v>996085</v>
      </c>
      <c r="H152" s="22">
        <v>0</v>
      </c>
      <c r="I152" s="22">
        <v>932632</v>
      </c>
      <c r="J152" s="22">
        <v>951324</v>
      </c>
      <c r="K152" s="22">
        <v>0</v>
      </c>
      <c r="L152" s="22">
        <v>0</v>
      </c>
      <c r="M152" s="22">
        <v>336998</v>
      </c>
      <c r="N152" s="22">
        <v>912775</v>
      </c>
      <c r="O152" s="22">
        <v>0</v>
      </c>
      <c r="P152" s="22">
        <v>1376004</v>
      </c>
      <c r="Q152" s="22">
        <v>0</v>
      </c>
      <c r="R152" s="22">
        <v>716046</v>
      </c>
      <c r="S152" s="22">
        <v>941990</v>
      </c>
      <c r="T152" s="22">
        <v>0</v>
      </c>
      <c r="U152" s="22">
        <v>7249298</v>
      </c>
      <c r="V152" s="22">
        <v>6572745</v>
      </c>
      <c r="W152" s="22">
        <v>2998975</v>
      </c>
      <c r="X152" s="22">
        <v>168226</v>
      </c>
      <c r="Y152" s="22">
        <v>864374</v>
      </c>
      <c r="Z152" s="22">
        <v>0</v>
      </c>
      <c r="AA152" s="22">
        <v>155152</v>
      </c>
      <c r="AB152" s="22">
        <v>0</v>
      </c>
      <c r="AC152" s="22">
        <v>329061</v>
      </c>
      <c r="AD152" s="22">
        <v>479701</v>
      </c>
      <c r="AE152" s="22">
        <v>350000</v>
      </c>
      <c r="AF152" s="22">
        <v>0</v>
      </c>
      <c r="AG152" s="22">
        <v>0</v>
      </c>
      <c r="AH152" s="22">
        <v>0</v>
      </c>
      <c r="AI152" s="22">
        <v>0</v>
      </c>
      <c r="AJ152" s="22">
        <v>4579631</v>
      </c>
      <c r="AK152" s="22">
        <v>5973939</v>
      </c>
      <c r="AL152" s="22">
        <v>0</v>
      </c>
      <c r="AM152" s="22">
        <v>0</v>
      </c>
      <c r="AN152" s="22">
        <v>0</v>
      </c>
      <c r="AO152" s="22">
        <v>0</v>
      </c>
      <c r="AP152" s="22">
        <v>0</v>
      </c>
      <c r="AQ152" s="22">
        <v>74273929</v>
      </c>
      <c r="AR152" s="22">
        <v>0</v>
      </c>
      <c r="AS152" s="22">
        <v>1136658</v>
      </c>
      <c r="AT152" s="22">
        <v>7967094</v>
      </c>
      <c r="AU152" s="22">
        <v>4802453</v>
      </c>
      <c r="AV152" s="22">
        <v>5628983</v>
      </c>
      <c r="AW152" s="22">
        <v>45016</v>
      </c>
      <c r="AX152" s="22">
        <v>0</v>
      </c>
      <c r="AY152" s="22">
        <v>1183927</v>
      </c>
      <c r="AZ152" s="22">
        <v>0</v>
      </c>
      <c r="BA152" s="22">
        <v>1648255</v>
      </c>
      <c r="BB152" s="22">
        <v>6414563</v>
      </c>
      <c r="BC152" s="22">
        <v>0</v>
      </c>
      <c r="BD152" s="22">
        <v>864196</v>
      </c>
      <c r="BE152" s="22">
        <v>1108549</v>
      </c>
      <c r="BF152" s="22">
        <v>0</v>
      </c>
      <c r="BG152" s="22">
        <v>4165497</v>
      </c>
      <c r="BH152" s="22">
        <v>3798417</v>
      </c>
      <c r="BI152" s="22">
        <v>2557974</v>
      </c>
      <c r="BJ152" s="22">
        <v>0</v>
      </c>
      <c r="BK152" s="22">
        <v>939876</v>
      </c>
      <c r="BL152" s="22">
        <v>0</v>
      </c>
      <c r="BM152" s="22">
        <v>195915</v>
      </c>
      <c r="BN152" s="22">
        <v>0</v>
      </c>
      <c r="BO152" s="22">
        <v>3763206</v>
      </c>
      <c r="BP152" s="22">
        <v>602884</v>
      </c>
      <c r="BQ152" s="22">
        <v>15540</v>
      </c>
      <c r="BR152" s="22">
        <v>0</v>
      </c>
      <c r="BS152" s="22">
        <v>0</v>
      </c>
      <c r="BT152" s="22">
        <v>0</v>
      </c>
      <c r="BU152" s="22">
        <v>0</v>
      </c>
      <c r="BV152" s="22">
        <v>12040774</v>
      </c>
      <c r="BW152" s="22">
        <v>890796</v>
      </c>
      <c r="BX152" s="22">
        <v>0</v>
      </c>
      <c r="BY152" s="22">
        <v>0</v>
      </c>
      <c r="BZ152" s="22">
        <v>0</v>
      </c>
      <c r="CA152" s="22">
        <v>0</v>
      </c>
      <c r="CB152" s="22">
        <v>0</v>
      </c>
      <c r="CC152" s="22">
        <v>59770573</v>
      </c>
      <c r="CD152" s="22">
        <v>14503356</v>
      </c>
    </row>
    <row r="153" spans="1:82" x14ac:dyDescent="0.35">
      <c r="A153" s="22" t="s">
        <v>114</v>
      </c>
      <c r="B153" s="22" t="s">
        <v>294</v>
      </c>
      <c r="C153" s="22" t="s">
        <v>417</v>
      </c>
      <c r="D153" s="22" t="s">
        <v>418</v>
      </c>
      <c r="E153" s="22">
        <v>9813008</v>
      </c>
      <c r="F153" s="22">
        <v>1000</v>
      </c>
      <c r="G153" s="22">
        <v>3643591</v>
      </c>
      <c r="H153" s="22">
        <v>0</v>
      </c>
      <c r="I153" s="22">
        <v>537406</v>
      </c>
      <c r="J153" s="22">
        <v>917610</v>
      </c>
      <c r="K153" s="22">
        <v>0</v>
      </c>
      <c r="L153" s="22">
        <v>0</v>
      </c>
      <c r="M153" s="22">
        <v>33096</v>
      </c>
      <c r="N153" s="22">
        <v>0</v>
      </c>
      <c r="O153" s="22">
        <v>61900</v>
      </c>
      <c r="P153" s="22">
        <v>937423</v>
      </c>
      <c r="Q153" s="22">
        <v>0</v>
      </c>
      <c r="R153" s="22">
        <v>0</v>
      </c>
      <c r="S153" s="22">
        <v>0</v>
      </c>
      <c r="T153" s="22">
        <v>0</v>
      </c>
      <c r="U153" s="22">
        <v>2870615</v>
      </c>
      <c r="V153" s="22">
        <v>4378418</v>
      </c>
      <c r="W153" s="22">
        <v>1032481</v>
      </c>
      <c r="X153" s="22">
        <v>0</v>
      </c>
      <c r="Y153" s="22">
        <v>279379</v>
      </c>
      <c r="Z153" s="22">
        <v>0</v>
      </c>
      <c r="AA153" s="22">
        <v>45406</v>
      </c>
      <c r="AB153" s="22">
        <v>134646</v>
      </c>
      <c r="AC153" s="22">
        <v>250765</v>
      </c>
      <c r="AD153" s="22">
        <v>8601</v>
      </c>
      <c r="AE153" s="22">
        <v>0</v>
      </c>
      <c r="AF153" s="22">
        <v>0</v>
      </c>
      <c r="AG153" s="22">
        <v>0</v>
      </c>
      <c r="AH153" s="22">
        <v>0</v>
      </c>
      <c r="AI153" s="22">
        <v>0</v>
      </c>
      <c r="AJ153" s="22">
        <v>2020967</v>
      </c>
      <c r="AK153" s="22">
        <v>46373</v>
      </c>
      <c r="AL153" s="22">
        <v>0</v>
      </c>
      <c r="AM153" s="22">
        <v>0</v>
      </c>
      <c r="AN153" s="22">
        <v>0</v>
      </c>
      <c r="AO153" s="22">
        <v>0</v>
      </c>
      <c r="AP153" s="22">
        <v>0</v>
      </c>
      <c r="AQ153" s="22">
        <v>27012685</v>
      </c>
      <c r="AR153" s="22">
        <v>378979</v>
      </c>
      <c r="AS153" s="22">
        <v>2221950</v>
      </c>
      <c r="AT153" s="22">
        <v>0</v>
      </c>
      <c r="AU153" s="22">
        <v>1568767</v>
      </c>
      <c r="AV153" s="22">
        <v>1375355</v>
      </c>
      <c r="AW153" s="22">
        <v>208561</v>
      </c>
      <c r="AX153" s="22">
        <v>0</v>
      </c>
      <c r="AY153" s="22">
        <v>0</v>
      </c>
      <c r="AZ153" s="22">
        <v>379536</v>
      </c>
      <c r="BA153" s="22">
        <v>211532</v>
      </c>
      <c r="BB153" s="22">
        <v>3373784</v>
      </c>
      <c r="BC153" s="22">
        <v>0</v>
      </c>
      <c r="BD153" s="22">
        <v>0</v>
      </c>
      <c r="BE153" s="22">
        <v>141665</v>
      </c>
      <c r="BF153" s="22">
        <v>62379</v>
      </c>
      <c r="BG153" s="22">
        <v>3010844</v>
      </c>
      <c r="BH153" s="22">
        <v>4309460</v>
      </c>
      <c r="BI153" s="22">
        <v>1058648</v>
      </c>
      <c r="BJ153" s="22">
        <v>0</v>
      </c>
      <c r="BK153" s="22">
        <v>336010</v>
      </c>
      <c r="BL153" s="22">
        <v>0</v>
      </c>
      <c r="BM153" s="22">
        <v>188021</v>
      </c>
      <c r="BN153" s="22">
        <v>142757</v>
      </c>
      <c r="BO153" s="22">
        <v>0</v>
      </c>
      <c r="BP153" s="22">
        <v>314647</v>
      </c>
      <c r="BQ153" s="22">
        <v>0</v>
      </c>
      <c r="BR153" s="22">
        <v>0</v>
      </c>
      <c r="BS153" s="22">
        <v>0</v>
      </c>
      <c r="BT153" s="22">
        <v>570545</v>
      </c>
      <c r="BU153" s="22">
        <v>0</v>
      </c>
      <c r="BV153" s="22">
        <v>4396980</v>
      </c>
      <c r="BW153" s="22">
        <v>757580</v>
      </c>
      <c r="BX153" s="22">
        <v>0</v>
      </c>
      <c r="BY153" s="22">
        <v>0</v>
      </c>
      <c r="BZ153" s="22">
        <v>0</v>
      </c>
      <c r="CA153" s="22">
        <v>0</v>
      </c>
      <c r="CB153" s="22">
        <v>0</v>
      </c>
      <c r="CC153" s="22">
        <v>25008000</v>
      </c>
      <c r="CD153" s="22">
        <v>2004685</v>
      </c>
    </row>
    <row r="154" spans="1:82" x14ac:dyDescent="0.35">
      <c r="A154" s="22" t="s">
        <v>114</v>
      </c>
      <c r="B154" s="22" t="s">
        <v>294</v>
      </c>
      <c r="C154" s="22" t="s">
        <v>419</v>
      </c>
      <c r="D154" s="22" t="s">
        <v>420</v>
      </c>
      <c r="E154" s="22">
        <v>1359791</v>
      </c>
      <c r="F154" s="22">
        <v>0</v>
      </c>
      <c r="G154" s="22">
        <v>110699</v>
      </c>
      <c r="H154" s="22">
        <v>0</v>
      </c>
      <c r="I154" s="22">
        <v>49200</v>
      </c>
      <c r="J154" s="22">
        <v>335066</v>
      </c>
      <c r="K154" s="22">
        <v>4200</v>
      </c>
      <c r="L154" s="22">
        <v>2400</v>
      </c>
      <c r="M154" s="22">
        <v>1372</v>
      </c>
      <c r="N154" s="22">
        <v>0</v>
      </c>
      <c r="O154" s="22">
        <v>61600</v>
      </c>
      <c r="P154" s="22">
        <v>123048</v>
      </c>
      <c r="Q154" s="22">
        <v>0</v>
      </c>
      <c r="R154" s="22">
        <v>0</v>
      </c>
      <c r="S154" s="22">
        <v>0</v>
      </c>
      <c r="T154" s="22">
        <v>0</v>
      </c>
      <c r="U154" s="22">
        <v>605174</v>
      </c>
      <c r="V154" s="22">
        <v>222026</v>
      </c>
      <c r="W154" s="22">
        <v>126194</v>
      </c>
      <c r="X154" s="22">
        <v>0</v>
      </c>
      <c r="Y154" s="22">
        <v>101817</v>
      </c>
      <c r="Z154" s="22">
        <v>0</v>
      </c>
      <c r="AA154" s="22">
        <v>0</v>
      </c>
      <c r="AB154" s="22">
        <v>0</v>
      </c>
      <c r="AC154" s="22">
        <v>4661</v>
      </c>
      <c r="AD154" s="22">
        <v>0</v>
      </c>
      <c r="AE154" s="22">
        <v>0</v>
      </c>
      <c r="AF154" s="22">
        <v>0</v>
      </c>
      <c r="AG154" s="22">
        <v>0</v>
      </c>
      <c r="AH154" s="22">
        <v>155136</v>
      </c>
      <c r="AI154" s="22">
        <v>0</v>
      </c>
      <c r="AJ154" s="22">
        <v>21898</v>
      </c>
      <c r="AK154" s="22">
        <v>0</v>
      </c>
      <c r="AL154" s="22">
        <v>0</v>
      </c>
      <c r="AM154" s="22">
        <v>0</v>
      </c>
      <c r="AN154" s="22">
        <v>0</v>
      </c>
      <c r="AO154" s="22">
        <v>0</v>
      </c>
      <c r="AP154" s="22">
        <v>0</v>
      </c>
      <c r="AQ154" s="22">
        <v>3284282</v>
      </c>
      <c r="AR154" s="22">
        <v>107832</v>
      </c>
      <c r="AS154" s="22">
        <v>695244</v>
      </c>
      <c r="AT154" s="22">
        <v>0</v>
      </c>
      <c r="AU154" s="22">
        <v>91653</v>
      </c>
      <c r="AV154" s="22">
        <v>370769</v>
      </c>
      <c r="AW154" s="22">
        <v>24701</v>
      </c>
      <c r="AX154" s="22">
        <v>0</v>
      </c>
      <c r="AY154" s="22">
        <v>1012</v>
      </c>
      <c r="AZ154" s="22">
        <v>0</v>
      </c>
      <c r="BA154" s="22">
        <v>310295</v>
      </c>
      <c r="BB154" s="22">
        <v>403949</v>
      </c>
      <c r="BC154" s="22">
        <v>0</v>
      </c>
      <c r="BD154" s="22">
        <v>0</v>
      </c>
      <c r="BE154" s="22">
        <v>8948</v>
      </c>
      <c r="BF154" s="22">
        <v>0</v>
      </c>
      <c r="BG154" s="22">
        <v>641934</v>
      </c>
      <c r="BH154" s="22">
        <v>246362</v>
      </c>
      <c r="BI154" s="22">
        <v>104785</v>
      </c>
      <c r="BJ154" s="22">
        <v>0</v>
      </c>
      <c r="BK154" s="22">
        <v>85836</v>
      </c>
      <c r="BL154" s="22">
        <v>0</v>
      </c>
      <c r="BM154" s="22">
        <v>0</v>
      </c>
      <c r="BN154" s="22">
        <v>0</v>
      </c>
      <c r="BO154" s="22">
        <v>12304</v>
      </c>
      <c r="BP154" s="22">
        <v>0</v>
      </c>
      <c r="BQ154" s="22">
        <v>3522</v>
      </c>
      <c r="BR154" s="22">
        <v>0</v>
      </c>
      <c r="BS154" s="22">
        <v>0</v>
      </c>
      <c r="BT154" s="22">
        <v>153686</v>
      </c>
      <c r="BU154" s="22">
        <v>7000</v>
      </c>
      <c r="BV154" s="22">
        <v>149790</v>
      </c>
      <c r="BW154" s="22">
        <v>21361</v>
      </c>
      <c r="BX154" s="22">
        <v>0</v>
      </c>
      <c r="BY154" s="22">
        <v>0</v>
      </c>
      <c r="BZ154" s="22">
        <v>0</v>
      </c>
      <c r="CA154" s="22">
        <v>0</v>
      </c>
      <c r="CB154" s="22">
        <v>3274</v>
      </c>
      <c r="CC154" s="22">
        <v>3444257</v>
      </c>
      <c r="CD154" s="22">
        <v>-159975</v>
      </c>
    </row>
    <row r="155" spans="1:82" x14ac:dyDescent="0.35">
      <c r="A155" s="22" t="s">
        <v>114</v>
      </c>
      <c r="B155" s="22" t="s">
        <v>294</v>
      </c>
      <c r="C155" s="22" t="s">
        <v>421</v>
      </c>
      <c r="D155" s="22" t="s">
        <v>422</v>
      </c>
      <c r="E155" s="22">
        <v>1420157</v>
      </c>
      <c r="F155" s="22">
        <v>0</v>
      </c>
      <c r="G155" s="22">
        <v>130518</v>
      </c>
      <c r="H155" s="22">
        <v>0</v>
      </c>
      <c r="I155" s="22">
        <v>0</v>
      </c>
      <c r="J155" s="22">
        <v>76849</v>
      </c>
      <c r="K155" s="22">
        <v>0</v>
      </c>
      <c r="L155" s="22">
        <v>0</v>
      </c>
      <c r="M155" s="22">
        <v>9101</v>
      </c>
      <c r="N155" s="22">
        <v>0</v>
      </c>
      <c r="O155" s="22">
        <v>0</v>
      </c>
      <c r="P155" s="22">
        <v>1190132</v>
      </c>
      <c r="Q155" s="22">
        <v>102599</v>
      </c>
      <c r="R155" s="22">
        <v>0</v>
      </c>
      <c r="S155" s="22">
        <v>0</v>
      </c>
      <c r="T155" s="22">
        <v>0</v>
      </c>
      <c r="U155" s="22">
        <v>596993</v>
      </c>
      <c r="V155" s="22">
        <v>136253</v>
      </c>
      <c r="W155" s="22">
        <v>252624</v>
      </c>
      <c r="X155" s="22">
        <v>0</v>
      </c>
      <c r="Y155" s="22">
        <v>60167</v>
      </c>
      <c r="Z155" s="22">
        <v>0</v>
      </c>
      <c r="AA155" s="22">
        <v>2400</v>
      </c>
      <c r="AB155" s="22">
        <v>40905</v>
      </c>
      <c r="AC155" s="22">
        <v>0</v>
      </c>
      <c r="AD155" s="22">
        <v>78432</v>
      </c>
      <c r="AE155" s="22">
        <v>48245</v>
      </c>
      <c r="AF155" s="22">
        <v>0</v>
      </c>
      <c r="AG155" s="22">
        <v>0</v>
      </c>
      <c r="AH155" s="22">
        <v>0</v>
      </c>
      <c r="AI155" s="22">
        <v>0</v>
      </c>
      <c r="AJ155" s="22">
        <v>338252</v>
      </c>
      <c r="AK155" s="22">
        <v>5000</v>
      </c>
      <c r="AL155" s="22">
        <v>0</v>
      </c>
      <c r="AM155" s="22">
        <v>0</v>
      </c>
      <c r="AN155" s="22">
        <v>0</v>
      </c>
      <c r="AO155" s="22">
        <v>0</v>
      </c>
      <c r="AP155" s="22">
        <v>0</v>
      </c>
      <c r="AQ155" s="22">
        <v>4488627</v>
      </c>
      <c r="AR155" s="22">
        <v>42446</v>
      </c>
      <c r="AS155" s="22">
        <v>594552</v>
      </c>
      <c r="AT155" s="22">
        <v>0</v>
      </c>
      <c r="AU155" s="22">
        <v>0</v>
      </c>
      <c r="AV155" s="22">
        <v>137318</v>
      </c>
      <c r="AW155" s="22">
        <v>0</v>
      </c>
      <c r="AX155" s="22">
        <v>447</v>
      </c>
      <c r="AY155" s="22">
        <v>2381</v>
      </c>
      <c r="AZ155" s="22">
        <v>0</v>
      </c>
      <c r="BA155" s="22">
        <v>149132</v>
      </c>
      <c r="BB155" s="22">
        <v>496116</v>
      </c>
      <c r="BC155" s="22">
        <v>40853</v>
      </c>
      <c r="BD155" s="22">
        <v>0</v>
      </c>
      <c r="BE155" s="22">
        <v>0</v>
      </c>
      <c r="BF155" s="22">
        <v>0</v>
      </c>
      <c r="BG155" s="22">
        <v>854544</v>
      </c>
      <c r="BH155" s="22">
        <v>149643</v>
      </c>
      <c r="BI155" s="22">
        <v>228746</v>
      </c>
      <c r="BJ155" s="22">
        <v>0</v>
      </c>
      <c r="BK155" s="22">
        <v>68136</v>
      </c>
      <c r="BL155" s="22">
        <v>0</v>
      </c>
      <c r="BM155" s="22">
        <v>12504</v>
      </c>
      <c r="BN155" s="22">
        <v>66168</v>
      </c>
      <c r="BO155" s="22">
        <v>0</v>
      </c>
      <c r="BP155" s="22">
        <v>79866</v>
      </c>
      <c r="BQ155" s="22">
        <v>45202</v>
      </c>
      <c r="BR155" s="22">
        <v>0</v>
      </c>
      <c r="BS155" s="22">
        <v>0</v>
      </c>
      <c r="BT155" s="22">
        <v>0</v>
      </c>
      <c r="BU155" s="22">
        <v>0</v>
      </c>
      <c r="BV155" s="22">
        <v>713965</v>
      </c>
      <c r="BW155" s="22">
        <v>33097</v>
      </c>
      <c r="BX155" s="22">
        <v>0</v>
      </c>
      <c r="BY155" s="22">
        <v>0</v>
      </c>
      <c r="BZ155" s="22">
        <v>0</v>
      </c>
      <c r="CA155" s="22">
        <v>0</v>
      </c>
      <c r="CB155" s="22">
        <v>0</v>
      </c>
      <c r="CC155" s="22">
        <v>3715116</v>
      </c>
      <c r="CD155" s="22">
        <v>773511</v>
      </c>
    </row>
    <row r="156" spans="1:82" x14ac:dyDescent="0.35">
      <c r="A156" s="22" t="s">
        <v>114</v>
      </c>
      <c r="B156" s="22" t="s">
        <v>294</v>
      </c>
      <c r="C156" s="22" t="s">
        <v>423</v>
      </c>
      <c r="D156" s="22" t="s">
        <v>424</v>
      </c>
      <c r="E156" s="22">
        <v>12503545</v>
      </c>
      <c r="F156" s="22">
        <v>1382</v>
      </c>
      <c r="G156" s="22">
        <v>588645</v>
      </c>
      <c r="H156" s="22">
        <v>0</v>
      </c>
      <c r="I156" s="22">
        <v>471495</v>
      </c>
      <c r="J156" s="22">
        <v>515430</v>
      </c>
      <c r="K156" s="22">
        <v>78430</v>
      </c>
      <c r="L156" s="22">
        <v>0</v>
      </c>
      <c r="M156" s="22">
        <v>202164</v>
      </c>
      <c r="N156" s="22">
        <v>0</v>
      </c>
      <c r="O156" s="22">
        <v>0</v>
      </c>
      <c r="P156" s="22">
        <v>1652732</v>
      </c>
      <c r="Q156" s="22">
        <v>499140</v>
      </c>
      <c r="R156" s="22">
        <v>0</v>
      </c>
      <c r="S156" s="22">
        <v>0</v>
      </c>
      <c r="T156" s="22">
        <v>0</v>
      </c>
      <c r="U156" s="22">
        <v>2886189</v>
      </c>
      <c r="V156" s="22">
        <v>1531624</v>
      </c>
      <c r="W156" s="22">
        <v>1367518</v>
      </c>
      <c r="X156" s="22">
        <v>0</v>
      </c>
      <c r="Y156" s="22">
        <v>591736</v>
      </c>
      <c r="Z156" s="22">
        <v>0</v>
      </c>
      <c r="AA156" s="22">
        <v>15290</v>
      </c>
      <c r="AB156" s="22">
        <v>32173</v>
      </c>
      <c r="AC156" s="22">
        <v>0</v>
      </c>
      <c r="AD156" s="22">
        <v>0</v>
      </c>
      <c r="AE156" s="22">
        <v>100</v>
      </c>
      <c r="AF156" s="22">
        <v>0</v>
      </c>
      <c r="AG156" s="22">
        <v>0</v>
      </c>
      <c r="AH156" s="22">
        <v>12391</v>
      </c>
      <c r="AI156" s="22">
        <v>0</v>
      </c>
      <c r="AJ156" s="22">
        <v>1851347</v>
      </c>
      <c r="AK156" s="22">
        <v>336458</v>
      </c>
      <c r="AL156" s="22">
        <v>0</v>
      </c>
      <c r="AM156" s="22">
        <v>116756</v>
      </c>
      <c r="AN156" s="22">
        <v>0</v>
      </c>
      <c r="AO156" s="22">
        <v>0</v>
      </c>
      <c r="AP156" s="22">
        <v>0</v>
      </c>
      <c r="AQ156" s="22">
        <v>25254545</v>
      </c>
      <c r="AR156" s="22">
        <v>218305</v>
      </c>
      <c r="AS156" s="22">
        <v>2226241</v>
      </c>
      <c r="AT156" s="22">
        <v>0</v>
      </c>
      <c r="AU156" s="22">
        <v>1683685</v>
      </c>
      <c r="AV156" s="22">
        <v>1310461</v>
      </c>
      <c r="AW156" s="22">
        <v>35697</v>
      </c>
      <c r="AX156" s="22">
        <v>0</v>
      </c>
      <c r="AY156" s="22">
        <v>267610</v>
      </c>
      <c r="AZ156" s="22">
        <v>1675</v>
      </c>
      <c r="BA156" s="22">
        <v>265952</v>
      </c>
      <c r="BB156" s="22">
        <v>7463098</v>
      </c>
      <c r="BC156" s="22">
        <v>1114884</v>
      </c>
      <c r="BD156" s="22">
        <v>0</v>
      </c>
      <c r="BE156" s="22">
        <v>0</v>
      </c>
      <c r="BF156" s="22">
        <v>0</v>
      </c>
      <c r="BG156" s="22">
        <v>3179797</v>
      </c>
      <c r="BH156" s="22">
        <v>1137754</v>
      </c>
      <c r="BI156" s="22">
        <v>1986765</v>
      </c>
      <c r="BJ156" s="22">
        <v>0</v>
      </c>
      <c r="BK156" s="22">
        <v>865921</v>
      </c>
      <c r="BL156" s="22">
        <v>0</v>
      </c>
      <c r="BM156" s="22">
        <v>1410</v>
      </c>
      <c r="BN156" s="22">
        <v>32243</v>
      </c>
      <c r="BO156" s="22">
        <v>273242</v>
      </c>
      <c r="BP156" s="22">
        <v>33913</v>
      </c>
      <c r="BQ156" s="22">
        <v>28855</v>
      </c>
      <c r="BR156" s="22">
        <v>0</v>
      </c>
      <c r="BS156" s="22">
        <v>0</v>
      </c>
      <c r="BT156" s="22">
        <v>0</v>
      </c>
      <c r="BU156" s="22">
        <v>0</v>
      </c>
      <c r="BV156" s="22">
        <v>2982578</v>
      </c>
      <c r="BW156" s="22">
        <v>823665</v>
      </c>
      <c r="BX156" s="22">
        <v>0</v>
      </c>
      <c r="BY156" s="22">
        <v>1314430</v>
      </c>
      <c r="BZ156" s="22">
        <v>0</v>
      </c>
      <c r="CA156" s="22">
        <v>0</v>
      </c>
      <c r="CB156" s="22">
        <v>0</v>
      </c>
      <c r="CC156" s="22">
        <v>27248181</v>
      </c>
      <c r="CD156" s="22">
        <v>-1993636</v>
      </c>
    </row>
    <row r="157" spans="1:82" x14ac:dyDescent="0.35">
      <c r="A157" s="22" t="s">
        <v>114</v>
      </c>
      <c r="B157" s="22" t="s">
        <v>294</v>
      </c>
      <c r="C157" s="22" t="s">
        <v>425</v>
      </c>
      <c r="D157" s="22" t="s">
        <v>426</v>
      </c>
      <c r="E157" s="22">
        <v>4770118</v>
      </c>
      <c r="F157" s="22">
        <v>0</v>
      </c>
      <c r="G157" s="22">
        <v>0</v>
      </c>
      <c r="H157" s="22">
        <v>0</v>
      </c>
      <c r="I157" s="22">
        <v>0</v>
      </c>
      <c r="J157" s="22">
        <v>44069</v>
      </c>
      <c r="K157" s="22">
        <v>0</v>
      </c>
      <c r="L157" s="22">
        <v>0</v>
      </c>
      <c r="M157" s="22">
        <v>80675</v>
      </c>
      <c r="N157" s="22">
        <v>0</v>
      </c>
      <c r="O157" s="22">
        <v>0</v>
      </c>
      <c r="P157" s="22">
        <v>1585169</v>
      </c>
      <c r="Q157" s="22">
        <v>0</v>
      </c>
      <c r="R157" s="22">
        <v>0</v>
      </c>
      <c r="S157" s="22">
        <v>0</v>
      </c>
      <c r="T157" s="22">
        <v>0</v>
      </c>
      <c r="U157" s="22">
        <v>858890</v>
      </c>
      <c r="V157" s="22">
        <v>1068489</v>
      </c>
      <c r="W157" s="22">
        <v>345003</v>
      </c>
      <c r="X157" s="22">
        <v>0</v>
      </c>
      <c r="Y157" s="22">
        <v>177851</v>
      </c>
      <c r="Z157" s="22">
        <v>0</v>
      </c>
      <c r="AA157" s="22">
        <v>0</v>
      </c>
      <c r="AB157" s="22">
        <v>0</v>
      </c>
      <c r="AC157" s="22">
        <v>100720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v>0</v>
      </c>
      <c r="AJ157" s="22">
        <v>1337025</v>
      </c>
      <c r="AK157" s="22">
        <v>0</v>
      </c>
      <c r="AL157" s="22">
        <v>0</v>
      </c>
      <c r="AM157" s="22">
        <v>0</v>
      </c>
      <c r="AN157" s="22">
        <v>0</v>
      </c>
      <c r="AO157" s="22">
        <v>0</v>
      </c>
      <c r="AP157" s="22">
        <v>0</v>
      </c>
      <c r="AQ157" s="22">
        <v>10368009</v>
      </c>
      <c r="AR157" s="22">
        <v>360488</v>
      </c>
      <c r="AS157" s="22">
        <v>773011</v>
      </c>
      <c r="AT157" s="22">
        <v>0</v>
      </c>
      <c r="AU157" s="22">
        <v>0</v>
      </c>
      <c r="AV157" s="22">
        <v>445144</v>
      </c>
      <c r="AW157" s="22">
        <v>1517</v>
      </c>
      <c r="AX157" s="22">
        <v>0</v>
      </c>
      <c r="AY157" s="22">
        <v>241379</v>
      </c>
      <c r="AZ157" s="22">
        <v>0</v>
      </c>
      <c r="BA157" s="22">
        <v>0</v>
      </c>
      <c r="BB157" s="22">
        <v>1485963</v>
      </c>
      <c r="BC157" s="22">
        <v>0</v>
      </c>
      <c r="BD157" s="22">
        <v>0</v>
      </c>
      <c r="BE157" s="22">
        <v>116072</v>
      </c>
      <c r="BF157" s="22">
        <v>0</v>
      </c>
      <c r="BG157" s="22">
        <v>550313</v>
      </c>
      <c r="BH157" s="22">
        <v>1118904</v>
      </c>
      <c r="BI157" s="22">
        <v>276791</v>
      </c>
      <c r="BJ157" s="22">
        <v>0</v>
      </c>
      <c r="BK157" s="22">
        <v>656775</v>
      </c>
      <c r="BL157" s="22">
        <v>0</v>
      </c>
      <c r="BM157" s="22">
        <v>0</v>
      </c>
      <c r="BN157" s="22">
        <v>0</v>
      </c>
      <c r="BO157" s="22">
        <v>352867</v>
      </c>
      <c r="BP157" s="22">
        <v>0</v>
      </c>
      <c r="BQ157" s="22">
        <v>0</v>
      </c>
      <c r="BR157" s="22">
        <v>0</v>
      </c>
      <c r="BS157" s="22">
        <v>0</v>
      </c>
      <c r="BT157" s="22">
        <v>0</v>
      </c>
      <c r="BU157" s="22">
        <v>0</v>
      </c>
      <c r="BV157" s="22">
        <v>2433900</v>
      </c>
      <c r="BW157" s="22">
        <v>41281</v>
      </c>
      <c r="BX157" s="22">
        <v>0</v>
      </c>
      <c r="BY157" s="22">
        <v>0</v>
      </c>
      <c r="BZ157" s="22">
        <v>0</v>
      </c>
      <c r="CA157" s="22">
        <v>0</v>
      </c>
      <c r="CB157" s="22">
        <v>0</v>
      </c>
      <c r="CC157" s="22">
        <v>8854405</v>
      </c>
      <c r="CD157" s="22">
        <v>1513604</v>
      </c>
    </row>
    <row r="158" spans="1:82" x14ac:dyDescent="0.35">
      <c r="A158" s="22" t="s">
        <v>114</v>
      </c>
      <c r="B158" s="22" t="s">
        <v>294</v>
      </c>
      <c r="C158" s="22" t="s">
        <v>427</v>
      </c>
      <c r="D158" s="22" t="s">
        <v>428</v>
      </c>
      <c r="E158" s="22">
        <v>1381030</v>
      </c>
      <c r="F158" s="22">
        <v>0</v>
      </c>
      <c r="G158" s="22">
        <v>527307</v>
      </c>
      <c r="H158" s="22">
        <v>0</v>
      </c>
      <c r="I158" s="22">
        <v>0</v>
      </c>
      <c r="J158" s="22">
        <v>285038</v>
      </c>
      <c r="K158" s="22">
        <v>0</v>
      </c>
      <c r="L158" s="22">
        <v>469459</v>
      </c>
      <c r="M158" s="22">
        <v>516</v>
      </c>
      <c r="N158" s="22">
        <v>0</v>
      </c>
      <c r="O158" s="22">
        <v>59851</v>
      </c>
      <c r="P158" s="22">
        <v>125240</v>
      </c>
      <c r="Q158" s="22">
        <v>0</v>
      </c>
      <c r="R158" s="22">
        <v>0</v>
      </c>
      <c r="S158" s="22">
        <v>0</v>
      </c>
      <c r="T158" s="22">
        <v>0</v>
      </c>
      <c r="U158" s="22">
        <v>658148</v>
      </c>
      <c r="V158" s="22">
        <v>251604</v>
      </c>
      <c r="W158" s="22">
        <v>198567</v>
      </c>
      <c r="X158" s="22">
        <v>0</v>
      </c>
      <c r="Y158" s="22">
        <v>0</v>
      </c>
      <c r="Z158" s="22">
        <v>0</v>
      </c>
      <c r="AA158" s="22">
        <v>0</v>
      </c>
      <c r="AB158" s="22">
        <v>0</v>
      </c>
      <c r="AC158" s="22">
        <v>9585</v>
      </c>
      <c r="AD158" s="22">
        <v>45399</v>
      </c>
      <c r="AE158" s="22">
        <v>2328</v>
      </c>
      <c r="AF158" s="22">
        <v>0</v>
      </c>
      <c r="AG158" s="22">
        <v>0</v>
      </c>
      <c r="AH158" s="22">
        <v>0</v>
      </c>
      <c r="AI158" s="22">
        <v>0</v>
      </c>
      <c r="AJ158" s="22">
        <v>227725</v>
      </c>
      <c r="AK158" s="22">
        <v>97913</v>
      </c>
      <c r="AL158" s="22">
        <v>0</v>
      </c>
      <c r="AM158" s="22">
        <v>0</v>
      </c>
      <c r="AN158" s="22">
        <v>0</v>
      </c>
      <c r="AO158" s="22">
        <v>0</v>
      </c>
      <c r="AP158" s="22">
        <v>0</v>
      </c>
      <c r="AQ158" s="22">
        <v>4339710</v>
      </c>
      <c r="AR158" s="22">
        <v>54236</v>
      </c>
      <c r="AS158" s="22">
        <v>434192</v>
      </c>
      <c r="AT158" s="22">
        <v>0</v>
      </c>
      <c r="AU158" s="22">
        <v>0</v>
      </c>
      <c r="AV158" s="22">
        <v>198820</v>
      </c>
      <c r="AW158" s="22">
        <v>50395</v>
      </c>
      <c r="AX158" s="22">
        <v>428964</v>
      </c>
      <c r="AY158" s="22">
        <v>39300</v>
      </c>
      <c r="AZ158" s="22">
        <v>0</v>
      </c>
      <c r="BA158" s="22">
        <v>406496</v>
      </c>
      <c r="BB158" s="22">
        <v>659691</v>
      </c>
      <c r="BC158" s="22">
        <v>0</v>
      </c>
      <c r="BD158" s="22">
        <v>0</v>
      </c>
      <c r="BE158" s="22">
        <v>0</v>
      </c>
      <c r="BF158" s="22">
        <v>0</v>
      </c>
      <c r="BG158" s="22">
        <v>736523</v>
      </c>
      <c r="BH158" s="22">
        <v>243860</v>
      </c>
      <c r="BI158" s="22">
        <v>201841</v>
      </c>
      <c r="BJ158" s="22">
        <v>0</v>
      </c>
      <c r="BK158" s="22">
        <v>13774</v>
      </c>
      <c r="BL158" s="22">
        <v>0</v>
      </c>
      <c r="BM158" s="22">
        <v>0</v>
      </c>
      <c r="BN158" s="22">
        <v>0</v>
      </c>
      <c r="BO158" s="22">
        <v>99716</v>
      </c>
      <c r="BP158" s="22">
        <v>0</v>
      </c>
      <c r="BQ158" s="22">
        <v>1976</v>
      </c>
      <c r="BR158" s="22">
        <v>0</v>
      </c>
      <c r="BS158" s="22">
        <v>0</v>
      </c>
      <c r="BT158" s="22">
        <v>0</v>
      </c>
      <c r="BU158" s="22">
        <v>0</v>
      </c>
      <c r="BV158" s="22">
        <v>878346</v>
      </c>
      <c r="BW158" s="22">
        <v>217243</v>
      </c>
      <c r="BX158" s="22">
        <v>0</v>
      </c>
      <c r="BY158" s="22">
        <v>0</v>
      </c>
      <c r="BZ158" s="22">
        <v>0</v>
      </c>
      <c r="CA158" s="22">
        <v>0</v>
      </c>
      <c r="CB158" s="22">
        <v>0</v>
      </c>
      <c r="CC158" s="22">
        <v>4665373</v>
      </c>
      <c r="CD158" s="22">
        <v>-325663</v>
      </c>
    </row>
    <row r="159" spans="1:82" x14ac:dyDescent="0.35">
      <c r="A159" s="22" t="s">
        <v>114</v>
      </c>
      <c r="B159" s="22" t="s">
        <v>294</v>
      </c>
      <c r="C159" s="22" t="s">
        <v>429</v>
      </c>
      <c r="D159" s="22" t="s">
        <v>430</v>
      </c>
      <c r="E159" s="22">
        <v>5452977</v>
      </c>
      <c r="F159" s="22">
        <v>4476</v>
      </c>
      <c r="G159" s="22">
        <v>98293</v>
      </c>
      <c r="H159" s="22">
        <v>0</v>
      </c>
      <c r="I159" s="22">
        <v>343330</v>
      </c>
      <c r="J159" s="22">
        <v>0</v>
      </c>
      <c r="K159" s="22">
        <v>0</v>
      </c>
      <c r="L159" s="22">
        <v>0</v>
      </c>
      <c r="M159" s="22">
        <v>15395</v>
      </c>
      <c r="N159" s="22">
        <v>0</v>
      </c>
      <c r="O159" s="22">
        <v>4490</v>
      </c>
      <c r="P159" s="22">
        <v>244666</v>
      </c>
      <c r="Q159" s="22">
        <v>0</v>
      </c>
      <c r="R159" s="22">
        <v>0</v>
      </c>
      <c r="S159" s="22">
        <v>0</v>
      </c>
      <c r="T159" s="22">
        <v>0</v>
      </c>
      <c r="U159" s="22">
        <v>0</v>
      </c>
      <c r="V159" s="22">
        <v>416112</v>
      </c>
      <c r="W159" s="22">
        <v>942740</v>
      </c>
      <c r="X159" s="22">
        <v>421367</v>
      </c>
      <c r="Y159" s="22">
        <v>179809</v>
      </c>
      <c r="Z159" s="22">
        <v>0</v>
      </c>
      <c r="AA159" s="22">
        <v>71448</v>
      </c>
      <c r="AB159" s="22">
        <v>0</v>
      </c>
      <c r="AC159" s="22">
        <v>50450</v>
      </c>
      <c r="AD159" s="22">
        <v>35729</v>
      </c>
      <c r="AE159" s="22">
        <v>0</v>
      </c>
      <c r="AF159" s="22">
        <v>0</v>
      </c>
      <c r="AG159" s="22">
        <v>0</v>
      </c>
      <c r="AH159" s="22">
        <v>252044</v>
      </c>
      <c r="AI159" s="22">
        <v>217471</v>
      </c>
      <c r="AJ159" s="22">
        <v>19197</v>
      </c>
      <c r="AK159" s="22">
        <v>599851</v>
      </c>
      <c r="AL159" s="22">
        <v>0</v>
      </c>
      <c r="AM159" s="22">
        <v>1691404</v>
      </c>
      <c r="AN159" s="22">
        <v>0</v>
      </c>
      <c r="AO159" s="22">
        <v>0</v>
      </c>
      <c r="AP159" s="22">
        <v>0</v>
      </c>
      <c r="AQ159" s="22">
        <v>11061249</v>
      </c>
      <c r="AR159" s="22">
        <v>275044</v>
      </c>
      <c r="AS159" s="22">
        <v>871265</v>
      </c>
      <c r="AT159" s="22">
        <v>0</v>
      </c>
      <c r="AU159" s="22">
        <v>837424</v>
      </c>
      <c r="AV159" s="22">
        <v>0</v>
      </c>
      <c r="AW159" s="22">
        <v>0</v>
      </c>
      <c r="AX159" s="22">
        <v>0</v>
      </c>
      <c r="AY159" s="22">
        <v>0</v>
      </c>
      <c r="AZ159" s="22">
        <v>0</v>
      </c>
      <c r="BA159" s="22">
        <v>0</v>
      </c>
      <c r="BB159" s="22">
        <v>1261257</v>
      </c>
      <c r="BC159" s="22">
        <v>0</v>
      </c>
      <c r="BD159" s="22">
        <v>0</v>
      </c>
      <c r="BE159" s="22">
        <v>0</v>
      </c>
      <c r="BF159" s="22">
        <v>0</v>
      </c>
      <c r="BG159" s="22">
        <v>1190188</v>
      </c>
      <c r="BH159" s="22">
        <v>775209</v>
      </c>
      <c r="BI159" s="22">
        <v>459550</v>
      </c>
      <c r="BJ159" s="22">
        <v>0</v>
      </c>
      <c r="BK159" s="22">
        <v>309053</v>
      </c>
      <c r="BL159" s="22">
        <v>0</v>
      </c>
      <c r="BM159" s="22">
        <v>0</v>
      </c>
      <c r="BN159" s="22">
        <v>0</v>
      </c>
      <c r="BO159" s="22">
        <v>581546</v>
      </c>
      <c r="BP159" s="22">
        <v>0</v>
      </c>
      <c r="BQ159" s="22">
        <v>0</v>
      </c>
      <c r="BR159" s="22">
        <v>0</v>
      </c>
      <c r="BS159" s="22">
        <v>0</v>
      </c>
      <c r="BT159" s="22">
        <v>0</v>
      </c>
      <c r="BU159" s="22">
        <v>3201924</v>
      </c>
      <c r="BV159" s="22">
        <v>0</v>
      </c>
      <c r="BW159" s="22">
        <v>0</v>
      </c>
      <c r="BX159" s="22">
        <v>0</v>
      </c>
      <c r="BY159" s="22">
        <v>0</v>
      </c>
      <c r="BZ159" s="22">
        <v>0</v>
      </c>
      <c r="CA159" s="22">
        <v>0</v>
      </c>
      <c r="CB159" s="22">
        <v>44896</v>
      </c>
      <c r="CC159" s="22">
        <v>9807356</v>
      </c>
      <c r="CD159" s="22">
        <v>1253893</v>
      </c>
    </row>
    <row r="160" spans="1:82" x14ac:dyDescent="0.35">
      <c r="A160" s="22" t="s">
        <v>114</v>
      </c>
      <c r="B160" s="22" t="s">
        <v>294</v>
      </c>
      <c r="C160" s="22" t="s">
        <v>431</v>
      </c>
      <c r="D160" s="22" t="s">
        <v>432</v>
      </c>
      <c r="E160" s="22">
        <v>0</v>
      </c>
      <c r="F160" s="22">
        <v>7855854</v>
      </c>
      <c r="G160" s="22">
        <v>612155</v>
      </c>
      <c r="H160" s="22">
        <v>0</v>
      </c>
      <c r="I160" s="22">
        <v>507792</v>
      </c>
      <c r="J160" s="22">
        <v>0</v>
      </c>
      <c r="K160" s="22">
        <v>0</v>
      </c>
      <c r="L160" s="22">
        <v>0</v>
      </c>
      <c r="M160" s="22">
        <v>13705</v>
      </c>
      <c r="N160" s="22">
        <v>0</v>
      </c>
      <c r="O160" s="22">
        <v>747144</v>
      </c>
      <c r="P160" s="22">
        <v>157249</v>
      </c>
      <c r="Q160" s="22">
        <v>34769</v>
      </c>
      <c r="R160" s="22">
        <v>0</v>
      </c>
      <c r="S160" s="22">
        <v>49500</v>
      </c>
      <c r="T160" s="22">
        <v>0</v>
      </c>
      <c r="U160" s="22">
        <v>3004712</v>
      </c>
      <c r="V160" s="22">
        <v>1234695</v>
      </c>
      <c r="W160" s="22">
        <v>1014986</v>
      </c>
      <c r="X160" s="22">
        <v>0</v>
      </c>
      <c r="Y160" s="22">
        <v>320870</v>
      </c>
      <c r="Z160" s="22">
        <v>0</v>
      </c>
      <c r="AA160" s="22">
        <v>26338</v>
      </c>
      <c r="AB160" s="22">
        <v>0</v>
      </c>
      <c r="AC160" s="22">
        <v>318931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1729965</v>
      </c>
      <c r="AJ160" s="22">
        <v>0</v>
      </c>
      <c r="AK160" s="22">
        <v>4764</v>
      </c>
      <c r="AL160" s="22">
        <v>0</v>
      </c>
      <c r="AM160" s="22">
        <v>0</v>
      </c>
      <c r="AN160" s="22">
        <v>0</v>
      </c>
      <c r="AO160" s="22">
        <v>3686980</v>
      </c>
      <c r="AP160" s="22">
        <v>0</v>
      </c>
      <c r="AQ160" s="22">
        <v>21320409</v>
      </c>
      <c r="AR160" s="22">
        <v>517687</v>
      </c>
      <c r="AS160" s="22">
        <v>3742234</v>
      </c>
      <c r="AT160" s="22">
        <v>0</v>
      </c>
      <c r="AU160" s="22">
        <v>1846760</v>
      </c>
      <c r="AV160" s="22">
        <v>226568</v>
      </c>
      <c r="AW160" s="22">
        <v>0</v>
      </c>
      <c r="AX160" s="22">
        <v>0</v>
      </c>
      <c r="AY160" s="22">
        <v>86896</v>
      </c>
      <c r="AZ160" s="22">
        <v>0</v>
      </c>
      <c r="BA160" s="22">
        <v>157052</v>
      </c>
      <c r="BB160" s="22">
        <v>3278887</v>
      </c>
      <c r="BC160" s="22">
        <v>119656</v>
      </c>
      <c r="BD160" s="22">
        <v>0</v>
      </c>
      <c r="BE160" s="22">
        <v>111031</v>
      </c>
      <c r="BF160" s="22">
        <v>0</v>
      </c>
      <c r="BG160" s="22">
        <v>2315186</v>
      </c>
      <c r="BH160" s="22">
        <v>801295</v>
      </c>
      <c r="BI160" s="22">
        <v>933925</v>
      </c>
      <c r="BJ160" s="22">
        <v>0</v>
      </c>
      <c r="BK160" s="22">
        <v>360979</v>
      </c>
      <c r="BL160" s="22">
        <v>0</v>
      </c>
      <c r="BM160" s="22">
        <v>21062</v>
      </c>
      <c r="BN160" s="22">
        <v>34425</v>
      </c>
      <c r="BO160" s="22">
        <v>403628</v>
      </c>
      <c r="BP160" s="22">
        <v>0</v>
      </c>
      <c r="BQ160" s="22">
        <v>0</v>
      </c>
      <c r="BR160" s="22">
        <v>201</v>
      </c>
      <c r="BS160" s="22">
        <v>0</v>
      </c>
      <c r="BT160" s="22">
        <v>0</v>
      </c>
      <c r="BU160" s="22">
        <v>1950955</v>
      </c>
      <c r="BV160" s="22">
        <v>0</v>
      </c>
      <c r="BW160" s="22">
        <v>285638</v>
      </c>
      <c r="BX160" s="22">
        <v>0</v>
      </c>
      <c r="BY160" s="22">
        <v>0</v>
      </c>
      <c r="BZ160" s="22">
        <v>0</v>
      </c>
      <c r="CA160" s="22">
        <v>2947816</v>
      </c>
      <c r="CB160" s="22">
        <v>0</v>
      </c>
      <c r="CC160" s="22">
        <v>20141881</v>
      </c>
      <c r="CD160" s="22">
        <v>1178528</v>
      </c>
    </row>
    <row r="161" spans="1:82" x14ac:dyDescent="0.35">
      <c r="A161" s="22" t="s">
        <v>114</v>
      </c>
      <c r="B161" s="22" t="s">
        <v>294</v>
      </c>
      <c r="C161" s="22" t="s">
        <v>433</v>
      </c>
      <c r="D161" s="22" t="s">
        <v>434</v>
      </c>
      <c r="E161" s="22">
        <v>3143823</v>
      </c>
      <c r="F161" s="22">
        <v>0</v>
      </c>
      <c r="G161" s="22">
        <v>373267</v>
      </c>
      <c r="H161" s="22">
        <v>3528</v>
      </c>
      <c r="I161" s="22">
        <v>3064</v>
      </c>
      <c r="J161" s="22">
        <v>127346</v>
      </c>
      <c r="K161" s="22">
        <v>0</v>
      </c>
      <c r="L161" s="22">
        <v>0</v>
      </c>
      <c r="M161" s="22">
        <v>5561</v>
      </c>
      <c r="N161" s="22">
        <v>0</v>
      </c>
      <c r="O161" s="22">
        <v>0</v>
      </c>
      <c r="P161" s="22">
        <v>626816</v>
      </c>
      <c r="Q161" s="22">
        <v>0</v>
      </c>
      <c r="R161" s="22">
        <v>0</v>
      </c>
      <c r="S161" s="22">
        <v>0</v>
      </c>
      <c r="T161" s="22">
        <v>0</v>
      </c>
      <c r="U161" s="22">
        <v>452599</v>
      </c>
      <c r="V161" s="22">
        <v>244111</v>
      </c>
      <c r="W161" s="22">
        <v>147271</v>
      </c>
      <c r="X161" s="22">
        <v>0</v>
      </c>
      <c r="Y161" s="22">
        <v>169088</v>
      </c>
      <c r="Z161" s="22">
        <v>0</v>
      </c>
      <c r="AA161" s="22">
        <v>20885</v>
      </c>
      <c r="AB161" s="22">
        <v>6032</v>
      </c>
      <c r="AC161" s="22">
        <v>96962</v>
      </c>
      <c r="AD161" s="22">
        <v>7903</v>
      </c>
      <c r="AE161" s="22">
        <v>51456</v>
      </c>
      <c r="AF161" s="22">
        <v>0</v>
      </c>
      <c r="AG161" s="22">
        <v>0</v>
      </c>
      <c r="AH161" s="22">
        <v>0</v>
      </c>
      <c r="AI161" s="22">
        <v>34309</v>
      </c>
      <c r="AJ161" s="22">
        <v>474188</v>
      </c>
      <c r="AK161" s="22">
        <v>34239</v>
      </c>
      <c r="AL161" s="22">
        <v>0</v>
      </c>
      <c r="AM161" s="22">
        <v>0</v>
      </c>
      <c r="AN161" s="22">
        <v>0</v>
      </c>
      <c r="AO161" s="22">
        <v>0</v>
      </c>
      <c r="AP161" s="22">
        <v>0</v>
      </c>
      <c r="AQ161" s="22">
        <v>6022448</v>
      </c>
      <c r="AR161" s="22">
        <v>80632</v>
      </c>
      <c r="AS161" s="22">
        <v>560576</v>
      </c>
      <c r="AT161" s="22">
        <v>68531</v>
      </c>
      <c r="AU161" s="22">
        <v>48923</v>
      </c>
      <c r="AV161" s="22">
        <v>245764</v>
      </c>
      <c r="AW161" s="22">
        <v>545</v>
      </c>
      <c r="AX161" s="22">
        <v>0</v>
      </c>
      <c r="AY161" s="22">
        <v>46033</v>
      </c>
      <c r="AZ161" s="22">
        <v>12787</v>
      </c>
      <c r="BA161" s="22">
        <v>0</v>
      </c>
      <c r="BB161" s="22">
        <v>1311295</v>
      </c>
      <c r="BC161" s="22">
        <v>48457</v>
      </c>
      <c r="BD161" s="22">
        <v>0</v>
      </c>
      <c r="BE161" s="22">
        <v>56779</v>
      </c>
      <c r="BF161" s="22">
        <v>0</v>
      </c>
      <c r="BG161" s="22">
        <v>529365</v>
      </c>
      <c r="BH161" s="22">
        <v>183200</v>
      </c>
      <c r="BI161" s="22">
        <v>212656</v>
      </c>
      <c r="BJ161" s="22">
        <v>0</v>
      </c>
      <c r="BK161" s="22">
        <v>186024</v>
      </c>
      <c r="BL161" s="22">
        <v>0</v>
      </c>
      <c r="BM161" s="22">
        <v>35228</v>
      </c>
      <c r="BN161" s="22">
        <v>19556</v>
      </c>
      <c r="BO161" s="22">
        <v>31495</v>
      </c>
      <c r="BP161" s="22">
        <v>112615</v>
      </c>
      <c r="BQ161" s="22">
        <v>0</v>
      </c>
      <c r="BR161" s="22">
        <v>0</v>
      </c>
      <c r="BS161" s="22">
        <v>0</v>
      </c>
      <c r="BT161" s="22">
        <v>0</v>
      </c>
      <c r="BU161" s="22">
        <v>431751</v>
      </c>
      <c r="BV161" s="22">
        <v>843150</v>
      </c>
      <c r="BW161" s="22">
        <v>129225</v>
      </c>
      <c r="BX161" s="22">
        <v>0</v>
      </c>
      <c r="BY161" s="22">
        <v>0</v>
      </c>
      <c r="BZ161" s="22">
        <v>0</v>
      </c>
      <c r="CA161" s="22">
        <v>0</v>
      </c>
      <c r="CB161" s="22">
        <v>0</v>
      </c>
      <c r="CC161" s="22">
        <v>5194587</v>
      </c>
      <c r="CD161" s="22">
        <v>827861</v>
      </c>
    </row>
    <row r="162" spans="1:82" x14ac:dyDescent="0.35">
      <c r="A162" s="22" t="s">
        <v>114</v>
      </c>
      <c r="B162" s="22" t="s">
        <v>294</v>
      </c>
      <c r="C162" s="22" t="s">
        <v>435</v>
      </c>
      <c r="D162" s="22" t="s">
        <v>436</v>
      </c>
      <c r="E162" s="22">
        <v>2329390</v>
      </c>
      <c r="F162" s="22">
        <v>0</v>
      </c>
      <c r="G162" s="22">
        <v>5014</v>
      </c>
      <c r="H162" s="22">
        <v>0</v>
      </c>
      <c r="I162" s="22">
        <v>0</v>
      </c>
      <c r="J162" s="22">
        <v>338805</v>
      </c>
      <c r="K162" s="22">
        <v>0</v>
      </c>
      <c r="L162" s="22">
        <v>0</v>
      </c>
      <c r="M162" s="22">
        <v>1197</v>
      </c>
      <c r="N162" s="22">
        <v>0</v>
      </c>
      <c r="O162" s="22">
        <v>200</v>
      </c>
      <c r="P162" s="22">
        <v>0</v>
      </c>
      <c r="Q162" s="22">
        <v>43455</v>
      </c>
      <c r="R162" s="22">
        <v>0</v>
      </c>
      <c r="S162" s="22">
        <v>0</v>
      </c>
      <c r="T162" s="22">
        <v>0</v>
      </c>
      <c r="U162" s="22">
        <v>2265845</v>
      </c>
      <c r="V162" s="22">
        <v>118963</v>
      </c>
      <c r="W162" s="22">
        <v>95642</v>
      </c>
      <c r="X162" s="22">
        <v>0</v>
      </c>
      <c r="Y162" s="22">
        <v>51447</v>
      </c>
      <c r="Z162" s="22">
        <v>0</v>
      </c>
      <c r="AA162" s="22">
        <v>0</v>
      </c>
      <c r="AB162" s="22">
        <v>0</v>
      </c>
      <c r="AC162" s="22">
        <v>30618</v>
      </c>
      <c r="AD162" s="22">
        <v>0</v>
      </c>
      <c r="AE162" s="22">
        <v>0</v>
      </c>
      <c r="AF162" s="22">
        <v>0</v>
      </c>
      <c r="AG162" s="22">
        <v>70553</v>
      </c>
      <c r="AH162" s="22">
        <v>0</v>
      </c>
      <c r="AI162" s="22">
        <v>0</v>
      </c>
      <c r="AJ162" s="22">
        <v>51742</v>
      </c>
      <c r="AK162" s="22">
        <v>0</v>
      </c>
      <c r="AL162" s="22">
        <v>0</v>
      </c>
      <c r="AM162" s="22">
        <v>0</v>
      </c>
      <c r="AN162" s="22">
        <v>494598</v>
      </c>
      <c r="AO162" s="22">
        <v>108257</v>
      </c>
      <c r="AP162" s="22">
        <v>0</v>
      </c>
      <c r="AQ162" s="22">
        <v>6005726</v>
      </c>
      <c r="AR162" s="22">
        <v>119987</v>
      </c>
      <c r="AS162" s="22">
        <v>509034</v>
      </c>
      <c r="AT162" s="22">
        <v>0</v>
      </c>
      <c r="AU162" s="22">
        <v>0</v>
      </c>
      <c r="AV162" s="22">
        <v>430453</v>
      </c>
      <c r="AW162" s="22">
        <v>0</v>
      </c>
      <c r="AX162" s="22">
        <v>0</v>
      </c>
      <c r="AY162" s="22">
        <v>7060</v>
      </c>
      <c r="AZ162" s="22">
        <v>0</v>
      </c>
      <c r="BA162" s="22">
        <v>320510</v>
      </c>
      <c r="BB162" s="22">
        <v>338216</v>
      </c>
      <c r="BC162" s="22">
        <v>646484</v>
      </c>
      <c r="BD162" s="22">
        <v>0</v>
      </c>
      <c r="BE162" s="22">
        <v>0</v>
      </c>
      <c r="BF162" s="22">
        <v>0</v>
      </c>
      <c r="BG162" s="22">
        <v>1088032</v>
      </c>
      <c r="BH162" s="22">
        <v>84857</v>
      </c>
      <c r="BI162" s="22">
        <v>138407</v>
      </c>
      <c r="BJ162" s="22">
        <v>0</v>
      </c>
      <c r="BK162" s="22">
        <v>73889</v>
      </c>
      <c r="BL162" s="22">
        <v>58020</v>
      </c>
      <c r="BM162" s="22">
        <v>0</v>
      </c>
      <c r="BN162" s="22">
        <v>0</v>
      </c>
      <c r="BO162" s="22">
        <v>0</v>
      </c>
      <c r="BP162" s="22">
        <v>0</v>
      </c>
      <c r="BQ162" s="22">
        <v>24250</v>
      </c>
      <c r="BR162" s="22">
        <v>0</v>
      </c>
      <c r="BS162" s="22">
        <v>114150</v>
      </c>
      <c r="BT162" s="22">
        <v>0</v>
      </c>
      <c r="BU162" s="22">
        <v>0</v>
      </c>
      <c r="BV162" s="22">
        <v>630503</v>
      </c>
      <c r="BW162" s="22">
        <v>0</v>
      </c>
      <c r="BX162" s="22">
        <v>0</v>
      </c>
      <c r="BY162" s="22">
        <v>0</v>
      </c>
      <c r="BZ162" s="22">
        <v>541173</v>
      </c>
      <c r="CA162" s="22">
        <v>254585</v>
      </c>
      <c r="CB162" s="22">
        <v>0</v>
      </c>
      <c r="CC162" s="22">
        <v>5379610</v>
      </c>
      <c r="CD162" s="22">
        <v>626116</v>
      </c>
    </row>
    <row r="163" spans="1:82" x14ac:dyDescent="0.35">
      <c r="A163" s="22" t="s">
        <v>114</v>
      </c>
      <c r="B163" s="22" t="s">
        <v>294</v>
      </c>
      <c r="C163" s="22" t="s">
        <v>437</v>
      </c>
      <c r="D163" s="22" t="s">
        <v>438</v>
      </c>
      <c r="E163" s="22">
        <v>3041061</v>
      </c>
      <c r="F163" s="22">
        <v>0</v>
      </c>
      <c r="G163" s="22">
        <v>838737</v>
      </c>
      <c r="H163" s="22">
        <v>0</v>
      </c>
      <c r="I163" s="22">
        <v>38703</v>
      </c>
      <c r="J163" s="22">
        <v>122627</v>
      </c>
      <c r="K163" s="22">
        <v>0</v>
      </c>
      <c r="L163" s="22">
        <v>0</v>
      </c>
      <c r="M163" s="22">
        <v>316006</v>
      </c>
      <c r="N163" s="22">
        <v>0</v>
      </c>
      <c r="O163" s="22">
        <v>3490</v>
      </c>
      <c r="P163" s="22">
        <v>232652</v>
      </c>
      <c r="Q163" s="22">
        <v>0</v>
      </c>
      <c r="R163" s="22">
        <v>0</v>
      </c>
      <c r="S163" s="22">
        <v>42089</v>
      </c>
      <c r="T163" s="22">
        <v>0</v>
      </c>
      <c r="U163" s="22">
        <v>1509316</v>
      </c>
      <c r="V163" s="22">
        <v>444832</v>
      </c>
      <c r="W163" s="22">
        <v>807015</v>
      </c>
      <c r="X163" s="22">
        <v>0</v>
      </c>
      <c r="Y163" s="22">
        <v>0</v>
      </c>
      <c r="Z163" s="22">
        <v>0</v>
      </c>
      <c r="AA163" s="22">
        <v>111349</v>
      </c>
      <c r="AB163" s="22">
        <v>0</v>
      </c>
      <c r="AC163" s="22">
        <v>655352</v>
      </c>
      <c r="AD163" s="22">
        <v>22526</v>
      </c>
      <c r="AE163" s="22">
        <v>0</v>
      </c>
      <c r="AF163" s="22">
        <v>0</v>
      </c>
      <c r="AG163" s="22">
        <v>0</v>
      </c>
      <c r="AH163" s="22">
        <v>0</v>
      </c>
      <c r="AI163" s="22">
        <v>0</v>
      </c>
      <c r="AJ163" s="22">
        <v>940226</v>
      </c>
      <c r="AK163" s="22">
        <v>44789</v>
      </c>
      <c r="AL163" s="22">
        <v>0</v>
      </c>
      <c r="AM163" s="22">
        <v>0</v>
      </c>
      <c r="AN163" s="22">
        <v>0</v>
      </c>
      <c r="AO163" s="22">
        <v>0</v>
      </c>
      <c r="AP163" s="22">
        <v>0</v>
      </c>
      <c r="AQ163" s="22">
        <v>9170770</v>
      </c>
      <c r="AR163" s="22">
        <v>163368</v>
      </c>
      <c r="AS163" s="22">
        <v>1070746</v>
      </c>
      <c r="AT163" s="22">
        <v>0</v>
      </c>
      <c r="AU163" s="22">
        <v>119255</v>
      </c>
      <c r="AV163" s="22">
        <v>199639</v>
      </c>
      <c r="AW163" s="22">
        <v>1095</v>
      </c>
      <c r="AX163" s="22">
        <v>0</v>
      </c>
      <c r="AY163" s="22">
        <v>556168</v>
      </c>
      <c r="AZ163" s="22">
        <v>0</v>
      </c>
      <c r="BA163" s="22">
        <v>482910</v>
      </c>
      <c r="BB163" s="22">
        <v>939141</v>
      </c>
      <c r="BC163" s="22">
        <v>0</v>
      </c>
      <c r="BD163" s="22">
        <v>0</v>
      </c>
      <c r="BE163" s="22">
        <v>67390</v>
      </c>
      <c r="BF163" s="22">
        <v>0</v>
      </c>
      <c r="BG163" s="22">
        <v>1052203</v>
      </c>
      <c r="BH163" s="22">
        <v>230079</v>
      </c>
      <c r="BI163" s="22">
        <v>376653</v>
      </c>
      <c r="BJ163" s="22">
        <v>0</v>
      </c>
      <c r="BK163" s="22">
        <v>0</v>
      </c>
      <c r="BL163" s="22">
        <v>0</v>
      </c>
      <c r="BM163" s="22">
        <v>39956</v>
      </c>
      <c r="BN163" s="22">
        <v>0</v>
      </c>
      <c r="BO163" s="22">
        <v>551552</v>
      </c>
      <c r="BP163" s="22">
        <v>112353</v>
      </c>
      <c r="BQ163" s="22">
        <v>0</v>
      </c>
      <c r="BR163" s="22">
        <v>0</v>
      </c>
      <c r="BS163" s="22">
        <v>0</v>
      </c>
      <c r="BT163" s="22">
        <v>0</v>
      </c>
      <c r="BU163" s="22">
        <v>0</v>
      </c>
      <c r="BV163" s="22">
        <v>2147533</v>
      </c>
      <c r="BW163" s="22">
        <v>283457</v>
      </c>
      <c r="BX163" s="22">
        <v>0</v>
      </c>
      <c r="BY163" s="22">
        <v>0</v>
      </c>
      <c r="BZ163" s="22">
        <v>0</v>
      </c>
      <c r="CA163" s="22">
        <v>0</v>
      </c>
      <c r="CB163" s="22">
        <v>0</v>
      </c>
      <c r="CC163" s="22">
        <v>8393498</v>
      </c>
      <c r="CD163" s="22">
        <v>777272</v>
      </c>
    </row>
    <row r="164" spans="1:82" x14ac:dyDescent="0.35">
      <c r="A164" s="22" t="s">
        <v>114</v>
      </c>
      <c r="B164" s="22" t="s">
        <v>294</v>
      </c>
      <c r="C164" s="22" t="s">
        <v>439</v>
      </c>
      <c r="D164" s="22" t="s">
        <v>440</v>
      </c>
      <c r="E164" s="22">
        <v>5489494</v>
      </c>
      <c r="F164" s="22">
        <v>1251180</v>
      </c>
      <c r="G164" s="22">
        <v>0</v>
      </c>
      <c r="H164" s="22">
        <v>0</v>
      </c>
      <c r="I164" s="22">
        <v>531272</v>
      </c>
      <c r="J164" s="22">
        <v>1189</v>
      </c>
      <c r="K164" s="22">
        <v>0</v>
      </c>
      <c r="L164" s="22">
        <v>0</v>
      </c>
      <c r="M164" s="22">
        <v>55983</v>
      </c>
      <c r="N164" s="22">
        <v>0</v>
      </c>
      <c r="O164" s="22">
        <v>0</v>
      </c>
      <c r="P164" s="22">
        <v>558630</v>
      </c>
      <c r="Q164" s="22">
        <v>0</v>
      </c>
      <c r="R164" s="22">
        <v>0</v>
      </c>
      <c r="S164" s="22">
        <v>0</v>
      </c>
      <c r="T164" s="22">
        <v>0</v>
      </c>
      <c r="U164" s="22">
        <v>2512613</v>
      </c>
      <c r="V164" s="22">
        <v>2354276</v>
      </c>
      <c r="W164" s="22">
        <v>736114</v>
      </c>
      <c r="X164" s="22">
        <v>0</v>
      </c>
      <c r="Y164" s="22">
        <v>174656</v>
      </c>
      <c r="Z164" s="22">
        <v>0</v>
      </c>
      <c r="AA164" s="22">
        <v>28102</v>
      </c>
      <c r="AB164" s="22">
        <v>0</v>
      </c>
      <c r="AC164" s="22">
        <v>13845</v>
      </c>
      <c r="AD164" s="22">
        <v>0</v>
      </c>
      <c r="AE164" s="22">
        <v>221748</v>
      </c>
      <c r="AF164" s="22">
        <v>0</v>
      </c>
      <c r="AG164" s="22">
        <v>56057</v>
      </c>
      <c r="AH164" s="22">
        <v>0</v>
      </c>
      <c r="AI164" s="22">
        <v>0</v>
      </c>
      <c r="AJ164" s="22">
        <v>988279</v>
      </c>
      <c r="AK164" s="22">
        <v>0</v>
      </c>
      <c r="AL164" s="22">
        <v>0</v>
      </c>
      <c r="AM164" s="22">
        <v>11302</v>
      </c>
      <c r="AN164" s="22">
        <v>0</v>
      </c>
      <c r="AO164" s="22">
        <v>0</v>
      </c>
      <c r="AP164" s="22">
        <v>0</v>
      </c>
      <c r="AQ164" s="22">
        <v>14984740</v>
      </c>
      <c r="AR164" s="22">
        <v>137002</v>
      </c>
      <c r="AS164" s="22">
        <v>1360520</v>
      </c>
      <c r="AT164" s="22">
        <v>0</v>
      </c>
      <c r="AU164" s="22">
        <v>1198146</v>
      </c>
      <c r="AV164" s="22">
        <v>312265</v>
      </c>
      <c r="AW164" s="22">
        <v>79387</v>
      </c>
      <c r="AX164" s="22">
        <v>0</v>
      </c>
      <c r="AY164" s="22">
        <v>223824</v>
      </c>
      <c r="AZ164" s="22">
        <v>0</v>
      </c>
      <c r="BA164" s="22">
        <v>356380</v>
      </c>
      <c r="BB164" s="22">
        <v>2554456</v>
      </c>
      <c r="BC164" s="22">
        <v>0</v>
      </c>
      <c r="BD164" s="22">
        <v>0</v>
      </c>
      <c r="BE164" s="22">
        <v>371088</v>
      </c>
      <c r="BF164" s="22">
        <v>0</v>
      </c>
      <c r="BG164" s="22">
        <v>2082226</v>
      </c>
      <c r="BH164" s="22">
        <v>1135330</v>
      </c>
      <c r="BI164" s="22">
        <v>490409</v>
      </c>
      <c r="BJ164" s="22">
        <v>0</v>
      </c>
      <c r="BK164" s="22">
        <v>173105</v>
      </c>
      <c r="BL164" s="22">
        <v>0</v>
      </c>
      <c r="BM164" s="22">
        <v>114935</v>
      </c>
      <c r="BN164" s="22">
        <v>41303</v>
      </c>
      <c r="BO164" s="22">
        <v>139386</v>
      </c>
      <c r="BP164" s="22">
        <v>0</v>
      </c>
      <c r="BQ164" s="22">
        <v>335943</v>
      </c>
      <c r="BR164" s="22">
        <v>0</v>
      </c>
      <c r="BS164" s="22">
        <v>0</v>
      </c>
      <c r="BT164" s="22">
        <v>0</v>
      </c>
      <c r="BU164" s="22">
        <v>0</v>
      </c>
      <c r="BV164" s="22">
        <v>1278219</v>
      </c>
      <c r="BW164" s="22">
        <v>0</v>
      </c>
      <c r="BX164" s="22">
        <v>0</v>
      </c>
      <c r="BY164" s="22">
        <v>449181</v>
      </c>
      <c r="BZ164" s="22">
        <v>0</v>
      </c>
      <c r="CA164" s="22">
        <v>0</v>
      </c>
      <c r="CB164" s="22">
        <v>0</v>
      </c>
      <c r="CC164" s="22">
        <v>12833105</v>
      </c>
      <c r="CD164" s="22">
        <v>2151635</v>
      </c>
    </row>
    <row r="165" spans="1:82" x14ac:dyDescent="0.35">
      <c r="A165" s="22" t="s">
        <v>114</v>
      </c>
      <c r="B165" s="22" t="s">
        <v>294</v>
      </c>
      <c r="C165" s="22" t="s">
        <v>441</v>
      </c>
      <c r="D165" s="22" t="s">
        <v>442</v>
      </c>
      <c r="E165" s="22">
        <v>3033875</v>
      </c>
      <c r="F165" s="22">
        <v>0</v>
      </c>
      <c r="G165" s="22">
        <v>240072</v>
      </c>
      <c r="H165" s="22">
        <v>0</v>
      </c>
      <c r="I165" s="22">
        <v>0</v>
      </c>
      <c r="J165" s="22">
        <v>256000</v>
      </c>
      <c r="K165" s="22">
        <v>0</v>
      </c>
      <c r="L165" s="22">
        <v>0</v>
      </c>
      <c r="M165" s="22">
        <v>7945</v>
      </c>
      <c r="N165" s="22">
        <v>0</v>
      </c>
      <c r="O165" s="22">
        <v>0</v>
      </c>
      <c r="P165" s="22">
        <v>465934</v>
      </c>
      <c r="Q165" s="22">
        <v>0</v>
      </c>
      <c r="R165" s="22">
        <v>0</v>
      </c>
      <c r="S165" s="22">
        <v>0</v>
      </c>
      <c r="T165" s="22">
        <v>0</v>
      </c>
      <c r="U165" s="22">
        <v>727899</v>
      </c>
      <c r="V165" s="22">
        <v>654233</v>
      </c>
      <c r="W165" s="22">
        <v>294905</v>
      </c>
      <c r="X165" s="22">
        <v>0</v>
      </c>
      <c r="Y165" s="22">
        <v>76904</v>
      </c>
      <c r="Z165" s="22">
        <v>0</v>
      </c>
      <c r="AA165" s="22">
        <v>0</v>
      </c>
      <c r="AB165" s="22">
        <v>0</v>
      </c>
      <c r="AC165" s="22">
        <v>14900</v>
      </c>
      <c r="AD165" s="22">
        <v>21803</v>
      </c>
      <c r="AE165" s="22">
        <v>0</v>
      </c>
      <c r="AF165" s="22">
        <v>0</v>
      </c>
      <c r="AG165" s="22">
        <v>0</v>
      </c>
      <c r="AH165" s="22">
        <v>0</v>
      </c>
      <c r="AI165" s="22">
        <v>0</v>
      </c>
      <c r="AJ165" s="22">
        <v>441918</v>
      </c>
      <c r="AK165" s="22">
        <v>0</v>
      </c>
      <c r="AL165" s="22">
        <v>0</v>
      </c>
      <c r="AM165" s="22">
        <v>0</v>
      </c>
      <c r="AN165" s="22">
        <v>1254986</v>
      </c>
      <c r="AO165" s="22">
        <v>0</v>
      </c>
      <c r="AP165" s="22">
        <v>0</v>
      </c>
      <c r="AQ165" s="22">
        <v>7491374</v>
      </c>
      <c r="AR165" s="22">
        <v>212343</v>
      </c>
      <c r="AS165" s="22">
        <v>643079</v>
      </c>
      <c r="AT165" s="22">
        <v>260340</v>
      </c>
      <c r="AU165" s="22">
        <v>0</v>
      </c>
      <c r="AV165" s="22">
        <v>171606</v>
      </c>
      <c r="AW165" s="22">
        <v>0</v>
      </c>
      <c r="AX165" s="22">
        <v>0</v>
      </c>
      <c r="AY165" s="22">
        <v>107783</v>
      </c>
      <c r="AZ165" s="22">
        <v>0</v>
      </c>
      <c r="BA165" s="22">
        <v>0</v>
      </c>
      <c r="BB165" s="22">
        <v>1193731</v>
      </c>
      <c r="BC165" s="22">
        <v>0</v>
      </c>
      <c r="BD165" s="22">
        <v>0</v>
      </c>
      <c r="BE165" s="22">
        <v>0</v>
      </c>
      <c r="BF165" s="22">
        <v>0</v>
      </c>
      <c r="BG165" s="22">
        <v>712516</v>
      </c>
      <c r="BH165" s="22">
        <v>473909</v>
      </c>
      <c r="BI165" s="22">
        <v>284305</v>
      </c>
      <c r="BJ165" s="22">
        <v>0</v>
      </c>
      <c r="BK165" s="22">
        <v>238951</v>
      </c>
      <c r="BL165" s="22">
        <v>0</v>
      </c>
      <c r="BM165" s="22">
        <v>0</v>
      </c>
      <c r="BN165" s="22">
        <v>0</v>
      </c>
      <c r="BO165" s="22">
        <v>200207</v>
      </c>
      <c r="BP165" s="22">
        <v>101379</v>
      </c>
      <c r="BQ165" s="22">
        <v>0</v>
      </c>
      <c r="BR165" s="22">
        <v>0</v>
      </c>
      <c r="BS165" s="22">
        <v>0</v>
      </c>
      <c r="BT165" s="22">
        <v>0</v>
      </c>
      <c r="BU165" s="22">
        <v>0</v>
      </c>
      <c r="BV165" s="22">
        <v>1491416</v>
      </c>
      <c r="BW165" s="22">
        <v>0</v>
      </c>
      <c r="BX165" s="22">
        <v>0</v>
      </c>
      <c r="BY165" s="22">
        <v>0</v>
      </c>
      <c r="BZ165" s="22">
        <v>1024827</v>
      </c>
      <c r="CA165" s="22">
        <v>0</v>
      </c>
      <c r="CB165" s="22">
        <v>0</v>
      </c>
      <c r="CC165" s="22">
        <v>7116392</v>
      </c>
      <c r="CD165" s="22">
        <v>374982</v>
      </c>
    </row>
    <row r="166" spans="1:82" x14ac:dyDescent="0.35">
      <c r="A166" s="22" t="s">
        <v>114</v>
      </c>
      <c r="B166" s="22" t="s">
        <v>294</v>
      </c>
      <c r="C166" s="22" t="s">
        <v>443</v>
      </c>
      <c r="D166" s="22" t="s">
        <v>444</v>
      </c>
      <c r="E166" s="22">
        <v>2533196</v>
      </c>
      <c r="F166" s="22">
        <v>264932</v>
      </c>
      <c r="G166" s="22">
        <v>788601</v>
      </c>
      <c r="H166" s="22">
        <v>0</v>
      </c>
      <c r="I166" s="22">
        <v>92715</v>
      </c>
      <c r="J166" s="22">
        <v>0</v>
      </c>
      <c r="K166" s="22">
        <v>0</v>
      </c>
      <c r="L166" s="22">
        <v>0</v>
      </c>
      <c r="M166" s="22">
        <v>21178</v>
      </c>
      <c r="N166" s="22">
        <v>0</v>
      </c>
      <c r="O166" s="22">
        <v>0</v>
      </c>
      <c r="P166" s="22">
        <v>153758</v>
      </c>
      <c r="Q166" s="22">
        <v>0</v>
      </c>
      <c r="R166" s="22">
        <v>0</v>
      </c>
      <c r="S166" s="22">
        <v>0</v>
      </c>
      <c r="T166" s="22">
        <v>0</v>
      </c>
      <c r="U166" s="22">
        <v>949556</v>
      </c>
      <c r="V166" s="22">
        <v>283302</v>
      </c>
      <c r="W166" s="22">
        <v>252407</v>
      </c>
      <c r="X166" s="22">
        <v>0</v>
      </c>
      <c r="Y166" s="22">
        <v>215424</v>
      </c>
      <c r="Z166" s="22">
        <v>0</v>
      </c>
      <c r="AA166" s="22">
        <v>23486</v>
      </c>
      <c r="AB166" s="22">
        <v>0</v>
      </c>
      <c r="AC166" s="22">
        <v>61274</v>
      </c>
      <c r="AD166" s="22">
        <v>0</v>
      </c>
      <c r="AE166" s="22">
        <v>0</v>
      </c>
      <c r="AF166" s="22">
        <v>0</v>
      </c>
      <c r="AG166" s="22">
        <v>0</v>
      </c>
      <c r="AH166" s="22">
        <v>0</v>
      </c>
      <c r="AI166" s="22">
        <v>0</v>
      </c>
      <c r="AJ166" s="22">
        <v>587618</v>
      </c>
      <c r="AK166" s="22">
        <v>12890</v>
      </c>
      <c r="AL166" s="22">
        <v>0</v>
      </c>
      <c r="AM166" s="22">
        <v>0</v>
      </c>
      <c r="AN166" s="22">
        <v>0</v>
      </c>
      <c r="AO166" s="22">
        <v>0</v>
      </c>
      <c r="AP166" s="22">
        <v>0</v>
      </c>
      <c r="AQ166" s="22">
        <v>6240337</v>
      </c>
      <c r="AR166" s="22">
        <v>165866</v>
      </c>
      <c r="AS166" s="22">
        <v>834877</v>
      </c>
      <c r="AT166" s="22">
        <v>0</v>
      </c>
      <c r="AU166" s="22">
        <v>115698</v>
      </c>
      <c r="AV166" s="22">
        <v>26331</v>
      </c>
      <c r="AW166" s="22">
        <v>32028</v>
      </c>
      <c r="AX166" s="22">
        <v>0</v>
      </c>
      <c r="AY166" s="22">
        <v>114055</v>
      </c>
      <c r="AZ166" s="22">
        <v>0</v>
      </c>
      <c r="BA166" s="22">
        <v>0</v>
      </c>
      <c r="BB166" s="22">
        <v>1301343</v>
      </c>
      <c r="BC166" s="22">
        <v>0</v>
      </c>
      <c r="BD166" s="22">
        <v>0</v>
      </c>
      <c r="BE166" s="22">
        <v>0</v>
      </c>
      <c r="BF166" s="22">
        <v>0</v>
      </c>
      <c r="BG166" s="22">
        <v>479473</v>
      </c>
      <c r="BH166" s="22">
        <v>482398</v>
      </c>
      <c r="BI166" s="22">
        <v>205169</v>
      </c>
      <c r="BJ166" s="22">
        <v>42357</v>
      </c>
      <c r="BK166" s="22">
        <v>249511</v>
      </c>
      <c r="BL166" s="22">
        <v>0</v>
      </c>
      <c r="BM166" s="22">
        <v>45508</v>
      </c>
      <c r="BN166" s="22">
        <v>0</v>
      </c>
      <c r="BO166" s="22">
        <v>102921</v>
      </c>
      <c r="BP166" s="22">
        <v>12645</v>
      </c>
      <c r="BQ166" s="22">
        <v>0</v>
      </c>
      <c r="BR166" s="22">
        <v>0</v>
      </c>
      <c r="BS166" s="22">
        <v>0</v>
      </c>
      <c r="BT166" s="22">
        <v>12156</v>
      </c>
      <c r="BU166" s="22">
        <v>0</v>
      </c>
      <c r="BV166" s="22">
        <v>666026</v>
      </c>
      <c r="BW166" s="22">
        <v>524974</v>
      </c>
      <c r="BX166" s="22">
        <v>0</v>
      </c>
      <c r="BY166" s="22">
        <v>0</v>
      </c>
      <c r="BZ166" s="22">
        <v>0</v>
      </c>
      <c r="CA166" s="22">
        <v>0</v>
      </c>
      <c r="CB166" s="22">
        <v>0</v>
      </c>
      <c r="CC166" s="22">
        <v>5413336</v>
      </c>
      <c r="CD166" s="22">
        <v>827001</v>
      </c>
    </row>
    <row r="167" spans="1:82" x14ac:dyDescent="0.35">
      <c r="A167" s="22" t="s">
        <v>114</v>
      </c>
      <c r="B167" s="22" t="s">
        <v>294</v>
      </c>
      <c r="C167" s="22" t="s">
        <v>445</v>
      </c>
      <c r="D167" s="22" t="s">
        <v>446</v>
      </c>
      <c r="E167" s="22">
        <v>10593837</v>
      </c>
      <c r="F167" s="22">
        <v>0</v>
      </c>
      <c r="G167" s="22">
        <v>353173</v>
      </c>
      <c r="H167" s="22">
        <v>0</v>
      </c>
      <c r="I167" s="22">
        <v>785440</v>
      </c>
      <c r="J167" s="22">
        <v>6996</v>
      </c>
      <c r="K167" s="22">
        <v>0</v>
      </c>
      <c r="L167" s="22">
        <v>0</v>
      </c>
      <c r="M167" s="22">
        <v>43322</v>
      </c>
      <c r="N167" s="22">
        <v>0</v>
      </c>
      <c r="O167" s="22">
        <v>2090</v>
      </c>
      <c r="P167" s="22">
        <v>1146006</v>
      </c>
      <c r="Q167" s="22">
        <v>170989</v>
      </c>
      <c r="R167" s="22">
        <v>0</v>
      </c>
      <c r="S167" s="22">
        <v>0</v>
      </c>
      <c r="T167" s="22">
        <v>0</v>
      </c>
      <c r="U167" s="22">
        <v>2144135</v>
      </c>
      <c r="V167" s="22">
        <v>2273414</v>
      </c>
      <c r="W167" s="22">
        <v>1204247</v>
      </c>
      <c r="X167" s="22">
        <v>0</v>
      </c>
      <c r="Y167" s="22">
        <v>724969</v>
      </c>
      <c r="Z167" s="22">
        <v>0</v>
      </c>
      <c r="AA167" s="22">
        <v>30167</v>
      </c>
      <c r="AB167" s="22">
        <v>0</v>
      </c>
      <c r="AC167" s="22">
        <v>128433</v>
      </c>
      <c r="AD167" s="22">
        <v>61627</v>
      </c>
      <c r="AE167" s="22">
        <v>0</v>
      </c>
      <c r="AF167" s="22">
        <v>38920</v>
      </c>
      <c r="AG167" s="22">
        <v>161978</v>
      </c>
      <c r="AH167" s="22">
        <v>0</v>
      </c>
      <c r="AI167" s="22">
        <v>0</v>
      </c>
      <c r="AJ167" s="22">
        <v>4512899</v>
      </c>
      <c r="AK167" s="22">
        <v>175974</v>
      </c>
      <c r="AL167" s="22">
        <v>74746</v>
      </c>
      <c r="AM167" s="22">
        <v>0</v>
      </c>
      <c r="AN167" s="22">
        <v>0</v>
      </c>
      <c r="AO167" s="22">
        <v>0</v>
      </c>
      <c r="AP167" s="22">
        <v>0</v>
      </c>
      <c r="AQ167" s="22">
        <v>24633362</v>
      </c>
      <c r="AR167" s="22">
        <v>298824</v>
      </c>
      <c r="AS167" s="22">
        <v>1683285</v>
      </c>
      <c r="AT167" s="22">
        <v>0</v>
      </c>
      <c r="AU167" s="22">
        <v>2048067</v>
      </c>
      <c r="AV167" s="22">
        <v>688032</v>
      </c>
      <c r="AW167" s="22">
        <v>144059</v>
      </c>
      <c r="AX167" s="22">
        <v>0</v>
      </c>
      <c r="AY167" s="22">
        <v>384442</v>
      </c>
      <c r="AZ167" s="22">
        <v>0</v>
      </c>
      <c r="BA167" s="22">
        <v>931642</v>
      </c>
      <c r="BB167" s="22">
        <v>2202768</v>
      </c>
      <c r="BC167" s="22">
        <v>247321</v>
      </c>
      <c r="BD167" s="22">
        <v>0</v>
      </c>
      <c r="BE167" s="22">
        <v>151712</v>
      </c>
      <c r="BF167" s="22">
        <v>0</v>
      </c>
      <c r="BG167" s="22">
        <v>2021605</v>
      </c>
      <c r="BH167" s="22">
        <v>1062645</v>
      </c>
      <c r="BI167" s="22">
        <v>1286677</v>
      </c>
      <c r="BJ167" s="22">
        <v>0</v>
      </c>
      <c r="BK167" s="22">
        <v>751615</v>
      </c>
      <c r="BL167" s="22">
        <v>0</v>
      </c>
      <c r="BM167" s="22">
        <v>31218</v>
      </c>
      <c r="BN167" s="22">
        <v>106892</v>
      </c>
      <c r="BO167" s="22">
        <v>0</v>
      </c>
      <c r="BP167" s="22">
        <v>309712</v>
      </c>
      <c r="BQ167" s="22">
        <v>505994</v>
      </c>
      <c r="BR167" s="22">
        <v>0</v>
      </c>
      <c r="BS167" s="22">
        <v>80589</v>
      </c>
      <c r="BT167" s="22">
        <v>0</v>
      </c>
      <c r="BU167" s="22">
        <v>0</v>
      </c>
      <c r="BV167" s="22">
        <v>3953285</v>
      </c>
      <c r="BW167" s="22">
        <v>409428</v>
      </c>
      <c r="BX167" s="22">
        <v>137449</v>
      </c>
      <c r="BY167" s="22">
        <v>0</v>
      </c>
      <c r="BZ167" s="22">
        <v>0</v>
      </c>
      <c r="CA167" s="22">
        <v>0</v>
      </c>
      <c r="CB167" s="22">
        <v>109855</v>
      </c>
      <c r="CC167" s="22">
        <v>19547116</v>
      </c>
      <c r="CD167" s="22">
        <v>5086246</v>
      </c>
    </row>
    <row r="168" spans="1:82" x14ac:dyDescent="0.35">
      <c r="A168" s="22" t="s">
        <v>114</v>
      </c>
      <c r="B168" s="22" t="s">
        <v>294</v>
      </c>
      <c r="C168" s="22" t="s">
        <v>447</v>
      </c>
      <c r="D168" s="22" t="s">
        <v>448</v>
      </c>
      <c r="E168" s="22">
        <v>1073043</v>
      </c>
      <c r="F168" s="22">
        <v>0</v>
      </c>
      <c r="G168" s="22">
        <v>3652</v>
      </c>
      <c r="H168" s="22">
        <v>0</v>
      </c>
      <c r="I168" s="22">
        <v>0</v>
      </c>
      <c r="J168" s="22">
        <v>23578</v>
      </c>
      <c r="K168" s="22">
        <v>0</v>
      </c>
      <c r="L168" s="22">
        <v>0</v>
      </c>
      <c r="M168" s="22">
        <v>1990</v>
      </c>
      <c r="N168" s="22">
        <v>0</v>
      </c>
      <c r="O168" s="22">
        <v>0</v>
      </c>
      <c r="P168" s="22">
        <v>261271</v>
      </c>
      <c r="Q168" s="22">
        <v>0</v>
      </c>
      <c r="R168" s="22">
        <v>0</v>
      </c>
      <c r="S168" s="22">
        <v>0</v>
      </c>
      <c r="T168" s="22">
        <v>0</v>
      </c>
      <c r="U168" s="22">
        <v>188641</v>
      </c>
      <c r="V168" s="22">
        <v>203642</v>
      </c>
      <c r="W168" s="22">
        <v>154003</v>
      </c>
      <c r="X168" s="22">
        <v>0</v>
      </c>
      <c r="Y168" s="22">
        <v>0</v>
      </c>
      <c r="Z168" s="22">
        <v>0</v>
      </c>
      <c r="AA168" s="22">
        <v>4730</v>
      </c>
      <c r="AB168" s="22">
        <v>0</v>
      </c>
      <c r="AC168" s="22">
        <v>260</v>
      </c>
      <c r="AD168" s="22">
        <v>28811</v>
      </c>
      <c r="AE168" s="22">
        <v>0</v>
      </c>
      <c r="AF168" s="22">
        <v>0</v>
      </c>
      <c r="AG168" s="22">
        <v>0</v>
      </c>
      <c r="AH168" s="22">
        <v>0</v>
      </c>
      <c r="AI168" s="22">
        <v>0</v>
      </c>
      <c r="AJ168" s="22">
        <v>39733</v>
      </c>
      <c r="AK168" s="22">
        <v>0</v>
      </c>
      <c r="AL168" s="22">
        <v>0</v>
      </c>
      <c r="AM168" s="22">
        <v>0</v>
      </c>
      <c r="AN168" s="22">
        <v>516635</v>
      </c>
      <c r="AO168" s="22">
        <v>0</v>
      </c>
      <c r="AP168" s="22">
        <v>0</v>
      </c>
      <c r="AQ168" s="22">
        <v>2499989</v>
      </c>
      <c r="AR168" s="22">
        <v>40886</v>
      </c>
      <c r="AS168" s="22">
        <v>285966</v>
      </c>
      <c r="AT168" s="22">
        <v>0</v>
      </c>
      <c r="AU168" s="22">
        <v>0</v>
      </c>
      <c r="AV168" s="22">
        <v>46016</v>
      </c>
      <c r="AW168" s="22">
        <v>0</v>
      </c>
      <c r="AX168" s="22">
        <v>0</v>
      </c>
      <c r="AY168" s="22">
        <v>7654</v>
      </c>
      <c r="AZ168" s="22">
        <v>0</v>
      </c>
      <c r="BA168" s="22">
        <v>0</v>
      </c>
      <c r="BB168" s="22">
        <v>518446</v>
      </c>
      <c r="BC168" s="22">
        <v>0</v>
      </c>
      <c r="BD168" s="22">
        <v>0</v>
      </c>
      <c r="BE168" s="22">
        <v>5483</v>
      </c>
      <c r="BF168" s="22">
        <v>0</v>
      </c>
      <c r="BG168" s="22">
        <v>276848</v>
      </c>
      <c r="BH168" s="22">
        <v>132094</v>
      </c>
      <c r="BI168" s="22">
        <v>128225</v>
      </c>
      <c r="BJ168" s="22">
        <v>0</v>
      </c>
      <c r="BK168" s="22">
        <v>10056</v>
      </c>
      <c r="BL168" s="22">
        <v>0</v>
      </c>
      <c r="BM168" s="22">
        <v>591</v>
      </c>
      <c r="BN168" s="22">
        <v>0</v>
      </c>
      <c r="BO168" s="22">
        <v>2682</v>
      </c>
      <c r="BP168" s="22">
        <v>108972</v>
      </c>
      <c r="BQ168" s="22">
        <v>125</v>
      </c>
      <c r="BR168" s="22">
        <v>0</v>
      </c>
      <c r="BS168" s="22">
        <v>0</v>
      </c>
      <c r="BT168" s="22">
        <v>0</v>
      </c>
      <c r="BU168" s="22">
        <v>0</v>
      </c>
      <c r="BV168" s="22">
        <v>358971</v>
      </c>
      <c r="BW168" s="22">
        <v>22226</v>
      </c>
      <c r="BX168" s="22">
        <v>0</v>
      </c>
      <c r="BY168" s="22">
        <v>0</v>
      </c>
      <c r="BZ168" s="22">
        <v>387384</v>
      </c>
      <c r="CA168" s="22">
        <v>0</v>
      </c>
      <c r="CB168" s="22">
        <v>0</v>
      </c>
      <c r="CC168" s="22">
        <v>2332625</v>
      </c>
      <c r="CD168" s="22">
        <v>167364</v>
      </c>
    </row>
    <row r="169" spans="1:82" x14ac:dyDescent="0.35">
      <c r="A169" s="22" t="s">
        <v>114</v>
      </c>
      <c r="B169" s="22" t="s">
        <v>294</v>
      </c>
      <c r="C169" s="22" t="s">
        <v>449</v>
      </c>
      <c r="D169" s="22" t="s">
        <v>450</v>
      </c>
      <c r="E169" s="22">
        <v>7233555</v>
      </c>
      <c r="F169" s="22">
        <v>0</v>
      </c>
      <c r="G169" s="22">
        <v>110578</v>
      </c>
      <c r="H169" s="22">
        <v>0</v>
      </c>
      <c r="I169" s="22">
        <v>0</v>
      </c>
      <c r="J169" s="22">
        <v>136731</v>
      </c>
      <c r="K169" s="22">
        <v>0</v>
      </c>
      <c r="L169" s="22">
        <v>0</v>
      </c>
      <c r="M169" s="22">
        <v>0</v>
      </c>
      <c r="N169" s="22">
        <v>0</v>
      </c>
      <c r="O169" s="22">
        <v>0</v>
      </c>
      <c r="P169" s="22">
        <v>27449</v>
      </c>
      <c r="Q169" s="22">
        <v>0</v>
      </c>
      <c r="R169" s="22">
        <v>0</v>
      </c>
      <c r="S169" s="22">
        <v>0</v>
      </c>
      <c r="T169" s="22">
        <v>17387</v>
      </c>
      <c r="U169" s="22">
        <v>0</v>
      </c>
      <c r="V169" s="22">
        <v>0</v>
      </c>
      <c r="W169" s="22">
        <v>49995</v>
      </c>
      <c r="X169" s="22">
        <v>0</v>
      </c>
      <c r="Y169" s="22">
        <v>71625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150</v>
      </c>
      <c r="AF169" s="22">
        <v>0</v>
      </c>
      <c r="AG169" s="22">
        <v>0</v>
      </c>
      <c r="AH169" s="22">
        <v>10540</v>
      </c>
      <c r="AI169" s="22">
        <v>0</v>
      </c>
      <c r="AJ169" s="22">
        <v>0</v>
      </c>
      <c r="AK169" s="22">
        <v>19793</v>
      </c>
      <c r="AL169" s="22">
        <v>0</v>
      </c>
      <c r="AM169" s="22">
        <v>5333</v>
      </c>
      <c r="AN169" s="22">
        <v>0</v>
      </c>
      <c r="AO169" s="22">
        <v>0</v>
      </c>
      <c r="AP169" s="22">
        <v>39282</v>
      </c>
      <c r="AQ169" s="22">
        <v>7722418</v>
      </c>
      <c r="AR169" s="22">
        <v>0</v>
      </c>
      <c r="AS169" s="22">
        <v>1296085</v>
      </c>
      <c r="AT169" s="22">
        <v>18754</v>
      </c>
      <c r="AU169" s="22">
        <v>0</v>
      </c>
      <c r="AV169" s="22">
        <v>430365</v>
      </c>
      <c r="AW169" s="22">
        <v>0</v>
      </c>
      <c r="AX169" s="22">
        <v>0</v>
      </c>
      <c r="AY169" s="22">
        <v>0</v>
      </c>
      <c r="AZ169" s="22">
        <v>0</v>
      </c>
      <c r="BA169" s="22">
        <v>0</v>
      </c>
      <c r="BB169" s="22">
        <v>869941</v>
      </c>
      <c r="BC169" s="22">
        <v>0</v>
      </c>
      <c r="BD169" s="22">
        <v>0</v>
      </c>
      <c r="BE169" s="22">
        <v>0</v>
      </c>
      <c r="BF169" s="22">
        <v>1079112</v>
      </c>
      <c r="BG169" s="22">
        <v>210776</v>
      </c>
      <c r="BH169" s="22">
        <v>43725</v>
      </c>
      <c r="BI169" s="22">
        <v>608061</v>
      </c>
      <c r="BJ169" s="22">
        <v>0</v>
      </c>
      <c r="BK169" s="22">
        <v>267145</v>
      </c>
      <c r="BL169" s="22">
        <v>0</v>
      </c>
      <c r="BM169" s="22">
        <v>0</v>
      </c>
      <c r="BN169" s="22">
        <v>99962</v>
      </c>
      <c r="BO169" s="22">
        <v>0</v>
      </c>
      <c r="BP169" s="22">
        <v>0</v>
      </c>
      <c r="BQ169" s="22">
        <v>9545</v>
      </c>
      <c r="BR169" s="22">
        <v>0</v>
      </c>
      <c r="BS169" s="22">
        <v>0</v>
      </c>
      <c r="BT169" s="22">
        <v>22263</v>
      </c>
      <c r="BU169" s="22">
        <v>0</v>
      </c>
      <c r="BV169" s="22">
        <v>193006</v>
      </c>
      <c r="BW169" s="22">
        <v>368087</v>
      </c>
      <c r="BX169" s="22">
        <v>0</v>
      </c>
      <c r="BY169" s="22">
        <v>0</v>
      </c>
      <c r="BZ169" s="22">
        <v>0</v>
      </c>
      <c r="CA169" s="22">
        <v>0</v>
      </c>
      <c r="CB169" s="22">
        <v>0</v>
      </c>
      <c r="CC169" s="22">
        <v>5516827</v>
      </c>
      <c r="CD169" s="22">
        <v>2205591</v>
      </c>
    </row>
    <row r="170" spans="1:82" x14ac:dyDescent="0.35">
      <c r="A170" s="22" t="s">
        <v>114</v>
      </c>
      <c r="B170" s="22" t="s">
        <v>294</v>
      </c>
      <c r="C170" s="22" t="s">
        <v>451</v>
      </c>
      <c r="D170" s="22" t="s">
        <v>452</v>
      </c>
      <c r="E170" s="22">
        <v>10591645</v>
      </c>
      <c r="F170" s="22">
        <v>0</v>
      </c>
      <c r="G170" s="22">
        <v>552564</v>
      </c>
      <c r="H170" s="22">
        <v>0</v>
      </c>
      <c r="I170" s="22">
        <v>333597</v>
      </c>
      <c r="J170" s="22">
        <v>493689</v>
      </c>
      <c r="K170" s="22">
        <v>577025</v>
      </c>
      <c r="L170" s="22">
        <v>0</v>
      </c>
      <c r="M170" s="22">
        <v>305598</v>
      </c>
      <c r="N170" s="22">
        <v>0</v>
      </c>
      <c r="O170" s="22">
        <v>0</v>
      </c>
      <c r="P170" s="22">
        <v>2759620</v>
      </c>
      <c r="Q170" s="22">
        <v>0</v>
      </c>
      <c r="R170" s="22">
        <v>0</v>
      </c>
      <c r="S170" s="22">
        <v>0</v>
      </c>
      <c r="T170" s="22">
        <v>0</v>
      </c>
      <c r="U170" s="22">
        <v>4201365</v>
      </c>
      <c r="V170" s="22">
        <v>1983878</v>
      </c>
      <c r="W170" s="22">
        <v>708998</v>
      </c>
      <c r="X170" s="22">
        <v>0</v>
      </c>
      <c r="Y170" s="22">
        <v>240223</v>
      </c>
      <c r="Z170" s="22">
        <v>0</v>
      </c>
      <c r="AA170" s="22">
        <v>11151</v>
      </c>
      <c r="AB170" s="22">
        <v>0</v>
      </c>
      <c r="AC170" s="22">
        <v>94158</v>
      </c>
      <c r="AD170" s="22">
        <v>31890</v>
      </c>
      <c r="AE170" s="22">
        <v>4101</v>
      </c>
      <c r="AF170" s="22">
        <v>0</v>
      </c>
      <c r="AG170" s="22">
        <v>2831915</v>
      </c>
      <c r="AH170" s="22">
        <v>0</v>
      </c>
      <c r="AI170" s="22">
        <v>0</v>
      </c>
      <c r="AJ170" s="22">
        <v>626506</v>
      </c>
      <c r="AK170" s="22">
        <v>57443</v>
      </c>
      <c r="AL170" s="22">
        <v>0</v>
      </c>
      <c r="AM170" s="22">
        <v>0</v>
      </c>
      <c r="AN170" s="22">
        <v>0</v>
      </c>
      <c r="AO170" s="22">
        <v>0</v>
      </c>
      <c r="AP170" s="22">
        <v>0</v>
      </c>
      <c r="AQ170" s="22">
        <v>26405366</v>
      </c>
      <c r="AR170" s="22">
        <v>233487</v>
      </c>
      <c r="AS170" s="22">
        <v>2904308</v>
      </c>
      <c r="AT170" s="22">
        <v>0</v>
      </c>
      <c r="AU170" s="22">
        <v>1910990</v>
      </c>
      <c r="AV170" s="22">
        <v>1479945</v>
      </c>
      <c r="AW170" s="22">
        <v>468322</v>
      </c>
      <c r="AX170" s="22">
        <v>0</v>
      </c>
      <c r="AY170" s="22">
        <v>382815</v>
      </c>
      <c r="AZ170" s="22">
        <v>0</v>
      </c>
      <c r="BA170" s="22">
        <v>0</v>
      </c>
      <c r="BB170" s="22">
        <v>2977073</v>
      </c>
      <c r="BC170" s="22">
        <v>100000</v>
      </c>
      <c r="BD170" s="22">
        <v>0</v>
      </c>
      <c r="BE170" s="22">
        <v>0</v>
      </c>
      <c r="BF170" s="22">
        <v>0</v>
      </c>
      <c r="BG170" s="22">
        <v>2636069</v>
      </c>
      <c r="BH170" s="22">
        <v>1480281</v>
      </c>
      <c r="BI170" s="22">
        <v>668235</v>
      </c>
      <c r="BJ170" s="22">
        <v>0</v>
      </c>
      <c r="BK170" s="22">
        <v>266748</v>
      </c>
      <c r="BL170" s="22">
        <v>743</v>
      </c>
      <c r="BM170" s="22">
        <v>85854</v>
      </c>
      <c r="BN170" s="22">
        <v>0</v>
      </c>
      <c r="BO170" s="22">
        <v>280798</v>
      </c>
      <c r="BP170" s="22">
        <v>97372</v>
      </c>
      <c r="BQ170" s="22">
        <v>0</v>
      </c>
      <c r="BR170" s="22">
        <v>0</v>
      </c>
      <c r="BS170" s="22">
        <v>2266407</v>
      </c>
      <c r="BT170" s="22">
        <v>0</v>
      </c>
      <c r="BU170" s="22">
        <v>0</v>
      </c>
      <c r="BV170" s="22">
        <v>3050035</v>
      </c>
      <c r="BW170" s="22">
        <v>334724</v>
      </c>
      <c r="BX170" s="22">
        <v>0</v>
      </c>
      <c r="BY170" s="22">
        <v>0</v>
      </c>
      <c r="BZ170" s="22">
        <v>0</v>
      </c>
      <c r="CA170" s="22">
        <v>0</v>
      </c>
      <c r="CB170" s="22">
        <v>0</v>
      </c>
      <c r="CC170" s="22">
        <v>21624206</v>
      </c>
      <c r="CD170" s="22">
        <v>4781160</v>
      </c>
    </row>
    <row r="171" spans="1:82" x14ac:dyDescent="0.35">
      <c r="A171" s="22" t="s">
        <v>114</v>
      </c>
      <c r="B171" s="22" t="s">
        <v>294</v>
      </c>
      <c r="C171" s="22" t="s">
        <v>453</v>
      </c>
      <c r="D171" s="22" t="s">
        <v>454</v>
      </c>
      <c r="E171" s="22">
        <v>1078062</v>
      </c>
      <c r="F171" s="22">
        <v>0</v>
      </c>
      <c r="G171" s="22">
        <v>393041</v>
      </c>
      <c r="H171" s="22">
        <v>0</v>
      </c>
      <c r="I171" s="22">
        <v>0</v>
      </c>
      <c r="J171" s="22">
        <v>10800</v>
      </c>
      <c r="K171" s="22">
        <v>997</v>
      </c>
      <c r="L171" s="22">
        <v>0</v>
      </c>
      <c r="M171" s="22">
        <v>1016</v>
      </c>
      <c r="N171" s="22">
        <v>0</v>
      </c>
      <c r="O171" s="22">
        <v>0</v>
      </c>
      <c r="P171" s="22">
        <v>595791</v>
      </c>
      <c r="Q171" s="22">
        <v>0</v>
      </c>
      <c r="R171" s="22">
        <v>0</v>
      </c>
      <c r="S171" s="22">
        <v>0</v>
      </c>
      <c r="T171" s="22">
        <v>0</v>
      </c>
      <c r="U171" s="22">
        <v>599021</v>
      </c>
      <c r="V171" s="22">
        <v>158966</v>
      </c>
      <c r="W171" s="22">
        <v>306158</v>
      </c>
      <c r="X171" s="22">
        <v>0</v>
      </c>
      <c r="Y171" s="22">
        <v>106289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v>0</v>
      </c>
      <c r="AI171" s="22">
        <v>0</v>
      </c>
      <c r="AJ171" s="22">
        <v>25093</v>
      </c>
      <c r="AK171" s="22">
        <v>0</v>
      </c>
      <c r="AL171" s="22">
        <v>0</v>
      </c>
      <c r="AM171" s="22">
        <v>0</v>
      </c>
      <c r="AN171" s="22">
        <v>760927</v>
      </c>
      <c r="AO171" s="22">
        <v>0</v>
      </c>
      <c r="AP171" s="22">
        <v>0</v>
      </c>
      <c r="AQ171" s="22">
        <v>4036161</v>
      </c>
      <c r="AR171" s="22">
        <v>0</v>
      </c>
      <c r="AS171" s="22">
        <v>633775</v>
      </c>
      <c r="AT171" s="22">
        <v>0</v>
      </c>
      <c r="AU171" s="22">
        <v>13230</v>
      </c>
      <c r="AV171" s="22">
        <v>103681</v>
      </c>
      <c r="AW171" s="22">
        <v>2327</v>
      </c>
      <c r="AX171" s="22">
        <v>296</v>
      </c>
      <c r="AY171" s="22">
        <v>0</v>
      </c>
      <c r="AZ171" s="22">
        <v>0</v>
      </c>
      <c r="BA171" s="22">
        <v>0</v>
      </c>
      <c r="BB171" s="22">
        <v>888456</v>
      </c>
      <c r="BC171" s="22">
        <v>0</v>
      </c>
      <c r="BD171" s="22">
        <v>0</v>
      </c>
      <c r="BE171" s="22">
        <v>10010</v>
      </c>
      <c r="BF171" s="22">
        <v>0</v>
      </c>
      <c r="BG171" s="22">
        <v>640557</v>
      </c>
      <c r="BH171" s="22">
        <v>119365</v>
      </c>
      <c r="BI171" s="22">
        <v>267073</v>
      </c>
      <c r="BJ171" s="22">
        <v>0</v>
      </c>
      <c r="BK171" s="22">
        <v>146920</v>
      </c>
      <c r="BL171" s="22">
        <v>0</v>
      </c>
      <c r="BM171" s="22">
        <v>0</v>
      </c>
      <c r="BN171" s="22">
        <v>0</v>
      </c>
      <c r="BO171" s="22">
        <v>48185</v>
      </c>
      <c r="BP171" s="22">
        <v>0</v>
      </c>
      <c r="BQ171" s="22">
        <v>0</v>
      </c>
      <c r="BR171" s="22">
        <v>0</v>
      </c>
      <c r="BS171" s="22">
        <v>0</v>
      </c>
      <c r="BT171" s="22">
        <v>45585</v>
      </c>
      <c r="BU171" s="22">
        <v>0</v>
      </c>
      <c r="BV171" s="22">
        <v>121047</v>
      </c>
      <c r="BW171" s="22">
        <v>34763</v>
      </c>
      <c r="BX171" s="22">
        <v>0</v>
      </c>
      <c r="BY171" s="22">
        <v>0</v>
      </c>
      <c r="BZ171" s="22">
        <v>559060</v>
      </c>
      <c r="CA171" s="22">
        <v>0</v>
      </c>
      <c r="CB171" s="22">
        <v>0</v>
      </c>
      <c r="CC171" s="22">
        <v>3634330</v>
      </c>
      <c r="CD171" s="22">
        <v>401831</v>
      </c>
    </row>
    <row r="172" spans="1:82" x14ac:dyDescent="0.35">
      <c r="A172" s="22" t="s">
        <v>114</v>
      </c>
      <c r="B172" s="22" t="s">
        <v>294</v>
      </c>
      <c r="C172" s="22" t="s">
        <v>455</v>
      </c>
      <c r="D172" s="22" t="s">
        <v>456</v>
      </c>
      <c r="E172" s="22">
        <v>2172125</v>
      </c>
      <c r="F172" s="22">
        <v>0</v>
      </c>
      <c r="G172" s="22">
        <v>20497</v>
      </c>
      <c r="H172" s="22">
        <v>0</v>
      </c>
      <c r="I172" s="22">
        <v>0</v>
      </c>
      <c r="J172" s="22">
        <v>0</v>
      </c>
      <c r="K172" s="22">
        <v>10000</v>
      </c>
      <c r="L172" s="22">
        <v>0</v>
      </c>
      <c r="M172" s="22">
        <v>646</v>
      </c>
      <c r="N172" s="22">
        <v>0</v>
      </c>
      <c r="O172" s="22">
        <v>0</v>
      </c>
      <c r="P172" s="22">
        <v>343277</v>
      </c>
      <c r="Q172" s="22">
        <v>17780</v>
      </c>
      <c r="R172" s="22">
        <v>0</v>
      </c>
      <c r="S172" s="22">
        <v>0</v>
      </c>
      <c r="T172" s="22">
        <v>0</v>
      </c>
      <c r="U172" s="22">
        <v>628975</v>
      </c>
      <c r="V172" s="22">
        <v>721565</v>
      </c>
      <c r="W172" s="22">
        <v>158026</v>
      </c>
      <c r="X172" s="22">
        <v>0</v>
      </c>
      <c r="Y172" s="22">
        <v>51174</v>
      </c>
      <c r="Z172" s="22">
        <v>0</v>
      </c>
      <c r="AA172" s="22">
        <v>820</v>
      </c>
      <c r="AB172" s="22">
        <v>15254</v>
      </c>
      <c r="AC172" s="22">
        <v>1059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v>0</v>
      </c>
      <c r="AJ172" s="22">
        <v>139984</v>
      </c>
      <c r="AK172" s="22">
        <v>5292</v>
      </c>
      <c r="AL172" s="22">
        <v>0</v>
      </c>
      <c r="AM172" s="22">
        <v>0</v>
      </c>
      <c r="AN172" s="22">
        <v>0</v>
      </c>
      <c r="AO172" s="22">
        <v>0</v>
      </c>
      <c r="AP172" s="22">
        <v>0</v>
      </c>
      <c r="AQ172" s="22">
        <v>4286474</v>
      </c>
      <c r="AR172" s="22">
        <v>54161</v>
      </c>
      <c r="AS172" s="22">
        <v>529338</v>
      </c>
      <c r="AT172" s="22">
        <v>0</v>
      </c>
      <c r="AU172" s="22">
        <v>0</v>
      </c>
      <c r="AV172" s="22">
        <v>157947</v>
      </c>
      <c r="AW172" s="22">
        <v>14827</v>
      </c>
      <c r="AX172" s="22">
        <v>0</v>
      </c>
      <c r="AY172" s="22">
        <v>0</v>
      </c>
      <c r="AZ172" s="22">
        <v>0</v>
      </c>
      <c r="BA172" s="22">
        <v>0</v>
      </c>
      <c r="BB172" s="22">
        <v>924432</v>
      </c>
      <c r="BC172" s="22">
        <v>46130</v>
      </c>
      <c r="BD172" s="22">
        <v>0</v>
      </c>
      <c r="BE172" s="22">
        <v>0</v>
      </c>
      <c r="BF172" s="22">
        <v>0</v>
      </c>
      <c r="BG172" s="22">
        <v>408907</v>
      </c>
      <c r="BH172" s="22">
        <v>87433</v>
      </c>
      <c r="BI172" s="22">
        <v>122583</v>
      </c>
      <c r="BJ172" s="22">
        <v>0</v>
      </c>
      <c r="BK172" s="22">
        <v>81658</v>
      </c>
      <c r="BL172" s="22">
        <v>0</v>
      </c>
      <c r="BM172" s="22">
        <v>12901</v>
      </c>
      <c r="BN172" s="22">
        <v>28611</v>
      </c>
      <c r="BO172" s="22">
        <v>796</v>
      </c>
      <c r="BP172" s="22">
        <v>0</v>
      </c>
      <c r="BQ172" s="22">
        <v>70107</v>
      </c>
      <c r="BR172" s="22">
        <v>0</v>
      </c>
      <c r="BS172" s="22">
        <v>0</v>
      </c>
      <c r="BT172" s="22">
        <v>0</v>
      </c>
      <c r="BU172" s="22">
        <v>0</v>
      </c>
      <c r="BV172" s="22">
        <v>249002</v>
      </c>
      <c r="BW172" s="22">
        <v>110300</v>
      </c>
      <c r="BX172" s="22">
        <v>0</v>
      </c>
      <c r="BY172" s="22">
        <v>0</v>
      </c>
      <c r="BZ172" s="22">
        <v>0</v>
      </c>
      <c r="CA172" s="22">
        <v>0</v>
      </c>
      <c r="CB172" s="22">
        <v>0</v>
      </c>
      <c r="CC172" s="22">
        <v>2899133</v>
      </c>
      <c r="CD172" s="22">
        <v>1387341</v>
      </c>
    </row>
    <row r="173" spans="1:82" x14ac:dyDescent="0.35">
      <c r="A173" s="22" t="s">
        <v>114</v>
      </c>
      <c r="B173" s="22" t="s">
        <v>294</v>
      </c>
      <c r="C173" s="22" t="s">
        <v>457</v>
      </c>
      <c r="D173" s="22" t="s">
        <v>458</v>
      </c>
      <c r="E173" s="22">
        <v>7894945</v>
      </c>
      <c r="F173" s="22">
        <v>0</v>
      </c>
      <c r="G173" s="22">
        <v>327552</v>
      </c>
      <c r="H173" s="22">
        <v>0</v>
      </c>
      <c r="I173" s="22">
        <v>501046</v>
      </c>
      <c r="J173" s="22">
        <v>269473</v>
      </c>
      <c r="K173" s="22">
        <v>0</v>
      </c>
      <c r="L173" s="22">
        <v>0</v>
      </c>
      <c r="M173" s="22">
        <v>8531</v>
      </c>
      <c r="N173" s="22">
        <v>625425</v>
      </c>
      <c r="O173" s="22">
        <v>0</v>
      </c>
      <c r="P173" s="22">
        <v>440554</v>
      </c>
      <c r="Q173" s="22">
        <v>16518</v>
      </c>
      <c r="R173" s="22">
        <v>21998</v>
      </c>
      <c r="S173" s="22">
        <v>11867</v>
      </c>
      <c r="T173" s="22">
        <v>0</v>
      </c>
      <c r="U173" s="22">
        <v>1648758</v>
      </c>
      <c r="V173" s="22">
        <v>8483695</v>
      </c>
      <c r="W173" s="22">
        <v>470083</v>
      </c>
      <c r="X173" s="22">
        <v>0</v>
      </c>
      <c r="Y173" s="22">
        <v>349458</v>
      </c>
      <c r="Z173" s="22">
        <v>0</v>
      </c>
      <c r="AA173" s="22">
        <v>0</v>
      </c>
      <c r="AB173" s="22">
        <v>255822</v>
      </c>
      <c r="AC173" s="22">
        <v>28023</v>
      </c>
      <c r="AD173" s="22">
        <v>10024</v>
      </c>
      <c r="AE173" s="22">
        <v>47475</v>
      </c>
      <c r="AF173" s="22">
        <v>0</v>
      </c>
      <c r="AG173" s="22">
        <v>0</v>
      </c>
      <c r="AH173" s="22">
        <v>0</v>
      </c>
      <c r="AI173" s="22">
        <v>0</v>
      </c>
      <c r="AJ173" s="22">
        <v>2593939</v>
      </c>
      <c r="AK173" s="22">
        <v>134864</v>
      </c>
      <c r="AL173" s="22">
        <v>0</v>
      </c>
      <c r="AM173" s="22">
        <v>0</v>
      </c>
      <c r="AN173" s="22">
        <v>0</v>
      </c>
      <c r="AO173" s="22">
        <v>0</v>
      </c>
      <c r="AP173" s="22">
        <v>0</v>
      </c>
      <c r="AQ173" s="22">
        <v>24140050</v>
      </c>
      <c r="AR173" s="22">
        <v>263758</v>
      </c>
      <c r="AS173" s="22">
        <v>1727480</v>
      </c>
      <c r="AT173" s="22">
        <v>0</v>
      </c>
      <c r="AU173" s="22">
        <v>1641778</v>
      </c>
      <c r="AV173" s="22">
        <v>504269</v>
      </c>
      <c r="AW173" s="22">
        <v>35843</v>
      </c>
      <c r="AX173" s="22">
        <v>0</v>
      </c>
      <c r="AY173" s="22">
        <v>279563</v>
      </c>
      <c r="AZ173" s="22">
        <v>168007</v>
      </c>
      <c r="BA173" s="22">
        <v>0</v>
      </c>
      <c r="BB173" s="22">
        <v>4576180</v>
      </c>
      <c r="BC173" s="22">
        <v>45709</v>
      </c>
      <c r="BD173" s="22">
        <v>86840</v>
      </c>
      <c r="BE173" s="22">
        <v>158190</v>
      </c>
      <c r="BF173" s="22">
        <v>0</v>
      </c>
      <c r="BG173" s="22">
        <v>1364648</v>
      </c>
      <c r="BH173" s="22">
        <v>838659</v>
      </c>
      <c r="BI173" s="22">
        <v>429656</v>
      </c>
      <c r="BJ173" s="22">
        <v>0</v>
      </c>
      <c r="BK173" s="22">
        <v>403679</v>
      </c>
      <c r="BL173" s="22">
        <v>0</v>
      </c>
      <c r="BM173" s="22">
        <v>0</v>
      </c>
      <c r="BN173" s="22">
        <v>330931</v>
      </c>
      <c r="BO173" s="22">
        <v>405455</v>
      </c>
      <c r="BP173" s="22">
        <v>62487</v>
      </c>
      <c r="BQ173" s="22">
        <v>31939</v>
      </c>
      <c r="BR173" s="22">
        <v>0</v>
      </c>
      <c r="BS173" s="22">
        <v>0</v>
      </c>
      <c r="BT173" s="22">
        <v>0</v>
      </c>
      <c r="BU173" s="22">
        <v>0</v>
      </c>
      <c r="BV173" s="22">
        <v>3449363</v>
      </c>
      <c r="BW173" s="22">
        <v>301495</v>
      </c>
      <c r="BX173" s="22">
        <v>0</v>
      </c>
      <c r="BY173" s="22">
        <v>0</v>
      </c>
      <c r="BZ173" s="22">
        <v>0</v>
      </c>
      <c r="CA173" s="22">
        <v>0</v>
      </c>
      <c r="CB173" s="22">
        <v>0</v>
      </c>
      <c r="CC173" s="22">
        <v>17105929</v>
      </c>
      <c r="CD173" s="22">
        <v>7034121</v>
      </c>
    </row>
    <row r="174" spans="1:82" x14ac:dyDescent="0.35">
      <c r="A174" s="22" t="s">
        <v>114</v>
      </c>
      <c r="B174" s="22" t="s">
        <v>294</v>
      </c>
      <c r="C174" s="22" t="s">
        <v>459</v>
      </c>
      <c r="D174" s="22" t="s">
        <v>460</v>
      </c>
      <c r="E174" s="22">
        <v>404403</v>
      </c>
      <c r="F174" s="22">
        <v>0</v>
      </c>
      <c r="G174" s="22">
        <v>193590</v>
      </c>
      <c r="H174" s="22">
        <v>0</v>
      </c>
      <c r="I174" s="22">
        <v>0</v>
      </c>
      <c r="J174" s="22">
        <v>0</v>
      </c>
      <c r="K174" s="22">
        <v>0</v>
      </c>
      <c r="L174" s="22">
        <v>0</v>
      </c>
      <c r="M174" s="22">
        <v>3200</v>
      </c>
      <c r="N174" s="22">
        <v>0</v>
      </c>
      <c r="O174" s="22">
        <v>0</v>
      </c>
      <c r="P174" s="22">
        <v>35500</v>
      </c>
      <c r="Q174" s="22">
        <v>0</v>
      </c>
      <c r="R174" s="22">
        <v>0</v>
      </c>
      <c r="S174" s="22">
        <v>0</v>
      </c>
      <c r="T174" s="22">
        <v>0</v>
      </c>
      <c r="U174" s="22">
        <v>144654</v>
      </c>
      <c r="V174" s="22">
        <v>47837</v>
      </c>
      <c r="W174" s="22">
        <v>72600</v>
      </c>
      <c r="X174" s="22">
        <v>0</v>
      </c>
      <c r="Y174" s="22">
        <v>76795</v>
      </c>
      <c r="Z174" s="22">
        <v>0</v>
      </c>
      <c r="AA174" s="22">
        <v>0</v>
      </c>
      <c r="AB174" s="22">
        <v>0</v>
      </c>
      <c r="AC174" s="22">
        <v>10527</v>
      </c>
      <c r="AD174" s="22">
        <v>0</v>
      </c>
      <c r="AE174" s="22">
        <v>0</v>
      </c>
      <c r="AF174" s="22">
        <v>0</v>
      </c>
      <c r="AG174" s="22">
        <v>11804</v>
      </c>
      <c r="AH174" s="22">
        <v>0</v>
      </c>
      <c r="AI174" s="22">
        <v>0</v>
      </c>
      <c r="AJ174" s="22">
        <v>4750</v>
      </c>
      <c r="AK174" s="22">
        <v>0</v>
      </c>
      <c r="AL174" s="22">
        <v>0</v>
      </c>
      <c r="AM174" s="22">
        <v>0</v>
      </c>
      <c r="AN174" s="22">
        <v>0</v>
      </c>
      <c r="AO174" s="22">
        <v>0</v>
      </c>
      <c r="AP174" s="22">
        <v>0</v>
      </c>
      <c r="AQ174" s="22">
        <v>1005660</v>
      </c>
      <c r="AR174" s="22">
        <v>15296</v>
      </c>
      <c r="AS174" s="22">
        <v>238668</v>
      </c>
      <c r="AT174" s="22">
        <v>2400</v>
      </c>
      <c r="AU174" s="22">
        <v>0</v>
      </c>
      <c r="AV174" s="22">
        <v>0</v>
      </c>
      <c r="AW174" s="22">
        <v>40314</v>
      </c>
      <c r="AX174" s="22">
        <v>0</v>
      </c>
      <c r="AY174" s="22">
        <v>5564</v>
      </c>
      <c r="AZ174" s="22">
        <v>0</v>
      </c>
      <c r="BA174" s="22">
        <v>93913</v>
      </c>
      <c r="BB174" s="22">
        <v>207675</v>
      </c>
      <c r="BC174" s="22">
        <v>0</v>
      </c>
      <c r="BD174" s="22">
        <v>0</v>
      </c>
      <c r="BE174" s="22">
        <v>0</v>
      </c>
      <c r="BF174" s="22">
        <v>0</v>
      </c>
      <c r="BG174" s="22">
        <v>170713</v>
      </c>
      <c r="BH174" s="22">
        <v>43754</v>
      </c>
      <c r="BI174" s="22">
        <v>72558</v>
      </c>
      <c r="BJ174" s="22">
        <v>0</v>
      </c>
      <c r="BK174" s="22">
        <v>76545</v>
      </c>
      <c r="BL174" s="22">
        <v>0</v>
      </c>
      <c r="BM174" s="22">
        <v>750</v>
      </c>
      <c r="BN174" s="22">
        <v>0</v>
      </c>
      <c r="BO174" s="22">
        <v>9186</v>
      </c>
      <c r="BP174" s="22">
        <v>0</v>
      </c>
      <c r="BQ174" s="22">
        <v>5218</v>
      </c>
      <c r="BR174" s="22">
        <v>0</v>
      </c>
      <c r="BS174" s="22">
        <v>0</v>
      </c>
      <c r="BT174" s="22">
        <v>0</v>
      </c>
      <c r="BU174" s="22">
        <v>0</v>
      </c>
      <c r="BV174" s="22">
        <v>48810</v>
      </c>
      <c r="BW174" s="22">
        <v>10498</v>
      </c>
      <c r="BX174" s="22">
        <v>0</v>
      </c>
      <c r="BY174" s="22">
        <v>0</v>
      </c>
      <c r="BZ174" s="22">
        <v>0</v>
      </c>
      <c r="CA174" s="22">
        <v>0</v>
      </c>
      <c r="CB174" s="22">
        <v>0</v>
      </c>
      <c r="CC174" s="22">
        <v>1041862</v>
      </c>
      <c r="CD174" s="22">
        <v>-36202</v>
      </c>
    </row>
    <row r="175" spans="1:82" x14ac:dyDescent="0.35">
      <c r="A175" s="22" t="s">
        <v>114</v>
      </c>
      <c r="B175" s="22" t="s">
        <v>294</v>
      </c>
      <c r="C175" s="22" t="s">
        <v>461</v>
      </c>
      <c r="D175" s="22" t="s">
        <v>462</v>
      </c>
      <c r="E175" s="22">
        <v>7786799</v>
      </c>
      <c r="F175" s="22">
        <v>0</v>
      </c>
      <c r="G175" s="22">
        <v>677491</v>
      </c>
      <c r="H175" s="22">
        <v>0</v>
      </c>
      <c r="I175" s="22">
        <v>435416</v>
      </c>
      <c r="J175" s="22">
        <v>411355</v>
      </c>
      <c r="K175" s="22">
        <v>545153</v>
      </c>
      <c r="L175" s="22">
        <v>0</v>
      </c>
      <c r="M175" s="22">
        <v>109418</v>
      </c>
      <c r="N175" s="22">
        <v>0</v>
      </c>
      <c r="O175" s="22">
        <v>337207</v>
      </c>
      <c r="P175" s="22">
        <v>661465</v>
      </c>
      <c r="Q175" s="22">
        <v>10256</v>
      </c>
      <c r="R175" s="22">
        <v>0</v>
      </c>
      <c r="S175" s="22">
        <v>0</v>
      </c>
      <c r="T175" s="22">
        <v>0</v>
      </c>
      <c r="U175" s="22">
        <v>3422879</v>
      </c>
      <c r="V175" s="22">
        <v>1122661</v>
      </c>
      <c r="W175" s="22">
        <v>822402</v>
      </c>
      <c r="X175" s="22">
        <v>0</v>
      </c>
      <c r="Y175" s="22">
        <v>157148</v>
      </c>
      <c r="Z175" s="22">
        <v>0</v>
      </c>
      <c r="AA175" s="22">
        <v>21064</v>
      </c>
      <c r="AB175" s="22">
        <v>0</v>
      </c>
      <c r="AC175" s="22">
        <v>40142</v>
      </c>
      <c r="AD175" s="22">
        <v>172249</v>
      </c>
      <c r="AE175" s="22">
        <v>100</v>
      </c>
      <c r="AF175" s="22">
        <v>0</v>
      </c>
      <c r="AG175" s="22">
        <v>279876</v>
      </c>
      <c r="AH175" s="22">
        <v>0</v>
      </c>
      <c r="AI175" s="22">
        <v>0</v>
      </c>
      <c r="AJ175" s="22">
        <v>813708</v>
      </c>
      <c r="AK175" s="22">
        <v>18542</v>
      </c>
      <c r="AL175" s="22">
        <v>0</v>
      </c>
      <c r="AM175" s="22">
        <v>0</v>
      </c>
      <c r="AN175" s="22">
        <v>0</v>
      </c>
      <c r="AO175" s="22">
        <v>0</v>
      </c>
      <c r="AP175" s="22">
        <v>0</v>
      </c>
      <c r="AQ175" s="22">
        <v>17845331</v>
      </c>
      <c r="AR175" s="22">
        <v>169775</v>
      </c>
      <c r="AS175" s="22">
        <v>2012074</v>
      </c>
      <c r="AT175" s="22">
        <v>0</v>
      </c>
      <c r="AU175" s="22">
        <v>1220335</v>
      </c>
      <c r="AV175" s="22">
        <v>904958</v>
      </c>
      <c r="AW175" s="22">
        <v>33154</v>
      </c>
      <c r="AX175" s="22">
        <v>0</v>
      </c>
      <c r="AY175" s="22">
        <v>180023</v>
      </c>
      <c r="AZ175" s="22">
        <v>0</v>
      </c>
      <c r="BA175" s="22">
        <v>393033</v>
      </c>
      <c r="BB175" s="22">
        <v>4895993</v>
      </c>
      <c r="BC175" s="22">
        <v>41768</v>
      </c>
      <c r="BD175" s="22">
        <v>0</v>
      </c>
      <c r="BE175" s="22">
        <v>179576</v>
      </c>
      <c r="BF175" s="22">
        <v>0</v>
      </c>
      <c r="BG175" s="22">
        <v>3368834</v>
      </c>
      <c r="BH175" s="22">
        <v>1353759</v>
      </c>
      <c r="BI175" s="22">
        <v>675608</v>
      </c>
      <c r="BJ175" s="22">
        <v>0</v>
      </c>
      <c r="BK175" s="22">
        <v>196435</v>
      </c>
      <c r="BL175" s="22">
        <v>0</v>
      </c>
      <c r="BM175" s="22">
        <v>53860</v>
      </c>
      <c r="BN175" s="22">
        <v>0</v>
      </c>
      <c r="BO175" s="22">
        <v>370672</v>
      </c>
      <c r="BP175" s="22">
        <v>439664</v>
      </c>
      <c r="BQ175" s="22">
        <v>56157</v>
      </c>
      <c r="BR175" s="22">
        <v>85967</v>
      </c>
      <c r="BS175" s="22">
        <v>59991</v>
      </c>
      <c r="BT175" s="22">
        <v>0</v>
      </c>
      <c r="BU175" s="22">
        <v>0</v>
      </c>
      <c r="BV175" s="22">
        <v>3255153</v>
      </c>
      <c r="BW175" s="22">
        <v>490597</v>
      </c>
      <c r="BX175" s="22">
        <v>0</v>
      </c>
      <c r="BY175" s="22">
        <v>0</v>
      </c>
      <c r="BZ175" s="22">
        <v>0</v>
      </c>
      <c r="CA175" s="22">
        <v>0</v>
      </c>
      <c r="CB175" s="22">
        <v>0</v>
      </c>
      <c r="CC175" s="22">
        <v>20437386</v>
      </c>
      <c r="CD175" s="22">
        <v>-2592055</v>
      </c>
    </row>
    <row r="176" spans="1:82" x14ac:dyDescent="0.35">
      <c r="A176" s="22" t="s">
        <v>114</v>
      </c>
      <c r="B176" s="22" t="s">
        <v>294</v>
      </c>
      <c r="C176" s="22" t="s">
        <v>463</v>
      </c>
      <c r="D176" s="22" t="s">
        <v>464</v>
      </c>
      <c r="E176" s="22">
        <v>24077311</v>
      </c>
      <c r="F176" s="22">
        <v>0</v>
      </c>
      <c r="G176" s="22">
        <v>473426</v>
      </c>
      <c r="H176" s="22">
        <v>0</v>
      </c>
      <c r="I176" s="22">
        <v>1844171</v>
      </c>
      <c r="J176" s="22">
        <v>1085422</v>
      </c>
      <c r="K176" s="22">
        <v>0</v>
      </c>
      <c r="L176" s="22">
        <v>0</v>
      </c>
      <c r="M176" s="22">
        <v>308212</v>
      </c>
      <c r="N176" s="22">
        <v>0</v>
      </c>
      <c r="O176" s="22">
        <v>0</v>
      </c>
      <c r="P176" s="22">
        <v>4813785</v>
      </c>
      <c r="Q176" s="22">
        <v>0</v>
      </c>
      <c r="R176" s="22">
        <v>599821</v>
      </c>
      <c r="S176" s="22">
        <v>1592391</v>
      </c>
      <c r="T176" s="22">
        <v>222077</v>
      </c>
      <c r="U176" s="22">
        <v>4910208</v>
      </c>
      <c r="V176" s="22">
        <v>3726156</v>
      </c>
      <c r="W176" s="22">
        <v>1947675</v>
      </c>
      <c r="X176" s="22">
        <v>0</v>
      </c>
      <c r="Y176" s="22">
        <v>744241</v>
      </c>
      <c r="Z176" s="22">
        <v>0</v>
      </c>
      <c r="AA176" s="22">
        <v>0</v>
      </c>
      <c r="AB176" s="22">
        <v>0</v>
      </c>
      <c r="AC176" s="22">
        <v>436314</v>
      </c>
      <c r="AD176" s="22">
        <v>0</v>
      </c>
      <c r="AE176" s="22">
        <v>0</v>
      </c>
      <c r="AF176" s="22">
        <v>0</v>
      </c>
      <c r="AG176" s="22">
        <v>0</v>
      </c>
      <c r="AH176" s="22">
        <v>102</v>
      </c>
      <c r="AI176" s="22">
        <v>0</v>
      </c>
      <c r="AJ176" s="22">
        <v>3659905</v>
      </c>
      <c r="AK176" s="22">
        <v>2341490</v>
      </c>
      <c r="AL176" s="22">
        <v>0</v>
      </c>
      <c r="AM176" s="22">
        <v>0</v>
      </c>
      <c r="AN176" s="22">
        <v>0</v>
      </c>
      <c r="AO176" s="22">
        <v>0</v>
      </c>
      <c r="AP176" s="22">
        <v>0</v>
      </c>
      <c r="AQ176" s="22">
        <v>52782707</v>
      </c>
      <c r="AR176" s="22">
        <v>463178</v>
      </c>
      <c r="AS176" s="22">
        <v>5234732</v>
      </c>
      <c r="AT176" s="22">
        <v>0</v>
      </c>
      <c r="AU176" s="22">
        <v>4515431</v>
      </c>
      <c r="AV176" s="22">
        <v>1701048</v>
      </c>
      <c r="AW176" s="22">
        <v>0</v>
      </c>
      <c r="AX176" s="22">
        <v>27487</v>
      </c>
      <c r="AY176" s="22">
        <v>788710</v>
      </c>
      <c r="AZ176" s="22">
        <v>0</v>
      </c>
      <c r="BA176" s="22">
        <v>445730</v>
      </c>
      <c r="BB176" s="22">
        <v>4773978</v>
      </c>
      <c r="BC176" s="22">
        <v>0</v>
      </c>
      <c r="BD176" s="22">
        <v>0</v>
      </c>
      <c r="BE176" s="22">
        <v>1126654</v>
      </c>
      <c r="BF176" s="22">
        <v>313676</v>
      </c>
      <c r="BG176" s="22">
        <v>4298766</v>
      </c>
      <c r="BH176" s="22">
        <v>2975294</v>
      </c>
      <c r="BI176" s="22">
        <v>1811884</v>
      </c>
      <c r="BJ176" s="22">
        <v>0</v>
      </c>
      <c r="BK176" s="22">
        <v>874883</v>
      </c>
      <c r="BL176" s="22">
        <v>0</v>
      </c>
      <c r="BM176" s="22">
        <v>0</v>
      </c>
      <c r="BN176" s="22">
        <v>0</v>
      </c>
      <c r="BO176" s="22">
        <v>2451019</v>
      </c>
      <c r="BP176" s="22">
        <v>346765</v>
      </c>
      <c r="BQ176" s="22">
        <v>0</v>
      </c>
      <c r="BR176" s="22">
        <v>0</v>
      </c>
      <c r="BS176" s="22">
        <v>0</v>
      </c>
      <c r="BT176" s="22">
        <v>0</v>
      </c>
      <c r="BU176" s="22">
        <v>0</v>
      </c>
      <c r="BV176" s="22">
        <v>7532842</v>
      </c>
      <c r="BW176" s="22">
        <v>2426078</v>
      </c>
      <c r="BX176" s="22">
        <v>0</v>
      </c>
      <c r="BY176" s="22">
        <v>0</v>
      </c>
      <c r="BZ176" s="22">
        <v>0</v>
      </c>
      <c r="CA176" s="22">
        <v>0</v>
      </c>
      <c r="CB176" s="22">
        <v>0</v>
      </c>
      <c r="CC176" s="22">
        <v>42108155</v>
      </c>
      <c r="CD176" s="22">
        <v>10674552</v>
      </c>
    </row>
    <row r="177" spans="1:82" x14ac:dyDescent="0.35">
      <c r="A177" s="22" t="s">
        <v>114</v>
      </c>
      <c r="B177" s="22" t="s">
        <v>294</v>
      </c>
      <c r="C177" s="22" t="s">
        <v>465</v>
      </c>
      <c r="D177" s="22" t="s">
        <v>466</v>
      </c>
      <c r="E177" s="22">
        <v>0</v>
      </c>
      <c r="F177" s="22">
        <v>0</v>
      </c>
      <c r="G177" s="22">
        <v>20528308</v>
      </c>
      <c r="H177" s="22">
        <v>0</v>
      </c>
      <c r="I177" s="22">
        <v>536225</v>
      </c>
      <c r="J177" s="22">
        <v>187264</v>
      </c>
      <c r="K177" s="22">
        <v>0</v>
      </c>
      <c r="L177" s="22">
        <v>0</v>
      </c>
      <c r="M177" s="22">
        <v>313502</v>
      </c>
      <c r="N177" s="22">
        <v>0</v>
      </c>
      <c r="O177" s="22">
        <v>55869</v>
      </c>
      <c r="P177" s="22">
        <v>806964</v>
      </c>
      <c r="Q177" s="22">
        <v>0</v>
      </c>
      <c r="R177" s="22">
        <v>0</v>
      </c>
      <c r="S177" s="22">
        <v>1430840</v>
      </c>
      <c r="T177" s="22">
        <v>0</v>
      </c>
      <c r="U177" s="22">
        <v>5031644</v>
      </c>
      <c r="V177" s="22">
        <v>5176179</v>
      </c>
      <c r="W177" s="22">
        <v>1290017</v>
      </c>
      <c r="X177" s="22">
        <v>0</v>
      </c>
      <c r="Y177" s="22">
        <v>573459</v>
      </c>
      <c r="Z177" s="22">
        <v>0</v>
      </c>
      <c r="AA177" s="22">
        <v>34355</v>
      </c>
      <c r="AB177" s="22">
        <v>0</v>
      </c>
      <c r="AC177" s="22">
        <v>63728</v>
      </c>
      <c r="AD177" s="22">
        <v>44203</v>
      </c>
      <c r="AE177" s="22">
        <v>0</v>
      </c>
      <c r="AF177" s="22">
        <v>0</v>
      </c>
      <c r="AG177" s="22">
        <v>0</v>
      </c>
      <c r="AH177" s="22">
        <v>0</v>
      </c>
      <c r="AI177" s="22">
        <v>0</v>
      </c>
      <c r="AJ177" s="22">
        <v>1556039</v>
      </c>
      <c r="AK177" s="22">
        <v>97711</v>
      </c>
      <c r="AL177" s="22">
        <v>0</v>
      </c>
      <c r="AM177" s="22">
        <v>0</v>
      </c>
      <c r="AN177" s="22">
        <v>0</v>
      </c>
      <c r="AO177" s="22">
        <v>0</v>
      </c>
      <c r="AP177" s="22">
        <v>0</v>
      </c>
      <c r="AQ177" s="22">
        <v>37726307</v>
      </c>
      <c r="AR177" s="22">
        <v>323694</v>
      </c>
      <c r="AS177" s="22">
        <v>6428617</v>
      </c>
      <c r="AT177" s="22">
        <v>0</v>
      </c>
      <c r="AU177" s="22">
        <v>2504789</v>
      </c>
      <c r="AV177" s="22">
        <v>1758171</v>
      </c>
      <c r="AW177" s="22">
        <v>624333</v>
      </c>
      <c r="AX177" s="22">
        <v>0</v>
      </c>
      <c r="AY177" s="22">
        <v>811984</v>
      </c>
      <c r="AZ177" s="22">
        <v>0</v>
      </c>
      <c r="BA177" s="22">
        <v>802865</v>
      </c>
      <c r="BB177" s="22">
        <v>3682207</v>
      </c>
      <c r="BC177" s="22">
        <v>0</v>
      </c>
      <c r="BD177" s="22">
        <v>0</v>
      </c>
      <c r="BE177" s="22">
        <v>372225</v>
      </c>
      <c r="BF177" s="22">
        <v>0</v>
      </c>
      <c r="BG177" s="22">
        <v>3730849</v>
      </c>
      <c r="BH177" s="22">
        <v>3861684</v>
      </c>
      <c r="BI177" s="22">
        <v>1169082</v>
      </c>
      <c r="BJ177" s="22">
        <v>0</v>
      </c>
      <c r="BK177" s="22">
        <v>934374</v>
      </c>
      <c r="BL177" s="22">
        <v>0</v>
      </c>
      <c r="BM177" s="22">
        <v>46502</v>
      </c>
      <c r="BN177" s="22">
        <v>0</v>
      </c>
      <c r="BO177" s="22">
        <v>974280</v>
      </c>
      <c r="BP177" s="22">
        <v>94445</v>
      </c>
      <c r="BQ177" s="22">
        <v>0</v>
      </c>
      <c r="BR177" s="22">
        <v>0</v>
      </c>
      <c r="BS177" s="22">
        <v>0</v>
      </c>
      <c r="BT177" s="22">
        <v>0</v>
      </c>
      <c r="BU177" s="22">
        <v>0</v>
      </c>
      <c r="BV177" s="22">
        <v>4939591</v>
      </c>
      <c r="BW177" s="22">
        <v>891424</v>
      </c>
      <c r="BX177" s="22">
        <v>0</v>
      </c>
      <c r="BY177" s="22">
        <v>0</v>
      </c>
      <c r="BZ177" s="22">
        <v>0</v>
      </c>
      <c r="CA177" s="22">
        <v>0</v>
      </c>
      <c r="CB177" s="22">
        <v>0</v>
      </c>
      <c r="CC177" s="22">
        <v>33951116</v>
      </c>
      <c r="CD177" s="22">
        <v>3775191</v>
      </c>
    </row>
    <row r="178" spans="1:82" x14ac:dyDescent="0.35">
      <c r="A178" s="22" t="s">
        <v>114</v>
      </c>
      <c r="B178" s="22" t="s">
        <v>294</v>
      </c>
      <c r="C178" s="22" t="s">
        <v>467</v>
      </c>
      <c r="D178" s="22" t="s">
        <v>468</v>
      </c>
      <c r="E178" s="22">
        <v>3647933</v>
      </c>
      <c r="F178" s="22">
        <v>0</v>
      </c>
      <c r="G178" s="22">
        <v>428487</v>
      </c>
      <c r="H178" s="22">
        <v>0</v>
      </c>
      <c r="I178" s="22">
        <v>0</v>
      </c>
      <c r="J178" s="22">
        <v>315986</v>
      </c>
      <c r="K178" s="22">
        <v>5058</v>
      </c>
      <c r="L178" s="22">
        <v>0</v>
      </c>
      <c r="M178" s="22">
        <v>4456</v>
      </c>
      <c r="N178" s="22">
        <v>5851</v>
      </c>
      <c r="O178" s="22">
        <v>0</v>
      </c>
      <c r="P178" s="22">
        <v>105145</v>
      </c>
      <c r="Q178" s="22">
        <v>0</v>
      </c>
      <c r="R178" s="22">
        <v>0</v>
      </c>
      <c r="S178" s="22">
        <v>0</v>
      </c>
      <c r="T178" s="22">
        <v>0</v>
      </c>
      <c r="U178" s="22">
        <v>918127</v>
      </c>
      <c r="V178" s="22">
        <v>1104037</v>
      </c>
      <c r="W178" s="22">
        <v>323448</v>
      </c>
      <c r="X178" s="22">
        <v>0</v>
      </c>
      <c r="Y178" s="22">
        <v>133015</v>
      </c>
      <c r="Z178" s="22">
        <v>0</v>
      </c>
      <c r="AA178" s="22">
        <v>0</v>
      </c>
      <c r="AB178" s="22">
        <v>0</v>
      </c>
      <c r="AC178" s="22">
        <v>42690</v>
      </c>
      <c r="AD178" s="22">
        <v>98812</v>
      </c>
      <c r="AE178" s="22">
        <v>0</v>
      </c>
      <c r="AF178" s="22">
        <v>0</v>
      </c>
      <c r="AG178" s="22">
        <v>0</v>
      </c>
      <c r="AH178" s="22">
        <v>0</v>
      </c>
      <c r="AI178" s="22">
        <v>0</v>
      </c>
      <c r="AJ178" s="22">
        <v>1473314</v>
      </c>
      <c r="AK178" s="22">
        <v>193500</v>
      </c>
      <c r="AL178" s="22">
        <v>0</v>
      </c>
      <c r="AM178" s="22">
        <v>0</v>
      </c>
      <c r="AN178" s="22">
        <v>1413839</v>
      </c>
      <c r="AO178" s="22">
        <v>0</v>
      </c>
      <c r="AP178" s="22">
        <v>0</v>
      </c>
      <c r="AQ178" s="22">
        <v>10213698</v>
      </c>
      <c r="AR178" s="22">
        <v>305949</v>
      </c>
      <c r="AS178" s="22">
        <v>717690</v>
      </c>
      <c r="AT178" s="22">
        <v>0</v>
      </c>
      <c r="AU178" s="22">
        <v>0</v>
      </c>
      <c r="AV178" s="22">
        <v>458433</v>
      </c>
      <c r="AW178" s="22">
        <v>53715</v>
      </c>
      <c r="AX178" s="22">
        <v>0</v>
      </c>
      <c r="AY178" s="22">
        <v>139615</v>
      </c>
      <c r="AZ178" s="22">
        <v>27452</v>
      </c>
      <c r="BA178" s="22">
        <v>0</v>
      </c>
      <c r="BB178" s="22">
        <v>1355388</v>
      </c>
      <c r="BC178" s="22">
        <v>0</v>
      </c>
      <c r="BD178" s="22">
        <v>0</v>
      </c>
      <c r="BE178" s="22">
        <v>0</v>
      </c>
      <c r="BF178" s="22">
        <v>0</v>
      </c>
      <c r="BG178" s="22">
        <v>1042040</v>
      </c>
      <c r="BH178" s="22">
        <v>795032</v>
      </c>
      <c r="BI178" s="22">
        <v>268929</v>
      </c>
      <c r="BJ178" s="22">
        <v>0</v>
      </c>
      <c r="BK178" s="22">
        <v>165785</v>
      </c>
      <c r="BL178" s="22">
        <v>0</v>
      </c>
      <c r="BM178" s="22">
        <v>0</v>
      </c>
      <c r="BN178" s="22">
        <v>0</v>
      </c>
      <c r="BO178" s="22">
        <v>292165</v>
      </c>
      <c r="BP178" s="22">
        <v>340035</v>
      </c>
      <c r="BQ178" s="22">
        <v>0</v>
      </c>
      <c r="BR178" s="22">
        <v>0</v>
      </c>
      <c r="BS178" s="22">
        <v>0</v>
      </c>
      <c r="BT178" s="22">
        <v>0</v>
      </c>
      <c r="BU178" s="22">
        <v>0</v>
      </c>
      <c r="BV178" s="22">
        <v>1575829</v>
      </c>
      <c r="BW178" s="22">
        <v>321834</v>
      </c>
      <c r="BX178" s="22">
        <v>0</v>
      </c>
      <c r="BY178" s="22">
        <v>0</v>
      </c>
      <c r="BZ178" s="22">
        <v>1170323</v>
      </c>
      <c r="CA178" s="22">
        <v>0</v>
      </c>
      <c r="CB178" s="22">
        <v>0</v>
      </c>
      <c r="CC178" s="22">
        <v>9030214</v>
      </c>
      <c r="CD178" s="22">
        <v>1183484</v>
      </c>
    </row>
    <row r="179" spans="1:82" x14ac:dyDescent="0.35">
      <c r="A179" s="22" t="s">
        <v>114</v>
      </c>
      <c r="B179" s="22" t="s">
        <v>294</v>
      </c>
      <c r="C179" s="22" t="s">
        <v>469</v>
      </c>
      <c r="D179" s="22" t="s">
        <v>470</v>
      </c>
      <c r="E179" s="22">
        <v>2968499</v>
      </c>
      <c r="F179" s="22">
        <v>0</v>
      </c>
      <c r="G179" s="22">
        <v>374202</v>
      </c>
      <c r="H179" s="22">
        <v>0</v>
      </c>
      <c r="I179" s="22">
        <v>0</v>
      </c>
      <c r="J179" s="22">
        <v>331538</v>
      </c>
      <c r="K179" s="22">
        <v>0</v>
      </c>
      <c r="L179" s="22">
        <v>0</v>
      </c>
      <c r="M179" s="22">
        <v>1780</v>
      </c>
      <c r="N179" s="22">
        <v>0</v>
      </c>
      <c r="O179" s="22">
        <v>0</v>
      </c>
      <c r="P179" s="22">
        <v>328776</v>
      </c>
      <c r="Q179" s="22">
        <v>0</v>
      </c>
      <c r="R179" s="22">
        <v>0</v>
      </c>
      <c r="S179" s="22">
        <v>0</v>
      </c>
      <c r="T179" s="22">
        <v>0</v>
      </c>
      <c r="U179" s="22">
        <v>353775</v>
      </c>
      <c r="V179" s="22">
        <v>118167</v>
      </c>
      <c r="W179" s="22">
        <v>174627</v>
      </c>
      <c r="X179" s="22">
        <v>0</v>
      </c>
      <c r="Y179" s="22">
        <v>0</v>
      </c>
      <c r="Z179" s="22">
        <v>0</v>
      </c>
      <c r="AA179" s="22">
        <v>0</v>
      </c>
      <c r="AB179" s="22">
        <v>0</v>
      </c>
      <c r="AC179" s="22">
        <v>3365</v>
      </c>
      <c r="AD179" s="22">
        <v>3434</v>
      </c>
      <c r="AE179" s="22">
        <v>0</v>
      </c>
      <c r="AF179" s="22">
        <v>0</v>
      </c>
      <c r="AG179" s="22">
        <v>0</v>
      </c>
      <c r="AH179" s="22">
        <v>0</v>
      </c>
      <c r="AI179" s="22">
        <v>0</v>
      </c>
      <c r="AJ179" s="22">
        <v>134610</v>
      </c>
      <c r="AK179" s="22">
        <v>0</v>
      </c>
      <c r="AL179" s="22">
        <v>0</v>
      </c>
      <c r="AM179" s="22">
        <v>0</v>
      </c>
      <c r="AN179" s="22">
        <v>0</v>
      </c>
      <c r="AO179" s="22">
        <v>0</v>
      </c>
      <c r="AP179" s="22">
        <v>13872</v>
      </c>
      <c r="AQ179" s="22">
        <v>4806645</v>
      </c>
      <c r="AR179" s="22">
        <v>128193</v>
      </c>
      <c r="AS179" s="22">
        <v>824539</v>
      </c>
      <c r="AT179" s="22">
        <v>0</v>
      </c>
      <c r="AU179" s="22">
        <v>0</v>
      </c>
      <c r="AV179" s="22">
        <v>442166</v>
      </c>
      <c r="AW179" s="22">
        <v>0</v>
      </c>
      <c r="AX179" s="22">
        <v>0</v>
      </c>
      <c r="AY179" s="22">
        <v>92091</v>
      </c>
      <c r="AZ179" s="22">
        <v>0</v>
      </c>
      <c r="BA179" s="22">
        <v>766312</v>
      </c>
      <c r="BB179" s="22">
        <v>235920</v>
      </c>
      <c r="BC179" s="22">
        <v>10000</v>
      </c>
      <c r="BD179" s="22">
        <v>0</v>
      </c>
      <c r="BE179" s="22">
        <v>77687</v>
      </c>
      <c r="BF179" s="22">
        <v>0</v>
      </c>
      <c r="BG179" s="22">
        <v>824930</v>
      </c>
      <c r="BH179" s="22">
        <v>119460</v>
      </c>
      <c r="BI179" s="22">
        <v>158966</v>
      </c>
      <c r="BJ179" s="22">
        <v>0</v>
      </c>
      <c r="BK179" s="22">
        <v>62664</v>
      </c>
      <c r="BL179" s="22">
        <v>0</v>
      </c>
      <c r="BM179" s="22">
        <v>2988</v>
      </c>
      <c r="BN179" s="22">
        <v>0</v>
      </c>
      <c r="BO179" s="22">
        <v>6799</v>
      </c>
      <c r="BP179" s="22">
        <v>59994</v>
      </c>
      <c r="BQ179" s="22">
        <v>0</v>
      </c>
      <c r="BR179" s="22">
        <v>0</v>
      </c>
      <c r="BS179" s="22">
        <v>0</v>
      </c>
      <c r="BT179" s="22">
        <v>0</v>
      </c>
      <c r="BU179" s="22">
        <v>0</v>
      </c>
      <c r="BV179" s="22">
        <v>646203</v>
      </c>
      <c r="BW179" s="22">
        <v>232624</v>
      </c>
      <c r="BX179" s="22">
        <v>0</v>
      </c>
      <c r="BY179" s="22">
        <v>0</v>
      </c>
      <c r="BZ179" s="22">
        <v>0</v>
      </c>
      <c r="CA179" s="22">
        <v>0</v>
      </c>
      <c r="CB179" s="22">
        <v>0</v>
      </c>
      <c r="CC179" s="22">
        <v>4691536</v>
      </c>
      <c r="CD179" s="22">
        <v>115109</v>
      </c>
    </row>
    <row r="180" spans="1:82" x14ac:dyDescent="0.35">
      <c r="A180" s="22" t="s">
        <v>114</v>
      </c>
      <c r="B180" s="22" t="s">
        <v>294</v>
      </c>
      <c r="C180" s="22" t="s">
        <v>471</v>
      </c>
      <c r="D180" s="22" t="s">
        <v>472</v>
      </c>
      <c r="E180" s="22">
        <v>19599092</v>
      </c>
      <c r="F180" s="22">
        <v>926</v>
      </c>
      <c r="G180" s="22">
        <v>212865</v>
      </c>
      <c r="H180" s="22">
        <v>0</v>
      </c>
      <c r="I180" s="22">
        <v>553345</v>
      </c>
      <c r="J180" s="22">
        <v>199109</v>
      </c>
      <c r="K180" s="22">
        <v>0</v>
      </c>
      <c r="L180" s="22">
        <v>0</v>
      </c>
      <c r="M180" s="22">
        <v>386636</v>
      </c>
      <c r="N180" s="22">
        <v>252478</v>
      </c>
      <c r="O180" s="22">
        <v>0</v>
      </c>
      <c r="P180" s="22">
        <v>7465131</v>
      </c>
      <c r="Q180" s="22">
        <v>0</v>
      </c>
      <c r="R180" s="22">
        <v>0</v>
      </c>
      <c r="S180" s="22">
        <v>0</v>
      </c>
      <c r="T180" s="22">
        <v>0</v>
      </c>
      <c r="U180" s="22">
        <v>4461963</v>
      </c>
      <c r="V180" s="22">
        <v>5097703</v>
      </c>
      <c r="W180" s="22">
        <v>1982548</v>
      </c>
      <c r="X180" s="22">
        <v>0</v>
      </c>
      <c r="Y180" s="22">
        <v>1002089</v>
      </c>
      <c r="Z180" s="22">
        <v>0</v>
      </c>
      <c r="AA180" s="22">
        <v>19825</v>
      </c>
      <c r="AB180" s="22">
        <v>0</v>
      </c>
      <c r="AC180" s="22">
        <v>582574</v>
      </c>
      <c r="AD180" s="22">
        <v>0</v>
      </c>
      <c r="AE180" s="22">
        <v>0</v>
      </c>
      <c r="AF180" s="22">
        <v>0</v>
      </c>
      <c r="AG180" s="22">
        <v>0</v>
      </c>
      <c r="AH180" s="22">
        <v>0</v>
      </c>
      <c r="AI180" s="22">
        <v>0</v>
      </c>
      <c r="AJ180" s="22">
        <v>2381857</v>
      </c>
      <c r="AK180" s="22">
        <v>113586</v>
      </c>
      <c r="AL180" s="22">
        <v>0</v>
      </c>
      <c r="AM180" s="22">
        <v>0</v>
      </c>
      <c r="AN180" s="22">
        <v>0</v>
      </c>
      <c r="AO180" s="22">
        <v>0</v>
      </c>
      <c r="AP180" s="22">
        <v>0</v>
      </c>
      <c r="AQ180" s="22">
        <v>44311727</v>
      </c>
      <c r="AR180" s="22">
        <v>368761</v>
      </c>
      <c r="AS180" s="22">
        <v>3429173</v>
      </c>
      <c r="AT180" s="22">
        <v>0</v>
      </c>
      <c r="AU180" s="22">
        <v>2843911</v>
      </c>
      <c r="AV180" s="22">
        <v>1560032</v>
      </c>
      <c r="AW180" s="22">
        <v>8605</v>
      </c>
      <c r="AX180" s="22">
        <v>0</v>
      </c>
      <c r="AY180" s="22">
        <v>1018148</v>
      </c>
      <c r="AZ180" s="22">
        <v>106291</v>
      </c>
      <c r="BA180" s="22">
        <v>0</v>
      </c>
      <c r="BB180" s="22">
        <v>10439741</v>
      </c>
      <c r="BC180" s="22">
        <v>0</v>
      </c>
      <c r="BD180" s="22">
        <v>0</v>
      </c>
      <c r="BE180" s="22">
        <v>504608</v>
      </c>
      <c r="BF180" s="22">
        <v>0</v>
      </c>
      <c r="BG180" s="22">
        <v>3299610</v>
      </c>
      <c r="BH180" s="22">
        <v>5753768</v>
      </c>
      <c r="BI180" s="22">
        <v>1640174</v>
      </c>
      <c r="BJ180" s="22">
        <v>0</v>
      </c>
      <c r="BK180" s="22">
        <v>1879261</v>
      </c>
      <c r="BL180" s="22">
        <v>0</v>
      </c>
      <c r="BM180" s="22">
        <v>15570</v>
      </c>
      <c r="BN180" s="22">
        <v>0</v>
      </c>
      <c r="BO180" s="22">
        <v>1076597</v>
      </c>
      <c r="BP180" s="22">
        <v>232729</v>
      </c>
      <c r="BQ180" s="22">
        <v>0</v>
      </c>
      <c r="BR180" s="22">
        <v>0</v>
      </c>
      <c r="BS180" s="22">
        <v>0</v>
      </c>
      <c r="BT180" s="22">
        <v>0</v>
      </c>
      <c r="BU180" s="22">
        <v>0</v>
      </c>
      <c r="BV180" s="22">
        <v>8653030</v>
      </c>
      <c r="BW180" s="22">
        <v>666374</v>
      </c>
      <c r="BX180" s="22">
        <v>0</v>
      </c>
      <c r="BY180" s="22">
        <v>0</v>
      </c>
      <c r="BZ180" s="22">
        <v>0</v>
      </c>
      <c r="CA180" s="22">
        <v>0</v>
      </c>
      <c r="CB180" s="22">
        <v>0</v>
      </c>
      <c r="CC180" s="22">
        <v>43496383</v>
      </c>
      <c r="CD180" s="22">
        <v>815344</v>
      </c>
    </row>
    <row r="181" spans="1:82" x14ac:dyDescent="0.35">
      <c r="A181" s="22" t="s">
        <v>114</v>
      </c>
      <c r="B181" s="22" t="s">
        <v>294</v>
      </c>
      <c r="C181" s="22" t="s">
        <v>473</v>
      </c>
      <c r="D181" s="22" t="s">
        <v>474</v>
      </c>
      <c r="E181" s="22">
        <v>12161123</v>
      </c>
      <c r="F181" s="22">
        <v>83153</v>
      </c>
      <c r="G181" s="22">
        <v>522483</v>
      </c>
      <c r="H181" s="22">
        <v>0</v>
      </c>
      <c r="I181" s="22">
        <v>1273236</v>
      </c>
      <c r="J181" s="22">
        <v>256109</v>
      </c>
      <c r="K181" s="22">
        <v>4000</v>
      </c>
      <c r="L181" s="22">
        <v>0</v>
      </c>
      <c r="M181" s="22">
        <v>0</v>
      </c>
      <c r="N181" s="22">
        <v>0</v>
      </c>
      <c r="O181" s="22">
        <v>0</v>
      </c>
      <c r="P181" s="22">
        <v>1612754</v>
      </c>
      <c r="Q181" s="22">
        <v>0</v>
      </c>
      <c r="R181" s="22">
        <v>0</v>
      </c>
      <c r="S181" s="22">
        <v>495446</v>
      </c>
      <c r="T181" s="22">
        <v>0</v>
      </c>
      <c r="U181" s="22">
        <v>4835447</v>
      </c>
      <c r="V181" s="22">
        <v>2836148</v>
      </c>
      <c r="W181" s="22">
        <v>1740876</v>
      </c>
      <c r="X181" s="22">
        <v>0</v>
      </c>
      <c r="Y181" s="22">
        <v>0</v>
      </c>
      <c r="Z181" s="22">
        <v>0</v>
      </c>
      <c r="AA181" s="22">
        <v>58598</v>
      </c>
      <c r="AB181" s="22">
        <v>0</v>
      </c>
      <c r="AC181" s="22">
        <v>361029</v>
      </c>
      <c r="AD181" s="22">
        <v>0</v>
      </c>
      <c r="AE181" s="22">
        <v>1635433</v>
      </c>
      <c r="AF181" s="22">
        <v>0</v>
      </c>
      <c r="AG181" s="22">
        <v>140510</v>
      </c>
      <c r="AH181" s="22">
        <v>0</v>
      </c>
      <c r="AI181" s="22">
        <v>0</v>
      </c>
      <c r="AJ181" s="22">
        <v>846777</v>
      </c>
      <c r="AK181" s="22">
        <v>253609</v>
      </c>
      <c r="AL181" s="22">
        <v>0</v>
      </c>
      <c r="AM181" s="22">
        <v>0</v>
      </c>
      <c r="AN181" s="22">
        <v>0</v>
      </c>
      <c r="AO181" s="22">
        <v>0</v>
      </c>
      <c r="AP181" s="22">
        <v>0</v>
      </c>
      <c r="AQ181" s="22">
        <v>29116731</v>
      </c>
      <c r="AR181" s="22">
        <v>503711</v>
      </c>
      <c r="AS181" s="22">
        <v>2625331</v>
      </c>
      <c r="AT181" s="22">
        <v>0</v>
      </c>
      <c r="AU181" s="22">
        <v>3817557</v>
      </c>
      <c r="AV181" s="22">
        <v>1004013</v>
      </c>
      <c r="AW181" s="22">
        <v>13942</v>
      </c>
      <c r="AX181" s="22">
        <v>0</v>
      </c>
      <c r="AY181" s="22">
        <v>0</v>
      </c>
      <c r="AZ181" s="22">
        <v>0</v>
      </c>
      <c r="BA181" s="22">
        <v>0</v>
      </c>
      <c r="BB181" s="22">
        <v>4131986</v>
      </c>
      <c r="BC181" s="22">
        <v>0</v>
      </c>
      <c r="BD181" s="22">
        <v>0</v>
      </c>
      <c r="BE181" s="22">
        <v>552190</v>
      </c>
      <c r="BF181" s="22">
        <v>87257</v>
      </c>
      <c r="BG181" s="22">
        <v>2653091</v>
      </c>
      <c r="BH181" s="22">
        <v>3336053</v>
      </c>
      <c r="BI181" s="22">
        <v>1771374</v>
      </c>
      <c r="BJ181" s="22">
        <v>0</v>
      </c>
      <c r="BK181" s="22">
        <v>64137</v>
      </c>
      <c r="BL181" s="22">
        <v>0</v>
      </c>
      <c r="BM181" s="22">
        <v>179009</v>
      </c>
      <c r="BN181" s="22">
        <v>0</v>
      </c>
      <c r="BO181" s="22">
        <v>620706</v>
      </c>
      <c r="BP181" s="22">
        <v>0</v>
      </c>
      <c r="BQ181" s="22">
        <v>74759</v>
      </c>
      <c r="BR181" s="22">
        <v>0</v>
      </c>
      <c r="BS181" s="22">
        <v>838872</v>
      </c>
      <c r="BT181" s="22">
        <v>0</v>
      </c>
      <c r="BU181" s="22">
        <v>0</v>
      </c>
      <c r="BV181" s="22">
        <v>3473651</v>
      </c>
      <c r="BW181" s="22">
        <v>1044994</v>
      </c>
      <c r="BX181" s="22">
        <v>0</v>
      </c>
      <c r="BY181" s="22">
        <v>0</v>
      </c>
      <c r="BZ181" s="22">
        <v>0</v>
      </c>
      <c r="CA181" s="22">
        <v>0</v>
      </c>
      <c r="CB181" s="22">
        <v>0</v>
      </c>
      <c r="CC181" s="22">
        <v>26792633</v>
      </c>
      <c r="CD181" s="22">
        <v>2324098</v>
      </c>
    </row>
    <row r="182" spans="1:82" x14ac:dyDescent="0.35">
      <c r="A182" s="22" t="s">
        <v>114</v>
      </c>
      <c r="B182" s="22" t="s">
        <v>294</v>
      </c>
      <c r="C182" s="22" t="s">
        <v>475</v>
      </c>
      <c r="D182" s="22" t="s">
        <v>476</v>
      </c>
      <c r="E182" s="22">
        <v>1613249</v>
      </c>
      <c r="F182" s="22">
        <v>0</v>
      </c>
      <c r="G182" s="22">
        <v>28726</v>
      </c>
      <c r="H182" s="22">
        <v>229375</v>
      </c>
      <c r="I182" s="22">
        <v>0</v>
      </c>
      <c r="J182" s="22">
        <v>0</v>
      </c>
      <c r="K182" s="22">
        <v>0</v>
      </c>
      <c r="L182" s="22">
        <v>0</v>
      </c>
      <c r="M182" s="22">
        <v>1675</v>
      </c>
      <c r="N182" s="22">
        <v>0</v>
      </c>
      <c r="O182" s="22">
        <v>0</v>
      </c>
      <c r="P182" s="22">
        <v>106043</v>
      </c>
      <c r="Q182" s="22">
        <v>0</v>
      </c>
      <c r="R182" s="22">
        <v>0</v>
      </c>
      <c r="S182" s="22">
        <v>0</v>
      </c>
      <c r="T182" s="22">
        <v>56128</v>
      </c>
      <c r="U182" s="22">
        <v>435712</v>
      </c>
      <c r="V182" s="22">
        <v>85072</v>
      </c>
      <c r="W182" s="22">
        <v>109998</v>
      </c>
      <c r="X182" s="22">
        <v>13360</v>
      </c>
      <c r="Y182" s="22">
        <v>24099</v>
      </c>
      <c r="Z182" s="22">
        <v>0</v>
      </c>
      <c r="AA182" s="22">
        <v>0</v>
      </c>
      <c r="AB182" s="22">
        <v>0</v>
      </c>
      <c r="AC182" s="22">
        <v>6896</v>
      </c>
      <c r="AD182" s="22">
        <v>103850</v>
      </c>
      <c r="AE182" s="22">
        <v>0</v>
      </c>
      <c r="AF182" s="22">
        <v>0</v>
      </c>
      <c r="AG182" s="22">
        <v>0</v>
      </c>
      <c r="AH182" s="22">
        <v>0</v>
      </c>
      <c r="AI182" s="22">
        <v>0</v>
      </c>
      <c r="AJ182" s="22">
        <v>328361</v>
      </c>
      <c r="AK182" s="22">
        <v>0</v>
      </c>
      <c r="AL182" s="22">
        <v>0</v>
      </c>
      <c r="AM182" s="22">
        <v>0</v>
      </c>
      <c r="AN182" s="22">
        <v>0</v>
      </c>
      <c r="AO182" s="22">
        <v>0</v>
      </c>
      <c r="AP182" s="22">
        <v>0</v>
      </c>
      <c r="AQ182" s="22">
        <v>3142544</v>
      </c>
      <c r="AR182" s="22">
        <v>66541</v>
      </c>
      <c r="AS182" s="22">
        <v>550697</v>
      </c>
      <c r="AT182" s="22">
        <v>0</v>
      </c>
      <c r="AU182" s="22">
        <v>0</v>
      </c>
      <c r="AV182" s="22">
        <v>64627</v>
      </c>
      <c r="AW182" s="22">
        <v>0</v>
      </c>
      <c r="AX182" s="22">
        <v>0</v>
      </c>
      <c r="AY182" s="22">
        <v>20539</v>
      </c>
      <c r="AZ182" s="22">
        <v>0</v>
      </c>
      <c r="BA182" s="22">
        <v>442790</v>
      </c>
      <c r="BB182" s="22">
        <v>362751</v>
      </c>
      <c r="BC182" s="22">
        <v>0</v>
      </c>
      <c r="BD182" s="22">
        <v>0</v>
      </c>
      <c r="BE182" s="22">
        <v>35044</v>
      </c>
      <c r="BF182" s="22">
        <v>0</v>
      </c>
      <c r="BG182" s="22">
        <v>674265</v>
      </c>
      <c r="BH182" s="22">
        <v>56190</v>
      </c>
      <c r="BI182" s="22">
        <v>85168</v>
      </c>
      <c r="BJ182" s="22">
        <v>72792</v>
      </c>
      <c r="BK182" s="22">
        <v>56361</v>
      </c>
      <c r="BL182" s="22">
        <v>0</v>
      </c>
      <c r="BM182" s="22">
        <v>0</v>
      </c>
      <c r="BN182" s="22">
        <v>0</v>
      </c>
      <c r="BO182" s="22">
        <v>3224</v>
      </c>
      <c r="BP182" s="22">
        <v>104180</v>
      </c>
      <c r="BQ182" s="22">
        <v>2637</v>
      </c>
      <c r="BR182" s="22">
        <v>0</v>
      </c>
      <c r="BS182" s="22">
        <v>0</v>
      </c>
      <c r="BT182" s="22">
        <v>0</v>
      </c>
      <c r="BU182" s="22">
        <v>0</v>
      </c>
      <c r="BV182" s="22">
        <v>554476</v>
      </c>
      <c r="BW182" s="22">
        <v>45131</v>
      </c>
      <c r="BX182" s="22">
        <v>0</v>
      </c>
      <c r="BY182" s="22">
        <v>7184</v>
      </c>
      <c r="BZ182" s="22">
        <v>0</v>
      </c>
      <c r="CA182" s="22">
        <v>0</v>
      </c>
      <c r="CB182" s="22">
        <v>0</v>
      </c>
      <c r="CC182" s="22">
        <v>3204597</v>
      </c>
      <c r="CD182" s="22">
        <v>-62053</v>
      </c>
    </row>
    <row r="183" spans="1:82" x14ac:dyDescent="0.35">
      <c r="A183" s="22" t="s">
        <v>114</v>
      </c>
      <c r="B183" s="22" t="s">
        <v>294</v>
      </c>
      <c r="C183" s="22" t="s">
        <v>477</v>
      </c>
      <c r="D183" s="22" t="s">
        <v>478</v>
      </c>
      <c r="E183" s="22">
        <v>4318696</v>
      </c>
      <c r="F183" s="22">
        <v>0</v>
      </c>
      <c r="G183" s="22">
        <v>0</v>
      </c>
      <c r="H183" s="22">
        <v>0</v>
      </c>
      <c r="I183" s="22">
        <v>6610</v>
      </c>
      <c r="J183" s="22">
        <v>221828</v>
      </c>
      <c r="K183" s="22">
        <v>0</v>
      </c>
      <c r="L183" s="22">
        <v>0</v>
      </c>
      <c r="M183" s="22">
        <v>8626</v>
      </c>
      <c r="N183" s="22">
        <v>0</v>
      </c>
      <c r="O183" s="22">
        <v>0</v>
      </c>
      <c r="P183" s="22">
        <v>1982430</v>
      </c>
      <c r="Q183" s="22">
        <v>158238</v>
      </c>
      <c r="R183" s="22">
        <v>0</v>
      </c>
      <c r="S183" s="22">
        <v>0</v>
      </c>
      <c r="T183" s="22">
        <v>0</v>
      </c>
      <c r="U183" s="22">
        <v>8680258</v>
      </c>
      <c r="V183" s="22">
        <v>856720</v>
      </c>
      <c r="W183" s="22">
        <v>666906</v>
      </c>
      <c r="X183" s="22">
        <v>0</v>
      </c>
      <c r="Y183" s="22">
        <v>0</v>
      </c>
      <c r="Z183" s="22">
        <v>0</v>
      </c>
      <c r="AA183" s="22">
        <v>24100</v>
      </c>
      <c r="AB183" s="22">
        <v>0</v>
      </c>
      <c r="AC183" s="22">
        <v>133120</v>
      </c>
      <c r="AD183" s="22">
        <v>0</v>
      </c>
      <c r="AE183" s="22">
        <v>0</v>
      </c>
      <c r="AF183" s="22">
        <v>0</v>
      </c>
      <c r="AG183" s="22">
        <v>0</v>
      </c>
      <c r="AH183" s="22">
        <v>0</v>
      </c>
      <c r="AI183" s="22">
        <v>0</v>
      </c>
      <c r="AJ183" s="22">
        <v>626496</v>
      </c>
      <c r="AK183" s="22">
        <v>22054</v>
      </c>
      <c r="AL183" s="22">
        <v>0</v>
      </c>
      <c r="AM183" s="22">
        <v>0</v>
      </c>
      <c r="AN183" s="22">
        <v>0</v>
      </c>
      <c r="AO183" s="22">
        <v>0</v>
      </c>
      <c r="AP183" s="22">
        <v>0</v>
      </c>
      <c r="AQ183" s="22">
        <v>17706082</v>
      </c>
      <c r="AR183" s="22">
        <v>275034</v>
      </c>
      <c r="AS183" s="22">
        <v>1294069</v>
      </c>
      <c r="AT183" s="22">
        <v>0</v>
      </c>
      <c r="AU183" s="22">
        <v>1000</v>
      </c>
      <c r="AV183" s="22">
        <v>242994</v>
      </c>
      <c r="AW183" s="22">
        <v>46038</v>
      </c>
      <c r="AX183" s="22">
        <v>0</v>
      </c>
      <c r="AY183" s="22">
        <v>43794</v>
      </c>
      <c r="AZ183" s="22">
        <v>0</v>
      </c>
      <c r="BA183" s="22">
        <v>135130</v>
      </c>
      <c r="BB183" s="22">
        <v>1458051</v>
      </c>
      <c r="BC183" s="22">
        <v>157881</v>
      </c>
      <c r="BD183" s="22">
        <v>0</v>
      </c>
      <c r="BE183" s="22">
        <v>49765</v>
      </c>
      <c r="BF183" s="22">
        <v>0</v>
      </c>
      <c r="BG183" s="22">
        <v>1612468</v>
      </c>
      <c r="BH183" s="22">
        <v>405347</v>
      </c>
      <c r="BI183" s="22">
        <v>555998</v>
      </c>
      <c r="BJ183" s="22">
        <v>0</v>
      </c>
      <c r="BK183" s="22">
        <v>30863</v>
      </c>
      <c r="BL183" s="22">
        <v>0</v>
      </c>
      <c r="BM183" s="22">
        <v>7579</v>
      </c>
      <c r="BN183" s="22">
        <v>0</v>
      </c>
      <c r="BO183" s="22">
        <v>285133</v>
      </c>
      <c r="BP183" s="22">
        <v>0</v>
      </c>
      <c r="BQ183" s="22">
        <v>0</v>
      </c>
      <c r="BR183" s="22">
        <v>0</v>
      </c>
      <c r="BS183" s="22">
        <v>0</v>
      </c>
      <c r="BT183" s="22">
        <v>793</v>
      </c>
      <c r="BU183" s="22">
        <v>0</v>
      </c>
      <c r="BV183" s="22">
        <v>1642315</v>
      </c>
      <c r="BW183" s="22">
        <v>151028</v>
      </c>
      <c r="BX183" s="22">
        <v>0</v>
      </c>
      <c r="BY183" s="22">
        <v>0</v>
      </c>
      <c r="BZ183" s="22">
        <v>0</v>
      </c>
      <c r="CA183" s="22">
        <v>0</v>
      </c>
      <c r="CB183" s="22">
        <v>0</v>
      </c>
      <c r="CC183" s="22">
        <v>8395280</v>
      </c>
      <c r="CD183" s="22">
        <v>9310802</v>
      </c>
    </row>
    <row r="184" spans="1:82" x14ac:dyDescent="0.35">
      <c r="A184" s="22" t="s">
        <v>114</v>
      </c>
      <c r="B184" s="22" t="s">
        <v>294</v>
      </c>
      <c r="C184" s="22" t="s">
        <v>479</v>
      </c>
      <c r="D184" s="22" t="s">
        <v>480</v>
      </c>
      <c r="E184" s="22">
        <v>2574119</v>
      </c>
      <c r="F184" s="22">
        <v>0</v>
      </c>
      <c r="G184" s="22">
        <v>981007</v>
      </c>
      <c r="H184" s="22"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v>2575</v>
      </c>
      <c r="N184" s="22">
        <v>0</v>
      </c>
      <c r="O184" s="22">
        <v>0</v>
      </c>
      <c r="P184" s="22">
        <v>37924</v>
      </c>
      <c r="Q184" s="22">
        <v>17985</v>
      </c>
      <c r="R184" s="22">
        <v>0</v>
      </c>
      <c r="S184" s="22">
        <v>0</v>
      </c>
      <c r="T184" s="22">
        <v>0</v>
      </c>
      <c r="U184" s="22">
        <v>1081233</v>
      </c>
      <c r="V184" s="22">
        <v>172313</v>
      </c>
      <c r="W184" s="22">
        <v>123962</v>
      </c>
      <c r="X184" s="22">
        <v>0</v>
      </c>
      <c r="Y184" s="22">
        <v>307824</v>
      </c>
      <c r="Z184" s="22">
        <v>0</v>
      </c>
      <c r="AA184" s="22">
        <v>21336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v>0</v>
      </c>
      <c r="AI184" s="22">
        <v>0</v>
      </c>
      <c r="AJ184" s="22">
        <v>327155</v>
      </c>
      <c r="AK184" s="22">
        <v>0</v>
      </c>
      <c r="AL184" s="22">
        <v>0</v>
      </c>
      <c r="AM184" s="22">
        <v>0</v>
      </c>
      <c r="AN184" s="22">
        <v>0</v>
      </c>
      <c r="AO184" s="22">
        <v>0</v>
      </c>
      <c r="AP184" s="22">
        <v>962729</v>
      </c>
      <c r="AQ184" s="22">
        <v>6610162</v>
      </c>
      <c r="AR184" s="22">
        <v>63248</v>
      </c>
      <c r="AS184" s="22">
        <v>1011754</v>
      </c>
      <c r="AT184" s="22">
        <v>0</v>
      </c>
      <c r="AU184" s="22">
        <v>0</v>
      </c>
      <c r="AV184" s="22">
        <v>0</v>
      </c>
      <c r="AW184" s="22">
        <v>0</v>
      </c>
      <c r="AX184" s="22">
        <v>0</v>
      </c>
      <c r="AY184" s="22">
        <v>21967</v>
      </c>
      <c r="AZ184" s="22">
        <v>0</v>
      </c>
      <c r="BA184" s="22">
        <v>0</v>
      </c>
      <c r="BB184" s="22">
        <v>763102</v>
      </c>
      <c r="BC184" s="22">
        <v>22599</v>
      </c>
      <c r="BD184" s="22">
        <v>0</v>
      </c>
      <c r="BE184" s="22">
        <v>0</v>
      </c>
      <c r="BF184" s="22">
        <v>0</v>
      </c>
      <c r="BG184" s="22">
        <v>868699</v>
      </c>
      <c r="BH184" s="22">
        <v>136847</v>
      </c>
      <c r="BI184" s="22">
        <v>100530</v>
      </c>
      <c r="BJ184" s="22">
        <v>0</v>
      </c>
      <c r="BK184" s="22">
        <v>301145</v>
      </c>
      <c r="BL184" s="22">
        <v>0</v>
      </c>
      <c r="BM184" s="22">
        <v>24096</v>
      </c>
      <c r="BN184" s="22">
        <v>0</v>
      </c>
      <c r="BO184" s="22">
        <v>0</v>
      </c>
      <c r="BP184" s="22">
        <v>0</v>
      </c>
      <c r="BQ184" s="22">
        <v>0</v>
      </c>
      <c r="BR184" s="22">
        <v>0</v>
      </c>
      <c r="BS184" s="22">
        <v>0</v>
      </c>
      <c r="BT184" s="22">
        <v>0</v>
      </c>
      <c r="BU184" s="22">
        <v>0</v>
      </c>
      <c r="BV184" s="22">
        <v>675634</v>
      </c>
      <c r="BW184" s="22">
        <v>0</v>
      </c>
      <c r="BX184" s="22">
        <v>0</v>
      </c>
      <c r="BY184" s="22">
        <v>0</v>
      </c>
      <c r="BZ184" s="22">
        <v>0</v>
      </c>
      <c r="CA184" s="22">
        <v>0</v>
      </c>
      <c r="CB184" s="22">
        <v>1253307</v>
      </c>
      <c r="CC184" s="22">
        <v>5242928</v>
      </c>
      <c r="CD184" s="22">
        <v>1367234</v>
      </c>
    </row>
    <row r="185" spans="1:82" x14ac:dyDescent="0.35">
      <c r="A185" s="22" t="s">
        <v>114</v>
      </c>
      <c r="B185" s="22" t="s">
        <v>294</v>
      </c>
      <c r="C185" s="22" t="s">
        <v>481</v>
      </c>
      <c r="D185" s="22" t="s">
        <v>482</v>
      </c>
      <c r="E185" s="22">
        <v>1331439</v>
      </c>
      <c r="F185" s="22">
        <v>0</v>
      </c>
      <c r="G185" s="22">
        <v>126923</v>
      </c>
      <c r="H185" s="22">
        <v>0</v>
      </c>
      <c r="I185" s="22">
        <v>2595</v>
      </c>
      <c r="J185" s="22">
        <v>126773</v>
      </c>
      <c r="K185" s="22">
        <v>0</v>
      </c>
      <c r="L185" s="22">
        <v>0</v>
      </c>
      <c r="M185" s="22">
        <v>860</v>
      </c>
      <c r="N185" s="22">
        <v>0</v>
      </c>
      <c r="O185" s="22">
        <v>0</v>
      </c>
      <c r="P185" s="22">
        <v>112290</v>
      </c>
      <c r="Q185" s="22">
        <v>0</v>
      </c>
      <c r="R185" s="22">
        <v>0</v>
      </c>
      <c r="S185" s="22">
        <v>0</v>
      </c>
      <c r="T185" s="22">
        <v>0</v>
      </c>
      <c r="U185" s="22">
        <v>808213</v>
      </c>
      <c r="V185" s="22">
        <v>2979939</v>
      </c>
      <c r="W185" s="22">
        <v>234338</v>
      </c>
      <c r="X185" s="22">
        <v>0</v>
      </c>
      <c r="Y185" s="22">
        <v>0</v>
      </c>
      <c r="Z185" s="22">
        <v>0</v>
      </c>
      <c r="AA185" s="22">
        <v>9538</v>
      </c>
      <c r="AB185" s="22">
        <v>0</v>
      </c>
      <c r="AC185" s="22">
        <v>0</v>
      </c>
      <c r="AD185" s="22">
        <v>0</v>
      </c>
      <c r="AE185" s="22">
        <v>67503</v>
      </c>
      <c r="AF185" s="22">
        <v>0</v>
      </c>
      <c r="AG185" s="22">
        <v>0</v>
      </c>
      <c r="AH185" s="22">
        <v>0</v>
      </c>
      <c r="AI185" s="22">
        <v>0</v>
      </c>
      <c r="AJ185" s="22">
        <v>271870</v>
      </c>
      <c r="AK185" s="22">
        <v>86918</v>
      </c>
      <c r="AL185" s="22">
        <v>0</v>
      </c>
      <c r="AM185" s="22">
        <v>0</v>
      </c>
      <c r="AN185" s="22">
        <v>0</v>
      </c>
      <c r="AO185" s="22">
        <v>0</v>
      </c>
      <c r="AP185" s="22">
        <v>0</v>
      </c>
      <c r="AQ185" s="22">
        <v>6159199</v>
      </c>
      <c r="AR185" s="22">
        <v>78537</v>
      </c>
      <c r="AS185" s="22">
        <v>502686</v>
      </c>
      <c r="AT185" s="22">
        <v>0</v>
      </c>
      <c r="AU185" s="22">
        <v>0</v>
      </c>
      <c r="AV185" s="22">
        <v>128912</v>
      </c>
      <c r="AW185" s="22">
        <v>6380</v>
      </c>
      <c r="AX185" s="22">
        <v>0</v>
      </c>
      <c r="AY185" s="22">
        <v>955</v>
      </c>
      <c r="AZ185" s="22">
        <v>0</v>
      </c>
      <c r="BA185" s="22">
        <v>0</v>
      </c>
      <c r="BB185" s="22">
        <v>734575</v>
      </c>
      <c r="BC185" s="22">
        <v>0</v>
      </c>
      <c r="BD185" s="22">
        <v>0</v>
      </c>
      <c r="BE185" s="22">
        <v>53991</v>
      </c>
      <c r="BF185" s="22">
        <v>0</v>
      </c>
      <c r="BG185" s="22">
        <v>833041</v>
      </c>
      <c r="BH185" s="22">
        <v>82722</v>
      </c>
      <c r="BI185" s="22">
        <v>233182</v>
      </c>
      <c r="BJ185" s="22">
        <v>0</v>
      </c>
      <c r="BK185" s="22">
        <v>10161</v>
      </c>
      <c r="BL185" s="22">
        <v>0</v>
      </c>
      <c r="BM185" s="22">
        <v>2209</v>
      </c>
      <c r="BN185" s="22">
        <v>0</v>
      </c>
      <c r="BO185" s="22">
        <v>0</v>
      </c>
      <c r="BP185" s="22">
        <v>81962</v>
      </c>
      <c r="BQ185" s="22">
        <v>43621</v>
      </c>
      <c r="BR185" s="22">
        <v>30931</v>
      </c>
      <c r="BS185" s="22">
        <v>0</v>
      </c>
      <c r="BT185" s="22">
        <v>0</v>
      </c>
      <c r="BU185" s="22">
        <v>0</v>
      </c>
      <c r="BV185" s="22">
        <v>351088</v>
      </c>
      <c r="BW185" s="22">
        <v>195569</v>
      </c>
      <c r="BX185" s="22">
        <v>0</v>
      </c>
      <c r="BY185" s="22">
        <v>0</v>
      </c>
      <c r="BZ185" s="22">
        <v>0</v>
      </c>
      <c r="CA185" s="22">
        <v>0</v>
      </c>
      <c r="CB185" s="22">
        <v>0</v>
      </c>
      <c r="CC185" s="22">
        <v>3370522</v>
      </c>
      <c r="CD185" s="22">
        <v>2788677</v>
      </c>
    </row>
    <row r="186" spans="1:82" x14ac:dyDescent="0.35">
      <c r="A186" s="22" t="s">
        <v>114</v>
      </c>
      <c r="B186" s="22" t="s">
        <v>294</v>
      </c>
      <c r="C186" s="22" t="s">
        <v>483</v>
      </c>
      <c r="D186" s="22" t="s">
        <v>484</v>
      </c>
      <c r="E186" s="22">
        <v>2995103</v>
      </c>
      <c r="F186" s="22">
        <v>0</v>
      </c>
      <c r="G186" s="22">
        <v>855417</v>
      </c>
      <c r="H186" s="22">
        <v>0</v>
      </c>
      <c r="I186" s="22">
        <v>205371</v>
      </c>
      <c r="J186" s="22">
        <v>0</v>
      </c>
      <c r="K186" s="22">
        <v>0</v>
      </c>
      <c r="L186" s="22">
        <v>0</v>
      </c>
      <c r="M186" s="22">
        <v>58082</v>
      </c>
      <c r="N186" s="22">
        <v>0</v>
      </c>
      <c r="O186" s="22">
        <v>0</v>
      </c>
      <c r="P186" s="22">
        <v>46758</v>
      </c>
      <c r="Q186" s="22">
        <v>0</v>
      </c>
      <c r="R186" s="22">
        <v>0</v>
      </c>
      <c r="S186" s="22">
        <v>730755</v>
      </c>
      <c r="T186" s="22">
        <v>0</v>
      </c>
      <c r="U186" s="22">
        <v>912667</v>
      </c>
      <c r="V186" s="22">
        <v>0</v>
      </c>
      <c r="W186" s="22">
        <v>352444</v>
      </c>
      <c r="X186" s="22">
        <v>14</v>
      </c>
      <c r="Y186" s="22">
        <v>56182</v>
      </c>
      <c r="Z186" s="22">
        <v>0</v>
      </c>
      <c r="AA186" s="22">
        <v>0</v>
      </c>
      <c r="AB186" s="22">
        <v>0</v>
      </c>
      <c r="AC186" s="22">
        <v>28955</v>
      </c>
      <c r="AD186" s="22">
        <v>49432</v>
      </c>
      <c r="AE186" s="22">
        <v>0</v>
      </c>
      <c r="AF186" s="22">
        <v>0</v>
      </c>
      <c r="AG186" s="22">
        <v>0</v>
      </c>
      <c r="AH186" s="22">
        <v>0</v>
      </c>
      <c r="AI186" s="22">
        <v>0</v>
      </c>
      <c r="AJ186" s="22">
        <v>63972</v>
      </c>
      <c r="AK186" s="22">
        <v>53708</v>
      </c>
      <c r="AL186" s="22">
        <v>10114</v>
      </c>
      <c r="AM186" s="22">
        <v>0</v>
      </c>
      <c r="AN186" s="22">
        <v>0</v>
      </c>
      <c r="AO186" s="22">
        <v>0</v>
      </c>
      <c r="AP186" s="22">
        <v>0</v>
      </c>
      <c r="AQ186" s="22">
        <v>6418974</v>
      </c>
      <c r="AR186" s="22">
        <v>202439</v>
      </c>
      <c r="AS186" s="22">
        <v>1236168</v>
      </c>
      <c r="AT186" s="22">
        <v>0</v>
      </c>
      <c r="AU186" s="22">
        <v>0</v>
      </c>
      <c r="AV186" s="22">
        <v>323131</v>
      </c>
      <c r="AW186" s="22">
        <v>72791</v>
      </c>
      <c r="AX186" s="22">
        <v>0</v>
      </c>
      <c r="AY186" s="22">
        <v>328272</v>
      </c>
      <c r="AZ186" s="22">
        <v>0</v>
      </c>
      <c r="BA186" s="22">
        <v>0</v>
      </c>
      <c r="BB186" s="22">
        <v>1510748</v>
      </c>
      <c r="BC186" s="22">
        <v>0</v>
      </c>
      <c r="BD186" s="22">
        <v>0</v>
      </c>
      <c r="BE186" s="22">
        <v>277743</v>
      </c>
      <c r="BF186" s="22">
        <v>0</v>
      </c>
      <c r="BG186" s="22">
        <v>946723</v>
      </c>
      <c r="BH186" s="22">
        <v>505434</v>
      </c>
      <c r="BI186" s="22">
        <v>318234</v>
      </c>
      <c r="BJ186" s="22">
        <v>0</v>
      </c>
      <c r="BK186" s="22">
        <v>115192</v>
      </c>
      <c r="BL186" s="22">
        <v>0</v>
      </c>
      <c r="BM186" s="22">
        <v>0</v>
      </c>
      <c r="BN186" s="22">
        <v>0</v>
      </c>
      <c r="BO186" s="22">
        <v>397082</v>
      </c>
      <c r="BP186" s="22">
        <v>73777</v>
      </c>
      <c r="BQ186" s="22">
        <v>0</v>
      </c>
      <c r="BR186" s="22">
        <v>0</v>
      </c>
      <c r="BS186" s="22">
        <v>0</v>
      </c>
      <c r="BT186" s="22">
        <v>0</v>
      </c>
      <c r="BU186" s="22">
        <v>0</v>
      </c>
      <c r="BV186" s="22">
        <v>409613</v>
      </c>
      <c r="BW186" s="22">
        <v>217010</v>
      </c>
      <c r="BX186" s="22">
        <v>0</v>
      </c>
      <c r="BY186" s="22">
        <v>307863</v>
      </c>
      <c r="BZ186" s="22">
        <v>0</v>
      </c>
      <c r="CA186" s="22">
        <v>0</v>
      </c>
      <c r="CB186" s="22">
        <v>0</v>
      </c>
      <c r="CC186" s="22">
        <v>7242220</v>
      </c>
      <c r="CD186" s="22">
        <v>-823246</v>
      </c>
    </row>
    <row r="187" spans="1:82" x14ac:dyDescent="0.35">
      <c r="A187" s="22" t="s">
        <v>114</v>
      </c>
      <c r="B187" s="22" t="s">
        <v>294</v>
      </c>
      <c r="C187" s="22" t="s">
        <v>485</v>
      </c>
      <c r="D187" s="22" t="s">
        <v>486</v>
      </c>
      <c r="E187" s="22">
        <v>2295998</v>
      </c>
      <c r="F187" s="22">
        <v>0</v>
      </c>
      <c r="G187" s="22">
        <v>385976</v>
      </c>
      <c r="H187" s="22">
        <v>0</v>
      </c>
      <c r="I187" s="22">
        <v>0</v>
      </c>
      <c r="J187" s="22">
        <v>11551</v>
      </c>
      <c r="K187" s="22">
        <v>0</v>
      </c>
      <c r="L187" s="22">
        <v>0</v>
      </c>
      <c r="M187" s="22">
        <v>9825</v>
      </c>
      <c r="N187" s="22">
        <v>0</v>
      </c>
      <c r="O187" s="22">
        <v>0</v>
      </c>
      <c r="P187" s="22">
        <v>56661</v>
      </c>
      <c r="Q187" s="22">
        <v>0</v>
      </c>
      <c r="R187" s="22">
        <v>0</v>
      </c>
      <c r="S187" s="22">
        <v>0</v>
      </c>
      <c r="T187" s="22">
        <v>0</v>
      </c>
      <c r="U187" s="22">
        <v>587186</v>
      </c>
      <c r="V187" s="22">
        <v>123363</v>
      </c>
      <c r="W187" s="22">
        <v>167237</v>
      </c>
      <c r="X187" s="22">
        <v>0</v>
      </c>
      <c r="Y187" s="22">
        <v>119281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0</v>
      </c>
      <c r="AH187" s="22">
        <v>4765</v>
      </c>
      <c r="AI187" s="22">
        <v>0</v>
      </c>
      <c r="AJ187" s="22">
        <v>60020</v>
      </c>
      <c r="AK187" s="22">
        <v>12397</v>
      </c>
      <c r="AL187" s="22">
        <v>0</v>
      </c>
      <c r="AM187" s="22">
        <v>0</v>
      </c>
      <c r="AN187" s="22">
        <v>0</v>
      </c>
      <c r="AO187" s="22">
        <v>0</v>
      </c>
      <c r="AP187" s="22">
        <v>0</v>
      </c>
      <c r="AQ187" s="22">
        <v>3834260</v>
      </c>
      <c r="AR187" s="22">
        <v>114246</v>
      </c>
      <c r="AS187" s="22">
        <v>867618</v>
      </c>
      <c r="AT187" s="22">
        <v>0</v>
      </c>
      <c r="AU187" s="22">
        <v>0</v>
      </c>
      <c r="AV187" s="22">
        <v>28595</v>
      </c>
      <c r="AW187" s="22">
        <v>0</v>
      </c>
      <c r="AX187" s="22">
        <v>0</v>
      </c>
      <c r="AY187" s="22">
        <v>2000</v>
      </c>
      <c r="AZ187" s="22">
        <v>0</v>
      </c>
      <c r="BA187" s="22">
        <v>0</v>
      </c>
      <c r="BB187" s="22">
        <v>904375</v>
      </c>
      <c r="BC187" s="22">
        <v>0</v>
      </c>
      <c r="BD187" s="22">
        <v>0</v>
      </c>
      <c r="BE187" s="22">
        <v>20872</v>
      </c>
      <c r="BF187" s="22">
        <v>0</v>
      </c>
      <c r="BG187" s="22">
        <v>669203</v>
      </c>
      <c r="BH187" s="22">
        <v>149562</v>
      </c>
      <c r="BI187" s="22">
        <v>128151</v>
      </c>
      <c r="BJ187" s="22">
        <v>0</v>
      </c>
      <c r="BK187" s="22">
        <v>138745</v>
      </c>
      <c r="BL187" s="22">
        <v>0</v>
      </c>
      <c r="BM187" s="22">
        <v>0</v>
      </c>
      <c r="BN187" s="22">
        <v>0</v>
      </c>
      <c r="BO187" s="22">
        <v>0</v>
      </c>
      <c r="BP187" s="22">
        <v>36333</v>
      </c>
      <c r="BQ187" s="22">
        <v>0</v>
      </c>
      <c r="BR187" s="22">
        <v>0</v>
      </c>
      <c r="BS187" s="22">
        <v>0</v>
      </c>
      <c r="BT187" s="22">
        <v>127298</v>
      </c>
      <c r="BU187" s="22">
        <v>0</v>
      </c>
      <c r="BV187" s="22">
        <v>302657</v>
      </c>
      <c r="BW187" s="22">
        <v>54975</v>
      </c>
      <c r="BX187" s="22">
        <v>0</v>
      </c>
      <c r="BY187" s="22">
        <v>0</v>
      </c>
      <c r="BZ187" s="22">
        <v>0</v>
      </c>
      <c r="CA187" s="22">
        <v>0</v>
      </c>
      <c r="CB187" s="22">
        <v>0</v>
      </c>
      <c r="CC187" s="22">
        <v>3544630</v>
      </c>
      <c r="CD187" s="22">
        <v>289630</v>
      </c>
    </row>
    <row r="188" spans="1:82" x14ac:dyDescent="0.35">
      <c r="A188" s="22" t="s">
        <v>114</v>
      </c>
      <c r="B188" s="22" t="s">
        <v>294</v>
      </c>
      <c r="C188" s="22" t="s">
        <v>487</v>
      </c>
      <c r="D188" s="22" t="s">
        <v>488</v>
      </c>
      <c r="E188" s="22">
        <v>5336104</v>
      </c>
      <c r="F188" s="22">
        <v>0</v>
      </c>
      <c r="G188" s="22">
        <v>22979</v>
      </c>
      <c r="H188" s="22">
        <v>0</v>
      </c>
      <c r="I188" s="22">
        <v>16800</v>
      </c>
      <c r="J188" s="22">
        <v>216485</v>
      </c>
      <c r="K188" s="22">
        <v>0</v>
      </c>
      <c r="L188" s="22">
        <v>0</v>
      </c>
      <c r="M188" s="22">
        <v>31173</v>
      </c>
      <c r="N188" s="22">
        <v>0</v>
      </c>
      <c r="O188" s="22">
        <v>0</v>
      </c>
      <c r="P188" s="22">
        <v>316229</v>
      </c>
      <c r="Q188" s="22">
        <v>3624</v>
      </c>
      <c r="R188" s="22">
        <v>0</v>
      </c>
      <c r="S188" s="22">
        <v>0</v>
      </c>
      <c r="T188" s="22">
        <v>0</v>
      </c>
      <c r="U188" s="22">
        <v>1453752</v>
      </c>
      <c r="V188" s="22">
        <v>394566</v>
      </c>
      <c r="W188" s="22">
        <v>321562</v>
      </c>
      <c r="X188" s="22">
        <v>0</v>
      </c>
      <c r="Y188" s="22">
        <v>0</v>
      </c>
      <c r="Z188" s="22">
        <v>0</v>
      </c>
      <c r="AA188" s="22">
        <v>6000</v>
      </c>
      <c r="AB188" s="22">
        <v>0</v>
      </c>
      <c r="AC188" s="22">
        <v>118813</v>
      </c>
      <c r="AD188" s="22">
        <v>0</v>
      </c>
      <c r="AE188" s="22">
        <v>0</v>
      </c>
      <c r="AF188" s="22">
        <v>85500</v>
      </c>
      <c r="AG188" s="22">
        <v>35000</v>
      </c>
      <c r="AH188" s="22">
        <v>0</v>
      </c>
      <c r="AI188" s="22">
        <v>168323</v>
      </c>
      <c r="AJ188" s="22">
        <v>0</v>
      </c>
      <c r="AK188" s="22">
        <v>175256</v>
      </c>
      <c r="AL188" s="22">
        <v>0</v>
      </c>
      <c r="AM188" s="22">
        <v>0</v>
      </c>
      <c r="AN188" s="22">
        <v>1269845</v>
      </c>
      <c r="AO188" s="22">
        <v>0</v>
      </c>
      <c r="AP188" s="22">
        <v>5671</v>
      </c>
      <c r="AQ188" s="22">
        <v>9977682</v>
      </c>
      <c r="AR188" s="22">
        <v>69570</v>
      </c>
      <c r="AS188" s="22">
        <v>859762</v>
      </c>
      <c r="AT188" s="22">
        <v>0</v>
      </c>
      <c r="AU188" s="22">
        <v>0</v>
      </c>
      <c r="AV188" s="22">
        <v>320303</v>
      </c>
      <c r="AW188" s="22">
        <v>0</v>
      </c>
      <c r="AX188" s="22">
        <v>0</v>
      </c>
      <c r="AY188" s="22">
        <v>186205</v>
      </c>
      <c r="AZ188" s="22">
        <v>0</v>
      </c>
      <c r="BA188" s="22">
        <v>0</v>
      </c>
      <c r="BB188" s="22">
        <v>2764875</v>
      </c>
      <c r="BC188" s="22">
        <v>61322</v>
      </c>
      <c r="BD188" s="22">
        <v>0</v>
      </c>
      <c r="BE188" s="22">
        <v>17236</v>
      </c>
      <c r="BF188" s="22">
        <v>0</v>
      </c>
      <c r="BG188" s="22">
        <v>1023875</v>
      </c>
      <c r="BH188" s="22">
        <v>522069</v>
      </c>
      <c r="BI188" s="22">
        <v>644656</v>
      </c>
      <c r="BJ188" s="22">
        <v>0</v>
      </c>
      <c r="BK188" s="22">
        <v>135267</v>
      </c>
      <c r="BL188" s="22">
        <v>0</v>
      </c>
      <c r="BM188" s="22">
        <v>55346</v>
      </c>
      <c r="BN188" s="22">
        <v>36620</v>
      </c>
      <c r="BO188" s="22">
        <v>139043</v>
      </c>
      <c r="BP188" s="22">
        <v>21106</v>
      </c>
      <c r="BQ188" s="22">
        <v>19444</v>
      </c>
      <c r="BR188" s="22">
        <v>109606</v>
      </c>
      <c r="BS188" s="22">
        <v>0</v>
      </c>
      <c r="BT188" s="22">
        <v>0</v>
      </c>
      <c r="BU188" s="22">
        <v>306867</v>
      </c>
      <c r="BV188" s="22">
        <v>711998</v>
      </c>
      <c r="BW188" s="22">
        <v>417131</v>
      </c>
      <c r="BX188" s="22">
        <v>0</v>
      </c>
      <c r="BY188" s="22">
        <v>0</v>
      </c>
      <c r="BZ188" s="22">
        <v>1078987</v>
      </c>
      <c r="CA188" s="22">
        <v>0</v>
      </c>
      <c r="CB188" s="22">
        <v>0</v>
      </c>
      <c r="CC188" s="22">
        <v>9501288</v>
      </c>
      <c r="CD188" s="22">
        <v>476394</v>
      </c>
    </row>
    <row r="189" spans="1:82" x14ac:dyDescent="0.35">
      <c r="A189" s="22" t="s">
        <v>114</v>
      </c>
      <c r="B189" s="22" t="s">
        <v>294</v>
      </c>
      <c r="C189" s="22" t="s">
        <v>489</v>
      </c>
      <c r="D189" s="22" t="s">
        <v>490</v>
      </c>
      <c r="E189" s="22">
        <v>831027</v>
      </c>
      <c r="F189" s="22">
        <v>0</v>
      </c>
      <c r="G189" s="22">
        <v>130528</v>
      </c>
      <c r="H189" s="22">
        <v>156611</v>
      </c>
      <c r="I189" s="22">
        <v>0</v>
      </c>
      <c r="J189" s="22">
        <v>0</v>
      </c>
      <c r="K189" s="22">
        <v>0</v>
      </c>
      <c r="L189" s="22">
        <v>0</v>
      </c>
      <c r="M189" s="22">
        <v>15985</v>
      </c>
      <c r="N189" s="22">
        <v>0</v>
      </c>
      <c r="O189" s="22">
        <v>0</v>
      </c>
      <c r="P189" s="22">
        <v>454821</v>
      </c>
      <c r="Q189" s="22">
        <v>0</v>
      </c>
      <c r="R189" s="22">
        <v>0</v>
      </c>
      <c r="S189" s="22">
        <v>0</v>
      </c>
      <c r="T189" s="22">
        <v>0</v>
      </c>
      <c r="U189" s="22">
        <v>450254</v>
      </c>
      <c r="V189" s="22">
        <v>103303</v>
      </c>
      <c r="W189" s="22">
        <v>336841</v>
      </c>
      <c r="X189" s="22">
        <v>0</v>
      </c>
      <c r="Y189" s="22">
        <v>0</v>
      </c>
      <c r="Z189" s="22">
        <v>0</v>
      </c>
      <c r="AA189" s="22">
        <v>4470</v>
      </c>
      <c r="AB189" s="22">
        <v>0</v>
      </c>
      <c r="AC189" s="22">
        <v>19494</v>
      </c>
      <c r="AD189" s="22">
        <v>255</v>
      </c>
      <c r="AE189" s="22">
        <v>0</v>
      </c>
      <c r="AF189" s="22">
        <v>0</v>
      </c>
      <c r="AG189" s="22">
        <v>0</v>
      </c>
      <c r="AH189" s="22">
        <v>0</v>
      </c>
      <c r="AI189" s="22">
        <v>0</v>
      </c>
      <c r="AJ189" s="22">
        <v>253554</v>
      </c>
      <c r="AK189" s="22">
        <v>48003</v>
      </c>
      <c r="AL189" s="22">
        <v>0</v>
      </c>
      <c r="AM189" s="22">
        <v>0</v>
      </c>
      <c r="AN189" s="22">
        <v>0</v>
      </c>
      <c r="AO189" s="22">
        <v>0</v>
      </c>
      <c r="AP189" s="22">
        <v>73886</v>
      </c>
      <c r="AQ189" s="22">
        <v>2879032</v>
      </c>
      <c r="AR189" s="22">
        <v>54999</v>
      </c>
      <c r="AS189" s="22">
        <v>386657</v>
      </c>
      <c r="AT189" s="22">
        <v>0</v>
      </c>
      <c r="AU189" s="22">
        <v>0</v>
      </c>
      <c r="AV189" s="22">
        <v>65898</v>
      </c>
      <c r="AW189" s="22">
        <v>0</v>
      </c>
      <c r="AX189" s="22">
        <v>0</v>
      </c>
      <c r="AY189" s="22">
        <v>2975</v>
      </c>
      <c r="AZ189" s="22">
        <v>0</v>
      </c>
      <c r="BA189" s="22">
        <v>0</v>
      </c>
      <c r="BB189" s="22">
        <v>474760</v>
      </c>
      <c r="BC189" s="22">
        <v>0</v>
      </c>
      <c r="BD189" s="22">
        <v>0</v>
      </c>
      <c r="BE189" s="22">
        <v>0</v>
      </c>
      <c r="BF189" s="22">
        <v>0</v>
      </c>
      <c r="BG189" s="22">
        <v>565897</v>
      </c>
      <c r="BH189" s="22">
        <v>103292</v>
      </c>
      <c r="BI189" s="22">
        <v>245642</v>
      </c>
      <c r="BJ189" s="22">
        <v>0</v>
      </c>
      <c r="BK189" s="22">
        <v>9299</v>
      </c>
      <c r="BL189" s="22">
        <v>0</v>
      </c>
      <c r="BM189" s="22">
        <v>13412</v>
      </c>
      <c r="BN189" s="22">
        <v>0</v>
      </c>
      <c r="BO189" s="22">
        <v>24802</v>
      </c>
      <c r="BP189" s="22">
        <v>2599</v>
      </c>
      <c r="BQ189" s="22">
        <v>0</v>
      </c>
      <c r="BR189" s="22">
        <v>0</v>
      </c>
      <c r="BS189" s="22">
        <v>0</v>
      </c>
      <c r="BT189" s="22">
        <v>0</v>
      </c>
      <c r="BU189" s="22">
        <v>0</v>
      </c>
      <c r="BV189" s="22">
        <v>520880</v>
      </c>
      <c r="BW189" s="22">
        <v>73535</v>
      </c>
      <c r="BX189" s="22">
        <v>0</v>
      </c>
      <c r="BY189" s="22">
        <v>0</v>
      </c>
      <c r="BZ189" s="22">
        <v>0</v>
      </c>
      <c r="CA189" s="22">
        <v>0</v>
      </c>
      <c r="CB189" s="22">
        <v>0</v>
      </c>
      <c r="CC189" s="22">
        <v>2544647</v>
      </c>
      <c r="CD189" s="22">
        <v>334385</v>
      </c>
    </row>
    <row r="190" spans="1:82" x14ac:dyDescent="0.35">
      <c r="A190" s="22" t="s">
        <v>114</v>
      </c>
      <c r="B190" s="22" t="s">
        <v>294</v>
      </c>
      <c r="C190" s="22" t="s">
        <v>491</v>
      </c>
      <c r="D190" s="22" t="s">
        <v>492</v>
      </c>
      <c r="E190" s="22">
        <v>11195239</v>
      </c>
      <c r="F190" s="22">
        <v>250</v>
      </c>
      <c r="G190" s="22">
        <v>250845</v>
      </c>
      <c r="H190" s="22">
        <v>5096</v>
      </c>
      <c r="I190" s="22">
        <v>433386</v>
      </c>
      <c r="J190" s="22">
        <v>177815</v>
      </c>
      <c r="K190" s="22">
        <v>0</v>
      </c>
      <c r="L190" s="22">
        <v>0</v>
      </c>
      <c r="M190" s="22">
        <v>108871</v>
      </c>
      <c r="N190" s="22">
        <v>0</v>
      </c>
      <c r="O190" s="22">
        <v>0</v>
      </c>
      <c r="P190" s="22">
        <v>1025780</v>
      </c>
      <c r="Q190" s="22">
        <v>10964</v>
      </c>
      <c r="R190" s="22">
        <v>0</v>
      </c>
      <c r="S190" s="22">
        <v>212894</v>
      </c>
      <c r="T190" s="22">
        <v>0</v>
      </c>
      <c r="U190" s="22">
        <v>2016514</v>
      </c>
      <c r="V190" s="22">
        <v>450501</v>
      </c>
      <c r="W190" s="22">
        <v>881462</v>
      </c>
      <c r="X190" s="22">
        <v>0</v>
      </c>
      <c r="Y190" s="22">
        <v>561261</v>
      </c>
      <c r="Z190" s="22">
        <v>0</v>
      </c>
      <c r="AA190" s="22">
        <v>73008</v>
      </c>
      <c r="AB190" s="22">
        <v>500</v>
      </c>
      <c r="AC190" s="22">
        <v>68561</v>
      </c>
      <c r="AD190" s="22">
        <v>26980</v>
      </c>
      <c r="AE190" s="22">
        <v>0</v>
      </c>
      <c r="AF190" s="22">
        <v>0</v>
      </c>
      <c r="AG190" s="22">
        <v>0</v>
      </c>
      <c r="AH190" s="22">
        <v>0</v>
      </c>
      <c r="AI190" s="22">
        <v>0</v>
      </c>
      <c r="AJ190" s="22">
        <v>1008283</v>
      </c>
      <c r="AK190" s="22">
        <v>170883</v>
      </c>
      <c r="AL190" s="22">
        <v>0</v>
      </c>
      <c r="AM190" s="22">
        <v>0</v>
      </c>
      <c r="AN190" s="22">
        <v>0</v>
      </c>
      <c r="AO190" s="22">
        <v>0</v>
      </c>
      <c r="AP190" s="22">
        <v>0</v>
      </c>
      <c r="AQ190" s="22">
        <v>18679093</v>
      </c>
      <c r="AR190" s="22">
        <v>339433</v>
      </c>
      <c r="AS190" s="22">
        <v>1297992</v>
      </c>
      <c r="AT190" s="22">
        <v>494378</v>
      </c>
      <c r="AU190" s="22">
        <v>1280859</v>
      </c>
      <c r="AV190" s="22">
        <v>586257</v>
      </c>
      <c r="AW190" s="22">
        <v>63038</v>
      </c>
      <c r="AX190" s="22">
        <v>0</v>
      </c>
      <c r="AY190" s="22">
        <v>357552</v>
      </c>
      <c r="AZ190" s="22">
        <v>0</v>
      </c>
      <c r="BA190" s="22">
        <v>374973</v>
      </c>
      <c r="BB190" s="22">
        <v>3979675</v>
      </c>
      <c r="BC190" s="22">
        <v>57504</v>
      </c>
      <c r="BD190" s="22">
        <v>0</v>
      </c>
      <c r="BE190" s="22">
        <v>289782</v>
      </c>
      <c r="BF190" s="22">
        <v>0</v>
      </c>
      <c r="BG190" s="22">
        <v>1827984</v>
      </c>
      <c r="BH190" s="22">
        <v>695261</v>
      </c>
      <c r="BI190" s="22">
        <v>1203195</v>
      </c>
      <c r="BJ190" s="22">
        <v>0</v>
      </c>
      <c r="BK190" s="22">
        <v>661933</v>
      </c>
      <c r="BL190" s="22">
        <v>0</v>
      </c>
      <c r="BM190" s="22">
        <v>121959</v>
      </c>
      <c r="BN190" s="22">
        <v>233570</v>
      </c>
      <c r="BO190" s="22">
        <v>234204</v>
      </c>
      <c r="BP190" s="22">
        <v>297021</v>
      </c>
      <c r="BQ190" s="22">
        <v>0</v>
      </c>
      <c r="BR190" s="22">
        <v>0</v>
      </c>
      <c r="BS190" s="22">
        <v>0</v>
      </c>
      <c r="BT190" s="22">
        <v>0</v>
      </c>
      <c r="BU190" s="22">
        <v>0</v>
      </c>
      <c r="BV190" s="22">
        <v>4391312</v>
      </c>
      <c r="BW190" s="22">
        <v>424477</v>
      </c>
      <c r="BX190" s="22">
        <v>0</v>
      </c>
      <c r="BY190" s="22">
        <v>0</v>
      </c>
      <c r="BZ190" s="22">
        <v>0</v>
      </c>
      <c r="CA190" s="22">
        <v>0</v>
      </c>
      <c r="CB190" s="22">
        <v>0</v>
      </c>
      <c r="CC190" s="22">
        <v>19212359</v>
      </c>
      <c r="CD190" s="22">
        <v>-533266</v>
      </c>
    </row>
    <row r="191" spans="1:82" x14ac:dyDescent="0.35">
      <c r="A191" s="22" t="s">
        <v>114</v>
      </c>
      <c r="B191" s="22" t="s">
        <v>294</v>
      </c>
      <c r="C191" s="22" t="s">
        <v>493</v>
      </c>
      <c r="D191" s="22" t="s">
        <v>494</v>
      </c>
      <c r="E191" s="22">
        <v>5228625</v>
      </c>
      <c r="F191" s="22">
        <v>1716819</v>
      </c>
      <c r="G191" s="22">
        <v>148357</v>
      </c>
      <c r="H191" s="22">
        <v>58294</v>
      </c>
      <c r="I191" s="22">
        <v>36011</v>
      </c>
      <c r="J191" s="22">
        <v>107131</v>
      </c>
      <c r="K191" s="22">
        <v>31750</v>
      </c>
      <c r="L191" s="22">
        <v>0</v>
      </c>
      <c r="M191" s="22">
        <v>27916</v>
      </c>
      <c r="N191" s="22">
        <v>0</v>
      </c>
      <c r="O191" s="22">
        <v>2646</v>
      </c>
      <c r="P191" s="22">
        <v>435298</v>
      </c>
      <c r="Q191" s="22">
        <v>16805</v>
      </c>
      <c r="R191" s="22">
        <v>0</v>
      </c>
      <c r="S191" s="22">
        <v>0</v>
      </c>
      <c r="T191" s="22">
        <v>0</v>
      </c>
      <c r="U191" s="22">
        <v>2262611</v>
      </c>
      <c r="V191" s="22">
        <v>5992715</v>
      </c>
      <c r="W191" s="22">
        <v>727607</v>
      </c>
      <c r="X191" s="22">
        <v>1086</v>
      </c>
      <c r="Y191" s="22">
        <v>157316</v>
      </c>
      <c r="Z191" s="22">
        <v>0</v>
      </c>
      <c r="AA191" s="22">
        <v>27689</v>
      </c>
      <c r="AB191" s="22">
        <v>272269</v>
      </c>
      <c r="AC191" s="22">
        <v>12575</v>
      </c>
      <c r="AD191" s="22">
        <v>35121</v>
      </c>
      <c r="AE191" s="22">
        <v>434929</v>
      </c>
      <c r="AF191" s="22">
        <v>0</v>
      </c>
      <c r="AG191" s="22">
        <v>0</v>
      </c>
      <c r="AH191" s="22">
        <v>0</v>
      </c>
      <c r="AI191" s="22">
        <v>282125</v>
      </c>
      <c r="AJ191" s="22">
        <v>243029</v>
      </c>
      <c r="AK191" s="22">
        <v>59166</v>
      </c>
      <c r="AL191" s="22">
        <v>32468</v>
      </c>
      <c r="AM191" s="22">
        <v>9518</v>
      </c>
      <c r="AN191" s="22">
        <v>0</v>
      </c>
      <c r="AO191" s="22">
        <v>0</v>
      </c>
      <c r="AP191" s="22">
        <v>0</v>
      </c>
      <c r="AQ191" s="22">
        <v>18359876</v>
      </c>
      <c r="AR191" s="22">
        <v>167490</v>
      </c>
      <c r="AS191" s="22">
        <v>1220524</v>
      </c>
      <c r="AT191" s="22">
        <v>200222</v>
      </c>
      <c r="AU191" s="22">
        <v>48594</v>
      </c>
      <c r="AV191" s="22">
        <v>341928</v>
      </c>
      <c r="AW191" s="22">
        <v>82452</v>
      </c>
      <c r="AX191" s="22">
        <v>0</v>
      </c>
      <c r="AY191" s="22">
        <v>140239</v>
      </c>
      <c r="AZ191" s="22">
        <v>0</v>
      </c>
      <c r="BA191" s="22">
        <v>297811</v>
      </c>
      <c r="BB191" s="22">
        <v>2368995</v>
      </c>
      <c r="BC191" s="22">
        <v>69521</v>
      </c>
      <c r="BD191" s="22">
        <v>0</v>
      </c>
      <c r="BE191" s="22">
        <v>103526</v>
      </c>
      <c r="BF191" s="22">
        <v>0</v>
      </c>
      <c r="BG191" s="22">
        <v>2508839</v>
      </c>
      <c r="BH191" s="22">
        <v>757852</v>
      </c>
      <c r="BI191" s="22">
        <v>660525</v>
      </c>
      <c r="BJ191" s="22">
        <v>735</v>
      </c>
      <c r="BK191" s="22">
        <v>192644</v>
      </c>
      <c r="BL191" s="22">
        <v>0</v>
      </c>
      <c r="BM191" s="22">
        <v>38628</v>
      </c>
      <c r="BN191" s="22">
        <v>330246</v>
      </c>
      <c r="BO191" s="22">
        <v>105931</v>
      </c>
      <c r="BP191" s="22">
        <v>329712</v>
      </c>
      <c r="BQ191" s="22">
        <v>430786</v>
      </c>
      <c r="BR191" s="22">
        <v>0</v>
      </c>
      <c r="BS191" s="22">
        <v>0</v>
      </c>
      <c r="BT191" s="22">
        <v>0</v>
      </c>
      <c r="BU191" s="22">
        <v>154101</v>
      </c>
      <c r="BV191" s="22">
        <v>1270748</v>
      </c>
      <c r="BW191" s="22">
        <v>336072</v>
      </c>
      <c r="BX191" s="22">
        <v>317487</v>
      </c>
      <c r="BY191" s="22">
        <v>0</v>
      </c>
      <c r="BZ191" s="22">
        <v>0</v>
      </c>
      <c r="CA191" s="22">
        <v>0</v>
      </c>
      <c r="CB191" s="22">
        <v>0</v>
      </c>
      <c r="CC191" s="22">
        <v>12475608</v>
      </c>
      <c r="CD191" s="22">
        <v>5884268</v>
      </c>
    </row>
    <row r="192" spans="1:82" x14ac:dyDescent="0.35">
      <c r="A192" s="22" t="s">
        <v>114</v>
      </c>
      <c r="B192" s="22" t="s">
        <v>294</v>
      </c>
      <c r="C192" s="22" t="s">
        <v>495</v>
      </c>
      <c r="D192" s="22" t="s">
        <v>496</v>
      </c>
      <c r="E192" s="22">
        <v>3382982</v>
      </c>
      <c r="F192" s="22">
        <v>0</v>
      </c>
      <c r="G192" s="22">
        <v>125321</v>
      </c>
      <c r="H192" s="22">
        <v>0</v>
      </c>
      <c r="I192" s="22">
        <v>0</v>
      </c>
      <c r="J192" s="22">
        <v>0</v>
      </c>
      <c r="K192" s="22">
        <v>0</v>
      </c>
      <c r="L192" s="22">
        <v>0</v>
      </c>
      <c r="M192" s="22">
        <v>2360</v>
      </c>
      <c r="N192" s="22">
        <v>0</v>
      </c>
      <c r="O192" s="22">
        <v>0</v>
      </c>
      <c r="P192" s="22">
        <v>7212</v>
      </c>
      <c r="Q192" s="22">
        <v>7082</v>
      </c>
      <c r="R192" s="22">
        <v>0</v>
      </c>
      <c r="S192" s="22">
        <v>0</v>
      </c>
      <c r="T192" s="22">
        <v>0</v>
      </c>
      <c r="U192" s="22">
        <v>555557</v>
      </c>
      <c r="V192" s="22">
        <v>232485</v>
      </c>
      <c r="W192" s="22">
        <v>96426</v>
      </c>
      <c r="X192" s="22">
        <v>0</v>
      </c>
      <c r="Y192" s="22">
        <v>192998</v>
      </c>
      <c r="Z192" s="22">
        <v>0</v>
      </c>
      <c r="AA192" s="22">
        <v>3449</v>
      </c>
      <c r="AB192" s="22">
        <v>0</v>
      </c>
      <c r="AC192" s="22">
        <v>0</v>
      </c>
      <c r="AD192" s="22">
        <v>0</v>
      </c>
      <c r="AE192" s="22">
        <v>26761</v>
      </c>
      <c r="AF192" s="22">
        <v>0</v>
      </c>
      <c r="AG192" s="22">
        <v>0</v>
      </c>
      <c r="AH192" s="22">
        <v>0</v>
      </c>
      <c r="AI192" s="22">
        <v>0</v>
      </c>
      <c r="AJ192" s="22">
        <v>381055</v>
      </c>
      <c r="AK192" s="22">
        <v>0</v>
      </c>
      <c r="AL192" s="22">
        <v>0</v>
      </c>
      <c r="AM192" s="22">
        <v>0</v>
      </c>
      <c r="AN192" s="22">
        <v>0</v>
      </c>
      <c r="AO192" s="22">
        <v>0</v>
      </c>
      <c r="AP192" s="22">
        <v>0</v>
      </c>
      <c r="AQ192" s="22">
        <v>5013688</v>
      </c>
      <c r="AR192" s="22">
        <v>94988</v>
      </c>
      <c r="AS192" s="22">
        <v>574537</v>
      </c>
      <c r="AT192" s="22">
        <v>0</v>
      </c>
      <c r="AU192" s="22">
        <v>0</v>
      </c>
      <c r="AV192" s="22">
        <v>155195</v>
      </c>
      <c r="AW192" s="22">
        <v>0</v>
      </c>
      <c r="AX192" s="22">
        <v>0</v>
      </c>
      <c r="AY192" s="22">
        <v>9829</v>
      </c>
      <c r="AZ192" s="22">
        <v>0</v>
      </c>
      <c r="BA192" s="22">
        <v>0</v>
      </c>
      <c r="BB192" s="22">
        <v>836402</v>
      </c>
      <c r="BC192" s="22">
        <v>6997</v>
      </c>
      <c r="BD192" s="22">
        <v>0</v>
      </c>
      <c r="BE192" s="22">
        <v>172667</v>
      </c>
      <c r="BF192" s="22">
        <v>0</v>
      </c>
      <c r="BG192" s="22">
        <v>704349</v>
      </c>
      <c r="BH192" s="22">
        <v>308938</v>
      </c>
      <c r="BI192" s="22">
        <v>58963</v>
      </c>
      <c r="BJ192" s="22">
        <v>0</v>
      </c>
      <c r="BK192" s="22">
        <v>199019</v>
      </c>
      <c r="BL192" s="22">
        <v>0</v>
      </c>
      <c r="BM192" s="22">
        <v>1463</v>
      </c>
      <c r="BN192" s="22">
        <v>3000</v>
      </c>
      <c r="BO192" s="22">
        <v>0</v>
      </c>
      <c r="BP192" s="22">
        <v>11565</v>
      </c>
      <c r="BQ192" s="22">
        <v>311</v>
      </c>
      <c r="BR192" s="22">
        <v>0</v>
      </c>
      <c r="BS192" s="22">
        <v>0</v>
      </c>
      <c r="BT192" s="22">
        <v>0</v>
      </c>
      <c r="BU192" s="22">
        <v>0</v>
      </c>
      <c r="BV192" s="22">
        <v>1071297</v>
      </c>
      <c r="BW192" s="22">
        <v>36748</v>
      </c>
      <c r="BX192" s="22">
        <v>0</v>
      </c>
      <c r="BY192" s="22">
        <v>0</v>
      </c>
      <c r="BZ192" s="22">
        <v>0</v>
      </c>
      <c r="CA192" s="22">
        <v>96805</v>
      </c>
      <c r="CB192" s="22">
        <v>0</v>
      </c>
      <c r="CC192" s="22">
        <v>4343073</v>
      </c>
      <c r="CD192" s="22">
        <v>670615</v>
      </c>
    </row>
    <row r="193" spans="1:82" x14ac:dyDescent="0.35">
      <c r="A193" s="22" t="s">
        <v>114</v>
      </c>
      <c r="B193" s="22" t="s">
        <v>294</v>
      </c>
      <c r="C193" s="22" t="s">
        <v>497</v>
      </c>
      <c r="D193" s="22" t="s">
        <v>498</v>
      </c>
      <c r="E193" s="22">
        <v>2463531</v>
      </c>
      <c r="F193" s="22">
        <v>0</v>
      </c>
      <c r="G193" s="22">
        <v>999091</v>
      </c>
      <c r="H193" s="22"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v>18305</v>
      </c>
      <c r="N193" s="22">
        <v>0</v>
      </c>
      <c r="O193" s="22">
        <v>39000</v>
      </c>
      <c r="P193" s="22">
        <v>1136904</v>
      </c>
      <c r="Q193" s="22">
        <v>0</v>
      </c>
      <c r="R193" s="22">
        <v>0</v>
      </c>
      <c r="S193" s="22">
        <v>0</v>
      </c>
      <c r="T193" s="22">
        <v>0</v>
      </c>
      <c r="U193" s="22">
        <v>896912</v>
      </c>
      <c r="V193" s="22">
        <v>213256</v>
      </c>
      <c r="W193" s="22">
        <v>444177</v>
      </c>
      <c r="X193" s="22">
        <v>0</v>
      </c>
      <c r="Y193" s="22">
        <v>55069</v>
      </c>
      <c r="Z193" s="22">
        <v>0</v>
      </c>
      <c r="AA193" s="22">
        <v>6920</v>
      </c>
      <c r="AB193" s="22">
        <v>0</v>
      </c>
      <c r="AC193" s="22">
        <v>22968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35216</v>
      </c>
      <c r="AJ193" s="22">
        <v>2523039</v>
      </c>
      <c r="AK193" s="22">
        <v>0</v>
      </c>
      <c r="AL193" s="22">
        <v>0</v>
      </c>
      <c r="AM193" s="22">
        <v>0</v>
      </c>
      <c r="AN193" s="22">
        <v>0</v>
      </c>
      <c r="AO193" s="22">
        <v>0</v>
      </c>
      <c r="AP193" s="22">
        <v>0</v>
      </c>
      <c r="AQ193" s="22">
        <v>8854388</v>
      </c>
      <c r="AR193" s="22">
        <v>70571</v>
      </c>
      <c r="AS193" s="22">
        <v>1057915</v>
      </c>
      <c r="AT193" s="22">
        <v>0</v>
      </c>
      <c r="AU193" s="22">
        <v>0</v>
      </c>
      <c r="AV193" s="22">
        <v>86214</v>
      </c>
      <c r="AW193" s="22">
        <v>0</v>
      </c>
      <c r="AX193" s="22">
        <v>0</v>
      </c>
      <c r="AY193" s="22">
        <v>59061</v>
      </c>
      <c r="AZ193" s="22">
        <v>0</v>
      </c>
      <c r="BA193" s="22">
        <v>368916</v>
      </c>
      <c r="BB193" s="22">
        <v>737788</v>
      </c>
      <c r="BC193" s="22">
        <v>8000</v>
      </c>
      <c r="BD193" s="22">
        <v>0</v>
      </c>
      <c r="BE193" s="22">
        <v>48399</v>
      </c>
      <c r="BF193" s="22">
        <v>0</v>
      </c>
      <c r="BG193" s="22">
        <v>976315</v>
      </c>
      <c r="BH193" s="22">
        <v>394951</v>
      </c>
      <c r="BI193" s="22">
        <v>441784</v>
      </c>
      <c r="BJ193" s="22">
        <v>0</v>
      </c>
      <c r="BK193" s="22">
        <v>201983</v>
      </c>
      <c r="BL193" s="22">
        <v>0</v>
      </c>
      <c r="BM193" s="22">
        <v>7446</v>
      </c>
      <c r="BN193" s="22">
        <v>0</v>
      </c>
      <c r="BO193" s="22">
        <v>94314</v>
      </c>
      <c r="BP193" s="22">
        <v>0</v>
      </c>
      <c r="BQ193" s="22">
        <v>2584</v>
      </c>
      <c r="BR193" s="22">
        <v>0</v>
      </c>
      <c r="BS193" s="22">
        <v>0</v>
      </c>
      <c r="BT193" s="22">
        <v>0</v>
      </c>
      <c r="BU193" s="22">
        <v>0</v>
      </c>
      <c r="BV193" s="22">
        <v>849189</v>
      </c>
      <c r="BW193" s="22">
        <v>137730</v>
      </c>
      <c r="BX193" s="22">
        <v>0</v>
      </c>
      <c r="BY193" s="22">
        <v>0</v>
      </c>
      <c r="BZ193" s="22">
        <v>0</v>
      </c>
      <c r="CA193" s="22">
        <v>0</v>
      </c>
      <c r="CB193" s="22">
        <v>0</v>
      </c>
      <c r="CC193" s="22">
        <v>5543160</v>
      </c>
      <c r="CD193" s="22">
        <v>3311228</v>
      </c>
    </row>
    <row r="194" spans="1:82" x14ac:dyDescent="0.35">
      <c r="A194" s="22" t="s">
        <v>114</v>
      </c>
      <c r="B194" s="22" t="s">
        <v>294</v>
      </c>
      <c r="C194" s="22" t="s">
        <v>499</v>
      </c>
      <c r="D194" s="22" t="s">
        <v>500</v>
      </c>
      <c r="E194" s="22">
        <v>6284359</v>
      </c>
      <c r="F194" s="22">
        <v>464521</v>
      </c>
      <c r="G194" s="22">
        <v>773786</v>
      </c>
      <c r="H194" s="22">
        <v>0</v>
      </c>
      <c r="I194" s="22">
        <v>680288</v>
      </c>
      <c r="J194" s="22">
        <v>227759</v>
      </c>
      <c r="K194" s="22">
        <v>0</v>
      </c>
      <c r="L194" s="22">
        <v>0</v>
      </c>
      <c r="M194" s="22">
        <v>5718</v>
      </c>
      <c r="N194" s="22">
        <v>0</v>
      </c>
      <c r="O194" s="22">
        <v>1843</v>
      </c>
      <c r="P194" s="22">
        <v>1188308</v>
      </c>
      <c r="Q194" s="22">
        <v>17497</v>
      </c>
      <c r="R194" s="22">
        <v>0</v>
      </c>
      <c r="S194" s="22">
        <v>586400</v>
      </c>
      <c r="T194" s="22">
        <v>0</v>
      </c>
      <c r="U194" s="22">
        <v>2911772</v>
      </c>
      <c r="V194" s="22">
        <v>1937683</v>
      </c>
      <c r="W194" s="22">
        <v>587253</v>
      </c>
      <c r="X194" s="22">
        <v>0</v>
      </c>
      <c r="Y194" s="22">
        <v>305319</v>
      </c>
      <c r="Z194" s="22">
        <v>0</v>
      </c>
      <c r="AA194" s="22">
        <v>42471</v>
      </c>
      <c r="AB194" s="22">
        <v>0</v>
      </c>
      <c r="AC194" s="22">
        <v>49293</v>
      </c>
      <c r="AD194" s="22">
        <v>0</v>
      </c>
      <c r="AE194" s="22">
        <v>344677</v>
      </c>
      <c r="AF194" s="22">
        <v>0</v>
      </c>
      <c r="AG194" s="22">
        <v>0</v>
      </c>
      <c r="AH194" s="22">
        <v>0</v>
      </c>
      <c r="AI194" s="22">
        <v>0</v>
      </c>
      <c r="AJ194" s="22">
        <v>1054750</v>
      </c>
      <c r="AK194" s="22">
        <v>0</v>
      </c>
      <c r="AL194" s="22">
        <v>0</v>
      </c>
      <c r="AM194" s="22">
        <v>0</v>
      </c>
      <c r="AN194" s="22">
        <v>3474384</v>
      </c>
      <c r="AO194" s="22">
        <v>0</v>
      </c>
      <c r="AP194" s="22">
        <v>0</v>
      </c>
      <c r="AQ194" s="22">
        <v>20938081</v>
      </c>
      <c r="AR194" s="22">
        <v>179563</v>
      </c>
      <c r="AS194" s="22">
        <v>1254616</v>
      </c>
      <c r="AT194" s="22">
        <v>0</v>
      </c>
      <c r="AU194" s="22">
        <v>1329804</v>
      </c>
      <c r="AV194" s="22">
        <v>523188</v>
      </c>
      <c r="AW194" s="22">
        <v>12443</v>
      </c>
      <c r="AX194" s="22">
        <v>40128</v>
      </c>
      <c r="AY194" s="22">
        <v>76908</v>
      </c>
      <c r="AZ194" s="22">
        <v>0</v>
      </c>
      <c r="BA194" s="22">
        <v>651360</v>
      </c>
      <c r="BB194" s="22">
        <v>1867898</v>
      </c>
      <c r="BC194" s="22">
        <v>72234</v>
      </c>
      <c r="BD194" s="22">
        <v>0</v>
      </c>
      <c r="BE194" s="22">
        <v>705894</v>
      </c>
      <c r="BF194" s="22">
        <v>0</v>
      </c>
      <c r="BG194" s="22">
        <v>2927661</v>
      </c>
      <c r="BH194" s="22">
        <v>609185</v>
      </c>
      <c r="BI194" s="22">
        <v>438881</v>
      </c>
      <c r="BJ194" s="22">
        <v>0</v>
      </c>
      <c r="BK194" s="22">
        <v>349748</v>
      </c>
      <c r="BL194" s="22">
        <v>0</v>
      </c>
      <c r="BM194" s="22">
        <v>83776</v>
      </c>
      <c r="BN194" s="22">
        <v>0</v>
      </c>
      <c r="BO194" s="22">
        <v>463643</v>
      </c>
      <c r="BP194" s="22">
        <v>0</v>
      </c>
      <c r="BQ194" s="22">
        <v>28475</v>
      </c>
      <c r="BR194" s="22">
        <v>0</v>
      </c>
      <c r="BS194" s="22">
        <v>0</v>
      </c>
      <c r="BT194" s="22">
        <v>0</v>
      </c>
      <c r="BU194" s="22">
        <v>89797</v>
      </c>
      <c r="BV194" s="22">
        <v>3032106</v>
      </c>
      <c r="BW194" s="22">
        <v>256640</v>
      </c>
      <c r="BX194" s="22">
        <v>0</v>
      </c>
      <c r="BY194" s="22">
        <v>0</v>
      </c>
      <c r="BZ194" s="22">
        <v>2744855</v>
      </c>
      <c r="CA194" s="22">
        <v>0</v>
      </c>
      <c r="CB194" s="22">
        <v>0</v>
      </c>
      <c r="CC194" s="22">
        <v>17738803</v>
      </c>
      <c r="CD194" s="22">
        <v>3199278</v>
      </c>
    </row>
    <row r="195" spans="1:82" x14ac:dyDescent="0.35">
      <c r="A195" s="22" t="s">
        <v>114</v>
      </c>
      <c r="B195" s="22" t="s">
        <v>294</v>
      </c>
      <c r="C195" s="22" t="s">
        <v>501</v>
      </c>
      <c r="D195" s="22" t="s">
        <v>502</v>
      </c>
      <c r="E195" s="22">
        <v>2309098</v>
      </c>
      <c r="F195" s="22">
        <v>0</v>
      </c>
      <c r="G195" s="22">
        <v>0</v>
      </c>
      <c r="H195" s="22">
        <v>12958</v>
      </c>
      <c r="I195" s="22">
        <v>0</v>
      </c>
      <c r="J195" s="22">
        <v>229988</v>
      </c>
      <c r="K195" s="22">
        <v>0</v>
      </c>
      <c r="L195" s="22">
        <v>0</v>
      </c>
      <c r="M195" s="22">
        <v>18616</v>
      </c>
      <c r="N195" s="22">
        <v>0</v>
      </c>
      <c r="O195" s="22">
        <v>0</v>
      </c>
      <c r="P195" s="22">
        <v>376213</v>
      </c>
      <c r="Q195" s="22">
        <v>0</v>
      </c>
      <c r="R195" s="22">
        <v>0</v>
      </c>
      <c r="S195" s="22">
        <v>0</v>
      </c>
      <c r="T195" s="22">
        <v>0</v>
      </c>
      <c r="U195" s="22">
        <v>1022082</v>
      </c>
      <c r="V195" s="22">
        <v>0</v>
      </c>
      <c r="W195" s="22">
        <v>212299</v>
      </c>
      <c r="X195" s="22">
        <v>0</v>
      </c>
      <c r="Y195" s="22">
        <v>103295</v>
      </c>
      <c r="Z195" s="22">
        <v>0</v>
      </c>
      <c r="AA195" s="22">
        <v>0</v>
      </c>
      <c r="AB195" s="22">
        <v>0</v>
      </c>
      <c r="AC195" s="22">
        <v>0</v>
      </c>
      <c r="AD195" s="22">
        <v>0</v>
      </c>
      <c r="AE195" s="22">
        <v>75</v>
      </c>
      <c r="AF195" s="22">
        <v>0</v>
      </c>
      <c r="AG195" s="22">
        <v>0</v>
      </c>
      <c r="AH195" s="22">
        <v>0</v>
      </c>
      <c r="AI195" s="22">
        <v>0</v>
      </c>
      <c r="AJ195" s="22">
        <v>53735</v>
      </c>
      <c r="AK195" s="22">
        <v>0</v>
      </c>
      <c r="AL195" s="22">
        <v>0</v>
      </c>
      <c r="AM195" s="22">
        <v>0</v>
      </c>
      <c r="AN195" s="22">
        <v>0</v>
      </c>
      <c r="AO195" s="22">
        <v>0</v>
      </c>
      <c r="AP195" s="22">
        <v>0</v>
      </c>
      <c r="AQ195" s="22">
        <v>4338359</v>
      </c>
      <c r="AR195" s="22">
        <v>135068</v>
      </c>
      <c r="AS195" s="22">
        <v>536410</v>
      </c>
      <c r="AT195" s="22">
        <v>0</v>
      </c>
      <c r="AU195" s="22">
        <v>0</v>
      </c>
      <c r="AV195" s="22">
        <v>397882</v>
      </c>
      <c r="AW195" s="22">
        <v>0</v>
      </c>
      <c r="AX195" s="22">
        <v>0</v>
      </c>
      <c r="AY195" s="22">
        <v>81383</v>
      </c>
      <c r="AZ195" s="22">
        <v>0</v>
      </c>
      <c r="BA195" s="22">
        <v>378300</v>
      </c>
      <c r="BB195" s="22">
        <v>683377</v>
      </c>
      <c r="BC195" s="22">
        <v>0</v>
      </c>
      <c r="BD195" s="22">
        <v>0</v>
      </c>
      <c r="BE195" s="22">
        <v>6338</v>
      </c>
      <c r="BF195" s="22">
        <v>0</v>
      </c>
      <c r="BG195" s="22">
        <v>374489</v>
      </c>
      <c r="BH195" s="22">
        <v>4243</v>
      </c>
      <c r="BI195" s="22">
        <v>225784</v>
      </c>
      <c r="BJ195" s="22">
        <v>1222396</v>
      </c>
      <c r="BK195" s="22">
        <v>96016</v>
      </c>
      <c r="BL195" s="22">
        <v>0</v>
      </c>
      <c r="BM195" s="22">
        <v>0</v>
      </c>
      <c r="BN195" s="22">
        <v>0</v>
      </c>
      <c r="BO195" s="22">
        <v>0</v>
      </c>
      <c r="BP195" s="22">
        <v>0</v>
      </c>
      <c r="BQ195" s="22">
        <v>76018</v>
      </c>
      <c r="BR195" s="22">
        <v>0</v>
      </c>
      <c r="BS195" s="22">
        <v>0</v>
      </c>
      <c r="BT195" s="22">
        <v>0</v>
      </c>
      <c r="BU195" s="22">
        <v>0</v>
      </c>
      <c r="BV195" s="22">
        <v>196835</v>
      </c>
      <c r="BW195" s="22">
        <v>36631</v>
      </c>
      <c r="BX195" s="22">
        <v>0</v>
      </c>
      <c r="BY195" s="22">
        <v>0</v>
      </c>
      <c r="BZ195" s="22">
        <v>0</v>
      </c>
      <c r="CA195" s="22">
        <v>0</v>
      </c>
      <c r="CB195" s="22">
        <v>0</v>
      </c>
      <c r="CC195" s="22">
        <v>4451170</v>
      </c>
      <c r="CD195" s="22">
        <v>-112811</v>
      </c>
    </row>
    <row r="196" spans="1:82" x14ac:dyDescent="0.35">
      <c r="A196" s="22" t="s">
        <v>114</v>
      </c>
      <c r="B196" s="22" t="s">
        <v>294</v>
      </c>
      <c r="C196" s="22" t="s">
        <v>503</v>
      </c>
      <c r="D196" s="22" t="s">
        <v>504</v>
      </c>
      <c r="E196" s="22">
        <v>8581543</v>
      </c>
      <c r="F196" s="22">
        <v>0</v>
      </c>
      <c r="G196" s="22">
        <v>213400</v>
      </c>
      <c r="H196" s="22">
        <v>0</v>
      </c>
      <c r="I196" s="22">
        <v>257078</v>
      </c>
      <c r="J196" s="22">
        <v>28572</v>
      </c>
      <c r="K196" s="22">
        <v>188131</v>
      </c>
      <c r="L196" s="22">
        <v>0</v>
      </c>
      <c r="M196" s="22">
        <v>88859</v>
      </c>
      <c r="N196" s="22">
        <v>0</v>
      </c>
      <c r="O196" s="22">
        <v>0</v>
      </c>
      <c r="P196" s="22">
        <v>347177</v>
      </c>
      <c r="Q196" s="22">
        <v>0</v>
      </c>
      <c r="R196" s="22">
        <v>14625</v>
      </c>
      <c r="S196" s="22">
        <v>160517</v>
      </c>
      <c r="T196" s="22">
        <v>0</v>
      </c>
      <c r="U196" s="22">
        <v>2727618</v>
      </c>
      <c r="V196" s="22">
        <v>544300</v>
      </c>
      <c r="W196" s="22">
        <v>709768</v>
      </c>
      <c r="X196" s="22">
        <v>0</v>
      </c>
      <c r="Y196" s="22">
        <v>547313</v>
      </c>
      <c r="Z196" s="22">
        <v>0</v>
      </c>
      <c r="AA196" s="22">
        <v>36864</v>
      </c>
      <c r="AB196" s="22">
        <v>0</v>
      </c>
      <c r="AC196" s="22">
        <v>42205</v>
      </c>
      <c r="AD196" s="22">
        <v>47585</v>
      </c>
      <c r="AE196" s="22">
        <v>0</v>
      </c>
      <c r="AF196" s="22">
        <v>249374</v>
      </c>
      <c r="AG196" s="22">
        <v>0</v>
      </c>
      <c r="AH196" s="22">
        <v>0</v>
      </c>
      <c r="AI196" s="22">
        <v>0</v>
      </c>
      <c r="AJ196" s="22">
        <v>2038508</v>
      </c>
      <c r="AK196" s="22">
        <v>87337</v>
      </c>
      <c r="AL196" s="22">
        <v>0</v>
      </c>
      <c r="AM196" s="22">
        <v>0</v>
      </c>
      <c r="AN196" s="22">
        <v>0</v>
      </c>
      <c r="AO196" s="22">
        <v>0</v>
      </c>
      <c r="AP196" s="22">
        <v>0</v>
      </c>
      <c r="AQ196" s="22">
        <v>16910774</v>
      </c>
      <c r="AR196" s="22">
        <v>227448</v>
      </c>
      <c r="AS196" s="22">
        <v>1648312</v>
      </c>
      <c r="AT196" s="22">
        <v>0</v>
      </c>
      <c r="AU196" s="22">
        <v>634937</v>
      </c>
      <c r="AV196" s="22">
        <v>405714</v>
      </c>
      <c r="AW196" s="22">
        <v>192411</v>
      </c>
      <c r="AX196" s="22">
        <v>0</v>
      </c>
      <c r="AY196" s="22">
        <v>208838</v>
      </c>
      <c r="AZ196" s="22">
        <v>0</v>
      </c>
      <c r="BA196" s="22">
        <v>1095892</v>
      </c>
      <c r="BB196" s="22">
        <v>2082934</v>
      </c>
      <c r="BC196" s="22">
        <v>55670</v>
      </c>
      <c r="BD196" s="22">
        <v>71654</v>
      </c>
      <c r="BE196" s="22">
        <v>100438</v>
      </c>
      <c r="BF196" s="22">
        <v>34810</v>
      </c>
      <c r="BG196" s="22">
        <v>2356044</v>
      </c>
      <c r="BH196" s="22">
        <v>414980</v>
      </c>
      <c r="BI196" s="22">
        <v>550876</v>
      </c>
      <c r="BJ196" s="22">
        <v>25281</v>
      </c>
      <c r="BK196" s="22">
        <v>584862</v>
      </c>
      <c r="BL196" s="22">
        <v>0</v>
      </c>
      <c r="BM196" s="22">
        <v>41080</v>
      </c>
      <c r="BN196" s="22">
        <v>0</v>
      </c>
      <c r="BO196" s="22">
        <v>365445</v>
      </c>
      <c r="BP196" s="22">
        <v>131227</v>
      </c>
      <c r="BQ196" s="22">
        <v>0</v>
      </c>
      <c r="BR196" s="22">
        <v>441203</v>
      </c>
      <c r="BS196" s="22">
        <v>183462</v>
      </c>
      <c r="BT196" s="22">
        <v>0</v>
      </c>
      <c r="BU196" s="22">
        <v>0</v>
      </c>
      <c r="BV196" s="22">
        <v>3395606</v>
      </c>
      <c r="BW196" s="22">
        <v>302890</v>
      </c>
      <c r="BX196" s="22">
        <v>0</v>
      </c>
      <c r="BY196" s="22">
        <v>0</v>
      </c>
      <c r="BZ196" s="22">
        <v>0</v>
      </c>
      <c r="CA196" s="22">
        <v>0</v>
      </c>
      <c r="CB196" s="22">
        <v>0</v>
      </c>
      <c r="CC196" s="22">
        <v>15552014</v>
      </c>
      <c r="CD196" s="22">
        <v>1358760</v>
      </c>
    </row>
    <row r="197" spans="1:82" x14ac:dyDescent="0.35">
      <c r="A197" s="22" t="s">
        <v>114</v>
      </c>
      <c r="B197" s="22" t="s">
        <v>294</v>
      </c>
      <c r="C197" s="22" t="s">
        <v>505</v>
      </c>
      <c r="D197" s="22" t="s">
        <v>506</v>
      </c>
      <c r="E197" s="22">
        <v>14074130</v>
      </c>
      <c r="F197" s="22">
        <v>0</v>
      </c>
      <c r="G197" s="22">
        <v>1796096</v>
      </c>
      <c r="H197" s="22">
        <v>1008465</v>
      </c>
      <c r="I197" s="22">
        <v>1274475</v>
      </c>
      <c r="J197" s="22">
        <v>1958321</v>
      </c>
      <c r="K197" s="22">
        <v>502291</v>
      </c>
      <c r="L197" s="22">
        <v>0</v>
      </c>
      <c r="M197" s="22">
        <v>50996</v>
      </c>
      <c r="N197" s="22">
        <v>0</v>
      </c>
      <c r="O197" s="22">
        <v>432861</v>
      </c>
      <c r="P197" s="22">
        <v>2021324</v>
      </c>
      <c r="Q197" s="22">
        <v>40000</v>
      </c>
      <c r="R197" s="22">
        <v>108634</v>
      </c>
      <c r="S197" s="22">
        <v>151520</v>
      </c>
      <c r="T197" s="22">
        <v>0</v>
      </c>
      <c r="U197" s="22">
        <v>2593515</v>
      </c>
      <c r="V197" s="22">
        <v>2041136</v>
      </c>
      <c r="W197" s="22">
        <v>1882086</v>
      </c>
      <c r="X197" s="22">
        <v>0</v>
      </c>
      <c r="Y197" s="22">
        <v>1008312</v>
      </c>
      <c r="Z197" s="22">
        <v>0</v>
      </c>
      <c r="AA197" s="22">
        <v>27143</v>
      </c>
      <c r="AB197" s="22">
        <v>0</v>
      </c>
      <c r="AC197" s="22">
        <v>25378</v>
      </c>
      <c r="AD197" s="22">
        <v>238638</v>
      </c>
      <c r="AE197" s="22">
        <v>320471</v>
      </c>
      <c r="AF197" s="22">
        <v>0</v>
      </c>
      <c r="AG197" s="22">
        <v>21113</v>
      </c>
      <c r="AH197" s="22">
        <v>0</v>
      </c>
      <c r="AI197" s="22">
        <v>1315</v>
      </c>
      <c r="AJ197" s="22">
        <v>3068189</v>
      </c>
      <c r="AK197" s="22">
        <v>401604</v>
      </c>
      <c r="AL197" s="22">
        <v>0</v>
      </c>
      <c r="AM197" s="22">
        <v>0</v>
      </c>
      <c r="AN197" s="22">
        <v>0</v>
      </c>
      <c r="AO197" s="22">
        <v>0</v>
      </c>
      <c r="AP197" s="22">
        <v>0</v>
      </c>
      <c r="AQ197" s="22">
        <v>35048013</v>
      </c>
      <c r="AR197" s="22">
        <v>356890</v>
      </c>
      <c r="AS197" s="22">
        <v>2800365</v>
      </c>
      <c r="AT197" s="22">
        <v>0</v>
      </c>
      <c r="AU197" s="22">
        <v>3069974</v>
      </c>
      <c r="AV197" s="22">
        <v>1892807</v>
      </c>
      <c r="AW197" s="22">
        <v>656141</v>
      </c>
      <c r="AX197" s="22">
        <v>0</v>
      </c>
      <c r="AY197" s="22">
        <v>0</v>
      </c>
      <c r="AZ197" s="22">
        <v>0</v>
      </c>
      <c r="BA197" s="22">
        <v>746916</v>
      </c>
      <c r="BB197" s="22">
        <v>6345403</v>
      </c>
      <c r="BC197" s="22">
        <v>40000</v>
      </c>
      <c r="BD197" s="22">
        <v>519177</v>
      </c>
      <c r="BE197" s="22">
        <v>322480</v>
      </c>
      <c r="BF197" s="22">
        <v>0</v>
      </c>
      <c r="BG197" s="22">
        <v>2328397</v>
      </c>
      <c r="BH197" s="22">
        <v>1683981</v>
      </c>
      <c r="BI197" s="22">
        <v>1734524</v>
      </c>
      <c r="BJ197" s="22">
        <v>0</v>
      </c>
      <c r="BK197" s="22">
        <v>979307</v>
      </c>
      <c r="BL197" s="22">
        <v>0</v>
      </c>
      <c r="BM197" s="22">
        <v>55692</v>
      </c>
      <c r="BN197" s="22">
        <v>0</v>
      </c>
      <c r="BO197" s="22">
        <v>707527</v>
      </c>
      <c r="BP197" s="22">
        <v>571182</v>
      </c>
      <c r="BQ197" s="22">
        <v>627251</v>
      </c>
      <c r="BR197" s="22">
        <v>0</v>
      </c>
      <c r="BS197" s="22">
        <v>0</v>
      </c>
      <c r="BT197" s="22">
        <v>0</v>
      </c>
      <c r="BU197" s="22">
        <v>0</v>
      </c>
      <c r="BV197" s="22">
        <v>7368542</v>
      </c>
      <c r="BW197" s="22">
        <v>804190</v>
      </c>
      <c r="BX197" s="22">
        <v>0</v>
      </c>
      <c r="BY197" s="22">
        <v>0</v>
      </c>
      <c r="BZ197" s="22">
        <v>0</v>
      </c>
      <c r="CA197" s="22">
        <v>0</v>
      </c>
      <c r="CB197" s="22">
        <v>0</v>
      </c>
      <c r="CC197" s="22">
        <v>33610746</v>
      </c>
      <c r="CD197" s="22">
        <v>1437267</v>
      </c>
    </row>
    <row r="198" spans="1:82" x14ac:dyDescent="0.35">
      <c r="A198" s="22" t="s">
        <v>114</v>
      </c>
      <c r="B198" s="22" t="s">
        <v>507</v>
      </c>
      <c r="C198" s="22" t="s">
        <v>508</v>
      </c>
      <c r="D198" s="22" t="s">
        <v>509</v>
      </c>
      <c r="E198" s="22">
        <v>924850</v>
      </c>
      <c r="F198" s="22">
        <v>0</v>
      </c>
      <c r="G198" s="22">
        <v>141174</v>
      </c>
      <c r="H198" s="22">
        <v>0</v>
      </c>
      <c r="I198" s="22">
        <v>0</v>
      </c>
      <c r="J198" s="22">
        <v>71493</v>
      </c>
      <c r="K198" s="22">
        <v>125023</v>
      </c>
      <c r="L198" s="22">
        <v>0</v>
      </c>
      <c r="M198" s="22">
        <v>7224</v>
      </c>
      <c r="N198" s="22">
        <v>0</v>
      </c>
      <c r="O198" s="22">
        <v>0</v>
      </c>
      <c r="P198" s="22">
        <v>537715</v>
      </c>
      <c r="Q198" s="22">
        <v>0</v>
      </c>
      <c r="R198" s="22">
        <v>0</v>
      </c>
      <c r="S198" s="22">
        <v>0</v>
      </c>
      <c r="T198" s="22">
        <v>0</v>
      </c>
      <c r="U198" s="22">
        <v>311186</v>
      </c>
      <c r="V198" s="22">
        <v>128054</v>
      </c>
      <c r="W198" s="22">
        <v>93284</v>
      </c>
      <c r="X198" s="22">
        <v>0</v>
      </c>
      <c r="Y198" s="22">
        <v>0</v>
      </c>
      <c r="Z198" s="22">
        <v>0</v>
      </c>
      <c r="AA198" s="22">
        <v>5965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0</v>
      </c>
      <c r="AJ198" s="22">
        <v>96095</v>
      </c>
      <c r="AK198" s="22">
        <v>0</v>
      </c>
      <c r="AL198" s="22">
        <v>0</v>
      </c>
      <c r="AM198" s="22">
        <v>0</v>
      </c>
      <c r="AN198" s="22">
        <v>0</v>
      </c>
      <c r="AO198" s="22">
        <v>0</v>
      </c>
      <c r="AP198" s="22">
        <v>0</v>
      </c>
      <c r="AQ198" s="22">
        <v>2442063</v>
      </c>
      <c r="AR198" s="22">
        <v>37302</v>
      </c>
      <c r="AS198" s="22">
        <v>452787</v>
      </c>
      <c r="AT198" s="22">
        <v>0</v>
      </c>
      <c r="AU198" s="22">
        <v>0</v>
      </c>
      <c r="AV198" s="22">
        <v>86268</v>
      </c>
      <c r="AW198" s="22">
        <v>125023</v>
      </c>
      <c r="AX198" s="22">
        <v>0</v>
      </c>
      <c r="AY198" s="22">
        <v>0</v>
      </c>
      <c r="AZ198" s="22">
        <v>0</v>
      </c>
      <c r="BA198" s="22">
        <v>0</v>
      </c>
      <c r="BB198" s="22">
        <v>450994</v>
      </c>
      <c r="BC198" s="22">
        <v>0</v>
      </c>
      <c r="BD198" s="22">
        <v>0</v>
      </c>
      <c r="BE198" s="22">
        <v>0</v>
      </c>
      <c r="BF198" s="22">
        <v>0</v>
      </c>
      <c r="BG198" s="22">
        <v>254818</v>
      </c>
      <c r="BH198" s="22">
        <v>108804</v>
      </c>
      <c r="BI198" s="22">
        <v>109351</v>
      </c>
      <c r="BJ198" s="22">
        <v>0</v>
      </c>
      <c r="BK198" s="22">
        <v>6270</v>
      </c>
      <c r="BL198" s="22">
        <v>0</v>
      </c>
      <c r="BM198" s="22">
        <v>12490</v>
      </c>
      <c r="BN198" s="22">
        <v>0</v>
      </c>
      <c r="BO198" s="22">
        <v>0</v>
      </c>
      <c r="BP198" s="22">
        <v>0</v>
      </c>
      <c r="BQ198" s="22">
        <v>16599</v>
      </c>
      <c r="BR198" s="22">
        <v>0</v>
      </c>
      <c r="BS198" s="22">
        <v>0</v>
      </c>
      <c r="BT198" s="22">
        <v>0</v>
      </c>
      <c r="BU198" s="22">
        <v>0</v>
      </c>
      <c r="BV198" s="22">
        <v>140402</v>
      </c>
      <c r="BW198" s="22">
        <v>47759</v>
      </c>
      <c r="BX198" s="22">
        <v>0</v>
      </c>
      <c r="BY198" s="22">
        <v>0</v>
      </c>
      <c r="BZ198" s="22">
        <v>0</v>
      </c>
      <c r="CA198" s="22">
        <v>0</v>
      </c>
      <c r="CB198" s="22">
        <v>0</v>
      </c>
      <c r="CC198" s="22">
        <v>1848867</v>
      </c>
      <c r="CD198" s="22">
        <v>593196</v>
      </c>
    </row>
    <row r="199" spans="1:82" x14ac:dyDescent="0.35">
      <c r="A199" s="22" t="s">
        <v>114</v>
      </c>
      <c r="B199" s="22" t="s">
        <v>507</v>
      </c>
      <c r="C199" s="22" t="s">
        <v>510</v>
      </c>
      <c r="D199" s="22" t="s">
        <v>511</v>
      </c>
      <c r="E199" s="22">
        <v>1946472</v>
      </c>
      <c r="F199" s="22">
        <v>0</v>
      </c>
      <c r="G199" s="22">
        <v>49555</v>
      </c>
      <c r="H199" s="22">
        <v>174252</v>
      </c>
      <c r="I199" s="22">
        <v>2357</v>
      </c>
      <c r="J199" s="22">
        <v>41670</v>
      </c>
      <c r="K199" s="22">
        <v>0</v>
      </c>
      <c r="L199" s="22">
        <v>10200</v>
      </c>
      <c r="M199" s="22">
        <v>1170</v>
      </c>
      <c r="N199" s="22">
        <v>29000</v>
      </c>
      <c r="O199" s="22">
        <v>557962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0</v>
      </c>
      <c r="AJ199" s="22">
        <v>266353</v>
      </c>
      <c r="AK199" s="22">
        <v>0</v>
      </c>
      <c r="AL199" s="22">
        <v>0</v>
      </c>
      <c r="AM199" s="22">
        <v>68996</v>
      </c>
      <c r="AN199" s="22">
        <v>0</v>
      </c>
      <c r="AO199" s="22">
        <v>0</v>
      </c>
      <c r="AP199" s="22">
        <v>59013</v>
      </c>
      <c r="AQ199" s="22">
        <v>3207000</v>
      </c>
      <c r="AR199" s="22">
        <v>73662</v>
      </c>
      <c r="AS199" s="22">
        <v>562769</v>
      </c>
      <c r="AT199" s="22">
        <v>0</v>
      </c>
      <c r="AU199" s="22">
        <v>106207</v>
      </c>
      <c r="AV199" s="22">
        <v>134955</v>
      </c>
      <c r="AW199" s="22">
        <v>0</v>
      </c>
      <c r="AX199" s="22">
        <v>10898</v>
      </c>
      <c r="AY199" s="22">
        <v>0</v>
      </c>
      <c r="AZ199" s="22">
        <v>0</v>
      </c>
      <c r="BA199" s="22">
        <v>494634</v>
      </c>
      <c r="BB199" s="22">
        <v>343446</v>
      </c>
      <c r="BC199" s="22">
        <v>0</v>
      </c>
      <c r="BD199" s="22">
        <v>0</v>
      </c>
      <c r="BE199" s="22">
        <v>6677</v>
      </c>
      <c r="BF199" s="22">
        <v>0</v>
      </c>
      <c r="BG199" s="22">
        <v>59250</v>
      </c>
      <c r="BH199" s="22">
        <v>574506</v>
      </c>
      <c r="BI199" s="22">
        <v>107333</v>
      </c>
      <c r="BJ199" s="22">
        <v>0</v>
      </c>
      <c r="BK199" s="22">
        <v>0</v>
      </c>
      <c r="BL199" s="22">
        <v>0</v>
      </c>
      <c r="BM199" s="22">
        <v>0</v>
      </c>
      <c r="BN199" s="22">
        <v>0</v>
      </c>
      <c r="BO199" s="22">
        <v>0</v>
      </c>
      <c r="BP199" s="22">
        <v>0</v>
      </c>
      <c r="BQ199" s="22">
        <v>0</v>
      </c>
      <c r="BR199" s="22">
        <v>0</v>
      </c>
      <c r="BS199" s="22">
        <v>0</v>
      </c>
      <c r="BT199" s="22">
        <v>21698</v>
      </c>
      <c r="BU199" s="22">
        <v>0</v>
      </c>
      <c r="BV199" s="22">
        <v>200223</v>
      </c>
      <c r="BW199" s="22">
        <v>14969</v>
      </c>
      <c r="BX199" s="22">
        <v>0</v>
      </c>
      <c r="BY199" s="22">
        <v>35736</v>
      </c>
      <c r="BZ199" s="22">
        <v>0</v>
      </c>
      <c r="CA199" s="22">
        <v>0</v>
      </c>
      <c r="CB199" s="22">
        <v>0</v>
      </c>
      <c r="CC199" s="22">
        <v>2746963</v>
      </c>
      <c r="CD199" s="22">
        <v>460037</v>
      </c>
    </row>
    <row r="200" spans="1:82" x14ac:dyDescent="0.35">
      <c r="A200" s="22" t="s">
        <v>114</v>
      </c>
      <c r="B200" s="22" t="s">
        <v>507</v>
      </c>
      <c r="C200" s="22" t="s">
        <v>512</v>
      </c>
      <c r="D200" s="22" t="s">
        <v>513</v>
      </c>
      <c r="E200" s="22">
        <v>1598252</v>
      </c>
      <c r="F200" s="22">
        <v>0</v>
      </c>
      <c r="G200" s="22">
        <v>18679</v>
      </c>
      <c r="H200" s="22">
        <v>833</v>
      </c>
      <c r="I200" s="22">
        <v>0</v>
      </c>
      <c r="J200" s="22">
        <v>70398</v>
      </c>
      <c r="K200" s="22">
        <v>14303</v>
      </c>
      <c r="L200" s="22">
        <v>0</v>
      </c>
      <c r="M200" s="22">
        <v>6356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0</v>
      </c>
      <c r="U200" s="22">
        <v>310064</v>
      </c>
      <c r="V200" s="22">
        <v>433444</v>
      </c>
      <c r="W200" s="22">
        <v>164535</v>
      </c>
      <c r="X200" s="22">
        <v>0</v>
      </c>
      <c r="Y200" s="22">
        <v>23677</v>
      </c>
      <c r="Z200" s="22">
        <v>0</v>
      </c>
      <c r="AA200" s="22">
        <v>7790</v>
      </c>
      <c r="AB200" s="22">
        <v>0</v>
      </c>
      <c r="AC200" s="22">
        <v>22533</v>
      </c>
      <c r="AD200" s="22">
        <v>0</v>
      </c>
      <c r="AE200" s="22">
        <v>0</v>
      </c>
      <c r="AF200" s="22">
        <v>0</v>
      </c>
      <c r="AG200" s="22">
        <v>0</v>
      </c>
      <c r="AH200" s="22">
        <v>0</v>
      </c>
      <c r="AI200" s="22">
        <v>0</v>
      </c>
      <c r="AJ200" s="22">
        <v>39865</v>
      </c>
      <c r="AK200" s="22">
        <v>19849</v>
      </c>
      <c r="AL200" s="22">
        <v>0</v>
      </c>
      <c r="AM200" s="22">
        <v>0</v>
      </c>
      <c r="AN200" s="22">
        <v>0</v>
      </c>
      <c r="AO200" s="22">
        <v>0</v>
      </c>
      <c r="AP200" s="22">
        <v>0</v>
      </c>
      <c r="AQ200" s="22">
        <v>2730578</v>
      </c>
      <c r="AR200" s="22">
        <v>32181</v>
      </c>
      <c r="AS200" s="22">
        <v>377901</v>
      </c>
      <c r="AT200" s="22">
        <v>0</v>
      </c>
      <c r="AU200" s="22">
        <v>0</v>
      </c>
      <c r="AV200" s="22">
        <v>80046</v>
      </c>
      <c r="AW200" s="22">
        <v>29616</v>
      </c>
      <c r="AX200" s="22">
        <v>0</v>
      </c>
      <c r="AY200" s="22">
        <v>62280</v>
      </c>
      <c r="AZ200" s="22">
        <v>0</v>
      </c>
      <c r="BA200" s="22">
        <v>261154</v>
      </c>
      <c r="BB200" s="22">
        <v>340378</v>
      </c>
      <c r="BC200" s="22">
        <v>0</v>
      </c>
      <c r="BD200" s="22">
        <v>0</v>
      </c>
      <c r="BE200" s="22">
        <v>0</v>
      </c>
      <c r="BF200" s="22">
        <v>0</v>
      </c>
      <c r="BG200" s="22">
        <v>345319</v>
      </c>
      <c r="BH200" s="22">
        <v>220477</v>
      </c>
      <c r="BI200" s="22">
        <v>151656</v>
      </c>
      <c r="BJ200" s="22">
        <v>0</v>
      </c>
      <c r="BK200" s="22">
        <v>34634</v>
      </c>
      <c r="BL200" s="22">
        <v>0</v>
      </c>
      <c r="BM200" s="22">
        <v>14380</v>
      </c>
      <c r="BN200" s="22">
        <v>0</v>
      </c>
      <c r="BO200" s="22">
        <v>55166</v>
      </c>
      <c r="BP200" s="22">
        <v>0</v>
      </c>
      <c r="BQ200" s="22">
        <v>0</v>
      </c>
      <c r="BR200" s="22">
        <v>0</v>
      </c>
      <c r="BS200" s="22">
        <v>0</v>
      </c>
      <c r="BT200" s="22">
        <v>0</v>
      </c>
      <c r="BU200" s="22">
        <v>0</v>
      </c>
      <c r="BV200" s="22">
        <v>295816</v>
      </c>
      <c r="BW200" s="22">
        <v>42330</v>
      </c>
      <c r="BX200" s="22">
        <v>0</v>
      </c>
      <c r="BY200" s="22">
        <v>0</v>
      </c>
      <c r="BZ200" s="22">
        <v>0</v>
      </c>
      <c r="CA200" s="22">
        <v>0</v>
      </c>
      <c r="CB200" s="22">
        <v>0</v>
      </c>
      <c r="CC200" s="22">
        <v>2343334</v>
      </c>
      <c r="CD200" s="22">
        <v>387244</v>
      </c>
    </row>
    <row r="201" spans="1:82" x14ac:dyDescent="0.35">
      <c r="A201" s="22" t="s">
        <v>114</v>
      </c>
      <c r="B201" s="22" t="s">
        <v>507</v>
      </c>
      <c r="C201" s="22" t="s">
        <v>514</v>
      </c>
      <c r="D201" s="22" t="s">
        <v>515</v>
      </c>
      <c r="E201" s="22">
        <v>331698</v>
      </c>
      <c r="F201" s="22">
        <v>0</v>
      </c>
      <c r="G201" s="22">
        <v>4726</v>
      </c>
      <c r="H201" s="22">
        <v>0</v>
      </c>
      <c r="I201" s="22">
        <v>0</v>
      </c>
      <c r="J201" s="22">
        <v>35360</v>
      </c>
      <c r="K201" s="22">
        <v>0</v>
      </c>
      <c r="L201" s="22">
        <v>0</v>
      </c>
      <c r="M201" s="22">
        <v>720</v>
      </c>
      <c r="N201" s="22">
        <v>0</v>
      </c>
      <c r="O201" s="22">
        <v>0</v>
      </c>
      <c r="P201" s="22">
        <v>13787</v>
      </c>
      <c r="Q201" s="22">
        <v>0</v>
      </c>
      <c r="R201" s="22">
        <v>0</v>
      </c>
      <c r="S201" s="22">
        <v>0</v>
      </c>
      <c r="T201" s="22">
        <v>0</v>
      </c>
      <c r="U201" s="22">
        <v>267321</v>
      </c>
      <c r="V201" s="22">
        <v>17510</v>
      </c>
      <c r="W201" s="22">
        <v>36948</v>
      </c>
      <c r="X201" s="22">
        <v>0</v>
      </c>
      <c r="Y201" s="22">
        <v>0</v>
      </c>
      <c r="Z201" s="22">
        <v>0</v>
      </c>
      <c r="AA201" s="22">
        <v>3920</v>
      </c>
      <c r="AB201" s="22">
        <v>0</v>
      </c>
      <c r="AC201" s="22">
        <v>0</v>
      </c>
      <c r="AD201" s="22">
        <v>0</v>
      </c>
      <c r="AE201" s="22">
        <v>1060</v>
      </c>
      <c r="AF201" s="22">
        <v>0</v>
      </c>
      <c r="AG201" s="22">
        <v>0</v>
      </c>
      <c r="AH201" s="22">
        <v>0</v>
      </c>
      <c r="AI201" s="22">
        <v>0</v>
      </c>
      <c r="AJ201" s="22">
        <v>18350</v>
      </c>
      <c r="AK201" s="22">
        <v>0</v>
      </c>
      <c r="AL201" s="22">
        <v>0</v>
      </c>
      <c r="AM201" s="22">
        <v>0</v>
      </c>
      <c r="AN201" s="22">
        <v>0</v>
      </c>
      <c r="AO201" s="22">
        <v>0</v>
      </c>
      <c r="AP201" s="22">
        <v>0</v>
      </c>
      <c r="AQ201" s="22">
        <v>731400</v>
      </c>
      <c r="AR201" s="22">
        <v>22586</v>
      </c>
      <c r="AS201" s="22">
        <v>110114</v>
      </c>
      <c r="AT201" s="22">
        <v>0</v>
      </c>
      <c r="AU201" s="22">
        <v>0</v>
      </c>
      <c r="AV201" s="22">
        <v>31406</v>
      </c>
      <c r="AW201" s="22">
        <v>0</v>
      </c>
      <c r="AX201" s="22">
        <v>0</v>
      </c>
      <c r="AY201" s="22">
        <v>0</v>
      </c>
      <c r="AZ201" s="22">
        <v>1137</v>
      </c>
      <c r="BA201" s="22">
        <v>0</v>
      </c>
      <c r="BB201" s="22">
        <v>199784</v>
      </c>
      <c r="BC201" s="22">
        <v>0</v>
      </c>
      <c r="BD201" s="22">
        <v>0</v>
      </c>
      <c r="BE201" s="22">
        <v>0</v>
      </c>
      <c r="BF201" s="22">
        <v>0</v>
      </c>
      <c r="BG201" s="22">
        <v>137629</v>
      </c>
      <c r="BH201" s="22">
        <v>41579</v>
      </c>
      <c r="BI201" s="22">
        <v>25529</v>
      </c>
      <c r="BJ201" s="22">
        <v>0</v>
      </c>
      <c r="BK201" s="22">
        <v>1340</v>
      </c>
      <c r="BL201" s="22">
        <v>0</v>
      </c>
      <c r="BM201" s="22">
        <v>1950</v>
      </c>
      <c r="BN201" s="22">
        <v>0</v>
      </c>
      <c r="BO201" s="22">
        <v>0</v>
      </c>
      <c r="BP201" s="22">
        <v>0</v>
      </c>
      <c r="BQ201" s="22">
        <v>6067</v>
      </c>
      <c r="BR201" s="22">
        <v>0</v>
      </c>
      <c r="BS201" s="22">
        <v>0</v>
      </c>
      <c r="BT201" s="22">
        <v>0</v>
      </c>
      <c r="BU201" s="22">
        <v>0</v>
      </c>
      <c r="BV201" s="22">
        <v>65392</v>
      </c>
      <c r="BW201" s="22">
        <v>3739</v>
      </c>
      <c r="BX201" s="22">
        <v>0</v>
      </c>
      <c r="BY201" s="22">
        <v>250</v>
      </c>
      <c r="BZ201" s="22">
        <v>0</v>
      </c>
      <c r="CA201" s="22">
        <v>0</v>
      </c>
      <c r="CB201" s="22">
        <v>0</v>
      </c>
      <c r="CC201" s="22">
        <v>648502</v>
      </c>
      <c r="CD201" s="22">
        <v>82898</v>
      </c>
    </row>
    <row r="202" spans="1:82" x14ac:dyDescent="0.35">
      <c r="A202" s="22" t="s">
        <v>114</v>
      </c>
      <c r="B202" s="22" t="s">
        <v>507</v>
      </c>
      <c r="C202" s="22" t="s">
        <v>516</v>
      </c>
      <c r="D202" s="22" t="s">
        <v>517</v>
      </c>
      <c r="E202" s="22">
        <v>226926</v>
      </c>
      <c r="F202" s="22">
        <v>0</v>
      </c>
      <c r="G202" s="22">
        <v>21324</v>
      </c>
      <c r="H202" s="22">
        <v>0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>
        <v>305296</v>
      </c>
      <c r="Q202" s="22">
        <v>0</v>
      </c>
      <c r="R202" s="22">
        <v>0</v>
      </c>
      <c r="S202" s="22">
        <v>0</v>
      </c>
      <c r="T202" s="22">
        <v>0</v>
      </c>
      <c r="U202" s="22">
        <v>122231</v>
      </c>
      <c r="V202" s="22">
        <v>20116</v>
      </c>
      <c r="W202" s="22">
        <v>21981</v>
      </c>
      <c r="X202" s="22">
        <v>0</v>
      </c>
      <c r="Y202" s="22">
        <v>7077</v>
      </c>
      <c r="Z202" s="22">
        <v>0</v>
      </c>
      <c r="AA202" s="22">
        <v>0</v>
      </c>
      <c r="AB202" s="22">
        <v>0</v>
      </c>
      <c r="AC202" s="22">
        <v>0</v>
      </c>
      <c r="AD202" s="22">
        <v>0</v>
      </c>
      <c r="AE202" s="22">
        <v>0</v>
      </c>
      <c r="AF202" s="22">
        <v>0</v>
      </c>
      <c r="AG202" s="22">
        <v>0</v>
      </c>
      <c r="AH202" s="22">
        <v>0</v>
      </c>
      <c r="AI202" s="22">
        <v>0</v>
      </c>
      <c r="AJ202" s="22">
        <v>0</v>
      </c>
      <c r="AK202" s="22">
        <v>9400</v>
      </c>
      <c r="AL202" s="22">
        <v>0</v>
      </c>
      <c r="AM202" s="22">
        <v>0</v>
      </c>
      <c r="AN202" s="22">
        <v>0</v>
      </c>
      <c r="AO202" s="22">
        <v>0</v>
      </c>
      <c r="AP202" s="22">
        <v>0</v>
      </c>
      <c r="AQ202" s="22">
        <v>734351</v>
      </c>
      <c r="AR202" s="22">
        <v>12918</v>
      </c>
      <c r="AS202" s="22">
        <v>85452</v>
      </c>
      <c r="AT202" s="22">
        <v>0</v>
      </c>
      <c r="AU202" s="22">
        <v>0</v>
      </c>
      <c r="AV202" s="22">
        <v>12554</v>
      </c>
      <c r="AW202" s="22">
        <v>0</v>
      </c>
      <c r="AX202" s="22">
        <v>1306</v>
      </c>
      <c r="AY202" s="22">
        <v>250</v>
      </c>
      <c r="AZ202" s="22">
        <v>0</v>
      </c>
      <c r="BA202" s="22">
        <v>0</v>
      </c>
      <c r="BB202" s="22">
        <v>119499</v>
      </c>
      <c r="BC202" s="22">
        <v>0</v>
      </c>
      <c r="BD202" s="22">
        <v>0</v>
      </c>
      <c r="BE202" s="22">
        <v>0</v>
      </c>
      <c r="BF202" s="22">
        <v>0</v>
      </c>
      <c r="BG202" s="22">
        <v>77481</v>
      </c>
      <c r="BH202" s="22">
        <v>35767</v>
      </c>
      <c r="BI202" s="22">
        <v>24843</v>
      </c>
      <c r="BJ202" s="22">
        <v>0</v>
      </c>
      <c r="BK202" s="22">
        <v>7935</v>
      </c>
      <c r="BL202" s="22">
        <v>0</v>
      </c>
      <c r="BM202" s="22">
        <v>0</v>
      </c>
      <c r="BN202" s="22">
        <v>0</v>
      </c>
      <c r="BO202" s="22">
        <v>0</v>
      </c>
      <c r="BP202" s="22">
        <v>0</v>
      </c>
      <c r="BQ202" s="22">
        <v>0</v>
      </c>
      <c r="BR202" s="22">
        <v>0</v>
      </c>
      <c r="BS202" s="22">
        <v>0</v>
      </c>
      <c r="BT202" s="22">
        <v>0</v>
      </c>
      <c r="BU202" s="22">
        <v>0</v>
      </c>
      <c r="BV202" s="22">
        <v>14972</v>
      </c>
      <c r="BW202" s="22">
        <v>13768</v>
      </c>
      <c r="BX202" s="22">
        <v>0</v>
      </c>
      <c r="BY202" s="22">
        <v>0</v>
      </c>
      <c r="BZ202" s="22">
        <v>0</v>
      </c>
      <c r="CA202" s="22">
        <v>0</v>
      </c>
      <c r="CB202" s="22">
        <v>0</v>
      </c>
      <c r="CC202" s="22">
        <v>406745</v>
      </c>
      <c r="CD202" s="22">
        <v>327606</v>
      </c>
    </row>
    <row r="203" spans="1:82" x14ac:dyDescent="0.35">
      <c r="A203" s="22" t="s">
        <v>114</v>
      </c>
      <c r="B203" s="22" t="s">
        <v>507</v>
      </c>
      <c r="C203" s="22" t="s">
        <v>518</v>
      </c>
      <c r="D203" s="22" t="s">
        <v>519</v>
      </c>
      <c r="E203" s="22">
        <v>547177</v>
      </c>
      <c r="F203" s="22">
        <v>0</v>
      </c>
      <c r="G203" s="22">
        <v>102736</v>
      </c>
      <c r="H203" s="22">
        <v>0</v>
      </c>
      <c r="I203" s="22">
        <v>0</v>
      </c>
      <c r="J203" s="22">
        <v>574</v>
      </c>
      <c r="K203" s="22">
        <v>0</v>
      </c>
      <c r="L203" s="22">
        <v>0</v>
      </c>
      <c r="M203" s="22">
        <v>2154</v>
      </c>
      <c r="N203" s="22">
        <v>0</v>
      </c>
      <c r="O203" s="22">
        <v>0</v>
      </c>
      <c r="P203" s="22">
        <v>214425</v>
      </c>
      <c r="Q203" s="22">
        <v>0</v>
      </c>
      <c r="R203" s="22">
        <v>0</v>
      </c>
      <c r="S203" s="22">
        <v>0</v>
      </c>
      <c r="T203" s="22">
        <v>0</v>
      </c>
      <c r="U203" s="22">
        <v>198812</v>
      </c>
      <c r="V203" s="22">
        <v>56701</v>
      </c>
      <c r="W203" s="22">
        <v>83380</v>
      </c>
      <c r="X203" s="22">
        <v>0</v>
      </c>
      <c r="Y203" s="22">
        <v>0</v>
      </c>
      <c r="Z203" s="22">
        <v>0</v>
      </c>
      <c r="AA203" s="22">
        <v>0</v>
      </c>
      <c r="AB203" s="22">
        <v>0</v>
      </c>
      <c r="AC203" s="22">
        <v>540</v>
      </c>
      <c r="AD203" s="22">
        <v>0</v>
      </c>
      <c r="AE203" s="22">
        <v>0</v>
      </c>
      <c r="AF203" s="22">
        <v>0</v>
      </c>
      <c r="AG203" s="22">
        <v>0</v>
      </c>
      <c r="AH203" s="22">
        <v>0</v>
      </c>
      <c r="AI203" s="22">
        <v>0</v>
      </c>
      <c r="AJ203" s="22">
        <v>30567</v>
      </c>
      <c r="AK203" s="22">
        <v>2251</v>
      </c>
      <c r="AL203" s="22">
        <v>0</v>
      </c>
      <c r="AM203" s="22">
        <v>0</v>
      </c>
      <c r="AN203" s="22">
        <v>0</v>
      </c>
      <c r="AO203" s="22">
        <v>0</v>
      </c>
      <c r="AP203" s="22">
        <v>0</v>
      </c>
      <c r="AQ203" s="22">
        <v>1239317</v>
      </c>
      <c r="AR203" s="22">
        <v>24838</v>
      </c>
      <c r="AS203" s="22">
        <v>313008</v>
      </c>
      <c r="AT203" s="22">
        <v>0</v>
      </c>
      <c r="AU203" s="22">
        <v>0</v>
      </c>
      <c r="AV203" s="22">
        <v>14795</v>
      </c>
      <c r="AW203" s="22">
        <v>0</v>
      </c>
      <c r="AX203" s="22">
        <v>0</v>
      </c>
      <c r="AY203" s="22">
        <v>11504</v>
      </c>
      <c r="AZ203" s="22">
        <v>0</v>
      </c>
      <c r="BA203" s="22">
        <v>0</v>
      </c>
      <c r="BB203" s="22">
        <v>327357</v>
      </c>
      <c r="BC203" s="22">
        <v>0</v>
      </c>
      <c r="BD203" s="22">
        <v>0</v>
      </c>
      <c r="BE203" s="22">
        <v>0</v>
      </c>
      <c r="BF203" s="22">
        <v>0</v>
      </c>
      <c r="BG203" s="22">
        <v>139228</v>
      </c>
      <c r="BH203" s="22">
        <v>56848</v>
      </c>
      <c r="BI203" s="22">
        <v>48034</v>
      </c>
      <c r="BJ203" s="22">
        <v>0</v>
      </c>
      <c r="BK203" s="22">
        <v>3549</v>
      </c>
      <c r="BL203" s="22">
        <v>0</v>
      </c>
      <c r="BM203" s="22">
        <v>0</v>
      </c>
      <c r="BN203" s="22">
        <v>0</v>
      </c>
      <c r="BO203" s="22">
        <v>5735</v>
      </c>
      <c r="BP203" s="22">
        <v>0</v>
      </c>
      <c r="BQ203" s="22">
        <v>0</v>
      </c>
      <c r="BR203" s="22">
        <v>0</v>
      </c>
      <c r="BS203" s="22">
        <v>0</v>
      </c>
      <c r="BT203" s="22">
        <v>0</v>
      </c>
      <c r="BU203" s="22">
        <v>0</v>
      </c>
      <c r="BV203" s="22">
        <v>65351</v>
      </c>
      <c r="BW203" s="22">
        <v>9862</v>
      </c>
      <c r="BX203" s="22">
        <v>0</v>
      </c>
      <c r="BY203" s="22">
        <v>0</v>
      </c>
      <c r="BZ203" s="22">
        <v>0</v>
      </c>
      <c r="CA203" s="22">
        <v>0</v>
      </c>
      <c r="CB203" s="22">
        <v>0</v>
      </c>
      <c r="CC203" s="22">
        <v>1020109</v>
      </c>
      <c r="CD203" s="22">
        <v>219208</v>
      </c>
    </row>
    <row r="204" spans="1:82" x14ac:dyDescent="0.35">
      <c r="A204" s="22" t="s">
        <v>114</v>
      </c>
      <c r="B204" s="22" t="s">
        <v>507</v>
      </c>
      <c r="C204" s="22" t="s">
        <v>520</v>
      </c>
      <c r="D204" s="22" t="s">
        <v>521</v>
      </c>
      <c r="E204" s="22">
        <v>575593</v>
      </c>
      <c r="F204" s="22">
        <v>0</v>
      </c>
      <c r="G204" s="22">
        <v>83485</v>
      </c>
      <c r="H204" s="22">
        <v>0</v>
      </c>
      <c r="I204" s="22">
        <v>0</v>
      </c>
      <c r="J204" s="22">
        <v>0</v>
      </c>
      <c r="K204" s="22">
        <v>0</v>
      </c>
      <c r="L204" s="22">
        <v>0</v>
      </c>
      <c r="M204" s="22">
        <v>2622</v>
      </c>
      <c r="N204" s="22">
        <v>0</v>
      </c>
      <c r="O204" s="22">
        <v>27888</v>
      </c>
      <c r="P204" s="22">
        <v>186134</v>
      </c>
      <c r="Q204" s="22">
        <v>0</v>
      </c>
      <c r="R204" s="22">
        <v>0</v>
      </c>
      <c r="S204" s="22">
        <v>0</v>
      </c>
      <c r="T204" s="22">
        <v>0</v>
      </c>
      <c r="U204" s="22">
        <v>345045</v>
      </c>
      <c r="V204" s="22">
        <v>85903</v>
      </c>
      <c r="W204" s="22">
        <v>87560</v>
      </c>
      <c r="X204" s="22">
        <v>0</v>
      </c>
      <c r="Y204" s="22">
        <v>0</v>
      </c>
      <c r="Z204" s="22">
        <v>0</v>
      </c>
      <c r="AA204" s="22">
        <v>6080</v>
      </c>
      <c r="AB204" s="22">
        <v>0</v>
      </c>
      <c r="AC204" s="22">
        <v>20833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0</v>
      </c>
      <c r="AJ204" s="22">
        <v>50640</v>
      </c>
      <c r="AK204" s="22">
        <v>0</v>
      </c>
      <c r="AL204" s="22">
        <v>0</v>
      </c>
      <c r="AM204" s="22">
        <v>0</v>
      </c>
      <c r="AN204" s="22">
        <v>0</v>
      </c>
      <c r="AO204" s="22">
        <v>0</v>
      </c>
      <c r="AP204" s="22">
        <v>0</v>
      </c>
      <c r="AQ204" s="22">
        <v>1471783</v>
      </c>
      <c r="AR204" s="22">
        <v>31194</v>
      </c>
      <c r="AS204" s="22">
        <v>139345</v>
      </c>
      <c r="AT204" s="22">
        <v>0</v>
      </c>
      <c r="AU204" s="22">
        <v>0</v>
      </c>
      <c r="AV204" s="22">
        <v>41880</v>
      </c>
      <c r="AW204" s="22">
        <v>0</v>
      </c>
      <c r="AX204" s="22">
        <v>0</v>
      </c>
      <c r="AY204" s="22">
        <v>0</v>
      </c>
      <c r="AZ204" s="22">
        <v>0</v>
      </c>
      <c r="BA204" s="22">
        <v>66682</v>
      </c>
      <c r="BB204" s="22">
        <v>161765</v>
      </c>
      <c r="BC204" s="22">
        <v>0</v>
      </c>
      <c r="BD204" s="22">
        <v>0</v>
      </c>
      <c r="BE204" s="22">
        <v>0</v>
      </c>
      <c r="BF204" s="22">
        <v>0</v>
      </c>
      <c r="BG204" s="22">
        <v>490720</v>
      </c>
      <c r="BH204" s="22">
        <v>109927</v>
      </c>
      <c r="BI204" s="22">
        <v>96718</v>
      </c>
      <c r="BJ204" s="22">
        <v>0</v>
      </c>
      <c r="BK204" s="22">
        <v>0</v>
      </c>
      <c r="BL204" s="22">
        <v>0</v>
      </c>
      <c r="BM204" s="22">
        <v>20400</v>
      </c>
      <c r="BN204" s="22">
        <v>0</v>
      </c>
      <c r="BO204" s="22">
        <v>23876</v>
      </c>
      <c r="BP204" s="22">
        <v>0</v>
      </c>
      <c r="BQ204" s="22">
        <v>0</v>
      </c>
      <c r="BR204" s="22">
        <v>0</v>
      </c>
      <c r="BS204" s="22">
        <v>0</v>
      </c>
      <c r="BT204" s="22">
        <v>0</v>
      </c>
      <c r="BU204" s="22">
        <v>0</v>
      </c>
      <c r="BV204" s="22">
        <v>91796</v>
      </c>
      <c r="BW204" s="22">
        <v>19199</v>
      </c>
      <c r="BX204" s="22">
        <v>0</v>
      </c>
      <c r="BY204" s="22">
        <v>0</v>
      </c>
      <c r="BZ204" s="22">
        <v>0</v>
      </c>
      <c r="CA204" s="22">
        <v>0</v>
      </c>
      <c r="CB204" s="22">
        <v>0</v>
      </c>
      <c r="CC204" s="22">
        <v>1293502</v>
      </c>
      <c r="CD204" s="22">
        <v>178281</v>
      </c>
    </row>
    <row r="205" spans="1:82" x14ac:dyDescent="0.35">
      <c r="A205" s="22" t="s">
        <v>114</v>
      </c>
      <c r="B205" s="22" t="s">
        <v>507</v>
      </c>
      <c r="C205" s="22" t="s">
        <v>522</v>
      </c>
      <c r="D205" s="22" t="s">
        <v>523</v>
      </c>
      <c r="E205" s="22">
        <v>217913</v>
      </c>
      <c r="F205" s="22">
        <v>0</v>
      </c>
      <c r="G205" s="22">
        <v>138295</v>
      </c>
      <c r="H205" s="22">
        <v>0</v>
      </c>
      <c r="I205" s="22">
        <v>0</v>
      </c>
      <c r="J205" s="22">
        <v>118694</v>
      </c>
      <c r="K205" s="22">
        <v>0</v>
      </c>
      <c r="L205" s="22">
        <v>0</v>
      </c>
      <c r="M205" s="22">
        <v>3268</v>
      </c>
      <c r="N205" s="22">
        <v>0</v>
      </c>
      <c r="O205" s="22">
        <v>89097</v>
      </c>
      <c r="P205" s="22">
        <v>30049</v>
      </c>
      <c r="Q205" s="22">
        <v>0</v>
      </c>
      <c r="R205" s="22">
        <v>0</v>
      </c>
      <c r="S205" s="22">
        <v>0</v>
      </c>
      <c r="T205" s="22">
        <v>0</v>
      </c>
      <c r="U205" s="22">
        <v>117959</v>
      </c>
      <c r="V205" s="22">
        <v>39225</v>
      </c>
      <c r="W205" s="22">
        <v>41765</v>
      </c>
      <c r="X205" s="22"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200</v>
      </c>
      <c r="AD205" s="22">
        <v>0</v>
      </c>
      <c r="AE205" s="22">
        <v>0</v>
      </c>
      <c r="AF205" s="22">
        <v>0</v>
      </c>
      <c r="AG205" s="22">
        <v>0</v>
      </c>
      <c r="AH205" s="22">
        <v>0</v>
      </c>
      <c r="AI205" s="22">
        <v>0</v>
      </c>
      <c r="AJ205" s="22">
        <v>0</v>
      </c>
      <c r="AK205" s="22">
        <v>10397</v>
      </c>
      <c r="AL205" s="22">
        <v>0</v>
      </c>
      <c r="AM205" s="22">
        <v>0</v>
      </c>
      <c r="AN205" s="22">
        <v>0</v>
      </c>
      <c r="AO205" s="22">
        <v>0</v>
      </c>
      <c r="AP205" s="22">
        <v>0</v>
      </c>
      <c r="AQ205" s="22">
        <v>806862</v>
      </c>
      <c r="AR205" s="22">
        <v>11223</v>
      </c>
      <c r="AS205" s="22">
        <v>282971</v>
      </c>
      <c r="AT205" s="22">
        <v>0</v>
      </c>
      <c r="AU205" s="22">
        <v>0</v>
      </c>
      <c r="AV205" s="22">
        <v>111123</v>
      </c>
      <c r="AW205" s="22">
        <v>0</v>
      </c>
      <c r="AX205" s="22">
        <v>0</v>
      </c>
      <c r="AY205" s="22">
        <v>12408</v>
      </c>
      <c r="AZ205" s="22">
        <v>0</v>
      </c>
      <c r="BA205" s="22">
        <v>67645</v>
      </c>
      <c r="BB205" s="22">
        <v>84863</v>
      </c>
      <c r="BC205" s="22">
        <v>0</v>
      </c>
      <c r="BD205" s="22">
        <v>0</v>
      </c>
      <c r="BE205" s="22">
        <v>6090</v>
      </c>
      <c r="BF205" s="22">
        <v>0</v>
      </c>
      <c r="BG205" s="22">
        <v>147329</v>
      </c>
      <c r="BH205" s="22">
        <v>51200</v>
      </c>
      <c r="BI205" s="22">
        <v>58497</v>
      </c>
      <c r="BJ205" s="22">
        <v>0</v>
      </c>
      <c r="BK205" s="22">
        <v>2595</v>
      </c>
      <c r="BL205" s="22">
        <v>0</v>
      </c>
      <c r="BM205" s="22">
        <v>0</v>
      </c>
      <c r="BN205" s="22">
        <v>0</v>
      </c>
      <c r="BO205" s="22">
        <v>0</v>
      </c>
      <c r="BP205" s="22">
        <v>0</v>
      </c>
      <c r="BQ205" s="22">
        <v>4672</v>
      </c>
      <c r="BR205" s="22">
        <v>0</v>
      </c>
      <c r="BS205" s="22">
        <v>0</v>
      </c>
      <c r="BT205" s="22">
        <v>0</v>
      </c>
      <c r="BU205" s="22">
        <v>0</v>
      </c>
      <c r="BV205" s="22">
        <v>43163</v>
      </c>
      <c r="BW205" s="22">
        <v>0</v>
      </c>
      <c r="BX205" s="22">
        <v>0</v>
      </c>
      <c r="BY205" s="22">
        <v>0</v>
      </c>
      <c r="BZ205" s="22">
        <v>0</v>
      </c>
      <c r="CA205" s="22">
        <v>0</v>
      </c>
      <c r="CB205" s="22">
        <v>0</v>
      </c>
      <c r="CC205" s="22">
        <v>883779</v>
      </c>
      <c r="CD205" s="22">
        <v>-76917</v>
      </c>
    </row>
    <row r="206" spans="1:82" x14ac:dyDescent="0.35">
      <c r="A206" s="22" t="s">
        <v>114</v>
      </c>
      <c r="B206" s="22" t="s">
        <v>507</v>
      </c>
      <c r="C206" s="22" t="s">
        <v>524</v>
      </c>
      <c r="D206" s="22" t="s">
        <v>525</v>
      </c>
      <c r="E206" s="22">
        <v>290475</v>
      </c>
      <c r="F206" s="22">
        <v>0</v>
      </c>
      <c r="G206" s="22">
        <v>57805</v>
      </c>
      <c r="H206" s="22">
        <v>0</v>
      </c>
      <c r="I206" s="22">
        <v>0</v>
      </c>
      <c r="J206" s="22">
        <v>29208</v>
      </c>
      <c r="K206" s="22">
        <v>0</v>
      </c>
      <c r="L206" s="22">
        <v>0</v>
      </c>
      <c r="M206" s="22">
        <v>4075</v>
      </c>
      <c r="N206" s="22">
        <v>0</v>
      </c>
      <c r="O206" s="22">
        <v>0</v>
      </c>
      <c r="P206" s="22">
        <v>126866</v>
      </c>
      <c r="Q206" s="22">
        <v>0</v>
      </c>
      <c r="R206" s="22">
        <v>0</v>
      </c>
      <c r="S206" s="22">
        <v>0</v>
      </c>
      <c r="T206" s="22">
        <v>0</v>
      </c>
      <c r="U206" s="22">
        <v>117924</v>
      </c>
      <c r="V206" s="22">
        <v>74710</v>
      </c>
      <c r="W206" s="22">
        <v>39224</v>
      </c>
      <c r="X206" s="22">
        <v>0</v>
      </c>
      <c r="Y206" s="22">
        <v>0</v>
      </c>
      <c r="Z206" s="22">
        <v>0</v>
      </c>
      <c r="AA206" s="22">
        <v>2250</v>
      </c>
      <c r="AB206" s="22">
        <v>0</v>
      </c>
      <c r="AC206" s="22">
        <v>0</v>
      </c>
      <c r="AD206" s="22">
        <v>0</v>
      </c>
      <c r="AE206" s="22">
        <v>950</v>
      </c>
      <c r="AF206" s="22">
        <v>0</v>
      </c>
      <c r="AG206" s="22">
        <v>0</v>
      </c>
      <c r="AH206" s="22">
        <v>0</v>
      </c>
      <c r="AI206" s="22">
        <v>0</v>
      </c>
      <c r="AJ206" s="22">
        <v>1156</v>
      </c>
      <c r="AK206" s="22">
        <v>0</v>
      </c>
      <c r="AL206" s="22">
        <v>0</v>
      </c>
      <c r="AM206" s="22">
        <v>0</v>
      </c>
      <c r="AN206" s="22">
        <v>0</v>
      </c>
      <c r="AO206" s="22">
        <v>0</v>
      </c>
      <c r="AP206" s="22">
        <v>0</v>
      </c>
      <c r="AQ206" s="22">
        <v>744643</v>
      </c>
      <c r="AR206" s="22">
        <v>8010</v>
      </c>
      <c r="AS206" s="22">
        <v>159966</v>
      </c>
      <c r="AT206" s="22">
        <v>0</v>
      </c>
      <c r="AU206" s="22">
        <v>0</v>
      </c>
      <c r="AV206" s="22">
        <v>38515</v>
      </c>
      <c r="AW206" s="22">
        <v>0</v>
      </c>
      <c r="AX206" s="22">
        <v>0</v>
      </c>
      <c r="AY206" s="22">
        <v>16266</v>
      </c>
      <c r="AZ206" s="22">
        <v>0</v>
      </c>
      <c r="BA206" s="22">
        <v>0</v>
      </c>
      <c r="BB206" s="22">
        <v>205343</v>
      </c>
      <c r="BC206" s="22">
        <v>0</v>
      </c>
      <c r="BD206" s="22">
        <v>0</v>
      </c>
      <c r="BE206" s="22">
        <v>1497</v>
      </c>
      <c r="BF206" s="22">
        <v>0</v>
      </c>
      <c r="BG206" s="22">
        <v>108897</v>
      </c>
      <c r="BH206" s="22">
        <v>70009</v>
      </c>
      <c r="BI206" s="22">
        <v>35853</v>
      </c>
      <c r="BJ206" s="22">
        <v>0</v>
      </c>
      <c r="BK206" s="22">
        <v>2868</v>
      </c>
      <c r="BL206" s="22">
        <v>0</v>
      </c>
      <c r="BM206" s="22">
        <v>0</v>
      </c>
      <c r="BN206" s="22">
        <v>0</v>
      </c>
      <c r="BO206" s="22">
        <v>1972</v>
      </c>
      <c r="BP206" s="22">
        <v>0</v>
      </c>
      <c r="BQ206" s="22">
        <v>0</v>
      </c>
      <c r="BR206" s="22">
        <v>0</v>
      </c>
      <c r="BS206" s="22">
        <v>0</v>
      </c>
      <c r="BT206" s="22">
        <v>0</v>
      </c>
      <c r="BU206" s="22">
        <v>0</v>
      </c>
      <c r="BV206" s="22">
        <v>26701</v>
      </c>
      <c r="BW206" s="22">
        <v>6608</v>
      </c>
      <c r="BX206" s="22">
        <v>0</v>
      </c>
      <c r="BY206" s="22">
        <v>0</v>
      </c>
      <c r="BZ206" s="22">
        <v>0</v>
      </c>
      <c r="CA206" s="22">
        <v>0</v>
      </c>
      <c r="CB206" s="22">
        <v>0</v>
      </c>
      <c r="CC206" s="22">
        <v>682505</v>
      </c>
      <c r="CD206" s="22">
        <v>62138</v>
      </c>
    </row>
    <row r="207" spans="1:82" x14ac:dyDescent="0.35">
      <c r="A207" s="22" t="s">
        <v>114</v>
      </c>
      <c r="B207" s="22" t="s">
        <v>507</v>
      </c>
      <c r="C207" s="22" t="s">
        <v>526</v>
      </c>
      <c r="D207" s="22" t="s">
        <v>527</v>
      </c>
      <c r="E207" s="22">
        <v>910658</v>
      </c>
      <c r="F207" s="22">
        <v>93863</v>
      </c>
      <c r="G207" s="22">
        <v>112339</v>
      </c>
      <c r="H207" s="22">
        <v>0</v>
      </c>
      <c r="I207" s="22">
        <v>0</v>
      </c>
      <c r="J207" s="22">
        <v>4074</v>
      </c>
      <c r="K207" s="22">
        <v>0</v>
      </c>
      <c r="L207" s="22">
        <v>0</v>
      </c>
      <c r="M207" s="22">
        <v>25781</v>
      </c>
      <c r="N207" s="22">
        <v>0</v>
      </c>
      <c r="O207" s="22">
        <v>6231</v>
      </c>
      <c r="P207" s="22">
        <v>678228</v>
      </c>
      <c r="Q207" s="22">
        <v>29080</v>
      </c>
      <c r="R207" s="22">
        <v>0</v>
      </c>
      <c r="S207" s="22">
        <v>0</v>
      </c>
      <c r="T207" s="22">
        <v>0</v>
      </c>
      <c r="U207" s="22">
        <v>329376</v>
      </c>
      <c r="V207" s="22">
        <v>70038</v>
      </c>
      <c r="W207" s="22">
        <v>97935</v>
      </c>
      <c r="X207" s="22">
        <v>0</v>
      </c>
      <c r="Y207" s="22">
        <v>23210</v>
      </c>
      <c r="Z207" s="22">
        <v>0</v>
      </c>
      <c r="AA207" s="22">
        <v>0</v>
      </c>
      <c r="AB207" s="22">
        <v>0</v>
      </c>
      <c r="AC207" s="22">
        <v>5030</v>
      </c>
      <c r="AD207" s="22">
        <v>0</v>
      </c>
      <c r="AE207" s="22">
        <v>0</v>
      </c>
      <c r="AF207" s="22">
        <v>0</v>
      </c>
      <c r="AG207" s="22">
        <v>0</v>
      </c>
      <c r="AH207" s="22">
        <v>0</v>
      </c>
      <c r="AI207" s="22">
        <v>0</v>
      </c>
      <c r="AJ207" s="22">
        <v>98084</v>
      </c>
      <c r="AK207" s="22">
        <v>0</v>
      </c>
      <c r="AL207" s="22">
        <v>0</v>
      </c>
      <c r="AM207" s="22">
        <v>83</v>
      </c>
      <c r="AN207" s="22">
        <v>0</v>
      </c>
      <c r="AO207" s="22">
        <v>0</v>
      </c>
      <c r="AP207" s="22">
        <v>0</v>
      </c>
      <c r="AQ207" s="22">
        <v>2484010</v>
      </c>
      <c r="AR207" s="22">
        <v>39121</v>
      </c>
      <c r="AS207" s="22">
        <v>256340</v>
      </c>
      <c r="AT207" s="22">
        <v>0</v>
      </c>
      <c r="AU207" s="22">
        <v>0</v>
      </c>
      <c r="AV207" s="22">
        <v>88942</v>
      </c>
      <c r="AW207" s="22">
        <v>1536</v>
      </c>
      <c r="AX207" s="22">
        <v>0</v>
      </c>
      <c r="AY207" s="22">
        <v>56630</v>
      </c>
      <c r="AZ207" s="22">
        <v>0</v>
      </c>
      <c r="BA207" s="22">
        <v>231645</v>
      </c>
      <c r="BB207" s="22">
        <v>333784</v>
      </c>
      <c r="BC207" s="22">
        <v>54613</v>
      </c>
      <c r="BD207" s="22">
        <v>0</v>
      </c>
      <c r="BE207" s="22">
        <v>0</v>
      </c>
      <c r="BF207" s="22">
        <v>0</v>
      </c>
      <c r="BG207" s="22">
        <v>340962</v>
      </c>
      <c r="BH207" s="22">
        <v>177380</v>
      </c>
      <c r="BI207" s="22">
        <v>130020</v>
      </c>
      <c r="BJ207" s="22">
        <v>0</v>
      </c>
      <c r="BK207" s="22">
        <v>29748</v>
      </c>
      <c r="BL207" s="22">
        <v>0</v>
      </c>
      <c r="BM207" s="22">
        <v>0</v>
      </c>
      <c r="BN207" s="22">
        <v>0</v>
      </c>
      <c r="BO207" s="22">
        <v>5730</v>
      </c>
      <c r="BP207" s="22">
        <v>29291</v>
      </c>
      <c r="BQ207" s="22">
        <v>5397</v>
      </c>
      <c r="BR207" s="22">
        <v>0</v>
      </c>
      <c r="BS207" s="22">
        <v>0</v>
      </c>
      <c r="BT207" s="22">
        <v>0</v>
      </c>
      <c r="BU207" s="22">
        <v>0</v>
      </c>
      <c r="BV207" s="22">
        <v>174841</v>
      </c>
      <c r="BW207" s="22">
        <v>42583</v>
      </c>
      <c r="BX207" s="22">
        <v>0</v>
      </c>
      <c r="BY207" s="22">
        <v>0</v>
      </c>
      <c r="BZ207" s="22">
        <v>0</v>
      </c>
      <c r="CA207" s="22">
        <v>0</v>
      </c>
      <c r="CB207" s="22">
        <v>1050</v>
      </c>
      <c r="CC207" s="22">
        <v>1999613</v>
      </c>
      <c r="CD207" s="22">
        <v>484397</v>
      </c>
    </row>
    <row r="208" spans="1:82" x14ac:dyDescent="0.35">
      <c r="A208" s="22" t="s">
        <v>114</v>
      </c>
      <c r="B208" s="22" t="s">
        <v>507</v>
      </c>
      <c r="C208" s="22" t="s">
        <v>528</v>
      </c>
      <c r="D208" s="22" t="s">
        <v>529</v>
      </c>
      <c r="E208" s="22">
        <v>509439</v>
      </c>
      <c r="F208" s="22">
        <v>0</v>
      </c>
      <c r="G208" s="22">
        <v>247349</v>
      </c>
      <c r="H208" s="22">
        <v>0</v>
      </c>
      <c r="I208" s="22">
        <v>0</v>
      </c>
      <c r="J208" s="22">
        <v>20000</v>
      </c>
      <c r="K208" s="22">
        <v>0</v>
      </c>
      <c r="L208" s="22">
        <v>0</v>
      </c>
      <c r="M208" s="22">
        <v>1980</v>
      </c>
      <c r="N208" s="22">
        <v>0</v>
      </c>
      <c r="O208" s="22">
        <v>0</v>
      </c>
      <c r="P208" s="22">
        <v>0</v>
      </c>
      <c r="Q208" s="22">
        <v>0</v>
      </c>
      <c r="R208" s="22">
        <v>0</v>
      </c>
      <c r="S208" s="22">
        <v>0</v>
      </c>
      <c r="T208" s="22">
        <v>0</v>
      </c>
      <c r="U208" s="22">
        <v>109352</v>
      </c>
      <c r="V208" s="22">
        <v>49455</v>
      </c>
      <c r="W208" s="22">
        <v>65237</v>
      </c>
      <c r="X208" s="22">
        <v>0</v>
      </c>
      <c r="Y208" s="22">
        <v>47530</v>
      </c>
      <c r="Z208" s="22">
        <v>0</v>
      </c>
      <c r="AA208" s="22">
        <v>0</v>
      </c>
      <c r="AB208" s="22">
        <v>0</v>
      </c>
      <c r="AC208" s="22">
        <v>0</v>
      </c>
      <c r="AD208" s="22">
        <v>0</v>
      </c>
      <c r="AE208" s="22">
        <v>2131</v>
      </c>
      <c r="AF208" s="22">
        <v>0</v>
      </c>
      <c r="AG208" s="22">
        <v>0</v>
      </c>
      <c r="AH208" s="22">
        <v>0</v>
      </c>
      <c r="AI208" s="22">
        <v>0</v>
      </c>
      <c r="AJ208" s="22">
        <v>29082</v>
      </c>
      <c r="AK208" s="22">
        <v>0</v>
      </c>
      <c r="AL208" s="22">
        <v>0</v>
      </c>
      <c r="AM208" s="22">
        <v>0</v>
      </c>
      <c r="AN208" s="22">
        <v>0</v>
      </c>
      <c r="AO208" s="22">
        <v>0</v>
      </c>
      <c r="AP208" s="22">
        <v>0</v>
      </c>
      <c r="AQ208" s="22">
        <v>1081555</v>
      </c>
      <c r="AR208" s="22">
        <v>32226</v>
      </c>
      <c r="AS208" s="22">
        <v>311010</v>
      </c>
      <c r="AT208" s="22">
        <v>0</v>
      </c>
      <c r="AU208" s="22">
        <v>0</v>
      </c>
      <c r="AV208" s="22">
        <v>34670</v>
      </c>
      <c r="AW208" s="22">
        <v>0</v>
      </c>
      <c r="AX208" s="22">
        <v>4052</v>
      </c>
      <c r="AY208" s="22">
        <v>5281</v>
      </c>
      <c r="AZ208" s="22">
        <v>0</v>
      </c>
      <c r="BA208" s="22">
        <v>0</v>
      </c>
      <c r="BB208" s="22">
        <v>417844</v>
      </c>
      <c r="BC208" s="22">
        <v>0</v>
      </c>
      <c r="BD208" s="22">
        <v>0</v>
      </c>
      <c r="BE208" s="22">
        <v>0</v>
      </c>
      <c r="BF208" s="22">
        <v>0</v>
      </c>
      <c r="BG208" s="22">
        <v>99277</v>
      </c>
      <c r="BH208" s="22">
        <v>32871</v>
      </c>
      <c r="BI208" s="22">
        <v>60941</v>
      </c>
      <c r="BJ208" s="22">
        <v>0</v>
      </c>
      <c r="BK208" s="22">
        <v>45901</v>
      </c>
      <c r="BL208" s="22">
        <v>0</v>
      </c>
      <c r="BM208" s="22">
        <v>0</v>
      </c>
      <c r="BN208" s="22">
        <v>0</v>
      </c>
      <c r="BO208" s="22">
        <v>0</v>
      </c>
      <c r="BP208" s="22">
        <v>0</v>
      </c>
      <c r="BQ208" s="22">
        <v>8683</v>
      </c>
      <c r="BR208" s="22">
        <v>0</v>
      </c>
      <c r="BS208" s="22">
        <v>0</v>
      </c>
      <c r="BT208" s="22">
        <v>0</v>
      </c>
      <c r="BU208" s="22">
        <v>0</v>
      </c>
      <c r="BV208" s="22">
        <v>31534</v>
      </c>
      <c r="BW208" s="22">
        <v>15201</v>
      </c>
      <c r="BX208" s="22">
        <v>0</v>
      </c>
      <c r="BY208" s="22">
        <v>0</v>
      </c>
      <c r="BZ208" s="22">
        <v>0</v>
      </c>
      <c r="CA208" s="22">
        <v>0</v>
      </c>
      <c r="CB208" s="22">
        <v>0</v>
      </c>
      <c r="CC208" s="22">
        <v>1099491</v>
      </c>
      <c r="CD208" s="22">
        <v>-17936</v>
      </c>
    </row>
    <row r="209" spans="1:82" x14ac:dyDescent="0.35">
      <c r="A209" s="22" t="s">
        <v>114</v>
      </c>
      <c r="B209" s="22" t="s">
        <v>507</v>
      </c>
      <c r="C209" s="22" t="s">
        <v>530</v>
      </c>
      <c r="D209" s="22" t="s">
        <v>531</v>
      </c>
      <c r="E209" s="22">
        <v>287370</v>
      </c>
      <c r="F209" s="22">
        <v>0</v>
      </c>
      <c r="G209" s="22">
        <v>88635</v>
      </c>
      <c r="H209" s="22">
        <v>0</v>
      </c>
      <c r="I209" s="22">
        <v>0</v>
      </c>
      <c r="J209" s="22">
        <v>25627</v>
      </c>
      <c r="K209" s="22">
        <v>0</v>
      </c>
      <c r="L209" s="22">
        <v>0</v>
      </c>
      <c r="M209" s="22">
        <v>532</v>
      </c>
      <c r="N209" s="22">
        <v>0</v>
      </c>
      <c r="O209" s="22">
        <v>0</v>
      </c>
      <c r="P209" s="22">
        <v>26181</v>
      </c>
      <c r="Q209" s="22">
        <v>0</v>
      </c>
      <c r="R209" s="22">
        <v>0</v>
      </c>
      <c r="S209" s="22">
        <v>0</v>
      </c>
      <c r="T209" s="22">
        <v>0</v>
      </c>
      <c r="U209" s="22">
        <v>113667</v>
      </c>
      <c r="V209" s="22">
        <v>59277</v>
      </c>
      <c r="W209" s="22">
        <v>25353</v>
      </c>
      <c r="X209" s="22">
        <v>0</v>
      </c>
      <c r="Y209" s="22">
        <v>10476</v>
      </c>
      <c r="Z209" s="22">
        <v>0</v>
      </c>
      <c r="AA209" s="22">
        <v>4276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v>0</v>
      </c>
      <c r="AJ209" s="22">
        <v>7249</v>
      </c>
      <c r="AK209" s="22">
        <v>0</v>
      </c>
      <c r="AL209" s="22">
        <v>0</v>
      </c>
      <c r="AM209" s="22">
        <v>0</v>
      </c>
      <c r="AN209" s="22">
        <v>0</v>
      </c>
      <c r="AO209" s="22">
        <v>0</v>
      </c>
      <c r="AP209" s="22">
        <v>0</v>
      </c>
      <c r="AQ209" s="22">
        <v>648643</v>
      </c>
      <c r="AR209" s="22">
        <v>11628</v>
      </c>
      <c r="AS209" s="22">
        <v>156038</v>
      </c>
      <c r="AT209" s="22">
        <v>0</v>
      </c>
      <c r="AU209" s="22">
        <v>4730</v>
      </c>
      <c r="AV209" s="22">
        <v>25675</v>
      </c>
      <c r="AW209" s="22">
        <v>7944</v>
      </c>
      <c r="AX209" s="22">
        <v>0</v>
      </c>
      <c r="AY209" s="22">
        <v>240</v>
      </c>
      <c r="AZ209" s="22">
        <v>0</v>
      </c>
      <c r="BA209" s="22">
        <v>0</v>
      </c>
      <c r="BB209" s="22">
        <v>192713</v>
      </c>
      <c r="BC209" s="22">
        <v>0</v>
      </c>
      <c r="BD209" s="22">
        <v>0</v>
      </c>
      <c r="BE209" s="22">
        <v>0</v>
      </c>
      <c r="BF209" s="22">
        <v>0</v>
      </c>
      <c r="BG209" s="22">
        <v>195041</v>
      </c>
      <c r="BH209" s="22">
        <v>76487</v>
      </c>
      <c r="BI209" s="22">
        <v>22490</v>
      </c>
      <c r="BJ209" s="22">
        <v>0</v>
      </c>
      <c r="BK209" s="22">
        <v>9401</v>
      </c>
      <c r="BL209" s="22">
        <v>0</v>
      </c>
      <c r="BM209" s="22">
        <v>0</v>
      </c>
      <c r="BN209" s="22">
        <v>0</v>
      </c>
      <c r="BO209" s="22">
        <v>-1360</v>
      </c>
      <c r="BP209" s="22">
        <v>0</v>
      </c>
      <c r="BQ209" s="22">
        <v>0</v>
      </c>
      <c r="BR209" s="22">
        <v>0</v>
      </c>
      <c r="BS209" s="22">
        <v>0</v>
      </c>
      <c r="BT209" s="22">
        <v>0</v>
      </c>
      <c r="BU209" s="22">
        <v>0</v>
      </c>
      <c r="BV209" s="22">
        <v>40275</v>
      </c>
      <c r="BW209" s="22">
        <v>4897</v>
      </c>
      <c r="BX209" s="22">
        <v>0</v>
      </c>
      <c r="BY209" s="22">
        <v>0</v>
      </c>
      <c r="BZ209" s="22">
        <v>0</v>
      </c>
      <c r="CA209" s="22">
        <v>0</v>
      </c>
      <c r="CB209" s="22">
        <v>0</v>
      </c>
      <c r="CC209" s="22">
        <v>746199</v>
      </c>
      <c r="CD209" s="22">
        <v>-97556</v>
      </c>
    </row>
    <row r="210" spans="1:82" x14ac:dyDescent="0.35">
      <c r="A210" s="22" t="s">
        <v>114</v>
      </c>
      <c r="B210" s="22" t="s">
        <v>507</v>
      </c>
      <c r="C210" s="22" t="s">
        <v>532</v>
      </c>
      <c r="D210" s="22" t="s">
        <v>533</v>
      </c>
      <c r="E210" s="22">
        <v>205546</v>
      </c>
      <c r="F210" s="22">
        <v>0</v>
      </c>
      <c r="G210" s="22">
        <v>25357</v>
      </c>
      <c r="H210" s="22"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v>1784</v>
      </c>
      <c r="N210" s="22">
        <v>0</v>
      </c>
      <c r="O210" s="22">
        <v>0</v>
      </c>
      <c r="P210" s="22">
        <v>3588</v>
      </c>
      <c r="Q210" s="22">
        <v>0</v>
      </c>
      <c r="R210" s="22">
        <v>0</v>
      </c>
      <c r="S210" s="22">
        <v>0</v>
      </c>
      <c r="T210" s="22">
        <v>0</v>
      </c>
      <c r="U210" s="22">
        <v>194492</v>
      </c>
      <c r="V210" s="22">
        <v>10320</v>
      </c>
      <c r="W210" s="22">
        <v>24425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110</v>
      </c>
      <c r="AF210" s="22">
        <v>0</v>
      </c>
      <c r="AG210" s="22">
        <v>0</v>
      </c>
      <c r="AH210" s="22">
        <v>0</v>
      </c>
      <c r="AI210" s="22">
        <v>0</v>
      </c>
      <c r="AJ210" s="22">
        <v>43900</v>
      </c>
      <c r="AK210" s="22">
        <v>0</v>
      </c>
      <c r="AL210" s="22">
        <v>0</v>
      </c>
      <c r="AM210" s="22">
        <v>0</v>
      </c>
      <c r="AN210" s="22">
        <v>0</v>
      </c>
      <c r="AO210" s="22">
        <v>0</v>
      </c>
      <c r="AP210" s="22">
        <v>0</v>
      </c>
      <c r="AQ210" s="22">
        <v>509522</v>
      </c>
      <c r="AR210" s="22">
        <v>6351</v>
      </c>
      <c r="AS210" s="22">
        <v>146951</v>
      </c>
      <c r="AT210" s="22">
        <v>0</v>
      </c>
      <c r="AU210" s="22">
        <v>0</v>
      </c>
      <c r="AV210" s="22">
        <v>6835</v>
      </c>
      <c r="AW210" s="22">
        <v>0</v>
      </c>
      <c r="AX210" s="22">
        <v>0</v>
      </c>
      <c r="AY210" s="22">
        <v>6539</v>
      </c>
      <c r="AZ210" s="22">
        <v>0</v>
      </c>
      <c r="BA210" s="22">
        <v>0</v>
      </c>
      <c r="BB210" s="22">
        <v>84533</v>
      </c>
      <c r="BC210" s="22">
        <v>0</v>
      </c>
      <c r="BD210" s="22">
        <v>0</v>
      </c>
      <c r="BE210" s="22">
        <v>1863</v>
      </c>
      <c r="BF210" s="22">
        <v>0</v>
      </c>
      <c r="BG210" s="22">
        <v>216878</v>
      </c>
      <c r="BH210" s="22">
        <v>56830</v>
      </c>
      <c r="BI210" s="22">
        <v>22396</v>
      </c>
      <c r="BJ210" s="22">
        <v>0</v>
      </c>
      <c r="BK210" s="22">
        <v>1795</v>
      </c>
      <c r="BL210" s="22">
        <v>0</v>
      </c>
      <c r="BM210" s="22">
        <v>1264</v>
      </c>
      <c r="BN210" s="22">
        <v>0</v>
      </c>
      <c r="BO210" s="22">
        <v>0</v>
      </c>
      <c r="BP210" s="22">
        <v>0</v>
      </c>
      <c r="BQ210" s="22">
        <v>0</v>
      </c>
      <c r="BR210" s="22">
        <v>0</v>
      </c>
      <c r="BS210" s="22">
        <v>0</v>
      </c>
      <c r="BT210" s="22">
        <v>0</v>
      </c>
      <c r="BU210" s="22">
        <v>0</v>
      </c>
      <c r="BV210" s="22">
        <v>14061</v>
      </c>
      <c r="BW210" s="22">
        <v>2812</v>
      </c>
      <c r="BX210" s="22">
        <v>0</v>
      </c>
      <c r="BY210" s="22">
        <v>0</v>
      </c>
      <c r="BZ210" s="22">
        <v>0</v>
      </c>
      <c r="CA210" s="22">
        <v>0</v>
      </c>
      <c r="CB210" s="22">
        <v>0</v>
      </c>
      <c r="CC210" s="22">
        <v>569108</v>
      </c>
      <c r="CD210" s="22">
        <v>-59586</v>
      </c>
    </row>
    <row r="211" spans="1:82" x14ac:dyDescent="0.35">
      <c r="A211" s="22" t="s">
        <v>114</v>
      </c>
      <c r="B211" s="22" t="s">
        <v>507</v>
      </c>
      <c r="C211" s="22" t="s">
        <v>534</v>
      </c>
      <c r="D211" s="22" t="s">
        <v>535</v>
      </c>
      <c r="E211" s="22">
        <v>1130833</v>
      </c>
      <c r="F211" s="22">
        <v>2660</v>
      </c>
      <c r="G211" s="22">
        <v>148394</v>
      </c>
      <c r="H211" s="22">
        <v>0</v>
      </c>
      <c r="I211" s="22">
        <v>0</v>
      </c>
      <c r="J211" s="22">
        <v>105424</v>
      </c>
      <c r="K211" s="22">
        <v>0</v>
      </c>
      <c r="L211" s="22">
        <v>0</v>
      </c>
      <c r="M211" s="22">
        <v>0</v>
      </c>
      <c r="N211" s="22">
        <v>0</v>
      </c>
      <c r="O211" s="22">
        <v>148154</v>
      </c>
      <c r="P211" s="22">
        <v>1340341</v>
      </c>
      <c r="Q211" s="22">
        <v>3300</v>
      </c>
      <c r="R211" s="22">
        <v>0</v>
      </c>
      <c r="S211" s="22">
        <v>0</v>
      </c>
      <c r="T211" s="22">
        <v>0</v>
      </c>
      <c r="U211" s="22">
        <v>630570</v>
      </c>
      <c r="V211" s="22">
        <v>146060</v>
      </c>
      <c r="W211" s="22">
        <v>177363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11983</v>
      </c>
      <c r="AD211" s="22">
        <v>0</v>
      </c>
      <c r="AE211" s="22">
        <v>0</v>
      </c>
      <c r="AF211" s="22">
        <v>0</v>
      </c>
      <c r="AG211" s="22">
        <v>70634</v>
      </c>
      <c r="AH211" s="22">
        <v>0</v>
      </c>
      <c r="AI211" s="22">
        <v>0</v>
      </c>
      <c r="AJ211" s="22">
        <v>166038</v>
      </c>
      <c r="AK211" s="22">
        <v>18880</v>
      </c>
      <c r="AL211" s="22">
        <v>0</v>
      </c>
      <c r="AM211" s="22">
        <v>0</v>
      </c>
      <c r="AN211" s="22">
        <v>528754</v>
      </c>
      <c r="AO211" s="22">
        <v>0</v>
      </c>
      <c r="AP211" s="22">
        <v>0</v>
      </c>
      <c r="AQ211" s="22">
        <v>4629388</v>
      </c>
      <c r="AR211" s="22">
        <v>131983</v>
      </c>
      <c r="AS211" s="22">
        <v>625910</v>
      </c>
      <c r="AT211" s="22">
        <v>0</v>
      </c>
      <c r="AU211" s="22">
        <v>0</v>
      </c>
      <c r="AV211" s="22">
        <v>152180</v>
      </c>
      <c r="AW211" s="22">
        <v>852</v>
      </c>
      <c r="AX211" s="22">
        <v>0</v>
      </c>
      <c r="AY211" s="22">
        <v>1450</v>
      </c>
      <c r="AZ211" s="22">
        <v>0</v>
      </c>
      <c r="BA211" s="22">
        <v>293828</v>
      </c>
      <c r="BB211" s="22">
        <v>289476</v>
      </c>
      <c r="BC211" s="22">
        <v>12964</v>
      </c>
      <c r="BD211" s="22">
        <v>0</v>
      </c>
      <c r="BE211" s="22">
        <v>5734</v>
      </c>
      <c r="BF211" s="22">
        <v>0</v>
      </c>
      <c r="BG211" s="22">
        <v>558329</v>
      </c>
      <c r="BH211" s="22">
        <v>82152</v>
      </c>
      <c r="BI211" s="22">
        <v>152767</v>
      </c>
      <c r="BJ211" s="22">
        <v>0</v>
      </c>
      <c r="BK211" s="22">
        <v>11817</v>
      </c>
      <c r="BL211" s="22">
        <v>0</v>
      </c>
      <c r="BM211" s="22">
        <v>0</v>
      </c>
      <c r="BN211" s="22">
        <v>0</v>
      </c>
      <c r="BO211" s="22">
        <v>51897</v>
      </c>
      <c r="BP211" s="22">
        <v>12554</v>
      </c>
      <c r="BQ211" s="22">
        <v>44570</v>
      </c>
      <c r="BR211" s="22">
        <v>0</v>
      </c>
      <c r="BS211" s="22">
        <v>34212</v>
      </c>
      <c r="BT211" s="22">
        <v>0</v>
      </c>
      <c r="BU211" s="22">
        <v>0</v>
      </c>
      <c r="BV211" s="22">
        <v>416384</v>
      </c>
      <c r="BW211" s="22">
        <v>145849</v>
      </c>
      <c r="BX211" s="22">
        <v>0</v>
      </c>
      <c r="BY211" s="22">
        <v>0</v>
      </c>
      <c r="BZ211" s="22">
        <v>415084</v>
      </c>
      <c r="CA211" s="22">
        <v>0</v>
      </c>
      <c r="CB211" s="22">
        <v>0</v>
      </c>
      <c r="CC211" s="22">
        <v>3439992</v>
      </c>
      <c r="CD211" s="22">
        <v>1189396</v>
      </c>
    </row>
    <row r="212" spans="1:82" x14ac:dyDescent="0.35">
      <c r="A212" s="22" t="s">
        <v>114</v>
      </c>
      <c r="B212" s="22" t="s">
        <v>507</v>
      </c>
      <c r="C212" s="22" t="s">
        <v>536</v>
      </c>
      <c r="D212" s="22" t="s">
        <v>537</v>
      </c>
      <c r="E212" s="22">
        <v>773096</v>
      </c>
      <c r="F212" s="22">
        <v>0</v>
      </c>
      <c r="G212" s="22">
        <v>60536</v>
      </c>
      <c r="H212" s="22">
        <v>0</v>
      </c>
      <c r="I212" s="22">
        <v>59364</v>
      </c>
      <c r="J212" s="22">
        <v>0</v>
      </c>
      <c r="K212" s="22">
        <v>0</v>
      </c>
      <c r="L212" s="22">
        <v>0</v>
      </c>
      <c r="M212" s="22">
        <v>600</v>
      </c>
      <c r="N212" s="22">
        <v>0</v>
      </c>
      <c r="O212" s="22">
        <v>0</v>
      </c>
      <c r="P212" s="22">
        <v>108527</v>
      </c>
      <c r="Q212" s="22">
        <v>0</v>
      </c>
      <c r="R212" s="22">
        <v>0</v>
      </c>
      <c r="S212" s="22">
        <v>0</v>
      </c>
      <c r="T212" s="22">
        <v>0</v>
      </c>
      <c r="U212" s="22">
        <v>72792</v>
      </c>
      <c r="V212" s="22">
        <v>71490</v>
      </c>
      <c r="W212" s="22">
        <v>77269</v>
      </c>
      <c r="X212" s="22">
        <v>0</v>
      </c>
      <c r="Y212" s="22">
        <v>109097</v>
      </c>
      <c r="Z212" s="22">
        <v>0</v>
      </c>
      <c r="AA212" s="22">
        <v>680</v>
      </c>
      <c r="AB212" s="22">
        <v>0</v>
      </c>
      <c r="AC212" s="22">
        <v>280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v>0</v>
      </c>
      <c r="AJ212" s="22">
        <v>2108902</v>
      </c>
      <c r="AK212" s="22">
        <v>89680</v>
      </c>
      <c r="AL212" s="22">
        <v>0</v>
      </c>
      <c r="AM212" s="22">
        <v>0</v>
      </c>
      <c r="AN212" s="22">
        <v>0</v>
      </c>
      <c r="AO212" s="22">
        <v>0</v>
      </c>
      <c r="AP212" s="22">
        <v>0</v>
      </c>
      <c r="AQ212" s="22">
        <v>3532313</v>
      </c>
      <c r="AR212" s="22">
        <v>26065</v>
      </c>
      <c r="AS212" s="22">
        <v>209962</v>
      </c>
      <c r="AT212" s="22">
        <v>0</v>
      </c>
      <c r="AU212" s="22">
        <v>71990</v>
      </c>
      <c r="AV212" s="22">
        <v>0</v>
      </c>
      <c r="AW212" s="22">
        <v>880</v>
      </c>
      <c r="AX212" s="22">
        <v>0</v>
      </c>
      <c r="AY212" s="22">
        <v>8888</v>
      </c>
      <c r="AZ212" s="22">
        <v>0</v>
      </c>
      <c r="BA212" s="22">
        <v>139475</v>
      </c>
      <c r="BB212" s="22">
        <v>259053</v>
      </c>
      <c r="BC212" s="22">
        <v>0</v>
      </c>
      <c r="BD212" s="22">
        <v>0</v>
      </c>
      <c r="BE212" s="22">
        <v>0</v>
      </c>
      <c r="BF212" s="22">
        <v>0</v>
      </c>
      <c r="BG212" s="22">
        <v>126219</v>
      </c>
      <c r="BH212" s="22">
        <v>28663</v>
      </c>
      <c r="BI212" s="22">
        <v>81338</v>
      </c>
      <c r="BJ212" s="22">
        <v>0</v>
      </c>
      <c r="BK212" s="22">
        <v>110608</v>
      </c>
      <c r="BL212" s="22">
        <v>0</v>
      </c>
      <c r="BM212" s="22">
        <v>0</v>
      </c>
      <c r="BN212" s="22">
        <v>0</v>
      </c>
      <c r="BO212" s="22">
        <v>2318</v>
      </c>
      <c r="BP212" s="22">
        <v>9192</v>
      </c>
      <c r="BQ212" s="22">
        <v>0</v>
      </c>
      <c r="BR212" s="22">
        <v>0</v>
      </c>
      <c r="BS212" s="22">
        <v>0</v>
      </c>
      <c r="BT212" s="22">
        <v>0</v>
      </c>
      <c r="BU212" s="22">
        <v>0</v>
      </c>
      <c r="BV212" s="22">
        <v>287399</v>
      </c>
      <c r="BW212" s="22">
        <v>120906</v>
      </c>
      <c r="BX212" s="22">
        <v>0</v>
      </c>
      <c r="BY212" s="22">
        <v>0</v>
      </c>
      <c r="BZ212" s="22">
        <v>0</v>
      </c>
      <c r="CA212" s="22">
        <v>0</v>
      </c>
      <c r="CB212" s="22">
        <v>0</v>
      </c>
      <c r="CC212" s="22">
        <v>1482956</v>
      </c>
      <c r="CD212" s="22">
        <v>2049357</v>
      </c>
    </row>
    <row r="213" spans="1:82" x14ac:dyDescent="0.35">
      <c r="A213" s="22" t="s">
        <v>114</v>
      </c>
      <c r="B213" s="22" t="s">
        <v>507</v>
      </c>
      <c r="C213" s="22" t="s">
        <v>538</v>
      </c>
      <c r="D213" s="22" t="s">
        <v>539</v>
      </c>
      <c r="E213" s="22">
        <v>432573</v>
      </c>
      <c r="F213" s="22">
        <v>49523</v>
      </c>
      <c r="G213" s="22">
        <v>263582</v>
      </c>
      <c r="H213" s="22">
        <v>7490</v>
      </c>
      <c r="I213" s="22">
        <v>0</v>
      </c>
      <c r="J213" s="22">
        <v>63478</v>
      </c>
      <c r="K213" s="22">
        <v>0</v>
      </c>
      <c r="L213" s="22">
        <v>0</v>
      </c>
      <c r="M213" s="22">
        <v>6961</v>
      </c>
      <c r="N213" s="22">
        <v>0</v>
      </c>
      <c r="O213" s="22">
        <v>0</v>
      </c>
      <c r="P213" s="22">
        <v>125332</v>
      </c>
      <c r="Q213" s="22">
        <v>0</v>
      </c>
      <c r="R213" s="22">
        <v>0</v>
      </c>
      <c r="S213" s="22">
        <v>0</v>
      </c>
      <c r="T213" s="22">
        <v>0</v>
      </c>
      <c r="U213" s="22">
        <v>304208</v>
      </c>
      <c r="V213" s="22">
        <v>80300</v>
      </c>
      <c r="W213" s="22">
        <v>33049</v>
      </c>
      <c r="X213" s="22">
        <v>0</v>
      </c>
      <c r="Y213" s="22">
        <v>0</v>
      </c>
      <c r="Z213" s="22">
        <v>0</v>
      </c>
      <c r="AA213" s="22">
        <v>900</v>
      </c>
      <c r="AB213" s="22">
        <v>0</v>
      </c>
      <c r="AC213" s="22">
        <v>0</v>
      </c>
      <c r="AD213" s="22">
        <v>0</v>
      </c>
      <c r="AE213" s="22">
        <v>594</v>
      </c>
      <c r="AF213" s="22">
        <v>0</v>
      </c>
      <c r="AG213" s="22">
        <v>6915</v>
      </c>
      <c r="AH213" s="22">
        <v>11712</v>
      </c>
      <c r="AI213" s="22">
        <v>0</v>
      </c>
      <c r="AJ213" s="22">
        <v>76979</v>
      </c>
      <c r="AK213" s="22">
        <v>0</v>
      </c>
      <c r="AL213" s="22">
        <v>0</v>
      </c>
      <c r="AM213" s="22">
        <v>0</v>
      </c>
      <c r="AN213" s="22">
        <v>0</v>
      </c>
      <c r="AO213" s="22">
        <v>0</v>
      </c>
      <c r="AP213" s="22">
        <v>52973</v>
      </c>
      <c r="AQ213" s="22">
        <v>1516569</v>
      </c>
      <c r="AR213" s="22">
        <v>29245</v>
      </c>
      <c r="AS213" s="22">
        <v>376896</v>
      </c>
      <c r="AT213" s="22">
        <v>0</v>
      </c>
      <c r="AU213" s="22">
        <v>0</v>
      </c>
      <c r="AV213" s="22">
        <v>77880</v>
      </c>
      <c r="AW213" s="22">
        <v>0</v>
      </c>
      <c r="AX213" s="22">
        <v>0</v>
      </c>
      <c r="AY213" s="22">
        <v>3190</v>
      </c>
      <c r="AZ213" s="22">
        <v>0</v>
      </c>
      <c r="BA213" s="22">
        <v>228657</v>
      </c>
      <c r="BB213" s="22">
        <v>180014</v>
      </c>
      <c r="BC213" s="22">
        <v>0</v>
      </c>
      <c r="BD213" s="22">
        <v>0</v>
      </c>
      <c r="BE213" s="22">
        <v>0</v>
      </c>
      <c r="BF213" s="22">
        <v>0</v>
      </c>
      <c r="BG213" s="22">
        <v>298143</v>
      </c>
      <c r="BH213" s="22">
        <v>62853</v>
      </c>
      <c r="BI213" s="22">
        <v>52313</v>
      </c>
      <c r="BJ213" s="22">
        <v>0</v>
      </c>
      <c r="BK213" s="22">
        <v>6109</v>
      </c>
      <c r="BL213" s="22">
        <v>0</v>
      </c>
      <c r="BM213" s="22">
        <v>688</v>
      </c>
      <c r="BN213" s="22">
        <v>0</v>
      </c>
      <c r="BO213" s="22">
        <v>8202</v>
      </c>
      <c r="BP213" s="22">
        <v>90109</v>
      </c>
      <c r="BQ213" s="22">
        <v>0</v>
      </c>
      <c r="BR213" s="22">
        <v>0</v>
      </c>
      <c r="BS213" s="22">
        <v>0</v>
      </c>
      <c r="BT213" s="22">
        <v>0</v>
      </c>
      <c r="BU213" s="22">
        <v>0</v>
      </c>
      <c r="BV213" s="22">
        <v>111002</v>
      </c>
      <c r="BW213" s="22">
        <v>8120</v>
      </c>
      <c r="BX213" s="22">
        <v>0</v>
      </c>
      <c r="BY213" s="22">
        <v>0</v>
      </c>
      <c r="BZ213" s="22">
        <v>0</v>
      </c>
      <c r="CA213" s="22">
        <v>0</v>
      </c>
      <c r="CB213" s="22">
        <v>78455</v>
      </c>
      <c r="CC213" s="22">
        <v>1611876</v>
      </c>
      <c r="CD213" s="22">
        <v>-95307</v>
      </c>
    </row>
    <row r="214" spans="1:82" x14ac:dyDescent="0.35">
      <c r="A214" s="22" t="s">
        <v>114</v>
      </c>
      <c r="B214" s="22" t="s">
        <v>507</v>
      </c>
      <c r="C214" s="22" t="s">
        <v>540</v>
      </c>
      <c r="D214" s="22" t="s">
        <v>541</v>
      </c>
      <c r="E214" s="22">
        <v>245143</v>
      </c>
      <c r="F214" s="22">
        <v>0</v>
      </c>
      <c r="G214" s="22">
        <v>167813</v>
      </c>
      <c r="H214" s="22">
        <v>0</v>
      </c>
      <c r="I214" s="22">
        <v>0</v>
      </c>
      <c r="J214" s="22">
        <v>-14434</v>
      </c>
      <c r="K214" s="22">
        <v>1000</v>
      </c>
      <c r="L214" s="22">
        <v>0</v>
      </c>
      <c r="M214" s="22">
        <v>575</v>
      </c>
      <c r="N214" s="22">
        <v>0</v>
      </c>
      <c r="O214" s="22">
        <v>166230</v>
      </c>
      <c r="P214" s="22">
        <v>0</v>
      </c>
      <c r="Q214" s="22">
        <v>0</v>
      </c>
      <c r="R214" s="22">
        <v>0</v>
      </c>
      <c r="S214" s="22">
        <v>0</v>
      </c>
      <c r="T214" s="22">
        <v>0</v>
      </c>
      <c r="U214" s="22">
        <v>262581</v>
      </c>
      <c r="V214" s="22">
        <v>143521</v>
      </c>
      <c r="W214" s="22">
        <v>67254</v>
      </c>
      <c r="X214" s="22">
        <v>378428</v>
      </c>
      <c r="Y214" s="22">
        <v>0</v>
      </c>
      <c r="Z214" s="22">
        <v>0</v>
      </c>
      <c r="AA214" s="22">
        <v>2500</v>
      </c>
      <c r="AB214" s="22">
        <v>0</v>
      </c>
      <c r="AC214" s="22">
        <v>0</v>
      </c>
      <c r="AD214" s="22">
        <v>0</v>
      </c>
      <c r="AE214" s="22">
        <v>1500</v>
      </c>
      <c r="AF214" s="22">
        <v>0</v>
      </c>
      <c r="AG214" s="22">
        <v>0</v>
      </c>
      <c r="AH214" s="22">
        <v>0</v>
      </c>
      <c r="AI214" s="22">
        <v>0</v>
      </c>
      <c r="AJ214" s="22">
        <v>2200</v>
      </c>
      <c r="AK214" s="22">
        <v>0</v>
      </c>
      <c r="AL214" s="22">
        <v>0</v>
      </c>
      <c r="AM214" s="22">
        <v>0</v>
      </c>
      <c r="AN214" s="22">
        <v>0</v>
      </c>
      <c r="AO214" s="22">
        <v>0</v>
      </c>
      <c r="AP214" s="22">
        <v>0</v>
      </c>
      <c r="AQ214" s="22">
        <v>1424311</v>
      </c>
      <c r="AR214" s="22">
        <v>7862</v>
      </c>
      <c r="AS214" s="22">
        <v>262113</v>
      </c>
      <c r="AT214" s="22">
        <v>0</v>
      </c>
      <c r="AU214" s="22">
        <v>0</v>
      </c>
      <c r="AV214" s="22">
        <v>16000</v>
      </c>
      <c r="AW214" s="22">
        <v>2858</v>
      </c>
      <c r="AX214" s="22">
        <v>0</v>
      </c>
      <c r="AY214" s="22">
        <v>1067</v>
      </c>
      <c r="AZ214" s="22">
        <v>0</v>
      </c>
      <c r="BA214" s="22">
        <v>158414</v>
      </c>
      <c r="BB214" s="22">
        <v>113722</v>
      </c>
      <c r="BC214" s="22">
        <v>0</v>
      </c>
      <c r="BD214" s="22">
        <v>0</v>
      </c>
      <c r="BE214" s="22">
        <v>0</v>
      </c>
      <c r="BF214" s="22">
        <v>0</v>
      </c>
      <c r="BG214" s="22">
        <v>213673</v>
      </c>
      <c r="BH214" s="22">
        <v>88954</v>
      </c>
      <c r="BI214" s="22">
        <v>56670</v>
      </c>
      <c r="BJ214" s="22">
        <v>8907</v>
      </c>
      <c r="BK214" s="22">
        <v>2564</v>
      </c>
      <c r="BL214" s="22">
        <v>0</v>
      </c>
      <c r="BM214" s="22">
        <v>0</v>
      </c>
      <c r="BN214" s="22">
        <v>0</v>
      </c>
      <c r="BO214" s="22">
        <v>8803</v>
      </c>
      <c r="BP214" s="22">
        <v>0</v>
      </c>
      <c r="BQ214" s="22">
        <v>0</v>
      </c>
      <c r="BR214" s="22">
        <v>0</v>
      </c>
      <c r="BS214" s="22">
        <v>0</v>
      </c>
      <c r="BT214" s="22">
        <v>0</v>
      </c>
      <c r="BU214" s="22">
        <v>0</v>
      </c>
      <c r="BV214" s="22">
        <v>19456</v>
      </c>
      <c r="BW214" s="22">
        <v>4448</v>
      </c>
      <c r="BX214" s="22">
        <v>0</v>
      </c>
      <c r="BY214" s="22">
        <v>0</v>
      </c>
      <c r="BZ214" s="22">
        <v>0</v>
      </c>
      <c r="CA214" s="22">
        <v>0</v>
      </c>
      <c r="CB214" s="22">
        <v>0</v>
      </c>
      <c r="CC214" s="22">
        <v>965511</v>
      </c>
      <c r="CD214" s="22">
        <v>458800</v>
      </c>
    </row>
    <row r="215" spans="1:82" x14ac:dyDescent="0.35">
      <c r="A215" s="22" t="s">
        <v>114</v>
      </c>
      <c r="B215" s="22" t="s">
        <v>507</v>
      </c>
      <c r="C215" s="22" t="s">
        <v>542</v>
      </c>
      <c r="D215" s="22" t="s">
        <v>543</v>
      </c>
      <c r="E215" s="22">
        <v>443534</v>
      </c>
      <c r="F215" s="22">
        <v>0</v>
      </c>
      <c r="G215" s="22">
        <v>223255</v>
      </c>
      <c r="H215" s="22">
        <v>0</v>
      </c>
      <c r="I215" s="22">
        <v>0</v>
      </c>
      <c r="J215" s="22">
        <v>0</v>
      </c>
      <c r="K215" s="22">
        <v>0</v>
      </c>
      <c r="L215" s="22">
        <v>0</v>
      </c>
      <c r="M215" s="22">
        <v>12032</v>
      </c>
      <c r="N215" s="22">
        <v>0</v>
      </c>
      <c r="O215" s="22">
        <v>0</v>
      </c>
      <c r="P215" s="22">
        <v>1038478</v>
      </c>
      <c r="Q215" s="22">
        <v>0</v>
      </c>
      <c r="R215" s="22">
        <v>0</v>
      </c>
      <c r="S215" s="22">
        <v>0</v>
      </c>
      <c r="T215" s="22">
        <v>0</v>
      </c>
      <c r="U215" s="22">
        <v>143157</v>
      </c>
      <c r="V215" s="22">
        <v>126910</v>
      </c>
      <c r="W215" s="22">
        <v>74642</v>
      </c>
      <c r="X215" s="22">
        <v>0</v>
      </c>
      <c r="Y215" s="22">
        <v>0</v>
      </c>
      <c r="Z215" s="22">
        <v>0</v>
      </c>
      <c r="AA215" s="22">
        <v>1150</v>
      </c>
      <c r="AB215" s="22">
        <v>0</v>
      </c>
      <c r="AC215" s="22">
        <v>3618</v>
      </c>
      <c r="AD215" s="22">
        <v>0</v>
      </c>
      <c r="AE215" s="22">
        <v>0</v>
      </c>
      <c r="AF215" s="22">
        <v>0</v>
      </c>
      <c r="AG215" s="22">
        <v>0</v>
      </c>
      <c r="AH215" s="22">
        <v>0</v>
      </c>
      <c r="AI215" s="22">
        <v>0</v>
      </c>
      <c r="AJ215" s="22">
        <v>71068</v>
      </c>
      <c r="AK215" s="22">
        <v>0</v>
      </c>
      <c r="AL215" s="22">
        <v>0</v>
      </c>
      <c r="AM215" s="22">
        <v>1050</v>
      </c>
      <c r="AN215" s="22">
        <v>0</v>
      </c>
      <c r="AO215" s="22">
        <v>0</v>
      </c>
      <c r="AP215" s="22">
        <v>0</v>
      </c>
      <c r="AQ215" s="22">
        <v>2138894</v>
      </c>
      <c r="AR215" s="22">
        <v>38839</v>
      </c>
      <c r="AS215" s="22">
        <v>332151</v>
      </c>
      <c r="AT215" s="22">
        <v>0</v>
      </c>
      <c r="AU215" s="22">
        <v>0</v>
      </c>
      <c r="AV215" s="22">
        <v>14552</v>
      </c>
      <c r="AW215" s="22">
        <v>424</v>
      </c>
      <c r="AX215" s="22">
        <v>0</v>
      </c>
      <c r="AY215" s="22">
        <v>5984</v>
      </c>
      <c r="AZ215" s="22">
        <v>0</v>
      </c>
      <c r="BA215" s="22">
        <v>482449</v>
      </c>
      <c r="BB215" s="22">
        <v>88356</v>
      </c>
      <c r="BC215" s="22">
        <v>0</v>
      </c>
      <c r="BD215" s="22">
        <v>0</v>
      </c>
      <c r="BE215" s="22">
        <v>2274</v>
      </c>
      <c r="BF215" s="22">
        <v>0</v>
      </c>
      <c r="BG215" s="22">
        <v>122261</v>
      </c>
      <c r="BH215" s="22">
        <v>100227</v>
      </c>
      <c r="BI215" s="22">
        <v>121638</v>
      </c>
      <c r="BJ215" s="22">
        <v>0</v>
      </c>
      <c r="BK215" s="22">
        <v>0</v>
      </c>
      <c r="BL215" s="22">
        <v>0</v>
      </c>
      <c r="BM215" s="22">
        <v>7642</v>
      </c>
      <c r="BN215" s="22">
        <v>0</v>
      </c>
      <c r="BO215" s="22">
        <v>5924</v>
      </c>
      <c r="BP215" s="22">
        <v>0</v>
      </c>
      <c r="BQ215" s="22">
        <v>0</v>
      </c>
      <c r="BR215" s="22">
        <v>0</v>
      </c>
      <c r="BS215" s="22">
        <v>0</v>
      </c>
      <c r="BT215" s="22">
        <v>0</v>
      </c>
      <c r="BU215" s="22">
        <v>0</v>
      </c>
      <c r="BV215" s="22">
        <v>150730</v>
      </c>
      <c r="BW215" s="22">
        <v>27090</v>
      </c>
      <c r="BX215" s="22">
        <v>0</v>
      </c>
      <c r="BY215" s="22">
        <v>0</v>
      </c>
      <c r="BZ215" s="22">
        <v>0</v>
      </c>
      <c r="CA215" s="22">
        <v>0</v>
      </c>
      <c r="CB215" s="22">
        <v>0</v>
      </c>
      <c r="CC215" s="22">
        <v>1500541</v>
      </c>
      <c r="CD215" s="22">
        <v>638353</v>
      </c>
    </row>
    <row r="216" spans="1:82" x14ac:dyDescent="0.35">
      <c r="A216" s="22" t="s">
        <v>114</v>
      </c>
      <c r="B216" s="22" t="s">
        <v>507</v>
      </c>
      <c r="C216" s="22" t="s">
        <v>544</v>
      </c>
      <c r="D216" s="22" t="s">
        <v>545</v>
      </c>
      <c r="E216" s="22">
        <v>304035</v>
      </c>
      <c r="F216" s="22">
        <v>0</v>
      </c>
      <c r="G216" s="22">
        <v>76912</v>
      </c>
      <c r="H216" s="22">
        <v>194448</v>
      </c>
      <c r="I216" s="22">
        <v>0</v>
      </c>
      <c r="J216" s="22">
        <v>554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>
        <v>32419</v>
      </c>
      <c r="Q216" s="22">
        <v>0</v>
      </c>
      <c r="R216" s="22">
        <v>0</v>
      </c>
      <c r="S216" s="22">
        <v>0</v>
      </c>
      <c r="T216" s="22">
        <v>0</v>
      </c>
      <c r="U216" s="22">
        <v>149346</v>
      </c>
      <c r="V216" s="22">
        <v>19592</v>
      </c>
      <c r="W216" s="22">
        <v>73538</v>
      </c>
      <c r="X216" s="22">
        <v>584000</v>
      </c>
      <c r="Y216" s="22">
        <v>0</v>
      </c>
      <c r="Z216" s="22">
        <v>0</v>
      </c>
      <c r="AA216" s="22">
        <v>500</v>
      </c>
      <c r="AB216" s="22">
        <v>0</v>
      </c>
      <c r="AC216" s="22">
        <v>1096</v>
      </c>
      <c r="AD216" s="22">
        <v>0</v>
      </c>
      <c r="AE216" s="22">
        <v>0</v>
      </c>
      <c r="AF216" s="22">
        <v>0</v>
      </c>
      <c r="AG216" s="22">
        <v>0</v>
      </c>
      <c r="AH216" s="22">
        <v>5000</v>
      </c>
      <c r="AI216" s="22">
        <v>0</v>
      </c>
      <c r="AJ216" s="22">
        <v>72747</v>
      </c>
      <c r="AK216" s="22">
        <v>0</v>
      </c>
      <c r="AL216" s="22">
        <v>0</v>
      </c>
      <c r="AM216" s="22">
        <v>0</v>
      </c>
      <c r="AN216" s="22">
        <v>0</v>
      </c>
      <c r="AO216" s="22">
        <v>0</v>
      </c>
      <c r="AP216" s="22">
        <v>0</v>
      </c>
      <c r="AQ216" s="22">
        <v>1514187</v>
      </c>
      <c r="AR216" s="22">
        <v>0</v>
      </c>
      <c r="AS216" s="22">
        <v>245306</v>
      </c>
      <c r="AT216" s="22">
        <v>0</v>
      </c>
      <c r="AU216" s="22">
        <v>0</v>
      </c>
      <c r="AV216" s="22">
        <v>11723</v>
      </c>
      <c r="AW216" s="22">
        <v>0</v>
      </c>
      <c r="AX216" s="22">
        <v>0</v>
      </c>
      <c r="AY216" s="22">
        <v>0</v>
      </c>
      <c r="AZ216" s="22">
        <v>0</v>
      </c>
      <c r="BA216" s="22">
        <v>0</v>
      </c>
      <c r="BB216" s="22">
        <v>152095</v>
      </c>
      <c r="BC216" s="22">
        <v>0</v>
      </c>
      <c r="BD216" s="22">
        <v>0</v>
      </c>
      <c r="BE216" s="22">
        <v>0</v>
      </c>
      <c r="BF216" s="22">
        <v>0</v>
      </c>
      <c r="BG216" s="22">
        <v>212646</v>
      </c>
      <c r="BH216" s="22">
        <v>10022</v>
      </c>
      <c r="BI216" s="22">
        <v>73185</v>
      </c>
      <c r="BJ216" s="22">
        <v>58992</v>
      </c>
      <c r="BK216" s="22">
        <v>53548</v>
      </c>
      <c r="BL216" s="22">
        <v>0</v>
      </c>
      <c r="BM216" s="22">
        <v>885</v>
      </c>
      <c r="BN216" s="22">
        <v>0</v>
      </c>
      <c r="BO216" s="22">
        <v>17347</v>
      </c>
      <c r="BP216" s="22">
        <v>0</v>
      </c>
      <c r="BQ216" s="22">
        <v>0</v>
      </c>
      <c r="BR216" s="22">
        <v>0</v>
      </c>
      <c r="BS216" s="22">
        <v>0</v>
      </c>
      <c r="BT216" s="22">
        <v>0</v>
      </c>
      <c r="BU216" s="22">
        <v>0</v>
      </c>
      <c r="BV216" s="22">
        <v>178158</v>
      </c>
      <c r="BW216" s="22">
        <v>0</v>
      </c>
      <c r="BX216" s="22">
        <v>0</v>
      </c>
      <c r="BY216" s="22">
        <v>0</v>
      </c>
      <c r="BZ216" s="22">
        <v>0</v>
      </c>
      <c r="CA216" s="22">
        <v>0</v>
      </c>
      <c r="CB216" s="22">
        <v>0</v>
      </c>
      <c r="CC216" s="22">
        <v>1013907</v>
      </c>
      <c r="CD216" s="22">
        <v>500280</v>
      </c>
    </row>
    <row r="217" spans="1:82" x14ac:dyDescent="0.35">
      <c r="A217" s="22" t="s">
        <v>114</v>
      </c>
      <c r="B217" s="22" t="s">
        <v>507</v>
      </c>
      <c r="C217" s="22" t="s">
        <v>546</v>
      </c>
      <c r="D217" s="22" t="s">
        <v>547</v>
      </c>
      <c r="E217" s="22">
        <v>523605</v>
      </c>
      <c r="F217" s="22">
        <v>0</v>
      </c>
      <c r="G217" s="22">
        <v>1341</v>
      </c>
      <c r="H217" s="22">
        <v>0</v>
      </c>
      <c r="I217" s="22">
        <v>0</v>
      </c>
      <c r="J217" s="22">
        <v>131230</v>
      </c>
      <c r="K217" s="22">
        <v>0</v>
      </c>
      <c r="L217" s="22">
        <v>0</v>
      </c>
      <c r="M217" s="22">
        <v>635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v>0</v>
      </c>
      <c r="U217" s="22">
        <v>71747</v>
      </c>
      <c r="V217" s="22">
        <v>61243</v>
      </c>
      <c r="W217" s="22">
        <v>63191</v>
      </c>
      <c r="X217" s="22">
        <v>0</v>
      </c>
      <c r="Y217" s="22">
        <v>0</v>
      </c>
      <c r="Z217" s="22">
        <v>0</v>
      </c>
      <c r="AA217" s="22">
        <v>3145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v>0</v>
      </c>
      <c r="AI217" s="22">
        <v>172725</v>
      </c>
      <c r="AJ217" s="22">
        <v>142</v>
      </c>
      <c r="AK217" s="22">
        <v>0</v>
      </c>
      <c r="AL217" s="22">
        <v>0</v>
      </c>
      <c r="AM217" s="22">
        <v>0</v>
      </c>
      <c r="AN217" s="22">
        <v>319811</v>
      </c>
      <c r="AO217" s="22">
        <v>0</v>
      </c>
      <c r="AP217" s="22">
        <v>0</v>
      </c>
      <c r="AQ217" s="22">
        <v>1348815</v>
      </c>
      <c r="AR217" s="22">
        <v>16335</v>
      </c>
      <c r="AS217" s="22">
        <v>127495</v>
      </c>
      <c r="AT217" s="22">
        <v>0</v>
      </c>
      <c r="AU217" s="22">
        <v>0</v>
      </c>
      <c r="AV217" s="22">
        <v>155198</v>
      </c>
      <c r="AW217" s="22">
        <v>0</v>
      </c>
      <c r="AX217" s="22">
        <v>0</v>
      </c>
      <c r="AY217" s="22">
        <v>0</v>
      </c>
      <c r="AZ217" s="22">
        <v>0</v>
      </c>
      <c r="BA217" s="22">
        <v>0</v>
      </c>
      <c r="BB217" s="22">
        <v>314126</v>
      </c>
      <c r="BC217" s="22">
        <v>0</v>
      </c>
      <c r="BD217" s="22">
        <v>0</v>
      </c>
      <c r="BE217" s="22">
        <v>1754</v>
      </c>
      <c r="BF217" s="22">
        <v>0</v>
      </c>
      <c r="BG217" s="22">
        <v>127311</v>
      </c>
      <c r="BH217" s="22">
        <v>72132</v>
      </c>
      <c r="BI217" s="22">
        <v>53040</v>
      </c>
      <c r="BJ217" s="22">
        <v>0</v>
      </c>
      <c r="BK217" s="22">
        <v>3485</v>
      </c>
      <c r="BL217" s="22">
        <v>0</v>
      </c>
      <c r="BM217" s="22">
        <v>4108</v>
      </c>
      <c r="BN217" s="22">
        <v>50</v>
      </c>
      <c r="BO217" s="22">
        <v>0</v>
      </c>
      <c r="BP217" s="22">
        <v>0</v>
      </c>
      <c r="BQ217" s="22">
        <v>313</v>
      </c>
      <c r="BR217" s="22">
        <v>0</v>
      </c>
      <c r="BS217" s="22">
        <v>0</v>
      </c>
      <c r="BT217" s="22">
        <v>0</v>
      </c>
      <c r="BU217" s="22">
        <v>130400</v>
      </c>
      <c r="BV217" s="22">
        <v>18292</v>
      </c>
      <c r="BW217" s="22">
        <v>10385</v>
      </c>
      <c r="BX217" s="22">
        <v>0</v>
      </c>
      <c r="BY217" s="22">
        <v>0</v>
      </c>
      <c r="BZ217" s="22">
        <v>134105</v>
      </c>
      <c r="CA217" s="22">
        <v>0</v>
      </c>
      <c r="CB217" s="22">
        <v>0</v>
      </c>
      <c r="CC217" s="22">
        <v>1168529</v>
      </c>
      <c r="CD217" s="22">
        <v>180286</v>
      </c>
    </row>
    <row r="218" spans="1:82" x14ac:dyDescent="0.35">
      <c r="A218" s="22" t="s">
        <v>114</v>
      </c>
      <c r="B218" s="22" t="s">
        <v>507</v>
      </c>
      <c r="C218" s="22" t="s">
        <v>548</v>
      </c>
      <c r="D218" s="22" t="s">
        <v>549</v>
      </c>
      <c r="E218" s="22">
        <v>306229</v>
      </c>
      <c r="F218" s="22">
        <v>0</v>
      </c>
      <c r="G218" s="22">
        <v>73956</v>
      </c>
      <c r="H218" s="22">
        <v>9516</v>
      </c>
      <c r="I218" s="22">
        <v>0</v>
      </c>
      <c r="J218" s="22">
        <v>1726</v>
      </c>
      <c r="K218" s="22">
        <v>0</v>
      </c>
      <c r="L218" s="22">
        <v>0</v>
      </c>
      <c r="M218" s="22">
        <v>900</v>
      </c>
      <c r="N218" s="22">
        <v>0</v>
      </c>
      <c r="O218" s="22">
        <v>0</v>
      </c>
      <c r="P218" s="22">
        <v>7953</v>
      </c>
      <c r="Q218" s="22">
        <v>0</v>
      </c>
      <c r="R218" s="22">
        <v>0</v>
      </c>
      <c r="S218" s="22">
        <v>0</v>
      </c>
      <c r="T218" s="22">
        <v>73022</v>
      </c>
      <c r="U218" s="22">
        <v>161609</v>
      </c>
      <c r="V218" s="22">
        <v>28609</v>
      </c>
      <c r="W218" s="22">
        <v>26064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4810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v>0</v>
      </c>
      <c r="AJ218" s="22">
        <v>9872</v>
      </c>
      <c r="AK218" s="22">
        <v>0</v>
      </c>
      <c r="AL218" s="22">
        <v>0</v>
      </c>
      <c r="AM218" s="22">
        <v>3129</v>
      </c>
      <c r="AN218" s="22">
        <v>0</v>
      </c>
      <c r="AO218" s="22">
        <v>0</v>
      </c>
      <c r="AP218" s="22">
        <v>0</v>
      </c>
      <c r="AQ218" s="22">
        <v>707395</v>
      </c>
      <c r="AR218" s="22">
        <v>15528</v>
      </c>
      <c r="AS218" s="22">
        <v>182948</v>
      </c>
      <c r="AT218" s="22">
        <v>0</v>
      </c>
      <c r="AU218" s="22">
        <v>0</v>
      </c>
      <c r="AV218" s="22">
        <v>9620</v>
      </c>
      <c r="AW218" s="22">
        <v>0</v>
      </c>
      <c r="AX218" s="22">
        <v>0</v>
      </c>
      <c r="AY218" s="22">
        <v>0</v>
      </c>
      <c r="AZ218" s="22">
        <v>0</v>
      </c>
      <c r="BA218" s="22">
        <v>29245</v>
      </c>
      <c r="BB218" s="22">
        <v>248439</v>
      </c>
      <c r="BC218" s="22">
        <v>0</v>
      </c>
      <c r="BD218" s="22">
        <v>0</v>
      </c>
      <c r="BE218" s="22">
        <v>0</v>
      </c>
      <c r="BF218" s="22">
        <v>0</v>
      </c>
      <c r="BG218" s="22">
        <v>136254</v>
      </c>
      <c r="BH218" s="22">
        <v>23759</v>
      </c>
      <c r="BI218" s="22">
        <v>22576</v>
      </c>
      <c r="BJ218" s="22">
        <v>0</v>
      </c>
      <c r="BK218" s="22">
        <v>81016</v>
      </c>
      <c r="BL218" s="22">
        <v>0</v>
      </c>
      <c r="BM218" s="22">
        <v>0</v>
      </c>
      <c r="BN218" s="22">
        <v>0</v>
      </c>
      <c r="BO218" s="22">
        <v>0</v>
      </c>
      <c r="BP218" s="22">
        <v>0</v>
      </c>
      <c r="BQ218" s="22">
        <v>0</v>
      </c>
      <c r="BR218" s="22">
        <v>0</v>
      </c>
      <c r="BS218" s="22">
        <v>0</v>
      </c>
      <c r="BT218" s="22">
        <v>0</v>
      </c>
      <c r="BU218" s="22">
        <v>0</v>
      </c>
      <c r="BV218" s="22">
        <v>26017</v>
      </c>
      <c r="BW218" s="22">
        <v>16071</v>
      </c>
      <c r="BX218" s="22">
        <v>0</v>
      </c>
      <c r="BY218" s="22">
        <v>0</v>
      </c>
      <c r="BZ218" s="22">
        <v>0</v>
      </c>
      <c r="CA218" s="22">
        <v>0</v>
      </c>
      <c r="CB218" s="22">
        <v>0</v>
      </c>
      <c r="CC218" s="22">
        <v>791473</v>
      </c>
      <c r="CD218" s="22">
        <v>-84078</v>
      </c>
    </row>
    <row r="219" spans="1:82" x14ac:dyDescent="0.35">
      <c r="A219" s="22" t="s">
        <v>114</v>
      </c>
      <c r="B219" s="22" t="s">
        <v>507</v>
      </c>
      <c r="C219" s="22" t="s">
        <v>550</v>
      </c>
      <c r="D219" s="22" t="s">
        <v>551</v>
      </c>
      <c r="E219" s="22">
        <v>783371</v>
      </c>
      <c r="F219" s="22">
        <v>0</v>
      </c>
      <c r="G219" s="22">
        <v>0</v>
      </c>
      <c r="H219" s="22">
        <v>0</v>
      </c>
      <c r="I219" s="22">
        <v>0</v>
      </c>
      <c r="J219" s="22">
        <v>36582</v>
      </c>
      <c r="K219" s="22">
        <v>0</v>
      </c>
      <c r="L219" s="22">
        <v>0</v>
      </c>
      <c r="M219" s="22">
        <v>5145</v>
      </c>
      <c r="N219" s="22">
        <v>0</v>
      </c>
      <c r="O219" s="22">
        <v>0</v>
      </c>
      <c r="P219" s="22">
        <v>84987</v>
      </c>
      <c r="Q219" s="22">
        <v>0</v>
      </c>
      <c r="R219" s="22">
        <v>0</v>
      </c>
      <c r="S219" s="22">
        <v>0</v>
      </c>
      <c r="T219" s="22">
        <v>0</v>
      </c>
      <c r="U219" s="22">
        <v>176753</v>
      </c>
      <c r="V219" s="22">
        <v>40771</v>
      </c>
      <c r="W219" s="22">
        <v>113435</v>
      </c>
      <c r="X219" s="22">
        <v>0</v>
      </c>
      <c r="Y219" s="22">
        <v>18166</v>
      </c>
      <c r="Z219" s="22">
        <v>0</v>
      </c>
      <c r="AA219" s="22">
        <v>3825</v>
      </c>
      <c r="AB219" s="22">
        <v>0</v>
      </c>
      <c r="AC219" s="22">
        <v>79805</v>
      </c>
      <c r="AD219" s="22">
        <v>925</v>
      </c>
      <c r="AE219" s="22">
        <v>0</v>
      </c>
      <c r="AF219" s="22">
        <v>0</v>
      </c>
      <c r="AG219" s="22">
        <v>0</v>
      </c>
      <c r="AH219" s="22">
        <v>0</v>
      </c>
      <c r="AI219" s="22">
        <v>0</v>
      </c>
      <c r="AJ219" s="22">
        <v>10210</v>
      </c>
      <c r="AK219" s="22">
        <v>48370</v>
      </c>
      <c r="AL219" s="22">
        <v>0</v>
      </c>
      <c r="AM219" s="22">
        <v>0</v>
      </c>
      <c r="AN219" s="22">
        <v>0</v>
      </c>
      <c r="AO219" s="22">
        <v>0</v>
      </c>
      <c r="AP219" s="22">
        <v>0</v>
      </c>
      <c r="AQ219" s="22">
        <v>1402345</v>
      </c>
      <c r="AR219" s="22">
        <v>41146</v>
      </c>
      <c r="AS219" s="22">
        <v>276243</v>
      </c>
      <c r="AT219" s="22">
        <v>0</v>
      </c>
      <c r="AU219" s="22">
        <v>0</v>
      </c>
      <c r="AV219" s="22">
        <v>43070</v>
      </c>
      <c r="AW219" s="22">
        <v>12249</v>
      </c>
      <c r="AX219" s="22">
        <v>0</v>
      </c>
      <c r="AY219" s="22">
        <v>39478</v>
      </c>
      <c r="AZ219" s="22">
        <v>0</v>
      </c>
      <c r="BA219" s="22">
        <v>0</v>
      </c>
      <c r="BB219" s="22">
        <v>324989</v>
      </c>
      <c r="BC219" s="22">
        <v>0</v>
      </c>
      <c r="BD219" s="22">
        <v>0</v>
      </c>
      <c r="BE219" s="22">
        <v>0</v>
      </c>
      <c r="BF219" s="22">
        <v>0</v>
      </c>
      <c r="BG219" s="22">
        <v>150406</v>
      </c>
      <c r="BH219" s="22">
        <v>34917</v>
      </c>
      <c r="BI219" s="22">
        <v>111002</v>
      </c>
      <c r="BJ219" s="22">
        <v>0</v>
      </c>
      <c r="BK219" s="22">
        <v>23638</v>
      </c>
      <c r="BL219" s="22">
        <v>0</v>
      </c>
      <c r="BM219" s="22">
        <v>4783</v>
      </c>
      <c r="BN219" s="22">
        <v>0</v>
      </c>
      <c r="BO219" s="22">
        <v>10105</v>
      </c>
      <c r="BP219" s="22">
        <v>0</v>
      </c>
      <c r="BQ219" s="22">
        <v>0</v>
      </c>
      <c r="BR219" s="22">
        <v>0</v>
      </c>
      <c r="BS219" s="22">
        <v>0</v>
      </c>
      <c r="BT219" s="22">
        <v>0</v>
      </c>
      <c r="BU219" s="22">
        <v>0</v>
      </c>
      <c r="BV219" s="22">
        <v>49614</v>
      </c>
      <c r="BW219" s="22">
        <v>56320</v>
      </c>
      <c r="BX219" s="22">
        <v>0</v>
      </c>
      <c r="BY219" s="22">
        <v>5202</v>
      </c>
      <c r="BZ219" s="22">
        <v>0</v>
      </c>
      <c r="CA219" s="22">
        <v>0</v>
      </c>
      <c r="CB219" s="22">
        <v>352321</v>
      </c>
      <c r="CC219" s="22">
        <v>1535483</v>
      </c>
      <c r="CD219" s="22">
        <v>-133138</v>
      </c>
    </row>
    <row r="220" spans="1:82" x14ac:dyDescent="0.35">
      <c r="A220" s="22" t="s">
        <v>114</v>
      </c>
      <c r="B220" s="22" t="s">
        <v>507</v>
      </c>
      <c r="C220" s="22" t="s">
        <v>552</v>
      </c>
      <c r="D220" s="22" t="s">
        <v>553</v>
      </c>
      <c r="E220" s="22">
        <v>348289</v>
      </c>
      <c r="F220" s="22">
        <v>51830</v>
      </c>
      <c r="G220" s="22">
        <v>184593</v>
      </c>
      <c r="H220" s="22">
        <v>0</v>
      </c>
      <c r="I220" s="22">
        <v>0</v>
      </c>
      <c r="J220" s="22">
        <v>12268</v>
      </c>
      <c r="K220" s="22">
        <v>0</v>
      </c>
      <c r="L220" s="22">
        <v>0</v>
      </c>
      <c r="M220" s="22">
        <v>5770</v>
      </c>
      <c r="N220" s="22">
        <v>0</v>
      </c>
      <c r="O220" s="22">
        <v>0</v>
      </c>
      <c r="P220" s="22">
        <v>530145</v>
      </c>
      <c r="Q220" s="22">
        <v>0</v>
      </c>
      <c r="R220" s="22">
        <v>0</v>
      </c>
      <c r="S220" s="22">
        <v>0</v>
      </c>
      <c r="T220" s="22">
        <v>0</v>
      </c>
      <c r="U220" s="22">
        <v>141271</v>
      </c>
      <c r="V220" s="22">
        <v>35265</v>
      </c>
      <c r="W220" s="22">
        <v>46780</v>
      </c>
      <c r="X220" s="22">
        <v>0</v>
      </c>
      <c r="Y220" s="22">
        <v>0</v>
      </c>
      <c r="Z220" s="22">
        <v>0</v>
      </c>
      <c r="AA220" s="22">
        <v>0</v>
      </c>
      <c r="AB220" s="22">
        <v>0</v>
      </c>
      <c r="AC220" s="22">
        <v>34771</v>
      </c>
      <c r="AD220" s="22">
        <v>0</v>
      </c>
      <c r="AE220" s="22">
        <v>0</v>
      </c>
      <c r="AF220" s="22">
        <v>0</v>
      </c>
      <c r="AG220" s="22">
        <v>0</v>
      </c>
      <c r="AH220" s="22">
        <v>0</v>
      </c>
      <c r="AI220" s="22">
        <v>0</v>
      </c>
      <c r="AJ220" s="22">
        <v>0</v>
      </c>
      <c r="AK220" s="22">
        <v>0</v>
      </c>
      <c r="AL220" s="22">
        <v>0</v>
      </c>
      <c r="AM220" s="22">
        <v>4339</v>
      </c>
      <c r="AN220" s="22">
        <v>0</v>
      </c>
      <c r="AO220" s="22">
        <v>0</v>
      </c>
      <c r="AP220" s="22">
        <v>0</v>
      </c>
      <c r="AQ220" s="22">
        <v>1395321</v>
      </c>
      <c r="AR220" s="22">
        <v>33801</v>
      </c>
      <c r="AS220" s="22">
        <v>366930</v>
      </c>
      <c r="AT220" s="22">
        <v>0</v>
      </c>
      <c r="AU220" s="22">
        <v>0</v>
      </c>
      <c r="AV220" s="22">
        <v>33968</v>
      </c>
      <c r="AW220" s="22">
        <v>0</v>
      </c>
      <c r="AX220" s="22">
        <v>0</v>
      </c>
      <c r="AY220" s="22">
        <v>6483</v>
      </c>
      <c r="AZ220" s="22">
        <v>0</v>
      </c>
      <c r="BA220" s="22">
        <v>0</v>
      </c>
      <c r="BB220" s="22">
        <v>237845</v>
      </c>
      <c r="BC220" s="22">
        <v>0</v>
      </c>
      <c r="BD220" s="22">
        <v>0</v>
      </c>
      <c r="BE220" s="22">
        <v>0</v>
      </c>
      <c r="BF220" s="22">
        <v>0</v>
      </c>
      <c r="BG220" s="22">
        <v>146642</v>
      </c>
      <c r="BH220" s="22">
        <v>27243</v>
      </c>
      <c r="BI220" s="22">
        <v>52795</v>
      </c>
      <c r="BJ220" s="22">
        <v>0</v>
      </c>
      <c r="BK220" s="22">
        <v>3478</v>
      </c>
      <c r="BL220" s="22">
        <v>0</v>
      </c>
      <c r="BM220" s="22">
        <v>0</v>
      </c>
      <c r="BN220" s="22">
        <v>0</v>
      </c>
      <c r="BO220" s="22">
        <v>17654</v>
      </c>
      <c r="BP220" s="22">
        <v>0</v>
      </c>
      <c r="BQ220" s="22">
        <v>0</v>
      </c>
      <c r="BR220" s="22">
        <v>0</v>
      </c>
      <c r="BS220" s="22">
        <v>0</v>
      </c>
      <c r="BT220" s="22">
        <v>0</v>
      </c>
      <c r="BU220" s="22">
        <v>0</v>
      </c>
      <c r="BV220" s="22">
        <v>0</v>
      </c>
      <c r="BW220" s="22">
        <v>0</v>
      </c>
      <c r="BX220" s="22">
        <v>0</v>
      </c>
      <c r="BY220" s="22">
        <v>51166</v>
      </c>
      <c r="BZ220" s="22">
        <v>0</v>
      </c>
      <c r="CA220" s="22">
        <v>0</v>
      </c>
      <c r="CB220" s="22">
        <v>0</v>
      </c>
      <c r="CC220" s="22">
        <v>978005</v>
      </c>
      <c r="CD220" s="22">
        <v>417316</v>
      </c>
    </row>
    <row r="221" spans="1:82" x14ac:dyDescent="0.35">
      <c r="A221" s="22" t="s">
        <v>114</v>
      </c>
      <c r="B221" s="22" t="s">
        <v>507</v>
      </c>
      <c r="C221" s="22" t="s">
        <v>554</v>
      </c>
      <c r="D221" s="22" t="s">
        <v>555</v>
      </c>
      <c r="E221" s="22">
        <v>1096981</v>
      </c>
      <c r="F221" s="22">
        <v>0</v>
      </c>
      <c r="G221" s="22">
        <v>50631</v>
      </c>
      <c r="H221" s="22">
        <v>0</v>
      </c>
      <c r="I221" s="22">
        <v>18000</v>
      </c>
      <c r="J221" s="22">
        <v>28145</v>
      </c>
      <c r="K221" s="22">
        <v>0</v>
      </c>
      <c r="L221" s="22">
        <v>5714</v>
      </c>
      <c r="M221" s="22">
        <v>0</v>
      </c>
      <c r="N221" s="22">
        <v>246</v>
      </c>
      <c r="O221" s="22">
        <v>3280</v>
      </c>
      <c r="P221" s="22">
        <v>31605</v>
      </c>
      <c r="Q221" s="22">
        <v>7881</v>
      </c>
      <c r="R221" s="22">
        <v>0</v>
      </c>
      <c r="S221" s="22">
        <v>0</v>
      </c>
      <c r="T221" s="22">
        <v>0</v>
      </c>
      <c r="U221" s="22">
        <v>471242</v>
      </c>
      <c r="V221" s="22">
        <v>806217</v>
      </c>
      <c r="W221" s="22">
        <v>140088</v>
      </c>
      <c r="X221" s="22">
        <v>0</v>
      </c>
      <c r="Y221" s="22">
        <v>27092</v>
      </c>
      <c r="Z221" s="22">
        <v>0</v>
      </c>
      <c r="AA221" s="22">
        <v>0</v>
      </c>
      <c r="AB221" s="22">
        <v>0</v>
      </c>
      <c r="AC221" s="22">
        <v>6250</v>
      </c>
      <c r="AD221" s="22">
        <v>16392</v>
      </c>
      <c r="AE221" s="22">
        <v>650</v>
      </c>
      <c r="AF221" s="22">
        <v>0</v>
      </c>
      <c r="AG221" s="22">
        <v>0</v>
      </c>
      <c r="AH221" s="22">
        <v>0</v>
      </c>
      <c r="AI221" s="22">
        <v>0</v>
      </c>
      <c r="AJ221" s="22">
        <v>331842</v>
      </c>
      <c r="AK221" s="22">
        <v>10000</v>
      </c>
      <c r="AL221" s="22">
        <v>0</v>
      </c>
      <c r="AM221" s="22">
        <v>0</v>
      </c>
      <c r="AN221" s="22">
        <v>0</v>
      </c>
      <c r="AO221" s="22">
        <v>0</v>
      </c>
      <c r="AP221" s="22">
        <v>0</v>
      </c>
      <c r="AQ221" s="22">
        <v>3052256</v>
      </c>
      <c r="AR221" s="22">
        <v>37946</v>
      </c>
      <c r="AS221" s="22">
        <v>339101</v>
      </c>
      <c r="AT221" s="22">
        <v>0</v>
      </c>
      <c r="AU221" s="22">
        <v>22061</v>
      </c>
      <c r="AV221" s="22">
        <v>57449</v>
      </c>
      <c r="AW221" s="22">
        <v>32472</v>
      </c>
      <c r="AX221" s="22">
        <v>3106</v>
      </c>
      <c r="AY221" s="22">
        <v>2141</v>
      </c>
      <c r="AZ221" s="22">
        <v>5465</v>
      </c>
      <c r="BA221" s="22">
        <v>115258</v>
      </c>
      <c r="BB221" s="22">
        <v>395573</v>
      </c>
      <c r="BC221" s="22">
        <v>19519</v>
      </c>
      <c r="BD221" s="22">
        <v>0</v>
      </c>
      <c r="BE221" s="22">
        <v>2058</v>
      </c>
      <c r="BF221" s="22">
        <v>0</v>
      </c>
      <c r="BG221" s="22">
        <v>454309</v>
      </c>
      <c r="BH221" s="22">
        <v>185535</v>
      </c>
      <c r="BI221" s="22">
        <v>131580</v>
      </c>
      <c r="BJ221" s="22">
        <v>0</v>
      </c>
      <c r="BK221" s="22">
        <v>33694</v>
      </c>
      <c r="BL221" s="22">
        <v>0</v>
      </c>
      <c r="BM221" s="22">
        <v>119</v>
      </c>
      <c r="BN221" s="22">
        <v>37578</v>
      </c>
      <c r="BO221" s="22">
        <v>8480</v>
      </c>
      <c r="BP221" s="22">
        <v>27884</v>
      </c>
      <c r="BQ221" s="22">
        <v>10843</v>
      </c>
      <c r="BR221" s="22">
        <v>0</v>
      </c>
      <c r="BS221" s="22">
        <v>0</v>
      </c>
      <c r="BT221" s="22">
        <v>6171</v>
      </c>
      <c r="BU221" s="22">
        <v>0</v>
      </c>
      <c r="BV221" s="22">
        <v>555529</v>
      </c>
      <c r="BW221" s="22">
        <v>15326</v>
      </c>
      <c r="BX221" s="22">
        <v>0</v>
      </c>
      <c r="BY221" s="22">
        <v>0</v>
      </c>
      <c r="BZ221" s="22">
        <v>0</v>
      </c>
      <c r="CA221" s="22">
        <v>0</v>
      </c>
      <c r="CB221" s="22">
        <v>0</v>
      </c>
      <c r="CC221" s="22">
        <v>2499197</v>
      </c>
      <c r="CD221" s="22">
        <v>553059</v>
      </c>
    </row>
    <row r="222" spans="1:82" x14ac:dyDescent="0.35">
      <c r="A222" s="22" t="s">
        <v>114</v>
      </c>
      <c r="B222" s="22" t="s">
        <v>507</v>
      </c>
      <c r="C222" s="22" t="s">
        <v>556</v>
      </c>
      <c r="D222" s="22" t="s">
        <v>557</v>
      </c>
      <c r="E222" s="22">
        <v>352226</v>
      </c>
      <c r="F222" s="22">
        <v>48251</v>
      </c>
      <c r="G222" s="22">
        <v>75983</v>
      </c>
      <c r="H222" s="22"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v>271</v>
      </c>
      <c r="N222" s="22">
        <v>0</v>
      </c>
      <c r="O222" s="22">
        <v>0</v>
      </c>
      <c r="P222" s="22">
        <v>113838</v>
      </c>
      <c r="Q222" s="22">
        <v>0</v>
      </c>
      <c r="R222" s="22">
        <v>0</v>
      </c>
      <c r="S222" s="22">
        <v>0</v>
      </c>
      <c r="T222" s="22">
        <v>0</v>
      </c>
      <c r="U222" s="22">
        <v>100141</v>
      </c>
      <c r="V222" s="22">
        <v>13001</v>
      </c>
      <c r="W222" s="22">
        <v>20684</v>
      </c>
      <c r="X222" s="22">
        <v>0</v>
      </c>
      <c r="Y222" s="22">
        <v>0</v>
      </c>
      <c r="Z222" s="22">
        <v>0</v>
      </c>
      <c r="AA222" s="22">
        <v>80</v>
      </c>
      <c r="AB222" s="22">
        <v>0</v>
      </c>
      <c r="AC222" s="22">
        <v>120</v>
      </c>
      <c r="AD222" s="22">
        <v>0</v>
      </c>
      <c r="AE222" s="22">
        <v>0</v>
      </c>
      <c r="AF222" s="22">
        <v>0</v>
      </c>
      <c r="AG222" s="22">
        <v>0</v>
      </c>
      <c r="AH222" s="22">
        <v>0</v>
      </c>
      <c r="AI222" s="22">
        <v>14250</v>
      </c>
      <c r="AJ222" s="22">
        <v>0</v>
      </c>
      <c r="AK222" s="22">
        <v>0</v>
      </c>
      <c r="AL222" s="22">
        <v>0</v>
      </c>
      <c r="AM222" s="22">
        <v>0</v>
      </c>
      <c r="AN222" s="22">
        <v>0</v>
      </c>
      <c r="AO222" s="22">
        <v>0</v>
      </c>
      <c r="AP222" s="22">
        <v>0</v>
      </c>
      <c r="AQ222" s="22">
        <v>738845</v>
      </c>
      <c r="AR222" s="22">
        <v>26717</v>
      </c>
      <c r="AS222" s="22">
        <v>194317</v>
      </c>
      <c r="AT222" s="22">
        <v>0</v>
      </c>
      <c r="AU222" s="22">
        <v>0</v>
      </c>
      <c r="AV222" s="22">
        <v>17891</v>
      </c>
      <c r="AW222" s="22">
        <v>0</v>
      </c>
      <c r="AX222" s="22">
        <v>0</v>
      </c>
      <c r="AY222" s="22">
        <v>0</v>
      </c>
      <c r="AZ222" s="22">
        <v>0</v>
      </c>
      <c r="BA222" s="22">
        <v>0</v>
      </c>
      <c r="BB222" s="22">
        <v>115298</v>
      </c>
      <c r="BC222" s="22">
        <v>0</v>
      </c>
      <c r="BD222" s="22">
        <v>0</v>
      </c>
      <c r="BE222" s="22">
        <v>0</v>
      </c>
      <c r="BF222" s="22">
        <v>0</v>
      </c>
      <c r="BG222" s="22">
        <v>173328</v>
      </c>
      <c r="BH222" s="22">
        <v>7100</v>
      </c>
      <c r="BI222" s="22">
        <v>28784</v>
      </c>
      <c r="BJ222" s="22">
        <v>0</v>
      </c>
      <c r="BK222" s="22">
        <v>0</v>
      </c>
      <c r="BL222" s="22">
        <v>0</v>
      </c>
      <c r="BM222" s="22">
        <v>0</v>
      </c>
      <c r="BN222" s="22">
        <v>0</v>
      </c>
      <c r="BO222" s="22">
        <v>0</v>
      </c>
      <c r="BP222" s="22">
        <v>16490</v>
      </c>
      <c r="BQ222" s="22">
        <v>0</v>
      </c>
      <c r="BR222" s="22">
        <v>0</v>
      </c>
      <c r="BS222" s="22">
        <v>0</v>
      </c>
      <c r="BT222" s="22">
        <v>0</v>
      </c>
      <c r="BU222" s="22">
        <v>39059</v>
      </c>
      <c r="BV222" s="22">
        <v>3704</v>
      </c>
      <c r="BW222" s="22">
        <v>43870</v>
      </c>
      <c r="BX222" s="22">
        <v>0</v>
      </c>
      <c r="BY222" s="22">
        <v>0</v>
      </c>
      <c r="BZ222" s="22">
        <v>0</v>
      </c>
      <c r="CA222" s="22">
        <v>0</v>
      </c>
      <c r="CB222" s="22">
        <v>307455</v>
      </c>
      <c r="CC222" s="22">
        <v>974013</v>
      </c>
      <c r="CD222" s="22">
        <v>-235168</v>
      </c>
    </row>
    <row r="223" spans="1:82" x14ac:dyDescent="0.35">
      <c r="A223" s="22" t="s">
        <v>114</v>
      </c>
      <c r="B223" s="22" t="s">
        <v>507</v>
      </c>
      <c r="C223" s="22" t="s">
        <v>558</v>
      </c>
      <c r="D223" s="22" t="s">
        <v>559</v>
      </c>
      <c r="E223" s="22">
        <v>194237</v>
      </c>
      <c r="F223" s="22">
        <v>0</v>
      </c>
      <c r="G223" s="22">
        <v>0</v>
      </c>
      <c r="H223" s="22">
        <v>55677</v>
      </c>
      <c r="I223" s="22">
        <v>0</v>
      </c>
      <c r="J223" s="22">
        <v>14515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v>0</v>
      </c>
      <c r="U223" s="22">
        <v>42506</v>
      </c>
      <c r="V223" s="22">
        <v>19208</v>
      </c>
      <c r="W223" s="22">
        <v>31932</v>
      </c>
      <c r="X223" s="22">
        <v>29719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0</v>
      </c>
      <c r="AE223" s="22">
        <v>35902</v>
      </c>
      <c r="AF223" s="22">
        <v>0</v>
      </c>
      <c r="AG223" s="22">
        <v>0</v>
      </c>
      <c r="AH223" s="22">
        <v>3080</v>
      </c>
      <c r="AI223" s="22">
        <v>0</v>
      </c>
      <c r="AJ223" s="22">
        <v>8841</v>
      </c>
      <c r="AK223" s="22">
        <v>0</v>
      </c>
      <c r="AL223" s="22">
        <v>0</v>
      </c>
      <c r="AM223" s="22">
        <v>799</v>
      </c>
      <c r="AN223" s="22">
        <v>0</v>
      </c>
      <c r="AO223" s="22">
        <v>0</v>
      </c>
      <c r="AP223" s="22">
        <v>0</v>
      </c>
      <c r="AQ223" s="22">
        <v>436416</v>
      </c>
      <c r="AR223" s="22">
        <v>17212</v>
      </c>
      <c r="AS223" s="22">
        <v>120240</v>
      </c>
      <c r="AT223" s="22">
        <v>0</v>
      </c>
      <c r="AU223" s="22">
        <v>0</v>
      </c>
      <c r="AV223" s="22">
        <v>34499</v>
      </c>
      <c r="AW223" s="22">
        <v>0</v>
      </c>
      <c r="AX223" s="22">
        <v>0</v>
      </c>
      <c r="AY223" s="22">
        <v>0</v>
      </c>
      <c r="AZ223" s="22">
        <v>0</v>
      </c>
      <c r="BA223" s="22">
        <v>0</v>
      </c>
      <c r="BB223" s="22">
        <v>131577</v>
      </c>
      <c r="BC223" s="22">
        <v>0</v>
      </c>
      <c r="BD223" s="22">
        <v>0</v>
      </c>
      <c r="BE223" s="22">
        <v>0</v>
      </c>
      <c r="BF223" s="22">
        <v>0</v>
      </c>
      <c r="BG223" s="22">
        <v>152646</v>
      </c>
      <c r="BH223" s="22">
        <v>32998</v>
      </c>
      <c r="BI223" s="22">
        <v>20914</v>
      </c>
      <c r="BJ223" s="22">
        <v>0</v>
      </c>
      <c r="BK223" s="22">
        <v>0</v>
      </c>
      <c r="BL223" s="22">
        <v>0</v>
      </c>
      <c r="BM223" s="22">
        <v>0</v>
      </c>
      <c r="BN223" s="22">
        <v>0</v>
      </c>
      <c r="BO223" s="22">
        <v>0</v>
      </c>
      <c r="BP223" s="22">
        <v>0</v>
      </c>
      <c r="BQ223" s="22">
        <v>0</v>
      </c>
      <c r="BR223" s="22">
        <v>0</v>
      </c>
      <c r="BS223" s="22">
        <v>0</v>
      </c>
      <c r="BT223" s="22">
        <v>0</v>
      </c>
      <c r="BU223" s="22">
        <v>0</v>
      </c>
      <c r="BV223" s="22">
        <v>51307</v>
      </c>
      <c r="BW223" s="22">
        <v>0</v>
      </c>
      <c r="BX223" s="22">
        <v>0</v>
      </c>
      <c r="BY223" s="22">
        <v>0</v>
      </c>
      <c r="BZ223" s="22">
        <v>0</v>
      </c>
      <c r="CA223" s="22">
        <v>0</v>
      </c>
      <c r="CB223" s="22">
        <v>0</v>
      </c>
      <c r="CC223" s="22">
        <v>561393</v>
      </c>
      <c r="CD223" s="22">
        <v>-124977</v>
      </c>
    </row>
    <row r="224" spans="1:82" x14ac:dyDescent="0.35">
      <c r="A224" s="22" t="s">
        <v>114</v>
      </c>
      <c r="B224" s="22" t="s">
        <v>507</v>
      </c>
      <c r="C224" s="22" t="s">
        <v>560</v>
      </c>
      <c r="D224" s="22" t="s">
        <v>561</v>
      </c>
      <c r="E224" s="22">
        <v>876236</v>
      </c>
      <c r="F224" s="22">
        <v>0</v>
      </c>
      <c r="G224" s="22">
        <v>16606</v>
      </c>
      <c r="H224" s="22">
        <v>0</v>
      </c>
      <c r="I224" s="22">
        <v>0</v>
      </c>
      <c r="J224" s="22">
        <v>8596</v>
      </c>
      <c r="K224" s="22">
        <v>0</v>
      </c>
      <c r="L224" s="22">
        <v>0</v>
      </c>
      <c r="M224" s="22">
        <v>110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v>0</v>
      </c>
      <c r="U224" s="22">
        <v>202792</v>
      </c>
      <c r="V224" s="22">
        <v>47610</v>
      </c>
      <c r="W224" s="22">
        <v>52249</v>
      </c>
      <c r="X224" s="22">
        <v>0</v>
      </c>
      <c r="Y224" s="22">
        <v>81870</v>
      </c>
      <c r="Z224" s="22">
        <v>0</v>
      </c>
      <c r="AA224" s="22">
        <v>3815</v>
      </c>
      <c r="AB224" s="22">
        <v>0</v>
      </c>
      <c r="AC224" s="22">
        <v>2465</v>
      </c>
      <c r="AD224" s="22">
        <v>0</v>
      </c>
      <c r="AE224" s="22">
        <v>0</v>
      </c>
      <c r="AF224" s="22">
        <v>0</v>
      </c>
      <c r="AG224" s="22">
        <v>0</v>
      </c>
      <c r="AH224" s="22">
        <v>0</v>
      </c>
      <c r="AI224" s="22">
        <v>0</v>
      </c>
      <c r="AJ224" s="22">
        <v>30</v>
      </c>
      <c r="AK224" s="22">
        <v>43091</v>
      </c>
      <c r="AL224" s="22">
        <v>0</v>
      </c>
      <c r="AM224" s="22">
        <v>0</v>
      </c>
      <c r="AN224" s="22">
        <v>0</v>
      </c>
      <c r="AO224" s="22">
        <v>0</v>
      </c>
      <c r="AP224" s="22">
        <v>0</v>
      </c>
      <c r="AQ224" s="22">
        <v>1335470</v>
      </c>
      <c r="AR224" s="22">
        <v>0</v>
      </c>
      <c r="AS224" s="22">
        <v>291269</v>
      </c>
      <c r="AT224" s="22">
        <v>26216</v>
      </c>
      <c r="AU224" s="22">
        <v>0</v>
      </c>
      <c r="AV224" s="22">
        <v>74057</v>
      </c>
      <c r="AW224" s="22">
        <v>30</v>
      </c>
      <c r="AX224" s="22">
        <v>0</v>
      </c>
      <c r="AY224" s="22">
        <v>0</v>
      </c>
      <c r="AZ224" s="22">
        <v>0</v>
      </c>
      <c r="BA224" s="22">
        <v>0</v>
      </c>
      <c r="BB224" s="22">
        <v>270850</v>
      </c>
      <c r="BC224" s="22">
        <v>0</v>
      </c>
      <c r="BD224" s="22">
        <v>0</v>
      </c>
      <c r="BE224" s="22">
        <v>0</v>
      </c>
      <c r="BF224" s="22">
        <v>0</v>
      </c>
      <c r="BG224" s="22">
        <v>131848</v>
      </c>
      <c r="BH224" s="22">
        <v>47815</v>
      </c>
      <c r="BI224" s="22">
        <v>51503</v>
      </c>
      <c r="BJ224" s="22">
        <v>0</v>
      </c>
      <c r="BK224" s="22">
        <v>69250</v>
      </c>
      <c r="BL224" s="22">
        <v>0</v>
      </c>
      <c r="BM224" s="22">
        <v>3565</v>
      </c>
      <c r="BN224" s="22">
        <v>0</v>
      </c>
      <c r="BO224" s="22">
        <v>6861</v>
      </c>
      <c r="BP224" s="22">
        <v>0</v>
      </c>
      <c r="BQ224" s="22">
        <v>0</v>
      </c>
      <c r="BR224" s="22">
        <v>0</v>
      </c>
      <c r="BS224" s="22">
        <v>0</v>
      </c>
      <c r="BT224" s="22">
        <v>0</v>
      </c>
      <c r="BU224" s="22">
        <v>0</v>
      </c>
      <c r="BV224" s="22">
        <v>13119</v>
      </c>
      <c r="BW224" s="22">
        <v>36092</v>
      </c>
      <c r="BX224" s="22">
        <v>0</v>
      </c>
      <c r="BY224" s="22">
        <v>0</v>
      </c>
      <c r="BZ224" s="22">
        <v>0</v>
      </c>
      <c r="CA224" s="22">
        <v>0</v>
      </c>
      <c r="CB224" s="22">
        <v>0</v>
      </c>
      <c r="CC224" s="22">
        <v>1022475</v>
      </c>
      <c r="CD224" s="22">
        <v>312995</v>
      </c>
    </row>
    <row r="225" spans="1:82" x14ac:dyDescent="0.35">
      <c r="A225" s="22" t="s">
        <v>114</v>
      </c>
      <c r="B225" s="22" t="s">
        <v>507</v>
      </c>
      <c r="C225" s="22" t="s">
        <v>562</v>
      </c>
      <c r="D225" s="22" t="s">
        <v>563</v>
      </c>
      <c r="E225" s="22">
        <v>178823</v>
      </c>
      <c r="F225" s="22">
        <v>0</v>
      </c>
      <c r="G225" s="22">
        <v>200</v>
      </c>
      <c r="H225" s="22">
        <v>0</v>
      </c>
      <c r="I225" s="22">
        <v>0</v>
      </c>
      <c r="J225" s="22">
        <v>3600</v>
      </c>
      <c r="K225" s="22">
        <v>0</v>
      </c>
      <c r="L225" s="22">
        <v>0</v>
      </c>
      <c r="M225" s="22">
        <v>284</v>
      </c>
      <c r="N225" s="22">
        <v>0</v>
      </c>
      <c r="O225" s="22">
        <v>0</v>
      </c>
      <c r="P225" s="22">
        <v>90573</v>
      </c>
      <c r="Q225" s="22">
        <v>0</v>
      </c>
      <c r="R225" s="22">
        <v>0</v>
      </c>
      <c r="S225" s="22">
        <v>0</v>
      </c>
      <c r="T225" s="22">
        <v>0</v>
      </c>
      <c r="U225" s="22">
        <v>0</v>
      </c>
      <c r="V225" s="22">
        <v>22222</v>
      </c>
      <c r="W225" s="22">
        <v>10848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5459</v>
      </c>
      <c r="AF225" s="22">
        <v>0</v>
      </c>
      <c r="AG225" s="22">
        <v>0</v>
      </c>
      <c r="AH225" s="22">
        <v>0</v>
      </c>
      <c r="AI225" s="22">
        <v>0</v>
      </c>
      <c r="AJ225" s="22">
        <v>1940</v>
      </c>
      <c r="AK225" s="22">
        <v>0</v>
      </c>
      <c r="AL225" s="22">
        <v>0</v>
      </c>
      <c r="AM225" s="22">
        <v>0</v>
      </c>
      <c r="AN225" s="22">
        <v>0</v>
      </c>
      <c r="AO225" s="22">
        <v>0</v>
      </c>
      <c r="AP225" s="22">
        <v>0</v>
      </c>
      <c r="AQ225" s="22">
        <v>313949</v>
      </c>
      <c r="AR225" s="22">
        <v>7311</v>
      </c>
      <c r="AS225" s="22">
        <v>76700</v>
      </c>
      <c r="AT225" s="22">
        <v>0</v>
      </c>
      <c r="AU225" s="22">
        <v>0</v>
      </c>
      <c r="AV225" s="22">
        <v>15396</v>
      </c>
      <c r="AW225" s="22">
        <v>0</v>
      </c>
      <c r="AX225" s="22">
        <v>0</v>
      </c>
      <c r="AY225" s="22">
        <v>194</v>
      </c>
      <c r="AZ225" s="22">
        <v>0</v>
      </c>
      <c r="BA225" s="22">
        <v>0</v>
      </c>
      <c r="BB225" s="22">
        <v>173966</v>
      </c>
      <c r="BC225" s="22">
        <v>0</v>
      </c>
      <c r="BD225" s="22">
        <v>0</v>
      </c>
      <c r="BE225" s="22">
        <v>0</v>
      </c>
      <c r="BF225" s="22">
        <v>0</v>
      </c>
      <c r="BG225" s="22">
        <v>0</v>
      </c>
      <c r="BH225" s="22">
        <v>57060</v>
      </c>
      <c r="BI225" s="22">
        <v>15542</v>
      </c>
      <c r="BJ225" s="22">
        <v>0</v>
      </c>
      <c r="BK225" s="22">
        <v>1712</v>
      </c>
      <c r="BL225" s="22">
        <v>0</v>
      </c>
      <c r="BM225" s="22">
        <v>0</v>
      </c>
      <c r="BN225" s="22">
        <v>0</v>
      </c>
      <c r="BO225" s="22">
        <v>0</v>
      </c>
      <c r="BP225" s="22">
        <v>0</v>
      </c>
      <c r="BQ225" s="22">
        <v>2525</v>
      </c>
      <c r="BR225" s="22">
        <v>0</v>
      </c>
      <c r="BS225" s="22">
        <v>0</v>
      </c>
      <c r="BT225" s="22">
        <v>0</v>
      </c>
      <c r="BU225" s="22">
        <v>0</v>
      </c>
      <c r="BV225" s="22">
        <v>15268</v>
      </c>
      <c r="BW225" s="22">
        <v>7945</v>
      </c>
      <c r="BX225" s="22">
        <v>0</v>
      </c>
      <c r="BY225" s="22">
        <v>0</v>
      </c>
      <c r="BZ225" s="22">
        <v>0</v>
      </c>
      <c r="CA225" s="22">
        <v>0</v>
      </c>
      <c r="CB225" s="22">
        <v>0</v>
      </c>
      <c r="CC225" s="22">
        <v>373619</v>
      </c>
      <c r="CD225" s="22">
        <v>-59670</v>
      </c>
    </row>
    <row r="226" spans="1:82" x14ac:dyDescent="0.35">
      <c r="A226" s="22" t="s">
        <v>114</v>
      </c>
      <c r="B226" s="22" t="s">
        <v>507</v>
      </c>
      <c r="C226" s="22" t="s">
        <v>564</v>
      </c>
      <c r="D226" s="22" t="s">
        <v>565</v>
      </c>
      <c r="E226" s="22">
        <v>845158</v>
      </c>
      <c r="F226" s="22">
        <v>0</v>
      </c>
      <c r="G226" s="22">
        <v>53963</v>
      </c>
      <c r="H226" s="22">
        <v>0</v>
      </c>
      <c r="I226" s="22">
        <v>0</v>
      </c>
      <c r="J226" s="22">
        <v>0</v>
      </c>
      <c r="K226" s="22">
        <v>18790</v>
      </c>
      <c r="L226" s="22">
        <v>0</v>
      </c>
      <c r="M226" s="22">
        <v>2222</v>
      </c>
      <c r="N226" s="22">
        <v>0</v>
      </c>
      <c r="O226" s="22">
        <v>0</v>
      </c>
      <c r="P226" s="22">
        <v>191058</v>
      </c>
      <c r="Q226" s="22">
        <v>0</v>
      </c>
      <c r="R226" s="22">
        <v>0</v>
      </c>
      <c r="S226" s="22">
        <v>36595</v>
      </c>
      <c r="T226" s="22">
        <v>0</v>
      </c>
      <c r="U226" s="22">
        <v>234662</v>
      </c>
      <c r="V226" s="22">
        <v>101457</v>
      </c>
      <c r="W226" s="22">
        <v>75985</v>
      </c>
      <c r="X226" s="22">
        <v>26453</v>
      </c>
      <c r="Y226" s="22">
        <v>91362</v>
      </c>
      <c r="Z226" s="22">
        <v>0</v>
      </c>
      <c r="AA226" s="22">
        <v>2400</v>
      </c>
      <c r="AB226" s="22">
        <v>0</v>
      </c>
      <c r="AC226" s="22">
        <v>3498</v>
      </c>
      <c r="AD226" s="22">
        <v>150</v>
      </c>
      <c r="AE226" s="22">
        <v>45000</v>
      </c>
      <c r="AF226" s="22">
        <v>39389</v>
      </c>
      <c r="AG226" s="22">
        <v>29817</v>
      </c>
      <c r="AH226" s="22">
        <v>0</v>
      </c>
      <c r="AI226" s="22">
        <v>67394</v>
      </c>
      <c r="AJ226" s="22">
        <v>100</v>
      </c>
      <c r="AK226" s="22">
        <v>33180</v>
      </c>
      <c r="AL226" s="22">
        <v>0</v>
      </c>
      <c r="AM226" s="22">
        <v>0</v>
      </c>
      <c r="AN226" s="22">
        <v>0</v>
      </c>
      <c r="AO226" s="22">
        <v>0</v>
      </c>
      <c r="AP226" s="22">
        <v>351214</v>
      </c>
      <c r="AQ226" s="22">
        <v>2249847</v>
      </c>
      <c r="AR226" s="22">
        <v>45450</v>
      </c>
      <c r="AS226" s="22">
        <v>463092</v>
      </c>
      <c r="AT226" s="22">
        <v>0</v>
      </c>
      <c r="AU226" s="22">
        <v>12107</v>
      </c>
      <c r="AV226" s="22">
        <v>15320</v>
      </c>
      <c r="AW226" s="22">
        <v>4574</v>
      </c>
      <c r="AX226" s="22">
        <v>0</v>
      </c>
      <c r="AY226" s="22">
        <v>17220</v>
      </c>
      <c r="AZ226" s="22">
        <v>0</v>
      </c>
      <c r="BA226" s="22">
        <v>203915</v>
      </c>
      <c r="BB226" s="22">
        <v>335681</v>
      </c>
      <c r="BC226" s="22">
        <v>0</v>
      </c>
      <c r="BD226" s="22">
        <v>0</v>
      </c>
      <c r="BE226" s="22">
        <v>42099</v>
      </c>
      <c r="BF226" s="22">
        <v>0</v>
      </c>
      <c r="BG226" s="22">
        <v>196145</v>
      </c>
      <c r="BH226" s="22">
        <v>101744</v>
      </c>
      <c r="BI226" s="22">
        <v>86796</v>
      </c>
      <c r="BJ226" s="22">
        <v>45947</v>
      </c>
      <c r="BK226" s="22">
        <v>101767</v>
      </c>
      <c r="BL226" s="22">
        <v>0</v>
      </c>
      <c r="BM226" s="22">
        <v>4580</v>
      </c>
      <c r="BN226" s="22">
        <v>0</v>
      </c>
      <c r="BO226" s="22">
        <v>2076</v>
      </c>
      <c r="BP226" s="22">
        <v>16564</v>
      </c>
      <c r="BQ226" s="22">
        <v>13092</v>
      </c>
      <c r="BR226" s="22">
        <v>39389</v>
      </c>
      <c r="BS226" s="22">
        <v>1135</v>
      </c>
      <c r="BT226" s="22">
        <v>0</v>
      </c>
      <c r="BU226" s="22">
        <v>67394</v>
      </c>
      <c r="BV226" s="22">
        <v>149438</v>
      </c>
      <c r="BW226" s="22">
        <v>66199</v>
      </c>
      <c r="BX226" s="22">
        <v>0</v>
      </c>
      <c r="BY226" s="22">
        <v>0</v>
      </c>
      <c r="BZ226" s="22">
        <v>0</v>
      </c>
      <c r="CA226" s="22">
        <v>0</v>
      </c>
      <c r="CB226" s="22">
        <v>2030</v>
      </c>
      <c r="CC226" s="22">
        <v>2033754</v>
      </c>
      <c r="CD226" s="22">
        <v>216093</v>
      </c>
    </row>
    <row r="227" spans="1:82" x14ac:dyDescent="0.35">
      <c r="A227" s="22" t="s">
        <v>114</v>
      </c>
      <c r="B227" s="22" t="s">
        <v>507</v>
      </c>
      <c r="C227" s="22" t="s">
        <v>566</v>
      </c>
      <c r="D227" s="22" t="s">
        <v>567</v>
      </c>
      <c r="E227" s="22">
        <v>288659</v>
      </c>
      <c r="F227" s="22">
        <v>0</v>
      </c>
      <c r="G227" s="22">
        <v>33628</v>
      </c>
      <c r="H227" s="22">
        <v>0</v>
      </c>
      <c r="I227" s="22">
        <v>0</v>
      </c>
      <c r="J227" s="22">
        <v>27768</v>
      </c>
      <c r="K227" s="22">
        <v>5551</v>
      </c>
      <c r="L227" s="22">
        <v>0</v>
      </c>
      <c r="M227" s="22">
        <v>823</v>
      </c>
      <c r="N227" s="22">
        <v>0</v>
      </c>
      <c r="O227" s="22">
        <v>0</v>
      </c>
      <c r="P227" s="22">
        <v>225931</v>
      </c>
      <c r="Q227" s="22">
        <v>0</v>
      </c>
      <c r="R227" s="22">
        <v>0</v>
      </c>
      <c r="S227" s="22">
        <v>0</v>
      </c>
      <c r="T227" s="22">
        <v>0</v>
      </c>
      <c r="U227" s="22">
        <v>213534</v>
      </c>
      <c r="V227" s="22">
        <v>18430</v>
      </c>
      <c r="W227" s="22">
        <v>42251</v>
      </c>
      <c r="X227" s="22">
        <v>0</v>
      </c>
      <c r="Y227" s="22">
        <v>8265</v>
      </c>
      <c r="Z227" s="22">
        <v>0</v>
      </c>
      <c r="AA227" s="22">
        <v>3257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v>0</v>
      </c>
      <c r="AJ227" s="22">
        <v>0</v>
      </c>
      <c r="AK227" s="22">
        <v>7500</v>
      </c>
      <c r="AL227" s="22">
        <v>0</v>
      </c>
      <c r="AM227" s="22">
        <v>0</v>
      </c>
      <c r="AN227" s="22">
        <v>0</v>
      </c>
      <c r="AO227" s="22">
        <v>0</v>
      </c>
      <c r="AP227" s="22">
        <v>0</v>
      </c>
      <c r="AQ227" s="22">
        <v>875597</v>
      </c>
      <c r="AR227" s="22">
        <v>12885</v>
      </c>
      <c r="AS227" s="22">
        <v>175454</v>
      </c>
      <c r="AT227" s="22">
        <v>0</v>
      </c>
      <c r="AU227" s="22">
        <v>0</v>
      </c>
      <c r="AV227" s="22">
        <v>25000</v>
      </c>
      <c r="AW227" s="22">
        <v>5000</v>
      </c>
      <c r="AX227" s="22">
        <v>0</v>
      </c>
      <c r="AY227" s="22">
        <v>600</v>
      </c>
      <c r="AZ227" s="22">
        <v>0</v>
      </c>
      <c r="BA227" s="22">
        <v>0</v>
      </c>
      <c r="BB227" s="22">
        <v>121155</v>
      </c>
      <c r="BC227" s="22">
        <v>0</v>
      </c>
      <c r="BD227" s="22">
        <v>0</v>
      </c>
      <c r="BE227" s="22">
        <v>0</v>
      </c>
      <c r="BF227" s="22">
        <v>0</v>
      </c>
      <c r="BG227" s="22">
        <v>95692</v>
      </c>
      <c r="BH227" s="22">
        <v>18036</v>
      </c>
      <c r="BI227" s="22">
        <v>34533</v>
      </c>
      <c r="BJ227" s="22">
        <v>0</v>
      </c>
      <c r="BK227" s="22">
        <v>9242</v>
      </c>
      <c r="BL227" s="22">
        <v>0</v>
      </c>
      <c r="BM227" s="22">
        <v>1882</v>
      </c>
      <c r="BN227" s="22">
        <v>0</v>
      </c>
      <c r="BO227" s="22">
        <v>0</v>
      </c>
      <c r="BP227" s="22">
        <v>0</v>
      </c>
      <c r="BQ227" s="22">
        <v>0</v>
      </c>
      <c r="BR227" s="22">
        <v>0</v>
      </c>
      <c r="BS227" s="22">
        <v>0</v>
      </c>
      <c r="BT227" s="22">
        <v>0</v>
      </c>
      <c r="BU227" s="22">
        <v>0</v>
      </c>
      <c r="BV227" s="22">
        <v>11294</v>
      </c>
      <c r="BW227" s="22">
        <v>22670</v>
      </c>
      <c r="BX227" s="22">
        <v>0</v>
      </c>
      <c r="BY227" s="22">
        <v>0</v>
      </c>
      <c r="BZ227" s="22">
        <v>0</v>
      </c>
      <c r="CA227" s="22">
        <v>0</v>
      </c>
      <c r="CB227" s="22">
        <v>0</v>
      </c>
      <c r="CC227" s="22">
        <v>533443</v>
      </c>
      <c r="CD227" s="22">
        <v>342154</v>
      </c>
    </row>
    <row r="228" spans="1:82" x14ac:dyDescent="0.35">
      <c r="A228" s="22" t="s">
        <v>114</v>
      </c>
      <c r="B228" s="22" t="s">
        <v>507</v>
      </c>
      <c r="C228" s="22" t="s">
        <v>568</v>
      </c>
      <c r="D228" s="22" t="s">
        <v>569</v>
      </c>
      <c r="E228" s="22">
        <v>317642</v>
      </c>
      <c r="F228" s="22">
        <v>0</v>
      </c>
      <c r="G228" s="22">
        <v>347943</v>
      </c>
      <c r="H228" s="22"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>
        <v>104270</v>
      </c>
      <c r="Q228" s="22">
        <v>0</v>
      </c>
      <c r="R228" s="22">
        <v>0</v>
      </c>
      <c r="S228" s="22">
        <v>0</v>
      </c>
      <c r="T228" s="22">
        <v>0</v>
      </c>
      <c r="U228" s="22">
        <v>163180</v>
      </c>
      <c r="V228" s="22">
        <v>39440</v>
      </c>
      <c r="W228" s="22">
        <v>55882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v>0</v>
      </c>
      <c r="AJ228" s="22">
        <v>49818</v>
      </c>
      <c r="AK228" s="22">
        <v>0</v>
      </c>
      <c r="AL228" s="22">
        <v>0</v>
      </c>
      <c r="AM228" s="22">
        <v>0</v>
      </c>
      <c r="AN228" s="22">
        <v>0</v>
      </c>
      <c r="AO228" s="22">
        <v>0</v>
      </c>
      <c r="AP228" s="22">
        <v>142635</v>
      </c>
      <c r="AQ228" s="22">
        <v>1220810</v>
      </c>
      <c r="AR228" s="22">
        <v>24885</v>
      </c>
      <c r="AS228" s="22">
        <v>135900</v>
      </c>
      <c r="AT228" s="22">
        <v>0</v>
      </c>
      <c r="AU228" s="22">
        <v>0</v>
      </c>
      <c r="AV228" s="22">
        <v>16739</v>
      </c>
      <c r="AW228" s="22">
        <v>0</v>
      </c>
      <c r="AX228" s="22">
        <v>0</v>
      </c>
      <c r="AY228" s="22">
        <v>3135</v>
      </c>
      <c r="AZ228" s="22">
        <v>0</v>
      </c>
      <c r="BA228" s="22">
        <v>0</v>
      </c>
      <c r="BB228" s="22">
        <v>337564</v>
      </c>
      <c r="BC228" s="22">
        <v>5029</v>
      </c>
      <c r="BD228" s="22">
        <v>0</v>
      </c>
      <c r="BE228" s="22">
        <v>7705</v>
      </c>
      <c r="BF228" s="22">
        <v>0</v>
      </c>
      <c r="BG228" s="22">
        <v>185019</v>
      </c>
      <c r="BH228" s="22">
        <v>57678</v>
      </c>
      <c r="BI228" s="22">
        <v>54822</v>
      </c>
      <c r="BJ228" s="22">
        <v>0</v>
      </c>
      <c r="BK228" s="22">
        <v>4402</v>
      </c>
      <c r="BL228" s="22">
        <v>0</v>
      </c>
      <c r="BM228" s="22">
        <v>0</v>
      </c>
      <c r="BN228" s="22">
        <v>1385</v>
      </c>
      <c r="BO228" s="22">
        <v>7577</v>
      </c>
      <c r="BP228" s="22">
        <v>0</v>
      </c>
      <c r="BQ228" s="22">
        <v>0</v>
      </c>
      <c r="BR228" s="22">
        <v>0</v>
      </c>
      <c r="BS228" s="22">
        <v>0</v>
      </c>
      <c r="BT228" s="22">
        <v>0</v>
      </c>
      <c r="BU228" s="22">
        <v>0</v>
      </c>
      <c r="BV228" s="22">
        <v>103148</v>
      </c>
      <c r="BW228" s="22">
        <v>3119</v>
      </c>
      <c r="BX228" s="22">
        <v>0</v>
      </c>
      <c r="BY228" s="22">
        <v>0</v>
      </c>
      <c r="BZ228" s="22">
        <v>0</v>
      </c>
      <c r="CA228" s="22">
        <v>0</v>
      </c>
      <c r="CB228" s="22">
        <v>147635</v>
      </c>
      <c r="CC228" s="22">
        <v>1095742</v>
      </c>
      <c r="CD228" s="22">
        <v>125068</v>
      </c>
    </row>
    <row r="229" spans="1:82" x14ac:dyDescent="0.35">
      <c r="A229" s="22" t="s">
        <v>114</v>
      </c>
      <c r="B229" s="22" t="s">
        <v>507</v>
      </c>
      <c r="C229" s="22" t="s">
        <v>570</v>
      </c>
      <c r="D229" s="22" t="s">
        <v>571</v>
      </c>
      <c r="E229" s="22">
        <v>804394</v>
      </c>
      <c r="F229" s="22">
        <v>0</v>
      </c>
      <c r="G229" s="22">
        <v>183663</v>
      </c>
      <c r="H229" s="22">
        <v>0</v>
      </c>
      <c r="I229" s="22">
        <v>0</v>
      </c>
      <c r="J229" s="22">
        <v>112996</v>
      </c>
      <c r="K229" s="22">
        <v>0</v>
      </c>
      <c r="L229" s="22">
        <v>0</v>
      </c>
      <c r="M229" s="22">
        <v>36982</v>
      </c>
      <c r="N229" s="22">
        <v>0</v>
      </c>
      <c r="O229" s="22">
        <v>23506</v>
      </c>
      <c r="P229" s="22">
        <v>506100</v>
      </c>
      <c r="Q229" s="22">
        <v>0</v>
      </c>
      <c r="R229" s="22">
        <v>0</v>
      </c>
      <c r="S229" s="22">
        <v>0</v>
      </c>
      <c r="T229" s="22">
        <v>0</v>
      </c>
      <c r="U229" s="22">
        <v>358406</v>
      </c>
      <c r="V229" s="22">
        <v>90107</v>
      </c>
      <c r="W229" s="22">
        <v>168200</v>
      </c>
      <c r="X229" s="22">
        <v>0</v>
      </c>
      <c r="Y229" s="22">
        <v>0</v>
      </c>
      <c r="Z229" s="22">
        <v>0</v>
      </c>
      <c r="AA229" s="22">
        <v>6700</v>
      </c>
      <c r="AB229" s="22">
        <v>0</v>
      </c>
      <c r="AC229" s="22">
        <v>62648</v>
      </c>
      <c r="AD229" s="22">
        <v>0</v>
      </c>
      <c r="AE229" s="22">
        <v>0</v>
      </c>
      <c r="AF229" s="22">
        <v>0</v>
      </c>
      <c r="AG229" s="22">
        <v>0</v>
      </c>
      <c r="AH229" s="22">
        <v>0</v>
      </c>
      <c r="AI229" s="22">
        <v>69000</v>
      </c>
      <c r="AJ229" s="22">
        <v>137068</v>
      </c>
      <c r="AK229" s="22">
        <v>0</v>
      </c>
      <c r="AL229" s="22">
        <v>0</v>
      </c>
      <c r="AM229" s="22">
        <v>0</v>
      </c>
      <c r="AN229" s="22">
        <v>0</v>
      </c>
      <c r="AO229" s="22">
        <v>0</v>
      </c>
      <c r="AP229" s="22">
        <v>0</v>
      </c>
      <c r="AQ229" s="22">
        <v>2559770</v>
      </c>
      <c r="AR229" s="22">
        <v>48606</v>
      </c>
      <c r="AS229" s="22">
        <v>307478</v>
      </c>
      <c r="AT229" s="22">
        <v>0</v>
      </c>
      <c r="AU229" s="22">
        <v>0</v>
      </c>
      <c r="AV229" s="22">
        <v>185554</v>
      </c>
      <c r="AW229" s="22">
        <v>0</v>
      </c>
      <c r="AX229" s="22">
        <v>0</v>
      </c>
      <c r="AY229" s="22">
        <v>33125</v>
      </c>
      <c r="AZ229" s="22">
        <v>0</v>
      </c>
      <c r="BA229" s="22">
        <v>23726</v>
      </c>
      <c r="BB229" s="22">
        <v>438386</v>
      </c>
      <c r="BC229" s="22">
        <v>0</v>
      </c>
      <c r="BD229" s="22">
        <v>0</v>
      </c>
      <c r="BE229" s="22">
        <v>22383</v>
      </c>
      <c r="BF229" s="22">
        <v>0</v>
      </c>
      <c r="BG229" s="22">
        <v>341373</v>
      </c>
      <c r="BH229" s="22">
        <v>218902</v>
      </c>
      <c r="BI229" s="22">
        <v>169848</v>
      </c>
      <c r="BJ229" s="22">
        <v>0</v>
      </c>
      <c r="BK229" s="22">
        <v>0</v>
      </c>
      <c r="BL229" s="22">
        <v>0</v>
      </c>
      <c r="BM229" s="22">
        <v>2265</v>
      </c>
      <c r="BN229" s="22">
        <v>0</v>
      </c>
      <c r="BO229" s="22">
        <v>62659</v>
      </c>
      <c r="BP229" s="22">
        <v>0</v>
      </c>
      <c r="BQ229" s="22">
        <v>0</v>
      </c>
      <c r="BR229" s="22">
        <v>0</v>
      </c>
      <c r="BS229" s="22">
        <v>0</v>
      </c>
      <c r="BT229" s="22">
        <v>0</v>
      </c>
      <c r="BU229" s="22">
        <v>60950</v>
      </c>
      <c r="BV229" s="22">
        <v>355555</v>
      </c>
      <c r="BW229" s="22">
        <v>14322</v>
      </c>
      <c r="BX229" s="22">
        <v>0</v>
      </c>
      <c r="BY229" s="22">
        <v>0</v>
      </c>
      <c r="BZ229" s="22">
        <v>0</v>
      </c>
      <c r="CA229" s="22">
        <v>0</v>
      </c>
      <c r="CB229" s="22">
        <v>0</v>
      </c>
      <c r="CC229" s="22">
        <v>2285132</v>
      </c>
      <c r="CD229" s="22">
        <v>274638</v>
      </c>
    </row>
    <row r="230" spans="1:82" x14ac:dyDescent="0.35">
      <c r="A230" s="22" t="s">
        <v>114</v>
      </c>
      <c r="B230" s="22" t="s">
        <v>507</v>
      </c>
      <c r="C230" s="22" t="s">
        <v>572</v>
      </c>
      <c r="D230" s="22" t="s">
        <v>573</v>
      </c>
      <c r="E230" s="22">
        <v>320937</v>
      </c>
      <c r="F230" s="22">
        <v>0</v>
      </c>
      <c r="G230" s="22">
        <v>0</v>
      </c>
      <c r="H230" s="22">
        <v>0</v>
      </c>
      <c r="I230" s="22">
        <v>0</v>
      </c>
      <c r="J230" s="22">
        <v>2060</v>
      </c>
      <c r="K230" s="22">
        <v>0</v>
      </c>
      <c r="L230" s="22">
        <v>0</v>
      </c>
      <c r="M230" s="22">
        <v>40</v>
      </c>
      <c r="N230" s="22">
        <v>0</v>
      </c>
      <c r="O230" s="22">
        <v>0</v>
      </c>
      <c r="P230" s="22">
        <v>196013</v>
      </c>
      <c r="Q230" s="22">
        <v>0</v>
      </c>
      <c r="R230" s="22">
        <v>0</v>
      </c>
      <c r="S230" s="22">
        <v>0</v>
      </c>
      <c r="T230" s="22">
        <v>0</v>
      </c>
      <c r="U230" s="22">
        <v>106895</v>
      </c>
      <c r="V230" s="22">
        <v>155037</v>
      </c>
      <c r="W230" s="22">
        <v>35868</v>
      </c>
      <c r="X230" s="22">
        <v>0</v>
      </c>
      <c r="Y230" s="22">
        <v>6141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v>0</v>
      </c>
      <c r="AJ230" s="22">
        <v>0</v>
      </c>
      <c r="AK230" s="22">
        <v>60</v>
      </c>
      <c r="AL230" s="22">
        <v>0</v>
      </c>
      <c r="AM230" s="22">
        <v>0</v>
      </c>
      <c r="AN230" s="22">
        <v>0</v>
      </c>
      <c r="AO230" s="22">
        <v>0</v>
      </c>
      <c r="AP230" s="22">
        <v>0</v>
      </c>
      <c r="AQ230" s="22">
        <v>823051</v>
      </c>
      <c r="AR230" s="22">
        <v>18315</v>
      </c>
      <c r="AS230" s="22">
        <v>197078</v>
      </c>
      <c r="AT230" s="22">
        <v>0</v>
      </c>
      <c r="AU230" s="22">
        <v>0</v>
      </c>
      <c r="AV230" s="22">
        <v>14879</v>
      </c>
      <c r="AW230" s="22">
        <v>0</v>
      </c>
      <c r="AX230" s="22">
        <v>1190</v>
      </c>
      <c r="AY230" s="22">
        <v>3792</v>
      </c>
      <c r="AZ230" s="22">
        <v>0</v>
      </c>
      <c r="BA230" s="22">
        <v>0</v>
      </c>
      <c r="BB230" s="22">
        <v>140575</v>
      </c>
      <c r="BC230" s="22">
        <v>0</v>
      </c>
      <c r="BD230" s="22">
        <v>0</v>
      </c>
      <c r="BE230" s="22">
        <v>0</v>
      </c>
      <c r="BF230" s="22">
        <v>0</v>
      </c>
      <c r="BG230" s="22">
        <v>136308</v>
      </c>
      <c r="BH230" s="22">
        <v>73245</v>
      </c>
      <c r="BI230" s="22">
        <v>42483</v>
      </c>
      <c r="BJ230" s="22">
        <v>0</v>
      </c>
      <c r="BK230" s="22">
        <v>6229</v>
      </c>
      <c r="BL230" s="22">
        <v>0</v>
      </c>
      <c r="BM230" s="22">
        <v>0</v>
      </c>
      <c r="BN230" s="22">
        <v>0</v>
      </c>
      <c r="BO230" s="22">
        <v>0</v>
      </c>
      <c r="BP230" s="22">
        <v>0</v>
      </c>
      <c r="BQ230" s="22">
        <v>0</v>
      </c>
      <c r="BR230" s="22">
        <v>0</v>
      </c>
      <c r="BS230" s="22">
        <v>0</v>
      </c>
      <c r="BT230" s="22">
        <v>0</v>
      </c>
      <c r="BU230" s="22">
        <v>0</v>
      </c>
      <c r="BV230" s="22">
        <v>0</v>
      </c>
      <c r="BW230" s="22">
        <v>19308</v>
      </c>
      <c r="BX230" s="22">
        <v>0</v>
      </c>
      <c r="BY230" s="22">
        <v>0</v>
      </c>
      <c r="BZ230" s="22">
        <v>0</v>
      </c>
      <c r="CA230" s="22">
        <v>0</v>
      </c>
      <c r="CB230" s="22">
        <v>0</v>
      </c>
      <c r="CC230" s="22">
        <v>653402</v>
      </c>
      <c r="CD230" s="22">
        <v>169649</v>
      </c>
    </row>
    <row r="231" spans="1:82" x14ac:dyDescent="0.35">
      <c r="A231" s="22" t="s">
        <v>114</v>
      </c>
      <c r="B231" s="22" t="s">
        <v>507</v>
      </c>
      <c r="C231" s="22" t="s">
        <v>574</v>
      </c>
      <c r="D231" s="22" t="s">
        <v>575</v>
      </c>
      <c r="E231" s="22">
        <v>114696</v>
      </c>
      <c r="F231" s="22">
        <v>0</v>
      </c>
      <c r="G231" s="22">
        <v>3887</v>
      </c>
      <c r="H231" s="22">
        <v>0</v>
      </c>
      <c r="I231" s="22">
        <v>0</v>
      </c>
      <c r="J231" s="22">
        <v>13349</v>
      </c>
      <c r="K231" s="22">
        <v>0</v>
      </c>
      <c r="L231" s="22">
        <v>0</v>
      </c>
      <c r="M231" s="22">
        <v>3</v>
      </c>
      <c r="N231" s="22">
        <v>0</v>
      </c>
      <c r="O231" s="22">
        <v>0</v>
      </c>
      <c r="P231" s="22">
        <v>83641</v>
      </c>
      <c r="Q231" s="22">
        <v>0</v>
      </c>
      <c r="R231" s="22">
        <v>0</v>
      </c>
      <c r="S231" s="22">
        <v>0</v>
      </c>
      <c r="T231" s="22">
        <v>0</v>
      </c>
      <c r="U231" s="22">
        <v>205392</v>
      </c>
      <c r="V231" s="22">
        <v>191300</v>
      </c>
      <c r="W231" s="22">
        <v>18191</v>
      </c>
      <c r="X231" s="22">
        <v>0</v>
      </c>
      <c r="Y231" s="22">
        <v>0</v>
      </c>
      <c r="Z231" s="22">
        <v>0</v>
      </c>
      <c r="AA231" s="22">
        <v>1000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v>0</v>
      </c>
      <c r="AI231" s="22">
        <v>0</v>
      </c>
      <c r="AJ231" s="22">
        <v>0</v>
      </c>
      <c r="AK231" s="22">
        <v>0</v>
      </c>
      <c r="AL231" s="22">
        <v>0</v>
      </c>
      <c r="AM231" s="22">
        <v>0</v>
      </c>
      <c r="AN231" s="22">
        <v>0</v>
      </c>
      <c r="AO231" s="22">
        <v>0</v>
      </c>
      <c r="AP231" s="22">
        <v>670849</v>
      </c>
      <c r="AQ231" s="22">
        <v>1302308</v>
      </c>
      <c r="AR231" s="22">
        <v>6062</v>
      </c>
      <c r="AS231" s="22">
        <v>65316</v>
      </c>
      <c r="AT231" s="22">
        <v>0</v>
      </c>
      <c r="AU231" s="22">
        <v>0</v>
      </c>
      <c r="AV231" s="22">
        <v>8413</v>
      </c>
      <c r="AW231" s="22">
        <v>0</v>
      </c>
      <c r="AX231" s="22">
        <v>0</v>
      </c>
      <c r="AY231" s="22">
        <v>119</v>
      </c>
      <c r="AZ231" s="22">
        <v>0</v>
      </c>
      <c r="BA231" s="22">
        <v>0</v>
      </c>
      <c r="BB231" s="22">
        <v>32960</v>
      </c>
      <c r="BC231" s="22">
        <v>0</v>
      </c>
      <c r="BD231" s="22">
        <v>0</v>
      </c>
      <c r="BE231" s="22">
        <v>0</v>
      </c>
      <c r="BF231" s="22">
        <v>0</v>
      </c>
      <c r="BG231" s="22">
        <v>93179</v>
      </c>
      <c r="BH231" s="22">
        <v>46409</v>
      </c>
      <c r="BI231" s="22">
        <v>11089</v>
      </c>
      <c r="BJ231" s="22">
        <v>0</v>
      </c>
      <c r="BK231" s="22">
        <v>1454</v>
      </c>
      <c r="BL231" s="22">
        <v>0</v>
      </c>
      <c r="BM231" s="22">
        <v>2158</v>
      </c>
      <c r="BN231" s="22">
        <v>0</v>
      </c>
      <c r="BO231" s="22">
        <v>0</v>
      </c>
      <c r="BP231" s="22">
        <v>0</v>
      </c>
      <c r="BQ231" s="22">
        <v>1152</v>
      </c>
      <c r="BR231" s="22">
        <v>0</v>
      </c>
      <c r="BS231" s="22">
        <v>0</v>
      </c>
      <c r="BT231" s="22">
        <v>0</v>
      </c>
      <c r="BU231" s="22">
        <v>0</v>
      </c>
      <c r="BV231" s="22">
        <v>6727</v>
      </c>
      <c r="BW231" s="22">
        <v>1807</v>
      </c>
      <c r="BX231" s="22">
        <v>0</v>
      </c>
      <c r="BY231" s="22">
        <v>0</v>
      </c>
      <c r="BZ231" s="22">
        <v>0</v>
      </c>
      <c r="CA231" s="22">
        <v>0</v>
      </c>
      <c r="CB231" s="22">
        <v>537395</v>
      </c>
      <c r="CC231" s="22">
        <v>814240</v>
      </c>
      <c r="CD231" s="22">
        <v>488068</v>
      </c>
    </row>
    <row r="232" spans="1:82" x14ac:dyDescent="0.35">
      <c r="A232" s="22" t="s">
        <v>114</v>
      </c>
      <c r="B232" s="22" t="s">
        <v>507</v>
      </c>
      <c r="C232" s="22" t="s">
        <v>576</v>
      </c>
      <c r="D232" s="22" t="s">
        <v>577</v>
      </c>
      <c r="E232" s="22">
        <v>553565</v>
      </c>
      <c r="F232" s="22">
        <v>0</v>
      </c>
      <c r="G232" s="22">
        <v>8302</v>
      </c>
      <c r="H232" s="22">
        <v>0</v>
      </c>
      <c r="I232" s="22">
        <v>0</v>
      </c>
      <c r="J232" s="22">
        <v>89950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>
        <v>434</v>
      </c>
      <c r="Q232" s="22">
        <v>0</v>
      </c>
      <c r="R232" s="22">
        <v>0</v>
      </c>
      <c r="S232" s="22">
        <v>0</v>
      </c>
      <c r="T232" s="22">
        <v>0</v>
      </c>
      <c r="U232" s="22">
        <v>113868</v>
      </c>
      <c r="V232" s="22">
        <v>163424</v>
      </c>
      <c r="W232" s="22">
        <v>60679</v>
      </c>
      <c r="X232" s="22">
        <v>0</v>
      </c>
      <c r="Y232" s="22">
        <v>0</v>
      </c>
      <c r="Z232" s="22">
        <v>0</v>
      </c>
      <c r="AA232" s="22">
        <v>4398</v>
      </c>
      <c r="AB232" s="22">
        <v>0</v>
      </c>
      <c r="AC232" s="22">
        <v>0</v>
      </c>
      <c r="AD232" s="22">
        <v>0</v>
      </c>
      <c r="AE232" s="22">
        <v>25568</v>
      </c>
      <c r="AF232" s="22">
        <v>0</v>
      </c>
      <c r="AG232" s="22">
        <v>0</v>
      </c>
      <c r="AH232" s="22">
        <v>0</v>
      </c>
      <c r="AI232" s="22">
        <v>0</v>
      </c>
      <c r="AJ232" s="22">
        <v>173709</v>
      </c>
      <c r="AK232" s="22">
        <v>0</v>
      </c>
      <c r="AL232" s="22">
        <v>0</v>
      </c>
      <c r="AM232" s="22">
        <v>0</v>
      </c>
      <c r="AN232" s="22">
        <v>0</v>
      </c>
      <c r="AO232" s="22">
        <v>0</v>
      </c>
      <c r="AP232" s="22">
        <v>0</v>
      </c>
      <c r="AQ232" s="22">
        <v>1193897</v>
      </c>
      <c r="AR232" s="22">
        <v>21953</v>
      </c>
      <c r="AS232" s="22">
        <v>283716</v>
      </c>
      <c r="AT232" s="22">
        <v>0</v>
      </c>
      <c r="AU232" s="22">
        <v>0</v>
      </c>
      <c r="AV232" s="22">
        <v>178799</v>
      </c>
      <c r="AW232" s="22">
        <v>12486</v>
      </c>
      <c r="AX232" s="22">
        <v>0</v>
      </c>
      <c r="AY232" s="22">
        <v>0</v>
      </c>
      <c r="AZ232" s="22">
        <v>0</v>
      </c>
      <c r="BA232" s="22">
        <v>0</v>
      </c>
      <c r="BB232" s="22">
        <v>199979</v>
      </c>
      <c r="BC232" s="22">
        <v>0</v>
      </c>
      <c r="BD232" s="22">
        <v>0</v>
      </c>
      <c r="BE232" s="22">
        <v>2574</v>
      </c>
      <c r="BF232" s="22">
        <v>0</v>
      </c>
      <c r="BG232" s="22">
        <v>127989</v>
      </c>
      <c r="BH232" s="22">
        <v>145492</v>
      </c>
      <c r="BI232" s="22">
        <v>79521</v>
      </c>
      <c r="BJ232" s="22">
        <v>0</v>
      </c>
      <c r="BK232" s="22">
        <v>3485</v>
      </c>
      <c r="BL232" s="22">
        <v>0</v>
      </c>
      <c r="BM232" s="22">
        <v>2320</v>
      </c>
      <c r="BN232" s="22">
        <v>0</v>
      </c>
      <c r="BO232" s="22">
        <v>0</v>
      </c>
      <c r="BP232" s="22">
        <v>0</v>
      </c>
      <c r="BQ232" s="22">
        <v>22580</v>
      </c>
      <c r="BR232" s="22">
        <v>0</v>
      </c>
      <c r="BS232" s="22">
        <v>0</v>
      </c>
      <c r="BT232" s="22">
        <v>0</v>
      </c>
      <c r="BU232" s="22">
        <v>0</v>
      </c>
      <c r="BV232" s="22">
        <v>202984</v>
      </c>
      <c r="BW232" s="22">
        <v>70626</v>
      </c>
      <c r="BX232" s="22">
        <v>0</v>
      </c>
      <c r="BY232" s="22">
        <v>0</v>
      </c>
      <c r="BZ232" s="22">
        <v>0</v>
      </c>
      <c r="CA232" s="22">
        <v>0</v>
      </c>
      <c r="CB232" s="22">
        <v>0</v>
      </c>
      <c r="CC232" s="22">
        <v>1354504</v>
      </c>
      <c r="CD232" s="22">
        <v>-160607</v>
      </c>
    </row>
    <row r="233" spans="1:82" x14ac:dyDescent="0.35">
      <c r="A233" s="22" t="s">
        <v>114</v>
      </c>
      <c r="B233" s="22" t="s">
        <v>507</v>
      </c>
      <c r="C233" s="22" t="s">
        <v>578</v>
      </c>
      <c r="D233" s="22" t="s">
        <v>579</v>
      </c>
      <c r="E233" s="22">
        <v>291430</v>
      </c>
      <c r="F233" s="22">
        <v>0</v>
      </c>
      <c r="G233" s="22">
        <v>41176</v>
      </c>
      <c r="H233" s="22">
        <v>0</v>
      </c>
      <c r="I233" s="22">
        <v>608</v>
      </c>
      <c r="J233" s="22">
        <v>2885</v>
      </c>
      <c r="K233" s="22">
        <v>0</v>
      </c>
      <c r="L233" s="22">
        <v>0</v>
      </c>
      <c r="M233" s="22">
        <v>340</v>
      </c>
      <c r="N233" s="22">
        <v>0</v>
      </c>
      <c r="O233" s="22">
        <v>0</v>
      </c>
      <c r="P233" s="22">
        <v>33585</v>
      </c>
      <c r="Q233" s="22">
        <v>0</v>
      </c>
      <c r="R233" s="22">
        <v>0</v>
      </c>
      <c r="S233" s="22">
        <v>0</v>
      </c>
      <c r="T233" s="22">
        <v>0</v>
      </c>
      <c r="U233" s="22">
        <v>87608</v>
      </c>
      <c r="V233" s="22">
        <v>26993</v>
      </c>
      <c r="W233" s="22">
        <v>37866</v>
      </c>
      <c r="X233" s="22">
        <v>0</v>
      </c>
      <c r="Y233" s="22">
        <v>87700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0</v>
      </c>
      <c r="AJ233" s="22">
        <v>30360</v>
      </c>
      <c r="AK233" s="22">
        <v>14096</v>
      </c>
      <c r="AL233" s="22">
        <v>0</v>
      </c>
      <c r="AM233" s="22">
        <v>5101</v>
      </c>
      <c r="AN233" s="22">
        <v>0</v>
      </c>
      <c r="AO233" s="22">
        <v>0</v>
      </c>
      <c r="AP233" s="22">
        <v>0</v>
      </c>
      <c r="AQ233" s="22">
        <v>659748</v>
      </c>
      <c r="AR233" s="22">
        <v>15115</v>
      </c>
      <c r="AS233" s="22">
        <v>182772</v>
      </c>
      <c r="AT233" s="22">
        <v>0</v>
      </c>
      <c r="AU233" s="22">
        <v>0</v>
      </c>
      <c r="AV233" s="22">
        <v>15587</v>
      </c>
      <c r="AW233" s="22">
        <v>0</v>
      </c>
      <c r="AX233" s="22">
        <v>0</v>
      </c>
      <c r="AY233" s="22">
        <v>3300</v>
      </c>
      <c r="AZ233" s="22">
        <v>0</v>
      </c>
      <c r="BA233" s="22">
        <v>0</v>
      </c>
      <c r="BB233" s="22">
        <v>189915</v>
      </c>
      <c r="BC233" s="22">
        <v>0</v>
      </c>
      <c r="BD233" s="22">
        <v>0</v>
      </c>
      <c r="BE233" s="22">
        <v>0</v>
      </c>
      <c r="BF233" s="22">
        <v>0</v>
      </c>
      <c r="BG233" s="22">
        <v>66681</v>
      </c>
      <c r="BH233" s="22">
        <v>40468</v>
      </c>
      <c r="BI233" s="22">
        <v>44642</v>
      </c>
      <c r="BJ233" s="22">
        <v>0</v>
      </c>
      <c r="BK233" s="22">
        <v>101567</v>
      </c>
      <c r="BL233" s="22">
        <v>0</v>
      </c>
      <c r="BM233" s="22">
        <v>0</v>
      </c>
      <c r="BN233" s="22">
        <v>0</v>
      </c>
      <c r="BO233" s="22">
        <v>0</v>
      </c>
      <c r="BP233" s="22">
        <v>0</v>
      </c>
      <c r="BQ233" s="22">
        <v>0</v>
      </c>
      <c r="BR233" s="22">
        <v>0</v>
      </c>
      <c r="BS233" s="22">
        <v>0</v>
      </c>
      <c r="BT233" s="22">
        <v>0</v>
      </c>
      <c r="BU233" s="22">
        <v>0</v>
      </c>
      <c r="BV233" s="22">
        <v>27511</v>
      </c>
      <c r="BW233" s="22">
        <v>25424</v>
      </c>
      <c r="BX233" s="22">
        <v>0</v>
      </c>
      <c r="BY233" s="22">
        <v>4727</v>
      </c>
      <c r="BZ233" s="22">
        <v>0</v>
      </c>
      <c r="CA233" s="22">
        <v>0</v>
      </c>
      <c r="CB233" s="22">
        <v>0</v>
      </c>
      <c r="CC233" s="22">
        <v>717709</v>
      </c>
      <c r="CD233" s="22">
        <v>-57961</v>
      </c>
    </row>
    <row r="234" spans="1:82" x14ac:dyDescent="0.35">
      <c r="A234" s="22" t="s">
        <v>114</v>
      </c>
      <c r="B234" s="22" t="s">
        <v>507</v>
      </c>
      <c r="C234" s="22" t="s">
        <v>580</v>
      </c>
      <c r="D234" s="22" t="s">
        <v>581</v>
      </c>
      <c r="E234" s="22">
        <v>0</v>
      </c>
      <c r="F234" s="22">
        <v>163009</v>
      </c>
      <c r="G234" s="22">
        <v>0</v>
      </c>
      <c r="H234" s="22">
        <v>12513</v>
      </c>
      <c r="I234" s="22">
        <v>0</v>
      </c>
      <c r="J234" s="22">
        <v>3401</v>
      </c>
      <c r="K234" s="22">
        <v>0</v>
      </c>
      <c r="L234" s="22">
        <v>0</v>
      </c>
      <c r="M234" s="22">
        <v>0</v>
      </c>
      <c r="N234" s="22">
        <v>0</v>
      </c>
      <c r="O234" s="22">
        <v>0</v>
      </c>
      <c r="P234" s="22">
        <v>764199</v>
      </c>
      <c r="Q234" s="22">
        <v>0</v>
      </c>
      <c r="R234" s="22">
        <v>0</v>
      </c>
      <c r="S234" s="22">
        <v>0</v>
      </c>
      <c r="T234" s="22">
        <v>0</v>
      </c>
      <c r="U234" s="22">
        <v>113617</v>
      </c>
      <c r="V234" s="22">
        <v>0</v>
      </c>
      <c r="W234" s="22">
        <v>0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31050</v>
      </c>
      <c r="AD234" s="22">
        <v>0</v>
      </c>
      <c r="AE234" s="22">
        <v>0</v>
      </c>
      <c r="AF234" s="22">
        <v>0</v>
      </c>
      <c r="AG234" s="22">
        <v>0</v>
      </c>
      <c r="AH234" s="22">
        <v>149</v>
      </c>
      <c r="AI234" s="22">
        <v>0</v>
      </c>
      <c r="AJ234" s="22">
        <v>0</v>
      </c>
      <c r="AK234" s="22">
        <v>0</v>
      </c>
      <c r="AL234" s="22">
        <v>0</v>
      </c>
      <c r="AM234" s="22">
        <v>0</v>
      </c>
      <c r="AN234" s="22">
        <v>0</v>
      </c>
      <c r="AO234" s="22">
        <v>0</v>
      </c>
      <c r="AP234" s="22">
        <v>86303</v>
      </c>
      <c r="AQ234" s="22">
        <v>1174241</v>
      </c>
      <c r="AR234" s="22">
        <v>10516</v>
      </c>
      <c r="AS234" s="22">
        <v>188918</v>
      </c>
      <c r="AT234" s="22">
        <v>2718</v>
      </c>
      <c r="AU234" s="22">
        <v>0</v>
      </c>
      <c r="AV234" s="22">
        <v>29027</v>
      </c>
      <c r="AW234" s="22">
        <v>0</v>
      </c>
      <c r="AX234" s="22">
        <v>0</v>
      </c>
      <c r="AY234" s="22">
        <v>0</v>
      </c>
      <c r="AZ234" s="22">
        <v>0</v>
      </c>
      <c r="BA234" s="22">
        <v>0</v>
      </c>
      <c r="BB234" s="22">
        <v>135414</v>
      </c>
      <c r="BC234" s="22">
        <v>0</v>
      </c>
      <c r="BD234" s="22">
        <v>0</v>
      </c>
      <c r="BE234" s="22">
        <v>0</v>
      </c>
      <c r="BF234" s="22">
        <v>0</v>
      </c>
      <c r="BG234" s="22">
        <v>118434</v>
      </c>
      <c r="BH234" s="22">
        <v>0</v>
      </c>
      <c r="BI234" s="22">
        <v>0</v>
      </c>
      <c r="BJ234" s="22">
        <v>0</v>
      </c>
      <c r="BK234" s="22">
        <v>0</v>
      </c>
      <c r="BL234" s="22">
        <v>0</v>
      </c>
      <c r="BM234" s="22">
        <v>0</v>
      </c>
      <c r="BN234" s="22">
        <v>0</v>
      </c>
      <c r="BO234" s="22">
        <v>13416</v>
      </c>
      <c r="BP234" s="22">
        <v>0</v>
      </c>
      <c r="BQ234" s="22">
        <v>0</v>
      </c>
      <c r="BR234" s="22">
        <v>0</v>
      </c>
      <c r="BS234" s="22">
        <v>0</v>
      </c>
      <c r="BT234" s="22">
        <v>0</v>
      </c>
      <c r="BU234" s="22">
        <v>0</v>
      </c>
      <c r="BV234" s="22">
        <v>91186</v>
      </c>
      <c r="BW234" s="22">
        <v>0</v>
      </c>
      <c r="BX234" s="22">
        <v>0</v>
      </c>
      <c r="BY234" s="22">
        <v>0</v>
      </c>
      <c r="BZ234" s="22">
        <v>0</v>
      </c>
      <c r="CA234" s="22">
        <v>0</v>
      </c>
      <c r="CB234" s="22">
        <v>16694</v>
      </c>
      <c r="CC234" s="22">
        <v>606323</v>
      </c>
      <c r="CD234" s="22">
        <v>567918</v>
      </c>
    </row>
    <row r="235" spans="1:82" x14ac:dyDescent="0.35">
      <c r="A235" s="22" t="s">
        <v>114</v>
      </c>
      <c r="B235" s="22" t="s">
        <v>507</v>
      </c>
      <c r="C235" s="22" t="s">
        <v>582</v>
      </c>
      <c r="D235" s="22" t="s">
        <v>583</v>
      </c>
      <c r="E235" s="22">
        <v>592177</v>
      </c>
      <c r="F235" s="22">
        <v>0</v>
      </c>
      <c r="G235" s="22">
        <v>0</v>
      </c>
      <c r="H235" s="22">
        <v>0</v>
      </c>
      <c r="I235" s="22">
        <v>0</v>
      </c>
      <c r="J235" s="22">
        <v>438</v>
      </c>
      <c r="K235" s="22">
        <v>0</v>
      </c>
      <c r="L235" s="22">
        <v>0</v>
      </c>
      <c r="M235" s="22">
        <v>185</v>
      </c>
      <c r="N235" s="22">
        <v>0</v>
      </c>
      <c r="O235" s="22">
        <v>0</v>
      </c>
      <c r="P235" s="22">
        <v>163572</v>
      </c>
      <c r="Q235" s="22">
        <v>377288</v>
      </c>
      <c r="R235" s="22">
        <v>0</v>
      </c>
      <c r="S235" s="22">
        <v>0</v>
      </c>
      <c r="T235" s="22">
        <v>66058</v>
      </c>
      <c r="U235" s="22">
        <v>181677</v>
      </c>
      <c r="V235" s="22">
        <v>82874</v>
      </c>
      <c r="W235" s="22">
        <v>106050</v>
      </c>
      <c r="X235" s="22">
        <v>0</v>
      </c>
      <c r="Y235" s="22">
        <v>0</v>
      </c>
      <c r="Z235" s="22">
        <v>0</v>
      </c>
      <c r="AA235" s="22">
        <v>7169</v>
      </c>
      <c r="AB235" s="22">
        <v>5666</v>
      </c>
      <c r="AC235" s="22">
        <v>0</v>
      </c>
      <c r="AD235" s="22">
        <v>0</v>
      </c>
      <c r="AE235" s="22">
        <v>11071</v>
      </c>
      <c r="AF235" s="22">
        <v>0</v>
      </c>
      <c r="AG235" s="22">
        <v>0</v>
      </c>
      <c r="AH235" s="22">
        <v>23500</v>
      </c>
      <c r="AI235" s="22">
        <v>55551</v>
      </c>
      <c r="AJ235" s="22">
        <v>605307</v>
      </c>
      <c r="AK235" s="22">
        <v>0</v>
      </c>
      <c r="AL235" s="22">
        <v>0</v>
      </c>
      <c r="AM235" s="22">
        <v>0</v>
      </c>
      <c r="AN235" s="22">
        <v>0</v>
      </c>
      <c r="AO235" s="22">
        <v>0</v>
      </c>
      <c r="AP235" s="22">
        <v>92204</v>
      </c>
      <c r="AQ235" s="22">
        <v>2370787</v>
      </c>
      <c r="AR235" s="22">
        <v>16222</v>
      </c>
      <c r="AS235" s="22">
        <v>364206</v>
      </c>
      <c r="AT235" s="22">
        <v>0</v>
      </c>
      <c r="AU235" s="22">
        <v>0</v>
      </c>
      <c r="AV235" s="22">
        <v>13563</v>
      </c>
      <c r="AW235" s="22">
        <v>0</v>
      </c>
      <c r="AX235" s="22">
        <v>452</v>
      </c>
      <c r="AY235" s="22">
        <v>0</v>
      </c>
      <c r="AZ235" s="22">
        <v>0</v>
      </c>
      <c r="BA235" s="22">
        <v>0</v>
      </c>
      <c r="BB235" s="22">
        <v>411719</v>
      </c>
      <c r="BC235" s="22">
        <v>480737</v>
      </c>
      <c r="BD235" s="22">
        <v>0</v>
      </c>
      <c r="BE235" s="22">
        <v>0</v>
      </c>
      <c r="BF235" s="22">
        <v>0</v>
      </c>
      <c r="BG235" s="22">
        <v>446969</v>
      </c>
      <c r="BH235" s="22">
        <v>27857</v>
      </c>
      <c r="BI235" s="22">
        <v>127207</v>
      </c>
      <c r="BJ235" s="22">
        <v>0</v>
      </c>
      <c r="BK235" s="22">
        <v>4158</v>
      </c>
      <c r="BL235" s="22">
        <v>0</v>
      </c>
      <c r="BM235" s="22">
        <v>17271</v>
      </c>
      <c r="BN235" s="22">
        <v>11224</v>
      </c>
      <c r="BO235" s="22">
        <v>0</v>
      </c>
      <c r="BP235" s="22">
        <v>0</v>
      </c>
      <c r="BQ235" s="22">
        <v>1257</v>
      </c>
      <c r="BR235" s="22">
        <v>0</v>
      </c>
      <c r="BS235" s="22">
        <v>0</v>
      </c>
      <c r="BT235" s="22">
        <v>28673</v>
      </c>
      <c r="BU235" s="22">
        <v>37942</v>
      </c>
      <c r="BV235" s="22">
        <v>100033</v>
      </c>
      <c r="BW235" s="22">
        <v>40585</v>
      </c>
      <c r="BX235" s="22">
        <v>0</v>
      </c>
      <c r="BY235" s="22">
        <v>0</v>
      </c>
      <c r="BZ235" s="22">
        <v>0</v>
      </c>
      <c r="CA235" s="22">
        <v>0</v>
      </c>
      <c r="CB235" s="22">
        <v>0</v>
      </c>
      <c r="CC235" s="22">
        <v>2130075</v>
      </c>
      <c r="CD235" s="22">
        <v>240712</v>
      </c>
    </row>
    <row r="236" spans="1:82" x14ac:dyDescent="0.35">
      <c r="A236" s="22" t="s">
        <v>114</v>
      </c>
      <c r="B236" s="22" t="s">
        <v>507</v>
      </c>
      <c r="C236" s="22" t="s">
        <v>584</v>
      </c>
      <c r="D236" s="22" t="s">
        <v>585</v>
      </c>
      <c r="E236" s="22">
        <v>1180921</v>
      </c>
      <c r="F236" s="22">
        <v>0</v>
      </c>
      <c r="G236" s="22">
        <v>4676</v>
      </c>
      <c r="H236" s="22">
        <v>0</v>
      </c>
      <c r="I236" s="22">
        <v>0</v>
      </c>
      <c r="J236" s="22">
        <v>96482</v>
      </c>
      <c r="K236" s="22">
        <v>0</v>
      </c>
      <c r="L236" s="22">
        <v>0</v>
      </c>
      <c r="M236" s="22">
        <v>20332</v>
      </c>
      <c r="N236" s="22">
        <v>0</v>
      </c>
      <c r="O236" s="22">
        <v>0</v>
      </c>
      <c r="P236" s="22">
        <v>352508</v>
      </c>
      <c r="Q236" s="22">
        <v>1140</v>
      </c>
      <c r="R236" s="22">
        <v>0</v>
      </c>
      <c r="S236" s="22">
        <v>0</v>
      </c>
      <c r="T236" s="22">
        <v>0</v>
      </c>
      <c r="U236" s="22">
        <v>281658</v>
      </c>
      <c r="V236" s="22">
        <v>89768</v>
      </c>
      <c r="W236" s="22">
        <v>155479</v>
      </c>
      <c r="X236" s="22">
        <v>0</v>
      </c>
      <c r="Y236" s="22">
        <v>0</v>
      </c>
      <c r="Z236" s="22">
        <v>0</v>
      </c>
      <c r="AA236" s="22">
        <v>4613</v>
      </c>
      <c r="AB236" s="22">
        <v>0</v>
      </c>
      <c r="AC236" s="22">
        <v>222</v>
      </c>
      <c r="AD236" s="22">
        <v>0</v>
      </c>
      <c r="AE236" s="22">
        <v>216357</v>
      </c>
      <c r="AF236" s="22">
        <v>0</v>
      </c>
      <c r="AG236" s="22">
        <v>0</v>
      </c>
      <c r="AH236" s="22">
        <v>0</v>
      </c>
      <c r="AI236" s="22">
        <v>0</v>
      </c>
      <c r="AJ236" s="22">
        <v>198061</v>
      </c>
      <c r="AK236" s="22">
        <v>277622</v>
      </c>
      <c r="AL236" s="22">
        <v>0</v>
      </c>
      <c r="AM236" s="22">
        <v>0</v>
      </c>
      <c r="AN236" s="22">
        <v>588904</v>
      </c>
      <c r="AO236" s="22">
        <v>0</v>
      </c>
      <c r="AP236" s="22">
        <v>0</v>
      </c>
      <c r="AQ236" s="22">
        <v>3468743</v>
      </c>
      <c r="AR236" s="22">
        <v>49352</v>
      </c>
      <c r="AS236" s="22">
        <v>444457</v>
      </c>
      <c r="AT236" s="22">
        <v>0</v>
      </c>
      <c r="AU236" s="22">
        <v>0</v>
      </c>
      <c r="AV236" s="22">
        <v>80125</v>
      </c>
      <c r="AW236" s="22">
        <v>1189</v>
      </c>
      <c r="AX236" s="22">
        <v>0</v>
      </c>
      <c r="AY236" s="22">
        <v>4412</v>
      </c>
      <c r="AZ236" s="22">
        <v>0</v>
      </c>
      <c r="BA236" s="22">
        <v>0</v>
      </c>
      <c r="BB236" s="22">
        <v>658203</v>
      </c>
      <c r="BC236" s="22">
        <v>0</v>
      </c>
      <c r="BD236" s="22">
        <v>0</v>
      </c>
      <c r="BE236" s="22">
        <v>0</v>
      </c>
      <c r="BF236" s="22">
        <v>0</v>
      </c>
      <c r="BG236" s="22">
        <v>280649</v>
      </c>
      <c r="BH236" s="22">
        <v>108746</v>
      </c>
      <c r="BI236" s="22">
        <v>156524</v>
      </c>
      <c r="BJ236" s="22">
        <v>0</v>
      </c>
      <c r="BK236" s="22">
        <v>8613</v>
      </c>
      <c r="BL236" s="22">
        <v>0</v>
      </c>
      <c r="BM236" s="22">
        <v>15624</v>
      </c>
      <c r="BN236" s="22">
        <v>0</v>
      </c>
      <c r="BO236" s="22">
        <v>72704</v>
      </c>
      <c r="BP236" s="22">
        <v>0</v>
      </c>
      <c r="BQ236" s="22">
        <v>205506</v>
      </c>
      <c r="BR236" s="22">
        <v>0</v>
      </c>
      <c r="BS236" s="22">
        <v>0</v>
      </c>
      <c r="BT236" s="22">
        <v>0</v>
      </c>
      <c r="BU236" s="22">
        <v>0</v>
      </c>
      <c r="BV236" s="22">
        <v>406025</v>
      </c>
      <c r="BW236" s="22">
        <v>51571</v>
      </c>
      <c r="BX236" s="22">
        <v>0</v>
      </c>
      <c r="BY236" s="22">
        <v>0</v>
      </c>
      <c r="BZ236" s="22">
        <v>312781</v>
      </c>
      <c r="CA236" s="22">
        <v>0</v>
      </c>
      <c r="CB236" s="22">
        <v>0</v>
      </c>
      <c r="CC236" s="22">
        <v>2856481</v>
      </c>
      <c r="CD236" s="22">
        <v>612262</v>
      </c>
    </row>
    <row r="237" spans="1:82" x14ac:dyDescent="0.35">
      <c r="A237" s="22" t="s">
        <v>114</v>
      </c>
      <c r="B237" s="22" t="s">
        <v>507</v>
      </c>
      <c r="C237" s="22" t="s">
        <v>586</v>
      </c>
      <c r="D237" s="22" t="s">
        <v>587</v>
      </c>
      <c r="E237" s="22">
        <v>326820</v>
      </c>
      <c r="F237" s="22">
        <v>0</v>
      </c>
      <c r="G237" s="22">
        <v>5672</v>
      </c>
      <c r="H237" s="22">
        <v>0</v>
      </c>
      <c r="I237" s="22">
        <v>0</v>
      </c>
      <c r="J237" s="22">
        <v>10848</v>
      </c>
      <c r="K237" s="22">
        <v>0</v>
      </c>
      <c r="L237" s="22">
        <v>0</v>
      </c>
      <c r="M237" s="22">
        <v>0</v>
      </c>
      <c r="N237" s="22">
        <v>0</v>
      </c>
      <c r="O237" s="22">
        <v>0</v>
      </c>
      <c r="P237" s="22">
        <v>19621</v>
      </c>
      <c r="Q237" s="22">
        <v>0</v>
      </c>
      <c r="R237" s="22">
        <v>0</v>
      </c>
      <c r="S237" s="22">
        <v>0</v>
      </c>
      <c r="T237" s="22">
        <v>0</v>
      </c>
      <c r="U237" s="22">
        <v>192908</v>
      </c>
      <c r="V237" s="22">
        <v>31300</v>
      </c>
      <c r="W237" s="22">
        <v>44982</v>
      </c>
      <c r="X237" s="22">
        <v>0</v>
      </c>
      <c r="Y237" s="22">
        <v>2650</v>
      </c>
      <c r="Z237" s="22">
        <v>0</v>
      </c>
      <c r="AA237" s="22">
        <v>0</v>
      </c>
      <c r="AB237" s="22">
        <v>816</v>
      </c>
      <c r="AC237" s="22">
        <v>0</v>
      </c>
      <c r="AD237" s="22">
        <v>6011</v>
      </c>
      <c r="AE237" s="22">
        <v>0</v>
      </c>
      <c r="AF237" s="22">
        <v>0</v>
      </c>
      <c r="AG237" s="22">
        <v>0</v>
      </c>
      <c r="AH237" s="22">
        <v>0</v>
      </c>
      <c r="AI237" s="22">
        <v>0</v>
      </c>
      <c r="AJ237" s="22">
        <v>46733</v>
      </c>
      <c r="AK237" s="22">
        <v>20135</v>
      </c>
      <c r="AL237" s="22">
        <v>0</v>
      </c>
      <c r="AM237" s="22">
        <v>0</v>
      </c>
      <c r="AN237" s="22">
        <v>0</v>
      </c>
      <c r="AO237" s="22">
        <v>0</v>
      </c>
      <c r="AP237" s="22">
        <v>0</v>
      </c>
      <c r="AQ237" s="22">
        <v>708496</v>
      </c>
      <c r="AR237" s="22">
        <v>15309</v>
      </c>
      <c r="AS237" s="22">
        <v>152012</v>
      </c>
      <c r="AT237" s="22">
        <v>0</v>
      </c>
      <c r="AU237" s="22">
        <v>4770</v>
      </c>
      <c r="AV237" s="22">
        <v>11549</v>
      </c>
      <c r="AW237" s="22">
        <v>0</v>
      </c>
      <c r="AX237" s="22">
        <v>0</v>
      </c>
      <c r="AY237" s="22">
        <v>3135</v>
      </c>
      <c r="AZ237" s="22">
        <v>0</v>
      </c>
      <c r="BA237" s="22">
        <v>0</v>
      </c>
      <c r="BB237" s="22">
        <v>261905</v>
      </c>
      <c r="BC237" s="22">
        <v>5839</v>
      </c>
      <c r="BD237" s="22">
        <v>0</v>
      </c>
      <c r="BE237" s="22">
        <v>11631</v>
      </c>
      <c r="BF237" s="22">
        <v>0</v>
      </c>
      <c r="BG237" s="22">
        <v>192991</v>
      </c>
      <c r="BH237" s="22">
        <v>47039</v>
      </c>
      <c r="BI237" s="22">
        <v>40027</v>
      </c>
      <c r="BJ237" s="22">
        <v>0</v>
      </c>
      <c r="BK237" s="22">
        <v>3011</v>
      </c>
      <c r="BL237" s="22">
        <v>0</v>
      </c>
      <c r="BM237" s="22">
        <v>0</v>
      </c>
      <c r="BN237" s="22">
        <v>1829</v>
      </c>
      <c r="BO237" s="22">
        <v>0</v>
      </c>
      <c r="BP237" s="22">
        <v>7036</v>
      </c>
      <c r="BQ237" s="22">
        <v>0</v>
      </c>
      <c r="BR237" s="22">
        <v>0</v>
      </c>
      <c r="BS237" s="22">
        <v>0</v>
      </c>
      <c r="BT237" s="22">
        <v>0</v>
      </c>
      <c r="BU237" s="22">
        <v>0</v>
      </c>
      <c r="BV237" s="22">
        <v>91888</v>
      </c>
      <c r="BW237" s="22">
        <v>28740</v>
      </c>
      <c r="BX237" s="22">
        <v>0</v>
      </c>
      <c r="BY237" s="22">
        <v>0</v>
      </c>
      <c r="BZ237" s="22">
        <v>0</v>
      </c>
      <c r="CA237" s="22">
        <v>0</v>
      </c>
      <c r="CB237" s="22">
        <v>0</v>
      </c>
      <c r="CC237" s="22">
        <v>878711</v>
      </c>
      <c r="CD237" s="22">
        <v>-170215</v>
      </c>
    </row>
    <row r="238" spans="1:82" x14ac:dyDescent="0.35">
      <c r="A238" s="22" t="s">
        <v>114</v>
      </c>
      <c r="B238" s="22" t="s">
        <v>507</v>
      </c>
      <c r="C238" s="22" t="s">
        <v>588</v>
      </c>
      <c r="D238" s="22" t="s">
        <v>589</v>
      </c>
      <c r="E238" s="22">
        <v>1958977</v>
      </c>
      <c r="F238" s="22">
        <v>0</v>
      </c>
      <c r="G238" s="22">
        <v>27071</v>
      </c>
      <c r="H238" s="22">
        <v>0</v>
      </c>
      <c r="I238" s="22">
        <v>0</v>
      </c>
      <c r="J238" s="22">
        <v>20735</v>
      </c>
      <c r="K238" s="22">
        <v>0</v>
      </c>
      <c r="L238" s="22">
        <v>0</v>
      </c>
      <c r="M238" s="22">
        <v>16800</v>
      </c>
      <c r="N238" s="22">
        <v>0</v>
      </c>
      <c r="O238" s="22">
        <v>0</v>
      </c>
      <c r="P238" s="22">
        <v>1269477</v>
      </c>
      <c r="Q238" s="22">
        <v>0</v>
      </c>
      <c r="R238" s="22">
        <v>0</v>
      </c>
      <c r="S238" s="22">
        <v>0</v>
      </c>
      <c r="T238" s="22">
        <v>0</v>
      </c>
      <c r="U238" s="22">
        <v>84035</v>
      </c>
      <c r="V238" s="22">
        <v>41083</v>
      </c>
      <c r="W238" s="22">
        <v>68220</v>
      </c>
      <c r="X238" s="22">
        <v>0</v>
      </c>
      <c r="Y238" s="22">
        <v>14036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v>0</v>
      </c>
      <c r="AI238" s="22">
        <v>0</v>
      </c>
      <c r="AJ238" s="22">
        <v>148111</v>
      </c>
      <c r="AK238" s="22">
        <v>0</v>
      </c>
      <c r="AL238" s="22">
        <v>0</v>
      </c>
      <c r="AM238" s="22">
        <v>0</v>
      </c>
      <c r="AN238" s="22">
        <v>0</v>
      </c>
      <c r="AO238" s="22">
        <v>0</v>
      </c>
      <c r="AP238" s="22">
        <v>0</v>
      </c>
      <c r="AQ238" s="22">
        <v>3648545</v>
      </c>
      <c r="AR238" s="22">
        <v>38476</v>
      </c>
      <c r="AS238" s="22">
        <v>293116</v>
      </c>
      <c r="AT238" s="22">
        <v>0</v>
      </c>
      <c r="AU238" s="22">
        <v>0</v>
      </c>
      <c r="AV238" s="22">
        <v>31751</v>
      </c>
      <c r="AW238" s="22">
        <v>0</v>
      </c>
      <c r="AX238" s="22">
        <v>0</v>
      </c>
      <c r="AY238" s="22">
        <v>16900</v>
      </c>
      <c r="AZ238" s="22">
        <v>0</v>
      </c>
      <c r="BA238" s="22">
        <v>0</v>
      </c>
      <c r="BB238" s="22">
        <v>462646</v>
      </c>
      <c r="BC238" s="22">
        <v>0</v>
      </c>
      <c r="BD238" s="22">
        <v>0</v>
      </c>
      <c r="BE238" s="22">
        <v>0</v>
      </c>
      <c r="BF238" s="22">
        <v>0</v>
      </c>
      <c r="BG238" s="22">
        <v>221834</v>
      </c>
      <c r="BH238" s="22">
        <v>88917</v>
      </c>
      <c r="BI238" s="22">
        <v>42961</v>
      </c>
      <c r="BJ238" s="22">
        <v>0</v>
      </c>
      <c r="BK238" s="22">
        <v>10450</v>
      </c>
      <c r="BL238" s="22">
        <v>0</v>
      </c>
      <c r="BM238" s="22">
        <v>0</v>
      </c>
      <c r="BN238" s="22">
        <v>0</v>
      </c>
      <c r="BO238" s="22">
        <v>0</v>
      </c>
      <c r="BP238" s="22">
        <v>0</v>
      </c>
      <c r="BQ238" s="22">
        <v>0</v>
      </c>
      <c r="BR238" s="22">
        <v>0</v>
      </c>
      <c r="BS238" s="22">
        <v>0</v>
      </c>
      <c r="BT238" s="22">
        <v>0</v>
      </c>
      <c r="BU238" s="22">
        <v>0</v>
      </c>
      <c r="BV238" s="22">
        <v>131324</v>
      </c>
      <c r="BW238" s="22">
        <v>0</v>
      </c>
      <c r="BX238" s="22">
        <v>0</v>
      </c>
      <c r="BY238" s="22">
        <v>0</v>
      </c>
      <c r="BZ238" s="22">
        <v>0</v>
      </c>
      <c r="CA238" s="22">
        <v>0</v>
      </c>
      <c r="CB238" s="22">
        <v>0</v>
      </c>
      <c r="CC238" s="22">
        <v>1338375</v>
      </c>
      <c r="CD238" s="22">
        <v>2310170</v>
      </c>
    </row>
    <row r="239" spans="1:82" x14ac:dyDescent="0.35">
      <c r="A239" s="22" t="s">
        <v>114</v>
      </c>
      <c r="B239" s="22" t="s">
        <v>507</v>
      </c>
      <c r="C239" s="22" t="s">
        <v>590</v>
      </c>
      <c r="D239" s="22" t="s">
        <v>591</v>
      </c>
      <c r="E239" s="22">
        <v>245774</v>
      </c>
      <c r="F239" s="22">
        <v>0</v>
      </c>
      <c r="G239" s="22">
        <v>88977</v>
      </c>
      <c r="H239" s="22"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v>0</v>
      </c>
      <c r="N239" s="22">
        <v>0</v>
      </c>
      <c r="O239" s="22">
        <v>417</v>
      </c>
      <c r="P239" s="22">
        <v>165385</v>
      </c>
      <c r="Q239" s="22">
        <v>0</v>
      </c>
      <c r="R239" s="22">
        <v>0</v>
      </c>
      <c r="S239" s="22">
        <v>0</v>
      </c>
      <c r="T239" s="22">
        <v>0</v>
      </c>
      <c r="U239" s="22">
        <v>197805</v>
      </c>
      <c r="V239" s="22">
        <v>107300</v>
      </c>
      <c r="W239" s="22">
        <v>0</v>
      </c>
      <c r="X239" s="22">
        <v>359</v>
      </c>
      <c r="Y239" s="22">
        <v>0</v>
      </c>
      <c r="Z239" s="22">
        <v>0</v>
      </c>
      <c r="AA239" s="22">
        <v>0</v>
      </c>
      <c r="AB239" s="22">
        <v>0</v>
      </c>
      <c r="AC239" s="22">
        <v>634</v>
      </c>
      <c r="AD239" s="22">
        <v>0</v>
      </c>
      <c r="AE239" s="22">
        <v>0</v>
      </c>
      <c r="AF239" s="22">
        <v>0</v>
      </c>
      <c r="AG239" s="22">
        <v>0</v>
      </c>
      <c r="AH239" s="22">
        <v>0</v>
      </c>
      <c r="AI239" s="22">
        <v>0</v>
      </c>
      <c r="AJ239" s="22">
        <v>10057</v>
      </c>
      <c r="AK239" s="22">
        <v>0</v>
      </c>
      <c r="AL239" s="22">
        <v>0</v>
      </c>
      <c r="AM239" s="22">
        <v>44388</v>
      </c>
      <c r="AN239" s="22">
        <v>0</v>
      </c>
      <c r="AO239" s="22">
        <v>0</v>
      </c>
      <c r="AP239" s="22">
        <v>0</v>
      </c>
      <c r="AQ239" s="22">
        <v>861096</v>
      </c>
      <c r="AR239" s="22">
        <v>12994</v>
      </c>
      <c r="AS239" s="22">
        <v>185434</v>
      </c>
      <c r="AT239" s="22">
        <v>0</v>
      </c>
      <c r="AU239" s="22">
        <v>5738</v>
      </c>
      <c r="AV239" s="22">
        <v>11711</v>
      </c>
      <c r="AW239" s="22">
        <v>0</v>
      </c>
      <c r="AX239" s="22">
        <v>0</v>
      </c>
      <c r="AY239" s="22">
        <v>0</v>
      </c>
      <c r="AZ239" s="22">
        <v>1335</v>
      </c>
      <c r="BA239" s="22">
        <v>68044</v>
      </c>
      <c r="BB239" s="22">
        <v>0</v>
      </c>
      <c r="BC239" s="22">
        <v>0</v>
      </c>
      <c r="BD239" s="22">
        <v>0</v>
      </c>
      <c r="BE239" s="22">
        <v>0</v>
      </c>
      <c r="BF239" s="22">
        <v>0</v>
      </c>
      <c r="BG239" s="22">
        <v>37698</v>
      </c>
      <c r="BH239" s="22">
        <v>44858</v>
      </c>
      <c r="BI239" s="22">
        <v>31391</v>
      </c>
      <c r="BJ239" s="22">
        <v>16928</v>
      </c>
      <c r="BK239" s="22">
        <v>0</v>
      </c>
      <c r="BL239" s="22">
        <v>0</v>
      </c>
      <c r="BM239" s="22">
        <v>0</v>
      </c>
      <c r="BN239" s="22">
        <v>0</v>
      </c>
      <c r="BO239" s="22">
        <v>0</v>
      </c>
      <c r="BP239" s="22">
        <v>0</v>
      </c>
      <c r="BQ239" s="22">
        <v>0</v>
      </c>
      <c r="BR239" s="22">
        <v>0</v>
      </c>
      <c r="BS239" s="22">
        <v>0</v>
      </c>
      <c r="BT239" s="22">
        <v>7115</v>
      </c>
      <c r="BU239" s="22">
        <v>0</v>
      </c>
      <c r="BV239" s="22">
        <v>0</v>
      </c>
      <c r="BW239" s="22">
        <v>0</v>
      </c>
      <c r="BX239" s="22">
        <v>0</v>
      </c>
      <c r="BY239" s="22">
        <v>99478</v>
      </c>
      <c r="BZ239" s="22">
        <v>0</v>
      </c>
      <c r="CA239" s="22">
        <v>0</v>
      </c>
      <c r="CB239" s="22">
        <v>180763</v>
      </c>
      <c r="CC239" s="22">
        <v>703487</v>
      </c>
      <c r="CD239" s="22">
        <v>157609</v>
      </c>
    </row>
    <row r="240" spans="1:82" x14ac:dyDescent="0.35">
      <c r="A240" s="22" t="s">
        <v>114</v>
      </c>
      <c r="B240" s="22" t="s">
        <v>507</v>
      </c>
      <c r="C240" s="22" t="s">
        <v>592</v>
      </c>
      <c r="D240" s="22" t="s">
        <v>593</v>
      </c>
      <c r="E240" s="22">
        <v>88657</v>
      </c>
      <c r="F240" s="22">
        <v>0</v>
      </c>
      <c r="G240" s="22">
        <v>53836</v>
      </c>
      <c r="H240" s="22">
        <v>0</v>
      </c>
      <c r="I240" s="22">
        <v>0</v>
      </c>
      <c r="J240" s="22">
        <v>159736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22">
        <v>231386</v>
      </c>
      <c r="Q240" s="22">
        <v>0</v>
      </c>
      <c r="R240" s="22">
        <v>0</v>
      </c>
      <c r="S240" s="22">
        <v>0</v>
      </c>
      <c r="T240" s="22">
        <v>0</v>
      </c>
      <c r="U240" s="22">
        <v>58351</v>
      </c>
      <c r="V240" s="22">
        <v>15740</v>
      </c>
      <c r="W240" s="22">
        <v>15136</v>
      </c>
      <c r="X240" s="22">
        <v>0</v>
      </c>
      <c r="Y240" s="22">
        <v>4140</v>
      </c>
      <c r="Z240" s="22">
        <v>0</v>
      </c>
      <c r="AA240" s="22">
        <v>1650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v>0</v>
      </c>
      <c r="AJ240" s="22">
        <v>59988</v>
      </c>
      <c r="AK240" s="22">
        <v>0</v>
      </c>
      <c r="AL240" s="22">
        <v>0</v>
      </c>
      <c r="AM240" s="22">
        <v>0</v>
      </c>
      <c r="AN240" s="22">
        <v>78630</v>
      </c>
      <c r="AO240" s="22">
        <v>0</v>
      </c>
      <c r="AP240" s="22">
        <v>0</v>
      </c>
      <c r="AQ240" s="22">
        <v>767250</v>
      </c>
      <c r="AR240" s="22">
        <v>0</v>
      </c>
      <c r="AS240" s="22">
        <v>137790</v>
      </c>
      <c r="AT240" s="22">
        <v>0</v>
      </c>
      <c r="AU240" s="22">
        <v>0</v>
      </c>
      <c r="AV240" s="22">
        <v>50035</v>
      </c>
      <c r="AW240" s="22">
        <v>0</v>
      </c>
      <c r="AX240" s="22">
        <v>0</v>
      </c>
      <c r="AY240" s="22">
        <v>0</v>
      </c>
      <c r="AZ240" s="22">
        <v>0</v>
      </c>
      <c r="BA240" s="22">
        <v>0</v>
      </c>
      <c r="BB240" s="22">
        <v>103613</v>
      </c>
      <c r="BC240" s="22">
        <v>0</v>
      </c>
      <c r="BD240" s="22">
        <v>0</v>
      </c>
      <c r="BE240" s="22">
        <v>0</v>
      </c>
      <c r="BF240" s="22">
        <v>0</v>
      </c>
      <c r="BG240" s="22">
        <v>64004</v>
      </c>
      <c r="BH240" s="22">
        <v>14633</v>
      </c>
      <c r="BI240" s="22">
        <v>11827</v>
      </c>
      <c r="BJ240" s="22">
        <v>0</v>
      </c>
      <c r="BK240" s="22">
        <v>7530</v>
      </c>
      <c r="BL240" s="22">
        <v>0</v>
      </c>
      <c r="BM240" s="22">
        <v>2655</v>
      </c>
      <c r="BN240" s="22">
        <v>0</v>
      </c>
      <c r="BO240" s="22">
        <v>0</v>
      </c>
      <c r="BP240" s="22">
        <v>0</v>
      </c>
      <c r="BQ240" s="22">
        <v>3788</v>
      </c>
      <c r="BR240" s="22">
        <v>0</v>
      </c>
      <c r="BS240" s="22">
        <v>0</v>
      </c>
      <c r="BT240" s="22">
        <v>0</v>
      </c>
      <c r="BU240" s="22">
        <v>0</v>
      </c>
      <c r="BV240" s="22">
        <v>49934</v>
      </c>
      <c r="BW240" s="22">
        <v>0</v>
      </c>
      <c r="BX240" s="22">
        <v>0</v>
      </c>
      <c r="BY240" s="22">
        <v>0</v>
      </c>
      <c r="BZ240" s="22">
        <v>49246</v>
      </c>
      <c r="CA240" s="22">
        <v>0</v>
      </c>
      <c r="CB240" s="22">
        <v>0</v>
      </c>
      <c r="CC240" s="22">
        <v>495055</v>
      </c>
      <c r="CD240" s="22">
        <v>272195</v>
      </c>
    </row>
    <row r="241" spans="1:82" x14ac:dyDescent="0.35">
      <c r="A241" s="22" t="s">
        <v>114</v>
      </c>
      <c r="B241" s="22" t="s">
        <v>507</v>
      </c>
      <c r="C241" s="22" t="s">
        <v>594</v>
      </c>
      <c r="D241" s="22" t="s">
        <v>595</v>
      </c>
      <c r="E241" s="22">
        <v>418413</v>
      </c>
      <c r="F241" s="22">
        <v>0</v>
      </c>
      <c r="G241" s="22">
        <v>45907</v>
      </c>
      <c r="H241" s="22">
        <v>0</v>
      </c>
      <c r="I241" s="22">
        <v>259</v>
      </c>
      <c r="J241" s="22">
        <v>30955</v>
      </c>
      <c r="K241" s="22">
        <v>0</v>
      </c>
      <c r="L241" s="22">
        <v>0</v>
      </c>
      <c r="M241" s="22">
        <v>2210</v>
      </c>
      <c r="N241" s="22">
        <v>0</v>
      </c>
      <c r="O241" s="22">
        <v>0</v>
      </c>
      <c r="P241" s="22">
        <v>51183</v>
      </c>
      <c r="Q241" s="22">
        <v>0</v>
      </c>
      <c r="R241" s="22">
        <v>0</v>
      </c>
      <c r="S241" s="22">
        <v>0</v>
      </c>
      <c r="T241" s="22">
        <v>0</v>
      </c>
      <c r="U241" s="22">
        <v>148336</v>
      </c>
      <c r="V241" s="22">
        <v>769175</v>
      </c>
      <c r="W241" s="22">
        <v>68905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0</v>
      </c>
      <c r="AE241" s="22">
        <v>5000</v>
      </c>
      <c r="AF241" s="22">
        <v>0</v>
      </c>
      <c r="AG241" s="22">
        <v>0</v>
      </c>
      <c r="AH241" s="22">
        <v>0</v>
      </c>
      <c r="AI241" s="22">
        <v>0</v>
      </c>
      <c r="AJ241" s="22">
        <v>18034</v>
      </c>
      <c r="AK241" s="22">
        <v>0</v>
      </c>
      <c r="AL241" s="22">
        <v>0</v>
      </c>
      <c r="AM241" s="22">
        <v>0</v>
      </c>
      <c r="AN241" s="22">
        <v>0</v>
      </c>
      <c r="AO241" s="22">
        <v>0</v>
      </c>
      <c r="AP241" s="22">
        <v>0</v>
      </c>
      <c r="AQ241" s="22">
        <v>1558377</v>
      </c>
      <c r="AR241" s="22">
        <v>34749</v>
      </c>
      <c r="AS241" s="22">
        <v>225842</v>
      </c>
      <c r="AT241" s="22">
        <v>0</v>
      </c>
      <c r="AU241" s="22">
        <v>7033</v>
      </c>
      <c r="AV241" s="22">
        <v>60231</v>
      </c>
      <c r="AW241" s="22">
        <v>306</v>
      </c>
      <c r="AX241" s="22">
        <v>0</v>
      </c>
      <c r="AY241" s="22">
        <v>6016</v>
      </c>
      <c r="AZ241" s="22">
        <v>0</v>
      </c>
      <c r="BA241" s="22">
        <v>0</v>
      </c>
      <c r="BB241" s="22">
        <v>354243</v>
      </c>
      <c r="BC241" s="22">
        <v>0</v>
      </c>
      <c r="BD241" s="22">
        <v>0</v>
      </c>
      <c r="BE241" s="22">
        <v>0</v>
      </c>
      <c r="BF241" s="22">
        <v>0</v>
      </c>
      <c r="BG241" s="22">
        <v>190200</v>
      </c>
      <c r="BH241" s="22">
        <v>46144</v>
      </c>
      <c r="BI241" s="22">
        <v>70648</v>
      </c>
      <c r="BJ241" s="22">
        <v>0</v>
      </c>
      <c r="BK241" s="22">
        <v>3127</v>
      </c>
      <c r="BL241" s="22">
        <v>0</v>
      </c>
      <c r="BM241" s="22">
        <v>0</v>
      </c>
      <c r="BN241" s="22">
        <v>0</v>
      </c>
      <c r="BO241" s="22">
        <v>0</v>
      </c>
      <c r="BP241" s="22">
        <v>0</v>
      </c>
      <c r="BQ241" s="22">
        <v>2209</v>
      </c>
      <c r="BR241" s="22">
        <v>0</v>
      </c>
      <c r="BS241" s="22">
        <v>0</v>
      </c>
      <c r="BT241" s="22">
        <v>0</v>
      </c>
      <c r="BU241" s="22">
        <v>0</v>
      </c>
      <c r="BV241" s="22">
        <v>38680</v>
      </c>
      <c r="BW241" s="22">
        <v>12682</v>
      </c>
      <c r="BX241" s="22">
        <v>0</v>
      </c>
      <c r="BY241" s="22">
        <v>0</v>
      </c>
      <c r="BZ241" s="22">
        <v>0</v>
      </c>
      <c r="CA241" s="22">
        <v>0</v>
      </c>
      <c r="CB241" s="22">
        <v>0</v>
      </c>
      <c r="CC241" s="22">
        <v>1052110</v>
      </c>
      <c r="CD241" s="22">
        <v>506267</v>
      </c>
    </row>
    <row r="242" spans="1:82" x14ac:dyDescent="0.35">
      <c r="A242" s="22" t="s">
        <v>114</v>
      </c>
      <c r="B242" s="22" t="s">
        <v>507</v>
      </c>
      <c r="C242" s="22" t="s">
        <v>596</v>
      </c>
      <c r="D242" s="22" t="s">
        <v>597</v>
      </c>
      <c r="E242" s="22">
        <v>275174</v>
      </c>
      <c r="F242" s="22">
        <v>0</v>
      </c>
      <c r="G242" s="22">
        <v>2234</v>
      </c>
      <c r="H242" s="22">
        <v>0</v>
      </c>
      <c r="I242" s="22">
        <v>0</v>
      </c>
      <c r="J242" s="22">
        <v>24996</v>
      </c>
      <c r="K242" s="22">
        <v>0</v>
      </c>
      <c r="L242" s="22">
        <v>0</v>
      </c>
      <c r="M242" s="22">
        <v>595</v>
      </c>
      <c r="N242" s="22">
        <v>0</v>
      </c>
      <c r="O242" s="22">
        <v>0</v>
      </c>
      <c r="P242" s="22">
        <v>53192</v>
      </c>
      <c r="Q242" s="22">
        <v>0</v>
      </c>
      <c r="R242" s="22">
        <v>0</v>
      </c>
      <c r="S242" s="22">
        <v>0</v>
      </c>
      <c r="T242" s="22">
        <v>0</v>
      </c>
      <c r="U242" s="22">
        <v>100061</v>
      </c>
      <c r="V242" s="22">
        <v>36208</v>
      </c>
      <c r="W242" s="22">
        <v>26131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690</v>
      </c>
      <c r="AD242" s="22">
        <v>0</v>
      </c>
      <c r="AE242" s="22">
        <v>0</v>
      </c>
      <c r="AF242" s="22">
        <v>0</v>
      </c>
      <c r="AG242" s="22">
        <v>0</v>
      </c>
      <c r="AH242" s="22">
        <v>0</v>
      </c>
      <c r="AI242" s="22">
        <v>0</v>
      </c>
      <c r="AJ242" s="22">
        <v>5922</v>
      </c>
      <c r="AK242" s="22">
        <v>0</v>
      </c>
      <c r="AL242" s="22">
        <v>0</v>
      </c>
      <c r="AM242" s="22">
        <v>0</v>
      </c>
      <c r="AN242" s="22">
        <v>0</v>
      </c>
      <c r="AO242" s="22">
        <v>0</v>
      </c>
      <c r="AP242" s="22">
        <v>0</v>
      </c>
      <c r="AQ242" s="22">
        <v>525203</v>
      </c>
      <c r="AR242" s="22">
        <v>5274</v>
      </c>
      <c r="AS242" s="22">
        <v>89741</v>
      </c>
      <c r="AT242" s="22">
        <v>0</v>
      </c>
      <c r="AU242" s="22">
        <v>0</v>
      </c>
      <c r="AV242" s="22">
        <v>35037</v>
      </c>
      <c r="AW242" s="22">
        <v>0</v>
      </c>
      <c r="AX242" s="22">
        <v>0</v>
      </c>
      <c r="AY242" s="22">
        <v>335</v>
      </c>
      <c r="AZ242" s="22">
        <v>0</v>
      </c>
      <c r="BA242" s="22">
        <v>0</v>
      </c>
      <c r="BB242" s="22">
        <v>145102</v>
      </c>
      <c r="BC242" s="22">
        <v>0</v>
      </c>
      <c r="BD242" s="22">
        <v>0</v>
      </c>
      <c r="BE242" s="22">
        <v>0</v>
      </c>
      <c r="BF242" s="22">
        <v>0</v>
      </c>
      <c r="BG242" s="22">
        <v>83766</v>
      </c>
      <c r="BH242" s="22">
        <v>45729</v>
      </c>
      <c r="BI242" s="22">
        <v>25690</v>
      </c>
      <c r="BJ242" s="22">
        <v>0</v>
      </c>
      <c r="BK242" s="22">
        <v>1392</v>
      </c>
      <c r="BL242" s="22">
        <v>0</v>
      </c>
      <c r="BM242" s="22">
        <v>0</v>
      </c>
      <c r="BN242" s="22">
        <v>0</v>
      </c>
      <c r="BO242" s="22">
        <v>2162</v>
      </c>
      <c r="BP242" s="22">
        <v>0</v>
      </c>
      <c r="BQ242" s="22">
        <v>0</v>
      </c>
      <c r="BR242" s="22">
        <v>0</v>
      </c>
      <c r="BS242" s="22">
        <v>0</v>
      </c>
      <c r="BT242" s="22">
        <v>0</v>
      </c>
      <c r="BU242" s="22">
        <v>0</v>
      </c>
      <c r="BV242" s="22">
        <v>12992</v>
      </c>
      <c r="BW242" s="22">
        <v>13968</v>
      </c>
      <c r="BX242" s="22">
        <v>0</v>
      </c>
      <c r="BY242" s="22">
        <v>0</v>
      </c>
      <c r="BZ242" s="22">
        <v>0</v>
      </c>
      <c r="CA242" s="22">
        <v>0</v>
      </c>
      <c r="CB242" s="22">
        <v>0</v>
      </c>
      <c r="CC242" s="22">
        <v>461188</v>
      </c>
      <c r="CD242" s="22">
        <v>64015</v>
      </c>
    </row>
    <row r="243" spans="1:82" x14ac:dyDescent="0.35">
      <c r="A243" s="22" t="s">
        <v>114</v>
      </c>
      <c r="B243" s="22" t="s">
        <v>507</v>
      </c>
      <c r="C243" s="22" t="s">
        <v>598</v>
      </c>
      <c r="D243" s="22" t="s">
        <v>599</v>
      </c>
      <c r="E243" s="22">
        <v>140833</v>
      </c>
      <c r="F243" s="22">
        <v>0</v>
      </c>
      <c r="G243" s="22">
        <v>235764</v>
      </c>
      <c r="H243" s="22">
        <v>0</v>
      </c>
      <c r="I243" s="22">
        <v>0</v>
      </c>
      <c r="J243" s="22">
        <v>0</v>
      </c>
      <c r="K243" s="22">
        <v>0</v>
      </c>
      <c r="L243" s="22">
        <v>0</v>
      </c>
      <c r="M243" s="22">
        <v>1220</v>
      </c>
      <c r="N243" s="22">
        <v>0</v>
      </c>
      <c r="O243" s="22">
        <v>2596</v>
      </c>
      <c r="P243" s="22">
        <v>41604</v>
      </c>
      <c r="Q243" s="22">
        <v>0</v>
      </c>
      <c r="R243" s="22">
        <v>0</v>
      </c>
      <c r="S243" s="22">
        <v>0</v>
      </c>
      <c r="T243" s="22">
        <v>0</v>
      </c>
      <c r="U243" s="22">
        <v>238065</v>
      </c>
      <c r="V243" s="22">
        <v>153985</v>
      </c>
      <c r="W243" s="22">
        <v>8388</v>
      </c>
      <c r="X243" s="22">
        <v>0</v>
      </c>
      <c r="Y243" s="22">
        <v>0</v>
      </c>
      <c r="Z243" s="22">
        <v>0</v>
      </c>
      <c r="AA243" s="22">
        <v>1400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v>0</v>
      </c>
      <c r="AJ243" s="22">
        <v>0</v>
      </c>
      <c r="AK243" s="22">
        <v>3295</v>
      </c>
      <c r="AL243" s="22">
        <v>0</v>
      </c>
      <c r="AM243" s="22">
        <v>0</v>
      </c>
      <c r="AN243" s="22">
        <v>0</v>
      </c>
      <c r="AO243" s="22">
        <v>5933</v>
      </c>
      <c r="AP243" s="22">
        <v>0</v>
      </c>
      <c r="AQ243" s="22">
        <v>833083</v>
      </c>
      <c r="AR243" s="22">
        <v>13332</v>
      </c>
      <c r="AS243" s="22">
        <v>141655</v>
      </c>
      <c r="AT243" s="22">
        <v>0</v>
      </c>
      <c r="AU243" s="22">
        <v>2173</v>
      </c>
      <c r="AV243" s="22">
        <v>8535</v>
      </c>
      <c r="AW243" s="22">
        <v>0</v>
      </c>
      <c r="AX243" s="22">
        <v>0</v>
      </c>
      <c r="AY243" s="22">
        <v>0</v>
      </c>
      <c r="AZ243" s="22">
        <v>0</v>
      </c>
      <c r="BA243" s="22">
        <v>0</v>
      </c>
      <c r="BB243" s="22">
        <v>48955</v>
      </c>
      <c r="BC243" s="22">
        <v>0</v>
      </c>
      <c r="BD243" s="22">
        <v>0</v>
      </c>
      <c r="BE243" s="22">
        <v>0</v>
      </c>
      <c r="BF243" s="22">
        <v>0</v>
      </c>
      <c r="BG243" s="22">
        <v>118033</v>
      </c>
      <c r="BH243" s="22">
        <v>37803</v>
      </c>
      <c r="BI243" s="22">
        <v>6991</v>
      </c>
      <c r="BJ243" s="22">
        <v>0</v>
      </c>
      <c r="BK243" s="22">
        <v>0</v>
      </c>
      <c r="BL243" s="22">
        <v>0</v>
      </c>
      <c r="BM243" s="22">
        <v>1687</v>
      </c>
      <c r="BN243" s="22">
        <v>0</v>
      </c>
      <c r="BO243" s="22">
        <v>2987</v>
      </c>
      <c r="BP243" s="22">
        <v>0</v>
      </c>
      <c r="BQ243" s="22">
        <v>0</v>
      </c>
      <c r="BR243" s="22">
        <v>0</v>
      </c>
      <c r="BS243" s="22">
        <v>0</v>
      </c>
      <c r="BT243" s="22">
        <v>0</v>
      </c>
      <c r="BU243" s="22">
        <v>0</v>
      </c>
      <c r="BV243" s="22">
        <v>20194</v>
      </c>
      <c r="BW243" s="22">
        <v>0</v>
      </c>
      <c r="BX243" s="22">
        <v>0</v>
      </c>
      <c r="BY243" s="22">
        <v>0</v>
      </c>
      <c r="BZ243" s="22">
        <v>0</v>
      </c>
      <c r="CA243" s="22">
        <v>0</v>
      </c>
      <c r="CB243" s="22">
        <v>0</v>
      </c>
      <c r="CC243" s="22">
        <v>402345</v>
      </c>
      <c r="CD243" s="22">
        <v>430738</v>
      </c>
    </row>
    <row r="244" spans="1:82" x14ac:dyDescent="0.35">
      <c r="A244" s="22" t="s">
        <v>114</v>
      </c>
      <c r="B244" s="22" t="s">
        <v>507</v>
      </c>
      <c r="C244" s="22" t="s">
        <v>600</v>
      </c>
      <c r="D244" s="22" t="s">
        <v>601</v>
      </c>
      <c r="E244" s="22">
        <v>456925</v>
      </c>
      <c r="F244" s="22">
        <v>0</v>
      </c>
      <c r="G244" s="22">
        <v>24811</v>
      </c>
      <c r="H244" s="22">
        <v>0</v>
      </c>
      <c r="I244" s="22">
        <v>0</v>
      </c>
      <c r="J244" s="22">
        <v>3753</v>
      </c>
      <c r="K244" s="22">
        <v>0</v>
      </c>
      <c r="L244" s="22">
        <v>0</v>
      </c>
      <c r="M244" s="22">
        <v>3120</v>
      </c>
      <c r="N244" s="22">
        <v>0</v>
      </c>
      <c r="O244" s="22">
        <v>0</v>
      </c>
      <c r="P244" s="22">
        <v>59916</v>
      </c>
      <c r="Q244" s="22">
        <v>0</v>
      </c>
      <c r="R244" s="22">
        <v>0</v>
      </c>
      <c r="S244" s="22">
        <v>0</v>
      </c>
      <c r="T244" s="22">
        <v>0</v>
      </c>
      <c r="U244" s="22">
        <v>173186</v>
      </c>
      <c r="V244" s="22">
        <v>30294</v>
      </c>
      <c r="W244" s="22">
        <v>57598</v>
      </c>
      <c r="X244" s="22">
        <v>0</v>
      </c>
      <c r="Y244" s="22">
        <v>14278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0</v>
      </c>
      <c r="AG244" s="22">
        <v>0</v>
      </c>
      <c r="AH244" s="22">
        <v>0</v>
      </c>
      <c r="AI244" s="22">
        <v>0</v>
      </c>
      <c r="AJ244" s="22">
        <v>778982</v>
      </c>
      <c r="AK244" s="22">
        <v>0</v>
      </c>
      <c r="AL244" s="22">
        <v>0</v>
      </c>
      <c r="AM244" s="22">
        <v>0</v>
      </c>
      <c r="AN244" s="22">
        <v>0</v>
      </c>
      <c r="AO244" s="22">
        <v>0</v>
      </c>
      <c r="AP244" s="22">
        <v>19384</v>
      </c>
      <c r="AQ244" s="22">
        <v>1622247</v>
      </c>
      <c r="AR244" s="22">
        <v>28751</v>
      </c>
      <c r="AS244" s="22">
        <v>283915</v>
      </c>
      <c r="AT244" s="22">
        <v>0</v>
      </c>
      <c r="AU244" s="22">
        <v>0</v>
      </c>
      <c r="AV244" s="22">
        <v>0</v>
      </c>
      <c r="AW244" s="22">
        <v>0</v>
      </c>
      <c r="AX244" s="22">
        <v>0</v>
      </c>
      <c r="AY244" s="22">
        <v>38546</v>
      </c>
      <c r="AZ244" s="22">
        <v>0</v>
      </c>
      <c r="BA244" s="22">
        <v>0</v>
      </c>
      <c r="BB244" s="22">
        <v>257537</v>
      </c>
      <c r="BC244" s="22">
        <v>0</v>
      </c>
      <c r="BD244" s="22">
        <v>0</v>
      </c>
      <c r="BE244" s="22">
        <v>0</v>
      </c>
      <c r="BF244" s="22">
        <v>0</v>
      </c>
      <c r="BG244" s="22">
        <v>346288</v>
      </c>
      <c r="BH244" s="22">
        <v>63453</v>
      </c>
      <c r="BI244" s="22">
        <v>68864</v>
      </c>
      <c r="BJ244" s="22">
        <v>0</v>
      </c>
      <c r="BK244" s="22">
        <v>0</v>
      </c>
      <c r="BL244" s="22">
        <v>0</v>
      </c>
      <c r="BM244" s="22">
        <v>0</v>
      </c>
      <c r="BN244" s="22">
        <v>0</v>
      </c>
      <c r="BO244" s="22">
        <v>0</v>
      </c>
      <c r="BP244" s="22">
        <v>0</v>
      </c>
      <c r="BQ244" s="22">
        <v>33404</v>
      </c>
      <c r="BR244" s="22">
        <v>0</v>
      </c>
      <c r="BS244" s="22">
        <v>0</v>
      </c>
      <c r="BT244" s="22">
        <v>0</v>
      </c>
      <c r="BU244" s="22">
        <v>0</v>
      </c>
      <c r="BV244" s="22">
        <v>328006</v>
      </c>
      <c r="BW244" s="22">
        <v>25584</v>
      </c>
      <c r="BX244" s="22">
        <v>0</v>
      </c>
      <c r="BY244" s="22">
        <v>0</v>
      </c>
      <c r="BZ244" s="22">
        <v>0</v>
      </c>
      <c r="CA244" s="22">
        <v>0</v>
      </c>
      <c r="CB244" s="22">
        <v>0</v>
      </c>
      <c r="CC244" s="22">
        <v>1474348</v>
      </c>
      <c r="CD244" s="22">
        <v>147899</v>
      </c>
    </row>
    <row r="245" spans="1:82" x14ac:dyDescent="0.35">
      <c r="A245" s="22" t="s">
        <v>114</v>
      </c>
      <c r="B245" s="22" t="s">
        <v>507</v>
      </c>
      <c r="C245" s="22" t="s">
        <v>602</v>
      </c>
      <c r="D245" s="22" t="s">
        <v>603</v>
      </c>
      <c r="E245" s="22">
        <v>703828</v>
      </c>
      <c r="F245" s="22">
        <v>0</v>
      </c>
      <c r="G245" s="22">
        <v>16641</v>
      </c>
      <c r="H245" s="22"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v>1948</v>
      </c>
      <c r="N245" s="22">
        <v>0</v>
      </c>
      <c r="O245" s="22">
        <v>0</v>
      </c>
      <c r="P245" s="22">
        <v>1857</v>
      </c>
      <c r="Q245" s="22">
        <v>0</v>
      </c>
      <c r="R245" s="22">
        <v>0</v>
      </c>
      <c r="S245" s="22">
        <v>0</v>
      </c>
      <c r="T245" s="22">
        <v>0</v>
      </c>
      <c r="U245" s="22">
        <v>0</v>
      </c>
      <c r="V245" s="22">
        <v>464691</v>
      </c>
      <c r="W245" s="22">
        <v>29756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29429</v>
      </c>
      <c r="AF245" s="22">
        <v>0</v>
      </c>
      <c r="AG245" s="22">
        <v>0</v>
      </c>
      <c r="AH245" s="22">
        <v>0</v>
      </c>
      <c r="AI245" s="22">
        <v>0</v>
      </c>
      <c r="AJ245" s="22">
        <v>14506</v>
      </c>
      <c r="AK245" s="22">
        <v>23579</v>
      </c>
      <c r="AL245" s="22">
        <v>0</v>
      </c>
      <c r="AM245" s="22">
        <v>0</v>
      </c>
      <c r="AN245" s="22">
        <v>0</v>
      </c>
      <c r="AO245" s="22">
        <v>0</v>
      </c>
      <c r="AP245" s="22">
        <v>0</v>
      </c>
      <c r="AQ245" s="22">
        <v>1286235</v>
      </c>
      <c r="AR245" s="22">
        <v>22343</v>
      </c>
      <c r="AS245" s="22">
        <v>245317</v>
      </c>
      <c r="AT245" s="22">
        <v>0</v>
      </c>
      <c r="AU245" s="22">
        <v>0</v>
      </c>
      <c r="AV245" s="22">
        <v>50406</v>
      </c>
      <c r="AW245" s="22">
        <v>0</v>
      </c>
      <c r="AX245" s="22">
        <v>0</v>
      </c>
      <c r="AY245" s="22">
        <v>200</v>
      </c>
      <c r="AZ245" s="22">
        <v>0</v>
      </c>
      <c r="BA245" s="22">
        <v>0</v>
      </c>
      <c r="BB245" s="22">
        <v>180043</v>
      </c>
      <c r="BC245" s="22">
        <v>0</v>
      </c>
      <c r="BD245" s="22">
        <v>0</v>
      </c>
      <c r="BE245" s="22">
        <v>0</v>
      </c>
      <c r="BF245" s="22">
        <v>0</v>
      </c>
      <c r="BG245" s="22">
        <v>0</v>
      </c>
      <c r="BH245" s="22">
        <v>82249</v>
      </c>
      <c r="BI245" s="22">
        <v>19967</v>
      </c>
      <c r="BJ245" s="22">
        <v>0</v>
      </c>
      <c r="BK245" s="22">
        <v>3500</v>
      </c>
      <c r="BL245" s="22">
        <v>0</v>
      </c>
      <c r="BM245" s="22">
        <v>0</v>
      </c>
      <c r="BN245" s="22">
        <v>0</v>
      </c>
      <c r="BO245" s="22">
        <v>0</v>
      </c>
      <c r="BP245" s="22">
        <v>0</v>
      </c>
      <c r="BQ245" s="22">
        <v>88233</v>
      </c>
      <c r="BR245" s="22">
        <v>0</v>
      </c>
      <c r="BS245" s="22">
        <v>0</v>
      </c>
      <c r="BT245" s="22">
        <v>0</v>
      </c>
      <c r="BU245" s="22">
        <v>0</v>
      </c>
      <c r="BV245" s="22">
        <v>44906</v>
      </c>
      <c r="BW245" s="22">
        <v>77851</v>
      </c>
      <c r="BX245" s="22">
        <v>0</v>
      </c>
      <c r="BY245" s="22">
        <v>0</v>
      </c>
      <c r="BZ245" s="22">
        <v>0</v>
      </c>
      <c r="CA245" s="22">
        <v>0</v>
      </c>
      <c r="CB245" s="22">
        <v>0</v>
      </c>
      <c r="CC245" s="22">
        <v>815015</v>
      </c>
      <c r="CD245" s="22">
        <v>471220</v>
      </c>
    </row>
    <row r="246" spans="1:82" x14ac:dyDescent="0.35">
      <c r="A246" s="22" t="s">
        <v>114</v>
      </c>
      <c r="B246" s="22" t="s">
        <v>507</v>
      </c>
      <c r="C246" s="22" t="s">
        <v>604</v>
      </c>
      <c r="D246" s="22" t="s">
        <v>605</v>
      </c>
      <c r="E246" s="22">
        <v>270882</v>
      </c>
      <c r="F246" s="22">
        <v>0</v>
      </c>
      <c r="G246" s="22">
        <v>6858</v>
      </c>
      <c r="H246" s="22">
        <v>0</v>
      </c>
      <c r="I246" s="22">
        <v>0</v>
      </c>
      <c r="J246" s="22">
        <v>30886</v>
      </c>
      <c r="K246" s="22">
        <v>0</v>
      </c>
      <c r="L246" s="22">
        <v>0</v>
      </c>
      <c r="M246" s="22">
        <v>0</v>
      </c>
      <c r="N246" s="22">
        <v>0</v>
      </c>
      <c r="O246" s="22">
        <v>0</v>
      </c>
      <c r="P246" s="22">
        <v>297333</v>
      </c>
      <c r="Q246" s="22">
        <v>0</v>
      </c>
      <c r="R246" s="22">
        <v>0</v>
      </c>
      <c r="S246" s="22">
        <v>0</v>
      </c>
      <c r="T246" s="22">
        <v>0</v>
      </c>
      <c r="U246" s="22">
        <v>302672</v>
      </c>
      <c r="V246" s="22">
        <v>40085</v>
      </c>
      <c r="W246" s="22">
        <v>30252</v>
      </c>
      <c r="X246" s="22">
        <v>0</v>
      </c>
      <c r="Y246" s="22">
        <v>0</v>
      </c>
      <c r="Z246" s="22">
        <v>0</v>
      </c>
      <c r="AA246" s="22">
        <v>1000</v>
      </c>
      <c r="AB246" s="22">
        <v>0</v>
      </c>
      <c r="AC246" s="22">
        <v>0</v>
      </c>
      <c r="AD246" s="22">
        <v>0</v>
      </c>
      <c r="AE246" s="22">
        <v>1987</v>
      </c>
      <c r="AF246" s="22">
        <v>0</v>
      </c>
      <c r="AG246" s="22">
        <v>0</v>
      </c>
      <c r="AH246" s="22">
        <v>0</v>
      </c>
      <c r="AI246" s="22">
        <v>0</v>
      </c>
      <c r="AJ246" s="22">
        <v>12612</v>
      </c>
      <c r="AK246" s="22">
        <v>0</v>
      </c>
      <c r="AL246" s="22">
        <v>0</v>
      </c>
      <c r="AM246" s="22">
        <v>0</v>
      </c>
      <c r="AN246" s="22">
        <v>0</v>
      </c>
      <c r="AO246" s="22">
        <v>0</v>
      </c>
      <c r="AP246" s="22">
        <v>0</v>
      </c>
      <c r="AQ246" s="22">
        <v>994567</v>
      </c>
      <c r="AR246" s="22">
        <v>14505</v>
      </c>
      <c r="AS246" s="22">
        <v>120257</v>
      </c>
      <c r="AT246" s="22">
        <v>0</v>
      </c>
      <c r="AU246" s="22">
        <v>0</v>
      </c>
      <c r="AV246" s="22">
        <v>36128</v>
      </c>
      <c r="AW246" s="22">
        <v>0</v>
      </c>
      <c r="AX246" s="22">
        <v>0</v>
      </c>
      <c r="AY246" s="22">
        <v>275</v>
      </c>
      <c r="AZ246" s="22">
        <v>0</v>
      </c>
      <c r="BA246" s="22">
        <v>0</v>
      </c>
      <c r="BB246" s="22">
        <v>161194</v>
      </c>
      <c r="BC246" s="22">
        <v>0</v>
      </c>
      <c r="BD246" s="22">
        <v>0</v>
      </c>
      <c r="BE246" s="22">
        <v>0</v>
      </c>
      <c r="BF246" s="22">
        <v>0</v>
      </c>
      <c r="BG246" s="22">
        <v>157971</v>
      </c>
      <c r="BH246" s="22">
        <v>56650</v>
      </c>
      <c r="BI246" s="22">
        <v>28935</v>
      </c>
      <c r="BJ246" s="22">
        <v>0</v>
      </c>
      <c r="BK246" s="22">
        <v>2060</v>
      </c>
      <c r="BL246" s="22">
        <v>0</v>
      </c>
      <c r="BM246" s="22">
        <v>0</v>
      </c>
      <c r="BN246" s="22">
        <v>0</v>
      </c>
      <c r="BO246" s="22">
        <v>0</v>
      </c>
      <c r="BP246" s="22">
        <v>0</v>
      </c>
      <c r="BQ246" s="22">
        <v>9370</v>
      </c>
      <c r="BR246" s="22">
        <v>0</v>
      </c>
      <c r="BS246" s="22">
        <v>0</v>
      </c>
      <c r="BT246" s="22">
        <v>0</v>
      </c>
      <c r="BU246" s="22">
        <v>0</v>
      </c>
      <c r="BV246" s="22">
        <v>19904</v>
      </c>
      <c r="BW246" s="22">
        <v>7328</v>
      </c>
      <c r="BX246" s="22">
        <v>0</v>
      </c>
      <c r="BY246" s="22">
        <v>0</v>
      </c>
      <c r="BZ246" s="22">
        <v>0</v>
      </c>
      <c r="CA246" s="22">
        <v>0</v>
      </c>
      <c r="CB246" s="22">
        <v>0</v>
      </c>
      <c r="CC246" s="22">
        <v>614577</v>
      </c>
      <c r="CD246" s="22">
        <v>379990</v>
      </c>
    </row>
    <row r="247" spans="1:82" x14ac:dyDescent="0.35">
      <c r="A247" s="22" t="s">
        <v>114</v>
      </c>
      <c r="B247" s="22" t="s">
        <v>507</v>
      </c>
      <c r="C247" s="22" t="s">
        <v>606</v>
      </c>
      <c r="D247" s="22" t="s">
        <v>607</v>
      </c>
      <c r="E247" s="22">
        <v>0</v>
      </c>
      <c r="F247" s="22">
        <v>282710</v>
      </c>
      <c r="G247" s="22">
        <v>0</v>
      </c>
      <c r="H247" s="22"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v>370</v>
      </c>
      <c r="N247" s="22">
        <v>0</v>
      </c>
      <c r="O247" s="22">
        <v>0</v>
      </c>
      <c r="P247" s="22">
        <v>677835</v>
      </c>
      <c r="Q247" s="22">
        <v>0</v>
      </c>
      <c r="R247" s="22">
        <v>0</v>
      </c>
      <c r="S247" s="22">
        <v>0</v>
      </c>
      <c r="T247" s="22">
        <v>0</v>
      </c>
      <c r="U247" s="22">
        <v>90848</v>
      </c>
      <c r="V247" s="22">
        <v>49070</v>
      </c>
      <c r="W247" s="22">
        <v>29732</v>
      </c>
      <c r="X247" s="22">
        <v>0</v>
      </c>
      <c r="Y247" s="22">
        <v>0</v>
      </c>
      <c r="Z247" s="22">
        <v>0</v>
      </c>
      <c r="AA247" s="22">
        <v>8010</v>
      </c>
      <c r="AB247" s="22">
        <v>0</v>
      </c>
      <c r="AC247" s="22">
        <v>325</v>
      </c>
      <c r="AD247" s="22">
        <v>0</v>
      </c>
      <c r="AE247" s="22">
        <v>0</v>
      </c>
      <c r="AF247" s="22">
        <v>0</v>
      </c>
      <c r="AG247" s="22">
        <v>0</v>
      </c>
      <c r="AH247" s="22">
        <v>0</v>
      </c>
      <c r="AI247" s="22">
        <v>0</v>
      </c>
      <c r="AJ247" s="22">
        <v>3835</v>
      </c>
      <c r="AK247" s="22">
        <v>0</v>
      </c>
      <c r="AL247" s="22">
        <v>0</v>
      </c>
      <c r="AM247" s="22">
        <v>0</v>
      </c>
      <c r="AN247" s="22">
        <v>0</v>
      </c>
      <c r="AO247" s="22">
        <v>0</v>
      </c>
      <c r="AP247" s="22">
        <v>0</v>
      </c>
      <c r="AQ247" s="22">
        <v>1142735</v>
      </c>
      <c r="AR247" s="22">
        <v>15807</v>
      </c>
      <c r="AS247" s="22">
        <v>133190</v>
      </c>
      <c r="AT247" s="22">
        <v>0</v>
      </c>
      <c r="AU247" s="22">
        <v>0</v>
      </c>
      <c r="AV247" s="22">
        <v>9087</v>
      </c>
      <c r="AW247" s="22">
        <v>1032</v>
      </c>
      <c r="AX247" s="22">
        <v>1520</v>
      </c>
      <c r="AY247" s="22">
        <v>0</v>
      </c>
      <c r="AZ247" s="22">
        <v>0</v>
      </c>
      <c r="BA247" s="22">
        <v>21532</v>
      </c>
      <c r="BB247" s="22">
        <v>490918</v>
      </c>
      <c r="BC247" s="22">
        <v>0</v>
      </c>
      <c r="BD247" s="22">
        <v>0</v>
      </c>
      <c r="BE247" s="22">
        <v>0</v>
      </c>
      <c r="BF247" s="22">
        <v>0</v>
      </c>
      <c r="BG247" s="22">
        <v>236659</v>
      </c>
      <c r="BH247" s="22">
        <v>186134</v>
      </c>
      <c r="BI247" s="22">
        <v>28647</v>
      </c>
      <c r="BJ247" s="22">
        <v>0</v>
      </c>
      <c r="BK247" s="22">
        <v>0</v>
      </c>
      <c r="BL247" s="22">
        <v>0</v>
      </c>
      <c r="BM247" s="22">
        <v>3806</v>
      </c>
      <c r="BN247" s="22">
        <v>0</v>
      </c>
      <c r="BO247" s="22">
        <v>2518</v>
      </c>
      <c r="BP247" s="22">
        <v>0</v>
      </c>
      <c r="BQ247" s="22">
        <v>0</v>
      </c>
      <c r="BR247" s="22">
        <v>0</v>
      </c>
      <c r="BS247" s="22">
        <v>0</v>
      </c>
      <c r="BT247" s="22">
        <v>0</v>
      </c>
      <c r="BU247" s="22">
        <v>0</v>
      </c>
      <c r="BV247" s="22">
        <v>54288</v>
      </c>
      <c r="BW247" s="22">
        <v>3166</v>
      </c>
      <c r="BX247" s="22">
        <v>0</v>
      </c>
      <c r="BY247" s="22">
        <v>0</v>
      </c>
      <c r="BZ247" s="22">
        <v>0</v>
      </c>
      <c r="CA247" s="22">
        <v>0</v>
      </c>
      <c r="CB247" s="22">
        <v>0</v>
      </c>
      <c r="CC247" s="22">
        <v>1188304</v>
      </c>
      <c r="CD247" s="22">
        <v>-45569</v>
      </c>
    </row>
    <row r="248" spans="1:82" x14ac:dyDescent="0.35">
      <c r="A248" s="22" t="s">
        <v>114</v>
      </c>
      <c r="B248" s="22" t="s">
        <v>507</v>
      </c>
      <c r="C248" s="22" t="s">
        <v>608</v>
      </c>
      <c r="D248" s="22" t="s">
        <v>609</v>
      </c>
      <c r="E248" s="22">
        <v>1285960</v>
      </c>
      <c r="F248" s="22">
        <v>0</v>
      </c>
      <c r="G248" s="22">
        <v>636058</v>
      </c>
      <c r="H248" s="22">
        <v>112492</v>
      </c>
      <c r="I248" s="22">
        <v>0</v>
      </c>
      <c r="J248" s="22">
        <v>18894</v>
      </c>
      <c r="K248" s="22">
        <v>0</v>
      </c>
      <c r="L248" s="22">
        <v>0</v>
      </c>
      <c r="M248" s="22">
        <v>7174</v>
      </c>
      <c r="N248" s="22">
        <v>0</v>
      </c>
      <c r="O248" s="22">
        <v>0</v>
      </c>
      <c r="P248" s="22">
        <v>115491</v>
      </c>
      <c r="Q248" s="22">
        <v>0</v>
      </c>
      <c r="R248" s="22">
        <v>0</v>
      </c>
      <c r="S248" s="22">
        <v>0</v>
      </c>
      <c r="T248" s="22">
        <v>0</v>
      </c>
      <c r="U248" s="22">
        <v>40577</v>
      </c>
      <c r="V248" s="22">
        <v>165823</v>
      </c>
      <c r="W248" s="22">
        <v>247333</v>
      </c>
      <c r="X248" s="22">
        <v>0</v>
      </c>
      <c r="Y248" s="22">
        <v>0</v>
      </c>
      <c r="Z248" s="22">
        <v>0</v>
      </c>
      <c r="AA248" s="22">
        <v>4352</v>
      </c>
      <c r="AB248" s="22">
        <v>0</v>
      </c>
      <c r="AC248" s="22">
        <v>6892</v>
      </c>
      <c r="AD248" s="22">
        <v>65398</v>
      </c>
      <c r="AE248" s="22">
        <v>0</v>
      </c>
      <c r="AF248" s="22">
        <v>0</v>
      </c>
      <c r="AG248" s="22">
        <v>4280</v>
      </c>
      <c r="AH248" s="22">
        <v>0</v>
      </c>
      <c r="AI248" s="22">
        <v>0</v>
      </c>
      <c r="AJ248" s="22">
        <v>44737</v>
      </c>
      <c r="AK248" s="22">
        <v>8792</v>
      </c>
      <c r="AL248" s="22">
        <v>0</v>
      </c>
      <c r="AM248" s="22">
        <v>70708</v>
      </c>
      <c r="AN248" s="22">
        <v>0</v>
      </c>
      <c r="AO248" s="22">
        <v>0</v>
      </c>
      <c r="AP248" s="22">
        <v>0</v>
      </c>
      <c r="AQ248" s="22">
        <v>2834961</v>
      </c>
      <c r="AR248" s="22">
        <v>14805</v>
      </c>
      <c r="AS248" s="22">
        <v>397065</v>
      </c>
      <c r="AT248" s="22">
        <v>0</v>
      </c>
      <c r="AU248" s="22">
        <v>0</v>
      </c>
      <c r="AV248" s="22">
        <v>114571</v>
      </c>
      <c r="AW248" s="22">
        <v>0</v>
      </c>
      <c r="AX248" s="22">
        <v>108</v>
      </c>
      <c r="AY248" s="22">
        <v>29942</v>
      </c>
      <c r="AZ248" s="22">
        <v>0</v>
      </c>
      <c r="BA248" s="22">
        <v>0</v>
      </c>
      <c r="BB248" s="22">
        <v>567362</v>
      </c>
      <c r="BC248" s="22">
        <v>0</v>
      </c>
      <c r="BD248" s="22">
        <v>0</v>
      </c>
      <c r="BE248" s="22">
        <v>0</v>
      </c>
      <c r="BF248" s="22">
        <v>0</v>
      </c>
      <c r="BG248" s="22">
        <v>186437</v>
      </c>
      <c r="BH248" s="22">
        <v>172458</v>
      </c>
      <c r="BI248" s="22">
        <v>235844</v>
      </c>
      <c r="BJ248" s="22">
        <v>0</v>
      </c>
      <c r="BK248" s="22">
        <v>62650</v>
      </c>
      <c r="BL248" s="22">
        <v>0</v>
      </c>
      <c r="BM248" s="22">
        <v>15457</v>
      </c>
      <c r="BN248" s="22">
        <v>72364</v>
      </c>
      <c r="BO248" s="22">
        <v>1077</v>
      </c>
      <c r="BP248" s="22">
        <v>0</v>
      </c>
      <c r="BQ248" s="22">
        <v>0</v>
      </c>
      <c r="BR248" s="22">
        <v>0</v>
      </c>
      <c r="BS248" s="22">
        <v>0</v>
      </c>
      <c r="BT248" s="22">
        <v>0</v>
      </c>
      <c r="BU248" s="22">
        <v>0</v>
      </c>
      <c r="BV248" s="22">
        <v>167817</v>
      </c>
      <c r="BW248" s="22">
        <v>42420</v>
      </c>
      <c r="BX248" s="22">
        <v>0</v>
      </c>
      <c r="BY248" s="22">
        <v>13024</v>
      </c>
      <c r="BZ248" s="22">
        <v>0</v>
      </c>
      <c r="CA248" s="22">
        <v>0</v>
      </c>
      <c r="CB248" s="22">
        <v>206305</v>
      </c>
      <c r="CC248" s="22">
        <v>2299706</v>
      </c>
      <c r="CD248" s="22">
        <v>535255</v>
      </c>
    </row>
    <row r="249" spans="1:82" x14ac:dyDescent="0.35">
      <c r="A249" s="22" t="s">
        <v>114</v>
      </c>
      <c r="B249" s="22" t="s">
        <v>507</v>
      </c>
      <c r="C249" s="22" t="s">
        <v>610</v>
      </c>
      <c r="D249" s="22" t="s">
        <v>611</v>
      </c>
      <c r="E249" s="22">
        <v>323879</v>
      </c>
      <c r="F249" s="22">
        <v>0</v>
      </c>
      <c r="G249" s="22">
        <v>179272</v>
      </c>
      <c r="H249" s="22">
        <v>0</v>
      </c>
      <c r="I249" s="22">
        <v>0</v>
      </c>
      <c r="J249" s="22">
        <v>20730</v>
      </c>
      <c r="K249" s="22">
        <v>0</v>
      </c>
      <c r="L249" s="22">
        <v>0</v>
      </c>
      <c r="M249" s="22">
        <v>1875</v>
      </c>
      <c r="N249" s="22">
        <v>0</v>
      </c>
      <c r="O249" s="22">
        <v>0</v>
      </c>
      <c r="P249" s="22">
        <v>9463</v>
      </c>
      <c r="Q249" s="22">
        <v>0</v>
      </c>
      <c r="R249" s="22">
        <v>0</v>
      </c>
      <c r="S249" s="22">
        <v>4771</v>
      </c>
      <c r="T249" s="22">
        <v>0</v>
      </c>
      <c r="U249" s="22">
        <v>89632</v>
      </c>
      <c r="V249" s="22">
        <v>35062</v>
      </c>
      <c r="W249" s="22">
        <v>64889</v>
      </c>
      <c r="X249" s="22"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v>0</v>
      </c>
      <c r="AI249" s="22">
        <v>0</v>
      </c>
      <c r="AJ249" s="22">
        <v>0</v>
      </c>
      <c r="AK249" s="22">
        <v>100</v>
      </c>
      <c r="AL249" s="22">
        <v>0</v>
      </c>
      <c r="AM249" s="22">
        <v>0</v>
      </c>
      <c r="AN249" s="22">
        <v>0</v>
      </c>
      <c r="AO249" s="22">
        <v>0</v>
      </c>
      <c r="AP249" s="22">
        <v>0</v>
      </c>
      <c r="AQ249" s="22">
        <v>729673</v>
      </c>
      <c r="AR249" s="22">
        <v>6818</v>
      </c>
      <c r="AS249" s="22">
        <v>205913</v>
      </c>
      <c r="AT249" s="22">
        <v>0</v>
      </c>
      <c r="AU249" s="22">
        <v>0</v>
      </c>
      <c r="AV249" s="22">
        <v>45510</v>
      </c>
      <c r="AW249" s="22">
        <v>0</v>
      </c>
      <c r="AX249" s="22">
        <v>1427</v>
      </c>
      <c r="AY249" s="22">
        <v>0</v>
      </c>
      <c r="AZ249" s="22">
        <v>0</v>
      </c>
      <c r="BA249" s="22">
        <v>0</v>
      </c>
      <c r="BB249" s="22">
        <v>209110</v>
      </c>
      <c r="BC249" s="22">
        <v>0</v>
      </c>
      <c r="BD249" s="22">
        <v>0</v>
      </c>
      <c r="BE249" s="22">
        <v>1200</v>
      </c>
      <c r="BF249" s="22">
        <v>0</v>
      </c>
      <c r="BG249" s="22">
        <v>176505</v>
      </c>
      <c r="BH249" s="22">
        <v>50358</v>
      </c>
      <c r="BI249" s="22">
        <v>52804</v>
      </c>
      <c r="BJ249" s="22">
        <v>0</v>
      </c>
      <c r="BK249" s="22">
        <v>1838</v>
      </c>
      <c r="BL249" s="22">
        <v>0</v>
      </c>
      <c r="BM249" s="22">
        <v>0</v>
      </c>
      <c r="BN249" s="22">
        <v>0</v>
      </c>
      <c r="BO249" s="22">
        <v>767</v>
      </c>
      <c r="BP249" s="22">
        <v>0</v>
      </c>
      <c r="BQ249" s="22">
        <v>0</v>
      </c>
      <c r="BR249" s="22">
        <v>0</v>
      </c>
      <c r="BS249" s="22">
        <v>0</v>
      </c>
      <c r="BT249" s="22">
        <v>0</v>
      </c>
      <c r="BU249" s="22">
        <v>0</v>
      </c>
      <c r="BV249" s="22">
        <v>15329</v>
      </c>
      <c r="BW249" s="22">
        <v>9497</v>
      </c>
      <c r="BX249" s="22">
        <v>0</v>
      </c>
      <c r="BY249" s="22">
        <v>0</v>
      </c>
      <c r="BZ249" s="22">
        <v>0</v>
      </c>
      <c r="CA249" s="22">
        <v>0</v>
      </c>
      <c r="CB249" s="22">
        <v>0</v>
      </c>
      <c r="CC249" s="22">
        <v>777076</v>
      </c>
      <c r="CD249" s="22">
        <v>-47403</v>
      </c>
    </row>
    <row r="250" spans="1:82" x14ac:dyDescent="0.35">
      <c r="A250" s="22" t="s">
        <v>114</v>
      </c>
      <c r="B250" s="22" t="s">
        <v>507</v>
      </c>
      <c r="C250" s="22" t="s">
        <v>612</v>
      </c>
      <c r="D250" s="22" t="s">
        <v>613</v>
      </c>
      <c r="E250" s="22">
        <v>695884</v>
      </c>
      <c r="F250" s="22">
        <v>0</v>
      </c>
      <c r="G250" s="22">
        <v>14356</v>
      </c>
      <c r="H250" s="22">
        <v>0</v>
      </c>
      <c r="I250" s="22">
        <v>0</v>
      </c>
      <c r="J250" s="22">
        <v>114721</v>
      </c>
      <c r="K250" s="22">
        <v>0</v>
      </c>
      <c r="L250" s="22">
        <v>0</v>
      </c>
      <c r="M250" s="22">
        <v>70</v>
      </c>
      <c r="N250" s="22">
        <v>0</v>
      </c>
      <c r="O250" s="22">
        <v>0</v>
      </c>
      <c r="P250" s="22">
        <v>13695</v>
      </c>
      <c r="Q250" s="22">
        <v>0</v>
      </c>
      <c r="R250" s="22">
        <v>0</v>
      </c>
      <c r="S250" s="22">
        <v>0</v>
      </c>
      <c r="T250" s="22">
        <v>0</v>
      </c>
      <c r="U250" s="22">
        <v>148315</v>
      </c>
      <c r="V250" s="22">
        <v>80219</v>
      </c>
      <c r="W250" s="22">
        <v>78644</v>
      </c>
      <c r="X250" s="22">
        <v>0</v>
      </c>
      <c r="Y250" s="22">
        <v>0</v>
      </c>
      <c r="Z250" s="22">
        <v>0</v>
      </c>
      <c r="AA250" s="22">
        <v>5218</v>
      </c>
      <c r="AB250" s="22">
        <v>0</v>
      </c>
      <c r="AC250" s="22">
        <v>0</v>
      </c>
      <c r="AD250" s="22">
        <v>0</v>
      </c>
      <c r="AE250" s="22">
        <v>50</v>
      </c>
      <c r="AF250" s="22">
        <v>0</v>
      </c>
      <c r="AG250" s="22">
        <v>0</v>
      </c>
      <c r="AH250" s="22">
        <v>0</v>
      </c>
      <c r="AI250" s="22">
        <v>199548</v>
      </c>
      <c r="AJ250" s="22">
        <v>109730</v>
      </c>
      <c r="AK250" s="22">
        <v>0</v>
      </c>
      <c r="AL250" s="22">
        <v>0</v>
      </c>
      <c r="AM250" s="22">
        <v>0</v>
      </c>
      <c r="AN250" s="22">
        <v>0</v>
      </c>
      <c r="AO250" s="22">
        <v>0</v>
      </c>
      <c r="AP250" s="22">
        <v>0</v>
      </c>
      <c r="AQ250" s="22">
        <v>1460450</v>
      </c>
      <c r="AR250" s="22">
        <v>32429</v>
      </c>
      <c r="AS250" s="22">
        <v>146707</v>
      </c>
      <c r="AT250" s="22">
        <v>0</v>
      </c>
      <c r="AU250" s="22">
        <v>0</v>
      </c>
      <c r="AV250" s="22">
        <v>175019</v>
      </c>
      <c r="AW250" s="22">
        <v>0</v>
      </c>
      <c r="AX250" s="22">
        <v>0</v>
      </c>
      <c r="AY250" s="22">
        <v>0</v>
      </c>
      <c r="AZ250" s="22">
        <v>0</v>
      </c>
      <c r="BA250" s="22">
        <v>0</v>
      </c>
      <c r="BB250" s="22">
        <v>310197</v>
      </c>
      <c r="BC250" s="22">
        <v>0</v>
      </c>
      <c r="BD250" s="22">
        <v>0</v>
      </c>
      <c r="BE250" s="22">
        <v>25790</v>
      </c>
      <c r="BF250" s="22">
        <v>0</v>
      </c>
      <c r="BG250" s="22">
        <v>153024</v>
      </c>
      <c r="BH250" s="22">
        <v>73317</v>
      </c>
      <c r="BI250" s="22">
        <v>71133</v>
      </c>
      <c r="BJ250" s="22">
        <v>0</v>
      </c>
      <c r="BK250" s="22">
        <v>4424</v>
      </c>
      <c r="BL250" s="22">
        <v>0</v>
      </c>
      <c r="BM250" s="22">
        <v>4550</v>
      </c>
      <c r="BN250" s="22">
        <v>0</v>
      </c>
      <c r="BO250" s="22">
        <v>0</v>
      </c>
      <c r="BP250" s="22">
        <v>0</v>
      </c>
      <c r="BQ250" s="22">
        <v>5021</v>
      </c>
      <c r="BR250" s="22">
        <v>0</v>
      </c>
      <c r="BS250" s="22">
        <v>0</v>
      </c>
      <c r="BT250" s="22">
        <v>0</v>
      </c>
      <c r="BU250" s="22">
        <v>217548</v>
      </c>
      <c r="BV250" s="22">
        <v>116408</v>
      </c>
      <c r="BW250" s="22">
        <v>3152</v>
      </c>
      <c r="BX250" s="22">
        <v>0</v>
      </c>
      <c r="BY250" s="22">
        <v>0</v>
      </c>
      <c r="BZ250" s="22">
        <v>0</v>
      </c>
      <c r="CA250" s="22">
        <v>0</v>
      </c>
      <c r="CB250" s="22">
        <v>0</v>
      </c>
      <c r="CC250" s="22">
        <v>1338719</v>
      </c>
      <c r="CD250" s="22">
        <v>121731</v>
      </c>
    </row>
    <row r="251" spans="1:82" x14ac:dyDescent="0.35">
      <c r="A251" s="22" t="s">
        <v>114</v>
      </c>
      <c r="B251" s="22" t="s">
        <v>507</v>
      </c>
      <c r="C251" s="22" t="s">
        <v>614</v>
      </c>
      <c r="D251" s="22" t="s">
        <v>615</v>
      </c>
      <c r="E251" s="22">
        <v>1011491</v>
      </c>
      <c r="F251" s="22">
        <v>0</v>
      </c>
      <c r="G251" s="22">
        <v>386763</v>
      </c>
      <c r="H251" s="22">
        <v>0</v>
      </c>
      <c r="I251" s="22">
        <v>0</v>
      </c>
      <c r="J251" s="22">
        <v>23595</v>
      </c>
      <c r="K251" s="22">
        <v>0</v>
      </c>
      <c r="L251" s="22">
        <v>0</v>
      </c>
      <c r="M251" s="22">
        <v>2581</v>
      </c>
      <c r="N251" s="22">
        <v>0</v>
      </c>
      <c r="O251" s="22">
        <v>0</v>
      </c>
      <c r="P251" s="22">
        <v>258651</v>
      </c>
      <c r="Q251" s="22">
        <v>0</v>
      </c>
      <c r="R251" s="22">
        <v>0</v>
      </c>
      <c r="S251" s="22">
        <v>0</v>
      </c>
      <c r="T251" s="22">
        <v>0</v>
      </c>
      <c r="U251" s="22">
        <v>332820</v>
      </c>
      <c r="V251" s="22">
        <v>68724</v>
      </c>
      <c r="W251" s="22">
        <v>111962</v>
      </c>
      <c r="X251" s="22">
        <v>0</v>
      </c>
      <c r="Y251" s="22">
        <v>25342</v>
      </c>
      <c r="Z251" s="22">
        <v>0</v>
      </c>
      <c r="AA251" s="22">
        <v>729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v>0</v>
      </c>
      <c r="AJ251" s="22">
        <v>851</v>
      </c>
      <c r="AK251" s="22">
        <v>285</v>
      </c>
      <c r="AL251" s="22">
        <v>0</v>
      </c>
      <c r="AM251" s="22">
        <v>0</v>
      </c>
      <c r="AN251" s="22">
        <v>0</v>
      </c>
      <c r="AO251" s="22">
        <v>0</v>
      </c>
      <c r="AP251" s="22">
        <v>0</v>
      </c>
      <c r="AQ251" s="22">
        <v>2223794</v>
      </c>
      <c r="AR251" s="22">
        <v>38230</v>
      </c>
      <c r="AS251" s="22">
        <v>287100</v>
      </c>
      <c r="AT251" s="22">
        <v>0</v>
      </c>
      <c r="AU251" s="22">
        <v>20816</v>
      </c>
      <c r="AV251" s="22">
        <v>105016</v>
      </c>
      <c r="AW251" s="22">
        <v>158</v>
      </c>
      <c r="AX251" s="22">
        <v>6246</v>
      </c>
      <c r="AY251" s="22">
        <v>2423</v>
      </c>
      <c r="AZ251" s="22">
        <v>0</v>
      </c>
      <c r="BA251" s="22">
        <v>0</v>
      </c>
      <c r="BB251" s="22">
        <v>393027</v>
      </c>
      <c r="BC251" s="22">
        <v>0</v>
      </c>
      <c r="BD251" s="22">
        <v>0</v>
      </c>
      <c r="BE251" s="22">
        <v>0</v>
      </c>
      <c r="BF251" s="22">
        <v>0</v>
      </c>
      <c r="BG251" s="22">
        <v>281630</v>
      </c>
      <c r="BH251" s="22">
        <v>103372</v>
      </c>
      <c r="BI251" s="22">
        <v>102251</v>
      </c>
      <c r="BJ251" s="22">
        <v>0</v>
      </c>
      <c r="BK251" s="22">
        <v>30560</v>
      </c>
      <c r="BL251" s="22">
        <v>0</v>
      </c>
      <c r="BM251" s="22">
        <v>7618</v>
      </c>
      <c r="BN251" s="22">
        <v>0</v>
      </c>
      <c r="BO251" s="22">
        <v>645</v>
      </c>
      <c r="BP251" s="22">
        <v>0</v>
      </c>
      <c r="BQ251" s="22">
        <v>0</v>
      </c>
      <c r="BR251" s="22">
        <v>0</v>
      </c>
      <c r="BS251" s="22">
        <v>0</v>
      </c>
      <c r="BT251" s="22">
        <v>0</v>
      </c>
      <c r="BU251" s="22">
        <v>0</v>
      </c>
      <c r="BV251" s="22">
        <v>109277</v>
      </c>
      <c r="BW251" s="22">
        <v>31444</v>
      </c>
      <c r="BX251" s="22">
        <v>0</v>
      </c>
      <c r="BY251" s="22">
        <v>0</v>
      </c>
      <c r="BZ251" s="22">
        <v>0</v>
      </c>
      <c r="CA251" s="22">
        <v>0</v>
      </c>
      <c r="CB251" s="22">
        <v>37355</v>
      </c>
      <c r="CC251" s="22">
        <v>1557168</v>
      </c>
      <c r="CD251" s="22">
        <v>666626</v>
      </c>
    </row>
    <row r="252" spans="1:82" x14ac:dyDescent="0.35">
      <c r="A252" s="22" t="s">
        <v>114</v>
      </c>
      <c r="B252" s="22" t="s">
        <v>507</v>
      </c>
      <c r="C252" s="22" t="s">
        <v>616</v>
      </c>
      <c r="D252" s="22" t="s">
        <v>617</v>
      </c>
      <c r="E252" s="22">
        <v>1268646</v>
      </c>
      <c r="F252" s="22">
        <v>124561</v>
      </c>
      <c r="G252" s="22">
        <v>17417</v>
      </c>
      <c r="H252" s="22">
        <v>0</v>
      </c>
      <c r="I252" s="22">
        <v>0</v>
      </c>
      <c r="J252" s="22">
        <v>121006</v>
      </c>
      <c r="K252" s="22">
        <v>0</v>
      </c>
      <c r="L252" s="22">
        <v>33220</v>
      </c>
      <c r="M252" s="22">
        <v>0</v>
      </c>
      <c r="N252" s="22">
        <v>0</v>
      </c>
      <c r="O252" s="22">
        <v>0</v>
      </c>
      <c r="P252" s="22">
        <v>3683</v>
      </c>
      <c r="Q252" s="22">
        <v>0</v>
      </c>
      <c r="R252" s="22">
        <v>0</v>
      </c>
      <c r="S252" s="22">
        <v>0</v>
      </c>
      <c r="T252" s="22">
        <v>-1282</v>
      </c>
      <c r="U252" s="22">
        <v>351946</v>
      </c>
      <c r="V252" s="22">
        <v>201853</v>
      </c>
      <c r="W252" s="22">
        <v>66737</v>
      </c>
      <c r="X252" s="22">
        <v>41200</v>
      </c>
      <c r="Y252" s="22">
        <v>0</v>
      </c>
      <c r="Z252" s="22">
        <v>0</v>
      </c>
      <c r="AA252" s="22">
        <v>0</v>
      </c>
      <c r="AB252" s="22">
        <v>0</v>
      </c>
      <c r="AC252" s="22">
        <v>510</v>
      </c>
      <c r="AD252" s="22">
        <v>0</v>
      </c>
      <c r="AE252" s="22">
        <v>0</v>
      </c>
      <c r="AF252" s="22">
        <v>0</v>
      </c>
      <c r="AG252" s="22">
        <v>0</v>
      </c>
      <c r="AH252" s="22">
        <v>0</v>
      </c>
      <c r="AI252" s="22">
        <v>0</v>
      </c>
      <c r="AJ252" s="22">
        <v>14510</v>
      </c>
      <c r="AK252" s="22">
        <v>210</v>
      </c>
      <c r="AL252" s="22">
        <v>0</v>
      </c>
      <c r="AM252" s="22">
        <v>50905</v>
      </c>
      <c r="AN252" s="22">
        <v>0</v>
      </c>
      <c r="AO252" s="22">
        <v>0</v>
      </c>
      <c r="AP252" s="22">
        <v>0</v>
      </c>
      <c r="AQ252" s="22">
        <v>2295122</v>
      </c>
      <c r="AR252" s="22">
        <v>75983</v>
      </c>
      <c r="AS252" s="22">
        <v>369061</v>
      </c>
      <c r="AT252" s="22">
        <v>0</v>
      </c>
      <c r="AU252" s="22">
        <v>0</v>
      </c>
      <c r="AV252" s="22">
        <v>90049</v>
      </c>
      <c r="AW252" s="22">
        <v>2191</v>
      </c>
      <c r="AX252" s="22">
        <v>11419</v>
      </c>
      <c r="AY252" s="22">
        <v>4547</v>
      </c>
      <c r="AZ252" s="22">
        <v>0</v>
      </c>
      <c r="BA252" s="22">
        <v>229164</v>
      </c>
      <c r="BB252" s="22">
        <v>462799</v>
      </c>
      <c r="BC252" s="22">
        <v>0</v>
      </c>
      <c r="BD252" s="22">
        <v>0</v>
      </c>
      <c r="BE252" s="22">
        <v>0</v>
      </c>
      <c r="BF252" s="22">
        <v>0</v>
      </c>
      <c r="BG252" s="22">
        <v>375740</v>
      </c>
      <c r="BH252" s="22">
        <v>42435</v>
      </c>
      <c r="BI252" s="22">
        <v>78436</v>
      </c>
      <c r="BJ252" s="22">
        <v>0</v>
      </c>
      <c r="BK252" s="22">
        <v>7957</v>
      </c>
      <c r="BL252" s="22">
        <v>0</v>
      </c>
      <c r="BM252" s="22">
        <v>0</v>
      </c>
      <c r="BN252" s="22">
        <v>0</v>
      </c>
      <c r="BO252" s="22">
        <v>13093</v>
      </c>
      <c r="BP252" s="22">
        <v>0</v>
      </c>
      <c r="BQ252" s="22">
        <v>2706</v>
      </c>
      <c r="BR252" s="22">
        <v>0</v>
      </c>
      <c r="BS252" s="22">
        <v>0</v>
      </c>
      <c r="BT252" s="22">
        <v>0</v>
      </c>
      <c r="BU252" s="22">
        <v>0</v>
      </c>
      <c r="BV252" s="22">
        <v>87501</v>
      </c>
      <c r="BW252" s="22">
        <v>21339</v>
      </c>
      <c r="BX252" s="22">
        <v>0</v>
      </c>
      <c r="BY252" s="22">
        <v>0</v>
      </c>
      <c r="BZ252" s="22">
        <v>0</v>
      </c>
      <c r="CA252" s="22">
        <v>0</v>
      </c>
      <c r="CB252" s="22">
        <v>0</v>
      </c>
      <c r="CC252" s="22">
        <v>1874420</v>
      </c>
      <c r="CD252" s="22">
        <v>420702</v>
      </c>
    </row>
    <row r="253" spans="1:82" x14ac:dyDescent="0.35">
      <c r="A253" s="22" t="s">
        <v>114</v>
      </c>
      <c r="B253" s="22" t="s">
        <v>507</v>
      </c>
      <c r="C253" s="22" t="s">
        <v>618</v>
      </c>
      <c r="D253" s="22" t="s">
        <v>619</v>
      </c>
      <c r="E253" s="22">
        <v>169276</v>
      </c>
      <c r="F253" s="22">
        <v>0</v>
      </c>
      <c r="G253" s="22">
        <v>142162</v>
      </c>
      <c r="H253" s="22"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41167</v>
      </c>
      <c r="P253" s="22">
        <v>0</v>
      </c>
      <c r="Q253" s="22">
        <v>0</v>
      </c>
      <c r="R253" s="22">
        <v>0</v>
      </c>
      <c r="S253" s="22">
        <v>0</v>
      </c>
      <c r="T253" s="22">
        <v>0</v>
      </c>
      <c r="U253" s="22">
        <v>190500</v>
      </c>
      <c r="V253" s="22">
        <v>6504</v>
      </c>
      <c r="W253" s="22">
        <v>30294</v>
      </c>
      <c r="X253" s="22">
        <v>0</v>
      </c>
      <c r="Y253" s="22">
        <v>0</v>
      </c>
      <c r="Z253" s="22">
        <v>0</v>
      </c>
      <c r="AA253" s="22">
        <v>0</v>
      </c>
      <c r="AB253" s="22">
        <v>3299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v>0</v>
      </c>
      <c r="AI253" s="22">
        <v>0</v>
      </c>
      <c r="AJ253" s="22">
        <v>0</v>
      </c>
      <c r="AK253" s="22">
        <v>0</v>
      </c>
      <c r="AL253" s="22">
        <v>0</v>
      </c>
      <c r="AM253" s="22">
        <v>0</v>
      </c>
      <c r="AN253" s="22">
        <v>0</v>
      </c>
      <c r="AO253" s="22">
        <v>0</v>
      </c>
      <c r="AP253" s="22">
        <v>11428</v>
      </c>
      <c r="AQ253" s="22">
        <v>594630</v>
      </c>
      <c r="AR253" s="22">
        <v>2411</v>
      </c>
      <c r="AS253" s="22">
        <v>164141</v>
      </c>
      <c r="AT253" s="22">
        <v>0</v>
      </c>
      <c r="AU253" s="22">
        <v>0</v>
      </c>
      <c r="AV253" s="22">
        <v>0</v>
      </c>
      <c r="AW253" s="22">
        <v>0</v>
      </c>
      <c r="AX253" s="22">
        <v>0</v>
      </c>
      <c r="AY253" s="22">
        <v>0</v>
      </c>
      <c r="AZ253" s="22">
        <v>0</v>
      </c>
      <c r="BA253" s="22">
        <v>0</v>
      </c>
      <c r="BB253" s="22">
        <v>102528</v>
      </c>
      <c r="BC253" s="22">
        <v>0</v>
      </c>
      <c r="BD253" s="22">
        <v>0</v>
      </c>
      <c r="BE253" s="22">
        <v>0</v>
      </c>
      <c r="BF253" s="22">
        <v>0</v>
      </c>
      <c r="BG253" s="22">
        <v>209143</v>
      </c>
      <c r="BH253" s="22">
        <v>100084</v>
      </c>
      <c r="BI253" s="22">
        <v>18110</v>
      </c>
      <c r="BJ253" s="22">
        <v>0</v>
      </c>
      <c r="BK253" s="22">
        <v>0</v>
      </c>
      <c r="BL253" s="22">
        <v>0</v>
      </c>
      <c r="BM253" s="22">
        <v>0</v>
      </c>
      <c r="BN253" s="22">
        <v>24891</v>
      </c>
      <c r="BO253" s="22">
        <v>0</v>
      </c>
      <c r="BP253" s="22">
        <v>0</v>
      </c>
      <c r="BQ253" s="22">
        <v>0</v>
      </c>
      <c r="BR253" s="22">
        <v>0</v>
      </c>
      <c r="BS253" s="22">
        <v>0</v>
      </c>
      <c r="BT253" s="22">
        <v>0</v>
      </c>
      <c r="BU253" s="22">
        <v>0</v>
      </c>
      <c r="BV253" s="22">
        <v>0</v>
      </c>
      <c r="BW253" s="22">
        <v>0</v>
      </c>
      <c r="BX253" s="22">
        <v>0</v>
      </c>
      <c r="BY253" s="22">
        <v>0</v>
      </c>
      <c r="BZ253" s="22">
        <v>0</v>
      </c>
      <c r="CA253" s="22">
        <v>0</v>
      </c>
      <c r="CB253" s="22">
        <v>0</v>
      </c>
      <c r="CC253" s="22">
        <v>621308</v>
      </c>
      <c r="CD253" s="22">
        <v>-26678</v>
      </c>
    </row>
    <row r="254" spans="1:82" x14ac:dyDescent="0.35">
      <c r="A254" s="22" t="s">
        <v>114</v>
      </c>
      <c r="B254" s="22" t="s">
        <v>507</v>
      </c>
      <c r="C254" s="22" t="s">
        <v>620</v>
      </c>
      <c r="D254" s="22" t="s">
        <v>621</v>
      </c>
      <c r="E254" s="22">
        <v>318828</v>
      </c>
      <c r="F254" s="22">
        <v>0</v>
      </c>
      <c r="G254" s="22">
        <v>61423</v>
      </c>
      <c r="H254" s="22">
        <v>168717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1751</v>
      </c>
      <c r="O254" s="22">
        <v>0</v>
      </c>
      <c r="P254" s="22">
        <v>1447377</v>
      </c>
      <c r="Q254" s="22">
        <v>0</v>
      </c>
      <c r="R254" s="22">
        <v>0</v>
      </c>
      <c r="S254" s="22">
        <v>0</v>
      </c>
      <c r="T254" s="22">
        <v>0</v>
      </c>
      <c r="U254" s="22">
        <v>243885</v>
      </c>
      <c r="V254" s="22">
        <v>27540</v>
      </c>
      <c r="W254" s="22">
        <v>19196</v>
      </c>
      <c r="X254" s="22">
        <v>0</v>
      </c>
      <c r="Y254" s="22">
        <v>22272</v>
      </c>
      <c r="Z254" s="22">
        <v>0</v>
      </c>
      <c r="AA254" s="22">
        <v>0</v>
      </c>
      <c r="AB254" s="22">
        <v>0</v>
      </c>
      <c r="AC254" s="22">
        <v>4652</v>
      </c>
      <c r="AD254" s="22">
        <v>0</v>
      </c>
      <c r="AE254" s="22">
        <v>0</v>
      </c>
      <c r="AF254" s="22">
        <v>0</v>
      </c>
      <c r="AG254" s="22">
        <v>0</v>
      </c>
      <c r="AH254" s="22">
        <v>0</v>
      </c>
      <c r="AI254" s="22">
        <v>8000</v>
      </c>
      <c r="AJ254" s="22">
        <v>32623</v>
      </c>
      <c r="AK254" s="22">
        <v>640</v>
      </c>
      <c r="AL254" s="22">
        <v>0</v>
      </c>
      <c r="AM254" s="22">
        <v>0</v>
      </c>
      <c r="AN254" s="22">
        <v>0</v>
      </c>
      <c r="AO254" s="22">
        <v>0</v>
      </c>
      <c r="AP254" s="22">
        <v>0</v>
      </c>
      <c r="AQ254" s="22">
        <v>2356904</v>
      </c>
      <c r="AR254" s="22">
        <v>13886</v>
      </c>
      <c r="AS254" s="22">
        <v>275294</v>
      </c>
      <c r="AT254" s="22">
        <v>0</v>
      </c>
      <c r="AU254" s="22">
        <v>13913</v>
      </c>
      <c r="AV254" s="22">
        <v>9807</v>
      </c>
      <c r="AW254" s="22">
        <v>0</v>
      </c>
      <c r="AX254" s="22">
        <v>0</v>
      </c>
      <c r="AY254" s="22">
        <v>0</v>
      </c>
      <c r="AZ254" s="22">
        <v>0</v>
      </c>
      <c r="BA254" s="22">
        <v>75837</v>
      </c>
      <c r="BB254" s="22">
        <v>68787</v>
      </c>
      <c r="BC254" s="22">
        <v>0</v>
      </c>
      <c r="BD254" s="22">
        <v>0</v>
      </c>
      <c r="BE254" s="22">
        <v>0</v>
      </c>
      <c r="BF254" s="22">
        <v>0</v>
      </c>
      <c r="BG254" s="22">
        <v>191446</v>
      </c>
      <c r="BH254" s="22">
        <v>172343</v>
      </c>
      <c r="BI254" s="22">
        <v>6539</v>
      </c>
      <c r="BJ254" s="22">
        <v>0</v>
      </c>
      <c r="BK254" s="22">
        <v>8483</v>
      </c>
      <c r="BL254" s="22">
        <v>0</v>
      </c>
      <c r="BM254" s="22">
        <v>0</v>
      </c>
      <c r="BN254" s="22">
        <v>0</v>
      </c>
      <c r="BO254" s="22">
        <v>6706</v>
      </c>
      <c r="BP254" s="22">
        <v>0</v>
      </c>
      <c r="BQ254" s="22">
        <v>0</v>
      </c>
      <c r="BR254" s="22">
        <v>0</v>
      </c>
      <c r="BS254" s="22">
        <v>0</v>
      </c>
      <c r="BT254" s="22">
        <v>0</v>
      </c>
      <c r="BU254" s="22">
        <v>472</v>
      </c>
      <c r="BV254" s="22">
        <v>61877</v>
      </c>
      <c r="BW254" s="22">
        <v>20411</v>
      </c>
      <c r="BX254" s="22">
        <v>0</v>
      </c>
      <c r="BY254" s="22">
        <v>0</v>
      </c>
      <c r="BZ254" s="22">
        <v>0</v>
      </c>
      <c r="CA254" s="22">
        <v>0</v>
      </c>
      <c r="CB254" s="22">
        <v>0</v>
      </c>
      <c r="CC254" s="22">
        <v>925801</v>
      </c>
      <c r="CD254" s="22">
        <v>1431103</v>
      </c>
    </row>
    <row r="255" spans="1:82" x14ac:dyDescent="0.35">
      <c r="A255" s="22" t="s">
        <v>114</v>
      </c>
      <c r="B255" s="22" t="s">
        <v>507</v>
      </c>
      <c r="C255" s="22" t="s">
        <v>622</v>
      </c>
      <c r="D255" s="22" t="s">
        <v>623</v>
      </c>
      <c r="E255" s="22">
        <v>429851</v>
      </c>
      <c r="F255" s="22">
        <v>0</v>
      </c>
      <c r="G255" s="22">
        <v>7144</v>
      </c>
      <c r="H255" s="22">
        <v>0</v>
      </c>
      <c r="I255" s="22">
        <v>0</v>
      </c>
      <c r="J255" s="22">
        <v>9853</v>
      </c>
      <c r="K255" s="22">
        <v>0</v>
      </c>
      <c r="L255" s="22">
        <v>0</v>
      </c>
      <c r="M255" s="22">
        <v>604</v>
      </c>
      <c r="N255" s="22">
        <v>0</v>
      </c>
      <c r="O255" s="22">
        <v>0</v>
      </c>
      <c r="P255" s="22">
        <v>315</v>
      </c>
      <c r="Q255" s="22">
        <v>0</v>
      </c>
      <c r="R255" s="22">
        <v>0</v>
      </c>
      <c r="S255" s="22">
        <v>0</v>
      </c>
      <c r="T255" s="22">
        <v>0</v>
      </c>
      <c r="U255" s="22">
        <v>271848</v>
      </c>
      <c r="V255" s="22">
        <v>41533</v>
      </c>
      <c r="W255" s="22">
        <v>43690</v>
      </c>
      <c r="X255" s="22">
        <v>0</v>
      </c>
      <c r="Y255" s="22">
        <v>0</v>
      </c>
      <c r="Z255" s="22">
        <v>0</v>
      </c>
      <c r="AA255" s="22">
        <v>1285</v>
      </c>
      <c r="AB255" s="22">
        <v>0</v>
      </c>
      <c r="AC255" s="22">
        <v>980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0</v>
      </c>
      <c r="AJ255" s="22">
        <v>2620</v>
      </c>
      <c r="AK255" s="22">
        <v>20</v>
      </c>
      <c r="AL255" s="22">
        <v>0</v>
      </c>
      <c r="AM255" s="22">
        <v>0</v>
      </c>
      <c r="AN255" s="22">
        <v>0</v>
      </c>
      <c r="AO255" s="22">
        <v>0</v>
      </c>
      <c r="AP255" s="22">
        <v>0</v>
      </c>
      <c r="AQ255" s="22">
        <v>809743</v>
      </c>
      <c r="AR255" s="22">
        <v>17270</v>
      </c>
      <c r="AS255" s="22">
        <v>228706</v>
      </c>
      <c r="AT255" s="22">
        <v>0</v>
      </c>
      <c r="AU255" s="22">
        <v>0</v>
      </c>
      <c r="AV255" s="22">
        <v>22089</v>
      </c>
      <c r="AW255" s="22">
        <v>0</v>
      </c>
      <c r="AX255" s="22">
        <v>0</v>
      </c>
      <c r="AY255" s="22">
        <v>2716</v>
      </c>
      <c r="AZ255" s="22">
        <v>0</v>
      </c>
      <c r="BA255" s="22">
        <v>0</v>
      </c>
      <c r="BB255" s="22">
        <v>183214</v>
      </c>
      <c r="BC255" s="22">
        <v>0</v>
      </c>
      <c r="BD255" s="22">
        <v>0</v>
      </c>
      <c r="BE255" s="22">
        <v>0</v>
      </c>
      <c r="BF255" s="22">
        <v>0</v>
      </c>
      <c r="BG255" s="22">
        <v>174936</v>
      </c>
      <c r="BH255" s="22">
        <v>56849</v>
      </c>
      <c r="BI255" s="22">
        <v>40357</v>
      </c>
      <c r="BJ255" s="22">
        <v>0</v>
      </c>
      <c r="BK255" s="22">
        <v>2227</v>
      </c>
      <c r="BL255" s="22">
        <v>0</v>
      </c>
      <c r="BM255" s="22">
        <v>2888</v>
      </c>
      <c r="BN255" s="22">
        <v>0</v>
      </c>
      <c r="BO255" s="22">
        <v>1222</v>
      </c>
      <c r="BP255" s="22">
        <v>0</v>
      </c>
      <c r="BQ255" s="22">
        <v>463</v>
      </c>
      <c r="BR255" s="22">
        <v>0</v>
      </c>
      <c r="BS255" s="22">
        <v>0</v>
      </c>
      <c r="BT255" s="22">
        <v>0</v>
      </c>
      <c r="BU255" s="22">
        <v>0</v>
      </c>
      <c r="BV255" s="22">
        <v>16870</v>
      </c>
      <c r="BW255" s="22">
        <v>25943</v>
      </c>
      <c r="BX255" s="22">
        <v>0</v>
      </c>
      <c r="BY255" s="22">
        <v>0</v>
      </c>
      <c r="BZ255" s="22">
        <v>0</v>
      </c>
      <c r="CA255" s="22">
        <v>0</v>
      </c>
      <c r="CB255" s="22">
        <v>0</v>
      </c>
      <c r="CC255" s="22">
        <v>775750</v>
      </c>
      <c r="CD255" s="22">
        <v>33993</v>
      </c>
    </row>
    <row r="256" spans="1:82" x14ac:dyDescent="0.35">
      <c r="A256" s="22" t="s">
        <v>114</v>
      </c>
      <c r="B256" s="22" t="s">
        <v>507</v>
      </c>
      <c r="C256" s="22" t="s">
        <v>624</v>
      </c>
      <c r="D256" s="22" t="s">
        <v>625</v>
      </c>
      <c r="E256" s="22">
        <v>989240</v>
      </c>
      <c r="F256" s="22">
        <v>0</v>
      </c>
      <c r="G256" s="22">
        <v>180350</v>
      </c>
      <c r="H256" s="22">
        <v>0</v>
      </c>
      <c r="I256" s="22">
        <v>0</v>
      </c>
      <c r="J256" s="22">
        <v>66126</v>
      </c>
      <c r="K256" s="22">
        <v>0</v>
      </c>
      <c r="L256" s="22">
        <v>0</v>
      </c>
      <c r="M256" s="22">
        <v>6161</v>
      </c>
      <c r="N256" s="22">
        <v>0</v>
      </c>
      <c r="O256" s="22">
        <v>0</v>
      </c>
      <c r="P256" s="22">
        <v>38239</v>
      </c>
      <c r="Q256" s="22">
        <v>0</v>
      </c>
      <c r="R256" s="22">
        <v>0</v>
      </c>
      <c r="S256" s="22">
        <v>0</v>
      </c>
      <c r="T256" s="22">
        <v>0</v>
      </c>
      <c r="U256" s="22">
        <v>293856</v>
      </c>
      <c r="V256" s="22">
        <v>149151</v>
      </c>
      <c r="W256" s="22">
        <v>115800</v>
      </c>
      <c r="X256" s="22">
        <v>0</v>
      </c>
      <c r="Y256" s="22">
        <v>105486</v>
      </c>
      <c r="Z256" s="22">
        <v>0</v>
      </c>
      <c r="AA256" s="22">
        <v>5739</v>
      </c>
      <c r="AB256" s="22">
        <v>0</v>
      </c>
      <c r="AC256" s="22">
        <v>250</v>
      </c>
      <c r="AD256" s="22">
        <v>2400</v>
      </c>
      <c r="AE256" s="22">
        <v>2919</v>
      </c>
      <c r="AF256" s="22">
        <v>0</v>
      </c>
      <c r="AG256" s="22">
        <v>0</v>
      </c>
      <c r="AH256" s="22">
        <v>0</v>
      </c>
      <c r="AI256" s="22">
        <v>0</v>
      </c>
      <c r="AJ256" s="22">
        <v>751967</v>
      </c>
      <c r="AK256" s="22">
        <v>6900</v>
      </c>
      <c r="AL256" s="22">
        <v>0</v>
      </c>
      <c r="AM256" s="22">
        <v>0</v>
      </c>
      <c r="AN256" s="22">
        <v>0</v>
      </c>
      <c r="AO256" s="22">
        <v>0</v>
      </c>
      <c r="AP256" s="22">
        <v>0</v>
      </c>
      <c r="AQ256" s="22">
        <v>2714584</v>
      </c>
      <c r="AR256" s="22">
        <v>51384</v>
      </c>
      <c r="AS256" s="22">
        <v>400305</v>
      </c>
      <c r="AT256" s="22">
        <v>11144</v>
      </c>
      <c r="AU256" s="22">
        <v>14116</v>
      </c>
      <c r="AV256" s="22">
        <v>69865</v>
      </c>
      <c r="AW256" s="22">
        <v>14173</v>
      </c>
      <c r="AX256" s="22">
        <v>0</v>
      </c>
      <c r="AY256" s="22">
        <v>8081</v>
      </c>
      <c r="AZ256" s="22">
        <v>0</v>
      </c>
      <c r="BA256" s="22">
        <v>14513</v>
      </c>
      <c r="BB256" s="22">
        <v>469131</v>
      </c>
      <c r="BC256" s="22">
        <v>0</v>
      </c>
      <c r="BD256" s="22">
        <v>0</v>
      </c>
      <c r="BE256" s="22">
        <v>0</v>
      </c>
      <c r="BF256" s="22">
        <v>0</v>
      </c>
      <c r="BG256" s="22">
        <v>339651</v>
      </c>
      <c r="BH256" s="22">
        <v>137263</v>
      </c>
      <c r="BI256" s="22">
        <v>148581</v>
      </c>
      <c r="BJ256" s="22">
        <v>0</v>
      </c>
      <c r="BK256" s="22">
        <v>113919</v>
      </c>
      <c r="BL256" s="22">
        <v>0</v>
      </c>
      <c r="BM256" s="22">
        <v>8291</v>
      </c>
      <c r="BN256" s="22">
        <v>0</v>
      </c>
      <c r="BO256" s="22">
        <v>0</v>
      </c>
      <c r="BP256" s="22">
        <v>5460</v>
      </c>
      <c r="BQ256" s="22">
        <v>0</v>
      </c>
      <c r="BR256" s="22">
        <v>0</v>
      </c>
      <c r="BS256" s="22">
        <v>0</v>
      </c>
      <c r="BT256" s="22">
        <v>0</v>
      </c>
      <c r="BU256" s="22">
        <v>0</v>
      </c>
      <c r="BV256" s="22">
        <v>647981</v>
      </c>
      <c r="BW256" s="22">
        <v>131515</v>
      </c>
      <c r="BX256" s="22">
        <v>0</v>
      </c>
      <c r="BY256" s="22">
        <v>0</v>
      </c>
      <c r="BZ256" s="22">
        <v>0</v>
      </c>
      <c r="CA256" s="22">
        <v>0</v>
      </c>
      <c r="CB256" s="22">
        <v>0</v>
      </c>
      <c r="CC256" s="22">
        <v>2585373</v>
      </c>
      <c r="CD256" s="22">
        <v>129211</v>
      </c>
    </row>
    <row r="257" spans="1:82" x14ac:dyDescent="0.35">
      <c r="A257" s="22" t="s">
        <v>114</v>
      </c>
      <c r="B257" s="22" t="s">
        <v>507</v>
      </c>
      <c r="C257" s="22" t="s">
        <v>626</v>
      </c>
      <c r="D257" s="22" t="s">
        <v>627</v>
      </c>
      <c r="E257" s="22">
        <v>639694</v>
      </c>
      <c r="F257" s="22">
        <v>0</v>
      </c>
      <c r="G257" s="22">
        <v>1285</v>
      </c>
      <c r="H257" s="22">
        <v>0</v>
      </c>
      <c r="I257" s="22">
        <v>0</v>
      </c>
      <c r="J257" s="22">
        <v>13179</v>
      </c>
      <c r="K257" s="22">
        <v>0</v>
      </c>
      <c r="L257" s="22">
        <v>0</v>
      </c>
      <c r="M257" s="22">
        <v>3480</v>
      </c>
      <c r="N257" s="22">
        <v>0</v>
      </c>
      <c r="O257" s="22">
        <v>0</v>
      </c>
      <c r="P257" s="22">
        <v>317177</v>
      </c>
      <c r="Q257" s="22">
        <v>0</v>
      </c>
      <c r="R257" s="22">
        <v>0</v>
      </c>
      <c r="S257" s="22">
        <v>0</v>
      </c>
      <c r="T257" s="22">
        <v>0</v>
      </c>
      <c r="U257" s="22">
        <v>544230</v>
      </c>
      <c r="V257" s="22">
        <v>72247</v>
      </c>
      <c r="W257" s="22">
        <v>78550</v>
      </c>
      <c r="X257" s="22">
        <v>0</v>
      </c>
      <c r="Y257" s="22">
        <v>20457</v>
      </c>
      <c r="Z257" s="22">
        <v>0</v>
      </c>
      <c r="AA257" s="22">
        <v>0</v>
      </c>
      <c r="AB257" s="22">
        <v>0</v>
      </c>
      <c r="AC257" s="22">
        <v>34096</v>
      </c>
      <c r="AD257" s="22">
        <v>0</v>
      </c>
      <c r="AE257" s="22">
        <v>0</v>
      </c>
      <c r="AF257" s="22">
        <v>0</v>
      </c>
      <c r="AG257" s="22">
        <v>8450</v>
      </c>
      <c r="AH257" s="22">
        <v>0</v>
      </c>
      <c r="AI257" s="22">
        <v>0</v>
      </c>
      <c r="AJ257" s="22">
        <v>0</v>
      </c>
      <c r="AK257" s="22">
        <v>0</v>
      </c>
      <c r="AL257" s="22">
        <v>0</v>
      </c>
      <c r="AM257" s="22">
        <v>0</v>
      </c>
      <c r="AN257" s="22">
        <v>0</v>
      </c>
      <c r="AO257" s="22">
        <v>0</v>
      </c>
      <c r="AP257" s="22">
        <v>5939</v>
      </c>
      <c r="AQ257" s="22">
        <v>1738784</v>
      </c>
      <c r="AR257" s="22">
        <v>19484</v>
      </c>
      <c r="AS257" s="22">
        <v>233593</v>
      </c>
      <c r="AT257" s="22">
        <v>0</v>
      </c>
      <c r="AU257" s="22">
        <v>0</v>
      </c>
      <c r="AV257" s="22">
        <v>56804</v>
      </c>
      <c r="AW257" s="22">
        <v>0</v>
      </c>
      <c r="AX257" s="22">
        <v>1525</v>
      </c>
      <c r="AY257" s="22">
        <v>0</v>
      </c>
      <c r="AZ257" s="22">
        <v>0</v>
      </c>
      <c r="BA257" s="22">
        <v>37486</v>
      </c>
      <c r="BB257" s="22">
        <v>410098</v>
      </c>
      <c r="BC257" s="22">
        <v>0</v>
      </c>
      <c r="BD257" s="22">
        <v>0</v>
      </c>
      <c r="BE257" s="22">
        <v>0</v>
      </c>
      <c r="BF257" s="22">
        <v>0</v>
      </c>
      <c r="BG257" s="22">
        <v>527322</v>
      </c>
      <c r="BH257" s="22">
        <v>69049</v>
      </c>
      <c r="BI257" s="22">
        <v>95742</v>
      </c>
      <c r="BJ257" s="22">
        <v>0</v>
      </c>
      <c r="BK257" s="22">
        <v>28559</v>
      </c>
      <c r="BL257" s="22">
        <v>0</v>
      </c>
      <c r="BM257" s="22">
        <v>3209</v>
      </c>
      <c r="BN257" s="22">
        <v>0</v>
      </c>
      <c r="BO257" s="22">
        <v>47436</v>
      </c>
      <c r="BP257" s="22">
        <v>0</v>
      </c>
      <c r="BQ257" s="22">
        <v>0</v>
      </c>
      <c r="BR257" s="22">
        <v>0</v>
      </c>
      <c r="BS257" s="22">
        <v>0</v>
      </c>
      <c r="BT257" s="22">
        <v>0</v>
      </c>
      <c r="BU257" s="22">
        <v>78199</v>
      </c>
      <c r="BV257" s="22">
        <v>0</v>
      </c>
      <c r="BW257" s="22">
        <v>5957</v>
      </c>
      <c r="BX257" s="22">
        <v>0</v>
      </c>
      <c r="BY257" s="22">
        <v>0</v>
      </c>
      <c r="BZ257" s="22">
        <v>0</v>
      </c>
      <c r="CA257" s="22">
        <v>0</v>
      </c>
      <c r="CB257" s="22">
        <v>0</v>
      </c>
      <c r="CC257" s="22">
        <v>1614463</v>
      </c>
      <c r="CD257" s="22">
        <v>124321</v>
      </c>
    </row>
    <row r="258" spans="1:82" x14ac:dyDescent="0.35">
      <c r="A258" s="22" t="s">
        <v>114</v>
      </c>
      <c r="B258" s="22" t="s">
        <v>507</v>
      </c>
      <c r="C258" s="22" t="s">
        <v>628</v>
      </c>
      <c r="D258" s="22" t="s">
        <v>629</v>
      </c>
      <c r="E258" s="22">
        <v>176781</v>
      </c>
      <c r="F258" s="22">
        <v>0</v>
      </c>
      <c r="G258" s="22">
        <v>142516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10841</v>
      </c>
      <c r="P258" s="22">
        <v>224391</v>
      </c>
      <c r="Q258" s="22">
        <v>0</v>
      </c>
      <c r="R258" s="22">
        <v>0</v>
      </c>
      <c r="S258" s="22">
        <v>0</v>
      </c>
      <c r="T258" s="22">
        <v>0</v>
      </c>
      <c r="U258" s="22">
        <v>251468</v>
      </c>
      <c r="V258" s="22">
        <v>65350</v>
      </c>
      <c r="W258" s="22">
        <v>33679</v>
      </c>
      <c r="X258" s="22"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v>0</v>
      </c>
      <c r="AI258" s="22">
        <v>0</v>
      </c>
      <c r="AJ258" s="22">
        <v>84383</v>
      </c>
      <c r="AK258" s="22">
        <v>0</v>
      </c>
      <c r="AL258" s="22">
        <v>0</v>
      </c>
      <c r="AM258" s="22">
        <v>0</v>
      </c>
      <c r="AN258" s="22">
        <v>0</v>
      </c>
      <c r="AO258" s="22">
        <v>0</v>
      </c>
      <c r="AP258" s="22">
        <v>0</v>
      </c>
      <c r="AQ258" s="22">
        <v>989409</v>
      </c>
      <c r="AR258" s="22">
        <v>3736</v>
      </c>
      <c r="AS258" s="22">
        <v>245703</v>
      </c>
      <c r="AT258" s="22">
        <v>0</v>
      </c>
      <c r="AU258" s="22">
        <v>0</v>
      </c>
      <c r="AV258" s="22">
        <v>0</v>
      </c>
      <c r="AW258" s="22">
        <v>0</v>
      </c>
      <c r="AX258" s="22">
        <v>0</v>
      </c>
      <c r="AY258" s="22">
        <v>0</v>
      </c>
      <c r="AZ258" s="22">
        <v>0</v>
      </c>
      <c r="BA258" s="22">
        <v>35785</v>
      </c>
      <c r="BB258" s="22">
        <v>59190</v>
      </c>
      <c r="BC258" s="22">
        <v>0</v>
      </c>
      <c r="BD258" s="22">
        <v>0</v>
      </c>
      <c r="BE258" s="22">
        <v>0</v>
      </c>
      <c r="BF258" s="22">
        <v>0</v>
      </c>
      <c r="BG258" s="22">
        <v>130577</v>
      </c>
      <c r="BH258" s="22">
        <v>7008</v>
      </c>
      <c r="BI258" s="22">
        <v>15911</v>
      </c>
      <c r="BJ258" s="22">
        <v>0</v>
      </c>
      <c r="BK258" s="22">
        <v>0</v>
      </c>
      <c r="BL258" s="22">
        <v>0</v>
      </c>
      <c r="BM258" s="22">
        <v>0</v>
      </c>
      <c r="BN258" s="22">
        <v>0</v>
      </c>
      <c r="BO258" s="22">
        <v>3397</v>
      </c>
      <c r="BP258" s="22">
        <v>0</v>
      </c>
      <c r="BQ258" s="22">
        <v>0</v>
      </c>
      <c r="BR258" s="22">
        <v>0</v>
      </c>
      <c r="BS258" s="22">
        <v>0</v>
      </c>
      <c r="BT258" s="22">
        <v>0</v>
      </c>
      <c r="BU258" s="22">
        <v>0</v>
      </c>
      <c r="BV258" s="22">
        <v>76074</v>
      </c>
      <c r="BW258" s="22">
        <v>0</v>
      </c>
      <c r="BX258" s="22">
        <v>0</v>
      </c>
      <c r="BY258" s="22">
        <v>0</v>
      </c>
      <c r="BZ258" s="22">
        <v>0</v>
      </c>
      <c r="CA258" s="22">
        <v>0</v>
      </c>
      <c r="CB258" s="22">
        <v>0</v>
      </c>
      <c r="CC258" s="22">
        <v>577381</v>
      </c>
      <c r="CD258" s="22">
        <v>412028</v>
      </c>
    </row>
    <row r="259" spans="1:82" x14ac:dyDescent="0.35">
      <c r="A259" s="22" t="s">
        <v>114</v>
      </c>
      <c r="B259" s="22" t="s">
        <v>507</v>
      </c>
      <c r="C259" s="22" t="s">
        <v>630</v>
      </c>
      <c r="D259" s="22" t="s">
        <v>631</v>
      </c>
      <c r="E259" s="22">
        <v>265523</v>
      </c>
      <c r="F259" s="22">
        <v>0</v>
      </c>
      <c r="G259" s="22">
        <v>43813</v>
      </c>
      <c r="H259" s="22">
        <v>0</v>
      </c>
      <c r="I259" s="22">
        <v>0</v>
      </c>
      <c r="J259" s="22">
        <v>18331</v>
      </c>
      <c r="K259" s="22">
        <v>0</v>
      </c>
      <c r="L259" s="22">
        <v>0</v>
      </c>
      <c r="M259" s="22">
        <v>5016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0</v>
      </c>
      <c r="U259" s="22">
        <v>103819</v>
      </c>
      <c r="V259" s="22">
        <v>22193</v>
      </c>
      <c r="W259" s="22">
        <v>15586</v>
      </c>
      <c r="X259" s="22">
        <v>0</v>
      </c>
      <c r="Y259" s="22">
        <v>0</v>
      </c>
      <c r="Z259" s="22">
        <v>0</v>
      </c>
      <c r="AA259" s="22">
        <v>0</v>
      </c>
      <c r="AB259" s="22">
        <v>0</v>
      </c>
      <c r="AC259" s="22">
        <v>143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v>0</v>
      </c>
      <c r="AJ259" s="22">
        <v>0</v>
      </c>
      <c r="AK259" s="22">
        <v>0</v>
      </c>
      <c r="AL259" s="22">
        <v>0</v>
      </c>
      <c r="AM259" s="22">
        <v>0</v>
      </c>
      <c r="AN259" s="22">
        <v>0</v>
      </c>
      <c r="AO259" s="22">
        <v>0</v>
      </c>
      <c r="AP259" s="22">
        <v>0</v>
      </c>
      <c r="AQ259" s="22">
        <v>474424</v>
      </c>
      <c r="AR259" s="22">
        <v>4624</v>
      </c>
      <c r="AS259" s="22">
        <v>193150</v>
      </c>
      <c r="AT259" s="22">
        <v>0</v>
      </c>
      <c r="AU259" s="22">
        <v>0</v>
      </c>
      <c r="AV259" s="22">
        <v>31332</v>
      </c>
      <c r="AW259" s="22">
        <v>0</v>
      </c>
      <c r="AX259" s="22">
        <v>0</v>
      </c>
      <c r="AY259" s="22">
        <v>2626</v>
      </c>
      <c r="AZ259" s="22">
        <v>0</v>
      </c>
      <c r="BA259" s="22">
        <v>0</v>
      </c>
      <c r="BB259" s="22">
        <v>98699</v>
      </c>
      <c r="BC259" s="22">
        <v>0</v>
      </c>
      <c r="BD259" s="22">
        <v>0</v>
      </c>
      <c r="BE259" s="22">
        <v>0</v>
      </c>
      <c r="BF259" s="22">
        <v>0</v>
      </c>
      <c r="BG259" s="22">
        <v>200659</v>
      </c>
      <c r="BH259" s="22">
        <v>55749</v>
      </c>
      <c r="BI259" s="22">
        <v>26813</v>
      </c>
      <c r="BJ259" s="22">
        <v>0</v>
      </c>
      <c r="BK259" s="22">
        <v>2039</v>
      </c>
      <c r="BL259" s="22">
        <v>0</v>
      </c>
      <c r="BM259" s="22">
        <v>0</v>
      </c>
      <c r="BN259" s="22">
        <v>0</v>
      </c>
      <c r="BO259" s="22">
        <v>2579</v>
      </c>
      <c r="BP259" s="22">
        <v>0</v>
      </c>
      <c r="BQ259" s="22">
        <v>0</v>
      </c>
      <c r="BR259" s="22">
        <v>0</v>
      </c>
      <c r="BS259" s="22">
        <v>0</v>
      </c>
      <c r="BT259" s="22">
        <v>0</v>
      </c>
      <c r="BU259" s="22">
        <v>0</v>
      </c>
      <c r="BV259" s="22">
        <v>17</v>
      </c>
      <c r="BW259" s="22">
        <v>9324</v>
      </c>
      <c r="BX259" s="22">
        <v>0</v>
      </c>
      <c r="BY259" s="22">
        <v>0</v>
      </c>
      <c r="BZ259" s="22">
        <v>0</v>
      </c>
      <c r="CA259" s="22">
        <v>0</v>
      </c>
      <c r="CB259" s="22">
        <v>0</v>
      </c>
      <c r="CC259" s="22">
        <v>627611</v>
      </c>
      <c r="CD259" s="22">
        <v>-153187</v>
      </c>
    </row>
    <row r="260" spans="1:82" x14ac:dyDescent="0.35">
      <c r="A260" s="22" t="s">
        <v>114</v>
      </c>
      <c r="B260" s="22" t="s">
        <v>507</v>
      </c>
      <c r="C260" s="22" t="s">
        <v>632</v>
      </c>
      <c r="D260" s="22" t="s">
        <v>633</v>
      </c>
      <c r="E260" s="22">
        <v>218749</v>
      </c>
      <c r="F260" s="22">
        <v>0</v>
      </c>
      <c r="G260" s="22">
        <v>841</v>
      </c>
      <c r="H260" s="22">
        <v>0</v>
      </c>
      <c r="I260" s="22">
        <v>0</v>
      </c>
      <c r="J260" s="22">
        <v>8140</v>
      </c>
      <c r="K260" s="22">
        <v>0</v>
      </c>
      <c r="L260" s="22">
        <v>0</v>
      </c>
      <c r="M260" s="22">
        <v>390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0</v>
      </c>
      <c r="U260" s="22">
        <v>55000</v>
      </c>
      <c r="V260" s="22">
        <v>12226</v>
      </c>
      <c r="W260" s="22">
        <v>11215</v>
      </c>
      <c r="X260" s="22">
        <v>0</v>
      </c>
      <c r="Y260" s="22">
        <v>0</v>
      </c>
      <c r="Z260" s="22">
        <v>0</v>
      </c>
      <c r="AA260" s="22">
        <v>100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v>0</v>
      </c>
      <c r="AI260" s="22">
        <v>0</v>
      </c>
      <c r="AJ260" s="22">
        <v>3600</v>
      </c>
      <c r="AK260" s="22">
        <v>0</v>
      </c>
      <c r="AL260" s="22">
        <v>0</v>
      </c>
      <c r="AM260" s="22">
        <v>0</v>
      </c>
      <c r="AN260" s="22">
        <v>0</v>
      </c>
      <c r="AO260" s="22">
        <v>0</v>
      </c>
      <c r="AP260" s="22">
        <v>6345</v>
      </c>
      <c r="AQ260" s="22">
        <v>316606</v>
      </c>
      <c r="AR260" s="22">
        <v>3668</v>
      </c>
      <c r="AS260" s="22">
        <v>126835</v>
      </c>
      <c r="AT260" s="22">
        <v>0</v>
      </c>
      <c r="AU260" s="22">
        <v>0</v>
      </c>
      <c r="AV260" s="22">
        <v>31193</v>
      </c>
      <c r="AW260" s="22">
        <v>0</v>
      </c>
      <c r="AX260" s="22">
        <v>0</v>
      </c>
      <c r="AY260" s="22">
        <v>3320</v>
      </c>
      <c r="AZ260" s="22">
        <v>0</v>
      </c>
      <c r="BA260" s="22">
        <v>0</v>
      </c>
      <c r="BB260" s="22">
        <v>78120</v>
      </c>
      <c r="BC260" s="22">
        <v>0</v>
      </c>
      <c r="BD260" s="22">
        <v>0</v>
      </c>
      <c r="BE260" s="22">
        <v>0</v>
      </c>
      <c r="BF260" s="22">
        <v>0</v>
      </c>
      <c r="BG260" s="22">
        <v>80967</v>
      </c>
      <c r="BH260" s="22">
        <v>11438</v>
      </c>
      <c r="BI260" s="22">
        <v>24016</v>
      </c>
      <c r="BJ260" s="22">
        <v>0</v>
      </c>
      <c r="BK260" s="22">
        <v>1535</v>
      </c>
      <c r="BL260" s="22">
        <v>0</v>
      </c>
      <c r="BM260" s="22">
        <v>0</v>
      </c>
      <c r="BN260" s="22">
        <v>0</v>
      </c>
      <c r="BO260" s="22">
        <v>2493</v>
      </c>
      <c r="BP260" s="22">
        <v>0</v>
      </c>
      <c r="BQ260" s="22">
        <v>0</v>
      </c>
      <c r="BR260" s="22">
        <v>0</v>
      </c>
      <c r="BS260" s="22">
        <v>0</v>
      </c>
      <c r="BT260" s="22">
        <v>0</v>
      </c>
      <c r="BU260" s="22">
        <v>0</v>
      </c>
      <c r="BV260" s="22">
        <v>39206</v>
      </c>
      <c r="BW260" s="22">
        <v>2143</v>
      </c>
      <c r="BX260" s="22">
        <v>0</v>
      </c>
      <c r="BY260" s="22">
        <v>0</v>
      </c>
      <c r="BZ260" s="22">
        <v>0</v>
      </c>
      <c r="CA260" s="22">
        <v>0</v>
      </c>
      <c r="CB260" s="22">
        <v>0</v>
      </c>
      <c r="CC260" s="22">
        <v>404934</v>
      </c>
      <c r="CD260" s="22">
        <v>-88328</v>
      </c>
    </row>
    <row r="261" spans="1:82" x14ac:dyDescent="0.35">
      <c r="A261" s="22" t="s">
        <v>114</v>
      </c>
      <c r="B261" s="22" t="s">
        <v>507</v>
      </c>
      <c r="C261" s="22" t="s">
        <v>634</v>
      </c>
      <c r="D261" s="22" t="s">
        <v>635</v>
      </c>
      <c r="E261" s="22">
        <v>264357</v>
      </c>
      <c r="F261" s="22">
        <v>0</v>
      </c>
      <c r="G261" s="22">
        <v>40193</v>
      </c>
      <c r="H261" s="22">
        <v>124218</v>
      </c>
      <c r="I261" s="22">
        <v>128</v>
      </c>
      <c r="J261" s="22">
        <v>15240</v>
      </c>
      <c r="K261" s="22">
        <v>3500</v>
      </c>
      <c r="L261" s="22">
        <v>0</v>
      </c>
      <c r="M261" s="22">
        <v>0</v>
      </c>
      <c r="N261" s="22">
        <v>0</v>
      </c>
      <c r="O261" s="22">
        <v>200</v>
      </c>
      <c r="P261" s="22">
        <v>24528</v>
      </c>
      <c r="Q261" s="22">
        <v>0</v>
      </c>
      <c r="R261" s="22">
        <v>0</v>
      </c>
      <c r="S261" s="22">
        <v>0</v>
      </c>
      <c r="T261" s="22">
        <v>0</v>
      </c>
      <c r="U261" s="22">
        <v>276425</v>
      </c>
      <c r="V261" s="22">
        <v>35175</v>
      </c>
      <c r="W261" s="22">
        <v>38303</v>
      </c>
      <c r="X261" s="22">
        <v>0</v>
      </c>
      <c r="Y261" s="22">
        <v>5912</v>
      </c>
      <c r="Z261" s="22">
        <v>0</v>
      </c>
      <c r="AA261" s="22">
        <v>0</v>
      </c>
      <c r="AB261" s="22">
        <v>0</v>
      </c>
      <c r="AC261" s="22">
        <v>350</v>
      </c>
      <c r="AD261" s="22">
        <v>0</v>
      </c>
      <c r="AE261" s="22">
        <v>0</v>
      </c>
      <c r="AF261" s="22">
        <v>0</v>
      </c>
      <c r="AG261" s="22">
        <v>0</v>
      </c>
      <c r="AH261" s="22">
        <v>0</v>
      </c>
      <c r="AI261" s="22">
        <v>0</v>
      </c>
      <c r="AJ261" s="22">
        <v>12957</v>
      </c>
      <c r="AK261" s="22">
        <v>16613</v>
      </c>
      <c r="AL261" s="22">
        <v>0</v>
      </c>
      <c r="AM261" s="22">
        <v>70000</v>
      </c>
      <c r="AN261" s="22">
        <v>0</v>
      </c>
      <c r="AO261" s="22">
        <v>0</v>
      </c>
      <c r="AP261" s="22">
        <v>0</v>
      </c>
      <c r="AQ261" s="22">
        <v>928099</v>
      </c>
      <c r="AR261" s="22">
        <v>15952</v>
      </c>
      <c r="AS261" s="22">
        <v>181410</v>
      </c>
      <c r="AT261" s="22">
        <v>0</v>
      </c>
      <c r="AU261" s="22">
        <v>0</v>
      </c>
      <c r="AV261" s="22">
        <v>17217</v>
      </c>
      <c r="AW261" s="22">
        <v>2454</v>
      </c>
      <c r="AX261" s="22">
        <v>0</v>
      </c>
      <c r="AY261" s="22">
        <v>0</v>
      </c>
      <c r="AZ261" s="22">
        <v>0</v>
      </c>
      <c r="BA261" s="22">
        <v>0</v>
      </c>
      <c r="BB261" s="22">
        <v>269800</v>
      </c>
      <c r="BC261" s="22">
        <v>0</v>
      </c>
      <c r="BD261" s="22">
        <v>0</v>
      </c>
      <c r="BE261" s="22">
        <v>0</v>
      </c>
      <c r="BF261" s="22">
        <v>0</v>
      </c>
      <c r="BG261" s="22">
        <v>257732</v>
      </c>
      <c r="BH261" s="22">
        <v>21157</v>
      </c>
      <c r="BI261" s="22">
        <v>37918</v>
      </c>
      <c r="BJ261" s="22">
        <v>0</v>
      </c>
      <c r="BK261" s="22">
        <v>5913</v>
      </c>
      <c r="BL261" s="22">
        <v>0</v>
      </c>
      <c r="BM261" s="22">
        <v>0</v>
      </c>
      <c r="BN261" s="22">
        <v>0</v>
      </c>
      <c r="BO261" s="22">
        <v>1671</v>
      </c>
      <c r="BP261" s="22">
        <v>0</v>
      </c>
      <c r="BQ261" s="22">
        <v>0</v>
      </c>
      <c r="BR261" s="22">
        <v>0</v>
      </c>
      <c r="BS261" s="22">
        <v>0</v>
      </c>
      <c r="BT261" s="22">
        <v>0</v>
      </c>
      <c r="BU261" s="22">
        <v>0</v>
      </c>
      <c r="BV261" s="22">
        <v>16465</v>
      </c>
      <c r="BW261" s="22">
        <v>7339</v>
      </c>
      <c r="BX261" s="22">
        <v>72956</v>
      </c>
      <c r="BY261" s="22">
        <v>48977</v>
      </c>
      <c r="BZ261" s="22">
        <v>0</v>
      </c>
      <c r="CA261" s="22">
        <v>0</v>
      </c>
      <c r="CB261" s="22">
        <v>0</v>
      </c>
      <c r="CC261" s="22">
        <v>956961</v>
      </c>
      <c r="CD261" s="22">
        <v>-28862</v>
      </c>
    </row>
    <row r="262" spans="1:82" x14ac:dyDescent="0.35">
      <c r="A262" s="22" t="s">
        <v>114</v>
      </c>
      <c r="B262" s="22" t="s">
        <v>507</v>
      </c>
      <c r="C262" s="22" t="s">
        <v>636</v>
      </c>
      <c r="D262" s="22" t="s">
        <v>637</v>
      </c>
      <c r="E262" s="22">
        <v>1141272</v>
      </c>
      <c r="F262" s="22">
        <v>0</v>
      </c>
      <c r="G262" s="22">
        <v>306</v>
      </c>
      <c r="H262" s="22">
        <v>0</v>
      </c>
      <c r="I262" s="22">
        <v>0</v>
      </c>
      <c r="J262" s="22">
        <v>5332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>
        <v>4246</v>
      </c>
      <c r="Q262" s="22">
        <v>0</v>
      </c>
      <c r="R262" s="22">
        <v>0</v>
      </c>
      <c r="S262" s="22">
        <v>0</v>
      </c>
      <c r="T262" s="22">
        <v>0</v>
      </c>
      <c r="U262" s="22">
        <v>456031</v>
      </c>
      <c r="V262" s="22">
        <v>71635</v>
      </c>
      <c r="W262" s="22">
        <v>330978</v>
      </c>
      <c r="X262" s="22">
        <v>0</v>
      </c>
      <c r="Y262" s="22">
        <v>14840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v>0</v>
      </c>
      <c r="AI262" s="22">
        <v>0</v>
      </c>
      <c r="AJ262" s="22">
        <v>0</v>
      </c>
      <c r="AK262" s="22">
        <v>0</v>
      </c>
      <c r="AL262" s="22">
        <v>0</v>
      </c>
      <c r="AM262" s="22">
        <v>0</v>
      </c>
      <c r="AN262" s="22">
        <v>0</v>
      </c>
      <c r="AO262" s="22">
        <v>0</v>
      </c>
      <c r="AP262" s="22">
        <v>396546</v>
      </c>
      <c r="AQ262" s="22">
        <v>2421186</v>
      </c>
      <c r="AR262" s="22">
        <v>75244</v>
      </c>
      <c r="AS262" s="22">
        <v>339807</v>
      </c>
      <c r="AT262" s="22">
        <v>0</v>
      </c>
      <c r="AU262" s="22">
        <v>0</v>
      </c>
      <c r="AV262" s="22">
        <v>39006</v>
      </c>
      <c r="AW262" s="22">
        <v>0</v>
      </c>
      <c r="AX262" s="22">
        <v>0</v>
      </c>
      <c r="AY262" s="22">
        <v>0</v>
      </c>
      <c r="AZ262" s="22">
        <v>0</v>
      </c>
      <c r="BA262" s="22">
        <v>0</v>
      </c>
      <c r="BB262" s="22">
        <v>458087</v>
      </c>
      <c r="BC262" s="22">
        <v>0</v>
      </c>
      <c r="BD262" s="22">
        <v>0</v>
      </c>
      <c r="BE262" s="22">
        <v>0</v>
      </c>
      <c r="BF262" s="22">
        <v>0</v>
      </c>
      <c r="BG262" s="22">
        <v>594440</v>
      </c>
      <c r="BH262" s="22">
        <v>35639</v>
      </c>
      <c r="BI262" s="22">
        <v>594152</v>
      </c>
      <c r="BJ262" s="22">
        <v>0</v>
      </c>
      <c r="BK262" s="22">
        <v>14260</v>
      </c>
      <c r="BL262" s="22">
        <v>0</v>
      </c>
      <c r="BM262" s="22">
        <v>0</v>
      </c>
      <c r="BN262" s="22">
        <v>0</v>
      </c>
      <c r="BO262" s="22">
        <v>0</v>
      </c>
      <c r="BP262" s="22">
        <v>0</v>
      </c>
      <c r="BQ262" s="22">
        <v>25600</v>
      </c>
      <c r="BR262" s="22">
        <v>0</v>
      </c>
      <c r="BS262" s="22">
        <v>0</v>
      </c>
      <c r="BT262" s="22">
        <v>0</v>
      </c>
      <c r="BU262" s="22">
        <v>0</v>
      </c>
      <c r="BV262" s="22">
        <v>138978</v>
      </c>
      <c r="BW262" s="22">
        <v>14500</v>
      </c>
      <c r="BX262" s="22">
        <v>0</v>
      </c>
      <c r="BY262" s="22">
        <v>0</v>
      </c>
      <c r="BZ262" s="22">
        <v>0</v>
      </c>
      <c r="CA262" s="22">
        <v>0</v>
      </c>
      <c r="CB262" s="22">
        <v>49931</v>
      </c>
      <c r="CC262" s="22">
        <v>2379644</v>
      </c>
      <c r="CD262" s="22">
        <v>41542</v>
      </c>
    </row>
    <row r="263" spans="1:82" x14ac:dyDescent="0.35">
      <c r="A263" s="22" t="s">
        <v>114</v>
      </c>
      <c r="B263" s="22" t="s">
        <v>507</v>
      </c>
      <c r="C263" s="22" t="s">
        <v>638</v>
      </c>
      <c r="D263" s="22" t="s">
        <v>639</v>
      </c>
      <c r="E263" s="22">
        <v>159767</v>
      </c>
      <c r="F263" s="22">
        <v>0</v>
      </c>
      <c r="G263" s="22">
        <v>12115</v>
      </c>
      <c r="H263" s="22">
        <v>0</v>
      </c>
      <c r="I263" s="22">
        <v>0</v>
      </c>
      <c r="J263" s="22">
        <v>27316</v>
      </c>
      <c r="K263" s="22">
        <v>0</v>
      </c>
      <c r="L263" s="22">
        <v>0</v>
      </c>
      <c r="M263" s="22">
        <v>558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0</v>
      </c>
      <c r="U263" s="22">
        <v>1395565</v>
      </c>
      <c r="V263" s="22">
        <v>95534</v>
      </c>
      <c r="W263" s="22">
        <v>27784</v>
      </c>
      <c r="X263" s="22">
        <v>0</v>
      </c>
      <c r="Y263" s="22">
        <v>5264</v>
      </c>
      <c r="Z263" s="22">
        <v>0</v>
      </c>
      <c r="AA263" s="22">
        <v>0</v>
      </c>
      <c r="AB263" s="22">
        <v>0</v>
      </c>
      <c r="AC263" s="22">
        <v>103689</v>
      </c>
      <c r="AD263" s="22">
        <v>0</v>
      </c>
      <c r="AE263" s="22">
        <v>0</v>
      </c>
      <c r="AF263" s="22">
        <v>0</v>
      </c>
      <c r="AG263" s="22">
        <v>0</v>
      </c>
      <c r="AH263" s="22">
        <v>0</v>
      </c>
      <c r="AI263" s="22">
        <v>0</v>
      </c>
      <c r="AJ263" s="22">
        <v>0</v>
      </c>
      <c r="AK263" s="22">
        <v>0</v>
      </c>
      <c r="AL263" s="22">
        <v>0</v>
      </c>
      <c r="AM263" s="22">
        <v>0</v>
      </c>
      <c r="AN263" s="22">
        <v>0</v>
      </c>
      <c r="AO263" s="22">
        <v>0</v>
      </c>
      <c r="AP263" s="22">
        <v>0</v>
      </c>
      <c r="AQ263" s="22">
        <v>1827592</v>
      </c>
      <c r="AR263" s="22">
        <v>18936</v>
      </c>
      <c r="AS263" s="22">
        <v>140076</v>
      </c>
      <c r="AT263" s="22">
        <v>0</v>
      </c>
      <c r="AU263" s="22">
        <v>0</v>
      </c>
      <c r="AV263" s="22">
        <v>32615</v>
      </c>
      <c r="AW263" s="22">
        <v>0</v>
      </c>
      <c r="AX263" s="22">
        <v>1146</v>
      </c>
      <c r="AY263" s="22">
        <v>0</v>
      </c>
      <c r="AZ263" s="22">
        <v>0</v>
      </c>
      <c r="BA263" s="22">
        <v>0</v>
      </c>
      <c r="BB263" s="22">
        <v>144174</v>
      </c>
      <c r="BC263" s="22">
        <v>0</v>
      </c>
      <c r="BD263" s="22">
        <v>0</v>
      </c>
      <c r="BE263" s="22">
        <v>0</v>
      </c>
      <c r="BF263" s="22">
        <v>0</v>
      </c>
      <c r="BG263" s="22">
        <v>51446</v>
      </c>
      <c r="BH263" s="22">
        <v>40002</v>
      </c>
      <c r="BI263" s="22">
        <v>30622</v>
      </c>
      <c r="BJ263" s="22">
        <v>0</v>
      </c>
      <c r="BK263" s="22">
        <v>6600</v>
      </c>
      <c r="BL263" s="22">
        <v>0</v>
      </c>
      <c r="BM263" s="22">
        <v>0</v>
      </c>
      <c r="BN263" s="22">
        <v>0</v>
      </c>
      <c r="BO263" s="22">
        <v>101821</v>
      </c>
      <c r="BP263" s="22">
        <v>0</v>
      </c>
      <c r="BQ263" s="22">
        <v>0</v>
      </c>
      <c r="BR263" s="22">
        <v>0</v>
      </c>
      <c r="BS263" s="22">
        <v>0</v>
      </c>
      <c r="BT263" s="22">
        <v>0</v>
      </c>
      <c r="BU263" s="22">
        <v>0</v>
      </c>
      <c r="BV263" s="22">
        <v>0</v>
      </c>
      <c r="BW263" s="22">
        <v>936</v>
      </c>
      <c r="BX263" s="22">
        <v>0</v>
      </c>
      <c r="BY263" s="22">
        <v>0</v>
      </c>
      <c r="BZ263" s="22">
        <v>0</v>
      </c>
      <c r="CA263" s="22">
        <v>0</v>
      </c>
      <c r="CB263" s="22">
        <v>0</v>
      </c>
      <c r="CC263" s="22">
        <v>568374</v>
      </c>
      <c r="CD263" s="22">
        <v>1259218</v>
      </c>
    </row>
    <row r="264" spans="1:82" x14ac:dyDescent="0.35">
      <c r="A264" s="22" t="s">
        <v>114</v>
      </c>
      <c r="B264" s="22" t="s">
        <v>507</v>
      </c>
      <c r="C264" s="22" t="s">
        <v>640</v>
      </c>
      <c r="D264" s="22" t="s">
        <v>641</v>
      </c>
      <c r="E264" s="22">
        <v>358177</v>
      </c>
      <c r="F264" s="22">
        <v>0</v>
      </c>
      <c r="G264" s="22">
        <v>182826</v>
      </c>
      <c r="H264" s="22">
        <v>0</v>
      </c>
      <c r="I264" s="22">
        <v>0</v>
      </c>
      <c r="J264" s="22">
        <v>46639</v>
      </c>
      <c r="K264" s="22">
        <v>0</v>
      </c>
      <c r="L264" s="22">
        <v>0</v>
      </c>
      <c r="M264" s="22">
        <v>3255</v>
      </c>
      <c r="N264" s="22">
        <v>0</v>
      </c>
      <c r="O264" s="22">
        <v>11675</v>
      </c>
      <c r="P264" s="22">
        <v>38211</v>
      </c>
      <c r="Q264" s="22">
        <v>0</v>
      </c>
      <c r="R264" s="22">
        <v>0</v>
      </c>
      <c r="S264" s="22">
        <v>0</v>
      </c>
      <c r="T264" s="22">
        <v>0</v>
      </c>
      <c r="U264" s="22">
        <v>3799880</v>
      </c>
      <c r="V264" s="22">
        <v>72289</v>
      </c>
      <c r="W264" s="22">
        <v>36879</v>
      </c>
      <c r="X264" s="22"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1150</v>
      </c>
      <c r="AD264" s="22">
        <v>15985</v>
      </c>
      <c r="AE264" s="22">
        <v>0</v>
      </c>
      <c r="AF264" s="22">
        <v>0</v>
      </c>
      <c r="AG264" s="22">
        <v>23647</v>
      </c>
      <c r="AH264" s="22">
        <v>0</v>
      </c>
      <c r="AI264" s="22">
        <v>0</v>
      </c>
      <c r="AJ264" s="22">
        <v>40565</v>
      </c>
      <c r="AK264" s="22">
        <v>195</v>
      </c>
      <c r="AL264" s="22">
        <v>0</v>
      </c>
      <c r="AM264" s="22">
        <v>0</v>
      </c>
      <c r="AN264" s="22">
        <v>0</v>
      </c>
      <c r="AO264" s="22">
        <v>0</v>
      </c>
      <c r="AP264" s="22">
        <v>0</v>
      </c>
      <c r="AQ264" s="22">
        <v>4631373</v>
      </c>
      <c r="AR264" s="22">
        <v>21552</v>
      </c>
      <c r="AS264" s="22">
        <v>185896</v>
      </c>
      <c r="AT264" s="22">
        <v>0</v>
      </c>
      <c r="AU264" s="22">
        <v>0</v>
      </c>
      <c r="AV264" s="22">
        <v>113457</v>
      </c>
      <c r="AW264" s="22">
        <v>0</v>
      </c>
      <c r="AX264" s="22">
        <v>2528</v>
      </c>
      <c r="AY264" s="22">
        <v>0</v>
      </c>
      <c r="AZ264" s="22">
        <v>0</v>
      </c>
      <c r="BA264" s="22">
        <v>56560</v>
      </c>
      <c r="BB264" s="22">
        <v>112254</v>
      </c>
      <c r="BC264" s="22">
        <v>0</v>
      </c>
      <c r="BD264" s="22">
        <v>0</v>
      </c>
      <c r="BE264" s="22">
        <v>3071</v>
      </c>
      <c r="BF264" s="22">
        <v>0</v>
      </c>
      <c r="BG264" s="22">
        <v>1286953</v>
      </c>
      <c r="BH264" s="22">
        <v>43576</v>
      </c>
      <c r="BI264" s="22">
        <v>44334</v>
      </c>
      <c r="BJ264" s="22">
        <v>0</v>
      </c>
      <c r="BK264" s="22">
        <v>4343</v>
      </c>
      <c r="BL264" s="22">
        <v>0</v>
      </c>
      <c r="BM264" s="22">
        <v>0</v>
      </c>
      <c r="BN264" s="22">
        <v>0</v>
      </c>
      <c r="BO264" s="22">
        <v>5851</v>
      </c>
      <c r="BP264" s="22">
        <v>43792</v>
      </c>
      <c r="BQ264" s="22">
        <v>0</v>
      </c>
      <c r="BR264" s="22">
        <v>0</v>
      </c>
      <c r="BS264" s="22">
        <v>45804</v>
      </c>
      <c r="BT264" s="22">
        <v>0</v>
      </c>
      <c r="BU264" s="22">
        <v>0</v>
      </c>
      <c r="BV264" s="22">
        <v>48003</v>
      </c>
      <c r="BW264" s="22">
        <v>12072</v>
      </c>
      <c r="BX264" s="22">
        <v>0</v>
      </c>
      <c r="BY264" s="22">
        <v>0</v>
      </c>
      <c r="BZ264" s="22">
        <v>0</v>
      </c>
      <c r="CA264" s="22">
        <v>0</v>
      </c>
      <c r="CB264" s="22">
        <v>0</v>
      </c>
      <c r="CC264" s="22">
        <v>2030046</v>
      </c>
      <c r="CD264" s="22">
        <v>2601327</v>
      </c>
    </row>
    <row r="265" spans="1:82" x14ac:dyDescent="0.35">
      <c r="A265" s="22" t="s">
        <v>114</v>
      </c>
      <c r="B265" s="22" t="s">
        <v>507</v>
      </c>
      <c r="C265" s="22" t="s">
        <v>642</v>
      </c>
      <c r="D265" s="22" t="s">
        <v>643</v>
      </c>
      <c r="E265" s="22">
        <v>222042</v>
      </c>
      <c r="F265" s="22">
        <v>0</v>
      </c>
      <c r="G265" s="22">
        <v>3740</v>
      </c>
      <c r="H265" s="22">
        <v>0</v>
      </c>
      <c r="I265" s="22">
        <v>0</v>
      </c>
      <c r="J265" s="22">
        <v>29061</v>
      </c>
      <c r="K265" s="22">
        <v>0</v>
      </c>
      <c r="L265" s="22">
        <v>0</v>
      </c>
      <c r="M265" s="22">
        <v>0</v>
      </c>
      <c r="N265" s="22">
        <v>0</v>
      </c>
      <c r="O265" s="22">
        <v>0</v>
      </c>
      <c r="P265" s="22">
        <v>19728</v>
      </c>
      <c r="Q265" s="22">
        <v>0</v>
      </c>
      <c r="R265" s="22">
        <v>0</v>
      </c>
      <c r="S265" s="22">
        <v>0</v>
      </c>
      <c r="T265" s="22">
        <v>0</v>
      </c>
      <c r="U265" s="22">
        <v>44845</v>
      </c>
      <c r="V265" s="22">
        <v>18192</v>
      </c>
      <c r="W265" s="22">
        <v>19776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v>0</v>
      </c>
      <c r="AI265" s="22">
        <v>0</v>
      </c>
      <c r="AJ265" s="22">
        <v>65</v>
      </c>
      <c r="AK265" s="22">
        <v>0</v>
      </c>
      <c r="AL265" s="22">
        <v>0</v>
      </c>
      <c r="AM265" s="22">
        <v>0</v>
      </c>
      <c r="AN265" s="22">
        <v>0</v>
      </c>
      <c r="AO265" s="22">
        <v>0</v>
      </c>
      <c r="AP265" s="22">
        <v>0</v>
      </c>
      <c r="AQ265" s="22">
        <v>357449</v>
      </c>
      <c r="AR265" s="22">
        <v>7236</v>
      </c>
      <c r="AS265" s="22">
        <v>80702</v>
      </c>
      <c r="AT265" s="22">
        <v>0</v>
      </c>
      <c r="AU265" s="22">
        <v>0</v>
      </c>
      <c r="AV265" s="22">
        <v>41186</v>
      </c>
      <c r="AW265" s="22">
        <v>0</v>
      </c>
      <c r="AX265" s="22">
        <v>0</v>
      </c>
      <c r="AY265" s="22">
        <v>0</v>
      </c>
      <c r="AZ265" s="22">
        <v>0</v>
      </c>
      <c r="BA265" s="22">
        <v>0</v>
      </c>
      <c r="BB265" s="22">
        <v>94652</v>
      </c>
      <c r="BC265" s="22">
        <v>0</v>
      </c>
      <c r="BD265" s="22">
        <v>0</v>
      </c>
      <c r="BE265" s="22">
        <v>0</v>
      </c>
      <c r="BF265" s="22">
        <v>0</v>
      </c>
      <c r="BG265" s="22">
        <v>69697</v>
      </c>
      <c r="BH265" s="22">
        <v>21091</v>
      </c>
      <c r="BI265" s="22">
        <v>31282</v>
      </c>
      <c r="BJ265" s="22">
        <v>0</v>
      </c>
      <c r="BK265" s="22">
        <v>1722</v>
      </c>
      <c r="BL265" s="22">
        <v>0</v>
      </c>
      <c r="BM265" s="22">
        <v>0</v>
      </c>
      <c r="BN265" s="22">
        <v>0</v>
      </c>
      <c r="BO265" s="22">
        <v>0</v>
      </c>
      <c r="BP265" s="22">
        <v>0</v>
      </c>
      <c r="BQ265" s="22">
        <v>0</v>
      </c>
      <c r="BR265" s="22">
        <v>0</v>
      </c>
      <c r="BS265" s="22">
        <v>0</v>
      </c>
      <c r="BT265" s="22">
        <v>0</v>
      </c>
      <c r="BU265" s="22">
        <v>0</v>
      </c>
      <c r="BV265" s="22">
        <v>57567</v>
      </c>
      <c r="BW265" s="22">
        <v>3207</v>
      </c>
      <c r="BX265" s="22">
        <v>0</v>
      </c>
      <c r="BY265" s="22">
        <v>0</v>
      </c>
      <c r="BZ265" s="22">
        <v>0</v>
      </c>
      <c r="CA265" s="22">
        <v>0</v>
      </c>
      <c r="CB265" s="22">
        <v>0</v>
      </c>
      <c r="CC265" s="22">
        <v>408342</v>
      </c>
      <c r="CD265" s="22">
        <v>-50893</v>
      </c>
    </row>
    <row r="266" spans="1:82" x14ac:dyDescent="0.35">
      <c r="A266" s="22" t="s">
        <v>114</v>
      </c>
      <c r="B266" s="22" t="s">
        <v>507</v>
      </c>
      <c r="C266" s="22" t="s">
        <v>644</v>
      </c>
      <c r="D266" s="22" t="s">
        <v>645</v>
      </c>
      <c r="E266" s="22">
        <v>284836</v>
      </c>
      <c r="F266" s="22">
        <v>0</v>
      </c>
      <c r="G266" s="22">
        <v>71920</v>
      </c>
      <c r="H266" s="22">
        <v>0</v>
      </c>
      <c r="I266" s="22">
        <v>0</v>
      </c>
      <c r="J266" s="22">
        <v>75205</v>
      </c>
      <c r="K266" s="22">
        <v>0</v>
      </c>
      <c r="L266" s="22">
        <v>0</v>
      </c>
      <c r="M266" s="22">
        <v>17262</v>
      </c>
      <c r="N266" s="22">
        <v>0</v>
      </c>
      <c r="O266" s="22">
        <v>0</v>
      </c>
      <c r="P266" s="22">
        <v>232864</v>
      </c>
      <c r="Q266" s="22">
        <v>0</v>
      </c>
      <c r="R266" s="22">
        <v>0</v>
      </c>
      <c r="S266" s="22">
        <v>0</v>
      </c>
      <c r="T266" s="22">
        <v>0</v>
      </c>
      <c r="U266" s="22">
        <v>143694</v>
      </c>
      <c r="V266" s="22">
        <v>48745</v>
      </c>
      <c r="W266" s="22">
        <v>39799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0</v>
      </c>
      <c r="AE266" s="22">
        <v>3448</v>
      </c>
      <c r="AF266" s="22">
        <v>0</v>
      </c>
      <c r="AG266" s="22">
        <v>0</v>
      </c>
      <c r="AH266" s="22">
        <v>0</v>
      </c>
      <c r="AI266" s="22">
        <v>18242</v>
      </c>
      <c r="AJ266" s="22">
        <v>30517</v>
      </c>
      <c r="AK266" s="22">
        <v>0</v>
      </c>
      <c r="AL266" s="22">
        <v>0</v>
      </c>
      <c r="AM266" s="22">
        <v>0</v>
      </c>
      <c r="AN266" s="22">
        <v>0</v>
      </c>
      <c r="AO266" s="22">
        <v>0</v>
      </c>
      <c r="AP266" s="22">
        <v>0</v>
      </c>
      <c r="AQ266" s="22">
        <v>966532</v>
      </c>
      <c r="AR266" s="22">
        <v>22143</v>
      </c>
      <c r="AS266" s="22">
        <v>165628</v>
      </c>
      <c r="AT266" s="22">
        <v>0</v>
      </c>
      <c r="AU266" s="22">
        <v>0</v>
      </c>
      <c r="AV266" s="22">
        <v>108265</v>
      </c>
      <c r="AW266" s="22">
        <v>0</v>
      </c>
      <c r="AX266" s="22">
        <v>0</v>
      </c>
      <c r="AY266" s="22">
        <v>15000</v>
      </c>
      <c r="AZ266" s="22">
        <v>0</v>
      </c>
      <c r="BA266" s="22">
        <v>15032</v>
      </c>
      <c r="BB266" s="22">
        <v>181329</v>
      </c>
      <c r="BC266" s="22">
        <v>0</v>
      </c>
      <c r="BD266" s="22">
        <v>0</v>
      </c>
      <c r="BE266" s="22">
        <v>14483</v>
      </c>
      <c r="BF266" s="22">
        <v>0</v>
      </c>
      <c r="BG266" s="22">
        <v>142225</v>
      </c>
      <c r="BH266" s="22">
        <v>43092</v>
      </c>
      <c r="BI266" s="22">
        <v>37985</v>
      </c>
      <c r="BJ266" s="22">
        <v>0</v>
      </c>
      <c r="BK266" s="22">
        <v>0</v>
      </c>
      <c r="BL266" s="22">
        <v>0</v>
      </c>
      <c r="BM266" s="22">
        <v>0</v>
      </c>
      <c r="BN266" s="22">
        <v>0</v>
      </c>
      <c r="BO266" s="22">
        <v>2328</v>
      </c>
      <c r="BP266" s="22">
        <v>3468</v>
      </c>
      <c r="BQ266" s="22">
        <v>0</v>
      </c>
      <c r="BR266" s="22">
        <v>0</v>
      </c>
      <c r="BS266" s="22">
        <v>0</v>
      </c>
      <c r="BT266" s="22">
        <v>0</v>
      </c>
      <c r="BU266" s="22">
        <v>33734</v>
      </c>
      <c r="BV266" s="22">
        <v>58615</v>
      </c>
      <c r="BW266" s="22">
        <v>4040</v>
      </c>
      <c r="BX266" s="22">
        <v>0</v>
      </c>
      <c r="BY266" s="22">
        <v>3378</v>
      </c>
      <c r="BZ266" s="22">
        <v>0</v>
      </c>
      <c r="CA266" s="22">
        <v>0</v>
      </c>
      <c r="CB266" s="22">
        <v>0</v>
      </c>
      <c r="CC266" s="22">
        <v>850745</v>
      </c>
      <c r="CD266" s="22">
        <v>115787</v>
      </c>
    </row>
    <row r="267" spans="1:82" x14ac:dyDescent="0.35">
      <c r="A267" s="22" t="s">
        <v>114</v>
      </c>
      <c r="B267" s="22" t="s">
        <v>507</v>
      </c>
      <c r="C267" s="22" t="s">
        <v>646</v>
      </c>
      <c r="D267" s="22" t="s">
        <v>647</v>
      </c>
      <c r="E267" s="22">
        <v>973583</v>
      </c>
      <c r="F267" s="22">
        <v>0</v>
      </c>
      <c r="G267" s="22">
        <v>79017</v>
      </c>
      <c r="H267" s="22"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v>6582</v>
      </c>
      <c r="N267" s="22">
        <v>0</v>
      </c>
      <c r="O267" s="22">
        <v>0</v>
      </c>
      <c r="P267" s="22">
        <v>793155</v>
      </c>
      <c r="Q267" s="22">
        <v>0</v>
      </c>
      <c r="R267" s="22">
        <v>0</v>
      </c>
      <c r="S267" s="22">
        <v>0</v>
      </c>
      <c r="T267" s="22">
        <v>0</v>
      </c>
      <c r="U267" s="22">
        <v>397233</v>
      </c>
      <c r="V267" s="22">
        <v>66761</v>
      </c>
      <c r="W267" s="22">
        <v>78326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0</v>
      </c>
      <c r="AI267" s="22">
        <v>0</v>
      </c>
      <c r="AJ267" s="22">
        <v>1216</v>
      </c>
      <c r="AK267" s="22">
        <v>0</v>
      </c>
      <c r="AL267" s="22">
        <v>0</v>
      </c>
      <c r="AM267" s="22">
        <v>0</v>
      </c>
      <c r="AN267" s="22">
        <v>67759</v>
      </c>
      <c r="AO267" s="22">
        <v>50913</v>
      </c>
      <c r="AP267" s="22">
        <v>20305</v>
      </c>
      <c r="AQ267" s="22">
        <v>2534850</v>
      </c>
      <c r="AR267" s="22">
        <v>39025</v>
      </c>
      <c r="AS267" s="22">
        <v>408679</v>
      </c>
      <c r="AT267" s="22">
        <v>0</v>
      </c>
      <c r="AU267" s="22">
        <v>0</v>
      </c>
      <c r="AV267" s="22">
        <v>-4976</v>
      </c>
      <c r="AW267" s="22">
        <v>9827</v>
      </c>
      <c r="AX267" s="22">
        <v>0</v>
      </c>
      <c r="AY267" s="22">
        <v>13658</v>
      </c>
      <c r="AZ267" s="22">
        <v>0</v>
      </c>
      <c r="BA267" s="22">
        <v>0</v>
      </c>
      <c r="BB267" s="22">
        <v>662201</v>
      </c>
      <c r="BC267" s="22">
        <v>0</v>
      </c>
      <c r="BD267" s="22">
        <v>0</v>
      </c>
      <c r="BE267" s="22">
        <v>0</v>
      </c>
      <c r="BF267" s="22">
        <v>0</v>
      </c>
      <c r="BG267" s="22">
        <v>605692</v>
      </c>
      <c r="BH267" s="22">
        <v>126199</v>
      </c>
      <c r="BI267" s="22">
        <v>72740</v>
      </c>
      <c r="BJ267" s="22">
        <v>0</v>
      </c>
      <c r="BK267" s="22">
        <v>0</v>
      </c>
      <c r="BL267" s="22">
        <v>0</v>
      </c>
      <c r="BM267" s="22">
        <v>0</v>
      </c>
      <c r="BN267" s="22">
        <v>0</v>
      </c>
      <c r="BO267" s="22">
        <v>0</v>
      </c>
      <c r="BP267" s="22">
        <v>0</v>
      </c>
      <c r="BQ267" s="22">
        <v>5256</v>
      </c>
      <c r="BR267" s="22">
        <v>0</v>
      </c>
      <c r="BS267" s="22">
        <v>0</v>
      </c>
      <c r="BT267" s="22">
        <v>0</v>
      </c>
      <c r="BU267" s="22">
        <v>0</v>
      </c>
      <c r="BV267" s="22">
        <v>91801</v>
      </c>
      <c r="BW267" s="22">
        <v>63696</v>
      </c>
      <c r="BX267" s="22">
        <v>0</v>
      </c>
      <c r="BY267" s="22">
        <v>0</v>
      </c>
      <c r="BZ267" s="22">
        <v>0</v>
      </c>
      <c r="CA267" s="22">
        <v>0</v>
      </c>
      <c r="CB267" s="22">
        <v>0</v>
      </c>
      <c r="CC267" s="22">
        <v>2093798</v>
      </c>
      <c r="CD267" s="22">
        <v>441052</v>
      </c>
    </row>
    <row r="268" spans="1:82" x14ac:dyDescent="0.35">
      <c r="A268" s="22" t="s">
        <v>114</v>
      </c>
      <c r="B268" s="22" t="s">
        <v>507</v>
      </c>
      <c r="C268" s="22" t="s">
        <v>648</v>
      </c>
      <c r="D268" s="22" t="s">
        <v>649</v>
      </c>
      <c r="E268" s="22">
        <v>472747</v>
      </c>
      <c r="F268" s="22">
        <v>0</v>
      </c>
      <c r="G268" s="22">
        <v>733344</v>
      </c>
      <c r="H268" s="22"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v>265</v>
      </c>
      <c r="N268" s="22">
        <v>0</v>
      </c>
      <c r="O268" s="22">
        <v>0</v>
      </c>
      <c r="P268" s="22">
        <v>49975</v>
      </c>
      <c r="Q268" s="22">
        <v>0</v>
      </c>
      <c r="R268" s="22">
        <v>0</v>
      </c>
      <c r="S268" s="22">
        <v>0</v>
      </c>
      <c r="T268" s="22">
        <v>0</v>
      </c>
      <c r="U268" s="22">
        <v>0</v>
      </c>
      <c r="V268" s="22">
        <v>308740</v>
      </c>
      <c r="W268" s="22">
        <v>27220</v>
      </c>
      <c r="X268" s="22">
        <v>128675</v>
      </c>
      <c r="Y268" s="22">
        <v>0</v>
      </c>
      <c r="Z268" s="22">
        <v>0</v>
      </c>
      <c r="AA268" s="22">
        <v>4010</v>
      </c>
      <c r="AB268" s="22">
        <v>0</v>
      </c>
      <c r="AC268" s="22">
        <v>173090</v>
      </c>
      <c r="AD268" s="22">
        <v>0</v>
      </c>
      <c r="AE268" s="22">
        <v>766</v>
      </c>
      <c r="AF268" s="22">
        <v>0</v>
      </c>
      <c r="AG268" s="22">
        <v>0</v>
      </c>
      <c r="AH268" s="22">
        <v>0</v>
      </c>
      <c r="AI268" s="22">
        <v>0</v>
      </c>
      <c r="AJ268" s="22">
        <v>41709</v>
      </c>
      <c r="AK268" s="22">
        <v>15387</v>
      </c>
      <c r="AL268" s="22">
        <v>0</v>
      </c>
      <c r="AM268" s="22">
        <v>0</v>
      </c>
      <c r="AN268" s="22">
        <v>0</v>
      </c>
      <c r="AO268" s="22">
        <v>0</v>
      </c>
      <c r="AP268" s="22">
        <v>0</v>
      </c>
      <c r="AQ268" s="22">
        <v>1955928</v>
      </c>
      <c r="AR268" s="22">
        <v>45326</v>
      </c>
      <c r="AS268" s="22">
        <v>271743</v>
      </c>
      <c r="AT268" s="22">
        <v>0</v>
      </c>
      <c r="AU268" s="22">
        <v>0</v>
      </c>
      <c r="AV268" s="22">
        <v>0</v>
      </c>
      <c r="AW268" s="22">
        <v>69510</v>
      </c>
      <c r="AX268" s="22">
        <v>0</v>
      </c>
      <c r="AY268" s="22">
        <v>0</v>
      </c>
      <c r="AZ268" s="22">
        <v>0</v>
      </c>
      <c r="BA268" s="22">
        <v>0</v>
      </c>
      <c r="BB268" s="22">
        <v>306345</v>
      </c>
      <c r="BC268" s="22">
        <v>0</v>
      </c>
      <c r="BD268" s="22">
        <v>0</v>
      </c>
      <c r="BE268" s="22">
        <v>32954</v>
      </c>
      <c r="BF268" s="22">
        <v>0</v>
      </c>
      <c r="BG268" s="22">
        <v>0</v>
      </c>
      <c r="BH268" s="22">
        <v>101211</v>
      </c>
      <c r="BI268" s="22">
        <v>20086</v>
      </c>
      <c r="BJ268" s="22">
        <v>15025</v>
      </c>
      <c r="BK268" s="22">
        <v>10870</v>
      </c>
      <c r="BL268" s="22">
        <v>0</v>
      </c>
      <c r="BM268" s="22">
        <v>27986</v>
      </c>
      <c r="BN268" s="22">
        <v>0</v>
      </c>
      <c r="BO268" s="22">
        <v>44382</v>
      </c>
      <c r="BP268" s="22">
        <v>0</v>
      </c>
      <c r="BQ268" s="22">
        <v>0</v>
      </c>
      <c r="BR268" s="22">
        <v>0</v>
      </c>
      <c r="BS268" s="22">
        <v>0</v>
      </c>
      <c r="BT268" s="22">
        <v>0</v>
      </c>
      <c r="BU268" s="22">
        <v>0</v>
      </c>
      <c r="BV268" s="22">
        <v>347811</v>
      </c>
      <c r="BW268" s="22">
        <v>53687</v>
      </c>
      <c r="BX268" s="22">
        <v>0</v>
      </c>
      <c r="BY268" s="22">
        <v>0</v>
      </c>
      <c r="BZ268" s="22">
        <v>0</v>
      </c>
      <c r="CA268" s="22">
        <v>0</v>
      </c>
      <c r="CB268" s="22">
        <v>0</v>
      </c>
      <c r="CC268" s="22">
        <v>1346936</v>
      </c>
      <c r="CD268" s="22">
        <v>608992</v>
      </c>
    </row>
    <row r="269" spans="1:82" x14ac:dyDescent="0.35">
      <c r="A269" s="22" t="s">
        <v>114</v>
      </c>
      <c r="B269" s="22" t="s">
        <v>507</v>
      </c>
      <c r="C269" s="22" t="s">
        <v>650</v>
      </c>
      <c r="D269" s="22" t="s">
        <v>651</v>
      </c>
      <c r="E269" s="22">
        <v>663177</v>
      </c>
      <c r="F269" s="22">
        <v>0</v>
      </c>
      <c r="G269" s="22">
        <v>83140</v>
      </c>
      <c r="H269" s="22"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v>570</v>
      </c>
      <c r="N269" s="22">
        <v>0</v>
      </c>
      <c r="O269" s="22">
        <v>0</v>
      </c>
      <c r="P269" s="22">
        <v>8400</v>
      </c>
      <c r="Q269" s="22">
        <v>0</v>
      </c>
      <c r="R269" s="22">
        <v>0</v>
      </c>
      <c r="S269" s="22">
        <v>0</v>
      </c>
      <c r="T269" s="22">
        <v>0</v>
      </c>
      <c r="U269" s="22">
        <v>0</v>
      </c>
      <c r="V269" s="22">
        <v>0</v>
      </c>
      <c r="W269" s="22">
        <v>427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74754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v>0</v>
      </c>
      <c r="AJ269" s="22">
        <v>260105</v>
      </c>
      <c r="AK269" s="22">
        <v>0</v>
      </c>
      <c r="AL269" s="22">
        <v>0</v>
      </c>
      <c r="AM269" s="22">
        <v>0</v>
      </c>
      <c r="AN269" s="22">
        <v>0</v>
      </c>
      <c r="AO269" s="22">
        <v>0</v>
      </c>
      <c r="AP269" s="22">
        <v>0</v>
      </c>
      <c r="AQ269" s="22">
        <v>1090573</v>
      </c>
      <c r="AR269" s="22">
        <v>27505</v>
      </c>
      <c r="AS269" s="22">
        <v>277369</v>
      </c>
      <c r="AT269" s="22">
        <v>0</v>
      </c>
      <c r="AU269" s="22">
        <v>0</v>
      </c>
      <c r="AV269" s="22">
        <v>26331</v>
      </c>
      <c r="AW269" s="22">
        <v>0</v>
      </c>
      <c r="AX269" s="22">
        <v>0</v>
      </c>
      <c r="AY269" s="22">
        <v>52409</v>
      </c>
      <c r="AZ269" s="22">
        <v>0</v>
      </c>
      <c r="BA269" s="22">
        <v>0</v>
      </c>
      <c r="BB269" s="22">
        <v>383081</v>
      </c>
      <c r="BC269" s="22">
        <v>0</v>
      </c>
      <c r="BD269" s="22">
        <v>0</v>
      </c>
      <c r="BE269" s="22">
        <v>0</v>
      </c>
      <c r="BF269" s="22">
        <v>0</v>
      </c>
      <c r="BG269" s="22">
        <v>0</v>
      </c>
      <c r="BH269" s="22">
        <v>1117</v>
      </c>
      <c r="BI269" s="22">
        <v>56185</v>
      </c>
      <c r="BJ269" s="22">
        <v>0</v>
      </c>
      <c r="BK269" s="22">
        <v>0</v>
      </c>
      <c r="BL269" s="22">
        <v>0</v>
      </c>
      <c r="BM269" s="22">
        <v>0</v>
      </c>
      <c r="BN269" s="22">
        <v>0</v>
      </c>
      <c r="BO269" s="22">
        <v>43344</v>
      </c>
      <c r="BP269" s="22">
        <v>0</v>
      </c>
      <c r="BQ269" s="22">
        <v>0</v>
      </c>
      <c r="BR269" s="22">
        <v>0</v>
      </c>
      <c r="BS269" s="22">
        <v>0</v>
      </c>
      <c r="BT269" s="22">
        <v>0</v>
      </c>
      <c r="BU269" s="22">
        <v>0</v>
      </c>
      <c r="BV269" s="22">
        <v>31756</v>
      </c>
      <c r="BW269" s="22">
        <v>3069</v>
      </c>
      <c r="BX269" s="22">
        <v>0</v>
      </c>
      <c r="BY269" s="22">
        <v>0</v>
      </c>
      <c r="BZ269" s="22">
        <v>0</v>
      </c>
      <c r="CA269" s="22">
        <v>0</v>
      </c>
      <c r="CB269" s="22">
        <v>0</v>
      </c>
      <c r="CC269" s="22">
        <v>902166</v>
      </c>
      <c r="CD269" s="22">
        <v>188407</v>
      </c>
    </row>
    <row r="270" spans="1:82" x14ac:dyDescent="0.35">
      <c r="A270" s="22" t="s">
        <v>114</v>
      </c>
      <c r="B270" s="22" t="s">
        <v>507</v>
      </c>
      <c r="C270" s="22" t="s">
        <v>652</v>
      </c>
      <c r="D270" s="22" t="s">
        <v>653</v>
      </c>
      <c r="E270" s="22">
        <v>460827</v>
      </c>
      <c r="F270" s="22">
        <v>0</v>
      </c>
      <c r="G270" s="22">
        <v>18934</v>
      </c>
      <c r="H270" s="22">
        <v>32309</v>
      </c>
      <c r="I270" s="22">
        <v>0</v>
      </c>
      <c r="J270" s="22">
        <v>36129</v>
      </c>
      <c r="K270" s="22">
        <v>0</v>
      </c>
      <c r="L270" s="22">
        <v>0</v>
      </c>
      <c r="M270" s="22">
        <v>1915</v>
      </c>
      <c r="N270" s="22">
        <v>0</v>
      </c>
      <c r="O270" s="22">
        <v>0</v>
      </c>
      <c r="P270" s="22">
        <v>2838</v>
      </c>
      <c r="Q270" s="22">
        <v>0</v>
      </c>
      <c r="R270" s="22">
        <v>0</v>
      </c>
      <c r="S270" s="22">
        <v>0</v>
      </c>
      <c r="T270" s="22">
        <v>0</v>
      </c>
      <c r="U270" s="22">
        <v>346030</v>
      </c>
      <c r="V270" s="22">
        <v>110360</v>
      </c>
      <c r="W270" s="22">
        <v>34020</v>
      </c>
      <c r="X270" s="22">
        <v>0</v>
      </c>
      <c r="Y270" s="22">
        <v>0</v>
      </c>
      <c r="Z270" s="22">
        <v>0</v>
      </c>
      <c r="AA270" s="22">
        <v>2622</v>
      </c>
      <c r="AB270" s="22">
        <v>0</v>
      </c>
      <c r="AC270" s="22">
        <v>0</v>
      </c>
      <c r="AD270" s="22">
        <v>0</v>
      </c>
      <c r="AE270" s="22">
        <v>9399</v>
      </c>
      <c r="AF270" s="22">
        <v>0</v>
      </c>
      <c r="AG270" s="22">
        <v>0</v>
      </c>
      <c r="AH270" s="22">
        <v>10</v>
      </c>
      <c r="AI270" s="22">
        <v>0</v>
      </c>
      <c r="AJ270" s="22">
        <v>25474</v>
      </c>
      <c r="AK270" s="22">
        <v>0</v>
      </c>
      <c r="AL270" s="22">
        <v>0</v>
      </c>
      <c r="AM270" s="22">
        <v>0</v>
      </c>
      <c r="AN270" s="22">
        <v>0</v>
      </c>
      <c r="AO270" s="22">
        <v>0</v>
      </c>
      <c r="AP270" s="22">
        <v>-1170</v>
      </c>
      <c r="AQ270" s="22">
        <v>1079697</v>
      </c>
      <c r="AR270" s="22">
        <v>21149</v>
      </c>
      <c r="AS270" s="22">
        <v>130055</v>
      </c>
      <c r="AT270" s="22">
        <v>0</v>
      </c>
      <c r="AU270" s="22">
        <v>0</v>
      </c>
      <c r="AV270" s="22">
        <v>85225</v>
      </c>
      <c r="AW270" s="22">
        <v>2437</v>
      </c>
      <c r="AX270" s="22">
        <v>4639</v>
      </c>
      <c r="AY270" s="22">
        <v>0</v>
      </c>
      <c r="AZ270" s="22">
        <v>0</v>
      </c>
      <c r="BA270" s="22">
        <v>2875</v>
      </c>
      <c r="BB270" s="22">
        <v>300335</v>
      </c>
      <c r="BC270" s="22">
        <v>0</v>
      </c>
      <c r="BD270" s="22">
        <v>0</v>
      </c>
      <c r="BE270" s="22">
        <v>0</v>
      </c>
      <c r="BF270" s="22">
        <v>0</v>
      </c>
      <c r="BG270" s="22">
        <v>468893</v>
      </c>
      <c r="BH270" s="22">
        <v>30719</v>
      </c>
      <c r="BI270" s="22">
        <v>38967</v>
      </c>
      <c r="BJ270" s="22">
        <v>0</v>
      </c>
      <c r="BK270" s="22">
        <v>13964</v>
      </c>
      <c r="BL270" s="22">
        <v>0</v>
      </c>
      <c r="BM270" s="22">
        <v>5931</v>
      </c>
      <c r="BN270" s="22">
        <v>0</v>
      </c>
      <c r="BO270" s="22">
        <v>11696</v>
      </c>
      <c r="BP270" s="22">
        <v>0</v>
      </c>
      <c r="BQ270" s="22">
        <v>30141</v>
      </c>
      <c r="BR270" s="22">
        <v>0</v>
      </c>
      <c r="BS270" s="22">
        <v>0</v>
      </c>
      <c r="BT270" s="22">
        <v>0</v>
      </c>
      <c r="BU270" s="22">
        <v>0</v>
      </c>
      <c r="BV270" s="22">
        <v>55809</v>
      </c>
      <c r="BW270" s="22">
        <v>0</v>
      </c>
      <c r="BX270" s="22">
        <v>0</v>
      </c>
      <c r="BY270" s="22">
        <v>11239</v>
      </c>
      <c r="BZ270" s="22">
        <v>0</v>
      </c>
      <c r="CA270" s="22">
        <v>0</v>
      </c>
      <c r="CB270" s="22">
        <v>0</v>
      </c>
      <c r="CC270" s="22">
        <v>1214074</v>
      </c>
      <c r="CD270" s="22">
        <v>-134377</v>
      </c>
    </row>
    <row r="271" spans="1:82" x14ac:dyDescent="0.35">
      <c r="A271" s="22" t="s">
        <v>114</v>
      </c>
      <c r="B271" s="22" t="s">
        <v>507</v>
      </c>
      <c r="C271" s="22" t="s">
        <v>654</v>
      </c>
      <c r="D271" s="22" t="s">
        <v>655</v>
      </c>
      <c r="E271" s="22">
        <v>807358</v>
      </c>
      <c r="F271" s="22">
        <v>0</v>
      </c>
      <c r="G271" s="22">
        <v>546133</v>
      </c>
      <c r="H271" s="22">
        <v>0</v>
      </c>
      <c r="I271" s="22">
        <v>0</v>
      </c>
      <c r="J271" s="22">
        <v>181740</v>
      </c>
      <c r="K271" s="22">
        <v>0</v>
      </c>
      <c r="L271" s="22">
        <v>0</v>
      </c>
      <c r="M271" s="22">
        <v>2442</v>
      </c>
      <c r="N271" s="22">
        <v>0</v>
      </c>
      <c r="O271" s="22">
        <v>0</v>
      </c>
      <c r="P271" s="22">
        <v>190390</v>
      </c>
      <c r="Q271" s="22">
        <v>0</v>
      </c>
      <c r="R271" s="22">
        <v>0</v>
      </c>
      <c r="S271" s="22">
        <v>0</v>
      </c>
      <c r="T271" s="22">
        <v>0</v>
      </c>
      <c r="U271" s="22">
        <v>598917</v>
      </c>
      <c r="V271" s="22">
        <v>255249</v>
      </c>
      <c r="W271" s="22">
        <v>101888</v>
      </c>
      <c r="X271" s="22">
        <v>0</v>
      </c>
      <c r="Y271" s="22">
        <v>0</v>
      </c>
      <c r="Z271" s="22">
        <v>0</v>
      </c>
      <c r="AA271" s="22">
        <v>13240</v>
      </c>
      <c r="AB271" s="22">
        <v>0</v>
      </c>
      <c r="AC271" s="22">
        <v>46319</v>
      </c>
      <c r="AD271" s="22">
        <v>0</v>
      </c>
      <c r="AE271" s="22">
        <v>0</v>
      </c>
      <c r="AF271" s="22">
        <v>0</v>
      </c>
      <c r="AG271" s="22">
        <v>0</v>
      </c>
      <c r="AH271" s="22">
        <v>0</v>
      </c>
      <c r="AI271" s="22">
        <v>0</v>
      </c>
      <c r="AJ271" s="22">
        <v>99349</v>
      </c>
      <c r="AK271" s="22">
        <v>69652</v>
      </c>
      <c r="AL271" s="22">
        <v>0</v>
      </c>
      <c r="AM271" s="22">
        <v>0</v>
      </c>
      <c r="AN271" s="22">
        <v>0</v>
      </c>
      <c r="AO271" s="22">
        <v>0</v>
      </c>
      <c r="AP271" s="22">
        <v>0</v>
      </c>
      <c r="AQ271" s="22">
        <v>2912677</v>
      </c>
      <c r="AR271" s="22">
        <v>35364</v>
      </c>
      <c r="AS271" s="22">
        <v>505945</v>
      </c>
      <c r="AT271" s="22">
        <v>0</v>
      </c>
      <c r="AU271" s="22">
        <v>17191</v>
      </c>
      <c r="AV271" s="22">
        <v>129137</v>
      </c>
      <c r="AW271" s="22">
        <v>0</v>
      </c>
      <c r="AX271" s="22">
        <v>0</v>
      </c>
      <c r="AY271" s="22">
        <v>46382</v>
      </c>
      <c r="AZ271" s="22">
        <v>0</v>
      </c>
      <c r="BA271" s="22">
        <v>332170</v>
      </c>
      <c r="BB271" s="22">
        <v>532042</v>
      </c>
      <c r="BC271" s="22">
        <v>0</v>
      </c>
      <c r="BD271" s="22">
        <v>0</v>
      </c>
      <c r="BE271" s="22">
        <v>0</v>
      </c>
      <c r="BF271" s="22">
        <v>0</v>
      </c>
      <c r="BG271" s="22">
        <v>400699</v>
      </c>
      <c r="BH271" s="22">
        <v>140320</v>
      </c>
      <c r="BI271" s="22">
        <v>72636</v>
      </c>
      <c r="BJ271" s="22">
        <v>0</v>
      </c>
      <c r="BK271" s="22">
        <v>9657</v>
      </c>
      <c r="BL271" s="22">
        <v>0</v>
      </c>
      <c r="BM271" s="22">
        <v>10167</v>
      </c>
      <c r="BN271" s="22">
        <v>0</v>
      </c>
      <c r="BO271" s="22">
        <v>64473</v>
      </c>
      <c r="BP271" s="22">
        <v>0</v>
      </c>
      <c r="BQ271" s="22">
        <v>0</v>
      </c>
      <c r="BR271" s="22">
        <v>0</v>
      </c>
      <c r="BS271" s="22">
        <v>0</v>
      </c>
      <c r="BT271" s="22">
        <v>0</v>
      </c>
      <c r="BU271" s="22">
        <v>0</v>
      </c>
      <c r="BV271" s="22">
        <v>143414</v>
      </c>
      <c r="BW271" s="22">
        <v>109245</v>
      </c>
      <c r="BX271" s="22">
        <v>0</v>
      </c>
      <c r="BY271" s="22">
        <v>0</v>
      </c>
      <c r="BZ271" s="22">
        <v>0</v>
      </c>
      <c r="CA271" s="22">
        <v>0</v>
      </c>
      <c r="CB271" s="22">
        <v>0</v>
      </c>
      <c r="CC271" s="22">
        <v>2548842</v>
      </c>
      <c r="CD271" s="22">
        <v>363835</v>
      </c>
    </row>
    <row r="272" spans="1:82" x14ac:dyDescent="0.35">
      <c r="A272" s="22" t="s">
        <v>114</v>
      </c>
      <c r="B272" s="22" t="s">
        <v>507</v>
      </c>
      <c r="C272" s="22" t="s">
        <v>656</v>
      </c>
      <c r="D272" s="22" t="s">
        <v>657</v>
      </c>
      <c r="E272" s="22">
        <v>214992</v>
      </c>
      <c r="F272" s="22">
        <v>0</v>
      </c>
      <c r="G272" s="22">
        <v>61193</v>
      </c>
      <c r="H272" s="22">
        <v>0</v>
      </c>
      <c r="I272" s="22">
        <v>0</v>
      </c>
      <c r="J272" s="22">
        <v>74374</v>
      </c>
      <c r="K272" s="22">
        <v>0</v>
      </c>
      <c r="L272" s="22">
        <v>0</v>
      </c>
      <c r="M272" s="22">
        <v>0</v>
      </c>
      <c r="N272" s="22">
        <v>0</v>
      </c>
      <c r="O272" s="22">
        <v>0</v>
      </c>
      <c r="P272" s="22">
        <v>18685</v>
      </c>
      <c r="Q272" s="22">
        <v>0</v>
      </c>
      <c r="R272" s="22">
        <v>0</v>
      </c>
      <c r="S272" s="22">
        <v>0</v>
      </c>
      <c r="T272" s="22">
        <v>0</v>
      </c>
      <c r="U272" s="22">
        <v>137078</v>
      </c>
      <c r="V272" s="22">
        <v>20485</v>
      </c>
      <c r="W272" s="22">
        <v>56164</v>
      </c>
      <c r="X272" s="22">
        <v>0</v>
      </c>
      <c r="Y272" s="22">
        <v>8352</v>
      </c>
      <c r="Z272" s="22">
        <v>0</v>
      </c>
      <c r="AA272" s="22">
        <v>1100</v>
      </c>
      <c r="AB272" s="22">
        <v>0</v>
      </c>
      <c r="AC272" s="22">
        <v>0</v>
      </c>
      <c r="AD272" s="22">
        <v>0</v>
      </c>
      <c r="AE272" s="22">
        <v>1109</v>
      </c>
      <c r="AF272" s="22">
        <v>0</v>
      </c>
      <c r="AG272" s="22">
        <v>0</v>
      </c>
      <c r="AH272" s="22">
        <v>0</v>
      </c>
      <c r="AI272" s="22">
        <v>0</v>
      </c>
      <c r="AJ272" s="22">
        <v>90359</v>
      </c>
      <c r="AK272" s="22">
        <v>47632</v>
      </c>
      <c r="AL272" s="22">
        <v>0</v>
      </c>
      <c r="AM272" s="22">
        <v>0</v>
      </c>
      <c r="AN272" s="22">
        <v>0</v>
      </c>
      <c r="AO272" s="22">
        <v>0</v>
      </c>
      <c r="AP272" s="22">
        <v>0</v>
      </c>
      <c r="AQ272" s="22">
        <v>731523</v>
      </c>
      <c r="AR272" s="22">
        <v>9680</v>
      </c>
      <c r="AS272" s="22">
        <v>115077</v>
      </c>
      <c r="AT272" s="22">
        <v>0</v>
      </c>
      <c r="AU272" s="22">
        <v>0</v>
      </c>
      <c r="AV272" s="22">
        <v>107814</v>
      </c>
      <c r="AW272" s="22">
        <v>0</v>
      </c>
      <c r="AX272" s="22">
        <v>0</v>
      </c>
      <c r="AY272" s="22">
        <v>0</v>
      </c>
      <c r="AZ272" s="22">
        <v>0</v>
      </c>
      <c r="BA272" s="22">
        <v>0</v>
      </c>
      <c r="BB272" s="22">
        <v>180219</v>
      </c>
      <c r="BC272" s="22">
        <v>0</v>
      </c>
      <c r="BD272" s="22">
        <v>0</v>
      </c>
      <c r="BE272" s="22">
        <v>0</v>
      </c>
      <c r="BF272" s="22">
        <v>0</v>
      </c>
      <c r="BG272" s="22">
        <v>112440</v>
      </c>
      <c r="BH272" s="22">
        <v>36117</v>
      </c>
      <c r="BI272" s="22">
        <v>44201</v>
      </c>
      <c r="BJ272" s="22">
        <v>0</v>
      </c>
      <c r="BK272" s="22">
        <v>11440</v>
      </c>
      <c r="BL272" s="22">
        <v>0</v>
      </c>
      <c r="BM272" s="22">
        <v>8334</v>
      </c>
      <c r="BN272" s="22">
        <v>0</v>
      </c>
      <c r="BO272" s="22">
        <v>3123</v>
      </c>
      <c r="BP272" s="22">
        <v>0</v>
      </c>
      <c r="BQ272" s="22">
        <v>0</v>
      </c>
      <c r="BR272" s="22">
        <v>0</v>
      </c>
      <c r="BS272" s="22">
        <v>0</v>
      </c>
      <c r="BT272" s="22">
        <v>0</v>
      </c>
      <c r="BU272" s="22">
        <v>0</v>
      </c>
      <c r="BV272" s="22">
        <v>67795</v>
      </c>
      <c r="BW272" s="22">
        <v>39596</v>
      </c>
      <c r="BX272" s="22">
        <v>0</v>
      </c>
      <c r="BY272" s="22">
        <v>0</v>
      </c>
      <c r="BZ272" s="22">
        <v>0</v>
      </c>
      <c r="CA272" s="22">
        <v>0</v>
      </c>
      <c r="CB272" s="22">
        <v>0</v>
      </c>
      <c r="CC272" s="22">
        <v>735836</v>
      </c>
      <c r="CD272" s="22">
        <v>-4313</v>
      </c>
    </row>
    <row r="273" spans="1:82" x14ac:dyDescent="0.35">
      <c r="A273" s="22" t="s">
        <v>114</v>
      </c>
      <c r="B273" s="22" t="s">
        <v>507</v>
      </c>
      <c r="C273" s="22" t="s">
        <v>658</v>
      </c>
      <c r="D273" s="22" t="s">
        <v>659</v>
      </c>
      <c r="E273" s="22">
        <v>407461</v>
      </c>
      <c r="F273" s="22">
        <v>0</v>
      </c>
      <c r="G273" s="22">
        <v>52983</v>
      </c>
      <c r="H273" s="22">
        <v>0</v>
      </c>
      <c r="I273" s="22">
        <v>0</v>
      </c>
      <c r="J273" s="22">
        <v>18109</v>
      </c>
      <c r="K273" s="22">
        <v>0</v>
      </c>
      <c r="L273" s="22">
        <v>0</v>
      </c>
      <c r="M273" s="22">
        <v>0</v>
      </c>
      <c r="N273" s="22">
        <v>0</v>
      </c>
      <c r="O273" s="22">
        <v>0</v>
      </c>
      <c r="P273" s="22">
        <v>216650</v>
      </c>
      <c r="Q273" s="22">
        <v>0</v>
      </c>
      <c r="R273" s="22">
        <v>0</v>
      </c>
      <c r="S273" s="22">
        <v>0</v>
      </c>
      <c r="T273" s="22">
        <v>0</v>
      </c>
      <c r="U273" s="22">
        <v>382403</v>
      </c>
      <c r="V273" s="22">
        <v>425883</v>
      </c>
      <c r="W273" s="22">
        <v>56726</v>
      </c>
      <c r="X273" s="22">
        <v>0</v>
      </c>
      <c r="Y273" s="22">
        <v>9934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4917</v>
      </c>
      <c r="AI273" s="22">
        <v>0</v>
      </c>
      <c r="AJ273" s="22">
        <v>15130</v>
      </c>
      <c r="AK273" s="22">
        <v>12592</v>
      </c>
      <c r="AL273" s="22">
        <v>0</v>
      </c>
      <c r="AM273" s="22">
        <v>0</v>
      </c>
      <c r="AN273" s="22">
        <v>0</v>
      </c>
      <c r="AO273" s="22">
        <v>0</v>
      </c>
      <c r="AP273" s="22">
        <v>0</v>
      </c>
      <c r="AQ273" s="22">
        <v>1602788</v>
      </c>
      <c r="AR273" s="22">
        <v>15731</v>
      </c>
      <c r="AS273" s="22">
        <v>133934</v>
      </c>
      <c r="AT273" s="22">
        <v>0</v>
      </c>
      <c r="AU273" s="22">
        <v>0</v>
      </c>
      <c r="AV273" s="22">
        <v>29653</v>
      </c>
      <c r="AW273" s="22">
        <v>310</v>
      </c>
      <c r="AX273" s="22">
        <v>0</v>
      </c>
      <c r="AY273" s="22">
        <v>0</v>
      </c>
      <c r="AZ273" s="22">
        <v>0</v>
      </c>
      <c r="BA273" s="22">
        <v>0</v>
      </c>
      <c r="BB273" s="22">
        <v>273900</v>
      </c>
      <c r="BC273" s="22">
        <v>0</v>
      </c>
      <c r="BD273" s="22">
        <v>0</v>
      </c>
      <c r="BE273" s="22">
        <v>0</v>
      </c>
      <c r="BF273" s="22">
        <v>0</v>
      </c>
      <c r="BG273" s="22">
        <v>225551</v>
      </c>
      <c r="BH273" s="22">
        <v>241823</v>
      </c>
      <c r="BI273" s="22">
        <v>56297</v>
      </c>
      <c r="BJ273" s="22">
        <v>0</v>
      </c>
      <c r="BK273" s="22">
        <v>12555</v>
      </c>
      <c r="BL273" s="22">
        <v>0</v>
      </c>
      <c r="BM273" s="22">
        <v>0</v>
      </c>
      <c r="BN273" s="22">
        <v>8680</v>
      </c>
      <c r="BO273" s="22">
        <v>0</v>
      </c>
      <c r="BP273" s="22">
        <v>0</v>
      </c>
      <c r="BQ273" s="22">
        <v>0</v>
      </c>
      <c r="BR273" s="22">
        <v>0</v>
      </c>
      <c r="BS273" s="22">
        <v>0</v>
      </c>
      <c r="BT273" s="22">
        <v>9965</v>
      </c>
      <c r="BU273" s="22">
        <v>0</v>
      </c>
      <c r="BV273" s="22">
        <v>39413</v>
      </c>
      <c r="BW273" s="22">
        <v>14732</v>
      </c>
      <c r="BX273" s="22">
        <v>0</v>
      </c>
      <c r="BY273" s="22">
        <v>0</v>
      </c>
      <c r="BZ273" s="22">
        <v>0</v>
      </c>
      <c r="CA273" s="22">
        <v>0</v>
      </c>
      <c r="CB273" s="22">
        <v>0</v>
      </c>
      <c r="CC273" s="22">
        <v>1062544</v>
      </c>
      <c r="CD273" s="22">
        <v>540244</v>
      </c>
    </row>
    <row r="274" spans="1:82" x14ac:dyDescent="0.35">
      <c r="A274" s="22" t="s">
        <v>114</v>
      </c>
      <c r="B274" s="22" t="s">
        <v>507</v>
      </c>
      <c r="C274" s="22" t="s">
        <v>660</v>
      </c>
      <c r="D274" s="22" t="s">
        <v>661</v>
      </c>
      <c r="E274" s="22">
        <v>1441512</v>
      </c>
      <c r="F274" s="22">
        <v>0</v>
      </c>
      <c r="G274" s="22">
        <v>0</v>
      </c>
      <c r="H274" s="22">
        <v>0</v>
      </c>
      <c r="I274" s="22">
        <v>32440</v>
      </c>
      <c r="J274" s="22">
        <v>47462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0</v>
      </c>
      <c r="U274" s="22">
        <v>120851</v>
      </c>
      <c r="V274" s="22">
        <v>85487</v>
      </c>
      <c r="W274" s="22">
        <v>63373</v>
      </c>
      <c r="X274" s="22">
        <v>0</v>
      </c>
      <c r="Y274" s="22">
        <v>47843</v>
      </c>
      <c r="Z274" s="22">
        <v>0</v>
      </c>
      <c r="AA274" s="22">
        <v>0</v>
      </c>
      <c r="AB274" s="22">
        <v>0</v>
      </c>
      <c r="AC274" s="22">
        <v>30079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0</v>
      </c>
      <c r="AJ274" s="22">
        <v>208794</v>
      </c>
      <c r="AK274" s="22">
        <v>22229</v>
      </c>
      <c r="AL274" s="22">
        <v>0</v>
      </c>
      <c r="AM274" s="22">
        <v>0</v>
      </c>
      <c r="AN274" s="22">
        <v>0</v>
      </c>
      <c r="AO274" s="22">
        <v>0</v>
      </c>
      <c r="AP274" s="22">
        <v>0</v>
      </c>
      <c r="AQ274" s="22">
        <v>2100070</v>
      </c>
      <c r="AR274" s="22">
        <v>40876</v>
      </c>
      <c r="AS274" s="22">
        <v>442527</v>
      </c>
      <c r="AT274" s="22">
        <v>0</v>
      </c>
      <c r="AU274" s="22">
        <v>36986</v>
      </c>
      <c r="AV274" s="22">
        <v>76722</v>
      </c>
      <c r="AW274" s="22">
        <v>0</v>
      </c>
      <c r="AX274" s="22">
        <v>0</v>
      </c>
      <c r="AY274" s="22">
        <v>13375</v>
      </c>
      <c r="AZ274" s="22">
        <v>0</v>
      </c>
      <c r="BA274" s="22">
        <v>0</v>
      </c>
      <c r="BB274" s="22">
        <v>457478</v>
      </c>
      <c r="BC274" s="22">
        <v>0</v>
      </c>
      <c r="BD274" s="22">
        <v>0</v>
      </c>
      <c r="BE274" s="22">
        <v>0</v>
      </c>
      <c r="BF274" s="22">
        <v>0</v>
      </c>
      <c r="BG274" s="22">
        <v>153798</v>
      </c>
      <c r="BH274" s="22">
        <v>22006</v>
      </c>
      <c r="BI274" s="22">
        <v>50947</v>
      </c>
      <c r="BJ274" s="22">
        <v>0</v>
      </c>
      <c r="BK274" s="22">
        <v>40356</v>
      </c>
      <c r="BL274" s="22">
        <v>0</v>
      </c>
      <c r="BM274" s="22">
        <v>0</v>
      </c>
      <c r="BN274" s="22">
        <v>0</v>
      </c>
      <c r="BO274" s="22">
        <v>32219</v>
      </c>
      <c r="BP274" s="22">
        <v>0</v>
      </c>
      <c r="BQ274" s="22">
        <v>0</v>
      </c>
      <c r="BR274" s="22">
        <v>0</v>
      </c>
      <c r="BS274" s="22">
        <v>0</v>
      </c>
      <c r="BT274" s="22">
        <v>0</v>
      </c>
      <c r="BU274" s="22">
        <v>0</v>
      </c>
      <c r="BV274" s="22">
        <v>386102</v>
      </c>
      <c r="BW274" s="22">
        <v>37758</v>
      </c>
      <c r="BX274" s="22">
        <v>0</v>
      </c>
      <c r="BY274" s="22">
        <v>0</v>
      </c>
      <c r="BZ274" s="22">
        <v>0</v>
      </c>
      <c r="CA274" s="22">
        <v>0</v>
      </c>
      <c r="CB274" s="22">
        <v>0</v>
      </c>
      <c r="CC274" s="22">
        <v>1791150</v>
      </c>
      <c r="CD274" s="22">
        <v>308920</v>
      </c>
    </row>
    <row r="275" spans="1:82" x14ac:dyDescent="0.35">
      <c r="A275" s="22" t="s">
        <v>114</v>
      </c>
      <c r="B275" s="22" t="s">
        <v>507</v>
      </c>
      <c r="C275" s="22" t="s">
        <v>662</v>
      </c>
      <c r="D275" s="22" t="s">
        <v>663</v>
      </c>
      <c r="E275" s="22">
        <v>413330</v>
      </c>
      <c r="F275" s="22">
        <v>0</v>
      </c>
      <c r="G275" s="22">
        <v>159235</v>
      </c>
      <c r="H275" s="22">
        <v>0</v>
      </c>
      <c r="I275" s="22">
        <v>300</v>
      </c>
      <c r="J275" s="22">
        <v>29329</v>
      </c>
      <c r="K275" s="22">
        <v>0</v>
      </c>
      <c r="L275" s="22">
        <v>1445</v>
      </c>
      <c r="M275" s="22">
        <v>1860</v>
      </c>
      <c r="N275" s="22">
        <v>0</v>
      </c>
      <c r="O275" s="22">
        <v>3432</v>
      </c>
      <c r="P275" s="22">
        <v>101046</v>
      </c>
      <c r="Q275" s="22">
        <v>5500</v>
      </c>
      <c r="R275" s="22">
        <v>0</v>
      </c>
      <c r="S275" s="22">
        <v>0</v>
      </c>
      <c r="T275" s="22">
        <v>0</v>
      </c>
      <c r="U275" s="22">
        <v>365520</v>
      </c>
      <c r="V275" s="22">
        <v>78696</v>
      </c>
      <c r="W275" s="22">
        <v>46781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193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v>0</v>
      </c>
      <c r="AJ275" s="22">
        <v>45465</v>
      </c>
      <c r="AK275" s="22">
        <v>11735</v>
      </c>
      <c r="AL275" s="22">
        <v>0</v>
      </c>
      <c r="AM275" s="22">
        <v>0</v>
      </c>
      <c r="AN275" s="22">
        <v>0</v>
      </c>
      <c r="AO275" s="22">
        <v>0</v>
      </c>
      <c r="AP275" s="22">
        <v>0</v>
      </c>
      <c r="AQ275" s="22">
        <v>1263867</v>
      </c>
      <c r="AR275" s="22">
        <v>39635</v>
      </c>
      <c r="AS275" s="22">
        <v>290330</v>
      </c>
      <c r="AT275" s="22">
        <v>0</v>
      </c>
      <c r="AU275" s="22">
        <v>4750</v>
      </c>
      <c r="AV275" s="22">
        <v>84064</v>
      </c>
      <c r="AW275" s="22">
        <v>0</v>
      </c>
      <c r="AX275" s="22">
        <v>0</v>
      </c>
      <c r="AY275" s="22">
        <v>14960</v>
      </c>
      <c r="AZ275" s="22">
        <v>0</v>
      </c>
      <c r="BA275" s="22">
        <v>0</v>
      </c>
      <c r="BB275" s="22">
        <v>246732</v>
      </c>
      <c r="BC275" s="22">
        <v>17230</v>
      </c>
      <c r="BD275" s="22">
        <v>0</v>
      </c>
      <c r="BE275" s="22">
        <v>0</v>
      </c>
      <c r="BF275" s="22">
        <v>0</v>
      </c>
      <c r="BG275" s="22">
        <v>192655</v>
      </c>
      <c r="BH275" s="22">
        <v>59021</v>
      </c>
      <c r="BI275" s="22">
        <v>44188</v>
      </c>
      <c r="BJ275" s="22">
        <v>0</v>
      </c>
      <c r="BK275" s="22">
        <v>0</v>
      </c>
      <c r="BL275" s="22">
        <v>0</v>
      </c>
      <c r="BM275" s="22">
        <v>0</v>
      </c>
      <c r="BN275" s="22">
        <v>0</v>
      </c>
      <c r="BO275" s="22">
        <v>24811</v>
      </c>
      <c r="BP275" s="22">
        <v>0</v>
      </c>
      <c r="BQ275" s="22">
        <v>0</v>
      </c>
      <c r="BR275" s="22">
        <v>0</v>
      </c>
      <c r="BS275" s="22">
        <v>0</v>
      </c>
      <c r="BT275" s="22">
        <v>0</v>
      </c>
      <c r="BU275" s="22">
        <v>0</v>
      </c>
      <c r="BV275" s="22">
        <v>24734</v>
      </c>
      <c r="BW275" s="22">
        <v>85613</v>
      </c>
      <c r="BX275" s="22">
        <v>0</v>
      </c>
      <c r="BY275" s="22">
        <v>0</v>
      </c>
      <c r="BZ275" s="22">
        <v>0</v>
      </c>
      <c r="CA275" s="22">
        <v>0</v>
      </c>
      <c r="CB275" s="22">
        <v>0</v>
      </c>
      <c r="CC275" s="22">
        <v>1128723</v>
      </c>
      <c r="CD275" s="22">
        <v>135144</v>
      </c>
    </row>
    <row r="276" spans="1:82" x14ac:dyDescent="0.35">
      <c r="A276" s="22" t="s">
        <v>114</v>
      </c>
      <c r="B276" s="22" t="s">
        <v>507</v>
      </c>
      <c r="C276" s="22" t="s">
        <v>664</v>
      </c>
      <c r="D276" s="22" t="s">
        <v>665</v>
      </c>
      <c r="E276" s="22">
        <v>209881</v>
      </c>
      <c r="F276" s="22">
        <v>0</v>
      </c>
      <c r="G276" s="22">
        <v>22131</v>
      </c>
      <c r="H276" s="22">
        <v>0</v>
      </c>
      <c r="I276" s="22">
        <v>0</v>
      </c>
      <c r="J276" s="22">
        <v>25630</v>
      </c>
      <c r="K276" s="22">
        <v>0</v>
      </c>
      <c r="L276" s="22">
        <v>0</v>
      </c>
      <c r="M276" s="22">
        <v>0</v>
      </c>
      <c r="N276" s="22">
        <v>0</v>
      </c>
      <c r="O276" s="22">
        <v>0</v>
      </c>
      <c r="P276" s="22">
        <v>15514</v>
      </c>
      <c r="Q276" s="22">
        <v>0</v>
      </c>
      <c r="R276" s="22">
        <v>0</v>
      </c>
      <c r="S276" s="22">
        <v>0</v>
      </c>
      <c r="T276" s="22">
        <v>0</v>
      </c>
      <c r="U276" s="22">
        <v>134057</v>
      </c>
      <c r="V276" s="22">
        <v>21148</v>
      </c>
      <c r="W276" s="22">
        <v>28241</v>
      </c>
      <c r="X276" s="22">
        <v>0</v>
      </c>
      <c r="Y276" s="22">
        <v>8194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v>45701</v>
      </c>
      <c r="AI276" s="22">
        <v>0</v>
      </c>
      <c r="AJ276" s="22">
        <v>1058</v>
      </c>
      <c r="AK276" s="22">
        <v>0</v>
      </c>
      <c r="AL276" s="22">
        <v>0</v>
      </c>
      <c r="AM276" s="22">
        <v>0</v>
      </c>
      <c r="AN276" s="22">
        <v>0</v>
      </c>
      <c r="AO276" s="22">
        <v>0</v>
      </c>
      <c r="AP276" s="22">
        <v>0</v>
      </c>
      <c r="AQ276" s="22">
        <v>511555</v>
      </c>
      <c r="AR276" s="22">
        <v>16841</v>
      </c>
      <c r="AS276" s="22">
        <v>128018</v>
      </c>
      <c r="AT276" s="22">
        <v>0</v>
      </c>
      <c r="AU276" s="22">
        <v>0</v>
      </c>
      <c r="AV276" s="22">
        <v>11806</v>
      </c>
      <c r="AW276" s="22">
        <v>0</v>
      </c>
      <c r="AX276" s="22">
        <v>0</v>
      </c>
      <c r="AY276" s="22">
        <v>0</v>
      </c>
      <c r="AZ276" s="22">
        <v>7440</v>
      </c>
      <c r="BA276" s="22">
        <v>0</v>
      </c>
      <c r="BB276" s="22">
        <v>173819</v>
      </c>
      <c r="BC276" s="22">
        <v>0</v>
      </c>
      <c r="BD276" s="22">
        <v>0</v>
      </c>
      <c r="BE276" s="22">
        <v>0</v>
      </c>
      <c r="BF276" s="22">
        <v>0</v>
      </c>
      <c r="BG276" s="22">
        <v>120177</v>
      </c>
      <c r="BH276" s="22">
        <v>18252</v>
      </c>
      <c r="BI276" s="22">
        <v>39868</v>
      </c>
      <c r="BJ276" s="22">
        <v>0</v>
      </c>
      <c r="BK276" s="22">
        <v>9050</v>
      </c>
      <c r="BL276" s="22">
        <v>0</v>
      </c>
      <c r="BM276" s="22">
        <v>0</v>
      </c>
      <c r="BN276" s="22">
        <v>0</v>
      </c>
      <c r="BO276" s="22">
        <v>0</v>
      </c>
      <c r="BP276" s="22">
        <v>0</v>
      </c>
      <c r="BQ276" s="22">
        <v>0</v>
      </c>
      <c r="BR276" s="22">
        <v>0</v>
      </c>
      <c r="BS276" s="22">
        <v>0</v>
      </c>
      <c r="BT276" s="22">
        <v>46173</v>
      </c>
      <c r="BU276" s="22">
        <v>0</v>
      </c>
      <c r="BV276" s="22">
        <v>6093</v>
      </c>
      <c r="BW276" s="22">
        <v>2187</v>
      </c>
      <c r="BX276" s="22">
        <v>0</v>
      </c>
      <c r="BY276" s="22">
        <v>0</v>
      </c>
      <c r="BZ276" s="22">
        <v>0</v>
      </c>
      <c r="CA276" s="22">
        <v>0</v>
      </c>
      <c r="CB276" s="22">
        <v>0</v>
      </c>
      <c r="CC276" s="22">
        <v>579724</v>
      </c>
      <c r="CD276" s="22">
        <v>-68169</v>
      </c>
    </row>
    <row r="277" spans="1:82" x14ac:dyDescent="0.35">
      <c r="A277" s="22" t="s">
        <v>114</v>
      </c>
      <c r="B277" s="22" t="s">
        <v>507</v>
      </c>
      <c r="C277" s="22" t="s">
        <v>666</v>
      </c>
      <c r="D277" s="22" t="s">
        <v>667</v>
      </c>
      <c r="E277" s="22">
        <v>845363</v>
      </c>
      <c r="F277" s="22">
        <v>0</v>
      </c>
      <c r="G277" s="22">
        <v>443768</v>
      </c>
      <c r="H277" s="22">
        <v>0</v>
      </c>
      <c r="I277" s="22">
        <v>0</v>
      </c>
      <c r="J277" s="22">
        <v>26657</v>
      </c>
      <c r="K277" s="22">
        <v>0</v>
      </c>
      <c r="L277" s="22">
        <v>10667</v>
      </c>
      <c r="M277" s="22">
        <v>4398</v>
      </c>
      <c r="N277" s="22">
        <v>0</v>
      </c>
      <c r="O277" s="22">
        <v>0</v>
      </c>
      <c r="P277" s="22">
        <v>144239</v>
      </c>
      <c r="Q277" s="22">
        <v>0</v>
      </c>
      <c r="R277" s="22">
        <v>0</v>
      </c>
      <c r="S277" s="22">
        <v>0</v>
      </c>
      <c r="T277" s="22">
        <v>0</v>
      </c>
      <c r="U277" s="22">
        <v>435648</v>
      </c>
      <c r="V277" s="22">
        <v>664741</v>
      </c>
      <c r="W277" s="22">
        <v>92777</v>
      </c>
      <c r="X277" s="22">
        <v>0</v>
      </c>
      <c r="Y277" s="22">
        <v>50906</v>
      </c>
      <c r="Z277" s="22">
        <v>0</v>
      </c>
      <c r="AA277" s="22">
        <v>6210</v>
      </c>
      <c r="AB277" s="22">
        <v>0</v>
      </c>
      <c r="AC277" s="22">
        <v>94552</v>
      </c>
      <c r="AD277" s="22">
        <v>72053</v>
      </c>
      <c r="AE277" s="22">
        <v>177784</v>
      </c>
      <c r="AF277" s="22">
        <v>0</v>
      </c>
      <c r="AG277" s="22">
        <v>0</v>
      </c>
      <c r="AH277" s="22">
        <v>0</v>
      </c>
      <c r="AI277" s="22">
        <v>0</v>
      </c>
      <c r="AJ277" s="22">
        <v>48928</v>
      </c>
      <c r="AK277" s="22">
        <v>4915</v>
      </c>
      <c r="AL277" s="22">
        <v>0</v>
      </c>
      <c r="AM277" s="22">
        <v>0</v>
      </c>
      <c r="AN277" s="22">
        <v>0</v>
      </c>
      <c r="AO277" s="22">
        <v>0</v>
      </c>
      <c r="AP277" s="22">
        <v>0</v>
      </c>
      <c r="AQ277" s="22">
        <v>3123606</v>
      </c>
      <c r="AR277" s="22">
        <v>49183</v>
      </c>
      <c r="AS277" s="22">
        <v>612828</v>
      </c>
      <c r="AT277" s="22">
        <v>0</v>
      </c>
      <c r="AU277" s="22">
        <v>0</v>
      </c>
      <c r="AV277" s="22">
        <v>109774</v>
      </c>
      <c r="AW277" s="22">
        <v>0</v>
      </c>
      <c r="AX277" s="22">
        <v>17149</v>
      </c>
      <c r="AY277" s="22">
        <v>11399</v>
      </c>
      <c r="AZ277" s="22">
        <v>0</v>
      </c>
      <c r="BA277" s="22">
        <v>0</v>
      </c>
      <c r="BB277" s="22">
        <v>706073</v>
      </c>
      <c r="BC277" s="22">
        <v>0</v>
      </c>
      <c r="BD277" s="22">
        <v>0</v>
      </c>
      <c r="BE277" s="22">
        <v>0</v>
      </c>
      <c r="BF277" s="22">
        <v>0</v>
      </c>
      <c r="BG277" s="22">
        <v>504673</v>
      </c>
      <c r="BH277" s="22">
        <v>325748</v>
      </c>
      <c r="BI277" s="22">
        <v>82867</v>
      </c>
      <c r="BJ277" s="22">
        <v>0</v>
      </c>
      <c r="BK277" s="22">
        <v>50498</v>
      </c>
      <c r="BL277" s="22">
        <v>0</v>
      </c>
      <c r="BM277" s="22">
        <v>2507</v>
      </c>
      <c r="BN277" s="22">
        <v>0</v>
      </c>
      <c r="BO277" s="22">
        <v>140429</v>
      </c>
      <c r="BP277" s="22">
        <v>0</v>
      </c>
      <c r="BQ277" s="22">
        <v>95747</v>
      </c>
      <c r="BR277" s="22">
        <v>0</v>
      </c>
      <c r="BS277" s="22">
        <v>0</v>
      </c>
      <c r="BT277" s="22">
        <v>0</v>
      </c>
      <c r="BU277" s="22">
        <v>0</v>
      </c>
      <c r="BV277" s="22">
        <v>268232</v>
      </c>
      <c r="BW277" s="22">
        <v>69706</v>
      </c>
      <c r="BX277" s="22">
        <v>0</v>
      </c>
      <c r="BY277" s="22">
        <v>0</v>
      </c>
      <c r="BZ277" s="22">
        <v>0</v>
      </c>
      <c r="CA277" s="22">
        <v>0</v>
      </c>
      <c r="CB277" s="22">
        <v>0</v>
      </c>
      <c r="CC277" s="22">
        <v>3046813</v>
      </c>
      <c r="CD277" s="22">
        <v>76793</v>
      </c>
    </row>
    <row r="278" spans="1:82" x14ac:dyDescent="0.35">
      <c r="A278" s="22" t="s">
        <v>114</v>
      </c>
      <c r="B278" s="22" t="s">
        <v>507</v>
      </c>
      <c r="C278" s="22" t="s">
        <v>668</v>
      </c>
      <c r="D278" s="22" t="s">
        <v>669</v>
      </c>
      <c r="E278" s="22">
        <v>119842</v>
      </c>
      <c r="F278" s="22">
        <v>0</v>
      </c>
      <c r="G278" s="22">
        <v>32071</v>
      </c>
      <c r="H278" s="22">
        <v>0</v>
      </c>
      <c r="I278" s="22">
        <v>0</v>
      </c>
      <c r="J278" s="22">
        <v>4629</v>
      </c>
      <c r="K278" s="22">
        <v>0</v>
      </c>
      <c r="L278" s="22">
        <v>0</v>
      </c>
      <c r="M278" s="22">
        <v>125</v>
      </c>
      <c r="N278" s="22">
        <v>0</v>
      </c>
      <c r="O278" s="22">
        <v>0</v>
      </c>
      <c r="P278" s="22">
        <v>71760</v>
      </c>
      <c r="Q278" s="22">
        <v>0</v>
      </c>
      <c r="R278" s="22">
        <v>0</v>
      </c>
      <c r="S278" s="22">
        <v>0</v>
      </c>
      <c r="T278" s="22">
        <v>0</v>
      </c>
      <c r="U278" s="22">
        <v>119703</v>
      </c>
      <c r="V278" s="22">
        <v>163851</v>
      </c>
      <c r="W278" s="22">
        <v>3525</v>
      </c>
      <c r="X278" s="22">
        <v>0</v>
      </c>
      <c r="Y278" s="22">
        <v>5012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v>0</v>
      </c>
      <c r="AJ278" s="22">
        <v>65336</v>
      </c>
      <c r="AK278" s="22">
        <v>11454</v>
      </c>
      <c r="AL278" s="22">
        <v>0</v>
      </c>
      <c r="AM278" s="22">
        <v>0</v>
      </c>
      <c r="AN278" s="22">
        <v>0</v>
      </c>
      <c r="AO278" s="22">
        <v>0</v>
      </c>
      <c r="AP278" s="22">
        <v>51332</v>
      </c>
      <c r="AQ278" s="22">
        <v>648640</v>
      </c>
      <c r="AR278" s="22">
        <v>16823</v>
      </c>
      <c r="AS278" s="22">
        <v>93313</v>
      </c>
      <c r="AT278" s="22">
        <v>0</v>
      </c>
      <c r="AU278" s="22">
        <v>0</v>
      </c>
      <c r="AV278" s="22">
        <v>11993</v>
      </c>
      <c r="AW278" s="22">
        <v>0</v>
      </c>
      <c r="AX278" s="22">
        <v>0</v>
      </c>
      <c r="AY278" s="22">
        <v>0</v>
      </c>
      <c r="AZ278" s="22">
        <v>0</v>
      </c>
      <c r="BA278" s="22">
        <v>0</v>
      </c>
      <c r="BB278" s="22">
        <v>59364</v>
      </c>
      <c r="BC278" s="22">
        <v>0</v>
      </c>
      <c r="BD278" s="22">
        <v>0</v>
      </c>
      <c r="BE278" s="22">
        <v>0</v>
      </c>
      <c r="BF278" s="22">
        <v>0</v>
      </c>
      <c r="BG278" s="22">
        <v>82178</v>
      </c>
      <c r="BH278" s="22">
        <v>27060</v>
      </c>
      <c r="BI278" s="22">
        <v>34458</v>
      </c>
      <c r="BJ278" s="22">
        <v>0</v>
      </c>
      <c r="BK278" s="22">
        <v>6265</v>
      </c>
      <c r="BL278" s="22">
        <v>0</v>
      </c>
      <c r="BM278" s="22">
        <v>0</v>
      </c>
      <c r="BN278" s="22">
        <v>0</v>
      </c>
      <c r="BO278" s="22">
        <v>0</v>
      </c>
      <c r="BP278" s="22">
        <v>0</v>
      </c>
      <c r="BQ278" s="22">
        <v>0</v>
      </c>
      <c r="BR278" s="22">
        <v>0</v>
      </c>
      <c r="BS278" s="22">
        <v>0</v>
      </c>
      <c r="BT278" s="22">
        <v>0</v>
      </c>
      <c r="BU278" s="22">
        <v>0</v>
      </c>
      <c r="BV278" s="22">
        <v>54175</v>
      </c>
      <c r="BW278" s="22">
        <v>3501</v>
      </c>
      <c r="BX278" s="22">
        <v>0</v>
      </c>
      <c r="BY278" s="22">
        <v>0</v>
      </c>
      <c r="BZ278" s="22">
        <v>0</v>
      </c>
      <c r="CA278" s="22">
        <v>0</v>
      </c>
      <c r="CB278" s="22">
        <v>125239</v>
      </c>
      <c r="CC278" s="22">
        <v>514369</v>
      </c>
      <c r="CD278" s="22">
        <v>134271</v>
      </c>
    </row>
    <row r="279" spans="1:82" x14ac:dyDescent="0.35">
      <c r="A279" s="22" t="s">
        <v>114</v>
      </c>
      <c r="B279" s="22" t="s">
        <v>670</v>
      </c>
      <c r="C279" s="22" t="s">
        <v>671</v>
      </c>
      <c r="D279" s="22" t="s">
        <v>672</v>
      </c>
      <c r="E279" s="22">
        <v>259067</v>
      </c>
      <c r="F279" s="22">
        <v>0</v>
      </c>
      <c r="G279" s="22">
        <v>19762</v>
      </c>
      <c r="H279" s="22"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22">
        <v>9017</v>
      </c>
      <c r="Q279" s="22">
        <v>0</v>
      </c>
      <c r="R279" s="22">
        <v>0</v>
      </c>
      <c r="S279" s="22">
        <v>0</v>
      </c>
      <c r="T279" s="22">
        <v>0</v>
      </c>
      <c r="U279" s="22">
        <v>0</v>
      </c>
      <c r="V279" s="22">
        <v>414</v>
      </c>
      <c r="W279" s="22"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0</v>
      </c>
      <c r="AC279" s="22">
        <v>7116</v>
      </c>
      <c r="AD279" s="22">
        <v>0</v>
      </c>
      <c r="AE279" s="22">
        <v>0</v>
      </c>
      <c r="AF279" s="22">
        <v>0</v>
      </c>
      <c r="AG279" s="22">
        <v>0</v>
      </c>
      <c r="AH279" s="22">
        <v>0</v>
      </c>
      <c r="AI279" s="22">
        <v>0</v>
      </c>
      <c r="AJ279" s="22">
        <v>0</v>
      </c>
      <c r="AK279" s="22">
        <v>0</v>
      </c>
      <c r="AL279" s="22">
        <v>0</v>
      </c>
      <c r="AM279" s="22">
        <v>0</v>
      </c>
      <c r="AN279" s="22">
        <v>0</v>
      </c>
      <c r="AO279" s="22">
        <v>0</v>
      </c>
      <c r="AP279" s="22">
        <v>0</v>
      </c>
      <c r="AQ279" s="22">
        <v>295376</v>
      </c>
      <c r="AR279" s="22">
        <v>1070</v>
      </c>
      <c r="AS279" s="22">
        <v>70089</v>
      </c>
      <c r="AT279" s="22">
        <v>0</v>
      </c>
      <c r="AU279" s="22">
        <v>8994</v>
      </c>
      <c r="AV279" s="22">
        <v>7269</v>
      </c>
      <c r="AW279" s="22">
        <v>3763</v>
      </c>
      <c r="AX279" s="22">
        <v>0</v>
      </c>
      <c r="AY279" s="22">
        <v>4240</v>
      </c>
      <c r="AZ279" s="22">
        <v>0</v>
      </c>
      <c r="BA279" s="22">
        <v>0</v>
      </c>
      <c r="BB279" s="22">
        <v>88492</v>
      </c>
      <c r="BC279" s="22">
        <v>0</v>
      </c>
      <c r="BD279" s="22">
        <v>0</v>
      </c>
      <c r="BE279" s="22">
        <v>0</v>
      </c>
      <c r="BF279" s="22">
        <v>0</v>
      </c>
      <c r="BG279" s="22">
        <v>0</v>
      </c>
      <c r="BH279" s="22">
        <v>25934</v>
      </c>
      <c r="BI279" s="22">
        <v>24862</v>
      </c>
      <c r="BJ279" s="22">
        <v>0</v>
      </c>
      <c r="BK279" s="22">
        <v>0</v>
      </c>
      <c r="BL279" s="22">
        <v>0</v>
      </c>
      <c r="BM279" s="22">
        <v>0</v>
      </c>
      <c r="BN279" s="22">
        <v>0</v>
      </c>
      <c r="BO279" s="22">
        <v>2334</v>
      </c>
      <c r="BP279" s="22">
        <v>0</v>
      </c>
      <c r="BQ279" s="22">
        <v>0</v>
      </c>
      <c r="BR279" s="22">
        <v>0</v>
      </c>
      <c r="BS279" s="22">
        <v>0</v>
      </c>
      <c r="BT279" s="22">
        <v>0</v>
      </c>
      <c r="BU279" s="22">
        <v>0</v>
      </c>
      <c r="BV279" s="22">
        <v>22018</v>
      </c>
      <c r="BW279" s="22">
        <v>1500</v>
      </c>
      <c r="BX279" s="22">
        <v>0</v>
      </c>
      <c r="BY279" s="22">
        <v>0</v>
      </c>
      <c r="BZ279" s="22">
        <v>0</v>
      </c>
      <c r="CA279" s="22">
        <v>0</v>
      </c>
      <c r="CB279" s="22">
        <v>0</v>
      </c>
      <c r="CC279" s="22">
        <v>260565</v>
      </c>
      <c r="CD279" s="22">
        <v>34811</v>
      </c>
    </row>
    <row r="280" spans="1:82" x14ac:dyDescent="0.35">
      <c r="A280" s="22" t="s">
        <v>114</v>
      </c>
      <c r="B280" s="22" t="s">
        <v>670</v>
      </c>
      <c r="C280" s="22" t="s">
        <v>673</v>
      </c>
      <c r="D280" s="22" t="s">
        <v>674</v>
      </c>
      <c r="E280" s="22">
        <v>65520</v>
      </c>
      <c r="F280" s="22">
        <v>0</v>
      </c>
      <c r="G280" s="22">
        <v>8067</v>
      </c>
      <c r="H280" s="22"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>
        <v>148877</v>
      </c>
      <c r="Q280" s="22">
        <v>0</v>
      </c>
      <c r="R280" s="22">
        <v>0</v>
      </c>
      <c r="S280" s="22">
        <v>6903</v>
      </c>
      <c r="T280" s="22">
        <v>0</v>
      </c>
      <c r="U280" s="22"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v>0</v>
      </c>
      <c r="AI280" s="22">
        <v>0</v>
      </c>
      <c r="AJ280" s="22">
        <v>0</v>
      </c>
      <c r="AK280" s="22">
        <v>0</v>
      </c>
      <c r="AL280" s="22">
        <v>0</v>
      </c>
      <c r="AM280" s="22">
        <v>0</v>
      </c>
      <c r="AN280" s="22">
        <v>0</v>
      </c>
      <c r="AO280" s="22">
        <v>0</v>
      </c>
      <c r="AP280" s="22">
        <v>0</v>
      </c>
      <c r="AQ280" s="22">
        <v>229367</v>
      </c>
      <c r="AR280" s="22">
        <v>4911</v>
      </c>
      <c r="AS280" s="22">
        <v>39258</v>
      </c>
      <c r="AT280" s="22">
        <v>0</v>
      </c>
      <c r="AU280" s="22">
        <v>0</v>
      </c>
      <c r="AV280" s="22">
        <v>1444</v>
      </c>
      <c r="AW280" s="22">
        <v>137</v>
      </c>
      <c r="AX280" s="22">
        <v>0</v>
      </c>
      <c r="AY280" s="22">
        <v>0</v>
      </c>
      <c r="AZ280" s="22">
        <v>0</v>
      </c>
      <c r="BA280" s="22">
        <v>0</v>
      </c>
      <c r="BB280" s="22">
        <v>34309</v>
      </c>
      <c r="BC280" s="22">
        <v>0</v>
      </c>
      <c r="BD280" s="22">
        <v>0</v>
      </c>
      <c r="BE280" s="22">
        <v>0</v>
      </c>
      <c r="BF280" s="22">
        <v>0</v>
      </c>
      <c r="BG280" s="22">
        <v>0</v>
      </c>
      <c r="BH280" s="22">
        <v>0</v>
      </c>
      <c r="BI280" s="22">
        <v>4206</v>
      </c>
      <c r="BJ280" s="22">
        <v>0</v>
      </c>
      <c r="BK280" s="22">
        <v>0</v>
      </c>
      <c r="BL280" s="22">
        <v>0</v>
      </c>
      <c r="BM280" s="22">
        <v>0</v>
      </c>
      <c r="BN280" s="22">
        <v>0</v>
      </c>
      <c r="BO280" s="22">
        <v>2559</v>
      </c>
      <c r="BP280" s="22">
        <v>0</v>
      </c>
      <c r="BQ280" s="22">
        <v>0</v>
      </c>
      <c r="BR280" s="22">
        <v>0</v>
      </c>
      <c r="BS280" s="22">
        <v>0</v>
      </c>
      <c r="BT280" s="22">
        <v>0</v>
      </c>
      <c r="BU280" s="22">
        <v>0</v>
      </c>
      <c r="BV280" s="22">
        <v>10290</v>
      </c>
      <c r="BW280" s="22">
        <v>0</v>
      </c>
      <c r="BX280" s="22">
        <v>0</v>
      </c>
      <c r="BY280" s="22">
        <v>0</v>
      </c>
      <c r="BZ280" s="22">
        <v>0</v>
      </c>
      <c r="CA280" s="22">
        <v>0</v>
      </c>
      <c r="CB280" s="22">
        <v>0</v>
      </c>
      <c r="CC280" s="22">
        <v>97114</v>
      </c>
      <c r="CD280" s="22">
        <v>132253</v>
      </c>
    </row>
    <row r="281" spans="1:82" x14ac:dyDescent="0.35">
      <c r="A281" s="22" t="s">
        <v>114</v>
      </c>
      <c r="B281" s="22" t="s">
        <v>670</v>
      </c>
      <c r="C281" s="22" t="s">
        <v>675</v>
      </c>
      <c r="D281" s="22" t="s">
        <v>676</v>
      </c>
      <c r="E281" s="22">
        <v>89696</v>
      </c>
      <c r="F281" s="22">
        <v>0</v>
      </c>
      <c r="G281" s="22">
        <v>12537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>
        <v>66296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2">
        <v>0</v>
      </c>
      <c r="Y281" s="22">
        <v>955</v>
      </c>
      <c r="Z281" s="22">
        <v>0</v>
      </c>
      <c r="AA281" s="22">
        <v>0</v>
      </c>
      <c r="AB281" s="22">
        <v>0</v>
      </c>
      <c r="AC281" s="22">
        <v>1284</v>
      </c>
      <c r="AD281" s="22">
        <v>0</v>
      </c>
      <c r="AE281" s="22">
        <v>0</v>
      </c>
      <c r="AF281" s="22">
        <v>0</v>
      </c>
      <c r="AG281" s="22">
        <v>0</v>
      </c>
      <c r="AH281" s="22">
        <v>0</v>
      </c>
      <c r="AI281" s="22">
        <v>0</v>
      </c>
      <c r="AJ281" s="22">
        <v>274</v>
      </c>
      <c r="AK281" s="22">
        <v>0</v>
      </c>
      <c r="AL281" s="22">
        <v>0</v>
      </c>
      <c r="AM281" s="22">
        <v>0</v>
      </c>
      <c r="AN281" s="22">
        <v>0</v>
      </c>
      <c r="AO281" s="22">
        <v>0</v>
      </c>
      <c r="AP281" s="22">
        <v>0</v>
      </c>
      <c r="AQ281" s="22">
        <v>171042</v>
      </c>
      <c r="AR281" s="22">
        <v>0</v>
      </c>
      <c r="AS281" s="22">
        <v>32335</v>
      </c>
      <c r="AT281" s="22">
        <v>0</v>
      </c>
      <c r="AU281" s="22">
        <v>0</v>
      </c>
      <c r="AV281" s="22">
        <v>3206</v>
      </c>
      <c r="AW281" s="22">
        <v>0</v>
      </c>
      <c r="AX281" s="22">
        <v>0</v>
      </c>
      <c r="AY281" s="22">
        <v>0</v>
      </c>
      <c r="AZ281" s="22">
        <v>0</v>
      </c>
      <c r="BA281" s="22">
        <v>0</v>
      </c>
      <c r="BB281" s="22">
        <v>57452</v>
      </c>
      <c r="BC281" s="22">
        <v>0</v>
      </c>
      <c r="BD281" s="22">
        <v>0</v>
      </c>
      <c r="BE281" s="22">
        <v>0</v>
      </c>
      <c r="BF281" s="22">
        <v>0</v>
      </c>
      <c r="BG281" s="22">
        <v>0</v>
      </c>
      <c r="BH281" s="22">
        <v>0</v>
      </c>
      <c r="BI281" s="22">
        <v>0</v>
      </c>
      <c r="BJ281" s="22">
        <v>0</v>
      </c>
      <c r="BK281" s="22">
        <v>7726</v>
      </c>
      <c r="BL281" s="22">
        <v>0</v>
      </c>
      <c r="BM281" s="22">
        <v>0</v>
      </c>
      <c r="BN281" s="22">
        <v>0</v>
      </c>
      <c r="BO281" s="22">
        <v>3093</v>
      </c>
      <c r="BP281" s="22">
        <v>0</v>
      </c>
      <c r="BQ281" s="22">
        <v>0</v>
      </c>
      <c r="BR281" s="22">
        <v>0</v>
      </c>
      <c r="BS281" s="22">
        <v>0</v>
      </c>
      <c r="BT281" s="22">
        <v>0</v>
      </c>
      <c r="BU281" s="22">
        <v>0</v>
      </c>
      <c r="BV281" s="22">
        <v>8047</v>
      </c>
      <c r="BW281" s="22">
        <v>848</v>
      </c>
      <c r="BX281" s="22">
        <v>0</v>
      </c>
      <c r="BY281" s="22">
        <v>0</v>
      </c>
      <c r="BZ281" s="22">
        <v>0</v>
      </c>
      <c r="CA281" s="22">
        <v>0</v>
      </c>
      <c r="CB281" s="22">
        <v>0</v>
      </c>
      <c r="CC281" s="22">
        <v>112707</v>
      </c>
      <c r="CD281" s="22">
        <v>58335</v>
      </c>
    </row>
    <row r="282" spans="1:82" x14ac:dyDescent="0.35">
      <c r="A282" s="22" t="s">
        <v>114</v>
      </c>
      <c r="B282" s="22" t="s">
        <v>670</v>
      </c>
      <c r="C282" s="22" t="s">
        <v>677</v>
      </c>
      <c r="D282" s="22" t="s">
        <v>678</v>
      </c>
      <c r="E282" s="22">
        <v>342363</v>
      </c>
      <c r="F282" s="22">
        <v>0</v>
      </c>
      <c r="G282" s="22">
        <v>8490</v>
      </c>
      <c r="H282" s="22">
        <v>0</v>
      </c>
      <c r="I282" s="22">
        <v>335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53822</v>
      </c>
      <c r="T282" s="22">
        <v>0</v>
      </c>
      <c r="U282" s="22">
        <v>0</v>
      </c>
      <c r="V282" s="22">
        <v>80278</v>
      </c>
      <c r="W282" s="22"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7888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v>0</v>
      </c>
      <c r="AJ282" s="22">
        <v>263434</v>
      </c>
      <c r="AK282" s="22">
        <v>0</v>
      </c>
      <c r="AL282" s="22">
        <v>0</v>
      </c>
      <c r="AM282" s="22">
        <v>0</v>
      </c>
      <c r="AN282" s="22">
        <v>0</v>
      </c>
      <c r="AO282" s="22">
        <v>0</v>
      </c>
      <c r="AP282" s="22">
        <v>0</v>
      </c>
      <c r="AQ282" s="22">
        <v>756610</v>
      </c>
      <c r="AR282" s="22">
        <v>12853</v>
      </c>
      <c r="AS282" s="22">
        <v>191456</v>
      </c>
      <c r="AT282" s="22">
        <v>0</v>
      </c>
      <c r="AU282" s="22">
        <v>7970</v>
      </c>
      <c r="AV282" s="22">
        <v>13270</v>
      </c>
      <c r="AW282" s="22">
        <v>2500</v>
      </c>
      <c r="AX282" s="22">
        <v>0</v>
      </c>
      <c r="AY282" s="22">
        <v>20028</v>
      </c>
      <c r="AZ282" s="22">
        <v>0</v>
      </c>
      <c r="BA282" s="22">
        <v>0</v>
      </c>
      <c r="BB282" s="22">
        <v>72061</v>
      </c>
      <c r="BC282" s="22">
        <v>0</v>
      </c>
      <c r="BD282" s="22">
        <v>0</v>
      </c>
      <c r="BE282" s="22">
        <v>0</v>
      </c>
      <c r="BF282" s="22">
        <v>0</v>
      </c>
      <c r="BG282" s="22">
        <v>0</v>
      </c>
      <c r="BH282" s="22">
        <v>160739</v>
      </c>
      <c r="BI282" s="22">
        <v>22642</v>
      </c>
      <c r="BJ282" s="22">
        <v>0</v>
      </c>
      <c r="BK282" s="22">
        <v>0</v>
      </c>
      <c r="BL282" s="22">
        <v>0</v>
      </c>
      <c r="BM282" s="22">
        <v>0</v>
      </c>
      <c r="BN282" s="22">
        <v>0</v>
      </c>
      <c r="BO282" s="22">
        <v>3992</v>
      </c>
      <c r="BP282" s="22">
        <v>0</v>
      </c>
      <c r="BQ282" s="22">
        <v>0</v>
      </c>
      <c r="BR282" s="22">
        <v>0</v>
      </c>
      <c r="BS282" s="22">
        <v>0</v>
      </c>
      <c r="BT282" s="22">
        <v>0</v>
      </c>
      <c r="BU282" s="22">
        <v>0</v>
      </c>
      <c r="BV282" s="22">
        <v>19101</v>
      </c>
      <c r="BW282" s="22">
        <v>1000</v>
      </c>
      <c r="BX282" s="22">
        <v>0</v>
      </c>
      <c r="BY282" s="22">
        <v>0</v>
      </c>
      <c r="BZ282" s="22">
        <v>0</v>
      </c>
      <c r="CA282" s="22">
        <v>0</v>
      </c>
      <c r="CB282" s="22">
        <v>0</v>
      </c>
      <c r="CC282" s="22">
        <v>527612</v>
      </c>
      <c r="CD282" s="22">
        <v>228998</v>
      </c>
    </row>
    <row r="283" spans="1:82" x14ac:dyDescent="0.35">
      <c r="A283" s="22" t="s">
        <v>114</v>
      </c>
      <c r="B283" s="22" t="s">
        <v>670</v>
      </c>
      <c r="C283" s="22" t="s">
        <v>679</v>
      </c>
      <c r="D283" s="22" t="s">
        <v>680</v>
      </c>
      <c r="E283" s="22">
        <v>161589</v>
      </c>
      <c r="F283" s="22">
        <v>0</v>
      </c>
      <c r="G283" s="22">
        <v>16560</v>
      </c>
      <c r="H283" s="22"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>
        <v>143821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v>0</v>
      </c>
      <c r="X283" s="22"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1200</v>
      </c>
      <c r="AD283" s="22">
        <v>0</v>
      </c>
      <c r="AE283" s="22">
        <v>0</v>
      </c>
      <c r="AF283" s="22">
        <v>0</v>
      </c>
      <c r="AG283" s="22">
        <v>0</v>
      </c>
      <c r="AH283" s="22">
        <v>0</v>
      </c>
      <c r="AI283" s="22">
        <v>0</v>
      </c>
      <c r="AJ283" s="22">
        <v>0</v>
      </c>
      <c r="AK283" s="22">
        <v>0</v>
      </c>
      <c r="AL283" s="22">
        <v>0</v>
      </c>
      <c r="AM283" s="22">
        <v>0</v>
      </c>
      <c r="AN283" s="22">
        <v>0</v>
      </c>
      <c r="AO283" s="22">
        <v>0</v>
      </c>
      <c r="AP283" s="22">
        <v>0</v>
      </c>
      <c r="AQ283" s="22">
        <v>323170</v>
      </c>
      <c r="AR283" s="22">
        <v>0</v>
      </c>
      <c r="AS283" s="22">
        <v>53127</v>
      </c>
      <c r="AT283" s="22">
        <v>0</v>
      </c>
      <c r="AU283" s="22">
        <v>1963</v>
      </c>
      <c r="AV283" s="22">
        <v>1961</v>
      </c>
      <c r="AW283" s="22">
        <v>0</v>
      </c>
      <c r="AX283" s="22">
        <v>0</v>
      </c>
      <c r="AY283" s="22">
        <v>0</v>
      </c>
      <c r="AZ283" s="22">
        <v>0</v>
      </c>
      <c r="BA283" s="22">
        <v>0</v>
      </c>
      <c r="BB283" s="22">
        <v>80330</v>
      </c>
      <c r="BC283" s="22">
        <v>0</v>
      </c>
      <c r="BD283" s="22">
        <v>0</v>
      </c>
      <c r="BE283" s="22">
        <v>26657</v>
      </c>
      <c r="BF283" s="22">
        <v>0</v>
      </c>
      <c r="BG283" s="22">
        <v>0</v>
      </c>
      <c r="BH283" s="22">
        <v>0</v>
      </c>
      <c r="BI283" s="22">
        <v>0</v>
      </c>
      <c r="BJ283" s="22">
        <v>0</v>
      </c>
      <c r="BK283" s="22">
        <v>0</v>
      </c>
      <c r="BL283" s="22">
        <v>0</v>
      </c>
      <c r="BM283" s="22">
        <v>0</v>
      </c>
      <c r="BN283" s="22">
        <v>0</v>
      </c>
      <c r="BO283" s="22">
        <v>0</v>
      </c>
      <c r="BP283" s="22">
        <v>0</v>
      </c>
      <c r="BQ283" s="22">
        <v>0</v>
      </c>
      <c r="BR283" s="22">
        <v>0</v>
      </c>
      <c r="BS283" s="22">
        <v>0</v>
      </c>
      <c r="BT283" s="22">
        <v>0</v>
      </c>
      <c r="BU283" s="22">
        <v>0</v>
      </c>
      <c r="BV283" s="22">
        <v>15420</v>
      </c>
      <c r="BW283" s="22">
        <v>1151</v>
      </c>
      <c r="BX283" s="22">
        <v>0</v>
      </c>
      <c r="BY283" s="22">
        <v>0</v>
      </c>
      <c r="BZ283" s="22">
        <v>0</v>
      </c>
      <c r="CA283" s="22">
        <v>0</v>
      </c>
      <c r="CB283" s="22">
        <v>0</v>
      </c>
      <c r="CC283" s="22">
        <v>180609</v>
      </c>
      <c r="CD283" s="22">
        <v>142561</v>
      </c>
    </row>
    <row r="284" spans="1:82" x14ac:dyDescent="0.35">
      <c r="A284" s="22" t="s">
        <v>114</v>
      </c>
      <c r="B284" s="22" t="s">
        <v>670</v>
      </c>
      <c r="C284" s="22" t="s">
        <v>681</v>
      </c>
      <c r="D284" s="22" t="s">
        <v>682</v>
      </c>
      <c r="E284" s="22">
        <v>69846</v>
      </c>
      <c r="F284" s="22">
        <v>0</v>
      </c>
      <c r="G284" s="22">
        <v>0</v>
      </c>
      <c r="H284" s="22">
        <v>12920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v>0</v>
      </c>
      <c r="AI284" s="22">
        <v>0</v>
      </c>
      <c r="AJ284" s="22">
        <v>14985</v>
      </c>
      <c r="AK284" s="22">
        <v>0</v>
      </c>
      <c r="AL284" s="22">
        <v>0</v>
      </c>
      <c r="AM284" s="22">
        <v>304</v>
      </c>
      <c r="AN284" s="22">
        <v>0</v>
      </c>
      <c r="AO284" s="22">
        <v>0</v>
      </c>
      <c r="AP284" s="22">
        <v>0</v>
      </c>
      <c r="AQ284" s="22">
        <v>98055</v>
      </c>
      <c r="AR284" s="22">
        <v>4300</v>
      </c>
      <c r="AS284" s="22">
        <v>41152</v>
      </c>
      <c r="AT284" s="22">
        <v>0</v>
      </c>
      <c r="AU284" s="22">
        <v>0</v>
      </c>
      <c r="AV284" s="22">
        <v>4544</v>
      </c>
      <c r="AW284" s="22">
        <v>0</v>
      </c>
      <c r="AX284" s="22">
        <v>0</v>
      </c>
      <c r="AY284" s="22">
        <v>0</v>
      </c>
      <c r="AZ284" s="22">
        <v>0</v>
      </c>
      <c r="BA284" s="22">
        <v>0</v>
      </c>
      <c r="BB284" s="22">
        <v>25802</v>
      </c>
      <c r="BC284" s="22">
        <v>0</v>
      </c>
      <c r="BD284" s="22">
        <v>0</v>
      </c>
      <c r="BE284" s="22">
        <v>0</v>
      </c>
      <c r="BF284" s="22">
        <v>0</v>
      </c>
      <c r="BG284" s="22">
        <v>0</v>
      </c>
      <c r="BH284" s="22">
        <v>0</v>
      </c>
      <c r="BI284" s="22">
        <v>8907</v>
      </c>
      <c r="BJ284" s="22">
        <v>0</v>
      </c>
      <c r="BK284" s="22">
        <v>0</v>
      </c>
      <c r="BL284" s="22">
        <v>0</v>
      </c>
      <c r="BM284" s="22">
        <v>0</v>
      </c>
      <c r="BN284" s="22">
        <v>0</v>
      </c>
      <c r="BO284" s="22">
        <v>0</v>
      </c>
      <c r="BP284" s="22">
        <v>0</v>
      </c>
      <c r="BQ284" s="22">
        <v>0</v>
      </c>
      <c r="BR284" s="22">
        <v>0</v>
      </c>
      <c r="BS284" s="22">
        <v>0</v>
      </c>
      <c r="BT284" s="22">
        <v>0</v>
      </c>
      <c r="BU284" s="22">
        <v>0</v>
      </c>
      <c r="BV284" s="22">
        <v>15142</v>
      </c>
      <c r="BW284" s="22">
        <v>0</v>
      </c>
      <c r="BX284" s="22">
        <v>0</v>
      </c>
      <c r="BY284" s="22">
        <v>0</v>
      </c>
      <c r="BZ284" s="22">
        <v>0</v>
      </c>
      <c r="CA284" s="22">
        <v>0</v>
      </c>
      <c r="CB284" s="22">
        <v>0</v>
      </c>
      <c r="CC284" s="22">
        <v>99847</v>
      </c>
      <c r="CD284" s="22">
        <v>-1792</v>
      </c>
    </row>
    <row r="285" spans="1:82" x14ac:dyDescent="0.35">
      <c r="A285" s="22" t="s">
        <v>114</v>
      </c>
      <c r="B285" s="22" t="s">
        <v>670</v>
      </c>
      <c r="C285" s="22" t="s">
        <v>683</v>
      </c>
      <c r="D285" s="22" t="s">
        <v>684</v>
      </c>
      <c r="E285" s="22">
        <v>57531</v>
      </c>
      <c r="F285" s="22">
        <v>0</v>
      </c>
      <c r="G285" s="22">
        <v>50222</v>
      </c>
      <c r="H285" s="22">
        <v>0</v>
      </c>
      <c r="I285" s="22">
        <v>0</v>
      </c>
      <c r="J285" s="22">
        <v>931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2">
        <v>204529</v>
      </c>
      <c r="Q285" s="22">
        <v>0</v>
      </c>
      <c r="R285" s="22">
        <v>0</v>
      </c>
      <c r="S285" s="22">
        <v>0</v>
      </c>
      <c r="T285" s="22">
        <v>0</v>
      </c>
      <c r="U285" s="22">
        <v>0</v>
      </c>
      <c r="V285" s="22">
        <v>0</v>
      </c>
      <c r="W285" s="22">
        <v>0</v>
      </c>
      <c r="X285" s="22">
        <v>1639</v>
      </c>
      <c r="Y285" s="22">
        <v>0</v>
      </c>
      <c r="Z285" s="22">
        <v>0</v>
      </c>
      <c r="AA285" s="22">
        <v>0</v>
      </c>
      <c r="AB285" s="22">
        <v>0</v>
      </c>
      <c r="AC285" s="22">
        <v>3431</v>
      </c>
      <c r="AD285" s="22">
        <v>0</v>
      </c>
      <c r="AE285" s="22">
        <v>0</v>
      </c>
      <c r="AF285" s="22">
        <v>0</v>
      </c>
      <c r="AG285" s="22">
        <v>0</v>
      </c>
      <c r="AH285" s="22">
        <v>0</v>
      </c>
      <c r="AI285" s="22">
        <v>0</v>
      </c>
      <c r="AJ285" s="22">
        <v>0</v>
      </c>
      <c r="AK285" s="22">
        <v>0</v>
      </c>
      <c r="AL285" s="22">
        <v>0</v>
      </c>
      <c r="AM285" s="22">
        <v>0</v>
      </c>
      <c r="AN285" s="22">
        <v>0</v>
      </c>
      <c r="AO285" s="22">
        <v>0</v>
      </c>
      <c r="AP285" s="22">
        <v>0</v>
      </c>
      <c r="AQ285" s="22">
        <v>318283</v>
      </c>
      <c r="AR285" s="22">
        <v>1157</v>
      </c>
      <c r="AS285" s="22">
        <v>43513</v>
      </c>
      <c r="AT285" s="22">
        <v>0</v>
      </c>
      <c r="AU285" s="22">
        <v>0</v>
      </c>
      <c r="AV285" s="22">
        <v>5537</v>
      </c>
      <c r="AW285" s="22">
        <v>0</v>
      </c>
      <c r="AX285" s="22">
        <v>0</v>
      </c>
      <c r="AY285" s="22">
        <v>0</v>
      </c>
      <c r="AZ285" s="22">
        <v>0</v>
      </c>
      <c r="BA285" s="22">
        <v>0</v>
      </c>
      <c r="BB285" s="22">
        <v>192955</v>
      </c>
      <c r="BC285" s="22">
        <v>0</v>
      </c>
      <c r="BD285" s="22">
        <v>0</v>
      </c>
      <c r="BE285" s="22">
        <v>881</v>
      </c>
      <c r="BF285" s="22">
        <v>0</v>
      </c>
      <c r="BG285" s="22">
        <v>1012</v>
      </c>
      <c r="BH285" s="22">
        <v>118</v>
      </c>
      <c r="BI285" s="22">
        <v>4742</v>
      </c>
      <c r="BJ285" s="22">
        <v>5470</v>
      </c>
      <c r="BK285" s="22">
        <v>0</v>
      </c>
      <c r="BL285" s="22">
        <v>0</v>
      </c>
      <c r="BM285" s="22">
        <v>0</v>
      </c>
      <c r="BN285" s="22">
        <v>0</v>
      </c>
      <c r="BO285" s="22">
        <v>4728</v>
      </c>
      <c r="BP285" s="22">
        <v>0</v>
      </c>
      <c r="BQ285" s="22">
        <v>0</v>
      </c>
      <c r="BR285" s="22">
        <v>0</v>
      </c>
      <c r="BS285" s="22">
        <v>0</v>
      </c>
      <c r="BT285" s="22">
        <v>0</v>
      </c>
      <c r="BU285" s="22">
        <v>0</v>
      </c>
      <c r="BV285" s="22">
        <v>3745</v>
      </c>
      <c r="BW285" s="22">
        <v>0</v>
      </c>
      <c r="BX285" s="22">
        <v>0</v>
      </c>
      <c r="BY285" s="22">
        <v>0</v>
      </c>
      <c r="BZ285" s="22">
        <v>0</v>
      </c>
      <c r="CA285" s="22">
        <v>0</v>
      </c>
      <c r="CB285" s="22">
        <v>0</v>
      </c>
      <c r="CC285" s="22">
        <v>263858</v>
      </c>
      <c r="CD285" s="22">
        <v>54425</v>
      </c>
    </row>
    <row r="286" spans="1:82" x14ac:dyDescent="0.35">
      <c r="A286" s="22" t="s">
        <v>114</v>
      </c>
      <c r="B286" s="22" t="s">
        <v>670</v>
      </c>
      <c r="C286" s="22" t="s">
        <v>685</v>
      </c>
      <c r="D286" s="22" t="s">
        <v>686</v>
      </c>
      <c r="E286" s="22">
        <v>65919</v>
      </c>
      <c r="F286" s="22">
        <v>0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2"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v>0</v>
      </c>
      <c r="AI286" s="22">
        <v>0</v>
      </c>
      <c r="AJ286" s="22">
        <v>0</v>
      </c>
      <c r="AK286" s="22">
        <v>0</v>
      </c>
      <c r="AL286" s="22">
        <v>0</v>
      </c>
      <c r="AM286" s="22">
        <v>0</v>
      </c>
      <c r="AN286" s="22">
        <v>0</v>
      </c>
      <c r="AO286" s="22">
        <v>0</v>
      </c>
      <c r="AP286" s="22">
        <v>4378</v>
      </c>
      <c r="AQ286" s="22">
        <v>70297</v>
      </c>
      <c r="AR286" s="22">
        <v>1229</v>
      </c>
      <c r="AS286" s="22">
        <v>19981</v>
      </c>
      <c r="AT286" s="22">
        <v>1194</v>
      </c>
      <c r="AU286" s="22">
        <v>0</v>
      </c>
      <c r="AV286" s="22">
        <v>1954</v>
      </c>
      <c r="AW286" s="22">
        <v>0</v>
      </c>
      <c r="AX286" s="22">
        <v>0</v>
      </c>
      <c r="AY286" s="22">
        <v>0</v>
      </c>
      <c r="AZ286" s="22">
        <v>0</v>
      </c>
      <c r="BA286" s="22">
        <v>0</v>
      </c>
      <c r="BB286" s="22">
        <v>26680</v>
      </c>
      <c r="BC286" s="22">
        <v>0</v>
      </c>
      <c r="BD286" s="22">
        <v>0</v>
      </c>
      <c r="BE286" s="22">
        <v>0</v>
      </c>
      <c r="BF286" s="22">
        <v>0</v>
      </c>
      <c r="BG286" s="22">
        <v>3658</v>
      </c>
      <c r="BH286" s="22">
        <v>0</v>
      </c>
      <c r="BI286" s="22">
        <v>4485</v>
      </c>
      <c r="BJ286" s="22">
        <v>0</v>
      </c>
      <c r="BK286" s="22">
        <v>0</v>
      </c>
      <c r="BL286" s="22">
        <v>0</v>
      </c>
      <c r="BM286" s="22">
        <v>0</v>
      </c>
      <c r="BN286" s="22">
        <v>0</v>
      </c>
      <c r="BO286" s="22">
        <v>0</v>
      </c>
      <c r="BP286" s="22">
        <v>0</v>
      </c>
      <c r="BQ286" s="22">
        <v>0</v>
      </c>
      <c r="BR286" s="22">
        <v>0</v>
      </c>
      <c r="BS286" s="22">
        <v>0</v>
      </c>
      <c r="BT286" s="22">
        <v>0</v>
      </c>
      <c r="BU286" s="22">
        <v>0</v>
      </c>
      <c r="BV286" s="22">
        <v>14379</v>
      </c>
      <c r="BW286" s="22">
        <v>0</v>
      </c>
      <c r="BX286" s="22">
        <v>0</v>
      </c>
      <c r="BY286" s="22">
        <v>0</v>
      </c>
      <c r="BZ286" s="22">
        <v>0</v>
      </c>
      <c r="CA286" s="22">
        <v>0</v>
      </c>
      <c r="CB286" s="22">
        <v>0</v>
      </c>
      <c r="CC286" s="22">
        <v>73560</v>
      </c>
      <c r="CD286" s="22">
        <v>-3263</v>
      </c>
    </row>
    <row r="287" spans="1:82" x14ac:dyDescent="0.35">
      <c r="A287" s="22" t="s">
        <v>114</v>
      </c>
      <c r="B287" s="22" t="s">
        <v>670</v>
      </c>
      <c r="C287" s="22" t="s">
        <v>687</v>
      </c>
      <c r="D287" s="22" t="s">
        <v>688</v>
      </c>
      <c r="E287" s="22">
        <v>290424</v>
      </c>
      <c r="F287" s="22">
        <v>0</v>
      </c>
      <c r="G287" s="22">
        <v>39365</v>
      </c>
      <c r="H287" s="22"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v>1200</v>
      </c>
      <c r="N287" s="22">
        <v>0</v>
      </c>
      <c r="O287" s="22">
        <v>0</v>
      </c>
      <c r="P287" s="22">
        <v>304975</v>
      </c>
      <c r="Q287" s="22">
        <v>0</v>
      </c>
      <c r="R287" s="22">
        <v>0</v>
      </c>
      <c r="S287" s="22">
        <v>0</v>
      </c>
      <c r="T287" s="22">
        <v>0</v>
      </c>
      <c r="U287" s="22">
        <v>0</v>
      </c>
      <c r="V287" s="22">
        <v>87933</v>
      </c>
      <c r="W287" s="22">
        <v>0</v>
      </c>
      <c r="X287" s="22"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77655</v>
      </c>
      <c r="AD287" s="22">
        <v>0</v>
      </c>
      <c r="AE287" s="22">
        <v>0</v>
      </c>
      <c r="AF287" s="22">
        <v>0</v>
      </c>
      <c r="AG287" s="22">
        <v>0</v>
      </c>
      <c r="AH287" s="22">
        <v>0</v>
      </c>
      <c r="AI287" s="22">
        <v>0</v>
      </c>
      <c r="AJ287" s="22">
        <v>11062</v>
      </c>
      <c r="AK287" s="22">
        <v>0</v>
      </c>
      <c r="AL287" s="22">
        <v>0</v>
      </c>
      <c r="AM287" s="22">
        <v>0</v>
      </c>
      <c r="AN287" s="22">
        <v>0</v>
      </c>
      <c r="AO287" s="22">
        <v>0</v>
      </c>
      <c r="AP287" s="22">
        <v>0</v>
      </c>
      <c r="AQ287" s="22">
        <v>812614</v>
      </c>
      <c r="AR287" s="22">
        <v>0</v>
      </c>
      <c r="AS287" s="22">
        <v>114062</v>
      </c>
      <c r="AT287" s="22">
        <v>0</v>
      </c>
      <c r="AU287" s="22">
        <v>7697</v>
      </c>
      <c r="AV287" s="22">
        <v>12603</v>
      </c>
      <c r="AW287" s="22">
        <v>5536</v>
      </c>
      <c r="AX287" s="22">
        <v>0</v>
      </c>
      <c r="AY287" s="22">
        <v>0</v>
      </c>
      <c r="AZ287" s="22">
        <v>0</v>
      </c>
      <c r="BA287" s="22">
        <v>0</v>
      </c>
      <c r="BB287" s="22">
        <v>169480</v>
      </c>
      <c r="BC287" s="22">
        <v>0</v>
      </c>
      <c r="BD287" s="22">
        <v>0</v>
      </c>
      <c r="BE287" s="22">
        <v>0</v>
      </c>
      <c r="BF287" s="22">
        <v>0</v>
      </c>
      <c r="BG287" s="22">
        <v>0</v>
      </c>
      <c r="BH287" s="22">
        <v>131182</v>
      </c>
      <c r="BI287" s="22">
        <v>33232</v>
      </c>
      <c r="BJ287" s="22">
        <v>0</v>
      </c>
      <c r="BK287" s="22">
        <v>0</v>
      </c>
      <c r="BL287" s="22">
        <v>0</v>
      </c>
      <c r="BM287" s="22">
        <v>0</v>
      </c>
      <c r="BN287" s="22">
        <v>0</v>
      </c>
      <c r="BO287" s="22">
        <v>5916</v>
      </c>
      <c r="BP287" s="22">
        <v>0</v>
      </c>
      <c r="BQ287" s="22">
        <v>0</v>
      </c>
      <c r="BR287" s="22">
        <v>0</v>
      </c>
      <c r="BS287" s="22">
        <v>0</v>
      </c>
      <c r="BT287" s="22">
        <v>0</v>
      </c>
      <c r="BU287" s="22">
        <v>0</v>
      </c>
      <c r="BV287" s="22">
        <v>51560</v>
      </c>
      <c r="BW287" s="22">
        <v>0</v>
      </c>
      <c r="BX287" s="22">
        <v>0</v>
      </c>
      <c r="BY287" s="22">
        <v>0</v>
      </c>
      <c r="BZ287" s="22">
        <v>0</v>
      </c>
      <c r="CA287" s="22">
        <v>0</v>
      </c>
      <c r="CB287" s="22">
        <v>0</v>
      </c>
      <c r="CC287" s="22">
        <v>531268</v>
      </c>
      <c r="CD287" s="22">
        <v>281346</v>
      </c>
    </row>
    <row r="288" spans="1:82" x14ac:dyDescent="0.35">
      <c r="A288" s="22" t="s">
        <v>114</v>
      </c>
      <c r="B288" s="22" t="s">
        <v>670</v>
      </c>
      <c r="C288" s="22" t="s">
        <v>689</v>
      </c>
      <c r="D288" s="22" t="s">
        <v>690</v>
      </c>
      <c r="E288" s="22">
        <v>99541</v>
      </c>
      <c r="F288" s="22">
        <v>0</v>
      </c>
      <c r="G288" s="22">
        <v>5788</v>
      </c>
      <c r="H288" s="22">
        <v>8857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2"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  <c r="AH288" s="22">
        <v>29792</v>
      </c>
      <c r="AI288" s="22">
        <v>0</v>
      </c>
      <c r="AJ288" s="22">
        <v>0</v>
      </c>
      <c r="AK288" s="22">
        <v>0</v>
      </c>
      <c r="AL288" s="22">
        <v>0</v>
      </c>
      <c r="AM288" s="22">
        <v>0</v>
      </c>
      <c r="AN288" s="22">
        <v>0</v>
      </c>
      <c r="AO288" s="22">
        <v>0</v>
      </c>
      <c r="AP288" s="22">
        <v>0</v>
      </c>
      <c r="AQ288" s="22">
        <v>143978</v>
      </c>
      <c r="AR288" s="22">
        <v>2347</v>
      </c>
      <c r="AS288" s="22">
        <v>49747</v>
      </c>
      <c r="AT288" s="22">
        <v>0</v>
      </c>
      <c r="AU288" s="22">
        <v>0</v>
      </c>
      <c r="AV288" s="22">
        <v>26222</v>
      </c>
      <c r="AW288" s="22">
        <v>0</v>
      </c>
      <c r="AX288" s="22">
        <v>0</v>
      </c>
      <c r="AY288" s="22">
        <v>2909</v>
      </c>
      <c r="AZ288" s="22">
        <v>0</v>
      </c>
      <c r="BA288" s="22">
        <v>680</v>
      </c>
      <c r="BB288" s="22">
        <v>28090</v>
      </c>
      <c r="BC288" s="22">
        <v>0</v>
      </c>
      <c r="BD288" s="22">
        <v>0</v>
      </c>
      <c r="BE288" s="22">
        <v>0</v>
      </c>
      <c r="BF288" s="22">
        <v>0</v>
      </c>
      <c r="BG288" s="22">
        <v>57</v>
      </c>
      <c r="BH288" s="22">
        <v>97</v>
      </c>
      <c r="BI288" s="22">
        <v>15330</v>
      </c>
      <c r="BJ288" s="22">
        <v>0</v>
      </c>
      <c r="BK288" s="22">
        <v>0</v>
      </c>
      <c r="BL288" s="22">
        <v>0</v>
      </c>
      <c r="BM288" s="22">
        <v>0</v>
      </c>
      <c r="BN288" s="22">
        <v>0</v>
      </c>
      <c r="BO288" s="22">
        <v>0</v>
      </c>
      <c r="BP288" s="22">
        <v>0</v>
      </c>
      <c r="BQ288" s="22">
        <v>0</v>
      </c>
      <c r="BR288" s="22">
        <v>0</v>
      </c>
      <c r="BS288" s="22">
        <v>0</v>
      </c>
      <c r="BT288" s="22">
        <v>0</v>
      </c>
      <c r="BU288" s="22">
        <v>0</v>
      </c>
      <c r="BV288" s="22">
        <v>0</v>
      </c>
      <c r="BW288" s="22">
        <v>1110</v>
      </c>
      <c r="BX288" s="22">
        <v>0</v>
      </c>
      <c r="BY288" s="22">
        <v>58481</v>
      </c>
      <c r="BZ288" s="22">
        <v>0</v>
      </c>
      <c r="CA288" s="22">
        <v>0</v>
      </c>
      <c r="CB288" s="22">
        <v>0</v>
      </c>
      <c r="CC288" s="22">
        <v>185070</v>
      </c>
      <c r="CD288" s="22">
        <v>-41092</v>
      </c>
    </row>
    <row r="289" spans="1:82" x14ac:dyDescent="0.35">
      <c r="A289" s="22" t="s">
        <v>114</v>
      </c>
      <c r="B289" s="22" t="s">
        <v>670</v>
      </c>
      <c r="C289" s="22" t="s">
        <v>691</v>
      </c>
      <c r="D289" s="22" t="s">
        <v>692</v>
      </c>
      <c r="E289" s="22">
        <v>508464</v>
      </c>
      <c r="F289" s="22">
        <v>0</v>
      </c>
      <c r="G289" s="22">
        <v>77292</v>
      </c>
      <c r="H289" s="22">
        <v>0</v>
      </c>
      <c r="I289" s="22">
        <v>0</v>
      </c>
      <c r="J289" s="22">
        <v>4613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>
        <v>570779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24019</v>
      </c>
      <c r="W289" s="22">
        <v>610</v>
      </c>
      <c r="X289" s="22">
        <v>0</v>
      </c>
      <c r="Y289" s="22">
        <v>0</v>
      </c>
      <c r="Z289" s="22">
        <v>0</v>
      </c>
      <c r="AA289" s="22">
        <v>0</v>
      </c>
      <c r="AB289" s="22">
        <v>0</v>
      </c>
      <c r="AC289" s="22">
        <v>8289</v>
      </c>
      <c r="AD289" s="22">
        <v>0</v>
      </c>
      <c r="AE289" s="22">
        <v>0</v>
      </c>
      <c r="AF289" s="22">
        <v>0</v>
      </c>
      <c r="AG289" s="22">
        <v>0</v>
      </c>
      <c r="AH289" s="22">
        <v>0</v>
      </c>
      <c r="AI289" s="22">
        <v>0</v>
      </c>
      <c r="AJ289" s="22">
        <v>14143</v>
      </c>
      <c r="AK289" s="22">
        <v>0</v>
      </c>
      <c r="AL289" s="22">
        <v>0</v>
      </c>
      <c r="AM289" s="22">
        <v>0</v>
      </c>
      <c r="AN289" s="22">
        <v>0</v>
      </c>
      <c r="AO289" s="22">
        <v>0</v>
      </c>
      <c r="AP289" s="22">
        <v>0</v>
      </c>
      <c r="AQ289" s="22">
        <v>1208209</v>
      </c>
      <c r="AR289" s="22">
        <v>0</v>
      </c>
      <c r="AS289" s="22">
        <v>165221</v>
      </c>
      <c r="AT289" s="22">
        <v>0</v>
      </c>
      <c r="AU289" s="22">
        <v>52621</v>
      </c>
      <c r="AV289" s="22">
        <v>22683</v>
      </c>
      <c r="AW289" s="22">
        <v>8881</v>
      </c>
      <c r="AX289" s="22">
        <v>0</v>
      </c>
      <c r="AY289" s="22">
        <v>7480</v>
      </c>
      <c r="AZ289" s="22">
        <v>0</v>
      </c>
      <c r="BA289" s="22">
        <v>0</v>
      </c>
      <c r="BB289" s="22">
        <v>120635</v>
      </c>
      <c r="BC289" s="22">
        <v>0</v>
      </c>
      <c r="BD289" s="22">
        <v>0</v>
      </c>
      <c r="BE289" s="22">
        <v>0</v>
      </c>
      <c r="BF289" s="22">
        <v>0</v>
      </c>
      <c r="BG289" s="22">
        <v>0</v>
      </c>
      <c r="BH289" s="22">
        <v>85384</v>
      </c>
      <c r="BI289" s="22">
        <v>58929</v>
      </c>
      <c r="BJ289" s="22">
        <v>0</v>
      </c>
      <c r="BK289" s="22">
        <v>1536</v>
      </c>
      <c r="BL289" s="22">
        <v>0</v>
      </c>
      <c r="BM289" s="22">
        <v>0</v>
      </c>
      <c r="BN289" s="22">
        <v>0</v>
      </c>
      <c r="BO289" s="22">
        <v>7586</v>
      </c>
      <c r="BP289" s="22">
        <v>0</v>
      </c>
      <c r="BQ289" s="22">
        <v>0</v>
      </c>
      <c r="BR289" s="22">
        <v>0</v>
      </c>
      <c r="BS289" s="22">
        <v>0</v>
      </c>
      <c r="BT289" s="22">
        <v>0</v>
      </c>
      <c r="BU289" s="22">
        <v>0</v>
      </c>
      <c r="BV289" s="22">
        <v>137840</v>
      </c>
      <c r="BW289" s="22">
        <v>0</v>
      </c>
      <c r="BX289" s="22">
        <v>0</v>
      </c>
      <c r="BY289" s="22">
        <v>0</v>
      </c>
      <c r="BZ289" s="22">
        <v>0</v>
      </c>
      <c r="CA289" s="22">
        <v>0</v>
      </c>
      <c r="CB289" s="22">
        <v>0</v>
      </c>
      <c r="CC289" s="22">
        <v>668796</v>
      </c>
      <c r="CD289" s="22">
        <v>539413</v>
      </c>
    </row>
    <row r="290" spans="1:82" x14ac:dyDescent="0.35">
      <c r="A290" s="22" t="s">
        <v>114</v>
      </c>
      <c r="B290" s="22" t="s">
        <v>670</v>
      </c>
      <c r="C290" s="22" t="s">
        <v>693</v>
      </c>
      <c r="D290" s="22" t="s">
        <v>694</v>
      </c>
      <c r="E290" s="22">
        <v>229959</v>
      </c>
      <c r="F290" s="22">
        <v>0</v>
      </c>
      <c r="G290" s="22">
        <v>74130</v>
      </c>
      <c r="H290" s="22">
        <v>0</v>
      </c>
      <c r="I290" s="22">
        <v>0</v>
      </c>
      <c r="J290" s="22">
        <v>0</v>
      </c>
      <c r="K290" s="22">
        <v>381</v>
      </c>
      <c r="L290" s="22">
        <v>23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54067</v>
      </c>
      <c r="W290" s="22"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61311</v>
      </c>
      <c r="AD290" s="22">
        <v>0</v>
      </c>
      <c r="AE290" s="22">
        <v>0</v>
      </c>
      <c r="AF290" s="22">
        <v>0</v>
      </c>
      <c r="AG290" s="22">
        <v>0</v>
      </c>
      <c r="AH290" s="22">
        <v>0</v>
      </c>
      <c r="AI290" s="22">
        <v>0</v>
      </c>
      <c r="AJ290" s="22">
        <v>0</v>
      </c>
      <c r="AK290" s="22">
        <v>0</v>
      </c>
      <c r="AL290" s="22">
        <v>0</v>
      </c>
      <c r="AM290" s="22">
        <v>0</v>
      </c>
      <c r="AN290" s="22">
        <v>0</v>
      </c>
      <c r="AO290" s="22">
        <v>0</v>
      </c>
      <c r="AP290" s="22">
        <v>0</v>
      </c>
      <c r="AQ290" s="22">
        <v>419871</v>
      </c>
      <c r="AR290" s="22">
        <v>0</v>
      </c>
      <c r="AS290" s="22">
        <v>161689</v>
      </c>
      <c r="AT290" s="22">
        <v>0</v>
      </c>
      <c r="AU290" s="22">
        <v>7697</v>
      </c>
      <c r="AV290" s="22">
        <v>16238</v>
      </c>
      <c r="AW290" s="22">
        <v>6770</v>
      </c>
      <c r="AX290" s="22">
        <v>0</v>
      </c>
      <c r="AY290" s="22">
        <v>0</v>
      </c>
      <c r="AZ290" s="22">
        <v>0</v>
      </c>
      <c r="BA290" s="22">
        <v>0</v>
      </c>
      <c r="BB290" s="22">
        <v>126720</v>
      </c>
      <c r="BC290" s="22">
        <v>0</v>
      </c>
      <c r="BD290" s="22">
        <v>0</v>
      </c>
      <c r="BE290" s="22">
        <v>0</v>
      </c>
      <c r="BF290" s="22">
        <v>0</v>
      </c>
      <c r="BG290" s="22">
        <v>0</v>
      </c>
      <c r="BH290" s="22">
        <v>30889</v>
      </c>
      <c r="BI290" s="22">
        <v>43067</v>
      </c>
      <c r="BJ290" s="22">
        <v>0</v>
      </c>
      <c r="BK290" s="22">
        <v>1097</v>
      </c>
      <c r="BL290" s="22">
        <v>0</v>
      </c>
      <c r="BM290" s="22">
        <v>0</v>
      </c>
      <c r="BN290" s="22">
        <v>0</v>
      </c>
      <c r="BO290" s="22">
        <v>13833</v>
      </c>
      <c r="BP290" s="22">
        <v>0</v>
      </c>
      <c r="BQ290" s="22">
        <v>0</v>
      </c>
      <c r="BR290" s="22">
        <v>0</v>
      </c>
      <c r="BS290" s="22">
        <v>0</v>
      </c>
      <c r="BT290" s="22">
        <v>0</v>
      </c>
      <c r="BU290" s="22">
        <v>0</v>
      </c>
      <c r="BV290" s="22">
        <v>61273</v>
      </c>
      <c r="BW290" s="22">
        <v>1500</v>
      </c>
      <c r="BX290" s="22">
        <v>0</v>
      </c>
      <c r="BY290" s="22">
        <v>0</v>
      </c>
      <c r="BZ290" s="22">
        <v>0</v>
      </c>
      <c r="CA290" s="22">
        <v>0</v>
      </c>
      <c r="CB290" s="22">
        <v>0</v>
      </c>
      <c r="CC290" s="22">
        <v>470773</v>
      </c>
      <c r="CD290" s="22">
        <v>-50902</v>
      </c>
    </row>
    <row r="291" spans="1:82" x14ac:dyDescent="0.35">
      <c r="A291" s="22" t="s">
        <v>114</v>
      </c>
      <c r="B291" s="22" t="s">
        <v>670</v>
      </c>
      <c r="C291" s="22" t="s">
        <v>695</v>
      </c>
      <c r="D291" s="22" t="s">
        <v>696</v>
      </c>
      <c r="E291" s="22">
        <v>334830</v>
      </c>
      <c r="F291" s="22">
        <v>0</v>
      </c>
      <c r="G291" s="22">
        <v>16793</v>
      </c>
      <c r="H291" s="22">
        <v>44287</v>
      </c>
      <c r="I291" s="22">
        <v>0</v>
      </c>
      <c r="J291" s="22">
        <v>0</v>
      </c>
      <c r="K291" s="22">
        <v>0</v>
      </c>
      <c r="L291" s="22">
        <v>0</v>
      </c>
      <c r="M291" s="22">
        <v>192</v>
      </c>
      <c r="N291" s="22">
        <v>0</v>
      </c>
      <c r="O291" s="22">
        <v>0</v>
      </c>
      <c r="P291" s="22">
        <v>257780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9078</v>
      </c>
      <c r="AD291" s="22">
        <v>0</v>
      </c>
      <c r="AE291" s="22">
        <v>0</v>
      </c>
      <c r="AF291" s="22">
        <v>0</v>
      </c>
      <c r="AG291" s="22">
        <v>0</v>
      </c>
      <c r="AH291" s="22">
        <v>4605</v>
      </c>
      <c r="AI291" s="22">
        <v>0</v>
      </c>
      <c r="AJ291" s="22">
        <v>2412</v>
      </c>
      <c r="AK291" s="22">
        <v>0</v>
      </c>
      <c r="AL291" s="22">
        <v>0</v>
      </c>
      <c r="AM291" s="22">
        <v>0</v>
      </c>
      <c r="AN291" s="22">
        <v>0</v>
      </c>
      <c r="AO291" s="22">
        <v>0</v>
      </c>
      <c r="AP291" s="22">
        <v>2381</v>
      </c>
      <c r="AQ291" s="22">
        <v>672358</v>
      </c>
      <c r="AR291" s="22">
        <v>1940</v>
      </c>
      <c r="AS291" s="22">
        <v>105054</v>
      </c>
      <c r="AT291" s="22">
        <v>1347</v>
      </c>
      <c r="AU291" s="22">
        <v>0</v>
      </c>
      <c r="AV291" s="22">
        <v>6651</v>
      </c>
      <c r="AW291" s="22">
        <v>2500</v>
      </c>
      <c r="AX291" s="22">
        <v>0</v>
      </c>
      <c r="AY291" s="22">
        <v>24707</v>
      </c>
      <c r="AZ291" s="22">
        <v>0</v>
      </c>
      <c r="BA291" s="22">
        <v>0</v>
      </c>
      <c r="BB291" s="22">
        <v>204332</v>
      </c>
      <c r="BC291" s="22">
        <v>0</v>
      </c>
      <c r="BD291" s="22">
        <v>0</v>
      </c>
      <c r="BE291" s="22">
        <v>0</v>
      </c>
      <c r="BF291" s="22">
        <v>0</v>
      </c>
      <c r="BG291" s="22">
        <v>0</v>
      </c>
      <c r="BH291" s="22">
        <v>0</v>
      </c>
      <c r="BI291" s="22">
        <v>21959</v>
      </c>
      <c r="BJ291" s="22">
        <v>0</v>
      </c>
      <c r="BK291" s="22">
        <v>0</v>
      </c>
      <c r="BL291" s="22">
        <v>0</v>
      </c>
      <c r="BM291" s="22">
        <v>0</v>
      </c>
      <c r="BN291" s="22">
        <v>0</v>
      </c>
      <c r="BO291" s="22">
        <v>12179</v>
      </c>
      <c r="BP291" s="22">
        <v>0</v>
      </c>
      <c r="BQ291" s="22">
        <v>0</v>
      </c>
      <c r="BR291" s="22">
        <v>0</v>
      </c>
      <c r="BS291" s="22">
        <v>0</v>
      </c>
      <c r="BT291" s="22">
        <v>0</v>
      </c>
      <c r="BU291" s="22">
        <v>0</v>
      </c>
      <c r="BV291" s="22">
        <v>0</v>
      </c>
      <c r="BW291" s="22">
        <v>0</v>
      </c>
      <c r="BX291" s="22">
        <v>0</v>
      </c>
      <c r="BY291" s="22">
        <v>43238</v>
      </c>
      <c r="BZ291" s="22">
        <v>0</v>
      </c>
      <c r="CA291" s="22">
        <v>0</v>
      </c>
      <c r="CB291" s="22">
        <v>0</v>
      </c>
      <c r="CC291" s="22">
        <v>423907</v>
      </c>
      <c r="CD291" s="22">
        <v>248451</v>
      </c>
    </row>
    <row r="292" spans="1:82" x14ac:dyDescent="0.35">
      <c r="A292" s="22" t="s">
        <v>114</v>
      </c>
      <c r="B292" s="22" t="s">
        <v>670</v>
      </c>
      <c r="C292" s="22" t="s">
        <v>697</v>
      </c>
      <c r="D292" s="22" t="s">
        <v>698</v>
      </c>
      <c r="E292" s="22">
        <v>150438</v>
      </c>
      <c r="F292" s="22">
        <v>0</v>
      </c>
      <c r="G292" s="22">
        <v>8461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4476</v>
      </c>
      <c r="Q292" s="22">
        <v>0</v>
      </c>
      <c r="R292" s="22">
        <v>0</v>
      </c>
      <c r="S292" s="22">
        <v>12000</v>
      </c>
      <c r="T292" s="22">
        <v>0</v>
      </c>
      <c r="U292" s="22">
        <v>0</v>
      </c>
      <c r="V292" s="22">
        <v>177973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0</v>
      </c>
      <c r="AC292" s="22">
        <v>892</v>
      </c>
      <c r="AD292" s="22">
        <v>0</v>
      </c>
      <c r="AE292" s="22">
        <v>0</v>
      </c>
      <c r="AF292" s="22">
        <v>0</v>
      </c>
      <c r="AG292" s="22">
        <v>0</v>
      </c>
      <c r="AH292" s="22">
        <v>0</v>
      </c>
      <c r="AI292" s="22">
        <v>0</v>
      </c>
      <c r="AJ292" s="22">
        <v>104532</v>
      </c>
      <c r="AK292" s="22">
        <v>0</v>
      </c>
      <c r="AL292" s="22">
        <v>0</v>
      </c>
      <c r="AM292" s="22">
        <v>0</v>
      </c>
      <c r="AN292" s="22">
        <v>0</v>
      </c>
      <c r="AO292" s="22">
        <v>0</v>
      </c>
      <c r="AP292" s="22">
        <v>0</v>
      </c>
      <c r="AQ292" s="22">
        <v>458772</v>
      </c>
      <c r="AR292" s="22">
        <v>11030</v>
      </c>
      <c r="AS292" s="22">
        <v>57799</v>
      </c>
      <c r="AT292" s="22">
        <v>0</v>
      </c>
      <c r="AU292" s="22">
        <v>2111</v>
      </c>
      <c r="AV292" s="22">
        <v>5656</v>
      </c>
      <c r="AW292" s="22">
        <v>0</v>
      </c>
      <c r="AX292" s="22">
        <v>0</v>
      </c>
      <c r="AY292" s="22">
        <v>0</v>
      </c>
      <c r="AZ292" s="22">
        <v>0</v>
      </c>
      <c r="BA292" s="22">
        <v>0</v>
      </c>
      <c r="BB292" s="22">
        <v>30912</v>
      </c>
      <c r="BC292" s="22">
        <v>0</v>
      </c>
      <c r="BD292" s="22">
        <v>0</v>
      </c>
      <c r="BE292" s="22">
        <v>0</v>
      </c>
      <c r="BF292" s="22">
        <v>0</v>
      </c>
      <c r="BG292" s="22">
        <v>0</v>
      </c>
      <c r="BH292" s="22">
        <v>22916</v>
      </c>
      <c r="BI292" s="22">
        <v>8813</v>
      </c>
      <c r="BJ292" s="22">
        <v>0</v>
      </c>
      <c r="BK292" s="22">
        <v>0</v>
      </c>
      <c r="BL292" s="22">
        <v>0</v>
      </c>
      <c r="BM292" s="22">
        <v>0</v>
      </c>
      <c r="BN292" s="22">
        <v>0</v>
      </c>
      <c r="BO292" s="22">
        <v>3262</v>
      </c>
      <c r="BP292" s="22">
        <v>0</v>
      </c>
      <c r="BQ292" s="22">
        <v>0</v>
      </c>
      <c r="BR292" s="22">
        <v>0</v>
      </c>
      <c r="BS292" s="22">
        <v>0</v>
      </c>
      <c r="BT292" s="22">
        <v>0</v>
      </c>
      <c r="BU292" s="22">
        <v>0</v>
      </c>
      <c r="BV292" s="22">
        <v>43219</v>
      </c>
      <c r="BW292" s="22">
        <v>359</v>
      </c>
      <c r="BX292" s="22">
        <v>0</v>
      </c>
      <c r="BY292" s="22">
        <v>0</v>
      </c>
      <c r="BZ292" s="22">
        <v>0</v>
      </c>
      <c r="CA292" s="22">
        <v>0</v>
      </c>
      <c r="CB292" s="22">
        <v>0</v>
      </c>
      <c r="CC292" s="22">
        <v>186077</v>
      </c>
      <c r="CD292" s="22">
        <v>272695</v>
      </c>
    </row>
    <row r="293" spans="1:82" x14ac:dyDescent="0.35">
      <c r="A293" s="22" t="s">
        <v>114</v>
      </c>
      <c r="B293" s="22" t="s">
        <v>670</v>
      </c>
      <c r="C293" s="22" t="s">
        <v>699</v>
      </c>
      <c r="D293" s="22" t="s">
        <v>700</v>
      </c>
      <c r="E293" s="22">
        <v>84006</v>
      </c>
      <c r="F293" s="22">
        <v>0</v>
      </c>
      <c r="G293" s="22">
        <v>1757</v>
      </c>
      <c r="H293" s="22">
        <v>0</v>
      </c>
      <c r="I293" s="22">
        <v>0</v>
      </c>
      <c r="J293" s="22">
        <v>3212</v>
      </c>
      <c r="K293" s="22">
        <v>209</v>
      </c>
      <c r="L293" s="22">
        <v>0</v>
      </c>
      <c r="M293" s="22">
        <v>0</v>
      </c>
      <c r="N293" s="22">
        <v>0</v>
      </c>
      <c r="O293" s="22">
        <v>0</v>
      </c>
      <c r="P293" s="22">
        <v>33815</v>
      </c>
      <c r="Q293" s="22">
        <v>0</v>
      </c>
      <c r="R293" s="22">
        <v>0</v>
      </c>
      <c r="S293" s="22">
        <v>74426</v>
      </c>
      <c r="T293" s="22">
        <v>0</v>
      </c>
      <c r="U293" s="22">
        <v>0</v>
      </c>
      <c r="V293" s="22">
        <v>0</v>
      </c>
      <c r="W293" s="22"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500</v>
      </c>
      <c r="AD293" s="22">
        <v>0</v>
      </c>
      <c r="AE293" s="22">
        <v>0</v>
      </c>
      <c r="AF293" s="22">
        <v>0</v>
      </c>
      <c r="AG293" s="22">
        <v>0</v>
      </c>
      <c r="AH293" s="22">
        <v>0</v>
      </c>
      <c r="AI293" s="22">
        <v>0</v>
      </c>
      <c r="AJ293" s="22">
        <v>2910</v>
      </c>
      <c r="AK293" s="22">
        <v>0</v>
      </c>
      <c r="AL293" s="22">
        <v>0</v>
      </c>
      <c r="AM293" s="22">
        <v>0</v>
      </c>
      <c r="AN293" s="22">
        <v>0</v>
      </c>
      <c r="AO293" s="22">
        <v>0</v>
      </c>
      <c r="AP293" s="22">
        <v>0</v>
      </c>
      <c r="AQ293" s="22">
        <v>200835</v>
      </c>
      <c r="AR293" s="22">
        <v>5495</v>
      </c>
      <c r="AS293" s="22">
        <v>35619</v>
      </c>
      <c r="AT293" s="22">
        <v>0</v>
      </c>
      <c r="AU293" s="22">
        <v>1624</v>
      </c>
      <c r="AV293" s="22">
        <v>3212</v>
      </c>
      <c r="AW293" s="22">
        <v>913</v>
      </c>
      <c r="AX293" s="22">
        <v>0</v>
      </c>
      <c r="AY293" s="22">
        <v>0</v>
      </c>
      <c r="AZ293" s="22">
        <v>789</v>
      </c>
      <c r="BA293" s="22">
        <v>0</v>
      </c>
      <c r="BB293" s="22">
        <v>56887</v>
      </c>
      <c r="BC293" s="22">
        <v>0</v>
      </c>
      <c r="BD293" s="22">
        <v>0</v>
      </c>
      <c r="BE293" s="22">
        <v>75712</v>
      </c>
      <c r="BF293" s="22">
        <v>0</v>
      </c>
      <c r="BG293" s="22">
        <v>0</v>
      </c>
      <c r="BH293" s="22">
        <v>0</v>
      </c>
      <c r="BI293" s="22">
        <v>13031</v>
      </c>
      <c r="BJ293" s="22">
        <v>0</v>
      </c>
      <c r="BK293" s="22">
        <v>0</v>
      </c>
      <c r="BL293" s="22">
        <v>0</v>
      </c>
      <c r="BM293" s="22">
        <v>0</v>
      </c>
      <c r="BN293" s="22">
        <v>0</v>
      </c>
      <c r="BO293" s="22">
        <v>0</v>
      </c>
      <c r="BP293" s="22">
        <v>0</v>
      </c>
      <c r="BQ293" s="22">
        <v>0</v>
      </c>
      <c r="BR293" s="22">
        <v>0</v>
      </c>
      <c r="BS293" s="22">
        <v>0</v>
      </c>
      <c r="BT293" s="22">
        <v>0</v>
      </c>
      <c r="BU293" s="22">
        <v>0</v>
      </c>
      <c r="BV293" s="22">
        <v>21690</v>
      </c>
      <c r="BW293" s="22">
        <v>0</v>
      </c>
      <c r="BX293" s="22">
        <v>0</v>
      </c>
      <c r="BY293" s="22">
        <v>0</v>
      </c>
      <c r="BZ293" s="22">
        <v>0</v>
      </c>
      <c r="CA293" s="22">
        <v>0</v>
      </c>
      <c r="CB293" s="22">
        <v>0</v>
      </c>
      <c r="CC293" s="22">
        <v>214972</v>
      </c>
      <c r="CD293" s="22">
        <v>-14137</v>
      </c>
    </row>
    <row r="294" spans="1:82" x14ac:dyDescent="0.35">
      <c r="A294" s="22" t="s">
        <v>114</v>
      </c>
      <c r="B294" s="22" t="s">
        <v>670</v>
      </c>
      <c r="C294" s="22" t="s">
        <v>701</v>
      </c>
      <c r="D294" s="22" t="s">
        <v>702</v>
      </c>
      <c r="E294" s="22">
        <v>251361</v>
      </c>
      <c r="F294" s="22">
        <v>0</v>
      </c>
      <c r="G294" s="22">
        <v>38750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199001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6624</v>
      </c>
      <c r="AD294" s="22">
        <v>0</v>
      </c>
      <c r="AE294" s="22">
        <v>0</v>
      </c>
      <c r="AF294" s="22">
        <v>0</v>
      </c>
      <c r="AG294" s="22">
        <v>0</v>
      </c>
      <c r="AH294" s="22">
        <v>0</v>
      </c>
      <c r="AI294" s="22">
        <v>0</v>
      </c>
      <c r="AJ294" s="22">
        <v>6466</v>
      </c>
      <c r="AK294" s="22">
        <v>0</v>
      </c>
      <c r="AL294" s="22">
        <v>0</v>
      </c>
      <c r="AM294" s="22">
        <v>0</v>
      </c>
      <c r="AN294" s="22">
        <v>0</v>
      </c>
      <c r="AO294" s="22">
        <v>0</v>
      </c>
      <c r="AP294" s="22">
        <v>0</v>
      </c>
      <c r="AQ294" s="22">
        <v>502202</v>
      </c>
      <c r="AR294" s="22">
        <v>8060</v>
      </c>
      <c r="AS294" s="22">
        <v>152772</v>
      </c>
      <c r="AT294" s="22">
        <v>0</v>
      </c>
      <c r="AU294" s="22">
        <v>0</v>
      </c>
      <c r="AV294" s="22">
        <v>12559</v>
      </c>
      <c r="AW294" s="22">
        <v>0</v>
      </c>
      <c r="AX294" s="22">
        <v>0</v>
      </c>
      <c r="AY294" s="22">
        <v>3785</v>
      </c>
      <c r="AZ294" s="22">
        <v>0</v>
      </c>
      <c r="BA294" s="22">
        <v>0</v>
      </c>
      <c r="BB294" s="22">
        <v>0</v>
      </c>
      <c r="BC294" s="22">
        <v>0</v>
      </c>
      <c r="BD294" s="22">
        <v>195999</v>
      </c>
      <c r="BE294" s="22">
        <v>2709</v>
      </c>
      <c r="BF294" s="22">
        <v>0</v>
      </c>
      <c r="BG294" s="22">
        <v>0</v>
      </c>
      <c r="BH294" s="22">
        <v>0</v>
      </c>
      <c r="BI294" s="22">
        <v>41615</v>
      </c>
      <c r="BJ294" s="22">
        <v>0</v>
      </c>
      <c r="BK294" s="22">
        <v>12777</v>
      </c>
      <c r="BL294" s="22">
        <v>0</v>
      </c>
      <c r="BM294" s="22">
        <v>0</v>
      </c>
      <c r="BN294" s="22">
        <v>0</v>
      </c>
      <c r="BO294" s="22">
        <v>53588</v>
      </c>
      <c r="BP294" s="22">
        <v>0</v>
      </c>
      <c r="BQ294" s="22">
        <v>0</v>
      </c>
      <c r="BR294" s="22">
        <v>0</v>
      </c>
      <c r="BS294" s="22">
        <v>0</v>
      </c>
      <c r="BT294" s="22">
        <v>0</v>
      </c>
      <c r="BU294" s="22">
        <v>0</v>
      </c>
      <c r="BV294" s="22">
        <v>53181</v>
      </c>
      <c r="BW294" s="22">
        <v>2385</v>
      </c>
      <c r="BX294" s="22">
        <v>0</v>
      </c>
      <c r="BY294" s="22">
        <v>0</v>
      </c>
      <c r="BZ294" s="22">
        <v>0</v>
      </c>
      <c r="CA294" s="22">
        <v>0</v>
      </c>
      <c r="CB294" s="22">
        <v>0</v>
      </c>
      <c r="CC294" s="22">
        <v>539430</v>
      </c>
      <c r="CD294" s="22">
        <v>-37228</v>
      </c>
    </row>
    <row r="295" spans="1:82" x14ac:dyDescent="0.35">
      <c r="A295" s="22" t="s">
        <v>114</v>
      </c>
      <c r="B295" s="22" t="s">
        <v>670</v>
      </c>
      <c r="C295" s="22" t="s">
        <v>703</v>
      </c>
      <c r="D295" s="22" t="s">
        <v>704</v>
      </c>
      <c r="E295" s="22">
        <v>81689</v>
      </c>
      <c r="F295" s="22">
        <v>0</v>
      </c>
      <c r="G295" s="22">
        <v>19903</v>
      </c>
      <c r="H295" s="22"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>
        <v>33552</v>
      </c>
      <c r="Q295" s="22">
        <v>0</v>
      </c>
      <c r="R295" s="22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876</v>
      </c>
      <c r="AD295" s="22">
        <v>0</v>
      </c>
      <c r="AE295" s="22">
        <v>0</v>
      </c>
      <c r="AF295" s="22">
        <v>0</v>
      </c>
      <c r="AG295" s="22">
        <v>0</v>
      </c>
      <c r="AH295" s="22">
        <v>0</v>
      </c>
      <c r="AI295" s="22">
        <v>0</v>
      </c>
      <c r="AJ295" s="22">
        <v>0</v>
      </c>
      <c r="AK295" s="22">
        <v>0</v>
      </c>
      <c r="AL295" s="22">
        <v>0</v>
      </c>
      <c r="AM295" s="22">
        <v>0</v>
      </c>
      <c r="AN295" s="22">
        <v>0</v>
      </c>
      <c r="AO295" s="22">
        <v>0</v>
      </c>
      <c r="AP295" s="22">
        <v>0</v>
      </c>
      <c r="AQ295" s="22">
        <v>136020</v>
      </c>
      <c r="AR295" s="22">
        <v>2470</v>
      </c>
      <c r="AS295" s="22">
        <v>41689</v>
      </c>
      <c r="AT295" s="22">
        <v>0</v>
      </c>
      <c r="AU295" s="22">
        <v>840</v>
      </c>
      <c r="AV295" s="22">
        <v>7775</v>
      </c>
      <c r="AW295" s="22">
        <v>0</v>
      </c>
      <c r="AX295" s="22">
        <v>0</v>
      </c>
      <c r="AY295" s="22">
        <v>0</v>
      </c>
      <c r="AZ295" s="22">
        <v>0</v>
      </c>
      <c r="BA295" s="22">
        <v>0</v>
      </c>
      <c r="BB295" s="22">
        <v>54078</v>
      </c>
      <c r="BC295" s="22">
        <v>0</v>
      </c>
      <c r="BD295" s="22">
        <v>0</v>
      </c>
      <c r="BE295" s="22">
        <v>0</v>
      </c>
      <c r="BF295" s="22">
        <v>0</v>
      </c>
      <c r="BG295" s="22">
        <v>0</v>
      </c>
      <c r="BH295" s="22">
        <v>0</v>
      </c>
      <c r="BI295" s="22">
        <v>15189</v>
      </c>
      <c r="BJ295" s="22">
        <v>0</v>
      </c>
      <c r="BK295" s="22">
        <v>0</v>
      </c>
      <c r="BL295" s="22">
        <v>0</v>
      </c>
      <c r="BM295" s="22">
        <v>0</v>
      </c>
      <c r="BN295" s="22">
        <v>0</v>
      </c>
      <c r="BO295" s="22">
        <v>30155</v>
      </c>
      <c r="BP295" s="22">
        <v>0</v>
      </c>
      <c r="BQ295" s="22">
        <v>0</v>
      </c>
      <c r="BR295" s="22">
        <v>0</v>
      </c>
      <c r="BS295" s="22">
        <v>0</v>
      </c>
      <c r="BT295" s="22">
        <v>0</v>
      </c>
      <c r="BU295" s="22">
        <v>0</v>
      </c>
      <c r="BV295" s="22">
        <v>7884</v>
      </c>
      <c r="BW295" s="22">
        <v>0</v>
      </c>
      <c r="BX295" s="22">
        <v>0</v>
      </c>
      <c r="BY295" s="22">
        <v>0</v>
      </c>
      <c r="BZ295" s="22">
        <v>0</v>
      </c>
      <c r="CA295" s="22">
        <v>0</v>
      </c>
      <c r="CB295" s="22">
        <v>0</v>
      </c>
      <c r="CC295" s="22">
        <v>160080</v>
      </c>
      <c r="CD295" s="22">
        <v>-24060</v>
      </c>
    </row>
    <row r="296" spans="1:82" x14ac:dyDescent="0.35">
      <c r="A296" s="22" t="s">
        <v>114</v>
      </c>
      <c r="B296" s="22" t="s">
        <v>670</v>
      </c>
      <c r="C296" s="22" t="s">
        <v>705</v>
      </c>
      <c r="D296" s="22" t="s">
        <v>706</v>
      </c>
      <c r="E296" s="22">
        <v>190430</v>
      </c>
      <c r="F296" s="22">
        <v>0</v>
      </c>
      <c r="G296" s="22">
        <v>29556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>
        <v>49674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5119</v>
      </c>
      <c r="W296" s="22"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1635</v>
      </c>
      <c r="AD296" s="22">
        <v>0</v>
      </c>
      <c r="AE296" s="22">
        <v>0</v>
      </c>
      <c r="AF296" s="22">
        <v>0</v>
      </c>
      <c r="AG296" s="22">
        <v>0</v>
      </c>
      <c r="AH296" s="22">
        <v>0</v>
      </c>
      <c r="AI296" s="22">
        <v>0</v>
      </c>
      <c r="AJ296" s="22">
        <v>0</v>
      </c>
      <c r="AK296" s="22">
        <v>0</v>
      </c>
      <c r="AL296" s="22">
        <v>0</v>
      </c>
      <c r="AM296" s="22">
        <v>0</v>
      </c>
      <c r="AN296" s="22">
        <v>0</v>
      </c>
      <c r="AO296" s="22">
        <v>0</v>
      </c>
      <c r="AP296" s="22">
        <v>0</v>
      </c>
      <c r="AQ296" s="22">
        <v>276414</v>
      </c>
      <c r="AR296" s="22">
        <v>637</v>
      </c>
      <c r="AS296" s="22">
        <v>77993</v>
      </c>
      <c r="AT296" s="22">
        <v>0</v>
      </c>
      <c r="AU296" s="22">
        <v>6683</v>
      </c>
      <c r="AV296" s="22">
        <v>21314</v>
      </c>
      <c r="AW296" s="22">
        <v>1940</v>
      </c>
      <c r="AX296" s="22">
        <v>0</v>
      </c>
      <c r="AY296" s="22">
        <v>0</v>
      </c>
      <c r="AZ296" s="22">
        <v>0</v>
      </c>
      <c r="BA296" s="22">
        <v>0</v>
      </c>
      <c r="BB296" s="22">
        <v>31311</v>
      </c>
      <c r="BC296" s="22">
        <v>0</v>
      </c>
      <c r="BD296" s="22">
        <v>0</v>
      </c>
      <c r="BE296" s="22">
        <v>0</v>
      </c>
      <c r="BF296" s="22">
        <v>0</v>
      </c>
      <c r="BG296" s="22">
        <v>0</v>
      </c>
      <c r="BH296" s="22">
        <v>20540</v>
      </c>
      <c r="BI296" s="22">
        <v>16816</v>
      </c>
      <c r="BJ296" s="22">
        <v>0</v>
      </c>
      <c r="BK296" s="22">
        <v>0</v>
      </c>
      <c r="BL296" s="22">
        <v>0</v>
      </c>
      <c r="BM296" s="22">
        <v>0</v>
      </c>
      <c r="BN296" s="22">
        <v>0</v>
      </c>
      <c r="BO296" s="22">
        <v>5827</v>
      </c>
      <c r="BP296" s="22">
        <v>0</v>
      </c>
      <c r="BQ296" s="22">
        <v>0</v>
      </c>
      <c r="BR296" s="22">
        <v>0</v>
      </c>
      <c r="BS296" s="22">
        <v>0</v>
      </c>
      <c r="BT296" s="22">
        <v>0</v>
      </c>
      <c r="BU296" s="22">
        <v>0</v>
      </c>
      <c r="BV296" s="22">
        <v>42328</v>
      </c>
      <c r="BW296" s="22">
        <v>0</v>
      </c>
      <c r="BX296" s="22">
        <v>0</v>
      </c>
      <c r="BY296" s="22">
        <v>0</v>
      </c>
      <c r="BZ296" s="22">
        <v>0</v>
      </c>
      <c r="CA296" s="22">
        <v>0</v>
      </c>
      <c r="CB296" s="22">
        <v>0</v>
      </c>
      <c r="CC296" s="22">
        <v>225389</v>
      </c>
      <c r="CD296" s="22">
        <v>51025</v>
      </c>
    </row>
    <row r="297" spans="1:82" x14ac:dyDescent="0.35">
      <c r="A297" s="22" t="s">
        <v>114</v>
      </c>
      <c r="B297" s="22" t="s">
        <v>670</v>
      </c>
      <c r="C297" s="22" t="s">
        <v>707</v>
      </c>
      <c r="D297" s="22" t="s">
        <v>708</v>
      </c>
      <c r="E297" s="22">
        <v>374000</v>
      </c>
      <c r="F297" s="22">
        <v>0</v>
      </c>
      <c r="G297" s="22">
        <v>771023</v>
      </c>
      <c r="H297" s="22">
        <v>0</v>
      </c>
      <c r="I297" s="22">
        <v>349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>
        <v>8591</v>
      </c>
      <c r="Q297" s="22">
        <v>0</v>
      </c>
      <c r="R297" s="22">
        <v>0</v>
      </c>
      <c r="S297" s="22">
        <v>9376</v>
      </c>
      <c r="T297" s="22">
        <v>0</v>
      </c>
      <c r="U297" s="22">
        <v>0</v>
      </c>
      <c r="V297" s="22">
        <v>61400</v>
      </c>
      <c r="W297" s="22">
        <v>0</v>
      </c>
      <c r="X297" s="22">
        <v>0</v>
      </c>
      <c r="Y297" s="22">
        <v>0</v>
      </c>
      <c r="Z297" s="22">
        <v>0</v>
      </c>
      <c r="AA297" s="22">
        <v>0</v>
      </c>
      <c r="AB297" s="22">
        <v>0</v>
      </c>
      <c r="AC297" s="22">
        <v>3754</v>
      </c>
      <c r="AD297" s="22">
        <v>0</v>
      </c>
      <c r="AE297" s="22">
        <v>0</v>
      </c>
      <c r="AF297" s="22">
        <v>0</v>
      </c>
      <c r="AG297" s="22">
        <v>0</v>
      </c>
      <c r="AH297" s="22">
        <v>0</v>
      </c>
      <c r="AI297" s="22">
        <v>0</v>
      </c>
      <c r="AJ297" s="22">
        <v>18000</v>
      </c>
      <c r="AK297" s="22">
        <v>0</v>
      </c>
      <c r="AL297" s="22">
        <v>0</v>
      </c>
      <c r="AM297" s="22">
        <v>0</v>
      </c>
      <c r="AN297" s="22">
        <v>0</v>
      </c>
      <c r="AO297" s="22">
        <v>0</v>
      </c>
      <c r="AP297" s="22">
        <v>0</v>
      </c>
      <c r="AQ297" s="22">
        <v>1246493</v>
      </c>
      <c r="AR297" s="22">
        <v>14025</v>
      </c>
      <c r="AS297" s="22">
        <v>171538</v>
      </c>
      <c r="AT297" s="22">
        <v>0</v>
      </c>
      <c r="AU297" s="22">
        <v>8969</v>
      </c>
      <c r="AV297" s="22">
        <v>21269</v>
      </c>
      <c r="AW297" s="22">
        <v>0</v>
      </c>
      <c r="AX297" s="22">
        <v>0</v>
      </c>
      <c r="AY297" s="22">
        <v>20006</v>
      </c>
      <c r="AZ297" s="22">
        <v>0</v>
      </c>
      <c r="BA297" s="22">
        <v>0</v>
      </c>
      <c r="BB297" s="22">
        <v>153563</v>
      </c>
      <c r="BC297" s="22">
        <v>0</v>
      </c>
      <c r="BD297" s="22">
        <v>0</v>
      </c>
      <c r="BE297" s="22">
        <v>0</v>
      </c>
      <c r="BF297" s="22">
        <v>0</v>
      </c>
      <c r="BG297" s="22">
        <v>0</v>
      </c>
      <c r="BH297" s="22">
        <v>102591</v>
      </c>
      <c r="BI297" s="22">
        <v>34029</v>
      </c>
      <c r="BJ297" s="22">
        <v>0</v>
      </c>
      <c r="BK297" s="22">
        <v>1227</v>
      </c>
      <c r="BL297" s="22">
        <v>0</v>
      </c>
      <c r="BM297" s="22">
        <v>0</v>
      </c>
      <c r="BN297" s="22">
        <v>0</v>
      </c>
      <c r="BO297" s="22">
        <v>6983</v>
      </c>
      <c r="BP297" s="22">
        <v>0</v>
      </c>
      <c r="BQ297" s="22">
        <v>0</v>
      </c>
      <c r="BR297" s="22">
        <v>0</v>
      </c>
      <c r="BS297" s="22">
        <v>0</v>
      </c>
      <c r="BT297" s="22">
        <v>0</v>
      </c>
      <c r="BU297" s="22">
        <v>0</v>
      </c>
      <c r="BV297" s="22">
        <v>54893</v>
      </c>
      <c r="BW297" s="22">
        <v>1821</v>
      </c>
      <c r="BX297" s="22">
        <v>0</v>
      </c>
      <c r="BY297" s="22">
        <v>0</v>
      </c>
      <c r="BZ297" s="22">
        <v>0</v>
      </c>
      <c r="CA297" s="22">
        <v>0</v>
      </c>
      <c r="CB297" s="22">
        <v>0</v>
      </c>
      <c r="CC297" s="22">
        <v>590914</v>
      </c>
      <c r="CD297" s="22">
        <v>655579</v>
      </c>
    </row>
    <row r="298" spans="1:82" x14ac:dyDescent="0.35">
      <c r="A298" s="22" t="s">
        <v>114</v>
      </c>
      <c r="B298" s="22" t="s">
        <v>670</v>
      </c>
      <c r="C298" s="22" t="s">
        <v>709</v>
      </c>
      <c r="D298" s="22" t="s">
        <v>710</v>
      </c>
      <c r="E298" s="22">
        <v>72808</v>
      </c>
      <c r="F298" s="22">
        <v>0</v>
      </c>
      <c r="G298" s="22">
        <v>16179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51561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822</v>
      </c>
      <c r="AD298" s="22">
        <v>0</v>
      </c>
      <c r="AE298" s="22">
        <v>0</v>
      </c>
      <c r="AF298" s="22">
        <v>0</v>
      </c>
      <c r="AG298" s="22">
        <v>0</v>
      </c>
      <c r="AH298" s="22">
        <v>0</v>
      </c>
      <c r="AI298" s="22">
        <v>0</v>
      </c>
      <c r="AJ298" s="22">
        <v>0</v>
      </c>
      <c r="AK298" s="22">
        <v>0</v>
      </c>
      <c r="AL298" s="22">
        <v>0</v>
      </c>
      <c r="AM298" s="22">
        <v>0</v>
      </c>
      <c r="AN298" s="22">
        <v>0</v>
      </c>
      <c r="AO298" s="22">
        <v>0</v>
      </c>
      <c r="AP298" s="22">
        <v>0</v>
      </c>
      <c r="AQ298" s="22">
        <v>141370</v>
      </c>
      <c r="AR298" s="22">
        <v>0</v>
      </c>
      <c r="AS298" s="22">
        <v>45565</v>
      </c>
      <c r="AT298" s="22">
        <v>0</v>
      </c>
      <c r="AU298" s="22">
        <v>16330</v>
      </c>
      <c r="AV298" s="22">
        <v>0</v>
      </c>
      <c r="AW298" s="22">
        <v>0</v>
      </c>
      <c r="AX298" s="22">
        <v>0</v>
      </c>
      <c r="AY298" s="22">
        <v>0</v>
      </c>
      <c r="AZ298" s="22">
        <v>0</v>
      </c>
      <c r="BA298" s="22">
        <v>0</v>
      </c>
      <c r="BB298" s="22">
        <v>14814</v>
      </c>
      <c r="BC298" s="22">
        <v>0</v>
      </c>
      <c r="BD298" s="22">
        <v>0</v>
      </c>
      <c r="BE298" s="22">
        <v>0</v>
      </c>
      <c r="BF298" s="22">
        <v>0</v>
      </c>
      <c r="BG298" s="22">
        <v>150</v>
      </c>
      <c r="BH298" s="22">
        <v>0</v>
      </c>
      <c r="BI298" s="22">
        <v>4691</v>
      </c>
      <c r="BJ298" s="22">
        <v>0</v>
      </c>
      <c r="BK298" s="22">
        <v>0</v>
      </c>
      <c r="BL298" s="22">
        <v>0</v>
      </c>
      <c r="BM298" s="22">
        <v>0</v>
      </c>
      <c r="BN298" s="22">
        <v>0</v>
      </c>
      <c r="BO298" s="22">
        <v>1991</v>
      </c>
      <c r="BP298" s="22">
        <v>0</v>
      </c>
      <c r="BQ298" s="22">
        <v>0</v>
      </c>
      <c r="BR298" s="22">
        <v>0</v>
      </c>
      <c r="BS298" s="22">
        <v>0</v>
      </c>
      <c r="BT298" s="22">
        <v>0</v>
      </c>
      <c r="BU298" s="22">
        <v>0</v>
      </c>
      <c r="BV298" s="22">
        <v>11892</v>
      </c>
      <c r="BW298" s="22">
        <v>44</v>
      </c>
      <c r="BX298" s="22">
        <v>0</v>
      </c>
      <c r="BY298" s="22">
        <v>0</v>
      </c>
      <c r="BZ298" s="22">
        <v>0</v>
      </c>
      <c r="CA298" s="22">
        <v>0</v>
      </c>
      <c r="CB298" s="22">
        <v>0</v>
      </c>
      <c r="CC298" s="22">
        <v>95477</v>
      </c>
      <c r="CD298" s="22">
        <v>45893</v>
      </c>
    </row>
    <row r="299" spans="1:82" x14ac:dyDescent="0.35">
      <c r="A299" s="22" t="s">
        <v>114</v>
      </c>
      <c r="B299" s="22" t="s">
        <v>670</v>
      </c>
      <c r="C299" s="22" t="s">
        <v>711</v>
      </c>
      <c r="D299" s="22" t="s">
        <v>712</v>
      </c>
      <c r="E299" s="22">
        <v>61172</v>
      </c>
      <c r="F299" s="22">
        <v>0</v>
      </c>
      <c r="G299" s="22">
        <v>19152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3421</v>
      </c>
      <c r="W299" s="22"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v>0</v>
      </c>
      <c r="AI299" s="22">
        <v>0</v>
      </c>
      <c r="AJ299" s="22">
        <v>8368</v>
      </c>
      <c r="AK299" s="22">
        <v>0</v>
      </c>
      <c r="AL299" s="22">
        <v>0</v>
      </c>
      <c r="AM299" s="22">
        <v>0</v>
      </c>
      <c r="AN299" s="22">
        <v>0</v>
      </c>
      <c r="AO299" s="22">
        <v>0</v>
      </c>
      <c r="AP299" s="22">
        <v>0</v>
      </c>
      <c r="AQ299" s="22">
        <v>92113</v>
      </c>
      <c r="AR299" s="22">
        <v>4592</v>
      </c>
      <c r="AS299" s="22">
        <v>35956</v>
      </c>
      <c r="AT299" s="22">
        <v>0</v>
      </c>
      <c r="AU299" s="22">
        <v>1793</v>
      </c>
      <c r="AV299" s="22">
        <v>2845</v>
      </c>
      <c r="AW299" s="22">
        <v>0</v>
      </c>
      <c r="AX299" s="22">
        <v>0</v>
      </c>
      <c r="AY299" s="22">
        <v>0</v>
      </c>
      <c r="AZ299" s="22">
        <v>0</v>
      </c>
      <c r="BA299" s="22">
        <v>0</v>
      </c>
      <c r="BB299" s="22">
        <v>30686</v>
      </c>
      <c r="BC299" s="22">
        <v>0</v>
      </c>
      <c r="BD299" s="22">
        <v>0</v>
      </c>
      <c r="BE299" s="22">
        <v>0</v>
      </c>
      <c r="BF299" s="22">
        <v>0</v>
      </c>
      <c r="BG299" s="22">
        <v>0</v>
      </c>
      <c r="BH299" s="22">
        <v>0</v>
      </c>
      <c r="BI299" s="22">
        <v>3088</v>
      </c>
      <c r="BJ299" s="22">
        <v>0</v>
      </c>
      <c r="BK299" s="22">
        <v>0</v>
      </c>
      <c r="BL299" s="22">
        <v>0</v>
      </c>
      <c r="BM299" s="22">
        <v>0</v>
      </c>
      <c r="BN299" s="22">
        <v>0</v>
      </c>
      <c r="BO299" s="22">
        <v>900</v>
      </c>
      <c r="BP299" s="22">
        <v>0</v>
      </c>
      <c r="BQ299" s="22">
        <v>0</v>
      </c>
      <c r="BR299" s="22">
        <v>0</v>
      </c>
      <c r="BS299" s="22">
        <v>0</v>
      </c>
      <c r="BT299" s="22">
        <v>0</v>
      </c>
      <c r="BU299" s="22">
        <v>0</v>
      </c>
      <c r="BV299" s="22">
        <v>16283</v>
      </c>
      <c r="BW299" s="22">
        <v>132</v>
      </c>
      <c r="BX299" s="22">
        <v>0</v>
      </c>
      <c r="BY299" s="22">
        <v>0</v>
      </c>
      <c r="BZ299" s="22">
        <v>0</v>
      </c>
      <c r="CA299" s="22">
        <v>0</v>
      </c>
      <c r="CB299" s="22">
        <v>0</v>
      </c>
      <c r="CC299" s="22">
        <v>96275</v>
      </c>
      <c r="CD299" s="22">
        <v>-4162</v>
      </c>
    </row>
    <row r="300" spans="1:82" x14ac:dyDescent="0.35">
      <c r="A300" s="22" t="s">
        <v>114</v>
      </c>
      <c r="B300" s="22" t="s">
        <v>670</v>
      </c>
      <c r="C300" s="22" t="s">
        <v>713</v>
      </c>
      <c r="D300" s="22" t="s">
        <v>714</v>
      </c>
      <c r="E300" s="22">
        <v>96752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v>0</v>
      </c>
      <c r="AI300" s="22">
        <v>0</v>
      </c>
      <c r="AJ300" s="22">
        <v>0</v>
      </c>
      <c r="AK300" s="22">
        <v>0</v>
      </c>
      <c r="AL300" s="22">
        <v>0</v>
      </c>
      <c r="AM300" s="22">
        <v>0</v>
      </c>
      <c r="AN300" s="22">
        <v>0</v>
      </c>
      <c r="AO300" s="22">
        <v>0</v>
      </c>
      <c r="AP300" s="22">
        <v>0</v>
      </c>
      <c r="AQ300" s="22">
        <v>96752</v>
      </c>
      <c r="AR300" s="22">
        <v>3201</v>
      </c>
      <c r="AS300" s="22">
        <v>52790</v>
      </c>
      <c r="AT300" s="22">
        <v>0</v>
      </c>
      <c r="AU300" s="22">
        <v>0</v>
      </c>
      <c r="AV300" s="22">
        <v>0</v>
      </c>
      <c r="AW300" s="22">
        <v>0</v>
      </c>
      <c r="AX300" s="22">
        <v>0</v>
      </c>
      <c r="AY300" s="22">
        <v>0</v>
      </c>
      <c r="AZ300" s="22">
        <v>0</v>
      </c>
      <c r="BA300" s="22">
        <v>0</v>
      </c>
      <c r="BB300" s="22">
        <v>23827</v>
      </c>
      <c r="BC300" s="22">
        <v>0</v>
      </c>
      <c r="BD300" s="22">
        <v>0</v>
      </c>
      <c r="BE300" s="22">
        <v>0</v>
      </c>
      <c r="BF300" s="22">
        <v>0</v>
      </c>
      <c r="BG300" s="22">
        <v>0</v>
      </c>
      <c r="BH300" s="22">
        <v>0</v>
      </c>
      <c r="BI300" s="22">
        <v>4000</v>
      </c>
      <c r="BJ300" s="22">
        <v>0</v>
      </c>
      <c r="BK300" s="22">
        <v>0</v>
      </c>
      <c r="BL300" s="22">
        <v>0</v>
      </c>
      <c r="BM300" s="22">
        <v>0</v>
      </c>
      <c r="BN300" s="22">
        <v>0</v>
      </c>
      <c r="BO300" s="22">
        <v>0</v>
      </c>
      <c r="BP300" s="22">
        <v>0</v>
      </c>
      <c r="BQ300" s="22">
        <v>0</v>
      </c>
      <c r="BR300" s="22">
        <v>0</v>
      </c>
      <c r="BS300" s="22">
        <v>0</v>
      </c>
      <c r="BT300" s="22">
        <v>0</v>
      </c>
      <c r="BU300" s="22">
        <v>0</v>
      </c>
      <c r="BV300" s="22">
        <v>5659</v>
      </c>
      <c r="BW300" s="22">
        <v>0</v>
      </c>
      <c r="BX300" s="22">
        <v>0</v>
      </c>
      <c r="BY300" s="22">
        <v>0</v>
      </c>
      <c r="BZ300" s="22">
        <v>0</v>
      </c>
      <c r="CA300" s="22">
        <v>0</v>
      </c>
      <c r="CB300" s="22">
        <v>0</v>
      </c>
      <c r="CC300" s="22">
        <v>89477</v>
      </c>
      <c r="CD300" s="22">
        <v>7275</v>
      </c>
    </row>
    <row r="301" spans="1:82" x14ac:dyDescent="0.35">
      <c r="A301" s="22" t="s">
        <v>114</v>
      </c>
      <c r="B301" s="22" t="s">
        <v>670</v>
      </c>
      <c r="C301" s="22" t="s">
        <v>715</v>
      </c>
      <c r="D301" s="22" t="s">
        <v>716</v>
      </c>
      <c r="E301" s="22">
        <v>455982</v>
      </c>
      <c r="F301" s="22">
        <v>0</v>
      </c>
      <c r="G301" s="22">
        <v>140593</v>
      </c>
      <c r="H301" s="22"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v>150</v>
      </c>
      <c r="N301" s="22">
        <v>0</v>
      </c>
      <c r="O301" s="22">
        <v>0</v>
      </c>
      <c r="P301" s="22">
        <v>4200</v>
      </c>
      <c r="Q301" s="22">
        <v>0</v>
      </c>
      <c r="R301" s="22">
        <v>0</v>
      </c>
      <c r="S301" s="22">
        <v>0</v>
      </c>
      <c r="T301" s="22">
        <v>0</v>
      </c>
      <c r="U301" s="22">
        <v>0</v>
      </c>
      <c r="V301" s="22">
        <v>42130</v>
      </c>
      <c r="W301" s="22">
        <v>640</v>
      </c>
      <c r="X301" s="22">
        <v>0</v>
      </c>
      <c r="Y301" s="22">
        <v>12043</v>
      </c>
      <c r="Z301" s="22">
        <v>0</v>
      </c>
      <c r="AA301" s="22">
        <v>0</v>
      </c>
      <c r="AB301" s="22">
        <v>0</v>
      </c>
      <c r="AC301" s="22">
        <v>4713</v>
      </c>
      <c r="AD301" s="22">
        <v>0</v>
      </c>
      <c r="AE301" s="22">
        <v>0</v>
      </c>
      <c r="AF301" s="22">
        <v>0</v>
      </c>
      <c r="AG301" s="22">
        <v>0</v>
      </c>
      <c r="AH301" s="22">
        <v>0</v>
      </c>
      <c r="AI301" s="22">
        <v>0</v>
      </c>
      <c r="AJ301" s="22">
        <v>14023</v>
      </c>
      <c r="AK301" s="22">
        <v>524</v>
      </c>
      <c r="AL301" s="22">
        <v>0</v>
      </c>
      <c r="AM301" s="22">
        <v>0</v>
      </c>
      <c r="AN301" s="22">
        <v>0</v>
      </c>
      <c r="AO301" s="22">
        <v>0</v>
      </c>
      <c r="AP301" s="22">
        <v>0</v>
      </c>
      <c r="AQ301" s="22">
        <v>674998</v>
      </c>
      <c r="AR301" s="22">
        <v>0</v>
      </c>
      <c r="AS301" s="22">
        <v>198279</v>
      </c>
      <c r="AT301" s="22">
        <v>0</v>
      </c>
      <c r="AU301" s="22">
        <v>27668</v>
      </c>
      <c r="AV301" s="22">
        <v>18386</v>
      </c>
      <c r="AW301" s="22">
        <v>6253</v>
      </c>
      <c r="AX301" s="22">
        <v>0</v>
      </c>
      <c r="AY301" s="22">
        <v>0</v>
      </c>
      <c r="AZ301" s="22">
        <v>0</v>
      </c>
      <c r="BA301" s="22">
        <v>0</v>
      </c>
      <c r="BB301" s="22">
        <v>142024</v>
      </c>
      <c r="BC301" s="22">
        <v>0</v>
      </c>
      <c r="BD301" s="22">
        <v>0</v>
      </c>
      <c r="BE301" s="22">
        <v>0</v>
      </c>
      <c r="BF301" s="22">
        <v>0</v>
      </c>
      <c r="BG301" s="22">
        <v>0</v>
      </c>
      <c r="BH301" s="22">
        <v>113146</v>
      </c>
      <c r="BI301" s="22">
        <v>60151</v>
      </c>
      <c r="BJ301" s="22">
        <v>0</v>
      </c>
      <c r="BK301" s="22">
        <v>10110</v>
      </c>
      <c r="BL301" s="22">
        <v>0</v>
      </c>
      <c r="BM301" s="22">
        <v>0</v>
      </c>
      <c r="BN301" s="22">
        <v>0</v>
      </c>
      <c r="BO301" s="22">
        <v>14772</v>
      </c>
      <c r="BP301" s="22">
        <v>0</v>
      </c>
      <c r="BQ301" s="22">
        <v>0</v>
      </c>
      <c r="BR301" s="22">
        <v>0</v>
      </c>
      <c r="BS301" s="22">
        <v>0</v>
      </c>
      <c r="BT301" s="22">
        <v>0</v>
      </c>
      <c r="BU301" s="22">
        <v>0</v>
      </c>
      <c r="BV301" s="22">
        <v>102305</v>
      </c>
      <c r="BW301" s="22">
        <v>23894</v>
      </c>
      <c r="BX301" s="22">
        <v>0</v>
      </c>
      <c r="BY301" s="22">
        <v>0</v>
      </c>
      <c r="BZ301" s="22">
        <v>0</v>
      </c>
      <c r="CA301" s="22">
        <v>0</v>
      </c>
      <c r="CB301" s="22">
        <v>0</v>
      </c>
      <c r="CC301" s="22">
        <v>716988</v>
      </c>
      <c r="CD301" s="22">
        <v>-41990</v>
      </c>
    </row>
    <row r="302" spans="1:82" x14ac:dyDescent="0.35">
      <c r="A302" s="22" t="s">
        <v>114</v>
      </c>
      <c r="B302" s="22" t="s">
        <v>670</v>
      </c>
      <c r="C302" s="22" t="s">
        <v>717</v>
      </c>
      <c r="D302" s="22" t="s">
        <v>718</v>
      </c>
      <c r="E302" s="22">
        <v>165995</v>
      </c>
      <c r="F302" s="22">
        <v>0</v>
      </c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2">
        <v>28500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v>0</v>
      </c>
      <c r="AI302" s="22">
        <v>0</v>
      </c>
      <c r="AJ302" s="22">
        <v>25833</v>
      </c>
      <c r="AK302" s="22">
        <v>0</v>
      </c>
      <c r="AL302" s="22">
        <v>0</v>
      </c>
      <c r="AM302" s="22">
        <v>0</v>
      </c>
      <c r="AN302" s="22">
        <v>0</v>
      </c>
      <c r="AO302" s="22">
        <v>0</v>
      </c>
      <c r="AP302" s="22">
        <v>0</v>
      </c>
      <c r="AQ302" s="22">
        <v>220328</v>
      </c>
      <c r="AR302" s="22">
        <v>4334</v>
      </c>
      <c r="AS302" s="22">
        <v>49135</v>
      </c>
      <c r="AT302" s="22">
        <v>0</v>
      </c>
      <c r="AU302" s="22">
        <v>0</v>
      </c>
      <c r="AV302" s="22">
        <v>10781</v>
      </c>
      <c r="AW302" s="22">
        <v>0</v>
      </c>
      <c r="AX302" s="22">
        <v>0</v>
      </c>
      <c r="AY302" s="22">
        <v>0</v>
      </c>
      <c r="AZ302" s="22">
        <v>0</v>
      </c>
      <c r="BA302" s="22">
        <v>0</v>
      </c>
      <c r="BB302" s="22">
        <v>56041</v>
      </c>
      <c r="BC302" s="22">
        <v>0</v>
      </c>
      <c r="BD302" s="22">
        <v>0</v>
      </c>
      <c r="BE302" s="22">
        <v>0</v>
      </c>
      <c r="BF302" s="22">
        <v>0</v>
      </c>
      <c r="BG302" s="22">
        <v>0</v>
      </c>
      <c r="BH302" s="22">
        <v>0</v>
      </c>
      <c r="BI302" s="22">
        <v>24215</v>
      </c>
      <c r="BJ302" s="22">
        <v>0</v>
      </c>
      <c r="BK302" s="22">
        <v>0</v>
      </c>
      <c r="BL302" s="22">
        <v>0</v>
      </c>
      <c r="BM302" s="22">
        <v>0</v>
      </c>
      <c r="BN302" s="22">
        <v>0</v>
      </c>
      <c r="BO302" s="22">
        <v>3020</v>
      </c>
      <c r="BP302" s="22">
        <v>0</v>
      </c>
      <c r="BQ302" s="22">
        <v>0</v>
      </c>
      <c r="BR302" s="22">
        <v>0</v>
      </c>
      <c r="BS302" s="22">
        <v>0</v>
      </c>
      <c r="BT302" s="22">
        <v>0</v>
      </c>
      <c r="BU302" s="22">
        <v>0</v>
      </c>
      <c r="BV302" s="22">
        <v>28927</v>
      </c>
      <c r="BW302" s="22">
        <v>942</v>
      </c>
      <c r="BX302" s="22">
        <v>0</v>
      </c>
      <c r="BY302" s="22">
        <v>0</v>
      </c>
      <c r="BZ302" s="22">
        <v>0</v>
      </c>
      <c r="CA302" s="22">
        <v>0</v>
      </c>
      <c r="CB302" s="22">
        <v>0</v>
      </c>
      <c r="CC302" s="22">
        <v>177395</v>
      </c>
      <c r="CD302" s="22">
        <v>42933</v>
      </c>
    </row>
    <row r="303" spans="1:82" x14ac:dyDescent="0.35">
      <c r="A303" s="22" t="s">
        <v>114</v>
      </c>
      <c r="B303" s="22" t="s">
        <v>670</v>
      </c>
      <c r="C303" s="22" t="s">
        <v>719</v>
      </c>
      <c r="D303" s="22" t="s">
        <v>720</v>
      </c>
      <c r="E303" s="22">
        <v>196823</v>
      </c>
      <c r="F303" s="22">
        <v>0</v>
      </c>
      <c r="G303" s="22">
        <v>87346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22">
        <v>2250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v>201</v>
      </c>
      <c r="X303" s="22">
        <v>0</v>
      </c>
      <c r="Y303" s="22">
        <v>2450</v>
      </c>
      <c r="Z303" s="22">
        <v>0</v>
      </c>
      <c r="AA303" s="22">
        <v>0</v>
      </c>
      <c r="AB303" s="22">
        <v>0</v>
      </c>
      <c r="AC303" s="22">
        <v>818</v>
      </c>
      <c r="AD303" s="22">
        <v>0</v>
      </c>
      <c r="AE303" s="22">
        <v>0</v>
      </c>
      <c r="AF303" s="22">
        <v>0</v>
      </c>
      <c r="AG303" s="22">
        <v>0</v>
      </c>
      <c r="AH303" s="22">
        <v>0</v>
      </c>
      <c r="AI303" s="22">
        <v>0</v>
      </c>
      <c r="AJ303" s="22">
        <v>0</v>
      </c>
      <c r="AK303" s="22">
        <v>0</v>
      </c>
      <c r="AL303" s="22">
        <v>0</v>
      </c>
      <c r="AM303" s="22">
        <v>0</v>
      </c>
      <c r="AN303" s="22">
        <v>0</v>
      </c>
      <c r="AO303" s="22">
        <v>0</v>
      </c>
      <c r="AP303" s="22">
        <v>0</v>
      </c>
      <c r="AQ303" s="22">
        <v>289888</v>
      </c>
      <c r="AR303" s="22">
        <v>8806</v>
      </c>
      <c r="AS303" s="22">
        <v>67251</v>
      </c>
      <c r="AT303" s="22">
        <v>0</v>
      </c>
      <c r="AU303" s="22">
        <v>0</v>
      </c>
      <c r="AV303" s="22">
        <v>18250</v>
      </c>
      <c r="AW303" s="22">
        <v>5800</v>
      </c>
      <c r="AX303" s="22">
        <v>0</v>
      </c>
      <c r="AY303" s="22">
        <v>8004</v>
      </c>
      <c r="AZ303" s="22">
        <v>0</v>
      </c>
      <c r="BA303" s="22">
        <v>0</v>
      </c>
      <c r="BB303" s="22">
        <v>69202</v>
      </c>
      <c r="BC303" s="22">
        <v>0</v>
      </c>
      <c r="BD303" s="22">
        <v>0</v>
      </c>
      <c r="BE303" s="22">
        <v>0</v>
      </c>
      <c r="BF303" s="22">
        <v>0</v>
      </c>
      <c r="BG303" s="22">
        <v>2352</v>
      </c>
      <c r="BH303" s="22">
        <v>0</v>
      </c>
      <c r="BI303" s="22">
        <v>305</v>
      </c>
      <c r="BJ303" s="22">
        <v>0</v>
      </c>
      <c r="BK303" s="22">
        <v>3063</v>
      </c>
      <c r="BL303" s="22">
        <v>0</v>
      </c>
      <c r="BM303" s="22">
        <v>0</v>
      </c>
      <c r="BN303" s="22">
        <v>0</v>
      </c>
      <c r="BO303" s="22">
        <v>7368</v>
      </c>
      <c r="BP303" s="22">
        <v>0</v>
      </c>
      <c r="BQ303" s="22">
        <v>0</v>
      </c>
      <c r="BR303" s="22">
        <v>0</v>
      </c>
      <c r="BS303" s="22">
        <v>0</v>
      </c>
      <c r="BT303" s="22">
        <v>0</v>
      </c>
      <c r="BU303" s="22">
        <v>0</v>
      </c>
      <c r="BV303" s="22">
        <v>16293</v>
      </c>
      <c r="BW303" s="22">
        <v>422</v>
      </c>
      <c r="BX303" s="22">
        <v>0</v>
      </c>
      <c r="BY303" s="22">
        <v>0</v>
      </c>
      <c r="BZ303" s="22">
        <v>0</v>
      </c>
      <c r="CA303" s="22">
        <v>0</v>
      </c>
      <c r="CB303" s="22">
        <v>0</v>
      </c>
      <c r="CC303" s="22">
        <v>207116</v>
      </c>
      <c r="CD303" s="22">
        <v>82772</v>
      </c>
    </row>
    <row r="304" spans="1:82" x14ac:dyDescent="0.35">
      <c r="A304" s="22" t="s">
        <v>114</v>
      </c>
      <c r="B304" s="22" t="s">
        <v>670</v>
      </c>
      <c r="C304" s="22" t="s">
        <v>721</v>
      </c>
      <c r="D304" s="22" t="s">
        <v>722</v>
      </c>
      <c r="E304" s="22">
        <v>517521</v>
      </c>
      <c r="F304" s="22">
        <v>0</v>
      </c>
      <c r="G304" s="22">
        <v>20207</v>
      </c>
      <c r="H304" s="22"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2">
        <v>32588</v>
      </c>
      <c r="Q304" s="22">
        <v>0</v>
      </c>
      <c r="R304" s="22">
        <v>0</v>
      </c>
      <c r="S304" s="22">
        <v>0</v>
      </c>
      <c r="T304" s="22">
        <v>0</v>
      </c>
      <c r="U304" s="22">
        <v>0</v>
      </c>
      <c r="V304" s="22">
        <v>91800</v>
      </c>
      <c r="W304" s="22"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5360</v>
      </c>
      <c r="AD304" s="22">
        <v>0</v>
      </c>
      <c r="AE304" s="22">
        <v>0</v>
      </c>
      <c r="AF304" s="22">
        <v>0</v>
      </c>
      <c r="AG304" s="22">
        <v>0</v>
      </c>
      <c r="AH304" s="22">
        <v>0</v>
      </c>
      <c r="AI304" s="22">
        <v>0</v>
      </c>
      <c r="AJ304" s="22">
        <v>8080</v>
      </c>
      <c r="AK304" s="22">
        <v>0</v>
      </c>
      <c r="AL304" s="22">
        <v>0</v>
      </c>
      <c r="AM304" s="22">
        <v>0</v>
      </c>
      <c r="AN304" s="22">
        <v>0</v>
      </c>
      <c r="AO304" s="22">
        <v>0</v>
      </c>
      <c r="AP304" s="22">
        <v>0</v>
      </c>
      <c r="AQ304" s="22">
        <v>675556</v>
      </c>
      <c r="AR304" s="22">
        <v>17026</v>
      </c>
      <c r="AS304" s="22">
        <v>218220</v>
      </c>
      <c r="AT304" s="22">
        <v>0</v>
      </c>
      <c r="AU304" s="22">
        <v>11469</v>
      </c>
      <c r="AV304" s="22">
        <v>18913</v>
      </c>
      <c r="AW304" s="22">
        <v>180</v>
      </c>
      <c r="AX304" s="22">
        <v>0</v>
      </c>
      <c r="AY304" s="22">
        <v>20006</v>
      </c>
      <c r="AZ304" s="22">
        <v>0</v>
      </c>
      <c r="BA304" s="22">
        <v>0</v>
      </c>
      <c r="BB304" s="22">
        <v>154311</v>
      </c>
      <c r="BC304" s="22">
        <v>0</v>
      </c>
      <c r="BD304" s="22">
        <v>0</v>
      </c>
      <c r="BE304" s="22">
        <v>0</v>
      </c>
      <c r="BF304" s="22">
        <v>0</v>
      </c>
      <c r="BG304" s="22">
        <v>0</v>
      </c>
      <c r="BH304" s="22">
        <v>143925</v>
      </c>
      <c r="BI304" s="22">
        <v>55823</v>
      </c>
      <c r="BJ304" s="22">
        <v>0</v>
      </c>
      <c r="BK304" s="22">
        <v>1530</v>
      </c>
      <c r="BL304" s="22">
        <v>0</v>
      </c>
      <c r="BM304" s="22">
        <v>0</v>
      </c>
      <c r="BN304" s="22">
        <v>0</v>
      </c>
      <c r="BO304" s="22">
        <v>12820</v>
      </c>
      <c r="BP304" s="22">
        <v>0</v>
      </c>
      <c r="BQ304" s="22">
        <v>0</v>
      </c>
      <c r="BR304" s="22">
        <v>0</v>
      </c>
      <c r="BS304" s="22">
        <v>0</v>
      </c>
      <c r="BT304" s="22">
        <v>0</v>
      </c>
      <c r="BU304" s="22">
        <v>0</v>
      </c>
      <c r="BV304" s="22">
        <v>40230</v>
      </c>
      <c r="BW304" s="22">
        <v>2334</v>
      </c>
      <c r="BX304" s="22">
        <v>0</v>
      </c>
      <c r="BY304" s="22">
        <v>0</v>
      </c>
      <c r="BZ304" s="22">
        <v>0</v>
      </c>
      <c r="CA304" s="22">
        <v>0</v>
      </c>
      <c r="CB304" s="22">
        <v>0</v>
      </c>
      <c r="CC304" s="22">
        <v>696787</v>
      </c>
      <c r="CD304" s="22">
        <v>-21231</v>
      </c>
    </row>
    <row r="305" spans="1:82" x14ac:dyDescent="0.35">
      <c r="A305" s="22" t="s">
        <v>114</v>
      </c>
      <c r="B305" s="22" t="s">
        <v>670</v>
      </c>
      <c r="C305" s="22" t="s">
        <v>723</v>
      </c>
      <c r="D305" s="22" t="s">
        <v>724</v>
      </c>
      <c r="E305" s="22">
        <v>190265</v>
      </c>
      <c r="F305" s="22">
        <v>0</v>
      </c>
      <c r="G305" s="22">
        <v>30009</v>
      </c>
      <c r="H305" s="22"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v>0</v>
      </c>
      <c r="U305" s="22">
        <v>0</v>
      </c>
      <c r="V305" s="22">
        <v>67878</v>
      </c>
      <c r="W305" s="22">
        <v>0</v>
      </c>
      <c r="X305" s="22"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963</v>
      </c>
      <c r="AD305" s="22">
        <v>64680</v>
      </c>
      <c r="AE305" s="22">
        <v>0</v>
      </c>
      <c r="AF305" s="22">
        <v>0</v>
      </c>
      <c r="AG305" s="22">
        <v>0</v>
      </c>
      <c r="AH305" s="22">
        <v>0</v>
      </c>
      <c r="AI305" s="22">
        <v>0</v>
      </c>
      <c r="AJ305" s="22">
        <v>0</v>
      </c>
      <c r="AK305" s="22">
        <v>0</v>
      </c>
      <c r="AL305" s="22">
        <v>0</v>
      </c>
      <c r="AM305" s="22">
        <v>0</v>
      </c>
      <c r="AN305" s="22">
        <v>0</v>
      </c>
      <c r="AO305" s="22">
        <v>0</v>
      </c>
      <c r="AP305" s="22">
        <v>0</v>
      </c>
      <c r="AQ305" s="22">
        <v>353795</v>
      </c>
      <c r="AR305" s="22">
        <v>11763</v>
      </c>
      <c r="AS305" s="22">
        <v>131113</v>
      </c>
      <c r="AT305" s="22">
        <v>0</v>
      </c>
      <c r="AU305" s="22">
        <v>0</v>
      </c>
      <c r="AV305" s="22">
        <v>8179</v>
      </c>
      <c r="AW305" s="22">
        <v>2922</v>
      </c>
      <c r="AX305" s="22">
        <v>0</v>
      </c>
      <c r="AY305" s="22">
        <v>5657</v>
      </c>
      <c r="AZ305" s="22">
        <v>0</v>
      </c>
      <c r="BA305" s="22">
        <v>0</v>
      </c>
      <c r="BB305" s="22">
        <v>0</v>
      </c>
      <c r="BC305" s="22">
        <v>0</v>
      </c>
      <c r="BD305" s="22">
        <v>55844</v>
      </c>
      <c r="BE305" s="22">
        <v>0</v>
      </c>
      <c r="BF305" s="22">
        <v>0</v>
      </c>
      <c r="BG305" s="22">
        <v>0</v>
      </c>
      <c r="BH305" s="22">
        <v>78478</v>
      </c>
      <c r="BI305" s="22">
        <v>19111</v>
      </c>
      <c r="BJ305" s="22">
        <v>0</v>
      </c>
      <c r="BK305" s="22">
        <v>240</v>
      </c>
      <c r="BL305" s="22">
        <v>0</v>
      </c>
      <c r="BM305" s="22">
        <v>0</v>
      </c>
      <c r="BN305" s="22">
        <v>0</v>
      </c>
      <c r="BO305" s="22">
        <v>1772</v>
      </c>
      <c r="BP305" s="22">
        <v>0</v>
      </c>
      <c r="BQ305" s="22">
        <v>0</v>
      </c>
      <c r="BR305" s="22">
        <v>0</v>
      </c>
      <c r="BS305" s="22">
        <v>0</v>
      </c>
      <c r="BT305" s="22">
        <v>0</v>
      </c>
      <c r="BU305" s="22">
        <v>0</v>
      </c>
      <c r="BV305" s="22">
        <v>5247</v>
      </c>
      <c r="BW305" s="22">
        <v>0</v>
      </c>
      <c r="BX305" s="22">
        <v>0</v>
      </c>
      <c r="BY305" s="22">
        <v>0</v>
      </c>
      <c r="BZ305" s="22">
        <v>0</v>
      </c>
      <c r="CA305" s="22">
        <v>0</v>
      </c>
      <c r="CB305" s="22">
        <v>0</v>
      </c>
      <c r="CC305" s="22">
        <v>320326</v>
      </c>
      <c r="CD305" s="22">
        <v>33469</v>
      </c>
    </row>
    <row r="306" spans="1:82" x14ac:dyDescent="0.35">
      <c r="A306" s="22" t="s">
        <v>114</v>
      </c>
      <c r="B306" s="22" t="s">
        <v>670</v>
      </c>
      <c r="C306" s="22" t="s">
        <v>725</v>
      </c>
      <c r="D306" s="22" t="s">
        <v>726</v>
      </c>
      <c r="E306" s="22">
        <v>0</v>
      </c>
      <c r="F306" s="22">
        <v>0</v>
      </c>
      <c r="G306" s="22">
        <v>333423</v>
      </c>
      <c r="H306" s="22"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v>1070</v>
      </c>
      <c r="N306" s="22">
        <v>0</v>
      </c>
      <c r="O306" s="22">
        <v>0</v>
      </c>
      <c r="P306" s="22">
        <v>200520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0</v>
      </c>
      <c r="AC306" s="22">
        <v>8550</v>
      </c>
      <c r="AD306" s="22">
        <v>0</v>
      </c>
      <c r="AE306" s="22">
        <v>0</v>
      </c>
      <c r="AF306" s="22">
        <v>0</v>
      </c>
      <c r="AG306" s="22">
        <v>0</v>
      </c>
      <c r="AH306" s="22">
        <v>0</v>
      </c>
      <c r="AI306" s="22">
        <v>0</v>
      </c>
      <c r="AJ306" s="22">
        <v>0</v>
      </c>
      <c r="AK306" s="22">
        <v>180</v>
      </c>
      <c r="AL306" s="22">
        <v>0</v>
      </c>
      <c r="AM306" s="22">
        <v>0</v>
      </c>
      <c r="AN306" s="22">
        <v>0</v>
      </c>
      <c r="AO306" s="22">
        <v>0</v>
      </c>
      <c r="AP306" s="22">
        <v>0</v>
      </c>
      <c r="AQ306" s="22">
        <v>543743</v>
      </c>
      <c r="AR306" s="22">
        <v>21219</v>
      </c>
      <c r="AS306" s="22">
        <v>157301</v>
      </c>
      <c r="AT306" s="22">
        <v>0</v>
      </c>
      <c r="AU306" s="22">
        <v>0</v>
      </c>
      <c r="AV306" s="22">
        <v>500</v>
      </c>
      <c r="AW306" s="22">
        <v>0</v>
      </c>
      <c r="AX306" s="22">
        <v>0</v>
      </c>
      <c r="AY306" s="22">
        <v>5890</v>
      </c>
      <c r="AZ306" s="22">
        <v>0</v>
      </c>
      <c r="BA306" s="22">
        <v>0</v>
      </c>
      <c r="BB306" s="22">
        <v>130052</v>
      </c>
      <c r="BC306" s="22">
        <v>0</v>
      </c>
      <c r="BD306" s="22">
        <v>0</v>
      </c>
      <c r="BE306" s="22">
        <v>0</v>
      </c>
      <c r="BF306" s="22">
        <v>0</v>
      </c>
      <c r="BG306" s="22">
        <v>0</v>
      </c>
      <c r="BH306" s="22">
        <v>0</v>
      </c>
      <c r="BI306" s="22">
        <v>18835</v>
      </c>
      <c r="BJ306" s="22">
        <v>0</v>
      </c>
      <c r="BK306" s="22">
        <v>0</v>
      </c>
      <c r="BL306" s="22">
        <v>0</v>
      </c>
      <c r="BM306" s="22">
        <v>0</v>
      </c>
      <c r="BN306" s="22">
        <v>0</v>
      </c>
      <c r="BO306" s="22">
        <v>6704</v>
      </c>
      <c r="BP306" s="22">
        <v>0</v>
      </c>
      <c r="BQ306" s="22">
        <v>0</v>
      </c>
      <c r="BR306" s="22">
        <v>0</v>
      </c>
      <c r="BS306" s="22">
        <v>0</v>
      </c>
      <c r="BT306" s="22">
        <v>0</v>
      </c>
      <c r="BU306" s="22">
        <v>0</v>
      </c>
      <c r="BV306" s="22">
        <v>47489</v>
      </c>
      <c r="BW306" s="22">
        <v>1308</v>
      </c>
      <c r="BX306" s="22">
        <v>0</v>
      </c>
      <c r="BY306" s="22">
        <v>0</v>
      </c>
      <c r="BZ306" s="22">
        <v>0</v>
      </c>
      <c r="CA306" s="22">
        <v>0</v>
      </c>
      <c r="CB306" s="22">
        <v>0</v>
      </c>
      <c r="CC306" s="22">
        <v>389298</v>
      </c>
      <c r="CD306" s="22">
        <v>154445</v>
      </c>
    </row>
    <row r="307" spans="1:82" x14ac:dyDescent="0.35">
      <c r="A307" s="22" t="s">
        <v>114</v>
      </c>
      <c r="B307" s="22" t="s">
        <v>670</v>
      </c>
      <c r="C307" s="22" t="s">
        <v>727</v>
      </c>
      <c r="D307" s="22" t="s">
        <v>728</v>
      </c>
      <c r="E307" s="22">
        <v>209839</v>
      </c>
      <c r="F307" s="22">
        <v>0</v>
      </c>
      <c r="G307" s="22">
        <v>339500</v>
      </c>
      <c r="H307" s="22"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  <c r="AH307" s="22">
        <v>0</v>
      </c>
      <c r="AI307" s="22">
        <v>0</v>
      </c>
      <c r="AJ307" s="22">
        <v>0</v>
      </c>
      <c r="AK307" s="22">
        <v>0</v>
      </c>
      <c r="AL307" s="22">
        <v>0</v>
      </c>
      <c r="AM307" s="22">
        <v>0</v>
      </c>
      <c r="AN307" s="22">
        <v>0</v>
      </c>
      <c r="AO307" s="22">
        <v>0</v>
      </c>
      <c r="AP307" s="22">
        <v>0</v>
      </c>
      <c r="AQ307" s="22">
        <v>549339</v>
      </c>
      <c r="AR307" s="22">
        <v>7650</v>
      </c>
      <c r="AS307" s="22">
        <v>54251</v>
      </c>
      <c r="AT307" s="22">
        <v>0</v>
      </c>
      <c r="AU307" s="22">
        <v>0</v>
      </c>
      <c r="AV307" s="22">
        <v>8980</v>
      </c>
      <c r="AW307" s="22">
        <v>0</v>
      </c>
      <c r="AX307" s="22">
        <v>0</v>
      </c>
      <c r="AY307" s="22">
        <v>0</v>
      </c>
      <c r="AZ307" s="22">
        <v>0</v>
      </c>
      <c r="BA307" s="22">
        <v>0</v>
      </c>
      <c r="BB307" s="22">
        <v>135498</v>
      </c>
      <c r="BC307" s="22">
        <v>0</v>
      </c>
      <c r="BD307" s="22">
        <v>0</v>
      </c>
      <c r="BE307" s="22">
        <v>0</v>
      </c>
      <c r="BF307" s="22">
        <v>0</v>
      </c>
      <c r="BG307" s="22">
        <v>0</v>
      </c>
      <c r="BH307" s="22">
        <v>0</v>
      </c>
      <c r="BI307" s="22">
        <v>32146</v>
      </c>
      <c r="BJ307" s="22">
        <v>0</v>
      </c>
      <c r="BK307" s="22">
        <v>0</v>
      </c>
      <c r="BL307" s="22">
        <v>0</v>
      </c>
      <c r="BM307" s="22">
        <v>0</v>
      </c>
      <c r="BN307" s="22">
        <v>0</v>
      </c>
      <c r="BO307" s="22">
        <v>0</v>
      </c>
      <c r="BP307" s="22">
        <v>0</v>
      </c>
      <c r="BQ307" s="22">
        <v>0</v>
      </c>
      <c r="BR307" s="22">
        <v>0</v>
      </c>
      <c r="BS307" s="22">
        <v>0</v>
      </c>
      <c r="BT307" s="22">
        <v>0</v>
      </c>
      <c r="BU307" s="22">
        <v>0</v>
      </c>
      <c r="BV307" s="22">
        <v>4535</v>
      </c>
      <c r="BW307" s="22">
        <v>0</v>
      </c>
      <c r="BX307" s="22">
        <v>0</v>
      </c>
      <c r="BY307" s="22">
        <v>0</v>
      </c>
      <c r="BZ307" s="22">
        <v>0</v>
      </c>
      <c r="CA307" s="22">
        <v>0</v>
      </c>
      <c r="CB307" s="22">
        <v>0</v>
      </c>
      <c r="CC307" s="22">
        <v>243060</v>
      </c>
      <c r="CD307" s="22">
        <v>306279</v>
      </c>
    </row>
    <row r="308" spans="1:82" x14ac:dyDescent="0.35">
      <c r="A308" s="22" t="s">
        <v>114</v>
      </c>
      <c r="B308" s="22" t="s">
        <v>670</v>
      </c>
      <c r="C308" s="22" t="s">
        <v>729</v>
      </c>
      <c r="D308" s="22" t="s">
        <v>730</v>
      </c>
      <c r="E308" s="22">
        <v>44838</v>
      </c>
      <c r="F308" s="22">
        <v>0</v>
      </c>
      <c r="G308" s="22">
        <v>0</v>
      </c>
      <c r="H308" s="22">
        <v>0</v>
      </c>
      <c r="I308" s="22">
        <v>0</v>
      </c>
      <c r="J308" s="22">
        <v>1287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v>0</v>
      </c>
      <c r="AI308" s="22">
        <v>0</v>
      </c>
      <c r="AJ308" s="22">
        <v>0</v>
      </c>
      <c r="AK308" s="22">
        <v>0</v>
      </c>
      <c r="AL308" s="22">
        <v>0</v>
      </c>
      <c r="AM308" s="22">
        <v>0</v>
      </c>
      <c r="AN308" s="22">
        <v>0</v>
      </c>
      <c r="AO308" s="22">
        <v>0</v>
      </c>
      <c r="AP308" s="22">
        <v>0</v>
      </c>
      <c r="AQ308" s="22">
        <v>46125</v>
      </c>
      <c r="AR308" s="22">
        <v>0</v>
      </c>
      <c r="AS308" s="22">
        <v>28203</v>
      </c>
      <c r="AT308" s="22">
        <v>0</v>
      </c>
      <c r="AU308" s="22">
        <v>0</v>
      </c>
      <c r="AV308" s="22">
        <v>1287</v>
      </c>
      <c r="AW308" s="22">
        <v>0</v>
      </c>
      <c r="AX308" s="22">
        <v>0</v>
      </c>
      <c r="AY308" s="22">
        <v>0</v>
      </c>
      <c r="AZ308" s="22">
        <v>0</v>
      </c>
      <c r="BA308" s="22">
        <v>0</v>
      </c>
      <c r="BB308" s="22">
        <v>11664</v>
      </c>
      <c r="BC308" s="22">
        <v>0</v>
      </c>
      <c r="BD308" s="22">
        <v>0</v>
      </c>
      <c r="BE308" s="22">
        <v>0</v>
      </c>
      <c r="BF308" s="22">
        <v>0</v>
      </c>
      <c r="BG308" s="22">
        <v>0</v>
      </c>
      <c r="BH308" s="22">
        <v>0</v>
      </c>
      <c r="BI308" s="22">
        <v>3274</v>
      </c>
      <c r="BJ308" s="22">
        <v>0</v>
      </c>
      <c r="BK308" s="22">
        <v>0</v>
      </c>
      <c r="BL308" s="22">
        <v>0</v>
      </c>
      <c r="BM308" s="22">
        <v>0</v>
      </c>
      <c r="BN308" s="22">
        <v>0</v>
      </c>
      <c r="BO308" s="22">
        <v>0</v>
      </c>
      <c r="BP308" s="22">
        <v>0</v>
      </c>
      <c r="BQ308" s="22">
        <v>0</v>
      </c>
      <c r="BR308" s="22">
        <v>0</v>
      </c>
      <c r="BS308" s="22">
        <v>0</v>
      </c>
      <c r="BT308" s="22">
        <v>0</v>
      </c>
      <c r="BU308" s="22">
        <v>0</v>
      </c>
      <c r="BV308" s="22">
        <v>0</v>
      </c>
      <c r="BW308" s="22">
        <v>0</v>
      </c>
      <c r="BX308" s="22">
        <v>0</v>
      </c>
      <c r="BY308" s="22">
        <v>0</v>
      </c>
      <c r="BZ308" s="22">
        <v>0</v>
      </c>
      <c r="CA308" s="22">
        <v>0</v>
      </c>
      <c r="CB308" s="22">
        <v>0</v>
      </c>
      <c r="CC308" s="22">
        <v>44428</v>
      </c>
      <c r="CD308" s="22">
        <v>1697</v>
      </c>
    </row>
    <row r="309" spans="1:82" x14ac:dyDescent="0.35">
      <c r="A309" s="22" t="s">
        <v>114</v>
      </c>
      <c r="B309" s="22" t="s">
        <v>670</v>
      </c>
      <c r="C309" s="22" t="s">
        <v>731</v>
      </c>
      <c r="D309" s="22" t="s">
        <v>732</v>
      </c>
      <c r="E309" s="22">
        <v>286903</v>
      </c>
      <c r="F309" s="22">
        <v>0</v>
      </c>
      <c r="G309" s="22">
        <v>64489</v>
      </c>
      <c r="H309" s="22"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0</v>
      </c>
      <c r="V309" s="22">
        <v>923340</v>
      </c>
      <c r="W309" s="22">
        <v>0</v>
      </c>
      <c r="X309" s="22">
        <v>0</v>
      </c>
      <c r="Y309" s="22">
        <v>0</v>
      </c>
      <c r="Z309" s="22">
        <v>0</v>
      </c>
      <c r="AA309" s="22">
        <v>0</v>
      </c>
      <c r="AB309" s="22">
        <v>0</v>
      </c>
      <c r="AC309" s="22">
        <v>22008</v>
      </c>
      <c r="AD309" s="22">
        <v>0</v>
      </c>
      <c r="AE309" s="22">
        <v>0</v>
      </c>
      <c r="AF309" s="22">
        <v>0</v>
      </c>
      <c r="AG309" s="22">
        <v>0</v>
      </c>
      <c r="AH309" s="22">
        <v>0</v>
      </c>
      <c r="AI309" s="22">
        <v>0</v>
      </c>
      <c r="AJ309" s="22">
        <v>0</v>
      </c>
      <c r="AK309" s="22">
        <v>0</v>
      </c>
      <c r="AL309" s="22">
        <v>0</v>
      </c>
      <c r="AM309" s="22">
        <v>0</v>
      </c>
      <c r="AN309" s="22">
        <v>0</v>
      </c>
      <c r="AO309" s="22">
        <v>0</v>
      </c>
      <c r="AP309" s="22">
        <v>0</v>
      </c>
      <c r="AQ309" s="22">
        <v>1296740</v>
      </c>
      <c r="AR309" s="22">
        <v>9971</v>
      </c>
      <c r="AS309" s="22">
        <v>105681</v>
      </c>
      <c r="AT309" s="22">
        <v>0</v>
      </c>
      <c r="AU309" s="22">
        <v>0</v>
      </c>
      <c r="AV309" s="22">
        <v>14596</v>
      </c>
      <c r="AW309" s="22">
        <v>6329</v>
      </c>
      <c r="AX309" s="22">
        <v>0</v>
      </c>
      <c r="AY309" s="22">
        <v>7697</v>
      </c>
      <c r="AZ309" s="22">
        <v>0</v>
      </c>
      <c r="BA309" s="22">
        <v>0</v>
      </c>
      <c r="BB309" s="22">
        <v>50743</v>
      </c>
      <c r="BC309" s="22">
        <v>0</v>
      </c>
      <c r="BD309" s="22">
        <v>0</v>
      </c>
      <c r="BE309" s="22">
        <v>0</v>
      </c>
      <c r="BF309" s="22">
        <v>0</v>
      </c>
      <c r="BG309" s="22">
        <v>0</v>
      </c>
      <c r="BH309" s="22">
        <v>84565</v>
      </c>
      <c r="BI309" s="22">
        <v>37697</v>
      </c>
      <c r="BJ309" s="22">
        <v>0</v>
      </c>
      <c r="BK309" s="22">
        <v>717</v>
      </c>
      <c r="BL309" s="22">
        <v>0</v>
      </c>
      <c r="BM309" s="22">
        <v>0</v>
      </c>
      <c r="BN309" s="22">
        <v>0</v>
      </c>
      <c r="BO309" s="22">
        <v>18118</v>
      </c>
      <c r="BP309" s="22">
        <v>0</v>
      </c>
      <c r="BQ309" s="22">
        <v>0</v>
      </c>
      <c r="BR309" s="22">
        <v>0</v>
      </c>
      <c r="BS309" s="22">
        <v>0</v>
      </c>
      <c r="BT309" s="22">
        <v>0</v>
      </c>
      <c r="BU309" s="22">
        <v>0</v>
      </c>
      <c r="BV309" s="22">
        <v>31055</v>
      </c>
      <c r="BW309" s="22">
        <v>0</v>
      </c>
      <c r="BX309" s="22">
        <v>0</v>
      </c>
      <c r="BY309" s="22">
        <v>0</v>
      </c>
      <c r="BZ309" s="22">
        <v>0</v>
      </c>
      <c r="CA309" s="22">
        <v>0</v>
      </c>
      <c r="CB309" s="22">
        <v>0</v>
      </c>
      <c r="CC309" s="22">
        <v>367169</v>
      </c>
      <c r="CD309" s="22">
        <v>929571</v>
      </c>
    </row>
    <row r="310" spans="1:82" x14ac:dyDescent="0.35">
      <c r="A310" s="22" t="s">
        <v>114</v>
      </c>
      <c r="B310" s="22" t="s">
        <v>670</v>
      </c>
      <c r="C310" s="22" t="s">
        <v>733</v>
      </c>
      <c r="D310" s="22" t="s">
        <v>734</v>
      </c>
      <c r="E310" s="22">
        <v>216737</v>
      </c>
      <c r="F310" s="22">
        <v>0</v>
      </c>
      <c r="G310" s="22">
        <v>29965</v>
      </c>
      <c r="H310" s="22"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v>0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21707</v>
      </c>
      <c r="AF310" s="22">
        <v>0</v>
      </c>
      <c r="AG310" s="22">
        <v>0</v>
      </c>
      <c r="AH310" s="22">
        <v>0</v>
      </c>
      <c r="AI310" s="22">
        <v>0</v>
      </c>
      <c r="AJ310" s="22">
        <v>295966</v>
      </c>
      <c r="AK310" s="22">
        <v>0</v>
      </c>
      <c r="AL310" s="22">
        <v>0</v>
      </c>
      <c r="AM310" s="22">
        <v>0</v>
      </c>
      <c r="AN310" s="22">
        <v>0</v>
      </c>
      <c r="AO310" s="22">
        <v>0</v>
      </c>
      <c r="AP310" s="22">
        <v>0</v>
      </c>
      <c r="AQ310" s="22">
        <v>564375</v>
      </c>
      <c r="AR310" s="22">
        <v>9000</v>
      </c>
      <c r="AS310" s="22">
        <v>108797</v>
      </c>
      <c r="AT310" s="22">
        <v>0</v>
      </c>
      <c r="AU310" s="22">
        <v>2645</v>
      </c>
      <c r="AV310" s="22">
        <v>16688</v>
      </c>
      <c r="AW310" s="22">
        <v>7944</v>
      </c>
      <c r="AX310" s="22">
        <v>0</v>
      </c>
      <c r="AY310" s="22">
        <v>0</v>
      </c>
      <c r="AZ310" s="22">
        <v>0</v>
      </c>
      <c r="BA310" s="22">
        <v>0</v>
      </c>
      <c r="BB310" s="22">
        <v>86024</v>
      </c>
      <c r="BC310" s="22">
        <v>0</v>
      </c>
      <c r="BD310" s="22">
        <v>0</v>
      </c>
      <c r="BE310" s="22">
        <v>0</v>
      </c>
      <c r="BF310" s="22">
        <v>0</v>
      </c>
      <c r="BG310" s="22">
        <v>2138</v>
      </c>
      <c r="BH310" s="22">
        <v>0</v>
      </c>
      <c r="BI310" s="22">
        <v>10265</v>
      </c>
      <c r="BJ310" s="22">
        <v>0</v>
      </c>
      <c r="BK310" s="22">
        <v>0</v>
      </c>
      <c r="BL310" s="22">
        <v>0</v>
      </c>
      <c r="BM310" s="22">
        <v>0</v>
      </c>
      <c r="BN310" s="22">
        <v>0</v>
      </c>
      <c r="BO310" s="22">
        <v>20362</v>
      </c>
      <c r="BP310" s="22">
        <v>0</v>
      </c>
      <c r="BQ310" s="22">
        <v>0</v>
      </c>
      <c r="BR310" s="22">
        <v>0</v>
      </c>
      <c r="BS310" s="22">
        <v>0</v>
      </c>
      <c r="BT310" s="22">
        <v>0</v>
      </c>
      <c r="BU310" s="22">
        <v>0</v>
      </c>
      <c r="BV310" s="22">
        <v>188771</v>
      </c>
      <c r="BW310" s="22">
        <v>735</v>
      </c>
      <c r="BX310" s="22">
        <v>0</v>
      </c>
      <c r="BY310" s="22">
        <v>0</v>
      </c>
      <c r="BZ310" s="22">
        <v>0</v>
      </c>
      <c r="CA310" s="22">
        <v>0</v>
      </c>
      <c r="CB310" s="22">
        <v>0</v>
      </c>
      <c r="CC310" s="22">
        <v>453369</v>
      </c>
      <c r="CD310" s="22">
        <v>111006</v>
      </c>
    </row>
    <row r="311" spans="1:82" x14ac:dyDescent="0.35">
      <c r="A311" s="22" t="s">
        <v>114</v>
      </c>
      <c r="B311" s="22" t="s">
        <v>670</v>
      </c>
      <c r="C311" s="22" t="s">
        <v>735</v>
      </c>
      <c r="D311" s="22" t="s">
        <v>736</v>
      </c>
      <c r="E311" s="22">
        <v>292609</v>
      </c>
      <c r="F311" s="22">
        <v>0</v>
      </c>
      <c r="G311" s="22">
        <v>37837</v>
      </c>
      <c r="H311" s="22"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22">
        <v>357969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49294</v>
      </c>
      <c r="W311" s="22">
        <v>0</v>
      </c>
      <c r="X311" s="22">
        <v>0</v>
      </c>
      <c r="Y311" s="22">
        <v>6661</v>
      </c>
      <c r="Z311" s="22">
        <v>0</v>
      </c>
      <c r="AA311" s="22">
        <v>0</v>
      </c>
      <c r="AB311" s="22">
        <v>0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v>0</v>
      </c>
      <c r="AI311" s="22">
        <v>0</v>
      </c>
      <c r="AJ311" s="22">
        <v>0</v>
      </c>
      <c r="AK311" s="22">
        <v>0</v>
      </c>
      <c r="AL311" s="22">
        <v>0</v>
      </c>
      <c r="AM311" s="22">
        <v>0</v>
      </c>
      <c r="AN311" s="22">
        <v>0</v>
      </c>
      <c r="AO311" s="22">
        <v>0</v>
      </c>
      <c r="AP311" s="22">
        <v>0</v>
      </c>
      <c r="AQ311" s="22">
        <v>744370</v>
      </c>
      <c r="AR311" s="22">
        <v>0</v>
      </c>
      <c r="AS311" s="22">
        <v>106834</v>
      </c>
      <c r="AT311" s="22">
        <v>0</v>
      </c>
      <c r="AU311" s="22">
        <v>0</v>
      </c>
      <c r="AV311" s="22">
        <v>3500</v>
      </c>
      <c r="AW311" s="22">
        <v>0</v>
      </c>
      <c r="AX311" s="22">
        <v>0</v>
      </c>
      <c r="AY311" s="22">
        <v>0</v>
      </c>
      <c r="AZ311" s="22">
        <v>0</v>
      </c>
      <c r="BA311" s="22">
        <v>0</v>
      </c>
      <c r="BB311" s="22">
        <v>95225</v>
      </c>
      <c r="BC311" s="22">
        <v>0</v>
      </c>
      <c r="BD311" s="22">
        <v>0</v>
      </c>
      <c r="BE311" s="22">
        <v>0</v>
      </c>
      <c r="BF311" s="22">
        <v>0</v>
      </c>
      <c r="BG311" s="22">
        <v>20380</v>
      </c>
      <c r="BH311" s="22">
        <v>5076</v>
      </c>
      <c r="BI311" s="22">
        <v>33349</v>
      </c>
      <c r="BJ311" s="22">
        <v>0</v>
      </c>
      <c r="BK311" s="22">
        <v>1092</v>
      </c>
      <c r="BL311" s="22">
        <v>0</v>
      </c>
      <c r="BM311" s="22">
        <v>0</v>
      </c>
      <c r="BN311" s="22">
        <v>0</v>
      </c>
      <c r="BO311" s="22">
        <v>8688</v>
      </c>
      <c r="BP311" s="22">
        <v>0</v>
      </c>
      <c r="BQ311" s="22">
        <v>0</v>
      </c>
      <c r="BR311" s="22">
        <v>0</v>
      </c>
      <c r="BS311" s="22">
        <v>0</v>
      </c>
      <c r="BT311" s="22">
        <v>0</v>
      </c>
      <c r="BU311" s="22">
        <v>0</v>
      </c>
      <c r="BV311" s="22">
        <v>31935</v>
      </c>
      <c r="BW311" s="22">
        <v>702</v>
      </c>
      <c r="BX311" s="22">
        <v>0</v>
      </c>
      <c r="BY311" s="22">
        <v>0</v>
      </c>
      <c r="BZ311" s="22">
        <v>0</v>
      </c>
      <c r="CA311" s="22">
        <v>0</v>
      </c>
      <c r="CB311" s="22">
        <v>0</v>
      </c>
      <c r="CC311" s="22">
        <v>306781</v>
      </c>
      <c r="CD311" s="22">
        <v>437589</v>
      </c>
    </row>
    <row r="312" spans="1:82" x14ac:dyDescent="0.35">
      <c r="A312" s="22" t="s">
        <v>114</v>
      </c>
      <c r="B312" s="22" t="s">
        <v>670</v>
      </c>
      <c r="C312" s="22" t="s">
        <v>737</v>
      </c>
      <c r="D312" s="22" t="s">
        <v>738</v>
      </c>
      <c r="E312" s="22">
        <v>397033</v>
      </c>
      <c r="F312" s="22">
        <v>0</v>
      </c>
      <c r="G312" s="22">
        <v>7000</v>
      </c>
      <c r="H312" s="22">
        <v>0</v>
      </c>
      <c r="I312" s="22">
        <v>0</v>
      </c>
      <c r="J312" s="22">
        <v>9338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2">
        <v>123812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7093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v>0</v>
      </c>
      <c r="AI312" s="22">
        <v>0</v>
      </c>
      <c r="AJ312" s="22">
        <v>200</v>
      </c>
      <c r="AK312" s="22">
        <v>0</v>
      </c>
      <c r="AL312" s="22">
        <v>0</v>
      </c>
      <c r="AM312" s="22">
        <v>0</v>
      </c>
      <c r="AN312" s="22">
        <v>0</v>
      </c>
      <c r="AO312" s="22">
        <v>0</v>
      </c>
      <c r="AP312" s="22">
        <v>0</v>
      </c>
      <c r="AQ312" s="22">
        <v>544476</v>
      </c>
      <c r="AR312" s="22">
        <v>14396</v>
      </c>
      <c r="AS312" s="22">
        <v>162016</v>
      </c>
      <c r="AT312" s="22">
        <v>0</v>
      </c>
      <c r="AU312" s="22">
        <v>0</v>
      </c>
      <c r="AV312" s="22">
        <v>8220</v>
      </c>
      <c r="AW312" s="22">
        <v>0</v>
      </c>
      <c r="AX312" s="22">
        <v>0</v>
      </c>
      <c r="AY312" s="22">
        <v>16112</v>
      </c>
      <c r="AZ312" s="22">
        <v>0</v>
      </c>
      <c r="BA312" s="22">
        <v>22356</v>
      </c>
      <c r="BB312" s="22">
        <v>289570</v>
      </c>
      <c r="BC312" s="22">
        <v>0</v>
      </c>
      <c r="BD312" s="22">
        <v>0</v>
      </c>
      <c r="BE312" s="22">
        <v>0</v>
      </c>
      <c r="BF312" s="22">
        <v>0</v>
      </c>
      <c r="BG312" s="22">
        <v>8701</v>
      </c>
      <c r="BH312" s="22">
        <v>5343</v>
      </c>
      <c r="BI312" s="22">
        <v>21629</v>
      </c>
      <c r="BJ312" s="22">
        <v>0</v>
      </c>
      <c r="BK312" s="22">
        <v>7083</v>
      </c>
      <c r="BL312" s="22">
        <v>0</v>
      </c>
      <c r="BM312" s="22">
        <v>0</v>
      </c>
      <c r="BN312" s="22">
        <v>0</v>
      </c>
      <c r="BO312" s="22">
        <v>6911</v>
      </c>
      <c r="BP312" s="22">
        <v>0</v>
      </c>
      <c r="BQ312" s="22">
        <v>0</v>
      </c>
      <c r="BR312" s="22">
        <v>0</v>
      </c>
      <c r="BS312" s="22">
        <v>0</v>
      </c>
      <c r="BT312" s="22">
        <v>0</v>
      </c>
      <c r="BU312" s="22">
        <v>0</v>
      </c>
      <c r="BV312" s="22">
        <v>10019</v>
      </c>
      <c r="BW312" s="22">
        <v>13297</v>
      </c>
      <c r="BX312" s="22">
        <v>0</v>
      </c>
      <c r="BY312" s="22">
        <v>0</v>
      </c>
      <c r="BZ312" s="22">
        <v>0</v>
      </c>
      <c r="CA312" s="22">
        <v>0</v>
      </c>
      <c r="CB312" s="22">
        <v>0</v>
      </c>
      <c r="CC312" s="22">
        <v>585653</v>
      </c>
      <c r="CD312" s="22">
        <v>-41177</v>
      </c>
    </row>
    <row r="313" spans="1:82" x14ac:dyDescent="0.35">
      <c r="A313" s="22" t="s">
        <v>114</v>
      </c>
      <c r="B313" s="22" t="s">
        <v>670</v>
      </c>
      <c r="C313" s="22" t="s">
        <v>739</v>
      </c>
      <c r="D313" s="22" t="s">
        <v>740</v>
      </c>
      <c r="E313" s="22">
        <v>571540</v>
      </c>
      <c r="F313" s="22">
        <v>0</v>
      </c>
      <c r="G313" s="22">
        <v>49905</v>
      </c>
      <c r="H313" s="22">
        <v>0</v>
      </c>
      <c r="I313" s="22">
        <v>357</v>
      </c>
      <c r="J313" s="22">
        <v>3541</v>
      </c>
      <c r="K313" s="22">
        <v>0</v>
      </c>
      <c r="L313" s="22">
        <v>0</v>
      </c>
      <c r="M313" s="22">
        <v>57</v>
      </c>
      <c r="N313" s="22">
        <v>0</v>
      </c>
      <c r="O313" s="22">
        <v>0</v>
      </c>
      <c r="P313" s="22">
        <v>82727</v>
      </c>
      <c r="Q313" s="22">
        <v>0</v>
      </c>
      <c r="R313" s="22">
        <v>0</v>
      </c>
      <c r="S313" s="22">
        <v>0</v>
      </c>
      <c r="T313" s="22">
        <v>0</v>
      </c>
      <c r="U313" s="22">
        <v>10867</v>
      </c>
      <c r="V313" s="22">
        <v>0</v>
      </c>
      <c r="W313" s="22">
        <v>105</v>
      </c>
      <c r="X313" s="22">
        <v>0</v>
      </c>
      <c r="Y313" s="22">
        <v>0</v>
      </c>
      <c r="Z313" s="22">
        <v>0</v>
      </c>
      <c r="AA313" s="22">
        <v>0</v>
      </c>
      <c r="AB313" s="22">
        <v>0</v>
      </c>
      <c r="AC313" s="22">
        <v>26170</v>
      </c>
      <c r="AD313" s="22">
        <v>0</v>
      </c>
      <c r="AE313" s="22">
        <v>0</v>
      </c>
      <c r="AF313" s="22">
        <v>0</v>
      </c>
      <c r="AG313" s="22">
        <v>0</v>
      </c>
      <c r="AH313" s="22">
        <v>0</v>
      </c>
      <c r="AI313" s="22">
        <v>0</v>
      </c>
      <c r="AJ313" s="22">
        <v>5000</v>
      </c>
      <c r="AK313" s="22">
        <v>0</v>
      </c>
      <c r="AL313" s="22">
        <v>0</v>
      </c>
      <c r="AM313" s="22">
        <v>0</v>
      </c>
      <c r="AN313" s="22">
        <v>0</v>
      </c>
      <c r="AO313" s="22">
        <v>0</v>
      </c>
      <c r="AP313" s="22">
        <v>0</v>
      </c>
      <c r="AQ313" s="22">
        <v>750269</v>
      </c>
      <c r="AR313" s="22">
        <v>11039</v>
      </c>
      <c r="AS313" s="22">
        <v>281516</v>
      </c>
      <c r="AT313" s="22">
        <v>0</v>
      </c>
      <c r="AU313" s="22">
        <v>28925</v>
      </c>
      <c r="AV313" s="22">
        <v>10492</v>
      </c>
      <c r="AW313" s="22">
        <v>7138</v>
      </c>
      <c r="AX313" s="22">
        <v>0</v>
      </c>
      <c r="AY313" s="22">
        <v>7840</v>
      </c>
      <c r="AZ313" s="22">
        <v>0</v>
      </c>
      <c r="BA313" s="22">
        <v>0</v>
      </c>
      <c r="BB313" s="22">
        <v>292142</v>
      </c>
      <c r="BC313" s="22">
        <v>0</v>
      </c>
      <c r="BD313" s="22">
        <v>0</v>
      </c>
      <c r="BE313" s="22">
        <v>0</v>
      </c>
      <c r="BF313" s="22">
        <v>0</v>
      </c>
      <c r="BG313" s="22">
        <v>0</v>
      </c>
      <c r="BH313" s="22">
        <v>0</v>
      </c>
      <c r="BI313" s="22">
        <v>22786</v>
      </c>
      <c r="BJ313" s="22">
        <v>0</v>
      </c>
      <c r="BK313" s="22">
        <v>0</v>
      </c>
      <c r="BL313" s="22">
        <v>0</v>
      </c>
      <c r="BM313" s="22">
        <v>0</v>
      </c>
      <c r="BN313" s="22">
        <v>0</v>
      </c>
      <c r="BO313" s="22">
        <v>10155</v>
      </c>
      <c r="BP313" s="22">
        <v>0</v>
      </c>
      <c r="BQ313" s="22">
        <v>0</v>
      </c>
      <c r="BR313" s="22">
        <v>0</v>
      </c>
      <c r="BS313" s="22">
        <v>0</v>
      </c>
      <c r="BT313" s="22">
        <v>0</v>
      </c>
      <c r="BU313" s="22">
        <v>0</v>
      </c>
      <c r="BV313" s="22">
        <v>38399</v>
      </c>
      <c r="BW313" s="22">
        <v>7713</v>
      </c>
      <c r="BX313" s="22">
        <v>0</v>
      </c>
      <c r="BY313" s="22">
        <v>0</v>
      </c>
      <c r="BZ313" s="22">
        <v>0</v>
      </c>
      <c r="CA313" s="22">
        <v>0</v>
      </c>
      <c r="CB313" s="22">
        <v>0</v>
      </c>
      <c r="CC313" s="22">
        <v>718145</v>
      </c>
      <c r="CD313" s="22">
        <v>32124</v>
      </c>
    </row>
    <row r="314" spans="1:82" x14ac:dyDescent="0.35">
      <c r="A314" s="22" t="s">
        <v>114</v>
      </c>
      <c r="B314" s="22" t="s">
        <v>670</v>
      </c>
      <c r="C314" s="22" t="s">
        <v>741</v>
      </c>
      <c r="D314" s="22" t="s">
        <v>742</v>
      </c>
      <c r="E314" s="22">
        <v>206518</v>
      </c>
      <c r="F314" s="22">
        <v>0</v>
      </c>
      <c r="G314" s="22">
        <v>48103</v>
      </c>
      <c r="H314" s="22">
        <v>0</v>
      </c>
      <c r="I314" s="22">
        <v>9957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1629</v>
      </c>
      <c r="AD314" s="22">
        <v>100</v>
      </c>
      <c r="AE314" s="22">
        <v>0</v>
      </c>
      <c r="AF314" s="22">
        <v>0</v>
      </c>
      <c r="AG314" s="22">
        <v>0</v>
      </c>
      <c r="AH314" s="22">
        <v>0</v>
      </c>
      <c r="AI314" s="22">
        <v>0</v>
      </c>
      <c r="AJ314" s="22">
        <v>126455</v>
      </c>
      <c r="AK314" s="22">
        <v>0</v>
      </c>
      <c r="AL314" s="22">
        <v>0</v>
      </c>
      <c r="AM314" s="22">
        <v>0</v>
      </c>
      <c r="AN314" s="22">
        <v>0</v>
      </c>
      <c r="AO314" s="22">
        <v>0</v>
      </c>
      <c r="AP314" s="22">
        <v>0</v>
      </c>
      <c r="AQ314" s="22">
        <v>392762</v>
      </c>
      <c r="AR314" s="22">
        <v>6938</v>
      </c>
      <c r="AS314" s="22">
        <v>108051</v>
      </c>
      <c r="AT314" s="22">
        <v>0</v>
      </c>
      <c r="AU314" s="22">
        <v>22914</v>
      </c>
      <c r="AV314" s="22">
        <v>8039</v>
      </c>
      <c r="AW314" s="22">
        <v>884</v>
      </c>
      <c r="AX314" s="22">
        <v>2400</v>
      </c>
      <c r="AY314" s="22">
        <v>0</v>
      </c>
      <c r="AZ314" s="22">
        <v>0</v>
      </c>
      <c r="BA314" s="22">
        <v>0</v>
      </c>
      <c r="BB314" s="22">
        <v>8121</v>
      </c>
      <c r="BC314" s="22">
        <v>0</v>
      </c>
      <c r="BD314" s="22">
        <v>0</v>
      </c>
      <c r="BE314" s="22">
        <v>0</v>
      </c>
      <c r="BF314" s="22">
        <v>0</v>
      </c>
      <c r="BG314" s="22">
        <v>0</v>
      </c>
      <c r="BH314" s="22">
        <v>25873</v>
      </c>
      <c r="BI314" s="22">
        <v>20929</v>
      </c>
      <c r="BJ314" s="22">
        <v>0</v>
      </c>
      <c r="BK314" s="22">
        <v>0</v>
      </c>
      <c r="BL314" s="22">
        <v>0</v>
      </c>
      <c r="BM314" s="22">
        <v>0</v>
      </c>
      <c r="BN314" s="22">
        <v>0</v>
      </c>
      <c r="BO314" s="22">
        <v>3285</v>
      </c>
      <c r="BP314" s="22">
        <v>0</v>
      </c>
      <c r="BQ314" s="22">
        <v>0</v>
      </c>
      <c r="BR314" s="22">
        <v>0</v>
      </c>
      <c r="BS314" s="22">
        <v>0</v>
      </c>
      <c r="BT314" s="22">
        <v>0</v>
      </c>
      <c r="BU314" s="22">
        <v>0</v>
      </c>
      <c r="BV314" s="22">
        <v>38084</v>
      </c>
      <c r="BW314" s="22">
        <v>0</v>
      </c>
      <c r="BX314" s="22">
        <v>0</v>
      </c>
      <c r="BY314" s="22">
        <v>0</v>
      </c>
      <c r="BZ314" s="22">
        <v>20627</v>
      </c>
      <c r="CA314" s="22">
        <v>0</v>
      </c>
      <c r="CB314" s="22">
        <v>0</v>
      </c>
      <c r="CC314" s="22">
        <v>266145</v>
      </c>
      <c r="CD314" s="22">
        <v>126617</v>
      </c>
    </row>
    <row r="315" spans="1:82" x14ac:dyDescent="0.35">
      <c r="A315" s="22" t="s">
        <v>114</v>
      </c>
      <c r="B315" s="22" t="s">
        <v>670</v>
      </c>
      <c r="C315" s="22" t="s">
        <v>743</v>
      </c>
      <c r="D315" s="22" t="s">
        <v>744</v>
      </c>
      <c r="E315" s="22">
        <v>372589</v>
      </c>
      <c r="F315" s="22">
        <v>0</v>
      </c>
      <c r="G315" s="22">
        <v>73661</v>
      </c>
      <c r="H315" s="22"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>
        <v>139143</v>
      </c>
      <c r="Q315" s="22">
        <v>0</v>
      </c>
      <c r="R315" s="22">
        <v>0</v>
      </c>
      <c r="S315" s="22">
        <v>0</v>
      </c>
      <c r="T315" s="22">
        <v>0</v>
      </c>
      <c r="U315" s="22">
        <v>0</v>
      </c>
      <c r="V315" s="22">
        <v>0</v>
      </c>
      <c r="W315" s="22">
        <v>0</v>
      </c>
      <c r="X315" s="22">
        <v>0</v>
      </c>
      <c r="Y315" s="22">
        <v>7205</v>
      </c>
      <c r="Z315" s="22">
        <v>0</v>
      </c>
      <c r="AA315" s="22">
        <v>0</v>
      </c>
      <c r="AB315" s="22">
        <v>0</v>
      </c>
      <c r="AC315" s="22">
        <v>9875</v>
      </c>
      <c r="AD315" s="22">
        <v>0</v>
      </c>
      <c r="AE315" s="22">
        <v>0</v>
      </c>
      <c r="AF315" s="22">
        <v>0</v>
      </c>
      <c r="AG315" s="22">
        <v>0</v>
      </c>
      <c r="AH315" s="22">
        <v>0</v>
      </c>
      <c r="AI315" s="22">
        <v>0</v>
      </c>
      <c r="AJ315" s="22">
        <v>600</v>
      </c>
      <c r="AK315" s="22">
        <v>0</v>
      </c>
      <c r="AL315" s="22">
        <v>0</v>
      </c>
      <c r="AM315" s="22">
        <v>0</v>
      </c>
      <c r="AN315" s="22">
        <v>0</v>
      </c>
      <c r="AO315" s="22">
        <v>0</v>
      </c>
      <c r="AP315" s="22">
        <v>0</v>
      </c>
      <c r="AQ315" s="22">
        <v>603073</v>
      </c>
      <c r="AR315" s="22">
        <v>0</v>
      </c>
      <c r="AS315" s="22">
        <v>147971</v>
      </c>
      <c r="AT315" s="22">
        <v>0</v>
      </c>
      <c r="AU315" s="22">
        <v>0</v>
      </c>
      <c r="AV315" s="22">
        <v>32620</v>
      </c>
      <c r="AW315" s="22">
        <v>8530</v>
      </c>
      <c r="AX315" s="22">
        <v>0</v>
      </c>
      <c r="AY315" s="22">
        <v>8613</v>
      </c>
      <c r="AZ315" s="22">
        <v>0</v>
      </c>
      <c r="BA315" s="22">
        <v>0</v>
      </c>
      <c r="BB315" s="22">
        <v>210194</v>
      </c>
      <c r="BC315" s="22">
        <v>0</v>
      </c>
      <c r="BD315" s="22">
        <v>0</v>
      </c>
      <c r="BE315" s="22">
        <v>0</v>
      </c>
      <c r="BF315" s="22">
        <v>0</v>
      </c>
      <c r="BG315" s="22">
        <v>3992</v>
      </c>
      <c r="BH315" s="22">
        <v>47922</v>
      </c>
      <c r="BI315" s="22">
        <v>0</v>
      </c>
      <c r="BJ315" s="22">
        <v>0</v>
      </c>
      <c r="BK315" s="22">
        <v>8176</v>
      </c>
      <c r="BL315" s="22">
        <v>0</v>
      </c>
      <c r="BM315" s="22">
        <v>0</v>
      </c>
      <c r="BN315" s="22">
        <v>0</v>
      </c>
      <c r="BO315" s="22">
        <v>23865</v>
      </c>
      <c r="BP315" s="22">
        <v>0</v>
      </c>
      <c r="BQ315" s="22">
        <v>0</v>
      </c>
      <c r="BR315" s="22">
        <v>0</v>
      </c>
      <c r="BS315" s="22">
        <v>0</v>
      </c>
      <c r="BT315" s="22">
        <v>0</v>
      </c>
      <c r="BU315" s="22">
        <v>0</v>
      </c>
      <c r="BV315" s="22">
        <v>30538</v>
      </c>
      <c r="BW315" s="22">
        <v>0</v>
      </c>
      <c r="BX315" s="22">
        <v>0</v>
      </c>
      <c r="BY315" s="22">
        <v>0</v>
      </c>
      <c r="BZ315" s="22">
        <v>0</v>
      </c>
      <c r="CA315" s="22">
        <v>0</v>
      </c>
      <c r="CB315" s="22">
        <v>0</v>
      </c>
      <c r="CC315" s="22">
        <v>522421</v>
      </c>
      <c r="CD315" s="22">
        <v>80652</v>
      </c>
    </row>
    <row r="316" spans="1:82" x14ac:dyDescent="0.35">
      <c r="A316" s="22" t="s">
        <v>114</v>
      </c>
      <c r="B316" s="22" t="s">
        <v>670</v>
      </c>
      <c r="C316" s="22" t="s">
        <v>745</v>
      </c>
      <c r="D316" s="22" t="s">
        <v>746</v>
      </c>
      <c r="E316" s="22">
        <v>0</v>
      </c>
      <c r="F316" s="22">
        <v>1800</v>
      </c>
      <c r="G316" s="22">
        <v>58724</v>
      </c>
      <c r="H316" s="22">
        <v>0</v>
      </c>
      <c r="I316" s="22">
        <v>0</v>
      </c>
      <c r="J316" s="22">
        <v>1593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22">
        <v>58803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v>11890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v>0</v>
      </c>
      <c r="AI316" s="22">
        <v>0</v>
      </c>
      <c r="AJ316" s="22">
        <v>0</v>
      </c>
      <c r="AK316" s="22">
        <v>0</v>
      </c>
      <c r="AL316" s="22">
        <v>0</v>
      </c>
      <c r="AM316" s="22">
        <v>0</v>
      </c>
      <c r="AN316" s="22">
        <v>0</v>
      </c>
      <c r="AO316" s="22">
        <v>0</v>
      </c>
      <c r="AP316" s="22">
        <v>0</v>
      </c>
      <c r="AQ316" s="22">
        <v>132810</v>
      </c>
      <c r="AR316" s="22">
        <v>600</v>
      </c>
      <c r="AS316" s="22">
        <v>45920</v>
      </c>
      <c r="AT316" s="22">
        <v>0</v>
      </c>
      <c r="AU316" s="22">
        <v>0</v>
      </c>
      <c r="AV316" s="22">
        <v>1593</v>
      </c>
      <c r="AW316" s="22">
        <v>0</v>
      </c>
      <c r="AX316" s="22">
        <v>0</v>
      </c>
      <c r="AY316" s="22">
        <v>0</v>
      </c>
      <c r="AZ316" s="22">
        <v>0</v>
      </c>
      <c r="BA316" s="22">
        <v>0</v>
      </c>
      <c r="BB316" s="22">
        <v>33421</v>
      </c>
      <c r="BC316" s="22">
        <v>0</v>
      </c>
      <c r="BD316" s="22">
        <v>0</v>
      </c>
      <c r="BE316" s="22">
        <v>0</v>
      </c>
      <c r="BF316" s="22">
        <v>0</v>
      </c>
      <c r="BG316" s="22">
        <v>0</v>
      </c>
      <c r="BH316" s="22">
        <v>0</v>
      </c>
      <c r="BI316" s="22">
        <v>11890</v>
      </c>
      <c r="BJ316" s="22">
        <v>0</v>
      </c>
      <c r="BK316" s="22">
        <v>0</v>
      </c>
      <c r="BL316" s="22">
        <v>0</v>
      </c>
      <c r="BM316" s="22">
        <v>0</v>
      </c>
      <c r="BN316" s="22">
        <v>0</v>
      </c>
      <c r="BO316" s="22">
        <v>0</v>
      </c>
      <c r="BP316" s="22">
        <v>0</v>
      </c>
      <c r="BQ316" s="22">
        <v>0</v>
      </c>
      <c r="BR316" s="22">
        <v>0</v>
      </c>
      <c r="BS316" s="22">
        <v>0</v>
      </c>
      <c r="BT316" s="22">
        <v>0</v>
      </c>
      <c r="BU316" s="22">
        <v>0</v>
      </c>
      <c r="BV316" s="22">
        <v>0</v>
      </c>
      <c r="BW316" s="22">
        <v>0</v>
      </c>
      <c r="BX316" s="22">
        <v>0</v>
      </c>
      <c r="BY316" s="22">
        <v>0</v>
      </c>
      <c r="BZ316" s="22">
        <v>0</v>
      </c>
      <c r="CA316" s="22">
        <v>0</v>
      </c>
      <c r="CB316" s="22">
        <v>0</v>
      </c>
      <c r="CC316" s="22">
        <v>93424</v>
      </c>
      <c r="CD316" s="22">
        <v>39386</v>
      </c>
    </row>
    <row r="317" spans="1:82" x14ac:dyDescent="0.35">
      <c r="A317" s="22" t="s">
        <v>114</v>
      </c>
      <c r="B317" s="22" t="s">
        <v>670</v>
      </c>
      <c r="C317" s="22" t="s">
        <v>747</v>
      </c>
      <c r="D317" s="22" t="s">
        <v>748</v>
      </c>
      <c r="E317" s="22">
        <v>181763</v>
      </c>
      <c r="F317" s="22">
        <v>0</v>
      </c>
      <c r="G317" s="22">
        <v>13979</v>
      </c>
      <c r="H317" s="22">
        <v>0</v>
      </c>
      <c r="I317" s="22">
        <v>6511</v>
      </c>
      <c r="J317" s="22">
        <v>0</v>
      </c>
      <c r="K317" s="22">
        <v>0</v>
      </c>
      <c r="L317" s="22">
        <v>0</v>
      </c>
      <c r="M317" s="22">
        <v>18898</v>
      </c>
      <c r="N317" s="22">
        <v>0</v>
      </c>
      <c r="O317" s="22">
        <v>0</v>
      </c>
      <c r="P317" s="22">
        <v>15032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2">
        <v>0</v>
      </c>
      <c r="Y317" s="22">
        <v>4258</v>
      </c>
      <c r="Z317" s="22">
        <v>0</v>
      </c>
      <c r="AA317" s="22">
        <v>0</v>
      </c>
      <c r="AB317" s="22">
        <v>0</v>
      </c>
      <c r="AC317" s="22">
        <v>6603</v>
      </c>
      <c r="AD317" s="22">
        <v>0</v>
      </c>
      <c r="AE317" s="22">
        <v>0</v>
      </c>
      <c r="AF317" s="22">
        <v>0</v>
      </c>
      <c r="AG317" s="22">
        <v>0</v>
      </c>
      <c r="AH317" s="22">
        <v>0</v>
      </c>
      <c r="AI317" s="22">
        <v>0</v>
      </c>
      <c r="AJ317" s="22">
        <v>63952</v>
      </c>
      <c r="AK317" s="22">
        <v>0</v>
      </c>
      <c r="AL317" s="22">
        <v>0</v>
      </c>
      <c r="AM317" s="22">
        <v>0</v>
      </c>
      <c r="AN317" s="22">
        <v>0</v>
      </c>
      <c r="AO317" s="22">
        <v>0</v>
      </c>
      <c r="AP317" s="22">
        <v>0</v>
      </c>
      <c r="AQ317" s="22">
        <v>310996</v>
      </c>
      <c r="AR317" s="22">
        <v>16437</v>
      </c>
      <c r="AS317" s="22">
        <v>75332</v>
      </c>
      <c r="AT317" s="22">
        <v>0</v>
      </c>
      <c r="AU317" s="22">
        <v>0</v>
      </c>
      <c r="AV317" s="22">
        <v>12371</v>
      </c>
      <c r="AW317" s="22">
        <v>0</v>
      </c>
      <c r="AX317" s="22">
        <v>0</v>
      </c>
      <c r="AY317" s="22">
        <v>48106</v>
      </c>
      <c r="AZ317" s="22">
        <v>0</v>
      </c>
      <c r="BA317" s="22">
        <v>0</v>
      </c>
      <c r="BB317" s="22">
        <v>67909</v>
      </c>
      <c r="BC317" s="22">
        <v>0</v>
      </c>
      <c r="BD317" s="22">
        <v>0</v>
      </c>
      <c r="BE317" s="22">
        <v>536</v>
      </c>
      <c r="BF317" s="22">
        <v>0</v>
      </c>
      <c r="BG317" s="22">
        <v>0</v>
      </c>
      <c r="BH317" s="22">
        <v>0</v>
      </c>
      <c r="BI317" s="22">
        <v>9544</v>
      </c>
      <c r="BJ317" s="22">
        <v>0</v>
      </c>
      <c r="BK317" s="22">
        <v>5135</v>
      </c>
      <c r="BL317" s="22">
        <v>0</v>
      </c>
      <c r="BM317" s="22">
        <v>0</v>
      </c>
      <c r="BN317" s="22">
        <v>0</v>
      </c>
      <c r="BO317" s="22">
        <v>8068</v>
      </c>
      <c r="BP317" s="22">
        <v>0</v>
      </c>
      <c r="BQ317" s="22">
        <v>0</v>
      </c>
      <c r="BR317" s="22">
        <v>0</v>
      </c>
      <c r="BS317" s="22">
        <v>0</v>
      </c>
      <c r="BT317" s="22">
        <v>0</v>
      </c>
      <c r="BU317" s="22">
        <v>0</v>
      </c>
      <c r="BV317" s="22">
        <v>50635</v>
      </c>
      <c r="BW317" s="22">
        <v>1295</v>
      </c>
      <c r="BX317" s="22">
        <v>0</v>
      </c>
      <c r="BY317" s="22">
        <v>0</v>
      </c>
      <c r="BZ317" s="22">
        <v>0</v>
      </c>
      <c r="CA317" s="22">
        <v>0</v>
      </c>
      <c r="CB317" s="22">
        <v>0</v>
      </c>
      <c r="CC317" s="22">
        <v>295368</v>
      </c>
      <c r="CD317" s="22">
        <v>15628</v>
      </c>
    </row>
    <row r="318" spans="1:82" x14ac:dyDescent="0.35">
      <c r="A318" s="22" t="s">
        <v>114</v>
      </c>
      <c r="B318" s="22" t="s">
        <v>670</v>
      </c>
      <c r="C318" s="22" t="s">
        <v>749</v>
      </c>
      <c r="D318" s="22" t="s">
        <v>750</v>
      </c>
      <c r="E318" s="22">
        <v>327283</v>
      </c>
      <c r="F318" s="22">
        <v>0</v>
      </c>
      <c r="G318" s="22">
        <v>15119</v>
      </c>
      <c r="H318" s="22">
        <v>0</v>
      </c>
      <c r="I318" s="22">
        <v>110</v>
      </c>
      <c r="J318" s="22">
        <v>4275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>
        <v>32617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13697</v>
      </c>
      <c r="W318" s="22">
        <v>32330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4416</v>
      </c>
      <c r="AD318" s="22">
        <v>0</v>
      </c>
      <c r="AE318" s="22">
        <v>0</v>
      </c>
      <c r="AF318" s="22">
        <v>0</v>
      </c>
      <c r="AG318" s="22">
        <v>0</v>
      </c>
      <c r="AH318" s="22">
        <v>0</v>
      </c>
      <c r="AI318" s="22">
        <v>0</v>
      </c>
      <c r="AJ318" s="22">
        <v>0</v>
      </c>
      <c r="AK318" s="22">
        <v>0</v>
      </c>
      <c r="AL318" s="22">
        <v>0</v>
      </c>
      <c r="AM318" s="22">
        <v>0</v>
      </c>
      <c r="AN318" s="22">
        <v>0</v>
      </c>
      <c r="AO318" s="22">
        <v>0</v>
      </c>
      <c r="AP318" s="22">
        <v>0</v>
      </c>
      <c r="AQ318" s="22">
        <v>429847</v>
      </c>
      <c r="AR318" s="22">
        <v>18364</v>
      </c>
      <c r="AS318" s="22">
        <v>134312</v>
      </c>
      <c r="AT318" s="22">
        <v>0</v>
      </c>
      <c r="AU318" s="22">
        <v>6055</v>
      </c>
      <c r="AV318" s="22">
        <v>14159</v>
      </c>
      <c r="AW318" s="22">
        <v>2500</v>
      </c>
      <c r="AX318" s="22">
        <v>0</v>
      </c>
      <c r="AY318" s="22">
        <v>20005</v>
      </c>
      <c r="AZ318" s="22">
        <v>0</v>
      </c>
      <c r="BA318" s="22">
        <v>0</v>
      </c>
      <c r="BB318" s="22">
        <v>102172</v>
      </c>
      <c r="BC318" s="22">
        <v>0</v>
      </c>
      <c r="BD318" s="22">
        <v>0</v>
      </c>
      <c r="BE318" s="22">
        <v>0</v>
      </c>
      <c r="BF318" s="22">
        <v>0</v>
      </c>
      <c r="BG318" s="22">
        <v>0</v>
      </c>
      <c r="BH318" s="22">
        <v>21062</v>
      </c>
      <c r="BI318" s="22">
        <v>26775</v>
      </c>
      <c r="BJ318" s="22">
        <v>0</v>
      </c>
      <c r="BK318" s="22">
        <v>0</v>
      </c>
      <c r="BL318" s="22">
        <v>0</v>
      </c>
      <c r="BM318" s="22">
        <v>0</v>
      </c>
      <c r="BN318" s="22">
        <v>0</v>
      </c>
      <c r="BO318" s="22">
        <v>6026</v>
      </c>
      <c r="BP318" s="22">
        <v>0</v>
      </c>
      <c r="BQ318" s="22">
        <v>0</v>
      </c>
      <c r="BR318" s="22">
        <v>0</v>
      </c>
      <c r="BS318" s="22">
        <v>0</v>
      </c>
      <c r="BT318" s="22">
        <v>0</v>
      </c>
      <c r="BU318" s="22">
        <v>0</v>
      </c>
      <c r="BV318" s="22">
        <v>36041</v>
      </c>
      <c r="BW318" s="22">
        <v>693</v>
      </c>
      <c r="BX318" s="22">
        <v>0</v>
      </c>
      <c r="BY318" s="22">
        <v>0</v>
      </c>
      <c r="BZ318" s="22">
        <v>0</v>
      </c>
      <c r="CA318" s="22">
        <v>0</v>
      </c>
      <c r="CB318" s="22">
        <v>0</v>
      </c>
      <c r="CC318" s="22">
        <v>388164</v>
      </c>
      <c r="CD318" s="22">
        <v>41683</v>
      </c>
    </row>
    <row r="319" spans="1:82" x14ac:dyDescent="0.35">
      <c r="A319" s="22" t="s">
        <v>114</v>
      </c>
      <c r="B319" s="22" t="s">
        <v>670</v>
      </c>
      <c r="C319" s="22" t="s">
        <v>751</v>
      </c>
      <c r="D319" s="22" t="s">
        <v>752</v>
      </c>
      <c r="E319" s="22">
        <v>202342</v>
      </c>
      <c r="F319" s="22">
        <v>0</v>
      </c>
      <c r="G319" s="22">
        <v>41962</v>
      </c>
      <c r="H319" s="22">
        <v>0</v>
      </c>
      <c r="I319" s="22">
        <v>100</v>
      </c>
      <c r="J319" s="22">
        <v>300</v>
      </c>
      <c r="K319" s="22">
        <v>0</v>
      </c>
      <c r="L319" s="22">
        <v>0</v>
      </c>
      <c r="M319" s="22">
        <v>0</v>
      </c>
      <c r="N319" s="22">
        <v>0</v>
      </c>
      <c r="O319" s="22">
        <v>0</v>
      </c>
      <c r="P319" s="22">
        <v>35667</v>
      </c>
      <c r="Q319" s="22">
        <v>0</v>
      </c>
      <c r="R319" s="22">
        <v>0</v>
      </c>
      <c r="S319" s="22">
        <v>0</v>
      </c>
      <c r="T319" s="22">
        <v>0</v>
      </c>
      <c r="U319" s="22">
        <v>0</v>
      </c>
      <c r="V319" s="22">
        <v>0</v>
      </c>
      <c r="W319" s="22"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4968</v>
      </c>
      <c r="AD319" s="22">
        <v>5170</v>
      </c>
      <c r="AE319" s="22">
        <v>0</v>
      </c>
      <c r="AF319" s="22">
        <v>0</v>
      </c>
      <c r="AG319" s="22">
        <v>0</v>
      </c>
      <c r="AH319" s="22">
        <v>0</v>
      </c>
      <c r="AI319" s="22">
        <v>0</v>
      </c>
      <c r="AJ319" s="22">
        <v>0</v>
      </c>
      <c r="AK319" s="22">
        <v>4906</v>
      </c>
      <c r="AL319" s="22">
        <v>0</v>
      </c>
      <c r="AM319" s="22">
        <v>0</v>
      </c>
      <c r="AN319" s="22">
        <v>0</v>
      </c>
      <c r="AO319" s="22">
        <v>0</v>
      </c>
      <c r="AP319" s="22">
        <v>0</v>
      </c>
      <c r="AQ319" s="22">
        <v>295415</v>
      </c>
      <c r="AR319" s="22">
        <v>10245</v>
      </c>
      <c r="AS319" s="22">
        <v>164483</v>
      </c>
      <c r="AT319" s="22">
        <v>0</v>
      </c>
      <c r="AU319" s="22">
        <v>22914</v>
      </c>
      <c r="AV319" s="22">
        <v>10505</v>
      </c>
      <c r="AW319" s="22">
        <v>0</v>
      </c>
      <c r="AX319" s="22">
        <v>3069</v>
      </c>
      <c r="AY319" s="22">
        <v>0</v>
      </c>
      <c r="AZ319" s="22">
        <v>0</v>
      </c>
      <c r="BA319" s="22">
        <v>0</v>
      </c>
      <c r="BB319" s="22">
        <v>33815</v>
      </c>
      <c r="BC319" s="22">
        <v>0</v>
      </c>
      <c r="BD319" s="22">
        <v>0</v>
      </c>
      <c r="BE319" s="22">
        <v>0</v>
      </c>
      <c r="BF319" s="22">
        <v>0</v>
      </c>
      <c r="BG319" s="22">
        <v>0</v>
      </c>
      <c r="BH319" s="22">
        <v>0</v>
      </c>
      <c r="BI319" s="22">
        <v>25900</v>
      </c>
      <c r="BJ319" s="22">
        <v>0</v>
      </c>
      <c r="BK319" s="22">
        <v>0</v>
      </c>
      <c r="BL319" s="22">
        <v>0</v>
      </c>
      <c r="BM319" s="22">
        <v>0</v>
      </c>
      <c r="BN319" s="22">
        <v>0</v>
      </c>
      <c r="BO319" s="22">
        <v>4930</v>
      </c>
      <c r="BP319" s="22">
        <v>0</v>
      </c>
      <c r="BQ319" s="22">
        <v>0</v>
      </c>
      <c r="BR319" s="22">
        <v>0</v>
      </c>
      <c r="BS319" s="22">
        <v>0</v>
      </c>
      <c r="BT319" s="22">
        <v>0</v>
      </c>
      <c r="BU319" s="22">
        <v>0</v>
      </c>
      <c r="BV319" s="22">
        <v>32001</v>
      </c>
      <c r="BW319" s="22">
        <v>0</v>
      </c>
      <c r="BX319" s="22">
        <v>0</v>
      </c>
      <c r="BY319" s="22">
        <v>0</v>
      </c>
      <c r="BZ319" s="22">
        <v>0</v>
      </c>
      <c r="CA319" s="22">
        <v>0</v>
      </c>
      <c r="CB319" s="22">
        <v>0</v>
      </c>
      <c r="CC319" s="22">
        <v>307862</v>
      </c>
      <c r="CD319" s="22">
        <v>-12447</v>
      </c>
    </row>
    <row r="320" spans="1:82" x14ac:dyDescent="0.35">
      <c r="A320" s="22" t="s">
        <v>114</v>
      </c>
      <c r="B320" s="22" t="s">
        <v>670</v>
      </c>
      <c r="C320" s="22" t="s">
        <v>753</v>
      </c>
      <c r="D320" s="22" t="s">
        <v>754</v>
      </c>
      <c r="E320" s="22">
        <v>248466</v>
      </c>
      <c r="F320" s="22">
        <v>0</v>
      </c>
      <c r="G320" s="22">
        <v>23264</v>
      </c>
      <c r="H320" s="22">
        <v>0</v>
      </c>
      <c r="I320" s="22">
        <v>0</v>
      </c>
      <c r="J320" s="22">
        <v>3875</v>
      </c>
      <c r="K320" s="22">
        <v>0</v>
      </c>
      <c r="L320" s="22">
        <v>0</v>
      </c>
      <c r="M320" s="22">
        <v>75</v>
      </c>
      <c r="N320" s="22">
        <v>0</v>
      </c>
      <c r="O320" s="22">
        <v>0</v>
      </c>
      <c r="P320" s="22">
        <v>96376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v>0</v>
      </c>
      <c r="X320" s="22">
        <v>0</v>
      </c>
      <c r="Y320" s="22">
        <v>6400</v>
      </c>
      <c r="Z320" s="22">
        <v>0</v>
      </c>
      <c r="AA320" s="22">
        <v>0</v>
      </c>
      <c r="AB320" s="22">
        <v>0</v>
      </c>
      <c r="AC320" s="22">
        <v>593</v>
      </c>
      <c r="AD320" s="22">
        <v>0</v>
      </c>
      <c r="AE320" s="22">
        <v>0</v>
      </c>
      <c r="AF320" s="22">
        <v>0</v>
      </c>
      <c r="AG320" s="22">
        <v>0</v>
      </c>
      <c r="AH320" s="22">
        <v>0</v>
      </c>
      <c r="AI320" s="22">
        <v>0</v>
      </c>
      <c r="AJ320" s="22">
        <v>3480</v>
      </c>
      <c r="AK320" s="22">
        <v>0</v>
      </c>
      <c r="AL320" s="22">
        <v>0</v>
      </c>
      <c r="AM320" s="22">
        <v>0</v>
      </c>
      <c r="AN320" s="22">
        <v>0</v>
      </c>
      <c r="AO320" s="22">
        <v>0</v>
      </c>
      <c r="AP320" s="22">
        <v>0</v>
      </c>
      <c r="AQ320" s="22">
        <v>382529</v>
      </c>
      <c r="AR320" s="22">
        <v>12724</v>
      </c>
      <c r="AS320" s="22">
        <v>91425</v>
      </c>
      <c r="AT320" s="22">
        <v>0</v>
      </c>
      <c r="AU320" s="22">
        <v>0</v>
      </c>
      <c r="AV320" s="22">
        <v>5875</v>
      </c>
      <c r="AW320" s="22">
        <v>7299</v>
      </c>
      <c r="AX320" s="22">
        <v>0</v>
      </c>
      <c r="AY320" s="22">
        <v>7533</v>
      </c>
      <c r="AZ320" s="22">
        <v>0</v>
      </c>
      <c r="BA320" s="22">
        <v>0</v>
      </c>
      <c r="BB320" s="22">
        <v>341814</v>
      </c>
      <c r="BC320" s="22">
        <v>0</v>
      </c>
      <c r="BD320" s="22">
        <v>0</v>
      </c>
      <c r="BE320" s="22">
        <v>0</v>
      </c>
      <c r="BF320" s="22">
        <v>0</v>
      </c>
      <c r="BG320" s="22">
        <v>7626</v>
      </c>
      <c r="BH320" s="22">
        <v>24883</v>
      </c>
      <c r="BI320" s="22">
        <v>0</v>
      </c>
      <c r="BJ320" s="22">
        <v>0</v>
      </c>
      <c r="BK320" s="22">
        <v>6580</v>
      </c>
      <c r="BL320" s="22">
        <v>0</v>
      </c>
      <c r="BM320" s="22">
        <v>0</v>
      </c>
      <c r="BN320" s="22">
        <v>0</v>
      </c>
      <c r="BO320" s="22">
        <v>10543</v>
      </c>
      <c r="BP320" s="22">
        <v>0</v>
      </c>
      <c r="BQ320" s="22">
        <v>0</v>
      </c>
      <c r="BR320" s="22">
        <v>0</v>
      </c>
      <c r="BS320" s="22">
        <v>0</v>
      </c>
      <c r="BT320" s="22">
        <v>0</v>
      </c>
      <c r="BU320" s="22">
        <v>0</v>
      </c>
      <c r="BV320" s="22">
        <v>422</v>
      </c>
      <c r="BW320" s="22">
        <v>2789</v>
      </c>
      <c r="BX320" s="22">
        <v>0</v>
      </c>
      <c r="BY320" s="22">
        <v>0</v>
      </c>
      <c r="BZ320" s="22">
        <v>0</v>
      </c>
      <c r="CA320" s="22">
        <v>0</v>
      </c>
      <c r="CB320" s="22">
        <v>0</v>
      </c>
      <c r="CC320" s="22">
        <v>519513</v>
      </c>
      <c r="CD320" s="22">
        <v>-136984</v>
      </c>
    </row>
    <row r="321" spans="1:82" x14ac:dyDescent="0.35">
      <c r="A321" s="22" t="s">
        <v>114</v>
      </c>
      <c r="B321" s="22" t="s">
        <v>670</v>
      </c>
      <c r="C321" s="22" t="s">
        <v>755</v>
      </c>
      <c r="D321" s="22" t="s">
        <v>756</v>
      </c>
      <c r="E321" s="22">
        <v>91811</v>
      </c>
      <c r="F321" s="22">
        <v>0</v>
      </c>
      <c r="G321" s="22">
        <v>14229</v>
      </c>
      <c r="H321" s="22"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0</v>
      </c>
      <c r="P321" s="22">
        <v>298054</v>
      </c>
      <c r="Q321" s="22">
        <v>0</v>
      </c>
      <c r="R321" s="22">
        <v>0</v>
      </c>
      <c r="S321" s="22">
        <v>0</v>
      </c>
      <c r="T321" s="22">
        <v>0</v>
      </c>
      <c r="U321" s="22">
        <v>0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0</v>
      </c>
      <c r="AI321" s="22">
        <v>0</v>
      </c>
      <c r="AJ321" s="22">
        <v>0</v>
      </c>
      <c r="AK321" s="22">
        <v>0</v>
      </c>
      <c r="AL321" s="22">
        <v>0</v>
      </c>
      <c r="AM321" s="22">
        <v>0</v>
      </c>
      <c r="AN321" s="22">
        <v>0</v>
      </c>
      <c r="AO321" s="22">
        <v>0</v>
      </c>
      <c r="AP321" s="22">
        <v>0</v>
      </c>
      <c r="AQ321" s="22">
        <v>404094</v>
      </c>
      <c r="AR321" s="22">
        <v>7200</v>
      </c>
      <c r="AS321" s="22">
        <v>56401</v>
      </c>
      <c r="AT321" s="22">
        <v>0</v>
      </c>
      <c r="AU321" s="22">
        <v>841</v>
      </c>
      <c r="AV321" s="22">
        <v>3943</v>
      </c>
      <c r="AW321" s="22">
        <v>0</v>
      </c>
      <c r="AX321" s="22">
        <v>682</v>
      </c>
      <c r="AY321" s="22">
        <v>0</v>
      </c>
      <c r="AZ321" s="22">
        <v>0</v>
      </c>
      <c r="BA321" s="22">
        <v>0</v>
      </c>
      <c r="BB321" s="22">
        <v>53209</v>
      </c>
      <c r="BC321" s="22">
        <v>0</v>
      </c>
      <c r="BD321" s="22">
        <v>0</v>
      </c>
      <c r="BE321" s="22">
        <v>0</v>
      </c>
      <c r="BF321" s="22">
        <v>0</v>
      </c>
      <c r="BG321" s="22">
        <v>0</v>
      </c>
      <c r="BH321" s="22">
        <v>0</v>
      </c>
      <c r="BI321" s="22">
        <v>16269</v>
      </c>
      <c r="BJ321" s="22">
        <v>0</v>
      </c>
      <c r="BK321" s="22">
        <v>1088</v>
      </c>
      <c r="BL321" s="22">
        <v>0</v>
      </c>
      <c r="BM321" s="22">
        <v>0</v>
      </c>
      <c r="BN321" s="22">
        <v>0</v>
      </c>
      <c r="BO321" s="22">
        <v>0</v>
      </c>
      <c r="BP321" s="22">
        <v>0</v>
      </c>
      <c r="BQ321" s="22">
        <v>0</v>
      </c>
      <c r="BR321" s="22">
        <v>0</v>
      </c>
      <c r="BS321" s="22">
        <v>0</v>
      </c>
      <c r="BT321" s="22">
        <v>0</v>
      </c>
      <c r="BU321" s="22">
        <v>0</v>
      </c>
      <c r="BV321" s="22">
        <v>4915</v>
      </c>
      <c r="BW321" s="22">
        <v>0</v>
      </c>
      <c r="BX321" s="22">
        <v>0</v>
      </c>
      <c r="BY321" s="22">
        <v>0</v>
      </c>
      <c r="BZ321" s="22">
        <v>0</v>
      </c>
      <c r="CA321" s="22">
        <v>0</v>
      </c>
      <c r="CB321" s="22">
        <v>0</v>
      </c>
      <c r="CC321" s="22">
        <v>144548</v>
      </c>
      <c r="CD321" s="22">
        <v>259546</v>
      </c>
    </row>
    <row r="322" spans="1:82" x14ac:dyDescent="0.35">
      <c r="A322" s="22" t="s">
        <v>114</v>
      </c>
      <c r="B322" s="22" t="s">
        <v>670</v>
      </c>
      <c r="C322" s="22" t="s">
        <v>757</v>
      </c>
      <c r="D322" s="22" t="s">
        <v>758</v>
      </c>
      <c r="E322" s="22">
        <v>0</v>
      </c>
      <c r="F322" s="22">
        <v>0</v>
      </c>
      <c r="G322" s="22">
        <v>486745</v>
      </c>
      <c r="H322" s="22"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0</v>
      </c>
      <c r="V322" s="22">
        <v>87500</v>
      </c>
      <c r="W322" s="22">
        <v>0</v>
      </c>
      <c r="X322" s="22">
        <v>228317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v>0</v>
      </c>
      <c r="AI322" s="22">
        <v>0</v>
      </c>
      <c r="AJ322" s="22">
        <v>0</v>
      </c>
      <c r="AK322" s="22">
        <v>0</v>
      </c>
      <c r="AL322" s="22">
        <v>0</v>
      </c>
      <c r="AM322" s="22">
        <v>0</v>
      </c>
      <c r="AN322" s="22">
        <v>0</v>
      </c>
      <c r="AO322" s="22">
        <v>0</v>
      </c>
      <c r="AP322" s="22">
        <v>0</v>
      </c>
      <c r="AQ322" s="22">
        <v>802562</v>
      </c>
      <c r="AR322" s="22">
        <v>22945</v>
      </c>
      <c r="AS322" s="22">
        <v>215548</v>
      </c>
      <c r="AT322" s="22">
        <v>0</v>
      </c>
      <c r="AU322" s="22">
        <v>0</v>
      </c>
      <c r="AV322" s="22">
        <v>56191</v>
      </c>
      <c r="AW322" s="22">
        <v>0</v>
      </c>
      <c r="AX322" s="22">
        <v>0</v>
      </c>
      <c r="AY322" s="22">
        <v>0</v>
      </c>
      <c r="AZ322" s="22">
        <v>0</v>
      </c>
      <c r="BA322" s="22">
        <v>0</v>
      </c>
      <c r="BB322" s="22">
        <v>69339</v>
      </c>
      <c r="BC322" s="22">
        <v>0</v>
      </c>
      <c r="BD322" s="22">
        <v>0</v>
      </c>
      <c r="BE322" s="22">
        <v>0</v>
      </c>
      <c r="BF322" s="22">
        <v>0</v>
      </c>
      <c r="BG322" s="22">
        <v>8765</v>
      </c>
      <c r="BH322" s="22">
        <v>194734</v>
      </c>
      <c r="BI322" s="22">
        <v>39579</v>
      </c>
      <c r="BJ322" s="22">
        <v>7611</v>
      </c>
      <c r="BK322" s="22">
        <v>0</v>
      </c>
      <c r="BL322" s="22">
        <v>0</v>
      </c>
      <c r="BM322" s="22">
        <v>0</v>
      </c>
      <c r="BN322" s="22">
        <v>0</v>
      </c>
      <c r="BO322" s="22">
        <v>0</v>
      </c>
      <c r="BP322" s="22">
        <v>0</v>
      </c>
      <c r="BQ322" s="22">
        <v>0</v>
      </c>
      <c r="BR322" s="22">
        <v>0</v>
      </c>
      <c r="BS322" s="22">
        <v>0</v>
      </c>
      <c r="BT322" s="22">
        <v>0</v>
      </c>
      <c r="BU322" s="22">
        <v>0</v>
      </c>
      <c r="BV322" s="22">
        <v>45436</v>
      </c>
      <c r="BW322" s="22">
        <v>0</v>
      </c>
      <c r="BX322" s="22">
        <v>0</v>
      </c>
      <c r="BY322" s="22">
        <v>0</v>
      </c>
      <c r="BZ322" s="22">
        <v>0</v>
      </c>
      <c r="CA322" s="22">
        <v>0</v>
      </c>
      <c r="CB322" s="22">
        <v>0</v>
      </c>
      <c r="CC322" s="22">
        <v>660148</v>
      </c>
      <c r="CD322" s="22">
        <v>142414</v>
      </c>
    </row>
    <row r="323" spans="1:82" x14ac:dyDescent="0.35">
      <c r="A323" s="22" t="s">
        <v>114</v>
      </c>
      <c r="B323" s="22" t="s">
        <v>670</v>
      </c>
      <c r="C323" s="22" t="s">
        <v>759</v>
      </c>
      <c r="D323" s="22" t="s">
        <v>760</v>
      </c>
      <c r="E323" s="22">
        <v>380065</v>
      </c>
      <c r="F323" s="22">
        <v>0</v>
      </c>
      <c r="G323" s="22">
        <v>27412</v>
      </c>
      <c r="H323" s="22"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v>0</v>
      </c>
      <c r="N323" s="22">
        <v>0</v>
      </c>
      <c r="O323" s="22">
        <v>0</v>
      </c>
      <c r="P323" s="22">
        <v>9391</v>
      </c>
      <c r="Q323" s="22">
        <v>0</v>
      </c>
      <c r="R323" s="22">
        <v>0</v>
      </c>
      <c r="S323" s="22">
        <v>0</v>
      </c>
      <c r="T323" s="22">
        <v>0</v>
      </c>
      <c r="U323" s="22">
        <v>0</v>
      </c>
      <c r="V323" s="22">
        <v>0</v>
      </c>
      <c r="W323" s="22">
        <v>0</v>
      </c>
      <c r="X323" s="22">
        <v>0</v>
      </c>
      <c r="Y323" s="22">
        <v>5264</v>
      </c>
      <c r="Z323" s="22">
        <v>0</v>
      </c>
      <c r="AA323" s="22">
        <v>0</v>
      </c>
      <c r="AB323" s="22">
        <v>0</v>
      </c>
      <c r="AC323" s="22">
        <v>640</v>
      </c>
      <c r="AD323" s="22">
        <v>0</v>
      </c>
      <c r="AE323" s="22">
        <v>0</v>
      </c>
      <c r="AF323" s="22">
        <v>0</v>
      </c>
      <c r="AG323" s="22">
        <v>0</v>
      </c>
      <c r="AH323" s="22">
        <v>0</v>
      </c>
      <c r="AI323" s="22">
        <v>0</v>
      </c>
      <c r="AJ323" s="22">
        <v>0</v>
      </c>
      <c r="AK323" s="22">
        <v>0</v>
      </c>
      <c r="AL323" s="22">
        <v>0</v>
      </c>
      <c r="AM323" s="22">
        <v>0</v>
      </c>
      <c r="AN323" s="22">
        <v>0</v>
      </c>
      <c r="AO323" s="22">
        <v>0</v>
      </c>
      <c r="AP323" s="22">
        <v>0</v>
      </c>
      <c r="AQ323" s="22">
        <v>422772</v>
      </c>
      <c r="AR323" s="22">
        <v>27102</v>
      </c>
      <c r="AS323" s="22">
        <v>55794</v>
      </c>
      <c r="AT323" s="22">
        <v>0</v>
      </c>
      <c r="AU323" s="22">
        <v>0</v>
      </c>
      <c r="AV323" s="22">
        <v>20346</v>
      </c>
      <c r="AW323" s="22">
        <v>0</v>
      </c>
      <c r="AX323" s="22">
        <v>5311</v>
      </c>
      <c r="AY323" s="22">
        <v>17910</v>
      </c>
      <c r="AZ323" s="22">
        <v>0</v>
      </c>
      <c r="BA323" s="22">
        <v>0</v>
      </c>
      <c r="BB323" s="22">
        <v>61785</v>
      </c>
      <c r="BC323" s="22">
        <v>0</v>
      </c>
      <c r="BD323" s="22">
        <v>0</v>
      </c>
      <c r="BE323" s="22">
        <v>0</v>
      </c>
      <c r="BF323" s="22">
        <v>0</v>
      </c>
      <c r="BG323" s="22">
        <v>6563</v>
      </c>
      <c r="BH323" s="22">
        <v>123692</v>
      </c>
      <c r="BI323" s="22">
        <v>45784</v>
      </c>
      <c r="BJ323" s="22">
        <v>0</v>
      </c>
      <c r="BK323" s="22">
        <v>9980</v>
      </c>
      <c r="BL323" s="22">
        <v>0</v>
      </c>
      <c r="BM323" s="22">
        <v>0</v>
      </c>
      <c r="BN323" s="22">
        <v>0</v>
      </c>
      <c r="BO323" s="22">
        <v>13118</v>
      </c>
      <c r="BP323" s="22">
        <v>0</v>
      </c>
      <c r="BQ323" s="22">
        <v>0</v>
      </c>
      <c r="BR323" s="22">
        <v>0</v>
      </c>
      <c r="BS323" s="22">
        <v>0</v>
      </c>
      <c r="BT323" s="22">
        <v>0</v>
      </c>
      <c r="BU323" s="22">
        <v>0</v>
      </c>
      <c r="BV323" s="22">
        <v>51143</v>
      </c>
      <c r="BW323" s="22">
        <v>3005</v>
      </c>
      <c r="BX323" s="22">
        <v>0</v>
      </c>
      <c r="BY323" s="22">
        <v>0</v>
      </c>
      <c r="BZ323" s="22">
        <v>0</v>
      </c>
      <c r="CA323" s="22">
        <v>0</v>
      </c>
      <c r="CB323" s="22">
        <v>0</v>
      </c>
      <c r="CC323" s="22">
        <v>441533</v>
      </c>
      <c r="CD323" s="22">
        <v>-18761</v>
      </c>
    </row>
    <row r="324" spans="1:82" x14ac:dyDescent="0.35">
      <c r="A324" s="22" t="s">
        <v>114</v>
      </c>
      <c r="B324" s="22" t="s">
        <v>670</v>
      </c>
      <c r="C324" s="22" t="s">
        <v>761</v>
      </c>
      <c r="D324" s="22" t="s">
        <v>762</v>
      </c>
      <c r="E324" s="22">
        <v>90593</v>
      </c>
      <c r="F324" s="22">
        <v>0</v>
      </c>
      <c r="G324" s="22">
        <v>8998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  <c r="P324" s="22">
        <v>38302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4102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v>0</v>
      </c>
      <c r="AJ324" s="22">
        <v>0</v>
      </c>
      <c r="AK324" s="22">
        <v>0</v>
      </c>
      <c r="AL324" s="22">
        <v>0</v>
      </c>
      <c r="AM324" s="22">
        <v>0</v>
      </c>
      <c r="AN324" s="22">
        <v>0</v>
      </c>
      <c r="AO324" s="22">
        <v>0</v>
      </c>
      <c r="AP324" s="22">
        <v>0</v>
      </c>
      <c r="AQ324" s="22">
        <v>141995</v>
      </c>
      <c r="AR324" s="22">
        <v>404</v>
      </c>
      <c r="AS324" s="22">
        <v>47504</v>
      </c>
      <c r="AT324" s="22">
        <v>0</v>
      </c>
      <c r="AU324" s="22">
        <v>0</v>
      </c>
      <c r="AV324" s="22">
        <v>27698</v>
      </c>
      <c r="AW324" s="22">
        <v>0</v>
      </c>
      <c r="AX324" s="22">
        <v>0</v>
      </c>
      <c r="AY324" s="22">
        <v>0</v>
      </c>
      <c r="AZ324" s="22">
        <v>0</v>
      </c>
      <c r="BA324" s="22">
        <v>1168</v>
      </c>
      <c r="BB324" s="22">
        <v>40545</v>
      </c>
      <c r="BC324" s="22">
        <v>0</v>
      </c>
      <c r="BD324" s="22">
        <v>0</v>
      </c>
      <c r="BE324" s="22">
        <v>1226</v>
      </c>
      <c r="BF324" s="22">
        <v>0</v>
      </c>
      <c r="BG324" s="22">
        <v>0</v>
      </c>
      <c r="BH324" s="22">
        <v>0</v>
      </c>
      <c r="BI324" s="22">
        <v>11517</v>
      </c>
      <c r="BJ324" s="22">
        <v>0</v>
      </c>
      <c r="BK324" s="22">
        <v>0</v>
      </c>
      <c r="BL324" s="22">
        <v>0</v>
      </c>
      <c r="BM324" s="22">
        <v>0</v>
      </c>
      <c r="BN324" s="22">
        <v>0</v>
      </c>
      <c r="BO324" s="22">
        <v>4820</v>
      </c>
      <c r="BP324" s="22">
        <v>0</v>
      </c>
      <c r="BQ324" s="22">
        <v>0</v>
      </c>
      <c r="BR324" s="22">
        <v>0</v>
      </c>
      <c r="BS324" s="22">
        <v>0</v>
      </c>
      <c r="BT324" s="22">
        <v>0</v>
      </c>
      <c r="BU324" s="22">
        <v>0</v>
      </c>
      <c r="BV324" s="22">
        <v>3281</v>
      </c>
      <c r="BW324" s="22">
        <v>526</v>
      </c>
      <c r="BX324" s="22">
        <v>0</v>
      </c>
      <c r="BY324" s="22">
        <v>0</v>
      </c>
      <c r="BZ324" s="22">
        <v>0</v>
      </c>
      <c r="CA324" s="22">
        <v>0</v>
      </c>
      <c r="CB324" s="22">
        <v>0</v>
      </c>
      <c r="CC324" s="22">
        <v>138689</v>
      </c>
      <c r="CD324" s="22">
        <v>3306</v>
      </c>
    </row>
    <row r="325" spans="1:82" x14ac:dyDescent="0.35">
      <c r="A325" s="22" t="s">
        <v>114</v>
      </c>
      <c r="B325" s="22" t="s">
        <v>670</v>
      </c>
      <c r="C325" s="22" t="s">
        <v>763</v>
      </c>
      <c r="D325" s="22" t="s">
        <v>764</v>
      </c>
      <c r="E325" s="22">
        <v>74413</v>
      </c>
      <c r="F325" s="22">
        <v>0</v>
      </c>
      <c r="G325" s="22">
        <v>5491</v>
      </c>
      <c r="H325" s="22">
        <v>0</v>
      </c>
      <c r="I325" s="22">
        <v>0</v>
      </c>
      <c r="J325" s="22">
        <v>3972</v>
      </c>
      <c r="K325" s="22">
        <v>0</v>
      </c>
      <c r="L325" s="22">
        <v>0</v>
      </c>
      <c r="M325" s="22">
        <v>0</v>
      </c>
      <c r="N325" s="22">
        <v>0</v>
      </c>
      <c r="O325" s="22">
        <v>0</v>
      </c>
      <c r="P325" s="22">
        <v>39476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v>5198</v>
      </c>
      <c r="X325" s="22"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31699</v>
      </c>
      <c r="AD325" s="22">
        <v>0</v>
      </c>
      <c r="AE325" s="22">
        <v>0</v>
      </c>
      <c r="AF325" s="22">
        <v>0</v>
      </c>
      <c r="AG325" s="22">
        <v>0</v>
      </c>
      <c r="AH325" s="22">
        <v>0</v>
      </c>
      <c r="AI325" s="22">
        <v>0</v>
      </c>
      <c r="AJ325" s="22">
        <v>15000</v>
      </c>
      <c r="AK325" s="22">
        <v>0</v>
      </c>
      <c r="AL325" s="22">
        <v>0</v>
      </c>
      <c r="AM325" s="22">
        <v>0</v>
      </c>
      <c r="AN325" s="22">
        <v>0</v>
      </c>
      <c r="AO325" s="22">
        <v>0</v>
      </c>
      <c r="AP325" s="22">
        <v>0</v>
      </c>
      <c r="AQ325" s="22">
        <v>175249</v>
      </c>
      <c r="AR325" s="22">
        <v>0</v>
      </c>
      <c r="AS325" s="22">
        <v>60013</v>
      </c>
      <c r="AT325" s="22">
        <v>0</v>
      </c>
      <c r="AU325" s="22">
        <v>820</v>
      </c>
      <c r="AV325" s="22">
        <v>12756</v>
      </c>
      <c r="AW325" s="22">
        <v>0</v>
      </c>
      <c r="AX325" s="22">
        <v>0</v>
      </c>
      <c r="AY325" s="22">
        <v>841</v>
      </c>
      <c r="AZ325" s="22">
        <v>0</v>
      </c>
      <c r="BA325" s="22">
        <v>0</v>
      </c>
      <c r="BB325" s="22">
        <v>63178</v>
      </c>
      <c r="BC325" s="22">
        <v>0</v>
      </c>
      <c r="BD325" s="22">
        <v>0</v>
      </c>
      <c r="BE325" s="22">
        <v>0</v>
      </c>
      <c r="BF325" s="22">
        <v>0</v>
      </c>
      <c r="BG325" s="22">
        <v>0</v>
      </c>
      <c r="BH325" s="22">
        <v>0</v>
      </c>
      <c r="BI325" s="22">
        <v>12325</v>
      </c>
      <c r="BJ325" s="22">
        <v>0</v>
      </c>
      <c r="BK325" s="22">
        <v>0</v>
      </c>
      <c r="BL325" s="22">
        <v>0</v>
      </c>
      <c r="BM325" s="22">
        <v>0</v>
      </c>
      <c r="BN325" s="22">
        <v>0</v>
      </c>
      <c r="BO325" s="22">
        <v>27552</v>
      </c>
      <c r="BP325" s="22">
        <v>0</v>
      </c>
      <c r="BQ325" s="22">
        <v>0</v>
      </c>
      <c r="BR325" s="22">
        <v>0</v>
      </c>
      <c r="BS325" s="22">
        <v>0</v>
      </c>
      <c r="BT325" s="22">
        <v>0</v>
      </c>
      <c r="BU325" s="22">
        <v>0</v>
      </c>
      <c r="BV325" s="22">
        <v>7122</v>
      </c>
      <c r="BW325" s="22">
        <v>0</v>
      </c>
      <c r="BX325" s="22">
        <v>0</v>
      </c>
      <c r="BY325" s="22">
        <v>0</v>
      </c>
      <c r="BZ325" s="22">
        <v>0</v>
      </c>
      <c r="CA325" s="22">
        <v>0</v>
      </c>
      <c r="CB325" s="22">
        <v>0</v>
      </c>
      <c r="CC325" s="22">
        <v>184607</v>
      </c>
      <c r="CD325" s="22">
        <v>-9358</v>
      </c>
    </row>
    <row r="326" spans="1:82" x14ac:dyDescent="0.35">
      <c r="A326" s="22" t="s">
        <v>114</v>
      </c>
      <c r="B326" s="22" t="s">
        <v>670</v>
      </c>
      <c r="C326" s="22" t="s">
        <v>765</v>
      </c>
      <c r="D326" s="22" t="s">
        <v>766</v>
      </c>
      <c r="E326" s="22">
        <v>306696</v>
      </c>
      <c r="F326" s="22">
        <v>0</v>
      </c>
      <c r="G326" s="22">
        <v>47152</v>
      </c>
      <c r="H326" s="22"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v>0</v>
      </c>
      <c r="V326" s="22">
        <v>52273</v>
      </c>
      <c r="W326" s="22">
        <v>0</v>
      </c>
      <c r="X326" s="22">
        <v>0</v>
      </c>
      <c r="Y326" s="22">
        <v>6014</v>
      </c>
      <c r="Z326" s="22">
        <v>0</v>
      </c>
      <c r="AA326" s="22">
        <v>0</v>
      </c>
      <c r="AB326" s="22">
        <v>0</v>
      </c>
      <c r="AC326" s="22">
        <v>3419</v>
      </c>
      <c r="AD326" s="22">
        <v>0</v>
      </c>
      <c r="AE326" s="22">
        <v>0</v>
      </c>
      <c r="AF326" s="22">
        <v>0</v>
      </c>
      <c r="AG326" s="22">
        <v>0</v>
      </c>
      <c r="AH326" s="22">
        <v>0</v>
      </c>
      <c r="AI326" s="22">
        <v>0</v>
      </c>
      <c r="AJ326" s="22">
        <v>4000</v>
      </c>
      <c r="AK326" s="22">
        <v>0</v>
      </c>
      <c r="AL326" s="22">
        <v>0</v>
      </c>
      <c r="AM326" s="22">
        <v>0</v>
      </c>
      <c r="AN326" s="22">
        <v>0</v>
      </c>
      <c r="AO326" s="22">
        <v>0</v>
      </c>
      <c r="AP326" s="22">
        <v>0</v>
      </c>
      <c r="AQ326" s="22">
        <v>419554</v>
      </c>
      <c r="AR326" s="22">
        <v>0</v>
      </c>
      <c r="AS326" s="22">
        <v>132763</v>
      </c>
      <c r="AT326" s="22">
        <v>0</v>
      </c>
      <c r="AU326" s="22">
        <v>0</v>
      </c>
      <c r="AV326" s="22">
        <v>11618</v>
      </c>
      <c r="AW326" s="22">
        <v>11461</v>
      </c>
      <c r="AX326" s="22">
        <v>0</v>
      </c>
      <c r="AY326" s="22">
        <v>10006</v>
      </c>
      <c r="AZ326" s="22">
        <v>0</v>
      </c>
      <c r="BA326" s="22">
        <v>0</v>
      </c>
      <c r="BB326" s="22">
        <v>102809</v>
      </c>
      <c r="BC326" s="22">
        <v>0</v>
      </c>
      <c r="BD326" s="22">
        <v>0</v>
      </c>
      <c r="BE326" s="22">
        <v>0</v>
      </c>
      <c r="BF326" s="22">
        <v>0</v>
      </c>
      <c r="BG326" s="22">
        <v>0</v>
      </c>
      <c r="BH326" s="22">
        <v>63888</v>
      </c>
      <c r="BI326" s="22">
        <v>0</v>
      </c>
      <c r="BJ326" s="22">
        <v>0</v>
      </c>
      <c r="BK326" s="22">
        <v>0</v>
      </c>
      <c r="BL326" s="22">
        <v>0</v>
      </c>
      <c r="BM326" s="22">
        <v>0</v>
      </c>
      <c r="BN326" s="22">
        <v>0</v>
      </c>
      <c r="BO326" s="22">
        <v>9913</v>
      </c>
      <c r="BP326" s="22">
        <v>0</v>
      </c>
      <c r="BQ326" s="22">
        <v>0</v>
      </c>
      <c r="BR326" s="22">
        <v>0</v>
      </c>
      <c r="BS326" s="22">
        <v>0</v>
      </c>
      <c r="BT326" s="22">
        <v>0</v>
      </c>
      <c r="BU326" s="22">
        <v>0</v>
      </c>
      <c r="BV326" s="22">
        <v>85577</v>
      </c>
      <c r="BW326" s="22">
        <v>0</v>
      </c>
      <c r="BX326" s="22">
        <v>0</v>
      </c>
      <c r="BY326" s="22">
        <v>0</v>
      </c>
      <c r="BZ326" s="22">
        <v>0</v>
      </c>
      <c r="CA326" s="22">
        <v>0</v>
      </c>
      <c r="CB326" s="22">
        <v>0</v>
      </c>
      <c r="CC326" s="22">
        <v>428035</v>
      </c>
      <c r="CD326" s="22">
        <v>-8481</v>
      </c>
    </row>
    <row r="327" spans="1:82" x14ac:dyDescent="0.35">
      <c r="A327" s="22" t="s">
        <v>114</v>
      </c>
      <c r="B327" s="22" t="s">
        <v>670</v>
      </c>
      <c r="C327" s="22" t="s">
        <v>767</v>
      </c>
      <c r="D327" s="22" t="s">
        <v>768</v>
      </c>
      <c r="E327" s="22">
        <v>0</v>
      </c>
      <c r="F327" s="22">
        <v>153897</v>
      </c>
      <c r="G327" s="22">
        <v>0</v>
      </c>
      <c r="H327" s="22">
        <v>0</v>
      </c>
      <c r="I327" s="22">
        <v>0</v>
      </c>
      <c r="J327" s="22">
        <v>4814</v>
      </c>
      <c r="K327" s="22">
        <v>0</v>
      </c>
      <c r="L327" s="22">
        <v>0</v>
      </c>
      <c r="M327" s="22">
        <v>0</v>
      </c>
      <c r="N327" s="22">
        <v>0</v>
      </c>
      <c r="O327" s="22">
        <v>0</v>
      </c>
      <c r="P327" s="22">
        <v>107472</v>
      </c>
      <c r="Q327" s="22">
        <v>0</v>
      </c>
      <c r="R327" s="22">
        <v>0</v>
      </c>
      <c r="S327" s="22">
        <v>0</v>
      </c>
      <c r="T327" s="22">
        <v>25594</v>
      </c>
      <c r="U327" s="22">
        <v>0</v>
      </c>
      <c r="V327" s="22">
        <v>0</v>
      </c>
      <c r="W327" s="22">
        <v>26101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1796</v>
      </c>
      <c r="AD327" s="22">
        <v>0</v>
      </c>
      <c r="AE327" s="22">
        <v>55795</v>
      </c>
      <c r="AF327" s="22">
        <v>0</v>
      </c>
      <c r="AG327" s="22">
        <v>0</v>
      </c>
      <c r="AH327" s="22">
        <v>0</v>
      </c>
      <c r="AI327" s="22">
        <v>0</v>
      </c>
      <c r="AJ327" s="22">
        <v>5000</v>
      </c>
      <c r="AK327" s="22">
        <v>0</v>
      </c>
      <c r="AL327" s="22">
        <v>0</v>
      </c>
      <c r="AM327" s="22">
        <v>20562</v>
      </c>
      <c r="AN327" s="22">
        <v>0</v>
      </c>
      <c r="AO327" s="22">
        <v>0</v>
      </c>
      <c r="AP327" s="22">
        <v>0</v>
      </c>
      <c r="AQ327" s="22">
        <v>401031</v>
      </c>
      <c r="AR327" s="22">
        <v>85465</v>
      </c>
      <c r="AS327" s="22">
        <v>0</v>
      </c>
      <c r="AT327" s="22">
        <v>0</v>
      </c>
      <c r="AU327" s="22">
        <v>0</v>
      </c>
      <c r="AV327" s="22">
        <v>4814</v>
      </c>
      <c r="AW327" s="22">
        <v>0</v>
      </c>
      <c r="AX327" s="22">
        <v>0</v>
      </c>
      <c r="AY327" s="22">
        <v>0</v>
      </c>
      <c r="AZ327" s="22">
        <v>0</v>
      </c>
      <c r="BA327" s="22">
        <v>0</v>
      </c>
      <c r="BB327" s="22">
        <v>0</v>
      </c>
      <c r="BC327" s="22">
        <v>0</v>
      </c>
      <c r="BD327" s="22">
        <v>0</v>
      </c>
      <c r="BE327" s="22">
        <v>0</v>
      </c>
      <c r="BF327" s="22">
        <v>66745</v>
      </c>
      <c r="BG327" s="22">
        <v>0</v>
      </c>
      <c r="BH327" s="22">
        <v>0</v>
      </c>
      <c r="BI327" s="22">
        <v>26101</v>
      </c>
      <c r="BJ327" s="22">
        <v>0</v>
      </c>
      <c r="BK327" s="22">
        <v>0</v>
      </c>
      <c r="BL327" s="22">
        <v>0</v>
      </c>
      <c r="BM327" s="22">
        <v>0</v>
      </c>
      <c r="BN327" s="22">
        <v>0</v>
      </c>
      <c r="BO327" s="22">
        <v>9482</v>
      </c>
      <c r="BP327" s="22">
        <v>0</v>
      </c>
      <c r="BQ327" s="22">
        <v>0</v>
      </c>
      <c r="BR327" s="22">
        <v>0</v>
      </c>
      <c r="BS327" s="22">
        <v>0</v>
      </c>
      <c r="BT327" s="22">
        <v>0</v>
      </c>
      <c r="BU327" s="22">
        <v>0</v>
      </c>
      <c r="BV327" s="22">
        <v>24568</v>
      </c>
      <c r="BW327" s="22">
        <v>0</v>
      </c>
      <c r="BX327" s="22">
        <v>0</v>
      </c>
      <c r="BY327" s="22">
        <v>0</v>
      </c>
      <c r="BZ327" s="22">
        <v>0</v>
      </c>
      <c r="CA327" s="22">
        <v>0</v>
      </c>
      <c r="CB327" s="22">
        <v>0</v>
      </c>
      <c r="CC327" s="22">
        <v>217175</v>
      </c>
      <c r="CD327" s="22">
        <v>183856</v>
      </c>
    </row>
    <row r="328" spans="1:82" x14ac:dyDescent="0.35">
      <c r="A328" s="22" t="s">
        <v>114</v>
      </c>
      <c r="B328" s="22" t="s">
        <v>670</v>
      </c>
      <c r="C328" s="22" t="s">
        <v>769</v>
      </c>
      <c r="D328" s="22" t="s">
        <v>770</v>
      </c>
      <c r="E328" s="22">
        <v>325174</v>
      </c>
      <c r="F328" s="22">
        <v>0</v>
      </c>
      <c r="G328" s="22">
        <v>10415</v>
      </c>
      <c r="H328" s="22">
        <v>0</v>
      </c>
      <c r="I328" s="22">
        <v>0</v>
      </c>
      <c r="J328" s="22">
        <v>0</v>
      </c>
      <c r="K328" s="22">
        <v>0</v>
      </c>
      <c r="L328" s="22">
        <v>824</v>
      </c>
      <c r="M328" s="22">
        <v>0</v>
      </c>
      <c r="N328" s="22">
        <v>0</v>
      </c>
      <c r="O328" s="22">
        <v>0</v>
      </c>
      <c r="P328" s="22">
        <v>94724</v>
      </c>
      <c r="Q328" s="22">
        <v>0</v>
      </c>
      <c r="R328" s="22">
        <v>0</v>
      </c>
      <c r="S328" s="22">
        <v>64382</v>
      </c>
      <c r="T328" s="22">
        <v>0</v>
      </c>
      <c r="U328" s="22">
        <v>0</v>
      </c>
      <c r="V328" s="22">
        <v>0</v>
      </c>
      <c r="W328" s="22">
        <v>0</v>
      </c>
      <c r="X328" s="22"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9270</v>
      </c>
      <c r="AD328" s="22">
        <v>0</v>
      </c>
      <c r="AE328" s="22">
        <v>0</v>
      </c>
      <c r="AF328" s="22">
        <v>0</v>
      </c>
      <c r="AG328" s="22">
        <v>0</v>
      </c>
      <c r="AH328" s="22">
        <v>0</v>
      </c>
      <c r="AI328" s="22">
        <v>0</v>
      </c>
      <c r="AJ328" s="22">
        <v>10186</v>
      </c>
      <c r="AK328" s="22">
        <v>0</v>
      </c>
      <c r="AL328" s="22">
        <v>0</v>
      </c>
      <c r="AM328" s="22">
        <v>0</v>
      </c>
      <c r="AN328" s="22">
        <v>0</v>
      </c>
      <c r="AO328" s="22">
        <v>0</v>
      </c>
      <c r="AP328" s="22">
        <v>0</v>
      </c>
      <c r="AQ328" s="22">
        <v>514975</v>
      </c>
      <c r="AR328" s="22">
        <v>12075</v>
      </c>
      <c r="AS328" s="22">
        <v>67499</v>
      </c>
      <c r="AT328" s="22">
        <v>0</v>
      </c>
      <c r="AU328" s="22">
        <v>0</v>
      </c>
      <c r="AV328" s="22">
        <v>36753</v>
      </c>
      <c r="AW328" s="22">
        <v>7944</v>
      </c>
      <c r="AX328" s="22">
        <v>0</v>
      </c>
      <c r="AY328" s="22">
        <v>5617</v>
      </c>
      <c r="AZ328" s="22">
        <v>0</v>
      </c>
      <c r="BA328" s="22">
        <v>24799</v>
      </c>
      <c r="BB328" s="22">
        <v>54395</v>
      </c>
      <c r="BC328" s="22">
        <v>0</v>
      </c>
      <c r="BD328" s="22">
        <v>0</v>
      </c>
      <c r="BE328" s="22">
        <v>8229</v>
      </c>
      <c r="BF328" s="22">
        <v>0</v>
      </c>
      <c r="BG328" s="22">
        <v>5820</v>
      </c>
      <c r="BH328" s="22">
        <v>0</v>
      </c>
      <c r="BI328" s="22">
        <v>20089</v>
      </c>
      <c r="BJ328" s="22">
        <v>0</v>
      </c>
      <c r="BK328" s="22">
        <v>0</v>
      </c>
      <c r="BL328" s="22">
        <v>0</v>
      </c>
      <c r="BM328" s="22">
        <v>0</v>
      </c>
      <c r="BN328" s="22">
        <v>0</v>
      </c>
      <c r="BO328" s="22">
        <v>25129</v>
      </c>
      <c r="BP328" s="22">
        <v>0</v>
      </c>
      <c r="BQ328" s="22">
        <v>0</v>
      </c>
      <c r="BR328" s="22">
        <v>0</v>
      </c>
      <c r="BS328" s="22">
        <v>0</v>
      </c>
      <c r="BT328" s="22">
        <v>0</v>
      </c>
      <c r="BU328" s="22">
        <v>0</v>
      </c>
      <c r="BV328" s="22">
        <v>89710</v>
      </c>
      <c r="BW328" s="22">
        <v>5056</v>
      </c>
      <c r="BX328" s="22">
        <v>0</v>
      </c>
      <c r="BY328" s="22">
        <v>0</v>
      </c>
      <c r="BZ328" s="22">
        <v>0</v>
      </c>
      <c r="CA328" s="22">
        <v>0</v>
      </c>
      <c r="CB328" s="22">
        <v>0</v>
      </c>
      <c r="CC328" s="22">
        <v>363115</v>
      </c>
      <c r="CD328" s="22">
        <v>151860</v>
      </c>
    </row>
    <row r="329" spans="1:82" x14ac:dyDescent="0.35">
      <c r="A329" s="22" t="s">
        <v>114</v>
      </c>
      <c r="B329" s="22" t="s">
        <v>670</v>
      </c>
      <c r="C329" s="22" t="s">
        <v>771</v>
      </c>
      <c r="D329" s="22" t="s">
        <v>772</v>
      </c>
      <c r="E329" s="22">
        <v>287019</v>
      </c>
      <c r="F329" s="22">
        <v>0</v>
      </c>
      <c r="G329" s="22">
        <v>30288</v>
      </c>
      <c r="H329" s="22">
        <v>0</v>
      </c>
      <c r="I329" s="22">
        <v>8675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0</v>
      </c>
      <c r="P329" s="22">
        <v>41751</v>
      </c>
      <c r="Q329" s="22">
        <v>0</v>
      </c>
      <c r="R329" s="22">
        <v>0</v>
      </c>
      <c r="S329" s="22">
        <v>0</v>
      </c>
      <c r="T329" s="22">
        <v>0</v>
      </c>
      <c r="U329" s="22">
        <v>0</v>
      </c>
      <c r="V329" s="22">
        <v>12837</v>
      </c>
      <c r="W329" s="22">
        <v>11539</v>
      </c>
      <c r="X329" s="22">
        <v>0</v>
      </c>
      <c r="Y329" s="22">
        <v>5264</v>
      </c>
      <c r="Z329" s="22">
        <v>0</v>
      </c>
      <c r="AA329" s="22">
        <v>0</v>
      </c>
      <c r="AB329" s="22">
        <v>0</v>
      </c>
      <c r="AC329" s="22">
        <v>4540</v>
      </c>
      <c r="AD329" s="22">
        <v>0</v>
      </c>
      <c r="AE329" s="22">
        <v>0</v>
      </c>
      <c r="AF329" s="22">
        <v>0</v>
      </c>
      <c r="AG329" s="22">
        <v>0</v>
      </c>
      <c r="AH329" s="22">
        <v>0</v>
      </c>
      <c r="AI329" s="22">
        <v>0</v>
      </c>
      <c r="AJ329" s="22">
        <v>10756</v>
      </c>
      <c r="AK329" s="22">
        <v>0</v>
      </c>
      <c r="AL329" s="22">
        <v>0</v>
      </c>
      <c r="AM329" s="22">
        <v>0</v>
      </c>
      <c r="AN329" s="22">
        <v>0</v>
      </c>
      <c r="AO329" s="22">
        <v>0</v>
      </c>
      <c r="AP329" s="22">
        <v>0</v>
      </c>
      <c r="AQ329" s="22">
        <v>412669</v>
      </c>
      <c r="AR329" s="22">
        <v>21865</v>
      </c>
      <c r="AS329" s="22">
        <v>86775</v>
      </c>
      <c r="AT329" s="22">
        <v>0</v>
      </c>
      <c r="AU329" s="22">
        <v>8004</v>
      </c>
      <c r="AV329" s="22">
        <v>16111</v>
      </c>
      <c r="AW329" s="22">
        <v>9901</v>
      </c>
      <c r="AX329" s="22">
        <v>0</v>
      </c>
      <c r="AY329" s="22">
        <v>0</v>
      </c>
      <c r="AZ329" s="22">
        <v>0</v>
      </c>
      <c r="BA329" s="22">
        <v>0</v>
      </c>
      <c r="BB329" s="22">
        <v>134873</v>
      </c>
      <c r="BC329" s="22">
        <v>0</v>
      </c>
      <c r="BD329" s="22">
        <v>0</v>
      </c>
      <c r="BE329" s="22">
        <v>2296</v>
      </c>
      <c r="BF329" s="22">
        <v>0</v>
      </c>
      <c r="BG329" s="22">
        <v>1919</v>
      </c>
      <c r="BH329" s="22">
        <v>32165</v>
      </c>
      <c r="BI329" s="22">
        <v>35915</v>
      </c>
      <c r="BJ329" s="22">
        <v>0</v>
      </c>
      <c r="BK329" s="22">
        <v>6580</v>
      </c>
      <c r="BL329" s="22">
        <v>0</v>
      </c>
      <c r="BM329" s="22">
        <v>0</v>
      </c>
      <c r="BN329" s="22">
        <v>0</v>
      </c>
      <c r="BO329" s="22">
        <v>9561</v>
      </c>
      <c r="BP329" s="22">
        <v>0</v>
      </c>
      <c r="BQ329" s="22">
        <v>0</v>
      </c>
      <c r="BR329" s="22">
        <v>0</v>
      </c>
      <c r="BS329" s="22">
        <v>0</v>
      </c>
      <c r="BT329" s="22">
        <v>0</v>
      </c>
      <c r="BU329" s="22">
        <v>0</v>
      </c>
      <c r="BV329" s="22">
        <v>15004</v>
      </c>
      <c r="BW329" s="22">
        <v>2600</v>
      </c>
      <c r="BX329" s="22">
        <v>0</v>
      </c>
      <c r="BY329" s="22">
        <v>0</v>
      </c>
      <c r="BZ329" s="22">
        <v>0</v>
      </c>
      <c r="CA329" s="22">
        <v>0</v>
      </c>
      <c r="CB329" s="22">
        <v>0</v>
      </c>
      <c r="CC329" s="22">
        <v>383569</v>
      </c>
      <c r="CD329" s="22">
        <v>29100</v>
      </c>
    </row>
    <row r="330" spans="1:82" x14ac:dyDescent="0.35">
      <c r="A330" s="22" t="s">
        <v>114</v>
      </c>
      <c r="B330" s="22" t="s">
        <v>773</v>
      </c>
      <c r="C330" s="22" t="s">
        <v>774</v>
      </c>
      <c r="D330" s="22" t="s">
        <v>775</v>
      </c>
      <c r="E330" s="22">
        <v>528040</v>
      </c>
      <c r="F330" s="22">
        <v>0</v>
      </c>
      <c r="G330" s="22">
        <v>7701</v>
      </c>
      <c r="H330" s="22">
        <v>75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v>0</v>
      </c>
      <c r="U330" s="22">
        <v>0</v>
      </c>
      <c r="V330" s="22">
        <v>0</v>
      </c>
      <c r="W330" s="22">
        <v>0</v>
      </c>
      <c r="X330" s="22">
        <v>0</v>
      </c>
      <c r="Y330" s="22">
        <v>0</v>
      </c>
      <c r="Z330" s="22">
        <v>0</v>
      </c>
      <c r="AA330" s="22">
        <v>0</v>
      </c>
      <c r="AB330" s="22">
        <v>0</v>
      </c>
      <c r="AC330" s="22">
        <v>0</v>
      </c>
      <c r="AD330" s="22">
        <v>343314</v>
      </c>
      <c r="AE330" s="22">
        <v>0</v>
      </c>
      <c r="AF330" s="22">
        <v>0</v>
      </c>
      <c r="AG330" s="22">
        <v>0</v>
      </c>
      <c r="AH330" s="22">
        <v>0</v>
      </c>
      <c r="AI330" s="22">
        <v>0</v>
      </c>
      <c r="AJ330" s="22">
        <v>19985</v>
      </c>
      <c r="AK330" s="22">
        <v>0</v>
      </c>
      <c r="AL330" s="22">
        <v>0</v>
      </c>
      <c r="AM330" s="22">
        <v>0</v>
      </c>
      <c r="AN330" s="22">
        <v>0</v>
      </c>
      <c r="AO330" s="22">
        <v>0</v>
      </c>
      <c r="AP330" s="22">
        <v>0</v>
      </c>
      <c r="AQ330" s="22">
        <v>899115</v>
      </c>
      <c r="AR330" s="22">
        <v>0</v>
      </c>
      <c r="AS330" s="22">
        <v>95652</v>
      </c>
      <c r="AT330" s="22">
        <v>0</v>
      </c>
      <c r="AU330" s="22">
        <v>10364</v>
      </c>
      <c r="AV330" s="22">
        <v>0</v>
      </c>
      <c r="AW330" s="22">
        <v>0</v>
      </c>
      <c r="AX330" s="22">
        <v>0</v>
      </c>
      <c r="AY330" s="22">
        <v>0</v>
      </c>
      <c r="AZ330" s="22">
        <v>0</v>
      </c>
      <c r="BA330" s="22">
        <v>0</v>
      </c>
      <c r="BB330" s="22">
        <v>0</v>
      </c>
      <c r="BC330" s="22">
        <v>0</v>
      </c>
      <c r="BD330" s="22">
        <v>0</v>
      </c>
      <c r="BE330" s="22">
        <v>0</v>
      </c>
      <c r="BF330" s="22">
        <v>0</v>
      </c>
      <c r="BG330" s="22">
        <v>0</v>
      </c>
      <c r="BH330" s="22">
        <v>0</v>
      </c>
      <c r="BI330" s="22">
        <v>-75</v>
      </c>
      <c r="BJ330" s="22">
        <v>0</v>
      </c>
      <c r="BK330" s="22">
        <v>0</v>
      </c>
      <c r="BL330" s="22">
        <v>0</v>
      </c>
      <c r="BM330" s="22">
        <v>0</v>
      </c>
      <c r="BN330" s="22">
        <v>0</v>
      </c>
      <c r="BO330" s="22">
        <v>0</v>
      </c>
      <c r="BP330" s="22">
        <v>826368</v>
      </c>
      <c r="BQ330" s="22">
        <v>0</v>
      </c>
      <c r="BR330" s="22">
        <v>0</v>
      </c>
      <c r="BS330" s="22">
        <v>0</v>
      </c>
      <c r="BT330" s="22">
        <v>0</v>
      </c>
      <c r="BU330" s="22">
        <v>0</v>
      </c>
      <c r="BV330" s="22">
        <v>0</v>
      </c>
      <c r="BW330" s="22">
        <v>0</v>
      </c>
      <c r="BX330" s="22">
        <v>0</v>
      </c>
      <c r="BY330" s="22">
        <v>0</v>
      </c>
      <c r="BZ330" s="22">
        <v>0</v>
      </c>
      <c r="CA330" s="22">
        <v>0</v>
      </c>
      <c r="CB330" s="22">
        <v>0</v>
      </c>
      <c r="CC330" s="22">
        <v>932309</v>
      </c>
      <c r="CD330" s="22">
        <v>-33194</v>
      </c>
    </row>
    <row r="331" spans="1:82" x14ac:dyDescent="0.35">
      <c r="A331" s="22" t="s">
        <v>114</v>
      </c>
      <c r="B331" s="22" t="s">
        <v>773</v>
      </c>
      <c r="C331" s="22" t="s">
        <v>776</v>
      </c>
      <c r="D331" s="22" t="s">
        <v>777</v>
      </c>
      <c r="E331" s="22">
        <v>2726219</v>
      </c>
      <c r="F331" s="22">
        <v>0</v>
      </c>
      <c r="G331" s="22">
        <v>81858</v>
      </c>
      <c r="H331" s="22">
        <v>2611</v>
      </c>
      <c r="I331" s="22">
        <v>0</v>
      </c>
      <c r="J331" s="22">
        <v>737709</v>
      </c>
      <c r="K331" s="22">
        <v>0</v>
      </c>
      <c r="L331" s="22">
        <v>0</v>
      </c>
      <c r="M331" s="22"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139682</v>
      </c>
      <c r="S331" s="22">
        <v>0</v>
      </c>
      <c r="T331" s="22">
        <v>0</v>
      </c>
      <c r="U331" s="22">
        <v>0</v>
      </c>
      <c r="V331" s="22">
        <v>0</v>
      </c>
      <c r="W331" s="22">
        <v>0</v>
      </c>
      <c r="X331" s="22">
        <v>0</v>
      </c>
      <c r="Y331" s="22">
        <v>0</v>
      </c>
      <c r="Z331" s="22">
        <v>0</v>
      </c>
      <c r="AA331" s="22">
        <v>0</v>
      </c>
      <c r="AB331" s="22">
        <v>6568</v>
      </c>
      <c r="AC331" s="22">
        <v>0</v>
      </c>
      <c r="AD331" s="22">
        <v>0</v>
      </c>
      <c r="AE331" s="22">
        <v>0</v>
      </c>
      <c r="AF331" s="22">
        <v>0</v>
      </c>
      <c r="AG331" s="22">
        <v>89082</v>
      </c>
      <c r="AH331" s="22">
        <v>0</v>
      </c>
      <c r="AI331" s="22">
        <v>0</v>
      </c>
      <c r="AJ331" s="22">
        <v>841567</v>
      </c>
      <c r="AK331" s="22">
        <v>0</v>
      </c>
      <c r="AL331" s="22">
        <v>0</v>
      </c>
      <c r="AM331" s="22">
        <v>0</v>
      </c>
      <c r="AN331" s="22">
        <v>0</v>
      </c>
      <c r="AO331" s="22">
        <v>0</v>
      </c>
      <c r="AP331" s="22">
        <v>710</v>
      </c>
      <c r="AQ331" s="22">
        <v>4626006</v>
      </c>
      <c r="AR331" s="22">
        <v>0</v>
      </c>
      <c r="AS331" s="22">
        <v>367585</v>
      </c>
      <c r="AT331" s="22">
        <v>0</v>
      </c>
      <c r="AU331" s="22">
        <v>32846</v>
      </c>
      <c r="AV331" s="22">
        <v>970764</v>
      </c>
      <c r="AW331" s="22">
        <v>0</v>
      </c>
      <c r="AX331" s="22">
        <v>0</v>
      </c>
      <c r="AY331" s="22">
        <v>0</v>
      </c>
      <c r="AZ331" s="22">
        <v>0</v>
      </c>
      <c r="BA331" s="22">
        <v>0</v>
      </c>
      <c r="BB331" s="22">
        <v>0</v>
      </c>
      <c r="BC331" s="22">
        <v>0</v>
      </c>
      <c r="BD331" s="22">
        <v>886177</v>
      </c>
      <c r="BE331" s="22">
        <v>0</v>
      </c>
      <c r="BF331" s="22">
        <v>0</v>
      </c>
      <c r="BG331" s="22">
        <v>0</v>
      </c>
      <c r="BH331" s="22">
        <v>0</v>
      </c>
      <c r="BI331" s="22">
        <v>0</v>
      </c>
      <c r="BJ331" s="22">
        <v>0</v>
      </c>
      <c r="BK331" s="22">
        <v>6100</v>
      </c>
      <c r="BL331" s="22">
        <v>0</v>
      </c>
      <c r="BM331" s="22">
        <v>0</v>
      </c>
      <c r="BN331" s="22">
        <v>0</v>
      </c>
      <c r="BO331" s="22">
        <v>0</v>
      </c>
      <c r="BP331" s="22">
        <v>0</v>
      </c>
      <c r="BQ331" s="22">
        <v>0</v>
      </c>
      <c r="BR331" s="22">
        <v>0</v>
      </c>
      <c r="BS331" s="22">
        <v>1033350</v>
      </c>
      <c r="BT331" s="22">
        <v>0</v>
      </c>
      <c r="BU331" s="22">
        <v>0</v>
      </c>
      <c r="BV331" s="22">
        <v>559487</v>
      </c>
      <c r="BW331" s="22">
        <v>18541</v>
      </c>
      <c r="BX331" s="22">
        <v>0</v>
      </c>
      <c r="BY331" s="22">
        <v>53750</v>
      </c>
      <c r="BZ331" s="22">
        <v>0</v>
      </c>
      <c r="CA331" s="22">
        <v>0</v>
      </c>
      <c r="CB331" s="22">
        <v>0</v>
      </c>
      <c r="CC331" s="22">
        <v>3928600</v>
      </c>
      <c r="CD331" s="22">
        <v>697406</v>
      </c>
    </row>
    <row r="332" spans="1:82" x14ac:dyDescent="0.35">
      <c r="A332" s="22" t="s">
        <v>114</v>
      </c>
      <c r="B332" s="22" t="s">
        <v>773</v>
      </c>
      <c r="C332" s="22" t="s">
        <v>778</v>
      </c>
      <c r="D332" s="22" t="s">
        <v>779</v>
      </c>
      <c r="E332" s="22">
        <v>54769</v>
      </c>
      <c r="F332" s="22">
        <v>0</v>
      </c>
      <c r="G332" s="22">
        <v>5028</v>
      </c>
      <c r="H332" s="22">
        <v>0</v>
      </c>
      <c r="I332" s="22">
        <v>0</v>
      </c>
      <c r="J332" s="22">
        <v>11861</v>
      </c>
      <c r="K332" s="22">
        <v>0</v>
      </c>
      <c r="L332" s="22">
        <v>0</v>
      </c>
      <c r="M332" s="22">
        <v>0</v>
      </c>
      <c r="N332" s="22">
        <v>0</v>
      </c>
      <c r="O332" s="22">
        <v>123395</v>
      </c>
      <c r="P332" s="22">
        <v>100000</v>
      </c>
      <c r="Q332" s="22">
        <v>0</v>
      </c>
      <c r="R332" s="22">
        <v>0</v>
      </c>
      <c r="S332" s="22">
        <v>0</v>
      </c>
      <c r="T332" s="22">
        <v>85169</v>
      </c>
      <c r="U332" s="22">
        <v>0</v>
      </c>
      <c r="V332" s="22">
        <v>0</v>
      </c>
      <c r="W332" s="22">
        <v>0</v>
      </c>
      <c r="X332" s="22"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  <c r="AH332" s="22">
        <v>0</v>
      </c>
      <c r="AI332" s="22">
        <v>0</v>
      </c>
      <c r="AJ332" s="22">
        <v>0</v>
      </c>
      <c r="AK332" s="22">
        <v>0</v>
      </c>
      <c r="AL332" s="22">
        <v>0</v>
      </c>
      <c r="AM332" s="22">
        <v>0</v>
      </c>
      <c r="AN332" s="22">
        <v>0</v>
      </c>
      <c r="AO332" s="22">
        <v>0</v>
      </c>
      <c r="AP332" s="22">
        <v>0</v>
      </c>
      <c r="AQ332" s="22">
        <v>380222</v>
      </c>
      <c r="AR332" s="22">
        <v>0</v>
      </c>
      <c r="AS332" s="22">
        <v>37599</v>
      </c>
      <c r="AT332" s="22">
        <v>0</v>
      </c>
      <c r="AU332" s="22">
        <v>2121</v>
      </c>
      <c r="AV332" s="22">
        <v>24408</v>
      </c>
      <c r="AW332" s="22">
        <v>0</v>
      </c>
      <c r="AX332" s="22">
        <v>0</v>
      </c>
      <c r="AY332" s="22">
        <v>0</v>
      </c>
      <c r="AZ332" s="22">
        <v>3500</v>
      </c>
      <c r="BA332" s="22">
        <v>123395</v>
      </c>
      <c r="BB332" s="22">
        <v>100000</v>
      </c>
      <c r="BC332" s="22">
        <v>0</v>
      </c>
      <c r="BD332" s="22">
        <v>0</v>
      </c>
      <c r="BE332" s="22">
        <v>0</v>
      </c>
      <c r="BF332" s="22">
        <v>0</v>
      </c>
      <c r="BG332" s="22">
        <v>0</v>
      </c>
      <c r="BH332" s="22">
        <v>0</v>
      </c>
      <c r="BI332" s="22">
        <v>0</v>
      </c>
      <c r="BJ332" s="22">
        <v>0</v>
      </c>
      <c r="BK332" s="22">
        <v>0</v>
      </c>
      <c r="BL332" s="22">
        <v>0</v>
      </c>
      <c r="BM332" s="22">
        <v>0</v>
      </c>
      <c r="BN332" s="22">
        <v>14393</v>
      </c>
      <c r="BO332" s="22">
        <v>0</v>
      </c>
      <c r="BP332" s="22">
        <v>0</v>
      </c>
      <c r="BQ332" s="22">
        <v>0</v>
      </c>
      <c r="BR332" s="22">
        <v>0</v>
      </c>
      <c r="BS332" s="22">
        <v>0</v>
      </c>
      <c r="BT332" s="22">
        <v>0</v>
      </c>
      <c r="BU332" s="22">
        <v>0</v>
      </c>
      <c r="BV332" s="22">
        <v>0</v>
      </c>
      <c r="BW332" s="22">
        <v>0</v>
      </c>
      <c r="BX332" s="22">
        <v>0</v>
      </c>
      <c r="BY332" s="22">
        <v>0</v>
      </c>
      <c r="BZ332" s="22">
        <v>0</v>
      </c>
      <c r="CA332" s="22">
        <v>0</v>
      </c>
      <c r="CB332" s="22">
        <v>0</v>
      </c>
      <c r="CC332" s="22">
        <v>305416</v>
      </c>
      <c r="CD332" s="22">
        <v>74806</v>
      </c>
    </row>
    <row r="333" spans="1:82" x14ac:dyDescent="0.35">
      <c r="A333" s="22" t="s">
        <v>114</v>
      </c>
      <c r="B333" s="22" t="s">
        <v>773</v>
      </c>
      <c r="C333" s="22" t="s">
        <v>780</v>
      </c>
      <c r="D333" s="22" t="s">
        <v>781</v>
      </c>
      <c r="E333" s="22">
        <v>10222</v>
      </c>
      <c r="F333" s="22">
        <v>0</v>
      </c>
      <c r="G333" s="22">
        <v>3196</v>
      </c>
      <c r="H333" s="22">
        <v>0</v>
      </c>
      <c r="I333" s="22">
        <v>0</v>
      </c>
      <c r="J333" s="22">
        <v>0</v>
      </c>
      <c r="K333" s="22">
        <v>0</v>
      </c>
      <c r="L333" s="22">
        <v>0</v>
      </c>
      <c r="M333" s="22">
        <v>0</v>
      </c>
      <c r="N333" s="22">
        <v>0</v>
      </c>
      <c r="O333" s="22">
        <v>205792</v>
      </c>
      <c r="P333" s="22">
        <v>5311</v>
      </c>
      <c r="Q333" s="22">
        <v>0</v>
      </c>
      <c r="R333" s="22">
        <v>0</v>
      </c>
      <c r="S333" s="22">
        <v>0</v>
      </c>
      <c r="T333" s="22">
        <v>0</v>
      </c>
      <c r="U333" s="22">
        <v>0</v>
      </c>
      <c r="V333" s="22">
        <v>0</v>
      </c>
      <c r="W333" s="22">
        <v>0</v>
      </c>
      <c r="X333" s="22"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  <c r="AH333" s="22">
        <v>0</v>
      </c>
      <c r="AI333" s="22">
        <v>0</v>
      </c>
      <c r="AJ333" s="22">
        <v>0</v>
      </c>
      <c r="AK333" s="22">
        <v>0</v>
      </c>
      <c r="AL333" s="22">
        <v>0</v>
      </c>
      <c r="AM333" s="22">
        <v>0</v>
      </c>
      <c r="AN333" s="22">
        <v>0</v>
      </c>
      <c r="AO333" s="22">
        <v>0</v>
      </c>
      <c r="AP333" s="22">
        <v>0</v>
      </c>
      <c r="AQ333" s="22">
        <v>224521</v>
      </c>
      <c r="AR333" s="22">
        <v>0</v>
      </c>
      <c r="AS333" s="22">
        <v>9307</v>
      </c>
      <c r="AT333" s="22">
        <v>0</v>
      </c>
      <c r="AU333" s="22">
        <v>165</v>
      </c>
      <c r="AV333" s="22">
        <v>0</v>
      </c>
      <c r="AW333" s="22">
        <v>0</v>
      </c>
      <c r="AX333" s="22">
        <v>0</v>
      </c>
      <c r="AY333" s="22">
        <v>0</v>
      </c>
      <c r="AZ333" s="22">
        <v>0</v>
      </c>
      <c r="BA333" s="22">
        <v>205792</v>
      </c>
      <c r="BB333" s="22">
        <v>5311</v>
      </c>
      <c r="BC333" s="22">
        <v>0</v>
      </c>
      <c r="BD333" s="22">
        <v>0</v>
      </c>
      <c r="BE333" s="22">
        <v>0</v>
      </c>
      <c r="BF333" s="22">
        <v>0</v>
      </c>
      <c r="BG333" s="22">
        <v>0</v>
      </c>
      <c r="BH333" s="22">
        <v>0</v>
      </c>
      <c r="BI333" s="22">
        <v>0</v>
      </c>
      <c r="BJ333" s="22">
        <v>0</v>
      </c>
      <c r="BK333" s="22">
        <v>0</v>
      </c>
      <c r="BL333" s="22">
        <v>0</v>
      </c>
      <c r="BM333" s="22">
        <v>0</v>
      </c>
      <c r="BN333" s="22">
        <v>0</v>
      </c>
      <c r="BO333" s="22">
        <v>0</v>
      </c>
      <c r="BP333" s="22">
        <v>0</v>
      </c>
      <c r="BQ333" s="22">
        <v>0</v>
      </c>
      <c r="BR333" s="22">
        <v>0</v>
      </c>
      <c r="BS333" s="22">
        <v>0</v>
      </c>
      <c r="BT333" s="22">
        <v>0</v>
      </c>
      <c r="BU333" s="22">
        <v>0</v>
      </c>
      <c r="BV333" s="22">
        <v>0</v>
      </c>
      <c r="BW333" s="22">
        <v>0</v>
      </c>
      <c r="BX333" s="22">
        <v>0</v>
      </c>
      <c r="BY333" s="22">
        <v>0</v>
      </c>
      <c r="BZ333" s="22">
        <v>0</v>
      </c>
      <c r="CA333" s="22">
        <v>0</v>
      </c>
      <c r="CB333" s="22">
        <v>0</v>
      </c>
      <c r="CC333" s="22">
        <v>220575</v>
      </c>
      <c r="CD333" s="22">
        <v>3946</v>
      </c>
    </row>
    <row r="334" spans="1:82" x14ac:dyDescent="0.35">
      <c r="A334" s="22" t="s">
        <v>114</v>
      </c>
      <c r="B334" s="22" t="s">
        <v>773</v>
      </c>
      <c r="C334" s="22" t="s">
        <v>782</v>
      </c>
      <c r="D334" s="22" t="s">
        <v>783</v>
      </c>
      <c r="E334" s="22">
        <v>22617</v>
      </c>
      <c r="F334" s="22">
        <v>0</v>
      </c>
      <c r="G334" s="22">
        <v>262</v>
      </c>
      <c r="H334" s="22"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v>0</v>
      </c>
      <c r="N334" s="22">
        <v>0</v>
      </c>
      <c r="O334" s="22">
        <v>0</v>
      </c>
      <c r="P334" s="22">
        <v>17669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v>0</v>
      </c>
      <c r="X334" s="22">
        <v>0</v>
      </c>
      <c r="Y334" s="22">
        <v>0</v>
      </c>
      <c r="Z334" s="22">
        <v>0</v>
      </c>
      <c r="AA334" s="22">
        <v>0</v>
      </c>
      <c r="AB334" s="22">
        <v>0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  <c r="AH334" s="22">
        <v>0</v>
      </c>
      <c r="AI334" s="22">
        <v>0</v>
      </c>
      <c r="AJ334" s="22">
        <v>11429</v>
      </c>
      <c r="AK334" s="22">
        <v>0</v>
      </c>
      <c r="AL334" s="22">
        <v>0</v>
      </c>
      <c r="AM334" s="22">
        <v>0</v>
      </c>
      <c r="AN334" s="22">
        <v>0</v>
      </c>
      <c r="AO334" s="22">
        <v>0</v>
      </c>
      <c r="AP334" s="22">
        <v>0</v>
      </c>
      <c r="AQ334" s="22">
        <v>51977</v>
      </c>
      <c r="AR334" s="22">
        <v>0</v>
      </c>
      <c r="AS334" s="22">
        <v>11738</v>
      </c>
      <c r="AT334" s="22">
        <v>0</v>
      </c>
      <c r="AU334" s="22">
        <v>7470</v>
      </c>
      <c r="AV334" s="22">
        <v>0</v>
      </c>
      <c r="AW334" s="22">
        <v>0</v>
      </c>
      <c r="AX334" s="22">
        <v>0</v>
      </c>
      <c r="AY334" s="22">
        <v>0</v>
      </c>
      <c r="AZ334" s="22">
        <v>0</v>
      </c>
      <c r="BA334" s="22">
        <v>0</v>
      </c>
      <c r="BB334" s="22">
        <v>17669</v>
      </c>
      <c r="BC334" s="22">
        <v>0</v>
      </c>
      <c r="BD334" s="22">
        <v>0</v>
      </c>
      <c r="BE334" s="22">
        <v>0</v>
      </c>
      <c r="BF334" s="22">
        <v>0</v>
      </c>
      <c r="BG334" s="22">
        <v>0</v>
      </c>
      <c r="BH334" s="22">
        <v>0</v>
      </c>
      <c r="BI334" s="22">
        <v>0</v>
      </c>
      <c r="BJ334" s="22">
        <v>0</v>
      </c>
      <c r="BK334" s="22">
        <v>0</v>
      </c>
      <c r="BL334" s="22">
        <v>0</v>
      </c>
      <c r="BM334" s="22">
        <v>0</v>
      </c>
      <c r="BN334" s="22">
        <v>0</v>
      </c>
      <c r="BO334" s="22">
        <v>0</v>
      </c>
      <c r="BP334" s="22">
        <v>0</v>
      </c>
      <c r="BQ334" s="22">
        <v>0</v>
      </c>
      <c r="BR334" s="22">
        <v>0</v>
      </c>
      <c r="BS334" s="22">
        <v>0</v>
      </c>
      <c r="BT334" s="22">
        <v>0</v>
      </c>
      <c r="BU334" s="22">
        <v>0</v>
      </c>
      <c r="BV334" s="22">
        <v>11430</v>
      </c>
      <c r="BW334" s="22">
        <v>0</v>
      </c>
      <c r="BX334" s="22">
        <v>0</v>
      </c>
      <c r="BY334" s="22">
        <v>0</v>
      </c>
      <c r="BZ334" s="22">
        <v>0</v>
      </c>
      <c r="CA334" s="22">
        <v>0</v>
      </c>
      <c r="CB334" s="22">
        <v>0</v>
      </c>
      <c r="CC334" s="22">
        <v>48307</v>
      </c>
      <c r="CD334" s="22">
        <v>3670</v>
      </c>
    </row>
    <row r="335" spans="1:82" x14ac:dyDescent="0.35">
      <c r="A335" s="22" t="s">
        <v>114</v>
      </c>
      <c r="B335" s="22" t="s">
        <v>773</v>
      </c>
      <c r="C335" s="22" t="s">
        <v>784</v>
      </c>
      <c r="D335" s="22" t="s">
        <v>785</v>
      </c>
      <c r="E335" s="22">
        <v>0</v>
      </c>
      <c r="F335" s="22">
        <v>0</v>
      </c>
      <c r="G335" s="22">
        <v>0</v>
      </c>
      <c r="H335" s="22"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v>0</v>
      </c>
      <c r="X335" s="22">
        <v>0</v>
      </c>
      <c r="Y335" s="22">
        <v>0</v>
      </c>
      <c r="Z335" s="22">
        <v>0</v>
      </c>
      <c r="AA335" s="22">
        <v>0</v>
      </c>
      <c r="AB335" s="22">
        <v>0</v>
      </c>
      <c r="AC335" s="22">
        <v>0</v>
      </c>
      <c r="AD335" s="22">
        <v>0</v>
      </c>
      <c r="AE335" s="22">
        <v>0</v>
      </c>
      <c r="AF335" s="22">
        <v>0</v>
      </c>
      <c r="AG335" s="22">
        <v>0</v>
      </c>
      <c r="AH335" s="22">
        <v>0</v>
      </c>
      <c r="AI335" s="22">
        <v>0</v>
      </c>
      <c r="AJ335" s="22">
        <v>115034</v>
      </c>
      <c r="AK335" s="22">
        <v>0</v>
      </c>
      <c r="AL335" s="22">
        <v>0</v>
      </c>
      <c r="AM335" s="22">
        <v>0</v>
      </c>
      <c r="AN335" s="22">
        <v>0</v>
      </c>
      <c r="AO335" s="22">
        <v>0</v>
      </c>
      <c r="AP335" s="22">
        <v>0</v>
      </c>
      <c r="AQ335" s="22">
        <v>115034</v>
      </c>
      <c r="AR335" s="22">
        <v>0</v>
      </c>
      <c r="AS335" s="22">
        <v>0</v>
      </c>
      <c r="AT335" s="22">
        <v>0</v>
      </c>
      <c r="AU335" s="22">
        <v>0</v>
      </c>
      <c r="AV335" s="22">
        <v>0</v>
      </c>
      <c r="AW335" s="22">
        <v>0</v>
      </c>
      <c r="AX335" s="22">
        <v>0</v>
      </c>
      <c r="AY335" s="22">
        <v>0</v>
      </c>
      <c r="AZ335" s="22">
        <v>0</v>
      </c>
      <c r="BA335" s="22">
        <v>0</v>
      </c>
      <c r="BB335" s="22">
        <v>0</v>
      </c>
      <c r="BC335" s="22">
        <v>0</v>
      </c>
      <c r="BD335" s="22">
        <v>0</v>
      </c>
      <c r="BE335" s="22">
        <v>0</v>
      </c>
      <c r="BF335" s="22">
        <v>0</v>
      </c>
      <c r="BG335" s="22">
        <v>0</v>
      </c>
      <c r="BH335" s="22">
        <v>0</v>
      </c>
      <c r="BI335" s="22">
        <v>0</v>
      </c>
      <c r="BJ335" s="22">
        <v>0</v>
      </c>
      <c r="BK335" s="22">
        <v>0</v>
      </c>
      <c r="BL335" s="22">
        <v>0</v>
      </c>
      <c r="BM335" s="22">
        <v>0</v>
      </c>
      <c r="BN335" s="22">
        <v>0</v>
      </c>
      <c r="BO335" s="22">
        <v>0</v>
      </c>
      <c r="BP335" s="22">
        <v>0</v>
      </c>
      <c r="BQ335" s="22">
        <v>0</v>
      </c>
      <c r="BR335" s="22">
        <v>0</v>
      </c>
      <c r="BS335" s="22">
        <v>0</v>
      </c>
      <c r="BT335" s="22">
        <v>0</v>
      </c>
      <c r="BU335" s="22">
        <v>0</v>
      </c>
      <c r="BV335" s="22">
        <v>115034</v>
      </c>
      <c r="BW335" s="22">
        <v>0</v>
      </c>
      <c r="BX335" s="22">
        <v>0</v>
      </c>
      <c r="BY335" s="22">
        <v>0</v>
      </c>
      <c r="BZ335" s="22">
        <v>0</v>
      </c>
      <c r="CA335" s="22">
        <v>0</v>
      </c>
      <c r="CB335" s="22">
        <v>0</v>
      </c>
      <c r="CC335" s="22">
        <v>115034</v>
      </c>
      <c r="CD335" s="22">
        <v>0</v>
      </c>
    </row>
    <row r="336" spans="1:82" x14ac:dyDescent="0.35">
      <c r="A336" s="22" t="s">
        <v>114</v>
      </c>
      <c r="B336" s="22" t="s">
        <v>773</v>
      </c>
      <c r="C336" s="22" t="s">
        <v>786</v>
      </c>
      <c r="D336" s="22" t="s">
        <v>787</v>
      </c>
      <c r="E336" s="22">
        <v>25928910</v>
      </c>
      <c r="F336" s="22">
        <v>0</v>
      </c>
      <c r="G336" s="22">
        <v>267315</v>
      </c>
      <c r="H336" s="22"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v>0</v>
      </c>
      <c r="V336" s="22">
        <v>1074493</v>
      </c>
      <c r="W336" s="22">
        <v>0</v>
      </c>
      <c r="X336" s="22"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  <c r="AH336" s="22">
        <v>0</v>
      </c>
      <c r="AI336" s="22">
        <v>0</v>
      </c>
      <c r="AJ336" s="22">
        <v>0</v>
      </c>
      <c r="AK336" s="22">
        <v>0</v>
      </c>
      <c r="AL336" s="22">
        <v>0</v>
      </c>
      <c r="AM336" s="22">
        <v>0</v>
      </c>
      <c r="AN336" s="22">
        <v>0</v>
      </c>
      <c r="AO336" s="22">
        <v>0</v>
      </c>
      <c r="AP336" s="22">
        <v>0</v>
      </c>
      <c r="AQ336" s="22">
        <v>27270718</v>
      </c>
      <c r="AR336" s="22">
        <v>0</v>
      </c>
      <c r="AS336" s="22">
        <v>315569</v>
      </c>
      <c r="AT336" s="22">
        <v>0</v>
      </c>
      <c r="AU336" s="22">
        <v>77397</v>
      </c>
      <c r="AV336" s="22">
        <v>0</v>
      </c>
      <c r="AW336" s="22">
        <v>0</v>
      </c>
      <c r="AX336" s="22">
        <v>0</v>
      </c>
      <c r="AY336" s="22">
        <v>0</v>
      </c>
      <c r="AZ336" s="22">
        <v>0</v>
      </c>
      <c r="BA336" s="22">
        <v>0</v>
      </c>
      <c r="BB336" s="22">
        <v>0</v>
      </c>
      <c r="BC336" s="22">
        <v>0</v>
      </c>
      <c r="BD336" s="22">
        <v>0</v>
      </c>
      <c r="BE336" s="22">
        <v>0</v>
      </c>
      <c r="BF336" s="22">
        <v>0</v>
      </c>
      <c r="BG336" s="22">
        <v>0</v>
      </c>
      <c r="BH336" s="22">
        <v>1074493</v>
      </c>
      <c r="BI336" s="22">
        <v>0</v>
      </c>
      <c r="BJ336" s="22">
        <v>0</v>
      </c>
      <c r="BK336" s="22">
        <v>0</v>
      </c>
      <c r="BL336" s="22">
        <v>0</v>
      </c>
      <c r="BM336" s="22">
        <v>0</v>
      </c>
      <c r="BN336" s="22">
        <v>0</v>
      </c>
      <c r="BO336" s="22">
        <v>0</v>
      </c>
      <c r="BP336" s="22">
        <v>0</v>
      </c>
      <c r="BQ336" s="22">
        <v>0</v>
      </c>
      <c r="BR336" s="22">
        <v>0</v>
      </c>
      <c r="BS336" s="22">
        <v>0</v>
      </c>
      <c r="BT336" s="22">
        <v>0</v>
      </c>
      <c r="BU336" s="22">
        <v>0</v>
      </c>
      <c r="BV336" s="22">
        <v>0</v>
      </c>
      <c r="BW336" s="22">
        <v>0</v>
      </c>
      <c r="BX336" s="22">
        <v>0</v>
      </c>
      <c r="BY336" s="22">
        <v>0</v>
      </c>
      <c r="BZ336" s="22">
        <v>0</v>
      </c>
      <c r="CA336" s="22">
        <v>0</v>
      </c>
      <c r="CB336" s="22">
        <v>52960845</v>
      </c>
      <c r="CC336" s="22">
        <v>54428304</v>
      </c>
      <c r="CD336" s="22">
        <v>-27157586</v>
      </c>
    </row>
    <row r="337" spans="1:82" x14ac:dyDescent="0.35">
      <c r="A337" s="22" t="s">
        <v>114</v>
      </c>
      <c r="B337" s="22" t="s">
        <v>773</v>
      </c>
      <c r="C337" s="22" t="s">
        <v>788</v>
      </c>
      <c r="D337" s="22" t="s">
        <v>789</v>
      </c>
      <c r="E337" s="22">
        <v>1419741</v>
      </c>
      <c r="F337" s="22">
        <v>0</v>
      </c>
      <c r="G337" s="22">
        <v>146</v>
      </c>
      <c r="H337" s="22">
        <v>0</v>
      </c>
      <c r="I337" s="22">
        <v>0</v>
      </c>
      <c r="J337" s="22">
        <v>349635</v>
      </c>
      <c r="K337" s="22">
        <v>0</v>
      </c>
      <c r="L337" s="22">
        <v>51922</v>
      </c>
      <c r="M337" s="22">
        <v>0</v>
      </c>
      <c r="N337" s="22">
        <v>0</v>
      </c>
      <c r="O337" s="22">
        <v>0</v>
      </c>
      <c r="P337" s="22">
        <v>12034</v>
      </c>
      <c r="Q337" s="22">
        <v>0</v>
      </c>
      <c r="R337" s="22">
        <v>0</v>
      </c>
      <c r="S337" s="22">
        <v>0</v>
      </c>
      <c r="T337" s="22">
        <v>0</v>
      </c>
      <c r="U337" s="22">
        <v>38011</v>
      </c>
      <c r="V337" s="22">
        <v>44163</v>
      </c>
      <c r="W337" s="22">
        <v>309116</v>
      </c>
      <c r="X337" s="22">
        <v>0</v>
      </c>
      <c r="Y337" s="22">
        <v>0</v>
      </c>
      <c r="Z337" s="22">
        <v>0</v>
      </c>
      <c r="AA337" s="22">
        <v>0</v>
      </c>
      <c r="AB337" s="22">
        <v>0</v>
      </c>
      <c r="AC337" s="22">
        <v>41634</v>
      </c>
      <c r="AD337" s="22">
        <v>51758</v>
      </c>
      <c r="AE337" s="22">
        <v>0</v>
      </c>
      <c r="AF337" s="22">
        <v>0</v>
      </c>
      <c r="AG337" s="22">
        <v>0</v>
      </c>
      <c r="AH337" s="22">
        <v>0</v>
      </c>
      <c r="AI337" s="22">
        <v>0</v>
      </c>
      <c r="AJ337" s="22">
        <v>0</v>
      </c>
      <c r="AK337" s="22">
        <v>0</v>
      </c>
      <c r="AL337" s="22">
        <v>0</v>
      </c>
      <c r="AM337" s="22">
        <v>0</v>
      </c>
      <c r="AN337" s="22">
        <v>0</v>
      </c>
      <c r="AO337" s="22">
        <v>0</v>
      </c>
      <c r="AP337" s="22">
        <v>3500</v>
      </c>
      <c r="AQ337" s="22">
        <v>2321660</v>
      </c>
      <c r="AR337" s="22">
        <v>0</v>
      </c>
      <c r="AS337" s="22">
        <v>283098</v>
      </c>
      <c r="AT337" s="22">
        <v>0</v>
      </c>
      <c r="AU337" s="22">
        <v>0</v>
      </c>
      <c r="AV337" s="22">
        <v>1370130</v>
      </c>
      <c r="AW337" s="22">
        <v>0</v>
      </c>
      <c r="AX337" s="22">
        <v>51922</v>
      </c>
      <c r="AY337" s="22">
        <v>0</v>
      </c>
      <c r="AZ337" s="22">
        <v>0</v>
      </c>
      <c r="BA337" s="22">
        <v>0</v>
      </c>
      <c r="BB337" s="22">
        <v>97186</v>
      </c>
      <c r="BC337" s="22">
        <v>0</v>
      </c>
      <c r="BD337" s="22">
        <v>0</v>
      </c>
      <c r="BE337" s="22">
        <v>0</v>
      </c>
      <c r="BF337" s="22">
        <v>0</v>
      </c>
      <c r="BG337" s="22">
        <v>59943</v>
      </c>
      <c r="BH337" s="22">
        <v>28424</v>
      </c>
      <c r="BI337" s="22">
        <v>317296</v>
      </c>
      <c r="BJ337" s="22">
        <v>0</v>
      </c>
      <c r="BK337" s="22">
        <v>0</v>
      </c>
      <c r="BL337" s="22">
        <v>0</v>
      </c>
      <c r="BM337" s="22">
        <v>0</v>
      </c>
      <c r="BN337" s="22">
        <v>0</v>
      </c>
      <c r="BO337" s="22">
        <v>0</v>
      </c>
      <c r="BP337" s="22">
        <v>45570</v>
      </c>
      <c r="BQ337" s="22">
        <v>0</v>
      </c>
      <c r="BR337" s="22">
        <v>0</v>
      </c>
      <c r="BS337" s="22">
        <v>0</v>
      </c>
      <c r="BT337" s="22">
        <v>0</v>
      </c>
      <c r="BU337" s="22">
        <v>0</v>
      </c>
      <c r="BV337" s="22">
        <v>0</v>
      </c>
      <c r="BW337" s="22">
        <v>0</v>
      </c>
      <c r="BX337" s="22">
        <v>0</v>
      </c>
      <c r="BY337" s="22">
        <v>0</v>
      </c>
      <c r="BZ337" s="22">
        <v>0</v>
      </c>
      <c r="CA337" s="22">
        <v>0</v>
      </c>
      <c r="CB337" s="22">
        <v>0</v>
      </c>
      <c r="CC337" s="22">
        <v>2253569</v>
      </c>
      <c r="CD337" s="22">
        <v>68091</v>
      </c>
    </row>
    <row r="338" spans="1:82" x14ac:dyDescent="0.35">
      <c r="A338" s="22" t="s">
        <v>114</v>
      </c>
      <c r="B338" s="22" t="s">
        <v>790</v>
      </c>
      <c r="C338" s="22" t="s">
        <v>791</v>
      </c>
      <c r="D338" s="22" t="s">
        <v>792</v>
      </c>
      <c r="E338" s="22">
        <v>35233095</v>
      </c>
      <c r="F338" s="22">
        <v>0</v>
      </c>
      <c r="G338" s="22">
        <v>479661</v>
      </c>
      <c r="H338" s="22">
        <v>0</v>
      </c>
      <c r="I338" s="22">
        <v>0</v>
      </c>
      <c r="J338" s="22">
        <v>448712</v>
      </c>
      <c r="K338" s="22">
        <v>50977</v>
      </c>
      <c r="L338" s="22">
        <v>15585</v>
      </c>
      <c r="M338" s="22">
        <v>68547</v>
      </c>
      <c r="N338" s="22">
        <v>0</v>
      </c>
      <c r="O338" s="22">
        <v>6250</v>
      </c>
      <c r="P338" s="22">
        <v>6904993</v>
      </c>
      <c r="Q338" s="22">
        <v>0</v>
      </c>
      <c r="R338" s="22">
        <v>0</v>
      </c>
      <c r="S338" s="22">
        <v>0</v>
      </c>
      <c r="T338" s="22">
        <v>0</v>
      </c>
      <c r="U338" s="22">
        <v>447727</v>
      </c>
      <c r="V338" s="22">
        <v>0</v>
      </c>
      <c r="W338" s="22">
        <v>357637</v>
      </c>
      <c r="X338" s="22">
        <v>0</v>
      </c>
      <c r="Y338" s="22">
        <v>176931</v>
      </c>
      <c r="Z338" s="22">
        <v>0</v>
      </c>
      <c r="AA338" s="22">
        <v>0</v>
      </c>
      <c r="AB338" s="22">
        <v>0</v>
      </c>
      <c r="AC338" s="22">
        <v>0</v>
      </c>
      <c r="AD338" s="22">
        <v>1346400</v>
      </c>
      <c r="AE338" s="22">
        <v>0</v>
      </c>
      <c r="AF338" s="22">
        <v>0</v>
      </c>
      <c r="AG338" s="22">
        <v>0</v>
      </c>
      <c r="AH338" s="22">
        <v>0</v>
      </c>
      <c r="AI338" s="22">
        <v>0</v>
      </c>
      <c r="AJ338" s="22">
        <v>667669</v>
      </c>
      <c r="AK338" s="22">
        <v>0</v>
      </c>
      <c r="AL338" s="22">
        <v>0</v>
      </c>
      <c r="AM338" s="22">
        <v>0</v>
      </c>
      <c r="AN338" s="22">
        <v>0</v>
      </c>
      <c r="AO338" s="22">
        <v>0</v>
      </c>
      <c r="AP338" s="22">
        <v>0</v>
      </c>
      <c r="AQ338" s="22">
        <v>46204184</v>
      </c>
      <c r="AR338" s="22">
        <v>49531</v>
      </c>
      <c r="AS338" s="22">
        <v>4425250</v>
      </c>
      <c r="AT338" s="22">
        <v>378650</v>
      </c>
      <c r="AU338" s="22">
        <v>0</v>
      </c>
      <c r="AV338" s="22">
        <v>1315348</v>
      </c>
      <c r="AW338" s="22">
        <v>0</v>
      </c>
      <c r="AX338" s="22">
        <v>436112</v>
      </c>
      <c r="AY338" s="22">
        <v>178118</v>
      </c>
      <c r="AZ338" s="22">
        <v>0</v>
      </c>
      <c r="BA338" s="22">
        <v>2557971</v>
      </c>
      <c r="BB338" s="22">
        <v>18019579</v>
      </c>
      <c r="BC338" s="22">
        <v>9452</v>
      </c>
      <c r="BD338" s="22">
        <v>0</v>
      </c>
      <c r="BE338" s="22">
        <v>0</v>
      </c>
      <c r="BF338" s="22">
        <v>0</v>
      </c>
      <c r="BG338" s="22">
        <v>1611270</v>
      </c>
      <c r="BH338" s="22">
        <v>0</v>
      </c>
      <c r="BI338" s="22">
        <v>1370864</v>
      </c>
      <c r="BJ338" s="22">
        <v>0</v>
      </c>
      <c r="BK338" s="22">
        <v>221164</v>
      </c>
      <c r="BL338" s="22">
        <v>0</v>
      </c>
      <c r="BM338" s="22">
        <v>3500</v>
      </c>
      <c r="BN338" s="22">
        <v>0</v>
      </c>
      <c r="BO338" s="22">
        <v>0</v>
      </c>
      <c r="BP338" s="22">
        <v>2341747</v>
      </c>
      <c r="BQ338" s="22">
        <v>0</v>
      </c>
      <c r="BR338" s="22">
        <v>0</v>
      </c>
      <c r="BS338" s="22">
        <v>0</v>
      </c>
      <c r="BT338" s="22">
        <v>0</v>
      </c>
      <c r="BU338" s="22">
        <v>771434</v>
      </c>
      <c r="BV338" s="22">
        <v>943757</v>
      </c>
      <c r="BW338" s="22">
        <v>45758</v>
      </c>
      <c r="BX338" s="22">
        <v>0</v>
      </c>
      <c r="BY338" s="22">
        <v>0</v>
      </c>
      <c r="BZ338" s="22">
        <v>0</v>
      </c>
      <c r="CA338" s="22">
        <v>0</v>
      </c>
      <c r="CB338" s="22">
        <v>580000</v>
      </c>
      <c r="CC338" s="22">
        <v>35259505</v>
      </c>
      <c r="CD338" s="22">
        <v>10944679</v>
      </c>
    </row>
    <row r="339" spans="1:82" x14ac:dyDescent="0.35">
      <c r="A339" s="22"/>
      <c r="B339" s="22"/>
      <c r="C339" s="22"/>
      <c r="D339" s="22" t="s">
        <v>793</v>
      </c>
      <c r="E339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D6DCCF-8C74-401C-AB78-39D12CC7463E}">
  <dimension ref="A1:AU339"/>
  <sheetViews>
    <sheetView zoomScale="90" zoomScaleNormal="90" workbookViewId="0"/>
  </sheetViews>
  <sheetFormatPr defaultRowHeight="14.5" x14ac:dyDescent="0.35"/>
  <cols>
    <col min="2" max="2" width="23.7265625" customWidth="1"/>
    <col min="4" max="4" width="37.7265625" customWidth="1"/>
    <col min="5" max="47" width="15.7265625" customWidth="1"/>
  </cols>
  <sheetData>
    <row r="1" spans="1:47" ht="24" customHeight="1" x14ac:dyDescent="0.4">
      <c r="A1" s="4" t="str">
        <f>HYPERLINK("#'Index'!A1", "&lt;&lt; Index")</f>
        <v>&lt;&lt; Index</v>
      </c>
      <c r="B1" s="20" t="s">
        <v>946</v>
      </c>
      <c r="D1" s="20" t="s">
        <v>947</v>
      </c>
    </row>
    <row r="2" spans="1:47" ht="64" customHeight="1" x14ac:dyDescent="0.3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948</v>
      </c>
      <c r="F2" s="21" t="s">
        <v>949</v>
      </c>
      <c r="G2" s="21" t="s">
        <v>950</v>
      </c>
      <c r="H2" s="21" t="s">
        <v>951</v>
      </c>
      <c r="I2" s="21" t="s">
        <v>952</v>
      </c>
      <c r="J2" s="21" t="s">
        <v>953</v>
      </c>
      <c r="K2" s="21" t="s">
        <v>954</v>
      </c>
      <c r="L2" s="21" t="s">
        <v>13</v>
      </c>
      <c r="M2" s="21" t="s">
        <v>955</v>
      </c>
      <c r="N2" s="21" t="s">
        <v>956</v>
      </c>
      <c r="O2" s="21" t="s">
        <v>957</v>
      </c>
      <c r="P2" s="21" t="s">
        <v>958</v>
      </c>
      <c r="Q2" s="21" t="s">
        <v>959</v>
      </c>
      <c r="R2" s="21" t="s">
        <v>960</v>
      </c>
      <c r="S2" s="21" t="s">
        <v>961</v>
      </c>
      <c r="T2" s="21" t="s">
        <v>962</v>
      </c>
      <c r="U2" s="21" t="s">
        <v>963</v>
      </c>
      <c r="V2" s="21" t="s">
        <v>964</v>
      </c>
      <c r="W2" s="21" t="s">
        <v>965</v>
      </c>
      <c r="X2" s="21" t="s">
        <v>966</v>
      </c>
      <c r="Y2" s="21" t="s">
        <v>967</v>
      </c>
      <c r="Z2" s="21" t="s">
        <v>968</v>
      </c>
      <c r="AA2" s="21" t="s">
        <v>969</v>
      </c>
      <c r="AB2" s="21" t="s">
        <v>970</v>
      </c>
      <c r="AC2" s="21" t="s">
        <v>971</v>
      </c>
      <c r="AD2" s="21" t="s">
        <v>865</v>
      </c>
      <c r="AE2" s="21" t="s">
        <v>972</v>
      </c>
      <c r="AF2" s="21" t="s">
        <v>973</v>
      </c>
      <c r="AG2" s="21" t="s">
        <v>974</v>
      </c>
      <c r="AH2" s="21" t="s">
        <v>975</v>
      </c>
      <c r="AI2" s="21" t="s">
        <v>976</v>
      </c>
      <c r="AJ2" s="21" t="s">
        <v>977</v>
      </c>
      <c r="AK2" s="21" t="s">
        <v>978</v>
      </c>
      <c r="AL2" s="21" t="s">
        <v>979</v>
      </c>
      <c r="AM2" s="21" t="s">
        <v>980</v>
      </c>
      <c r="AN2" s="21" t="s">
        <v>981</v>
      </c>
      <c r="AO2" s="21" t="s">
        <v>982</v>
      </c>
      <c r="AP2" s="21" t="s">
        <v>983</v>
      </c>
      <c r="AQ2" s="21" t="s">
        <v>984</v>
      </c>
      <c r="AR2" s="21" t="s">
        <v>985</v>
      </c>
      <c r="AS2" s="21" t="s">
        <v>986</v>
      </c>
      <c r="AT2" s="21" t="s">
        <v>987</v>
      </c>
      <c r="AU2" s="21" t="s">
        <v>797</v>
      </c>
    </row>
    <row r="3" spans="1:47" x14ac:dyDescent="0.35">
      <c r="A3" s="21"/>
      <c r="B3" s="21"/>
      <c r="C3" s="21"/>
      <c r="D3" s="21" t="s">
        <v>80</v>
      </c>
      <c r="E3" s="21" t="s">
        <v>988</v>
      </c>
      <c r="F3" s="21" t="s">
        <v>989</v>
      </c>
      <c r="G3" s="21" t="s">
        <v>990</v>
      </c>
      <c r="H3" s="21" t="s">
        <v>991</v>
      </c>
      <c r="I3" s="21" t="s">
        <v>992</v>
      </c>
      <c r="J3" s="21" t="s">
        <v>993</v>
      </c>
      <c r="K3" s="21" t="s">
        <v>994</v>
      </c>
      <c r="L3" s="21" t="s">
        <v>995</v>
      </c>
      <c r="M3" s="21" t="s">
        <v>996</v>
      </c>
      <c r="N3" s="21" t="s">
        <v>997</v>
      </c>
      <c r="O3" s="21" t="s">
        <v>998</v>
      </c>
      <c r="P3" s="21" t="s">
        <v>999</v>
      </c>
      <c r="Q3" s="21" t="s">
        <v>1000</v>
      </c>
      <c r="R3" s="21" t="s">
        <v>1001</v>
      </c>
      <c r="S3" s="21" t="s">
        <v>1002</v>
      </c>
      <c r="T3" s="21" t="s">
        <v>1003</v>
      </c>
      <c r="U3" s="21" t="s">
        <v>1004</v>
      </c>
      <c r="V3" s="21" t="s">
        <v>1005</v>
      </c>
      <c r="W3" s="21" t="s">
        <v>1006</v>
      </c>
      <c r="X3" s="21" t="s">
        <v>1007</v>
      </c>
      <c r="Y3" s="21" t="s">
        <v>1008</v>
      </c>
      <c r="Z3" s="21" t="s">
        <v>1009</v>
      </c>
      <c r="AA3" s="21" t="s">
        <v>1010</v>
      </c>
      <c r="AB3" s="21" t="s">
        <v>1011</v>
      </c>
      <c r="AC3" s="21" t="s">
        <v>1012</v>
      </c>
      <c r="AD3" s="21" t="s">
        <v>1013</v>
      </c>
      <c r="AE3" s="21" t="s">
        <v>1014</v>
      </c>
      <c r="AF3" s="21" t="s">
        <v>1015</v>
      </c>
      <c r="AG3" s="21" t="s">
        <v>1016</v>
      </c>
      <c r="AH3" s="21" t="s">
        <v>1017</v>
      </c>
      <c r="AI3" s="21" t="s">
        <v>1018</v>
      </c>
      <c r="AJ3" s="21" t="s">
        <v>1019</v>
      </c>
      <c r="AK3" s="21" t="s">
        <v>1020</v>
      </c>
      <c r="AL3" s="21" t="s">
        <v>1021</v>
      </c>
      <c r="AM3" s="21" t="s">
        <v>1022</v>
      </c>
      <c r="AN3" s="21" t="s">
        <v>1023</v>
      </c>
      <c r="AO3" s="21" t="s">
        <v>1024</v>
      </c>
      <c r="AP3" s="21" t="s">
        <v>1025</v>
      </c>
      <c r="AQ3" s="21" t="s">
        <v>1026</v>
      </c>
      <c r="AR3" s="21" t="s">
        <v>1027</v>
      </c>
      <c r="AS3" s="21" t="s">
        <v>1028</v>
      </c>
      <c r="AT3" s="21" t="s">
        <v>1029</v>
      </c>
      <c r="AU3" s="21" t="s">
        <v>1030</v>
      </c>
    </row>
    <row r="4" spans="1:47" x14ac:dyDescent="0.35">
      <c r="A4" s="22" t="s">
        <v>114</v>
      </c>
      <c r="B4" s="22" t="s">
        <v>115</v>
      </c>
      <c r="C4" s="22" t="s">
        <v>116</v>
      </c>
      <c r="D4" s="22" t="s">
        <v>117</v>
      </c>
      <c r="E4" s="22">
        <v>63558863</v>
      </c>
      <c r="F4" s="22">
        <v>0</v>
      </c>
      <c r="G4" s="22">
        <v>0</v>
      </c>
      <c r="H4" s="22">
        <v>0</v>
      </c>
      <c r="I4" s="22">
        <v>0</v>
      </c>
      <c r="J4" s="22">
        <v>0</v>
      </c>
      <c r="K4" s="22">
        <v>681708</v>
      </c>
      <c r="L4" s="22">
        <v>46855607</v>
      </c>
      <c r="M4" s="22">
        <v>572211</v>
      </c>
      <c r="N4" s="22">
        <v>4025605</v>
      </c>
      <c r="O4" s="22">
        <v>860852</v>
      </c>
      <c r="P4" s="22">
        <v>9759896</v>
      </c>
      <c r="Q4" s="22">
        <v>4422537</v>
      </c>
      <c r="R4" s="22">
        <v>3660265</v>
      </c>
      <c r="S4" s="22">
        <v>0</v>
      </c>
      <c r="T4" s="22">
        <v>85723</v>
      </c>
      <c r="U4" s="22">
        <v>25883233</v>
      </c>
      <c r="V4" s="22">
        <v>0</v>
      </c>
      <c r="W4" s="22">
        <v>2839318</v>
      </c>
      <c r="X4" s="22">
        <v>475258</v>
      </c>
      <c r="Y4" s="22">
        <v>17317024</v>
      </c>
      <c r="Z4" s="22">
        <v>369174</v>
      </c>
      <c r="AA4" s="22">
        <v>0</v>
      </c>
      <c r="AB4" s="22">
        <v>6398058</v>
      </c>
      <c r="AC4" s="22">
        <v>2702714</v>
      </c>
      <c r="AD4" s="22">
        <v>190468046</v>
      </c>
      <c r="AE4" s="22">
        <v>62325633</v>
      </c>
      <c r="AF4" s="22">
        <v>20419948</v>
      </c>
      <c r="AG4" s="22">
        <v>23112205</v>
      </c>
      <c r="AH4" s="22">
        <v>9602797</v>
      </c>
      <c r="AI4" s="22">
        <v>0</v>
      </c>
      <c r="AJ4" s="22">
        <v>1932125</v>
      </c>
      <c r="AK4" s="22">
        <v>0</v>
      </c>
      <c r="AL4" s="22">
        <v>0</v>
      </c>
      <c r="AM4" s="22">
        <v>616028</v>
      </c>
      <c r="AN4" s="22">
        <v>0</v>
      </c>
      <c r="AO4" s="22">
        <v>1814944</v>
      </c>
      <c r="AP4" s="22">
        <v>29508527</v>
      </c>
      <c r="AQ4" s="22">
        <v>0</v>
      </c>
      <c r="AR4" s="22">
        <v>0</v>
      </c>
      <c r="AS4" s="22">
        <v>166877</v>
      </c>
      <c r="AT4" s="22">
        <v>149499084</v>
      </c>
      <c r="AU4" s="22">
        <v>40968962</v>
      </c>
    </row>
    <row r="5" spans="1:47" x14ac:dyDescent="0.35">
      <c r="A5" s="22" t="s">
        <v>114</v>
      </c>
      <c r="B5" s="22" t="s">
        <v>115</v>
      </c>
      <c r="C5" s="22" t="s">
        <v>118</v>
      </c>
      <c r="D5" s="22" t="s">
        <v>119</v>
      </c>
      <c r="E5" s="22">
        <v>21245418</v>
      </c>
      <c r="F5" s="22">
        <v>0</v>
      </c>
      <c r="G5" s="22">
        <v>0</v>
      </c>
      <c r="H5" s="22">
        <v>0</v>
      </c>
      <c r="I5" s="22">
        <v>0</v>
      </c>
      <c r="J5" s="22">
        <v>0</v>
      </c>
      <c r="K5" s="22">
        <v>0</v>
      </c>
      <c r="L5" s="22">
        <v>10094411</v>
      </c>
      <c r="M5" s="22">
        <v>369734</v>
      </c>
      <c r="N5" s="22">
        <v>833412</v>
      </c>
      <c r="O5" s="22">
        <v>353901</v>
      </c>
      <c r="P5" s="22">
        <v>3204354</v>
      </c>
      <c r="Q5" s="22">
        <v>524912</v>
      </c>
      <c r="R5" s="22">
        <v>845394</v>
      </c>
      <c r="S5" s="22">
        <v>0</v>
      </c>
      <c r="T5" s="22">
        <v>10600</v>
      </c>
      <c r="U5" s="22">
        <v>7506997</v>
      </c>
      <c r="V5" s="22">
        <v>0</v>
      </c>
      <c r="W5" s="22">
        <v>734916</v>
      </c>
      <c r="X5" s="22">
        <v>0</v>
      </c>
      <c r="Y5" s="22">
        <v>4539627</v>
      </c>
      <c r="Z5" s="22">
        <v>1272823</v>
      </c>
      <c r="AA5" s="22">
        <v>152000</v>
      </c>
      <c r="AB5" s="22">
        <v>835903</v>
      </c>
      <c r="AC5" s="22">
        <v>17018</v>
      </c>
      <c r="AD5" s="22">
        <v>52541420</v>
      </c>
      <c r="AE5" s="22">
        <v>16323128</v>
      </c>
      <c r="AF5" s="22">
        <v>8702383</v>
      </c>
      <c r="AG5" s="22">
        <v>0</v>
      </c>
      <c r="AH5" s="22">
        <v>9893509</v>
      </c>
      <c r="AI5" s="22">
        <v>0</v>
      </c>
      <c r="AJ5" s="22">
        <v>0</v>
      </c>
      <c r="AK5" s="22">
        <v>0</v>
      </c>
      <c r="AL5" s="22">
        <v>213692</v>
      </c>
      <c r="AM5" s="22">
        <v>0</v>
      </c>
      <c r="AN5" s="22">
        <v>0</v>
      </c>
      <c r="AO5" s="22">
        <v>983348</v>
      </c>
      <c r="AP5" s="22">
        <v>8953131</v>
      </c>
      <c r="AQ5" s="22">
        <v>0</v>
      </c>
      <c r="AR5" s="22">
        <v>0</v>
      </c>
      <c r="AS5" s="22">
        <v>557452</v>
      </c>
      <c r="AT5" s="22">
        <v>45626643</v>
      </c>
      <c r="AU5" s="22">
        <v>6914777</v>
      </c>
    </row>
    <row r="6" spans="1:47" x14ac:dyDescent="0.35">
      <c r="A6" s="22" t="s">
        <v>114</v>
      </c>
      <c r="B6" s="22" t="s">
        <v>115</v>
      </c>
      <c r="C6" s="22" t="s">
        <v>120</v>
      </c>
      <c r="D6" s="22" t="s">
        <v>121</v>
      </c>
      <c r="E6" s="22">
        <v>13087063</v>
      </c>
      <c r="F6" s="22">
        <v>0</v>
      </c>
      <c r="G6" s="22">
        <v>0</v>
      </c>
      <c r="H6" s="22">
        <v>954418</v>
      </c>
      <c r="I6" s="22">
        <v>0</v>
      </c>
      <c r="J6" s="22">
        <v>0</v>
      </c>
      <c r="K6" s="22">
        <v>0</v>
      </c>
      <c r="L6" s="22">
        <v>6848283</v>
      </c>
      <c r="M6" s="22">
        <v>109283</v>
      </c>
      <c r="N6" s="22">
        <v>318896</v>
      </c>
      <c r="O6" s="22">
        <v>268985</v>
      </c>
      <c r="P6" s="22">
        <v>1574656</v>
      </c>
      <c r="Q6" s="22">
        <v>160939</v>
      </c>
      <c r="R6" s="22">
        <v>617484</v>
      </c>
      <c r="S6" s="22">
        <v>0</v>
      </c>
      <c r="T6" s="22">
        <v>0</v>
      </c>
      <c r="U6" s="22">
        <v>0</v>
      </c>
      <c r="V6" s="22">
        <v>56547</v>
      </c>
      <c r="W6" s="22">
        <v>0</v>
      </c>
      <c r="X6" s="22">
        <v>6028433</v>
      </c>
      <c r="Y6" s="22">
        <v>0</v>
      </c>
      <c r="Z6" s="22">
        <v>1585917</v>
      </c>
      <c r="AA6" s="22">
        <v>0</v>
      </c>
      <c r="AB6" s="22">
        <v>0</v>
      </c>
      <c r="AC6" s="22">
        <v>326796</v>
      </c>
      <c r="AD6" s="22">
        <v>31937700</v>
      </c>
      <c r="AE6" s="22">
        <v>9327591</v>
      </c>
      <c r="AF6" s="22">
        <v>7231846</v>
      </c>
      <c r="AG6" s="22">
        <v>0</v>
      </c>
      <c r="AH6" s="22">
        <v>5143676</v>
      </c>
      <c r="AI6" s="22">
        <v>0</v>
      </c>
      <c r="AJ6" s="22">
        <v>0</v>
      </c>
      <c r="AK6" s="22">
        <v>1841725</v>
      </c>
      <c r="AL6" s="22">
        <v>295076</v>
      </c>
      <c r="AM6" s="22">
        <v>41734</v>
      </c>
      <c r="AN6" s="22">
        <v>0</v>
      </c>
      <c r="AO6" s="22">
        <v>220603</v>
      </c>
      <c r="AP6" s="22">
        <v>6772865</v>
      </c>
      <c r="AQ6" s="22">
        <v>69316</v>
      </c>
      <c r="AR6" s="22">
        <v>0</v>
      </c>
      <c r="AS6" s="22">
        <v>360349</v>
      </c>
      <c r="AT6" s="22">
        <v>31304781</v>
      </c>
      <c r="AU6" s="22">
        <v>632919</v>
      </c>
    </row>
    <row r="7" spans="1:47" x14ac:dyDescent="0.35">
      <c r="A7" s="22" t="s">
        <v>114</v>
      </c>
      <c r="B7" s="22" t="s">
        <v>115</v>
      </c>
      <c r="C7" s="22" t="s">
        <v>122</v>
      </c>
      <c r="D7" s="22" t="s">
        <v>123</v>
      </c>
      <c r="E7" s="22">
        <v>1888595000</v>
      </c>
      <c r="F7" s="22">
        <v>0</v>
      </c>
      <c r="G7" s="22">
        <v>37099000</v>
      </c>
      <c r="H7" s="22">
        <v>0</v>
      </c>
      <c r="I7" s="22">
        <v>0</v>
      </c>
      <c r="J7" s="22">
        <v>6092000</v>
      </c>
      <c r="K7" s="22">
        <v>10177000</v>
      </c>
      <c r="L7" s="22">
        <v>1050612000</v>
      </c>
      <c r="M7" s="22">
        <v>7632000</v>
      </c>
      <c r="N7" s="22">
        <v>96372000</v>
      </c>
      <c r="O7" s="22">
        <v>61448000</v>
      </c>
      <c r="P7" s="22">
        <v>191685000</v>
      </c>
      <c r="Q7" s="22">
        <v>102795000</v>
      </c>
      <c r="R7" s="22">
        <v>70299000</v>
      </c>
      <c r="S7" s="22">
        <v>0</v>
      </c>
      <c r="T7" s="22">
        <v>3900000</v>
      </c>
      <c r="U7" s="22">
        <v>168674000</v>
      </c>
      <c r="V7" s="22">
        <v>0</v>
      </c>
      <c r="W7" s="22">
        <v>116572000</v>
      </c>
      <c r="X7" s="22">
        <v>59485000</v>
      </c>
      <c r="Y7" s="22">
        <v>442949000</v>
      </c>
      <c r="Z7" s="22">
        <v>0</v>
      </c>
      <c r="AA7" s="22">
        <v>0</v>
      </c>
      <c r="AB7" s="22">
        <v>166008000</v>
      </c>
      <c r="AC7" s="22">
        <v>317874000</v>
      </c>
      <c r="AD7" s="22">
        <v>4798268000</v>
      </c>
      <c r="AE7" s="22">
        <v>1971506000</v>
      </c>
      <c r="AF7" s="22">
        <v>438914000</v>
      </c>
      <c r="AG7" s="22">
        <v>0</v>
      </c>
      <c r="AH7" s="22">
        <v>486472000</v>
      </c>
      <c r="AI7" s="22">
        <v>0</v>
      </c>
      <c r="AJ7" s="22">
        <v>0</v>
      </c>
      <c r="AK7" s="22">
        <v>0</v>
      </c>
      <c r="AL7" s="22">
        <v>138779000</v>
      </c>
      <c r="AM7" s="22">
        <v>13252000</v>
      </c>
      <c r="AN7" s="22">
        <v>0</v>
      </c>
      <c r="AO7" s="22">
        <v>98124000</v>
      </c>
      <c r="AP7" s="22">
        <v>692962000</v>
      </c>
      <c r="AQ7" s="22">
        <v>8793000</v>
      </c>
      <c r="AR7" s="22">
        <v>0</v>
      </c>
      <c r="AS7" s="22">
        <v>0</v>
      </c>
      <c r="AT7" s="22">
        <v>3848802000</v>
      </c>
      <c r="AU7" s="22">
        <v>949466000</v>
      </c>
    </row>
    <row r="8" spans="1:47" x14ac:dyDescent="0.35">
      <c r="A8" s="22" t="s">
        <v>114</v>
      </c>
      <c r="B8" s="22" t="s">
        <v>115</v>
      </c>
      <c r="C8" s="22" t="s">
        <v>124</v>
      </c>
      <c r="D8" s="22" t="s">
        <v>125</v>
      </c>
      <c r="E8" s="22">
        <v>25915247</v>
      </c>
      <c r="F8" s="22">
        <v>0</v>
      </c>
      <c r="G8" s="22">
        <v>3488</v>
      </c>
      <c r="H8" s="22">
        <v>0</v>
      </c>
      <c r="I8" s="22">
        <v>0</v>
      </c>
      <c r="J8" s="22">
        <v>586870</v>
      </c>
      <c r="K8" s="22">
        <v>165863</v>
      </c>
      <c r="L8" s="22">
        <v>14194439</v>
      </c>
      <c r="M8" s="22">
        <v>120001</v>
      </c>
      <c r="N8" s="22">
        <v>698701</v>
      </c>
      <c r="O8" s="22">
        <v>619685</v>
      </c>
      <c r="P8" s="22">
        <v>3118898</v>
      </c>
      <c r="Q8" s="22">
        <v>1096798</v>
      </c>
      <c r="R8" s="22">
        <v>907364</v>
      </c>
      <c r="S8" s="22">
        <v>0</v>
      </c>
      <c r="T8" s="22">
        <v>0</v>
      </c>
      <c r="U8" s="22">
        <v>0</v>
      </c>
      <c r="V8" s="22">
        <v>0</v>
      </c>
      <c r="W8" s="22">
        <v>1210408</v>
      </c>
      <c r="X8" s="22">
        <v>0</v>
      </c>
      <c r="Y8" s="22">
        <v>6028218</v>
      </c>
      <c r="Z8" s="22">
        <v>507201</v>
      </c>
      <c r="AA8" s="22">
        <v>0</v>
      </c>
      <c r="AB8" s="22">
        <v>768</v>
      </c>
      <c r="AC8" s="22">
        <v>393645</v>
      </c>
      <c r="AD8" s="22">
        <v>55567594</v>
      </c>
      <c r="AE8" s="22">
        <v>20305112</v>
      </c>
      <c r="AF8" s="22">
        <v>6359417</v>
      </c>
      <c r="AG8" s="22">
        <v>0</v>
      </c>
      <c r="AH8" s="22">
        <v>6925707</v>
      </c>
      <c r="AI8" s="22">
        <v>63555</v>
      </c>
      <c r="AJ8" s="22">
        <v>128288</v>
      </c>
      <c r="AK8" s="22">
        <v>1146818</v>
      </c>
      <c r="AL8" s="22">
        <v>272812</v>
      </c>
      <c r="AM8" s="22">
        <v>73736</v>
      </c>
      <c r="AN8" s="22">
        <v>175598</v>
      </c>
      <c r="AO8" s="22">
        <v>391875</v>
      </c>
      <c r="AP8" s="22">
        <v>9500111</v>
      </c>
      <c r="AQ8" s="22">
        <v>-175621</v>
      </c>
      <c r="AR8" s="22">
        <v>0</v>
      </c>
      <c r="AS8" s="22">
        <v>3607818</v>
      </c>
      <c r="AT8" s="22">
        <v>48775226</v>
      </c>
      <c r="AU8" s="22">
        <v>6792368</v>
      </c>
    </row>
    <row r="9" spans="1:47" x14ac:dyDescent="0.35">
      <c r="A9" s="22" t="s">
        <v>114</v>
      </c>
      <c r="B9" s="22" t="s">
        <v>115</v>
      </c>
      <c r="C9" s="22" t="s">
        <v>126</v>
      </c>
      <c r="D9" s="22" t="s">
        <v>127</v>
      </c>
      <c r="E9" s="22">
        <v>19548781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  <c r="K9" s="22">
        <v>0</v>
      </c>
      <c r="L9" s="22">
        <v>6002081</v>
      </c>
      <c r="M9" s="22">
        <v>248824</v>
      </c>
      <c r="N9" s="22">
        <v>1473634</v>
      </c>
      <c r="O9" s="22">
        <v>0</v>
      </c>
      <c r="P9" s="22">
        <v>0</v>
      </c>
      <c r="Q9" s="22">
        <v>829434</v>
      </c>
      <c r="R9" s="22">
        <v>0</v>
      </c>
      <c r="S9" s="22">
        <v>0</v>
      </c>
      <c r="T9" s="22">
        <v>24596</v>
      </c>
      <c r="U9" s="22">
        <v>1787780</v>
      </c>
      <c r="V9" s="22">
        <v>0</v>
      </c>
      <c r="W9" s="22">
        <v>0</v>
      </c>
      <c r="X9" s="22">
        <v>0</v>
      </c>
      <c r="Y9" s="22">
        <v>4068657</v>
      </c>
      <c r="Z9" s="22">
        <v>94831</v>
      </c>
      <c r="AA9" s="22">
        <v>0</v>
      </c>
      <c r="AB9" s="22">
        <v>1766766</v>
      </c>
      <c r="AC9" s="22">
        <v>0</v>
      </c>
      <c r="AD9" s="22">
        <v>35845384</v>
      </c>
      <c r="AE9" s="22">
        <v>15327726</v>
      </c>
      <c r="AF9" s="22">
        <v>4092571</v>
      </c>
      <c r="AG9" s="22">
        <v>3080627</v>
      </c>
      <c r="AH9" s="22">
        <v>8522795</v>
      </c>
      <c r="AI9" s="22">
        <v>0</v>
      </c>
      <c r="AJ9" s="22">
        <v>0</v>
      </c>
      <c r="AK9" s="22">
        <v>885771</v>
      </c>
      <c r="AL9" s="22">
        <v>0</v>
      </c>
      <c r="AM9" s="22">
        <v>28147</v>
      </c>
      <c r="AN9" s="22">
        <v>0</v>
      </c>
      <c r="AO9" s="22">
        <v>192414</v>
      </c>
      <c r="AP9" s="22">
        <v>8299820</v>
      </c>
      <c r="AQ9" s="22">
        <v>21520</v>
      </c>
      <c r="AR9" s="22">
        <v>0</v>
      </c>
      <c r="AS9" s="22">
        <v>2464081</v>
      </c>
      <c r="AT9" s="22">
        <v>42915472</v>
      </c>
      <c r="AU9" s="22">
        <v>-7070088</v>
      </c>
    </row>
    <row r="10" spans="1:47" x14ac:dyDescent="0.35">
      <c r="A10" s="22" t="s">
        <v>114</v>
      </c>
      <c r="B10" s="22" t="s">
        <v>115</v>
      </c>
      <c r="C10" s="22" t="s">
        <v>128</v>
      </c>
      <c r="D10" s="22" t="s">
        <v>129</v>
      </c>
      <c r="E10" s="22">
        <v>20622855</v>
      </c>
      <c r="F10" s="22">
        <v>0</v>
      </c>
      <c r="G10" s="22">
        <v>0</v>
      </c>
      <c r="H10" s="22">
        <v>313340</v>
      </c>
      <c r="I10" s="22">
        <v>0</v>
      </c>
      <c r="J10" s="22">
        <v>0</v>
      </c>
      <c r="K10" s="22">
        <v>0</v>
      </c>
      <c r="L10" s="22">
        <v>9681202</v>
      </c>
      <c r="M10" s="22">
        <v>2783891</v>
      </c>
      <c r="N10" s="22">
        <v>225605</v>
      </c>
      <c r="O10" s="22">
        <v>65080</v>
      </c>
      <c r="P10" s="22">
        <v>983756</v>
      </c>
      <c r="Q10" s="22">
        <v>1866052</v>
      </c>
      <c r="R10" s="22">
        <v>927581</v>
      </c>
      <c r="S10" s="22">
        <v>0</v>
      </c>
      <c r="T10" s="22">
        <v>0</v>
      </c>
      <c r="U10" s="22">
        <v>0</v>
      </c>
      <c r="V10" s="22">
        <v>319688</v>
      </c>
      <c r="W10" s="22">
        <v>0</v>
      </c>
      <c r="X10" s="22">
        <v>2663075</v>
      </c>
      <c r="Y10" s="22">
        <v>4989208</v>
      </c>
      <c r="Z10" s="22">
        <v>16602901</v>
      </c>
      <c r="AA10" s="22">
        <v>148900</v>
      </c>
      <c r="AB10" s="22">
        <v>98755</v>
      </c>
      <c r="AC10" s="22">
        <v>532363</v>
      </c>
      <c r="AD10" s="22">
        <v>62824252</v>
      </c>
      <c r="AE10" s="22">
        <v>14241199</v>
      </c>
      <c r="AF10" s="22">
        <v>8200759</v>
      </c>
      <c r="AG10" s="22">
        <v>4969537</v>
      </c>
      <c r="AH10" s="22">
        <v>4404356</v>
      </c>
      <c r="AI10" s="22">
        <v>3792919</v>
      </c>
      <c r="AJ10" s="22">
        <v>0</v>
      </c>
      <c r="AK10" s="22">
        <v>0</v>
      </c>
      <c r="AL10" s="22">
        <v>2384272</v>
      </c>
      <c r="AM10" s="22">
        <v>30021</v>
      </c>
      <c r="AN10" s="22">
        <v>0</v>
      </c>
      <c r="AO10" s="22">
        <v>1750287</v>
      </c>
      <c r="AP10" s="22">
        <v>10970093</v>
      </c>
      <c r="AQ10" s="22">
        <v>43254</v>
      </c>
      <c r="AR10" s="22">
        <v>0</v>
      </c>
      <c r="AS10" s="22">
        <v>43771</v>
      </c>
      <c r="AT10" s="22">
        <v>50830468</v>
      </c>
      <c r="AU10" s="22">
        <v>11993784</v>
      </c>
    </row>
    <row r="11" spans="1:47" x14ac:dyDescent="0.35">
      <c r="A11" s="22" t="s">
        <v>114</v>
      </c>
      <c r="B11" s="22" t="s">
        <v>115</v>
      </c>
      <c r="C11" s="22" t="s">
        <v>130</v>
      </c>
      <c r="D11" s="22" t="s">
        <v>131</v>
      </c>
      <c r="E11" s="22">
        <v>1725126000</v>
      </c>
      <c r="F11" s="22">
        <v>0</v>
      </c>
      <c r="G11" s="22">
        <v>-12896</v>
      </c>
      <c r="H11" s="22">
        <v>1107000</v>
      </c>
      <c r="I11" s="22">
        <v>0</v>
      </c>
      <c r="J11" s="22">
        <v>24723000</v>
      </c>
      <c r="K11" s="22">
        <v>0</v>
      </c>
      <c r="L11" s="22">
        <v>430914000</v>
      </c>
      <c r="M11" s="22">
        <v>13945000</v>
      </c>
      <c r="N11" s="22">
        <v>69072000</v>
      </c>
      <c r="O11" s="22">
        <v>67912000</v>
      </c>
      <c r="P11" s="22">
        <v>177120000</v>
      </c>
      <c r="Q11" s="22">
        <v>353859000</v>
      </c>
      <c r="R11" s="22">
        <v>30768896</v>
      </c>
      <c r="S11" s="22">
        <v>0</v>
      </c>
      <c r="T11" s="22">
        <v>0</v>
      </c>
      <c r="U11" s="22">
        <v>118245000</v>
      </c>
      <c r="V11" s="22">
        <v>0</v>
      </c>
      <c r="W11" s="22">
        <v>256567000</v>
      </c>
      <c r="X11" s="22">
        <v>0</v>
      </c>
      <c r="Y11" s="22">
        <v>586403000</v>
      </c>
      <c r="Z11" s="22">
        <v>0</v>
      </c>
      <c r="AA11" s="22">
        <v>0</v>
      </c>
      <c r="AB11" s="22">
        <v>32157000</v>
      </c>
      <c r="AC11" s="22">
        <v>0</v>
      </c>
      <c r="AD11" s="22">
        <v>3887906000</v>
      </c>
      <c r="AE11" s="22">
        <v>1577596000</v>
      </c>
      <c r="AF11" s="22">
        <v>273161000</v>
      </c>
      <c r="AG11" s="22">
        <v>0</v>
      </c>
      <c r="AH11" s="22">
        <v>284160000</v>
      </c>
      <c r="AI11" s="22">
        <v>2691000</v>
      </c>
      <c r="AJ11" s="22">
        <v>0</v>
      </c>
      <c r="AK11" s="22">
        <v>34316000</v>
      </c>
      <c r="AL11" s="22">
        <v>91167000</v>
      </c>
      <c r="AM11" s="22">
        <v>17049000</v>
      </c>
      <c r="AN11" s="22">
        <v>0</v>
      </c>
      <c r="AO11" s="22">
        <v>126866000</v>
      </c>
      <c r="AP11" s="22">
        <v>591167000</v>
      </c>
      <c r="AQ11" s="22">
        <v>25277000</v>
      </c>
      <c r="AR11" s="22">
        <v>0</v>
      </c>
      <c r="AS11" s="22">
        <v>0</v>
      </c>
      <c r="AT11" s="22">
        <v>3023450000</v>
      </c>
      <c r="AU11" s="22">
        <v>864456000</v>
      </c>
    </row>
    <row r="12" spans="1:47" x14ac:dyDescent="0.35">
      <c r="A12" s="22" t="s">
        <v>114</v>
      </c>
      <c r="B12" s="22" t="s">
        <v>115</v>
      </c>
      <c r="C12" s="22" t="s">
        <v>132</v>
      </c>
      <c r="D12" s="22" t="s">
        <v>133</v>
      </c>
      <c r="E12" s="22">
        <v>48140000</v>
      </c>
      <c r="F12" s="22">
        <v>0</v>
      </c>
      <c r="G12" s="22">
        <v>0</v>
      </c>
      <c r="H12" s="22">
        <v>0</v>
      </c>
      <c r="I12" s="22">
        <v>0</v>
      </c>
      <c r="J12" s="22">
        <v>52000</v>
      </c>
      <c r="K12" s="22">
        <v>84000</v>
      </c>
      <c r="L12" s="22">
        <v>20557000</v>
      </c>
      <c r="M12" s="22">
        <v>576000</v>
      </c>
      <c r="N12" s="22">
        <v>1400000</v>
      </c>
      <c r="O12" s="22">
        <v>1059000</v>
      </c>
      <c r="P12" s="22">
        <v>0</v>
      </c>
      <c r="Q12" s="22">
        <v>1104000</v>
      </c>
      <c r="R12" s="22">
        <v>1039000</v>
      </c>
      <c r="S12" s="22">
        <v>30000</v>
      </c>
      <c r="T12" s="22">
        <v>0</v>
      </c>
      <c r="U12" s="22">
        <v>2456000</v>
      </c>
      <c r="V12" s="22">
        <v>41000</v>
      </c>
      <c r="W12" s="22">
        <v>676000</v>
      </c>
      <c r="X12" s="22">
        <v>0</v>
      </c>
      <c r="Y12" s="22">
        <v>13425000</v>
      </c>
      <c r="Z12" s="22">
        <v>0</v>
      </c>
      <c r="AA12" s="22">
        <v>0</v>
      </c>
      <c r="AB12" s="22">
        <v>378000</v>
      </c>
      <c r="AC12" s="22">
        <v>830000</v>
      </c>
      <c r="AD12" s="22">
        <v>91847000</v>
      </c>
      <c r="AE12" s="22">
        <v>28920000</v>
      </c>
      <c r="AF12" s="22">
        <v>11091000</v>
      </c>
      <c r="AG12" s="22">
        <v>14093000</v>
      </c>
      <c r="AH12" s="22">
        <v>5592000</v>
      </c>
      <c r="AI12" s="22">
        <v>211000</v>
      </c>
      <c r="AJ12" s="22">
        <v>0</v>
      </c>
      <c r="AK12" s="22">
        <v>0</v>
      </c>
      <c r="AL12" s="22">
        <v>497000</v>
      </c>
      <c r="AM12" s="22">
        <v>106000</v>
      </c>
      <c r="AN12" s="22">
        <v>0</v>
      </c>
      <c r="AO12" s="22">
        <v>1157000</v>
      </c>
      <c r="AP12" s="22">
        <v>15214000</v>
      </c>
      <c r="AQ12" s="22">
        <v>144000</v>
      </c>
      <c r="AR12" s="22">
        <v>0</v>
      </c>
      <c r="AS12" s="22">
        <v>575000</v>
      </c>
      <c r="AT12" s="22">
        <v>77600000</v>
      </c>
      <c r="AU12" s="22">
        <v>14247000</v>
      </c>
    </row>
    <row r="13" spans="1:47" x14ac:dyDescent="0.35">
      <c r="A13" s="22" t="s">
        <v>114</v>
      </c>
      <c r="B13" s="22" t="s">
        <v>115</v>
      </c>
      <c r="C13" s="22" t="s">
        <v>134</v>
      </c>
      <c r="D13" s="22" t="s">
        <v>135</v>
      </c>
      <c r="E13" s="22">
        <v>117682119</v>
      </c>
      <c r="F13" s="22">
        <v>0</v>
      </c>
      <c r="G13" s="22">
        <v>371596</v>
      </c>
      <c r="H13" s="22">
        <v>0</v>
      </c>
      <c r="I13" s="22">
        <v>0</v>
      </c>
      <c r="J13" s="22">
        <v>16700</v>
      </c>
      <c r="K13" s="22">
        <v>0</v>
      </c>
      <c r="L13" s="22">
        <v>9203345</v>
      </c>
      <c r="M13" s="22">
        <v>1030622</v>
      </c>
      <c r="N13" s="22">
        <v>1775993</v>
      </c>
      <c r="O13" s="22">
        <v>3947891</v>
      </c>
      <c r="P13" s="22">
        <v>12860099</v>
      </c>
      <c r="Q13" s="22">
        <v>5030019</v>
      </c>
      <c r="R13" s="22">
        <v>2560891</v>
      </c>
      <c r="S13" s="22">
        <v>0</v>
      </c>
      <c r="T13" s="22">
        <v>2</v>
      </c>
      <c r="U13" s="22">
        <v>8654561</v>
      </c>
      <c r="V13" s="22">
        <v>861282</v>
      </c>
      <c r="W13" s="22">
        <v>211645</v>
      </c>
      <c r="X13" s="22">
        <v>18210878</v>
      </c>
      <c r="Y13" s="22">
        <v>28005773</v>
      </c>
      <c r="Z13" s="22">
        <v>2185263</v>
      </c>
      <c r="AA13" s="22">
        <v>1114934</v>
      </c>
      <c r="AB13" s="22">
        <v>1125876</v>
      </c>
      <c r="AC13" s="22">
        <v>13178784</v>
      </c>
      <c r="AD13" s="22">
        <v>228028273</v>
      </c>
      <c r="AE13" s="22">
        <v>85566436</v>
      </c>
      <c r="AF13" s="22">
        <v>32808736</v>
      </c>
      <c r="AG13" s="22">
        <v>0</v>
      </c>
      <c r="AH13" s="22">
        <v>20338062</v>
      </c>
      <c r="AI13" s="22">
        <v>48353</v>
      </c>
      <c r="AJ13" s="22">
        <v>0</v>
      </c>
      <c r="AK13" s="22">
        <v>190321</v>
      </c>
      <c r="AL13" s="22">
        <v>10932661</v>
      </c>
      <c r="AM13" s="22">
        <v>440738</v>
      </c>
      <c r="AN13" s="22">
        <v>7065</v>
      </c>
      <c r="AO13" s="22">
        <v>4342291</v>
      </c>
      <c r="AP13" s="22">
        <v>30495966</v>
      </c>
      <c r="AQ13" s="22">
        <v>2904391</v>
      </c>
      <c r="AR13" s="22">
        <v>0</v>
      </c>
      <c r="AS13" s="22">
        <v>0</v>
      </c>
      <c r="AT13" s="22">
        <v>188075020</v>
      </c>
      <c r="AU13" s="22">
        <v>39953253</v>
      </c>
    </row>
    <row r="14" spans="1:47" x14ac:dyDescent="0.35">
      <c r="A14" s="22" t="s">
        <v>114</v>
      </c>
      <c r="B14" s="22" t="s">
        <v>115</v>
      </c>
      <c r="C14" s="22" t="s">
        <v>136</v>
      </c>
      <c r="D14" s="22" t="s">
        <v>137</v>
      </c>
      <c r="E14" s="22">
        <v>15026827</v>
      </c>
      <c r="F14" s="22">
        <v>0</v>
      </c>
      <c r="G14" s="22">
        <v>0</v>
      </c>
      <c r="H14" s="22">
        <v>0</v>
      </c>
      <c r="I14" s="22">
        <v>0</v>
      </c>
      <c r="J14" s="22">
        <v>0</v>
      </c>
      <c r="K14" s="22">
        <v>0</v>
      </c>
      <c r="L14" s="22">
        <v>13525006</v>
      </c>
      <c r="M14" s="22">
        <v>137700</v>
      </c>
      <c r="N14" s="22">
        <v>408277</v>
      </c>
      <c r="O14" s="22">
        <v>187148</v>
      </c>
      <c r="P14" s="22">
        <v>1734499</v>
      </c>
      <c r="Q14" s="22">
        <v>420992</v>
      </c>
      <c r="R14" s="22">
        <v>131278</v>
      </c>
      <c r="S14" s="22">
        <v>0</v>
      </c>
      <c r="T14" s="22">
        <v>0</v>
      </c>
      <c r="U14" s="22">
        <v>3385458</v>
      </c>
      <c r="V14" s="22">
        <v>0</v>
      </c>
      <c r="W14" s="22">
        <v>0</v>
      </c>
      <c r="X14" s="22">
        <v>3776057</v>
      </c>
      <c r="Y14" s="22">
        <v>4751847</v>
      </c>
      <c r="Z14" s="22">
        <v>958685</v>
      </c>
      <c r="AA14" s="22">
        <v>0</v>
      </c>
      <c r="AB14" s="22">
        <v>5000</v>
      </c>
      <c r="AC14" s="22">
        <v>357475</v>
      </c>
      <c r="AD14" s="22">
        <v>44806249</v>
      </c>
      <c r="AE14" s="22">
        <v>14285142</v>
      </c>
      <c r="AF14" s="22">
        <v>7546339</v>
      </c>
      <c r="AG14" s="22">
        <v>0</v>
      </c>
      <c r="AH14" s="22">
        <v>4795149</v>
      </c>
      <c r="AI14" s="22">
        <v>0</v>
      </c>
      <c r="AJ14" s="22">
        <v>0</v>
      </c>
      <c r="AK14" s="22">
        <v>2764856</v>
      </c>
      <c r="AL14" s="22">
        <v>157958</v>
      </c>
      <c r="AM14" s="22">
        <v>44692</v>
      </c>
      <c r="AN14" s="22">
        <v>0</v>
      </c>
      <c r="AO14" s="22">
        <v>793520</v>
      </c>
      <c r="AP14" s="22">
        <v>6465514</v>
      </c>
      <c r="AQ14" s="22">
        <v>0</v>
      </c>
      <c r="AR14" s="22">
        <v>0</v>
      </c>
      <c r="AS14" s="22">
        <v>0</v>
      </c>
      <c r="AT14" s="22">
        <v>36853170</v>
      </c>
      <c r="AU14" s="22">
        <v>7953079</v>
      </c>
    </row>
    <row r="15" spans="1:47" x14ac:dyDescent="0.35">
      <c r="A15" s="22" t="s">
        <v>114</v>
      </c>
      <c r="B15" s="22" t="s">
        <v>115</v>
      </c>
      <c r="C15" s="22" t="s">
        <v>138</v>
      </c>
      <c r="D15" s="22" t="s">
        <v>139</v>
      </c>
      <c r="E15" s="22">
        <v>49123662</v>
      </c>
      <c r="F15" s="22">
        <v>0</v>
      </c>
      <c r="G15" s="22">
        <v>0</v>
      </c>
      <c r="H15" s="22">
        <v>0</v>
      </c>
      <c r="I15" s="22">
        <v>0</v>
      </c>
      <c r="J15" s="22">
        <v>0</v>
      </c>
      <c r="K15" s="22">
        <v>57143</v>
      </c>
      <c r="L15" s="22">
        <v>22106991</v>
      </c>
      <c r="M15" s="22">
        <v>234049</v>
      </c>
      <c r="N15" s="22">
        <v>1941034</v>
      </c>
      <c r="O15" s="22">
        <v>625653</v>
      </c>
      <c r="P15" s="22">
        <v>7421026</v>
      </c>
      <c r="Q15" s="22">
        <v>2241166</v>
      </c>
      <c r="R15" s="22">
        <v>1078951</v>
      </c>
      <c r="S15" s="22">
        <v>0</v>
      </c>
      <c r="T15" s="22">
        <v>0</v>
      </c>
      <c r="U15" s="22">
        <v>11311424</v>
      </c>
      <c r="V15" s="22">
        <v>0</v>
      </c>
      <c r="W15" s="22">
        <v>3506072</v>
      </c>
      <c r="X15" s="22">
        <v>4027002</v>
      </c>
      <c r="Y15" s="22">
        <v>15114106</v>
      </c>
      <c r="Z15" s="22">
        <v>4377517</v>
      </c>
      <c r="AA15" s="22">
        <v>0</v>
      </c>
      <c r="AB15" s="22">
        <v>703001</v>
      </c>
      <c r="AC15" s="22">
        <v>1388899</v>
      </c>
      <c r="AD15" s="22">
        <v>125257696</v>
      </c>
      <c r="AE15" s="22">
        <v>43322704</v>
      </c>
      <c r="AF15" s="22">
        <v>17697840</v>
      </c>
      <c r="AG15" s="22">
        <v>14206645</v>
      </c>
      <c r="AH15" s="22">
        <v>7345074</v>
      </c>
      <c r="AI15" s="22">
        <v>189795</v>
      </c>
      <c r="AJ15" s="22">
        <v>0</v>
      </c>
      <c r="AK15" s="22">
        <v>141558</v>
      </c>
      <c r="AL15" s="22">
        <v>2106349</v>
      </c>
      <c r="AM15" s="22">
        <v>137582</v>
      </c>
      <c r="AN15" s="22">
        <v>0</v>
      </c>
      <c r="AO15" s="22">
        <v>2356266</v>
      </c>
      <c r="AP15" s="22">
        <v>24632282</v>
      </c>
      <c r="AQ15" s="22">
        <v>1273247</v>
      </c>
      <c r="AR15" s="22">
        <v>0</v>
      </c>
      <c r="AS15" s="22">
        <v>0</v>
      </c>
      <c r="AT15" s="22">
        <v>113409342</v>
      </c>
      <c r="AU15" s="22">
        <v>11848354</v>
      </c>
    </row>
    <row r="16" spans="1:47" x14ac:dyDescent="0.35">
      <c r="A16" s="22" t="s">
        <v>114</v>
      </c>
      <c r="B16" s="22" t="s">
        <v>115</v>
      </c>
      <c r="C16" s="22" t="s">
        <v>140</v>
      </c>
      <c r="D16" s="22" t="s">
        <v>141</v>
      </c>
      <c r="E16" s="22">
        <v>155822000</v>
      </c>
      <c r="F16" s="22">
        <v>0</v>
      </c>
      <c r="G16" s="22">
        <v>0</v>
      </c>
      <c r="H16" s="22">
        <v>0</v>
      </c>
      <c r="I16" s="22">
        <v>0</v>
      </c>
      <c r="J16" s="22">
        <v>0</v>
      </c>
      <c r="K16" s="22">
        <v>381000</v>
      </c>
      <c r="L16" s="22">
        <v>195335000</v>
      </c>
      <c r="M16" s="22">
        <v>0</v>
      </c>
      <c r="N16" s="22">
        <v>3073000</v>
      </c>
      <c r="O16" s="22">
        <v>5097000</v>
      </c>
      <c r="P16" s="22">
        <v>5994000</v>
      </c>
      <c r="Q16" s="22">
        <v>6325000</v>
      </c>
      <c r="R16" s="22">
        <v>1857000</v>
      </c>
      <c r="S16" s="22">
        <v>39000</v>
      </c>
      <c r="T16" s="22">
        <v>0</v>
      </c>
      <c r="U16" s="22">
        <v>7725000</v>
      </c>
      <c r="V16" s="22">
        <v>0</v>
      </c>
      <c r="W16" s="22">
        <v>7539000</v>
      </c>
      <c r="X16" s="22">
        <v>0</v>
      </c>
      <c r="Y16" s="22">
        <v>42927000</v>
      </c>
      <c r="Z16" s="22">
        <v>0</v>
      </c>
      <c r="AA16" s="22">
        <v>0</v>
      </c>
      <c r="AB16" s="22">
        <v>0</v>
      </c>
      <c r="AC16" s="22">
        <v>10364000</v>
      </c>
      <c r="AD16" s="22">
        <v>442478000</v>
      </c>
      <c r="AE16" s="22">
        <v>179765000</v>
      </c>
      <c r="AF16" s="22">
        <v>67727000</v>
      </c>
      <c r="AG16" s="22">
        <v>0</v>
      </c>
      <c r="AH16" s="22">
        <v>75034000</v>
      </c>
      <c r="AI16" s="22">
        <v>0</v>
      </c>
      <c r="AJ16" s="22">
        <v>0</v>
      </c>
      <c r="AK16" s="22">
        <v>0</v>
      </c>
      <c r="AL16" s="22">
        <v>6986000</v>
      </c>
      <c r="AM16" s="22">
        <v>1410000</v>
      </c>
      <c r="AN16" s="22">
        <v>0</v>
      </c>
      <c r="AO16" s="22">
        <v>6389000</v>
      </c>
      <c r="AP16" s="22">
        <v>65290000</v>
      </c>
      <c r="AQ16" s="22">
        <v>1740000</v>
      </c>
      <c r="AR16" s="22">
        <v>0</v>
      </c>
      <c r="AS16" s="22">
        <v>-5720000</v>
      </c>
      <c r="AT16" s="22">
        <v>398621000</v>
      </c>
      <c r="AU16" s="22">
        <v>43857000</v>
      </c>
    </row>
    <row r="17" spans="1:47" x14ac:dyDescent="0.35">
      <c r="A17" s="22" t="s">
        <v>114</v>
      </c>
      <c r="B17" s="22" t="s">
        <v>115</v>
      </c>
      <c r="C17" s="22" t="s">
        <v>142</v>
      </c>
      <c r="D17" s="22" t="s">
        <v>143</v>
      </c>
      <c r="E17" s="22">
        <v>36116515</v>
      </c>
      <c r="F17" s="22">
        <v>0</v>
      </c>
      <c r="G17" s="22">
        <v>0</v>
      </c>
      <c r="H17" s="22">
        <v>0</v>
      </c>
      <c r="I17" s="22">
        <v>0</v>
      </c>
      <c r="J17" s="22">
        <v>34272</v>
      </c>
      <c r="K17" s="22">
        <v>0</v>
      </c>
      <c r="L17" s="22">
        <v>27942325</v>
      </c>
      <c r="M17" s="22">
        <v>1060355</v>
      </c>
      <c r="N17" s="22">
        <v>821569</v>
      </c>
      <c r="O17" s="22">
        <v>0</v>
      </c>
      <c r="P17" s="22">
        <v>5782751</v>
      </c>
      <c r="Q17" s="22">
        <v>1224946</v>
      </c>
      <c r="R17" s="22">
        <v>0</v>
      </c>
      <c r="S17" s="22">
        <v>0</v>
      </c>
      <c r="T17" s="22">
        <v>-41970</v>
      </c>
      <c r="U17" s="22">
        <v>0</v>
      </c>
      <c r="V17" s="22">
        <v>0</v>
      </c>
      <c r="W17" s="22">
        <v>1532625</v>
      </c>
      <c r="X17" s="22">
        <v>0</v>
      </c>
      <c r="Y17" s="22">
        <v>13348372</v>
      </c>
      <c r="Z17" s="22">
        <v>369540</v>
      </c>
      <c r="AA17" s="22">
        <v>0</v>
      </c>
      <c r="AB17" s="22">
        <v>1559651</v>
      </c>
      <c r="AC17" s="22">
        <v>156566</v>
      </c>
      <c r="AD17" s="22">
        <v>89907517</v>
      </c>
      <c r="AE17" s="22">
        <v>30665595</v>
      </c>
      <c r="AF17" s="22">
        <v>18190276</v>
      </c>
      <c r="AG17" s="22">
        <v>0</v>
      </c>
      <c r="AH17" s="22">
        <v>9386767</v>
      </c>
      <c r="AI17" s="22">
        <v>0</v>
      </c>
      <c r="AJ17" s="22">
        <v>914187</v>
      </c>
      <c r="AK17" s="22">
        <v>0</v>
      </c>
      <c r="AL17" s="22">
        <v>0</v>
      </c>
      <c r="AM17" s="22">
        <v>172776</v>
      </c>
      <c r="AN17" s="22">
        <v>0</v>
      </c>
      <c r="AO17" s="22">
        <v>914888</v>
      </c>
      <c r="AP17" s="22">
        <v>19457635</v>
      </c>
      <c r="AQ17" s="22">
        <v>0</v>
      </c>
      <c r="AR17" s="22">
        <v>0</v>
      </c>
      <c r="AS17" s="22">
        <v>298536</v>
      </c>
      <c r="AT17" s="22">
        <v>80000660</v>
      </c>
      <c r="AU17" s="22">
        <v>9906857</v>
      </c>
    </row>
    <row r="18" spans="1:47" x14ac:dyDescent="0.35">
      <c r="A18" s="22" t="s">
        <v>114</v>
      </c>
      <c r="B18" s="22" t="s">
        <v>115</v>
      </c>
      <c r="C18" s="22" t="s">
        <v>144</v>
      </c>
      <c r="D18" s="22" t="s">
        <v>145</v>
      </c>
      <c r="E18" s="22">
        <v>72623000</v>
      </c>
      <c r="F18" s="22">
        <v>0</v>
      </c>
      <c r="G18" s="22">
        <v>123000</v>
      </c>
      <c r="H18" s="22">
        <v>0</v>
      </c>
      <c r="I18" s="22">
        <v>0</v>
      </c>
      <c r="J18" s="22">
        <v>387000</v>
      </c>
      <c r="K18" s="22">
        <v>0</v>
      </c>
      <c r="L18" s="22">
        <v>227993000</v>
      </c>
      <c r="M18" s="22">
        <v>0</v>
      </c>
      <c r="N18" s="22">
        <v>4909000</v>
      </c>
      <c r="O18" s="22">
        <v>0</v>
      </c>
      <c r="P18" s="22">
        <v>0</v>
      </c>
      <c r="Q18" s="22">
        <v>13963000</v>
      </c>
      <c r="R18" s="22">
        <v>0</v>
      </c>
      <c r="S18" s="22">
        <v>813000</v>
      </c>
      <c r="T18" s="22">
        <v>0</v>
      </c>
      <c r="U18" s="22">
        <v>243000</v>
      </c>
      <c r="V18" s="22">
        <v>247000</v>
      </c>
      <c r="W18" s="22">
        <v>0</v>
      </c>
      <c r="X18" s="22">
        <v>12360000</v>
      </c>
      <c r="Y18" s="22">
        <v>19470000</v>
      </c>
      <c r="Z18" s="22">
        <v>0</v>
      </c>
      <c r="AA18" s="22">
        <v>0</v>
      </c>
      <c r="AB18" s="22">
        <v>6977000</v>
      </c>
      <c r="AC18" s="22">
        <v>12121000</v>
      </c>
      <c r="AD18" s="22">
        <v>372229000</v>
      </c>
      <c r="AE18" s="22">
        <v>131885000</v>
      </c>
      <c r="AF18" s="22">
        <v>47096000</v>
      </c>
      <c r="AG18" s="22">
        <v>0</v>
      </c>
      <c r="AH18" s="22">
        <v>57798000</v>
      </c>
      <c r="AI18" s="22">
        <v>1124000</v>
      </c>
      <c r="AJ18" s="22">
        <v>0</v>
      </c>
      <c r="AK18" s="22">
        <v>0</v>
      </c>
      <c r="AL18" s="22">
        <v>5429000</v>
      </c>
      <c r="AM18" s="22">
        <v>386000</v>
      </c>
      <c r="AN18" s="22">
        <v>0</v>
      </c>
      <c r="AO18" s="22">
        <v>11382000</v>
      </c>
      <c r="AP18" s="22">
        <v>79292000</v>
      </c>
      <c r="AQ18" s="22">
        <v>11389000</v>
      </c>
      <c r="AR18" s="22">
        <v>17187000</v>
      </c>
      <c r="AS18" s="22">
        <v>38774000</v>
      </c>
      <c r="AT18" s="22">
        <v>401742000</v>
      </c>
      <c r="AU18" s="22">
        <v>-29513000</v>
      </c>
    </row>
    <row r="19" spans="1:47" x14ac:dyDescent="0.35">
      <c r="A19" s="22" t="s">
        <v>114</v>
      </c>
      <c r="B19" s="22" t="s">
        <v>115</v>
      </c>
      <c r="C19" s="22" t="s">
        <v>146</v>
      </c>
      <c r="D19" s="22" t="s">
        <v>147</v>
      </c>
      <c r="E19" s="22">
        <v>135287258</v>
      </c>
      <c r="F19" s="22">
        <v>0</v>
      </c>
      <c r="G19" s="22">
        <v>410150</v>
      </c>
      <c r="H19" s="22">
        <v>0</v>
      </c>
      <c r="I19" s="22">
        <v>0</v>
      </c>
      <c r="J19" s="22">
        <v>0</v>
      </c>
      <c r="K19" s="22">
        <v>13519428</v>
      </c>
      <c r="L19" s="22">
        <v>152440624</v>
      </c>
      <c r="M19" s="22">
        <v>1150305</v>
      </c>
      <c r="N19" s="22">
        <v>3932425</v>
      </c>
      <c r="O19" s="22">
        <v>3084321</v>
      </c>
      <c r="P19" s="22">
        <v>8314073</v>
      </c>
      <c r="Q19" s="22">
        <v>6525551</v>
      </c>
      <c r="R19" s="22">
        <v>2327527</v>
      </c>
      <c r="S19" s="22">
        <v>138032</v>
      </c>
      <c r="T19" s="22">
        <v>0</v>
      </c>
      <c r="U19" s="22">
        <v>4019994</v>
      </c>
      <c r="V19" s="22">
        <v>440576</v>
      </c>
      <c r="W19" s="22">
        <v>7753231</v>
      </c>
      <c r="X19" s="22">
        <v>98188</v>
      </c>
      <c r="Y19" s="22">
        <v>43242219</v>
      </c>
      <c r="Z19" s="22">
        <v>222633</v>
      </c>
      <c r="AA19" s="22">
        <v>133920</v>
      </c>
      <c r="AB19" s="22">
        <v>3038993</v>
      </c>
      <c r="AC19" s="22">
        <v>3111088</v>
      </c>
      <c r="AD19" s="22">
        <v>389190536</v>
      </c>
      <c r="AE19" s="22">
        <v>144744134</v>
      </c>
      <c r="AF19" s="22">
        <v>41345927</v>
      </c>
      <c r="AG19" s="22">
        <v>26650010</v>
      </c>
      <c r="AH19" s="22">
        <v>48855388</v>
      </c>
      <c r="AI19" s="22">
        <v>0</v>
      </c>
      <c r="AJ19" s="22">
        <v>0</v>
      </c>
      <c r="AK19" s="22">
        <v>20610663</v>
      </c>
      <c r="AL19" s="22">
        <v>0</v>
      </c>
      <c r="AM19" s="22">
        <v>225256</v>
      </c>
      <c r="AN19" s="22">
        <v>559634</v>
      </c>
      <c r="AO19" s="22">
        <v>9098295</v>
      </c>
      <c r="AP19" s="22">
        <v>75598946</v>
      </c>
      <c r="AQ19" s="22">
        <v>1595822</v>
      </c>
      <c r="AR19" s="22">
        <v>0</v>
      </c>
      <c r="AS19" s="22">
        <v>198157</v>
      </c>
      <c r="AT19" s="22">
        <v>369482232</v>
      </c>
      <c r="AU19" s="22">
        <v>19708304</v>
      </c>
    </row>
    <row r="20" spans="1:47" x14ac:dyDescent="0.35">
      <c r="A20" s="22" t="s">
        <v>114</v>
      </c>
      <c r="B20" s="22" t="s">
        <v>115</v>
      </c>
      <c r="C20" s="22" t="s">
        <v>148</v>
      </c>
      <c r="D20" s="22" t="s">
        <v>149</v>
      </c>
      <c r="E20" s="22">
        <v>41053918</v>
      </c>
      <c r="F20" s="22">
        <v>0</v>
      </c>
      <c r="G20" s="22">
        <v>0</v>
      </c>
      <c r="H20" s="22">
        <v>0</v>
      </c>
      <c r="I20" s="22">
        <v>0</v>
      </c>
      <c r="J20" s="22">
        <v>0</v>
      </c>
      <c r="K20" s="22">
        <v>2666504</v>
      </c>
      <c r="L20" s="22">
        <v>23920521</v>
      </c>
      <c r="M20" s="22">
        <v>981799</v>
      </c>
      <c r="N20" s="22">
        <v>1333837</v>
      </c>
      <c r="O20" s="22">
        <v>1542400</v>
      </c>
      <c r="P20" s="22">
        <v>6149200</v>
      </c>
      <c r="Q20" s="22">
        <v>864947</v>
      </c>
      <c r="R20" s="22">
        <v>1505804</v>
      </c>
      <c r="S20" s="22">
        <v>0</v>
      </c>
      <c r="T20" s="22">
        <v>512021</v>
      </c>
      <c r="U20" s="22">
        <v>13668283</v>
      </c>
      <c r="V20" s="22">
        <v>0</v>
      </c>
      <c r="W20" s="22">
        <v>71125</v>
      </c>
      <c r="X20" s="22">
        <v>0</v>
      </c>
      <c r="Y20" s="22">
        <v>12847870</v>
      </c>
      <c r="Z20" s="22">
        <v>1183666</v>
      </c>
      <c r="AA20" s="22">
        <v>1</v>
      </c>
      <c r="AB20" s="22">
        <v>265070</v>
      </c>
      <c r="AC20" s="22">
        <v>903495</v>
      </c>
      <c r="AD20" s="22">
        <v>109470461</v>
      </c>
      <c r="AE20" s="22">
        <v>34871337</v>
      </c>
      <c r="AF20" s="22">
        <v>14819616</v>
      </c>
      <c r="AG20" s="22">
        <v>16818749</v>
      </c>
      <c r="AH20" s="22">
        <v>5242514</v>
      </c>
      <c r="AI20" s="22">
        <v>0</v>
      </c>
      <c r="AJ20" s="22">
        <v>280020</v>
      </c>
      <c r="AK20" s="22">
        <v>0</v>
      </c>
      <c r="AL20" s="22">
        <v>0</v>
      </c>
      <c r="AM20" s="22">
        <v>109681</v>
      </c>
      <c r="AN20" s="22">
        <v>0</v>
      </c>
      <c r="AO20" s="22">
        <v>1176806</v>
      </c>
      <c r="AP20" s="22">
        <v>17261013</v>
      </c>
      <c r="AQ20" s="22">
        <v>0</v>
      </c>
      <c r="AR20" s="22">
        <v>0</v>
      </c>
      <c r="AS20" s="22">
        <v>127159</v>
      </c>
      <c r="AT20" s="22">
        <v>90706895</v>
      </c>
      <c r="AU20" s="22">
        <v>18763566</v>
      </c>
    </row>
    <row r="21" spans="1:47" x14ac:dyDescent="0.35">
      <c r="A21" s="22" t="s">
        <v>114</v>
      </c>
      <c r="B21" s="22" t="s">
        <v>115</v>
      </c>
      <c r="C21" s="22" t="s">
        <v>150</v>
      </c>
      <c r="D21" s="22" t="s">
        <v>151</v>
      </c>
      <c r="E21" s="22">
        <v>109425950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49812046</v>
      </c>
      <c r="M21" s="22">
        <v>0</v>
      </c>
      <c r="N21" s="22">
        <v>3177690</v>
      </c>
      <c r="O21" s="22">
        <v>2351178</v>
      </c>
      <c r="P21" s="22">
        <v>5260262</v>
      </c>
      <c r="Q21" s="22">
        <v>3108213</v>
      </c>
      <c r="R21" s="22">
        <v>0</v>
      </c>
      <c r="S21" s="22">
        <v>0</v>
      </c>
      <c r="T21" s="22">
        <v>0</v>
      </c>
      <c r="U21" s="22">
        <v>35819898</v>
      </c>
      <c r="V21" s="22">
        <v>560169</v>
      </c>
      <c r="W21" s="22">
        <v>6678860</v>
      </c>
      <c r="X21" s="22">
        <v>11998686</v>
      </c>
      <c r="Y21" s="22">
        <v>31781402</v>
      </c>
      <c r="Z21" s="22">
        <v>0</v>
      </c>
      <c r="AA21" s="22">
        <v>0</v>
      </c>
      <c r="AB21" s="22">
        <v>6922806</v>
      </c>
      <c r="AC21" s="22">
        <v>4058980</v>
      </c>
      <c r="AD21" s="22">
        <v>270956140</v>
      </c>
      <c r="AE21" s="22">
        <v>83346170</v>
      </c>
      <c r="AF21" s="22">
        <v>32131800</v>
      </c>
      <c r="AG21" s="22">
        <v>21571140</v>
      </c>
      <c r="AH21" s="22">
        <v>13977300</v>
      </c>
      <c r="AI21" s="22">
        <v>0</v>
      </c>
      <c r="AJ21" s="22">
        <v>0</v>
      </c>
      <c r="AK21" s="22">
        <v>0</v>
      </c>
      <c r="AL21" s="22">
        <v>1877800</v>
      </c>
      <c r="AM21" s="22">
        <v>147300</v>
      </c>
      <c r="AN21" s="22">
        <v>0</v>
      </c>
      <c r="AO21" s="22">
        <v>1641810</v>
      </c>
      <c r="AP21" s="22">
        <v>31075980</v>
      </c>
      <c r="AQ21" s="22">
        <v>253720</v>
      </c>
      <c r="AR21" s="22">
        <v>0</v>
      </c>
      <c r="AS21" s="22">
        <v>587850</v>
      </c>
      <c r="AT21" s="22">
        <v>186610870</v>
      </c>
      <c r="AU21" s="22">
        <v>84345270</v>
      </c>
    </row>
    <row r="22" spans="1:47" x14ac:dyDescent="0.35">
      <c r="A22" s="22" t="s">
        <v>114</v>
      </c>
      <c r="B22" s="22" t="s">
        <v>115</v>
      </c>
      <c r="C22" s="22" t="s">
        <v>152</v>
      </c>
      <c r="D22" s="22" t="s">
        <v>153</v>
      </c>
      <c r="E22" s="22">
        <v>15824395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  <c r="K22" s="22">
        <v>0</v>
      </c>
      <c r="L22" s="22">
        <v>10119406</v>
      </c>
      <c r="M22" s="22">
        <v>347418</v>
      </c>
      <c r="N22" s="22">
        <v>346361</v>
      </c>
      <c r="O22" s="22">
        <v>0</v>
      </c>
      <c r="P22" s="22">
        <v>2411319</v>
      </c>
      <c r="Q22" s="22">
        <v>261682</v>
      </c>
      <c r="R22" s="22">
        <v>364139</v>
      </c>
      <c r="S22" s="22">
        <v>0</v>
      </c>
      <c r="T22" s="22">
        <v>0</v>
      </c>
      <c r="U22" s="22">
        <v>0</v>
      </c>
      <c r="V22" s="22">
        <v>0</v>
      </c>
      <c r="W22" s="22">
        <v>0</v>
      </c>
      <c r="X22" s="22">
        <v>1907010</v>
      </c>
      <c r="Y22" s="22">
        <v>1052712</v>
      </c>
      <c r="Z22" s="22">
        <v>433043</v>
      </c>
      <c r="AA22" s="22">
        <v>0</v>
      </c>
      <c r="AB22" s="22">
        <v>9900</v>
      </c>
      <c r="AC22" s="22">
        <v>878841</v>
      </c>
      <c r="AD22" s="22">
        <v>33956227</v>
      </c>
      <c r="AE22" s="22">
        <v>11167942</v>
      </c>
      <c r="AF22" s="22">
        <v>4651605</v>
      </c>
      <c r="AG22" s="22">
        <v>3230494</v>
      </c>
      <c r="AH22" s="22">
        <v>3993248</v>
      </c>
      <c r="AI22" s="22">
        <v>0</v>
      </c>
      <c r="AJ22" s="22">
        <v>0</v>
      </c>
      <c r="AK22" s="22">
        <v>217</v>
      </c>
      <c r="AL22" s="22">
        <v>335032</v>
      </c>
      <c r="AM22" s="22">
        <v>63518</v>
      </c>
      <c r="AN22" s="22">
        <v>0</v>
      </c>
      <c r="AO22" s="22">
        <v>834793</v>
      </c>
      <c r="AP22" s="22">
        <v>5854225</v>
      </c>
      <c r="AQ22" s="22">
        <v>50117</v>
      </c>
      <c r="AR22" s="22">
        <v>0</v>
      </c>
      <c r="AS22" s="22">
        <v>0</v>
      </c>
      <c r="AT22" s="22">
        <v>30181192</v>
      </c>
      <c r="AU22" s="22">
        <v>3775035</v>
      </c>
    </row>
    <row r="23" spans="1:47" x14ac:dyDescent="0.35">
      <c r="A23" s="22" t="s">
        <v>114</v>
      </c>
      <c r="B23" s="22" t="s">
        <v>154</v>
      </c>
      <c r="C23" s="22" t="s">
        <v>155</v>
      </c>
      <c r="D23" s="22" t="s">
        <v>156</v>
      </c>
      <c r="E23" s="22">
        <v>8206295</v>
      </c>
      <c r="F23" s="22">
        <v>0</v>
      </c>
      <c r="G23" s="22">
        <v>0</v>
      </c>
      <c r="H23" s="22">
        <v>0</v>
      </c>
      <c r="I23" s="22">
        <v>0</v>
      </c>
      <c r="J23" s="22">
        <v>0</v>
      </c>
      <c r="K23" s="22">
        <v>0</v>
      </c>
      <c r="L23" s="22">
        <v>4462012</v>
      </c>
      <c r="M23" s="22">
        <v>73697</v>
      </c>
      <c r="N23" s="22">
        <v>201253</v>
      </c>
      <c r="O23" s="22">
        <v>0</v>
      </c>
      <c r="P23" s="22">
        <v>1103908</v>
      </c>
      <c r="Q23" s="22">
        <v>294774</v>
      </c>
      <c r="R23" s="22">
        <v>179813</v>
      </c>
      <c r="S23" s="22">
        <v>0</v>
      </c>
      <c r="T23" s="22">
        <v>14986</v>
      </c>
      <c r="U23" s="22">
        <v>0</v>
      </c>
      <c r="V23" s="22">
        <v>0</v>
      </c>
      <c r="W23" s="22">
        <v>0</v>
      </c>
      <c r="X23" s="22">
        <v>380705</v>
      </c>
      <c r="Y23" s="22">
        <v>1993875</v>
      </c>
      <c r="Z23" s="22">
        <v>550176</v>
      </c>
      <c r="AA23" s="22">
        <v>0</v>
      </c>
      <c r="AB23" s="22">
        <v>0</v>
      </c>
      <c r="AC23" s="22">
        <v>56417</v>
      </c>
      <c r="AD23" s="22">
        <v>17517911</v>
      </c>
      <c r="AE23" s="22">
        <v>6496769</v>
      </c>
      <c r="AF23" s="22">
        <v>3969661</v>
      </c>
      <c r="AG23" s="22">
        <v>0</v>
      </c>
      <c r="AH23" s="22">
        <v>2419372</v>
      </c>
      <c r="AI23" s="22">
        <v>0</v>
      </c>
      <c r="AJ23" s="22">
        <v>0</v>
      </c>
      <c r="AK23" s="22">
        <v>353828</v>
      </c>
      <c r="AL23" s="22">
        <v>0</v>
      </c>
      <c r="AM23" s="22">
        <v>24233</v>
      </c>
      <c r="AN23" s="22">
        <v>0</v>
      </c>
      <c r="AO23" s="22">
        <v>186205</v>
      </c>
      <c r="AP23" s="22">
        <v>3565297</v>
      </c>
      <c r="AQ23" s="22">
        <v>139342</v>
      </c>
      <c r="AR23" s="22">
        <v>0</v>
      </c>
      <c r="AS23" s="22">
        <v>95727</v>
      </c>
      <c r="AT23" s="22">
        <v>17250434</v>
      </c>
      <c r="AU23" s="22">
        <v>267477</v>
      </c>
    </row>
    <row r="24" spans="1:47" x14ac:dyDescent="0.35">
      <c r="A24" s="22" t="s">
        <v>114</v>
      </c>
      <c r="B24" s="22" t="s">
        <v>154</v>
      </c>
      <c r="C24" s="22" t="s">
        <v>157</v>
      </c>
      <c r="D24" s="22" t="s">
        <v>158</v>
      </c>
      <c r="E24" s="22">
        <v>6335315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  <c r="K24" s="22">
        <v>127195</v>
      </c>
      <c r="L24" s="22">
        <v>5034547</v>
      </c>
      <c r="M24" s="22">
        <v>68317</v>
      </c>
      <c r="N24" s="22">
        <v>139763</v>
      </c>
      <c r="O24" s="22">
        <v>32932</v>
      </c>
      <c r="P24" s="22">
        <v>422433</v>
      </c>
      <c r="Q24" s="22">
        <v>193064</v>
      </c>
      <c r="R24" s="22">
        <v>379237</v>
      </c>
      <c r="S24" s="22">
        <v>0</v>
      </c>
      <c r="T24" s="22">
        <v>31000</v>
      </c>
      <c r="U24" s="22">
        <v>0</v>
      </c>
      <c r="V24" s="22">
        <v>708140</v>
      </c>
      <c r="W24" s="22">
        <v>0</v>
      </c>
      <c r="X24" s="22">
        <v>4844472</v>
      </c>
      <c r="Y24" s="22">
        <v>2352957</v>
      </c>
      <c r="Z24" s="22">
        <v>0</v>
      </c>
      <c r="AA24" s="22">
        <v>0</v>
      </c>
      <c r="AB24" s="22">
        <v>0</v>
      </c>
      <c r="AC24" s="22">
        <v>254457</v>
      </c>
      <c r="AD24" s="22">
        <v>20923829</v>
      </c>
      <c r="AE24" s="22">
        <v>7616012</v>
      </c>
      <c r="AF24" s="22">
        <v>4868117</v>
      </c>
      <c r="AG24" s="22">
        <v>0</v>
      </c>
      <c r="AH24" s="22">
        <v>3025025</v>
      </c>
      <c r="AI24" s="22">
        <v>107685</v>
      </c>
      <c r="AJ24" s="22">
        <v>0</v>
      </c>
      <c r="AK24" s="22">
        <v>39750</v>
      </c>
      <c r="AL24" s="22">
        <v>9500</v>
      </c>
      <c r="AM24" s="22">
        <v>20439</v>
      </c>
      <c r="AN24" s="22">
        <v>0</v>
      </c>
      <c r="AO24" s="22">
        <v>229695</v>
      </c>
      <c r="AP24" s="22">
        <v>2660894</v>
      </c>
      <c r="AQ24" s="22">
        <v>0</v>
      </c>
      <c r="AR24" s="22">
        <v>0</v>
      </c>
      <c r="AS24" s="22">
        <v>0</v>
      </c>
      <c r="AT24" s="22">
        <v>18577117</v>
      </c>
      <c r="AU24" s="22">
        <v>2346712</v>
      </c>
    </row>
    <row r="25" spans="1:47" x14ac:dyDescent="0.35">
      <c r="A25" s="22" t="s">
        <v>114</v>
      </c>
      <c r="B25" s="22" t="s">
        <v>154</v>
      </c>
      <c r="C25" s="22" t="s">
        <v>159</v>
      </c>
      <c r="D25" s="22" t="s">
        <v>160</v>
      </c>
      <c r="E25" s="22">
        <v>68519606</v>
      </c>
      <c r="F25" s="22">
        <v>0</v>
      </c>
      <c r="G25" s="22">
        <v>0</v>
      </c>
      <c r="H25" s="22">
        <v>0</v>
      </c>
      <c r="I25" s="22">
        <v>124587</v>
      </c>
      <c r="J25" s="22">
        <v>1101100</v>
      </c>
      <c r="K25" s="22">
        <v>0</v>
      </c>
      <c r="L25" s="22">
        <v>4776396</v>
      </c>
      <c r="M25" s="22">
        <v>472965</v>
      </c>
      <c r="N25" s="22">
        <v>258170</v>
      </c>
      <c r="O25" s="22">
        <v>145377</v>
      </c>
      <c r="P25" s="22">
        <v>0</v>
      </c>
      <c r="Q25" s="22">
        <v>744858</v>
      </c>
      <c r="R25" s="22">
        <v>537999</v>
      </c>
      <c r="S25" s="22">
        <v>0</v>
      </c>
      <c r="T25" s="22">
        <v>287342</v>
      </c>
      <c r="U25" s="22">
        <v>0</v>
      </c>
      <c r="V25" s="22">
        <v>0</v>
      </c>
      <c r="W25" s="22">
        <v>0</v>
      </c>
      <c r="X25" s="22">
        <v>3421351</v>
      </c>
      <c r="Y25" s="22">
        <v>1868431</v>
      </c>
      <c r="Z25" s="22">
        <v>153470</v>
      </c>
      <c r="AA25" s="22">
        <v>0</v>
      </c>
      <c r="AB25" s="22">
        <v>0</v>
      </c>
      <c r="AC25" s="22">
        <v>593788</v>
      </c>
      <c r="AD25" s="22">
        <v>83005440</v>
      </c>
      <c r="AE25" s="22">
        <v>23795718</v>
      </c>
      <c r="AF25" s="22">
        <v>14598580</v>
      </c>
      <c r="AG25" s="22">
        <v>0</v>
      </c>
      <c r="AH25" s="22">
        <v>10273098</v>
      </c>
      <c r="AI25" s="22">
        <v>1821516</v>
      </c>
      <c r="AJ25" s="22">
        <v>0</v>
      </c>
      <c r="AK25" s="22">
        <v>2357900</v>
      </c>
      <c r="AL25" s="22">
        <v>0</v>
      </c>
      <c r="AM25" s="22">
        <v>67388</v>
      </c>
      <c r="AN25" s="22">
        <v>0</v>
      </c>
      <c r="AO25" s="22">
        <v>102912</v>
      </c>
      <c r="AP25" s="22">
        <v>16898360</v>
      </c>
      <c r="AQ25" s="22">
        <v>0</v>
      </c>
      <c r="AR25" s="22">
        <v>0</v>
      </c>
      <c r="AS25" s="22">
        <v>0</v>
      </c>
      <c r="AT25" s="22">
        <v>69915472</v>
      </c>
      <c r="AU25" s="22">
        <v>13089968</v>
      </c>
    </row>
    <row r="26" spans="1:47" x14ac:dyDescent="0.35">
      <c r="A26" s="22" t="s">
        <v>114</v>
      </c>
      <c r="B26" s="22" t="s">
        <v>154</v>
      </c>
      <c r="C26" s="22" t="s">
        <v>161</v>
      </c>
      <c r="D26" s="22" t="s">
        <v>162</v>
      </c>
      <c r="E26" s="22">
        <v>23651797</v>
      </c>
      <c r="F26" s="22">
        <v>0</v>
      </c>
      <c r="G26" s="22">
        <v>0</v>
      </c>
      <c r="H26" s="22">
        <v>0</v>
      </c>
      <c r="I26" s="22">
        <v>0</v>
      </c>
      <c r="J26" s="22">
        <v>0</v>
      </c>
      <c r="K26" s="22">
        <v>0</v>
      </c>
      <c r="L26" s="22">
        <v>4986107</v>
      </c>
      <c r="M26" s="22">
        <v>1098665</v>
      </c>
      <c r="N26" s="22">
        <v>713316</v>
      </c>
      <c r="O26" s="22">
        <v>0</v>
      </c>
      <c r="P26" s="22">
        <v>0</v>
      </c>
      <c r="Q26" s="22">
        <v>402956</v>
      </c>
      <c r="R26" s="22">
        <v>136711</v>
      </c>
      <c r="S26" s="22">
        <v>0</v>
      </c>
      <c r="T26" s="22">
        <v>0</v>
      </c>
      <c r="U26" s="22">
        <v>0</v>
      </c>
      <c r="V26" s="22">
        <v>0</v>
      </c>
      <c r="W26" s="22">
        <v>0</v>
      </c>
      <c r="X26" s="22">
        <v>0</v>
      </c>
      <c r="Y26" s="22">
        <v>3594131</v>
      </c>
      <c r="Z26" s="22">
        <v>0</v>
      </c>
      <c r="AA26" s="22">
        <v>645340</v>
      </c>
      <c r="AB26" s="22">
        <v>0</v>
      </c>
      <c r="AC26" s="22">
        <v>8023299</v>
      </c>
      <c r="AD26" s="22">
        <v>43252322</v>
      </c>
      <c r="AE26" s="22">
        <v>8711261</v>
      </c>
      <c r="AF26" s="22">
        <v>6799716</v>
      </c>
      <c r="AG26" s="22">
        <v>0</v>
      </c>
      <c r="AH26" s="22">
        <v>5288828</v>
      </c>
      <c r="AI26" s="22">
        <v>1673586</v>
      </c>
      <c r="AJ26" s="22">
        <v>1793917</v>
      </c>
      <c r="AK26" s="22">
        <v>2108278</v>
      </c>
      <c r="AL26" s="22">
        <v>0</v>
      </c>
      <c r="AM26" s="22">
        <v>24827</v>
      </c>
      <c r="AN26" s="22">
        <v>0</v>
      </c>
      <c r="AO26" s="22">
        <v>426794</v>
      </c>
      <c r="AP26" s="22">
        <v>10146270</v>
      </c>
      <c r="AQ26" s="22">
        <v>116720</v>
      </c>
      <c r="AR26" s="22">
        <v>0</v>
      </c>
      <c r="AS26" s="22">
        <v>4846763</v>
      </c>
      <c r="AT26" s="22">
        <v>41936960</v>
      </c>
      <c r="AU26" s="22">
        <v>1315362</v>
      </c>
    </row>
    <row r="27" spans="1:47" x14ac:dyDescent="0.35">
      <c r="A27" s="22" t="s">
        <v>114</v>
      </c>
      <c r="B27" s="22" t="s">
        <v>154</v>
      </c>
      <c r="C27" s="22" t="s">
        <v>163</v>
      </c>
      <c r="D27" s="22" t="s">
        <v>164</v>
      </c>
      <c r="E27" s="22">
        <v>229327070</v>
      </c>
      <c r="F27" s="22">
        <v>0</v>
      </c>
      <c r="G27" s="22">
        <v>0</v>
      </c>
      <c r="H27" s="22">
        <v>0</v>
      </c>
      <c r="I27" s="22">
        <v>0</v>
      </c>
      <c r="J27" s="22">
        <v>10955</v>
      </c>
      <c r="K27" s="22">
        <v>0</v>
      </c>
      <c r="L27" s="22">
        <v>70069027</v>
      </c>
      <c r="M27" s="22">
        <v>1317675</v>
      </c>
      <c r="N27" s="22">
        <v>2231847</v>
      </c>
      <c r="O27" s="22">
        <v>5695688</v>
      </c>
      <c r="P27" s="22">
        <v>3505191</v>
      </c>
      <c r="Q27" s="22">
        <v>7821984</v>
      </c>
      <c r="R27" s="22">
        <v>2428322</v>
      </c>
      <c r="S27" s="22">
        <v>1369421</v>
      </c>
      <c r="T27" s="22">
        <v>0</v>
      </c>
      <c r="U27" s="22">
        <v>3647911</v>
      </c>
      <c r="V27" s="22">
        <v>0</v>
      </c>
      <c r="W27" s="22">
        <v>20707480</v>
      </c>
      <c r="X27" s="22">
        <v>0</v>
      </c>
      <c r="Y27" s="22">
        <v>55722378</v>
      </c>
      <c r="Z27" s="22">
        <v>356359</v>
      </c>
      <c r="AA27" s="22">
        <v>0</v>
      </c>
      <c r="AB27" s="22">
        <v>2013092</v>
      </c>
      <c r="AC27" s="22">
        <v>14430920</v>
      </c>
      <c r="AD27" s="22">
        <v>420655320</v>
      </c>
      <c r="AE27" s="22">
        <v>181553884</v>
      </c>
      <c r="AF27" s="22">
        <v>55785991</v>
      </c>
      <c r="AG27" s="22">
        <v>14377163</v>
      </c>
      <c r="AH27" s="22">
        <v>46882351</v>
      </c>
      <c r="AI27" s="22">
        <v>1027648</v>
      </c>
      <c r="AJ27" s="22">
        <v>3478070</v>
      </c>
      <c r="AK27" s="22">
        <v>0</v>
      </c>
      <c r="AL27" s="22">
        <v>0</v>
      </c>
      <c r="AM27" s="22">
        <v>227378</v>
      </c>
      <c r="AN27" s="22">
        <v>0</v>
      </c>
      <c r="AO27" s="22">
        <v>6012662</v>
      </c>
      <c r="AP27" s="22">
        <v>62139999</v>
      </c>
      <c r="AQ27" s="22">
        <v>2145953</v>
      </c>
      <c r="AR27" s="22">
        <v>0</v>
      </c>
      <c r="AS27" s="22">
        <v>4767646</v>
      </c>
      <c r="AT27" s="22">
        <v>378398745</v>
      </c>
      <c r="AU27" s="22">
        <v>42256575</v>
      </c>
    </row>
    <row r="28" spans="1:47" x14ac:dyDescent="0.35">
      <c r="A28" s="22" t="s">
        <v>114</v>
      </c>
      <c r="B28" s="22" t="s">
        <v>154</v>
      </c>
      <c r="C28" s="22" t="s">
        <v>165</v>
      </c>
      <c r="D28" s="22" t="s">
        <v>166</v>
      </c>
      <c r="E28" s="22">
        <v>490121390</v>
      </c>
      <c r="F28" s="22">
        <v>0</v>
      </c>
      <c r="G28" s="22">
        <v>0</v>
      </c>
      <c r="H28" s="22">
        <v>0</v>
      </c>
      <c r="I28" s="22">
        <v>498764</v>
      </c>
      <c r="J28" s="22">
        <v>246694</v>
      </c>
      <c r="K28" s="22">
        <v>3656341</v>
      </c>
      <c r="L28" s="22">
        <v>51896997</v>
      </c>
      <c r="M28" s="22">
        <v>5532304</v>
      </c>
      <c r="N28" s="22">
        <v>1720509</v>
      </c>
      <c r="O28" s="22">
        <v>1939891</v>
      </c>
      <c r="P28" s="22">
        <v>8173803</v>
      </c>
      <c r="Q28" s="22">
        <v>41743198</v>
      </c>
      <c r="R28" s="22">
        <v>16988184</v>
      </c>
      <c r="S28" s="22">
        <v>5701235</v>
      </c>
      <c r="T28" s="22">
        <v>594796</v>
      </c>
      <c r="U28" s="22">
        <v>1524447</v>
      </c>
      <c r="V28" s="22">
        <v>0</v>
      </c>
      <c r="W28" s="22">
        <v>5709500</v>
      </c>
      <c r="X28" s="22">
        <v>0</v>
      </c>
      <c r="Y28" s="22">
        <v>69592032</v>
      </c>
      <c r="Z28" s="22">
        <v>0</v>
      </c>
      <c r="AA28" s="22">
        <v>0</v>
      </c>
      <c r="AB28" s="22">
        <v>0</v>
      </c>
      <c r="AC28" s="22">
        <v>3194905</v>
      </c>
      <c r="AD28" s="22">
        <v>708834990</v>
      </c>
      <c r="AE28" s="22">
        <v>261151778</v>
      </c>
      <c r="AF28" s="22">
        <v>146539119</v>
      </c>
      <c r="AG28" s="22">
        <v>24704021</v>
      </c>
      <c r="AH28" s="22">
        <v>45486339</v>
      </c>
      <c r="AI28" s="22">
        <v>5168881</v>
      </c>
      <c r="AJ28" s="22">
        <v>0</v>
      </c>
      <c r="AK28" s="22">
        <v>533478</v>
      </c>
      <c r="AL28" s="22">
        <v>29804763</v>
      </c>
      <c r="AM28" s="22">
        <v>325225</v>
      </c>
      <c r="AN28" s="22">
        <v>0</v>
      </c>
      <c r="AO28" s="22">
        <v>2332231</v>
      </c>
      <c r="AP28" s="22">
        <v>128963787</v>
      </c>
      <c r="AQ28" s="22">
        <v>0</v>
      </c>
      <c r="AR28" s="22">
        <v>0</v>
      </c>
      <c r="AS28" s="22">
        <v>935587</v>
      </c>
      <c r="AT28" s="22">
        <v>645945209</v>
      </c>
      <c r="AU28" s="22">
        <v>62889781</v>
      </c>
    </row>
    <row r="29" spans="1:47" x14ac:dyDescent="0.35">
      <c r="A29" s="22" t="s">
        <v>114</v>
      </c>
      <c r="B29" s="22" t="s">
        <v>167</v>
      </c>
      <c r="C29" s="22" t="s">
        <v>168</v>
      </c>
      <c r="D29" s="22" t="s">
        <v>169</v>
      </c>
      <c r="E29" s="22">
        <v>909945</v>
      </c>
      <c r="F29" s="22">
        <v>0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225358</v>
      </c>
      <c r="M29" s="22">
        <v>9602</v>
      </c>
      <c r="N29" s="22">
        <v>0</v>
      </c>
      <c r="O29" s="22">
        <v>0</v>
      </c>
      <c r="P29" s="22">
        <v>0</v>
      </c>
      <c r="Q29" s="22">
        <v>55355</v>
      </c>
      <c r="R29" s="22">
        <v>39699</v>
      </c>
      <c r="S29" s="22">
        <v>0</v>
      </c>
      <c r="T29" s="22">
        <v>10031</v>
      </c>
      <c r="U29" s="22">
        <v>0</v>
      </c>
      <c r="V29" s="22">
        <v>0</v>
      </c>
      <c r="W29" s="22">
        <v>8400</v>
      </c>
      <c r="X29" s="22">
        <v>0</v>
      </c>
      <c r="Y29" s="22">
        <v>588105</v>
      </c>
      <c r="Z29" s="22">
        <v>0</v>
      </c>
      <c r="AA29" s="22">
        <v>25000</v>
      </c>
      <c r="AB29" s="22">
        <v>0</v>
      </c>
      <c r="AC29" s="22">
        <v>30152</v>
      </c>
      <c r="AD29" s="22">
        <v>1901647</v>
      </c>
      <c r="AE29" s="22">
        <v>498741</v>
      </c>
      <c r="AF29" s="22">
        <v>599301</v>
      </c>
      <c r="AG29" s="22">
        <v>0</v>
      </c>
      <c r="AH29" s="22">
        <v>381811</v>
      </c>
      <c r="AI29" s="22">
        <v>39310</v>
      </c>
      <c r="AJ29" s="22">
        <v>0</v>
      </c>
      <c r="AK29" s="22">
        <v>67458</v>
      </c>
      <c r="AL29" s="22">
        <v>0</v>
      </c>
      <c r="AM29" s="22">
        <v>0</v>
      </c>
      <c r="AN29" s="22">
        <v>11640</v>
      </c>
      <c r="AO29" s="22">
        <v>0</v>
      </c>
      <c r="AP29" s="22">
        <v>338609</v>
      </c>
      <c r="AQ29" s="22">
        <v>0</v>
      </c>
      <c r="AR29" s="22">
        <v>0</v>
      </c>
      <c r="AS29" s="22">
        <v>30641</v>
      </c>
      <c r="AT29" s="22">
        <v>1967511</v>
      </c>
      <c r="AU29" s="22">
        <v>-65864</v>
      </c>
    </row>
    <row r="30" spans="1:47" x14ac:dyDescent="0.35">
      <c r="A30" s="22" t="s">
        <v>114</v>
      </c>
      <c r="B30" s="22" t="s">
        <v>167</v>
      </c>
      <c r="C30" s="22" t="s">
        <v>170</v>
      </c>
      <c r="D30" s="22" t="s">
        <v>171</v>
      </c>
      <c r="E30" s="22">
        <v>20125977</v>
      </c>
      <c r="F30" s="22">
        <v>0</v>
      </c>
      <c r="G30" s="22">
        <v>0</v>
      </c>
      <c r="H30" s="22">
        <v>0</v>
      </c>
      <c r="I30" s="22">
        <v>0</v>
      </c>
      <c r="J30" s="22">
        <v>26448</v>
      </c>
      <c r="K30" s="22">
        <v>0</v>
      </c>
      <c r="L30" s="22">
        <v>1573991</v>
      </c>
      <c r="M30" s="22">
        <v>232205</v>
      </c>
      <c r="N30" s="22">
        <v>169132</v>
      </c>
      <c r="O30" s="22">
        <v>0</v>
      </c>
      <c r="P30" s="22">
        <v>0</v>
      </c>
      <c r="Q30" s="22">
        <v>218960</v>
      </c>
      <c r="R30" s="22">
        <v>214672</v>
      </c>
      <c r="S30" s="22">
        <v>52388</v>
      </c>
      <c r="T30" s="22">
        <v>0</v>
      </c>
      <c r="U30" s="22">
        <v>0</v>
      </c>
      <c r="V30" s="22">
        <v>0</v>
      </c>
      <c r="W30" s="22">
        <v>0</v>
      </c>
      <c r="X30" s="22">
        <v>4999749</v>
      </c>
      <c r="Y30" s="22">
        <v>0</v>
      </c>
      <c r="Z30" s="22">
        <v>421745</v>
      </c>
      <c r="AA30" s="22">
        <v>0</v>
      </c>
      <c r="AB30" s="22">
        <v>0</v>
      </c>
      <c r="AC30" s="22">
        <v>760574</v>
      </c>
      <c r="AD30" s="22">
        <v>28795841</v>
      </c>
      <c r="AE30" s="22">
        <v>9383839</v>
      </c>
      <c r="AF30" s="22">
        <v>10263138</v>
      </c>
      <c r="AG30" s="22">
        <v>0</v>
      </c>
      <c r="AH30" s="22">
        <v>5252829</v>
      </c>
      <c r="AI30" s="22">
        <v>0</v>
      </c>
      <c r="AJ30" s="22">
        <v>1204188</v>
      </c>
      <c r="AK30" s="22">
        <v>489625</v>
      </c>
      <c r="AL30" s="22">
        <v>49400</v>
      </c>
      <c r="AM30" s="22">
        <v>18231</v>
      </c>
      <c r="AN30" s="22">
        <v>5342</v>
      </c>
      <c r="AO30" s="22">
        <v>0</v>
      </c>
      <c r="AP30" s="22">
        <v>5449808</v>
      </c>
      <c r="AQ30" s="22">
        <v>0</v>
      </c>
      <c r="AR30" s="22">
        <v>90680</v>
      </c>
      <c r="AS30" s="22">
        <v>309801</v>
      </c>
      <c r="AT30" s="22">
        <v>32516881</v>
      </c>
      <c r="AU30" s="22">
        <v>-3721040</v>
      </c>
    </row>
    <row r="31" spans="1:47" x14ac:dyDescent="0.35">
      <c r="A31" s="22" t="s">
        <v>114</v>
      </c>
      <c r="B31" s="22" t="s">
        <v>167</v>
      </c>
      <c r="C31" s="22" t="s">
        <v>172</v>
      </c>
      <c r="D31" s="22" t="s">
        <v>173</v>
      </c>
      <c r="E31" s="22">
        <v>8776157</v>
      </c>
      <c r="F31" s="22">
        <v>0</v>
      </c>
      <c r="G31" s="22">
        <v>0</v>
      </c>
      <c r="H31" s="22">
        <v>100632</v>
      </c>
      <c r="I31" s="22">
        <v>0</v>
      </c>
      <c r="J31" s="22">
        <v>21885</v>
      </c>
      <c r="K31" s="22">
        <v>55534</v>
      </c>
      <c r="L31" s="22">
        <v>539420</v>
      </c>
      <c r="M31" s="22">
        <v>299849</v>
      </c>
      <c r="N31" s="22">
        <v>15530</v>
      </c>
      <c r="O31" s="22">
        <v>4027</v>
      </c>
      <c r="P31" s="22">
        <v>0</v>
      </c>
      <c r="Q31" s="22">
        <v>230644</v>
      </c>
      <c r="R31" s="22">
        <v>73508</v>
      </c>
      <c r="S31" s="22">
        <v>0</v>
      </c>
      <c r="T31" s="22">
        <v>17040</v>
      </c>
      <c r="U31" s="22">
        <v>0</v>
      </c>
      <c r="V31" s="22">
        <v>0</v>
      </c>
      <c r="W31" s="22">
        <v>85374</v>
      </c>
      <c r="X31" s="22">
        <v>0</v>
      </c>
      <c r="Y31" s="22">
        <v>2081313</v>
      </c>
      <c r="Z31" s="22">
        <v>37695</v>
      </c>
      <c r="AA31" s="22">
        <v>0</v>
      </c>
      <c r="AB31" s="22">
        <v>0</v>
      </c>
      <c r="AC31" s="22">
        <v>23296</v>
      </c>
      <c r="AD31" s="22">
        <v>12361904</v>
      </c>
      <c r="AE31" s="22">
        <v>3568325</v>
      </c>
      <c r="AF31" s="22">
        <v>1302244</v>
      </c>
      <c r="AG31" s="22">
        <v>279596</v>
      </c>
      <c r="AH31" s="22">
        <v>1488949</v>
      </c>
      <c r="AI31" s="22">
        <v>1121473</v>
      </c>
      <c r="AJ31" s="22">
        <v>958128</v>
      </c>
      <c r="AK31" s="22">
        <v>149304</v>
      </c>
      <c r="AL31" s="22">
        <v>25738</v>
      </c>
      <c r="AM31" s="22">
        <v>986</v>
      </c>
      <c r="AN31" s="22">
        <v>128234</v>
      </c>
      <c r="AO31" s="22">
        <v>0</v>
      </c>
      <c r="AP31" s="22">
        <v>3222394</v>
      </c>
      <c r="AQ31" s="22">
        <v>0</v>
      </c>
      <c r="AR31" s="22">
        <v>0</v>
      </c>
      <c r="AS31" s="22">
        <v>33416</v>
      </c>
      <c r="AT31" s="22">
        <v>12278787</v>
      </c>
      <c r="AU31" s="22">
        <v>83117</v>
      </c>
    </row>
    <row r="32" spans="1:47" x14ac:dyDescent="0.35">
      <c r="A32" s="22" t="s">
        <v>114</v>
      </c>
      <c r="B32" s="22" t="s">
        <v>167</v>
      </c>
      <c r="C32" s="22" t="s">
        <v>174</v>
      </c>
      <c r="D32" s="22" t="s">
        <v>175</v>
      </c>
      <c r="E32" s="22">
        <v>13663978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1026825</v>
      </c>
      <c r="M32" s="22">
        <v>200548</v>
      </c>
      <c r="N32" s="22">
        <v>0</v>
      </c>
      <c r="O32" s="22">
        <v>31795</v>
      </c>
      <c r="P32" s="22">
        <v>0</v>
      </c>
      <c r="Q32" s="22">
        <v>482224</v>
      </c>
      <c r="R32" s="22">
        <v>101392</v>
      </c>
      <c r="S32" s="22">
        <v>0</v>
      </c>
      <c r="T32" s="22">
        <v>6751</v>
      </c>
      <c r="U32" s="22">
        <v>0</v>
      </c>
      <c r="V32" s="22">
        <v>0</v>
      </c>
      <c r="W32" s="22">
        <v>428675</v>
      </c>
      <c r="X32" s="22">
        <v>0</v>
      </c>
      <c r="Y32" s="22">
        <v>3044874</v>
      </c>
      <c r="Z32" s="22">
        <v>0</v>
      </c>
      <c r="AA32" s="22">
        <v>0</v>
      </c>
      <c r="AB32" s="22">
        <v>0</v>
      </c>
      <c r="AC32" s="22">
        <v>2726157</v>
      </c>
      <c r="AD32" s="22">
        <v>21713219</v>
      </c>
      <c r="AE32" s="22">
        <v>4740041</v>
      </c>
      <c r="AF32" s="22">
        <v>4963008</v>
      </c>
      <c r="AG32" s="22">
        <v>0</v>
      </c>
      <c r="AH32" s="22">
        <v>1457397</v>
      </c>
      <c r="AI32" s="22">
        <v>142871</v>
      </c>
      <c r="AJ32" s="22">
        <v>1970833</v>
      </c>
      <c r="AK32" s="22">
        <v>0</v>
      </c>
      <c r="AL32" s="22">
        <v>0</v>
      </c>
      <c r="AM32" s="22">
        <v>18681</v>
      </c>
      <c r="AN32" s="22">
        <v>126991</v>
      </c>
      <c r="AO32" s="22">
        <v>0</v>
      </c>
      <c r="AP32" s="22">
        <v>3296511</v>
      </c>
      <c r="AQ32" s="22">
        <v>0</v>
      </c>
      <c r="AR32" s="22">
        <v>0</v>
      </c>
      <c r="AS32" s="22">
        <v>0</v>
      </c>
      <c r="AT32" s="22">
        <v>16716333</v>
      </c>
      <c r="AU32" s="22">
        <v>4996886</v>
      </c>
    </row>
    <row r="33" spans="1:47" x14ac:dyDescent="0.35">
      <c r="A33" s="22" t="s">
        <v>114</v>
      </c>
      <c r="B33" s="22" t="s">
        <v>167</v>
      </c>
      <c r="C33" s="22" t="s">
        <v>176</v>
      </c>
      <c r="D33" s="22" t="s">
        <v>177</v>
      </c>
      <c r="E33" s="22">
        <v>23534974</v>
      </c>
      <c r="F33" s="22">
        <v>0</v>
      </c>
      <c r="G33" s="22">
        <v>0</v>
      </c>
      <c r="H33" s="22">
        <v>0</v>
      </c>
      <c r="I33" s="22">
        <v>153707</v>
      </c>
      <c r="J33" s="22">
        <v>0</v>
      </c>
      <c r="K33" s="22">
        <v>0</v>
      </c>
      <c r="L33" s="22">
        <v>2520633</v>
      </c>
      <c r="M33" s="22">
        <v>1187415</v>
      </c>
      <c r="N33" s="22">
        <v>0</v>
      </c>
      <c r="O33" s="22">
        <v>23990</v>
      </c>
      <c r="P33" s="22">
        <v>0</v>
      </c>
      <c r="Q33" s="22">
        <v>551287</v>
      </c>
      <c r="R33" s="22">
        <v>49486</v>
      </c>
      <c r="S33" s="22">
        <v>0</v>
      </c>
      <c r="T33" s="22">
        <v>0</v>
      </c>
      <c r="U33" s="22">
        <v>0</v>
      </c>
      <c r="V33" s="22">
        <v>0</v>
      </c>
      <c r="W33" s="22">
        <v>442352</v>
      </c>
      <c r="X33" s="22">
        <v>0</v>
      </c>
      <c r="Y33" s="22">
        <v>3362957</v>
      </c>
      <c r="Z33" s="22">
        <v>167283</v>
      </c>
      <c r="AA33" s="22">
        <v>0</v>
      </c>
      <c r="AB33" s="22">
        <v>0</v>
      </c>
      <c r="AC33" s="22">
        <v>230407</v>
      </c>
      <c r="AD33" s="22">
        <v>32224491</v>
      </c>
      <c r="AE33" s="22">
        <v>7170291</v>
      </c>
      <c r="AF33" s="22">
        <v>8863068</v>
      </c>
      <c r="AG33" s="22">
        <v>0</v>
      </c>
      <c r="AH33" s="22">
        <v>1324099</v>
      </c>
      <c r="AI33" s="22">
        <v>2852733</v>
      </c>
      <c r="AJ33" s="22">
        <v>2831604</v>
      </c>
      <c r="AK33" s="22">
        <v>0</v>
      </c>
      <c r="AL33" s="22">
        <v>0</v>
      </c>
      <c r="AM33" s="22">
        <v>0</v>
      </c>
      <c r="AN33" s="22">
        <v>0</v>
      </c>
      <c r="AO33" s="22">
        <v>93811</v>
      </c>
      <c r="AP33" s="22">
        <v>8840794</v>
      </c>
      <c r="AQ33" s="22">
        <v>465367</v>
      </c>
      <c r="AR33" s="22">
        <v>0</v>
      </c>
      <c r="AS33" s="22">
        <v>0</v>
      </c>
      <c r="AT33" s="22">
        <v>32441767</v>
      </c>
      <c r="AU33" s="22">
        <v>-217276</v>
      </c>
    </row>
    <row r="34" spans="1:47" x14ac:dyDescent="0.35">
      <c r="A34" s="22" t="s">
        <v>114</v>
      </c>
      <c r="B34" s="22" t="s">
        <v>167</v>
      </c>
      <c r="C34" s="22" t="s">
        <v>178</v>
      </c>
      <c r="D34" s="22" t="s">
        <v>179</v>
      </c>
      <c r="E34" s="22">
        <v>6438277</v>
      </c>
      <c r="F34" s="22">
        <v>0</v>
      </c>
      <c r="G34" s="22">
        <v>0</v>
      </c>
      <c r="H34" s="22">
        <v>0</v>
      </c>
      <c r="I34" s="22">
        <v>0</v>
      </c>
      <c r="J34" s="22">
        <v>0</v>
      </c>
      <c r="K34" s="22">
        <v>0</v>
      </c>
      <c r="L34" s="22">
        <v>1174125</v>
      </c>
      <c r="M34" s="22">
        <v>55991</v>
      </c>
      <c r="N34" s="22">
        <v>75491</v>
      </c>
      <c r="O34" s="22">
        <v>0</v>
      </c>
      <c r="P34" s="22">
        <v>0</v>
      </c>
      <c r="Q34" s="22">
        <v>344760</v>
      </c>
      <c r="R34" s="22">
        <v>0</v>
      </c>
      <c r="S34" s="22">
        <v>0</v>
      </c>
      <c r="T34" s="22">
        <v>15200</v>
      </c>
      <c r="U34" s="22">
        <v>4092297</v>
      </c>
      <c r="V34" s="22">
        <v>0</v>
      </c>
      <c r="W34" s="22">
        <v>0</v>
      </c>
      <c r="X34" s="22">
        <v>1606647</v>
      </c>
      <c r="Y34" s="22">
        <v>635690</v>
      </c>
      <c r="Z34" s="22">
        <v>0</v>
      </c>
      <c r="AA34" s="22">
        <v>0</v>
      </c>
      <c r="AB34" s="22">
        <v>0</v>
      </c>
      <c r="AC34" s="22">
        <v>327369</v>
      </c>
      <c r="AD34" s="22">
        <v>14765847</v>
      </c>
      <c r="AE34" s="22">
        <v>2960139</v>
      </c>
      <c r="AF34" s="22">
        <v>4211374</v>
      </c>
      <c r="AG34" s="22">
        <v>0</v>
      </c>
      <c r="AH34" s="22">
        <v>2605389</v>
      </c>
      <c r="AI34" s="22">
        <v>-8186</v>
      </c>
      <c r="AJ34" s="22">
        <v>0</v>
      </c>
      <c r="AK34" s="22">
        <v>0</v>
      </c>
      <c r="AL34" s="22">
        <v>988578</v>
      </c>
      <c r="AM34" s="22">
        <v>6673</v>
      </c>
      <c r="AN34" s="22">
        <v>0</v>
      </c>
      <c r="AO34" s="22">
        <v>43203</v>
      </c>
      <c r="AP34" s="22">
        <v>2044390</v>
      </c>
      <c r="AQ34" s="22">
        <v>0</v>
      </c>
      <c r="AR34" s="22">
        <v>0</v>
      </c>
      <c r="AS34" s="22">
        <v>219727</v>
      </c>
      <c r="AT34" s="22">
        <v>13071287</v>
      </c>
      <c r="AU34" s="22">
        <v>1694560</v>
      </c>
    </row>
    <row r="35" spans="1:47" x14ac:dyDescent="0.35">
      <c r="A35" s="22" t="s">
        <v>114</v>
      </c>
      <c r="B35" s="22" t="s">
        <v>167</v>
      </c>
      <c r="C35" s="22" t="s">
        <v>180</v>
      </c>
      <c r="D35" s="22" t="s">
        <v>181</v>
      </c>
      <c r="E35" s="22">
        <v>5107047</v>
      </c>
      <c r="F35" s="22">
        <v>0</v>
      </c>
      <c r="G35" s="22">
        <v>0</v>
      </c>
      <c r="H35" s="22">
        <v>0</v>
      </c>
      <c r="I35" s="22">
        <v>46971</v>
      </c>
      <c r="J35" s="22">
        <v>0</v>
      </c>
      <c r="K35" s="22">
        <v>0</v>
      </c>
      <c r="L35" s="22">
        <v>413881</v>
      </c>
      <c r="M35" s="22">
        <v>147522</v>
      </c>
      <c r="N35" s="22">
        <v>6280</v>
      </c>
      <c r="O35" s="22">
        <v>0</v>
      </c>
      <c r="P35" s="22">
        <v>4271</v>
      </c>
      <c r="Q35" s="22">
        <v>453778</v>
      </c>
      <c r="R35" s="22">
        <v>27544</v>
      </c>
      <c r="S35" s="22">
        <v>0</v>
      </c>
      <c r="T35" s="22">
        <v>0</v>
      </c>
      <c r="U35" s="22">
        <v>0</v>
      </c>
      <c r="V35" s="22">
        <v>0</v>
      </c>
      <c r="W35" s="22">
        <v>16800</v>
      </c>
      <c r="X35" s="22">
        <v>0</v>
      </c>
      <c r="Y35" s="22">
        <v>1807047</v>
      </c>
      <c r="Z35" s="22">
        <v>0</v>
      </c>
      <c r="AA35" s="22">
        <v>0</v>
      </c>
      <c r="AB35" s="22">
        <v>0</v>
      </c>
      <c r="AC35" s="22">
        <v>118983</v>
      </c>
      <c r="AD35" s="22">
        <v>8150124</v>
      </c>
      <c r="AE35" s="22">
        <v>2722442</v>
      </c>
      <c r="AF35" s="22">
        <v>1619118</v>
      </c>
      <c r="AG35" s="22">
        <v>0</v>
      </c>
      <c r="AH35" s="22">
        <v>1499851</v>
      </c>
      <c r="AI35" s="22">
        <v>631227</v>
      </c>
      <c r="AJ35" s="22">
        <v>0</v>
      </c>
      <c r="AK35" s="22">
        <v>198712</v>
      </c>
      <c r="AL35" s="22">
        <v>68593</v>
      </c>
      <c r="AM35" s="22">
        <v>26905</v>
      </c>
      <c r="AN35" s="22">
        <v>0</v>
      </c>
      <c r="AO35" s="22">
        <v>0</v>
      </c>
      <c r="AP35" s="22">
        <v>2333451</v>
      </c>
      <c r="AQ35" s="22">
        <v>16000</v>
      </c>
      <c r="AR35" s="22">
        <v>0</v>
      </c>
      <c r="AS35" s="22">
        <v>0</v>
      </c>
      <c r="AT35" s="22">
        <v>9116299</v>
      </c>
      <c r="AU35" s="22">
        <v>-966175</v>
      </c>
    </row>
    <row r="36" spans="1:47" x14ac:dyDescent="0.35">
      <c r="A36" s="22" t="s">
        <v>114</v>
      </c>
      <c r="B36" s="22" t="s">
        <v>167</v>
      </c>
      <c r="C36" s="22" t="s">
        <v>182</v>
      </c>
      <c r="D36" s="22" t="s">
        <v>183</v>
      </c>
      <c r="E36" s="22">
        <v>60851190</v>
      </c>
      <c r="F36" s="22">
        <v>0</v>
      </c>
      <c r="G36" s="22">
        <v>0</v>
      </c>
      <c r="H36" s="22">
        <v>0</v>
      </c>
      <c r="I36" s="22">
        <v>0</v>
      </c>
      <c r="J36" s="22">
        <v>30364</v>
      </c>
      <c r="K36" s="22">
        <v>368874</v>
      </c>
      <c r="L36" s="22">
        <v>4512738</v>
      </c>
      <c r="M36" s="22">
        <v>410701</v>
      </c>
      <c r="N36" s="22">
        <v>293956</v>
      </c>
      <c r="O36" s="22">
        <v>89285</v>
      </c>
      <c r="P36" s="22">
        <v>0</v>
      </c>
      <c r="Q36" s="22">
        <v>1251472</v>
      </c>
      <c r="R36" s="22">
        <v>0</v>
      </c>
      <c r="S36" s="22">
        <v>0</v>
      </c>
      <c r="T36" s="22">
        <v>173362</v>
      </c>
      <c r="U36" s="22">
        <v>1419922</v>
      </c>
      <c r="V36" s="22">
        <v>0</v>
      </c>
      <c r="W36" s="22">
        <v>62808</v>
      </c>
      <c r="X36" s="22">
        <v>970754</v>
      </c>
      <c r="Y36" s="22">
        <v>9913823</v>
      </c>
      <c r="Z36" s="22">
        <v>217115</v>
      </c>
      <c r="AA36" s="22">
        <v>0</v>
      </c>
      <c r="AB36" s="22">
        <v>5173</v>
      </c>
      <c r="AC36" s="22">
        <v>2102379</v>
      </c>
      <c r="AD36" s="22">
        <v>82673916</v>
      </c>
      <c r="AE36" s="22">
        <v>20770023</v>
      </c>
      <c r="AF36" s="22">
        <v>6113620</v>
      </c>
      <c r="AG36" s="22">
        <v>0</v>
      </c>
      <c r="AH36" s="22">
        <v>12416755</v>
      </c>
      <c r="AI36" s="22">
        <v>185627</v>
      </c>
      <c r="AJ36" s="22">
        <v>8926515</v>
      </c>
      <c r="AK36" s="22">
        <v>839850</v>
      </c>
      <c r="AL36" s="22">
        <v>0</v>
      </c>
      <c r="AM36" s="22">
        <v>0</v>
      </c>
      <c r="AN36" s="22">
        <v>0</v>
      </c>
      <c r="AO36" s="22">
        <v>393316</v>
      </c>
      <c r="AP36" s="22">
        <v>20449897</v>
      </c>
      <c r="AQ36" s="22">
        <v>0</v>
      </c>
      <c r="AR36" s="22">
        <v>0</v>
      </c>
      <c r="AS36" s="22">
        <v>0</v>
      </c>
      <c r="AT36" s="22">
        <v>70095603</v>
      </c>
      <c r="AU36" s="22">
        <v>12578313</v>
      </c>
    </row>
    <row r="37" spans="1:47" x14ac:dyDescent="0.35">
      <c r="A37" s="22" t="s">
        <v>114</v>
      </c>
      <c r="B37" s="22" t="s">
        <v>167</v>
      </c>
      <c r="C37" s="22" t="s">
        <v>184</v>
      </c>
      <c r="D37" s="22" t="s">
        <v>185</v>
      </c>
      <c r="E37" s="22">
        <v>24152983</v>
      </c>
      <c r="F37" s="22">
        <v>0</v>
      </c>
      <c r="G37" s="22">
        <v>0</v>
      </c>
      <c r="H37" s="22">
        <v>151255</v>
      </c>
      <c r="I37" s="22">
        <v>314464</v>
      </c>
      <c r="J37" s="22">
        <v>0</v>
      </c>
      <c r="K37" s="22">
        <v>197694</v>
      </c>
      <c r="L37" s="22">
        <v>329586</v>
      </c>
      <c r="M37" s="22">
        <v>153981</v>
      </c>
      <c r="N37" s="22">
        <v>305427</v>
      </c>
      <c r="O37" s="22">
        <v>0</v>
      </c>
      <c r="P37" s="22">
        <v>0</v>
      </c>
      <c r="Q37" s="22">
        <v>965012</v>
      </c>
      <c r="R37" s="22">
        <v>0</v>
      </c>
      <c r="S37" s="22">
        <v>0</v>
      </c>
      <c r="T37" s="22">
        <v>0</v>
      </c>
      <c r="U37" s="22">
        <v>0</v>
      </c>
      <c r="V37" s="22">
        <v>0</v>
      </c>
      <c r="W37" s="22">
        <v>0</v>
      </c>
      <c r="X37" s="22">
        <v>0</v>
      </c>
      <c r="Y37" s="22">
        <v>4846364</v>
      </c>
      <c r="Z37" s="22">
        <v>54400</v>
      </c>
      <c r="AA37" s="22">
        <v>16027</v>
      </c>
      <c r="AB37" s="22">
        <v>9208</v>
      </c>
      <c r="AC37" s="22">
        <v>12860</v>
      </c>
      <c r="AD37" s="22">
        <v>31509261</v>
      </c>
      <c r="AE37" s="22">
        <v>9015123</v>
      </c>
      <c r="AF37" s="22">
        <v>4139329</v>
      </c>
      <c r="AG37" s="22">
        <v>0</v>
      </c>
      <c r="AH37" s="22">
        <v>3643684</v>
      </c>
      <c r="AI37" s="22">
        <v>-427001</v>
      </c>
      <c r="AJ37" s="22">
        <v>3272561</v>
      </c>
      <c r="AK37" s="22">
        <v>50740</v>
      </c>
      <c r="AL37" s="22">
        <v>206580</v>
      </c>
      <c r="AM37" s="22">
        <v>12532</v>
      </c>
      <c r="AN37" s="22">
        <v>0</v>
      </c>
      <c r="AO37" s="22">
        <v>295085</v>
      </c>
      <c r="AP37" s="22">
        <v>9269643</v>
      </c>
      <c r="AQ37" s="22">
        <v>309408</v>
      </c>
      <c r="AR37" s="22">
        <v>0</v>
      </c>
      <c r="AS37" s="22">
        <v>83891</v>
      </c>
      <c r="AT37" s="22">
        <v>29871575</v>
      </c>
      <c r="AU37" s="22">
        <v>1637686</v>
      </c>
    </row>
    <row r="38" spans="1:47" x14ac:dyDescent="0.35">
      <c r="A38" s="22" t="s">
        <v>114</v>
      </c>
      <c r="B38" s="22" t="s">
        <v>167</v>
      </c>
      <c r="C38" s="22" t="s">
        <v>186</v>
      </c>
      <c r="D38" s="22" t="s">
        <v>187</v>
      </c>
      <c r="E38" s="22">
        <v>16060372</v>
      </c>
      <c r="F38" s="22">
        <v>0</v>
      </c>
      <c r="G38" s="22">
        <v>0</v>
      </c>
      <c r="H38" s="22">
        <v>77925</v>
      </c>
      <c r="I38" s="22">
        <v>0</v>
      </c>
      <c r="J38" s="22">
        <v>0</v>
      </c>
      <c r="K38" s="22">
        <v>0</v>
      </c>
      <c r="L38" s="22">
        <v>3464149</v>
      </c>
      <c r="M38" s="22">
        <v>316714</v>
      </c>
      <c r="N38" s="22">
        <v>41488</v>
      </c>
      <c r="O38" s="22">
        <v>74647</v>
      </c>
      <c r="P38" s="22">
        <v>20325</v>
      </c>
      <c r="Q38" s="22">
        <v>250587</v>
      </c>
      <c r="R38" s="22">
        <v>101536</v>
      </c>
      <c r="S38" s="22">
        <v>1201</v>
      </c>
      <c r="T38" s="22">
        <v>600052</v>
      </c>
      <c r="U38" s="22">
        <v>3299455</v>
      </c>
      <c r="V38" s="22">
        <v>0</v>
      </c>
      <c r="W38" s="22">
        <v>0</v>
      </c>
      <c r="X38" s="22">
        <v>0</v>
      </c>
      <c r="Y38" s="22">
        <v>4367314</v>
      </c>
      <c r="Z38" s="22">
        <v>145716</v>
      </c>
      <c r="AA38" s="22">
        <v>0</v>
      </c>
      <c r="AB38" s="22">
        <v>0</v>
      </c>
      <c r="AC38" s="22">
        <v>1436243</v>
      </c>
      <c r="AD38" s="22">
        <v>30257724</v>
      </c>
      <c r="AE38" s="22">
        <v>7413071</v>
      </c>
      <c r="AF38" s="22">
        <v>4788711</v>
      </c>
      <c r="AG38" s="22">
        <v>0</v>
      </c>
      <c r="AH38" s="22">
        <v>2357720</v>
      </c>
      <c r="AI38" s="22">
        <v>418969</v>
      </c>
      <c r="AJ38" s="22">
        <v>0</v>
      </c>
      <c r="AK38" s="22">
        <v>1779780</v>
      </c>
      <c r="AL38" s="22">
        <v>1418231</v>
      </c>
      <c r="AM38" s="22">
        <v>15511</v>
      </c>
      <c r="AN38" s="22">
        <v>101449</v>
      </c>
      <c r="AO38" s="22">
        <v>165827</v>
      </c>
      <c r="AP38" s="22">
        <v>4120832</v>
      </c>
      <c r="AQ38" s="22">
        <v>0</v>
      </c>
      <c r="AR38" s="22">
        <v>0</v>
      </c>
      <c r="AS38" s="22">
        <v>2120</v>
      </c>
      <c r="AT38" s="22">
        <v>22582221</v>
      </c>
      <c r="AU38" s="22">
        <v>7675503</v>
      </c>
    </row>
    <row r="39" spans="1:47" x14ac:dyDescent="0.35">
      <c r="A39" s="22" t="s">
        <v>114</v>
      </c>
      <c r="B39" s="22" t="s">
        <v>167</v>
      </c>
      <c r="C39" s="22" t="s">
        <v>188</v>
      </c>
      <c r="D39" s="22" t="s">
        <v>189</v>
      </c>
      <c r="E39" s="22">
        <v>5721448</v>
      </c>
      <c r="F39" s="22">
        <v>0</v>
      </c>
      <c r="G39" s="22">
        <v>0</v>
      </c>
      <c r="H39" s="22">
        <v>0</v>
      </c>
      <c r="I39" s="22">
        <v>0</v>
      </c>
      <c r="J39" s="22">
        <v>0</v>
      </c>
      <c r="K39" s="22">
        <v>0</v>
      </c>
      <c r="L39" s="22">
        <v>1301154</v>
      </c>
      <c r="M39" s="22">
        <v>198047</v>
      </c>
      <c r="N39" s="22">
        <v>0</v>
      </c>
      <c r="O39" s="22">
        <v>0</v>
      </c>
      <c r="P39" s="22">
        <v>0</v>
      </c>
      <c r="Q39" s="22">
        <v>138573</v>
      </c>
      <c r="R39" s="22">
        <v>0</v>
      </c>
      <c r="S39" s="22">
        <v>0</v>
      </c>
      <c r="T39" s="22">
        <v>0</v>
      </c>
      <c r="U39" s="22">
        <v>0</v>
      </c>
      <c r="V39" s="22">
        <v>0</v>
      </c>
      <c r="W39" s="22">
        <v>0</v>
      </c>
      <c r="X39" s="22">
        <v>0</v>
      </c>
      <c r="Y39" s="22">
        <v>2153970</v>
      </c>
      <c r="Z39" s="22">
        <v>0</v>
      </c>
      <c r="AA39" s="22">
        <v>0</v>
      </c>
      <c r="AB39" s="22">
        <v>0</v>
      </c>
      <c r="AC39" s="22">
        <v>150411</v>
      </c>
      <c r="AD39" s="22">
        <v>9663603</v>
      </c>
      <c r="AE39" s="22">
        <v>3130509</v>
      </c>
      <c r="AF39" s="22">
        <v>0</v>
      </c>
      <c r="AG39" s="22">
        <v>0</v>
      </c>
      <c r="AH39" s="22">
        <v>3181197</v>
      </c>
      <c r="AI39" s="22">
        <v>774155</v>
      </c>
      <c r="AJ39" s="22">
        <v>0</v>
      </c>
      <c r="AK39" s="22">
        <v>0</v>
      </c>
      <c r="AL39" s="22">
        <v>717335</v>
      </c>
      <c r="AM39" s="22">
        <v>49402</v>
      </c>
      <c r="AN39" s="22">
        <v>0</v>
      </c>
      <c r="AO39" s="22">
        <v>0</v>
      </c>
      <c r="AP39" s="22">
        <v>2581865</v>
      </c>
      <c r="AQ39" s="22">
        <v>-126869</v>
      </c>
      <c r="AR39" s="22">
        <v>0</v>
      </c>
      <c r="AS39" s="22">
        <v>0</v>
      </c>
      <c r="AT39" s="22">
        <v>10307594</v>
      </c>
      <c r="AU39" s="22">
        <v>-643991</v>
      </c>
    </row>
    <row r="40" spans="1:47" x14ac:dyDescent="0.35">
      <c r="A40" s="22" t="s">
        <v>114</v>
      </c>
      <c r="B40" s="22" t="s">
        <v>167</v>
      </c>
      <c r="C40" s="22" t="s">
        <v>190</v>
      </c>
      <c r="D40" s="22" t="s">
        <v>191</v>
      </c>
      <c r="E40" s="22">
        <v>13947883</v>
      </c>
      <c r="F40" s="22">
        <v>0</v>
      </c>
      <c r="G40" s="22">
        <v>0</v>
      </c>
      <c r="H40" s="22">
        <v>0</v>
      </c>
      <c r="I40" s="22">
        <v>71380</v>
      </c>
      <c r="J40" s="22">
        <v>0</v>
      </c>
      <c r="K40" s="22">
        <v>0</v>
      </c>
      <c r="L40" s="22">
        <v>257322</v>
      </c>
      <c r="M40" s="22">
        <v>539559</v>
      </c>
      <c r="N40" s="22">
        <v>9945</v>
      </c>
      <c r="O40" s="22">
        <v>0</v>
      </c>
      <c r="P40" s="22">
        <v>0</v>
      </c>
      <c r="Q40" s="22">
        <v>964115</v>
      </c>
      <c r="R40" s="22">
        <v>35301</v>
      </c>
      <c r="S40" s="22">
        <v>0</v>
      </c>
      <c r="T40" s="22">
        <v>0</v>
      </c>
      <c r="U40" s="22">
        <v>0</v>
      </c>
      <c r="V40" s="22">
        <v>0</v>
      </c>
      <c r="W40" s="22">
        <v>0</v>
      </c>
      <c r="X40" s="22">
        <v>463983</v>
      </c>
      <c r="Y40" s="22">
        <v>0</v>
      </c>
      <c r="Z40" s="22">
        <v>0</v>
      </c>
      <c r="AA40" s="22">
        <v>0</v>
      </c>
      <c r="AB40" s="22">
        <v>0</v>
      </c>
      <c r="AC40" s="22">
        <v>84036</v>
      </c>
      <c r="AD40" s="22">
        <v>16373524</v>
      </c>
      <c r="AE40" s="22">
        <v>2146632</v>
      </c>
      <c r="AF40" s="22">
        <v>4400921</v>
      </c>
      <c r="AG40" s="22">
        <v>722516</v>
      </c>
      <c r="AH40" s="22">
        <v>1654337</v>
      </c>
      <c r="AI40" s="22">
        <v>1369582</v>
      </c>
      <c r="AJ40" s="22">
        <v>1775372</v>
      </c>
      <c r="AK40" s="22">
        <v>0</v>
      </c>
      <c r="AL40" s="22">
        <v>0</v>
      </c>
      <c r="AM40" s="22">
        <v>5447</v>
      </c>
      <c r="AN40" s="22">
        <v>0</v>
      </c>
      <c r="AO40" s="22">
        <v>0</v>
      </c>
      <c r="AP40" s="22">
        <v>4044453</v>
      </c>
      <c r="AQ40" s="22">
        <v>138495</v>
      </c>
      <c r="AR40" s="22">
        <v>0</v>
      </c>
      <c r="AS40" s="22">
        <v>0</v>
      </c>
      <c r="AT40" s="22">
        <v>16257755</v>
      </c>
      <c r="AU40" s="22">
        <v>115769</v>
      </c>
    </row>
    <row r="41" spans="1:47" x14ac:dyDescent="0.35">
      <c r="A41" s="22" t="s">
        <v>114</v>
      </c>
      <c r="B41" s="22" t="s">
        <v>167</v>
      </c>
      <c r="C41" s="22" t="s">
        <v>192</v>
      </c>
      <c r="D41" s="22" t="s">
        <v>193</v>
      </c>
      <c r="E41" s="22">
        <v>46962912</v>
      </c>
      <c r="F41" s="22">
        <v>0</v>
      </c>
      <c r="G41" s="22">
        <v>0</v>
      </c>
      <c r="H41" s="22">
        <v>0</v>
      </c>
      <c r="I41" s="22">
        <v>1964406</v>
      </c>
      <c r="J41" s="22">
        <v>0</v>
      </c>
      <c r="K41" s="22">
        <v>0</v>
      </c>
      <c r="L41" s="22">
        <v>3338977</v>
      </c>
      <c r="M41" s="22">
        <v>1273636</v>
      </c>
      <c r="N41" s="22">
        <v>52550</v>
      </c>
      <c r="O41" s="22">
        <v>228944</v>
      </c>
      <c r="P41" s="22">
        <v>0</v>
      </c>
      <c r="Q41" s="22">
        <v>2284197</v>
      </c>
      <c r="R41" s="22">
        <v>225861</v>
      </c>
      <c r="S41" s="22">
        <v>0</v>
      </c>
      <c r="T41" s="22">
        <v>0</v>
      </c>
      <c r="U41" s="22">
        <v>0</v>
      </c>
      <c r="V41" s="22">
        <v>0</v>
      </c>
      <c r="W41" s="22">
        <v>0</v>
      </c>
      <c r="X41" s="22">
        <v>0</v>
      </c>
      <c r="Y41" s="22">
        <v>18912150</v>
      </c>
      <c r="Z41" s="22">
        <v>0</v>
      </c>
      <c r="AA41" s="22">
        <v>0</v>
      </c>
      <c r="AB41" s="22">
        <v>56328</v>
      </c>
      <c r="AC41" s="22">
        <v>594204</v>
      </c>
      <c r="AD41" s="22">
        <v>75894165</v>
      </c>
      <c r="AE41" s="22">
        <v>13802306</v>
      </c>
      <c r="AF41" s="22">
        <v>10718399</v>
      </c>
      <c r="AG41" s="22">
        <v>0</v>
      </c>
      <c r="AH41" s="22">
        <v>4739810</v>
      </c>
      <c r="AI41" s="22">
        <v>344469</v>
      </c>
      <c r="AJ41" s="22">
        <v>108940</v>
      </c>
      <c r="AK41" s="22">
        <v>85786</v>
      </c>
      <c r="AL41" s="22">
        <v>3767960</v>
      </c>
      <c r="AM41" s="22">
        <v>0</v>
      </c>
      <c r="AN41" s="22">
        <v>84981</v>
      </c>
      <c r="AO41" s="22">
        <v>0</v>
      </c>
      <c r="AP41" s="22">
        <v>20416330</v>
      </c>
      <c r="AQ41" s="22">
        <v>1535979</v>
      </c>
      <c r="AR41" s="22">
        <v>0</v>
      </c>
      <c r="AS41" s="22">
        <v>2418387</v>
      </c>
      <c r="AT41" s="22">
        <v>58023347</v>
      </c>
      <c r="AU41" s="22">
        <v>17870818</v>
      </c>
    </row>
    <row r="42" spans="1:47" x14ac:dyDescent="0.35">
      <c r="A42" s="22" t="s">
        <v>114</v>
      </c>
      <c r="B42" s="22" t="s">
        <v>167</v>
      </c>
      <c r="C42" s="22" t="s">
        <v>194</v>
      </c>
      <c r="D42" s="22" t="s">
        <v>195</v>
      </c>
      <c r="E42" s="22">
        <v>22507482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3000025</v>
      </c>
      <c r="M42" s="22">
        <v>596314</v>
      </c>
      <c r="N42" s="22">
        <v>0</v>
      </c>
      <c r="O42" s="22">
        <v>0</v>
      </c>
      <c r="P42" s="22">
        <v>0</v>
      </c>
      <c r="Q42" s="22">
        <v>2166847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151476</v>
      </c>
      <c r="Y42" s="22">
        <v>1964580</v>
      </c>
      <c r="Z42" s="22">
        <v>0</v>
      </c>
      <c r="AA42" s="22">
        <v>73648</v>
      </c>
      <c r="AB42" s="22">
        <v>0</v>
      </c>
      <c r="AC42" s="22">
        <v>30331</v>
      </c>
      <c r="AD42" s="22">
        <v>30490703</v>
      </c>
      <c r="AE42" s="22">
        <v>8017833</v>
      </c>
      <c r="AF42" s="22">
        <v>5187098</v>
      </c>
      <c r="AG42" s="22">
        <v>682014</v>
      </c>
      <c r="AH42" s="22">
        <v>4141699</v>
      </c>
      <c r="AI42" s="22">
        <v>4003203</v>
      </c>
      <c r="AJ42" s="22">
        <v>0</v>
      </c>
      <c r="AK42" s="22">
        <v>772926</v>
      </c>
      <c r="AL42" s="22">
        <v>0</v>
      </c>
      <c r="AM42" s="22">
        <v>0</v>
      </c>
      <c r="AN42" s="22">
        <v>0</v>
      </c>
      <c r="AO42" s="22">
        <v>228931</v>
      </c>
      <c r="AP42" s="22">
        <v>7326978</v>
      </c>
      <c r="AQ42" s="22">
        <v>341204</v>
      </c>
      <c r="AR42" s="22">
        <v>0</v>
      </c>
      <c r="AS42" s="22">
        <v>0</v>
      </c>
      <c r="AT42" s="22">
        <v>30701886</v>
      </c>
      <c r="AU42" s="22">
        <v>-211183</v>
      </c>
    </row>
    <row r="43" spans="1:47" x14ac:dyDescent="0.35">
      <c r="A43" s="22" t="s">
        <v>114</v>
      </c>
      <c r="B43" s="22" t="s">
        <v>167</v>
      </c>
      <c r="C43" s="22" t="s">
        <v>196</v>
      </c>
      <c r="D43" s="22" t="s">
        <v>197</v>
      </c>
      <c r="E43" s="22">
        <v>5274182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399355</v>
      </c>
      <c r="M43" s="22">
        <v>32280</v>
      </c>
      <c r="N43" s="22">
        <v>0</v>
      </c>
      <c r="O43" s="22">
        <v>0</v>
      </c>
      <c r="P43" s="22">
        <v>0</v>
      </c>
      <c r="Q43" s="22">
        <v>69502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1838456</v>
      </c>
      <c r="Z43" s="22">
        <v>82169</v>
      </c>
      <c r="AA43" s="22">
        <v>0</v>
      </c>
      <c r="AB43" s="22">
        <v>0</v>
      </c>
      <c r="AC43" s="22">
        <v>0</v>
      </c>
      <c r="AD43" s="22">
        <v>7695944</v>
      </c>
      <c r="AE43" s="22">
        <v>2495581</v>
      </c>
      <c r="AF43" s="22">
        <v>1218495</v>
      </c>
      <c r="AG43" s="22">
        <v>60721</v>
      </c>
      <c r="AH43" s="22">
        <v>1156655</v>
      </c>
      <c r="AI43" s="22">
        <v>19605</v>
      </c>
      <c r="AJ43" s="22">
        <v>250324</v>
      </c>
      <c r="AK43" s="22">
        <v>106076</v>
      </c>
      <c r="AL43" s="22">
        <v>218967</v>
      </c>
      <c r="AM43" s="22">
        <v>3085</v>
      </c>
      <c r="AN43" s="22">
        <v>0</v>
      </c>
      <c r="AO43" s="22">
        <v>0</v>
      </c>
      <c r="AP43" s="22">
        <v>1225371</v>
      </c>
      <c r="AQ43" s="22">
        <v>-96500</v>
      </c>
      <c r="AR43" s="22">
        <v>0</v>
      </c>
      <c r="AS43" s="22">
        <v>0</v>
      </c>
      <c r="AT43" s="22">
        <v>6658380</v>
      </c>
      <c r="AU43" s="22">
        <v>1037564</v>
      </c>
    </row>
    <row r="44" spans="1:47" x14ac:dyDescent="0.35">
      <c r="A44" s="22" t="s">
        <v>114</v>
      </c>
      <c r="B44" s="22" t="s">
        <v>167</v>
      </c>
      <c r="C44" s="22" t="s">
        <v>198</v>
      </c>
      <c r="D44" s="22" t="s">
        <v>199</v>
      </c>
      <c r="E44" s="22">
        <v>22278605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901427</v>
      </c>
      <c r="M44" s="22">
        <v>826494</v>
      </c>
      <c r="N44" s="22">
        <v>66136</v>
      </c>
      <c r="O44" s="22">
        <v>40206</v>
      </c>
      <c r="P44" s="22">
        <v>28534</v>
      </c>
      <c r="Q44" s="22">
        <v>351127</v>
      </c>
      <c r="R44" s="22">
        <v>19957</v>
      </c>
      <c r="S44" s="22">
        <v>0</v>
      </c>
      <c r="T44" s="22">
        <v>200070</v>
      </c>
      <c r="U44" s="22">
        <v>0</v>
      </c>
      <c r="V44" s="22">
        <v>0</v>
      </c>
      <c r="W44" s="22">
        <v>0</v>
      </c>
      <c r="X44" s="22">
        <v>0</v>
      </c>
      <c r="Y44" s="22">
        <v>4837011</v>
      </c>
      <c r="Z44" s="22">
        <v>6386</v>
      </c>
      <c r="AA44" s="22">
        <v>0</v>
      </c>
      <c r="AB44" s="22">
        <v>0</v>
      </c>
      <c r="AC44" s="22">
        <v>255069</v>
      </c>
      <c r="AD44" s="22">
        <v>29811022</v>
      </c>
      <c r="AE44" s="22">
        <v>7269926</v>
      </c>
      <c r="AF44" s="22">
        <v>2923145</v>
      </c>
      <c r="AG44" s="22">
        <v>0</v>
      </c>
      <c r="AH44" s="22">
        <v>3618963</v>
      </c>
      <c r="AI44" s="22">
        <v>3460780</v>
      </c>
      <c r="AJ44" s="22">
        <v>0</v>
      </c>
      <c r="AK44" s="22">
        <v>907260</v>
      </c>
      <c r="AL44" s="22">
        <v>980065</v>
      </c>
      <c r="AM44" s="22">
        <v>7496</v>
      </c>
      <c r="AN44" s="22">
        <v>48056</v>
      </c>
      <c r="AO44" s="22">
        <v>0</v>
      </c>
      <c r="AP44" s="22">
        <v>4967767</v>
      </c>
      <c r="AQ44" s="22">
        <v>99487</v>
      </c>
      <c r="AR44" s="22">
        <v>0</v>
      </c>
      <c r="AS44" s="22">
        <v>0</v>
      </c>
      <c r="AT44" s="22">
        <v>24282945</v>
      </c>
      <c r="AU44" s="22">
        <v>5528077</v>
      </c>
    </row>
    <row r="45" spans="1:47" x14ac:dyDescent="0.35">
      <c r="A45" s="22" t="s">
        <v>114</v>
      </c>
      <c r="B45" s="22" t="s">
        <v>167</v>
      </c>
      <c r="C45" s="22" t="s">
        <v>200</v>
      </c>
      <c r="D45" s="22" t="s">
        <v>201</v>
      </c>
      <c r="E45" s="22">
        <v>35603429</v>
      </c>
      <c r="F45" s="22">
        <v>0</v>
      </c>
      <c r="G45" s="22">
        <v>0</v>
      </c>
      <c r="H45" s="22">
        <v>0</v>
      </c>
      <c r="I45" s="22">
        <v>0</v>
      </c>
      <c r="J45" s="22">
        <v>0</v>
      </c>
      <c r="K45" s="22">
        <v>0</v>
      </c>
      <c r="L45" s="22">
        <v>3355512</v>
      </c>
      <c r="M45" s="22">
        <v>418395</v>
      </c>
      <c r="N45" s="22">
        <v>1115032</v>
      </c>
      <c r="O45" s="22">
        <v>195361</v>
      </c>
      <c r="P45" s="22">
        <v>0</v>
      </c>
      <c r="Q45" s="22">
        <v>360466</v>
      </c>
      <c r="R45" s="22">
        <v>278336</v>
      </c>
      <c r="S45" s="22">
        <v>0</v>
      </c>
      <c r="T45" s="22">
        <v>0</v>
      </c>
      <c r="U45" s="22">
        <v>385986</v>
      </c>
      <c r="V45" s="22">
        <v>0</v>
      </c>
      <c r="W45" s="22">
        <v>0</v>
      </c>
      <c r="X45" s="22">
        <v>0</v>
      </c>
      <c r="Y45" s="22">
        <v>10440731</v>
      </c>
      <c r="Z45" s="22">
        <v>427791</v>
      </c>
      <c r="AA45" s="22">
        <v>0</v>
      </c>
      <c r="AB45" s="22">
        <v>0</v>
      </c>
      <c r="AC45" s="22">
        <v>1081792</v>
      </c>
      <c r="AD45" s="22">
        <v>53662831</v>
      </c>
      <c r="AE45" s="22">
        <v>17289218</v>
      </c>
      <c r="AF45" s="22">
        <v>4267752</v>
      </c>
      <c r="AG45" s="22">
        <v>356907</v>
      </c>
      <c r="AH45" s="22">
        <v>2762091</v>
      </c>
      <c r="AI45" s="22">
        <v>0</v>
      </c>
      <c r="AJ45" s="22">
        <v>0</v>
      </c>
      <c r="AK45" s="22">
        <v>0</v>
      </c>
      <c r="AL45" s="22">
        <v>4664203</v>
      </c>
      <c r="AM45" s="22">
        <v>52104</v>
      </c>
      <c r="AN45" s="22">
        <v>147240</v>
      </c>
      <c r="AO45" s="22">
        <v>214391</v>
      </c>
      <c r="AP45" s="22">
        <v>16957427</v>
      </c>
      <c r="AQ45" s="22">
        <v>895958</v>
      </c>
      <c r="AR45" s="22">
        <v>0</v>
      </c>
      <c r="AS45" s="22">
        <v>1609580</v>
      </c>
      <c r="AT45" s="22">
        <v>49216871</v>
      </c>
      <c r="AU45" s="22">
        <v>4445960</v>
      </c>
    </row>
    <row r="46" spans="1:47" x14ac:dyDescent="0.35">
      <c r="A46" s="22" t="s">
        <v>114</v>
      </c>
      <c r="B46" s="22" t="s">
        <v>167</v>
      </c>
      <c r="C46" s="22" t="s">
        <v>202</v>
      </c>
      <c r="D46" s="22" t="s">
        <v>203</v>
      </c>
      <c r="E46" s="22">
        <v>6994641</v>
      </c>
      <c r="F46" s="22">
        <v>0</v>
      </c>
      <c r="G46" s="22">
        <v>0</v>
      </c>
      <c r="H46" s="22">
        <v>0</v>
      </c>
      <c r="I46" s="22">
        <v>0</v>
      </c>
      <c r="J46" s="22">
        <v>19418</v>
      </c>
      <c r="K46" s="22">
        <v>0</v>
      </c>
      <c r="L46" s="22">
        <v>1094956</v>
      </c>
      <c r="M46" s="22">
        <v>219017</v>
      </c>
      <c r="N46" s="22">
        <v>35125</v>
      </c>
      <c r="O46" s="22">
        <v>1211</v>
      </c>
      <c r="P46" s="22">
        <v>0</v>
      </c>
      <c r="Q46" s="22">
        <v>83898</v>
      </c>
      <c r="R46" s="22">
        <v>183457</v>
      </c>
      <c r="S46" s="22">
        <v>0</v>
      </c>
      <c r="T46" s="22">
        <v>9121</v>
      </c>
      <c r="U46" s="22">
        <v>0</v>
      </c>
      <c r="V46" s="22">
        <v>0</v>
      </c>
      <c r="W46" s="22">
        <v>0</v>
      </c>
      <c r="X46" s="22">
        <v>0</v>
      </c>
      <c r="Y46" s="22">
        <v>2775129</v>
      </c>
      <c r="Z46" s="22">
        <v>0</v>
      </c>
      <c r="AA46" s="22">
        <v>0</v>
      </c>
      <c r="AB46" s="22">
        <v>0</v>
      </c>
      <c r="AC46" s="22">
        <v>437818</v>
      </c>
      <c r="AD46" s="22">
        <v>11853791</v>
      </c>
      <c r="AE46" s="22">
        <v>5305698</v>
      </c>
      <c r="AF46" s="22">
        <v>1211273</v>
      </c>
      <c r="AG46" s="22">
        <v>29101</v>
      </c>
      <c r="AH46" s="22">
        <v>2409016</v>
      </c>
      <c r="AI46" s="22">
        <v>339964</v>
      </c>
      <c r="AJ46" s="22">
        <v>592545</v>
      </c>
      <c r="AK46" s="22">
        <v>18004</v>
      </c>
      <c r="AL46" s="22">
        <v>88387</v>
      </c>
      <c r="AM46" s="22">
        <v>5739</v>
      </c>
      <c r="AN46" s="22">
        <v>0</v>
      </c>
      <c r="AO46" s="22">
        <v>4226</v>
      </c>
      <c r="AP46" s="22">
        <v>2314522</v>
      </c>
      <c r="AQ46" s="22">
        <v>0</v>
      </c>
      <c r="AR46" s="22">
        <v>0</v>
      </c>
      <c r="AS46" s="22">
        <v>0</v>
      </c>
      <c r="AT46" s="22">
        <v>12318475</v>
      </c>
      <c r="AU46" s="22">
        <v>-464684</v>
      </c>
    </row>
    <row r="47" spans="1:47" x14ac:dyDescent="0.35">
      <c r="A47" s="22" t="s">
        <v>114</v>
      </c>
      <c r="B47" s="22" t="s">
        <v>167</v>
      </c>
      <c r="C47" s="22" t="s">
        <v>204</v>
      </c>
      <c r="D47" s="22" t="s">
        <v>205</v>
      </c>
      <c r="E47" s="22">
        <v>86531279</v>
      </c>
      <c r="F47" s="22">
        <v>0</v>
      </c>
      <c r="G47" s="22">
        <v>0</v>
      </c>
      <c r="H47" s="22">
        <v>0</v>
      </c>
      <c r="I47" s="22">
        <v>1940649</v>
      </c>
      <c r="J47" s="22">
        <v>199153</v>
      </c>
      <c r="K47" s="22">
        <v>541883</v>
      </c>
      <c r="L47" s="22">
        <v>5114218</v>
      </c>
      <c r="M47" s="22">
        <v>1026275</v>
      </c>
      <c r="N47" s="22">
        <v>1987847</v>
      </c>
      <c r="O47" s="22">
        <v>257684</v>
      </c>
      <c r="P47" s="22">
        <v>477058</v>
      </c>
      <c r="Q47" s="22">
        <v>9836391</v>
      </c>
      <c r="R47" s="22">
        <v>993700</v>
      </c>
      <c r="S47" s="22">
        <v>34871</v>
      </c>
      <c r="T47" s="22">
        <v>259546</v>
      </c>
      <c r="U47" s="22">
        <v>8346196</v>
      </c>
      <c r="V47" s="22">
        <v>0</v>
      </c>
      <c r="W47" s="22">
        <v>2023749</v>
      </c>
      <c r="X47" s="22">
        <v>0</v>
      </c>
      <c r="Y47" s="22">
        <v>15091937</v>
      </c>
      <c r="Z47" s="22">
        <v>208628</v>
      </c>
      <c r="AA47" s="22">
        <v>0</v>
      </c>
      <c r="AB47" s="22">
        <v>694452</v>
      </c>
      <c r="AC47" s="22">
        <v>1649218</v>
      </c>
      <c r="AD47" s="22">
        <v>137214734</v>
      </c>
      <c r="AE47" s="22">
        <v>36347883</v>
      </c>
      <c r="AF47" s="22">
        <v>18293921</v>
      </c>
      <c r="AG47" s="22">
        <v>556024</v>
      </c>
      <c r="AH47" s="22">
        <v>9934770</v>
      </c>
      <c r="AI47" s="22">
        <v>785903</v>
      </c>
      <c r="AJ47" s="22">
        <v>1292789</v>
      </c>
      <c r="AK47" s="22">
        <v>10021504</v>
      </c>
      <c r="AL47" s="22">
        <v>0</v>
      </c>
      <c r="AM47" s="22">
        <v>221943</v>
      </c>
      <c r="AN47" s="22">
        <v>0</v>
      </c>
      <c r="AO47" s="22">
        <v>1692177</v>
      </c>
      <c r="AP47" s="22">
        <v>26514777</v>
      </c>
      <c r="AQ47" s="22">
        <v>0</v>
      </c>
      <c r="AR47" s="22">
        <v>32386</v>
      </c>
      <c r="AS47" s="22">
        <v>9837</v>
      </c>
      <c r="AT47" s="22">
        <v>105703914</v>
      </c>
      <c r="AU47" s="22">
        <v>31510820</v>
      </c>
    </row>
    <row r="48" spans="1:47" x14ac:dyDescent="0.35">
      <c r="A48" s="22" t="s">
        <v>114</v>
      </c>
      <c r="B48" s="22" t="s">
        <v>167</v>
      </c>
      <c r="C48" s="22" t="s">
        <v>206</v>
      </c>
      <c r="D48" s="22" t="s">
        <v>207</v>
      </c>
      <c r="E48" s="22">
        <v>89823515</v>
      </c>
      <c r="F48" s="22">
        <v>0</v>
      </c>
      <c r="G48" s="22">
        <v>0</v>
      </c>
      <c r="H48" s="22">
        <v>0</v>
      </c>
      <c r="I48" s="22">
        <v>6081638</v>
      </c>
      <c r="J48" s="22">
        <v>0</v>
      </c>
      <c r="K48" s="22">
        <v>0</v>
      </c>
      <c r="L48" s="22">
        <v>6035983</v>
      </c>
      <c r="M48" s="22">
        <v>621103</v>
      </c>
      <c r="N48" s="22">
        <v>99985</v>
      </c>
      <c r="O48" s="22">
        <v>35903</v>
      </c>
      <c r="P48" s="22">
        <v>664867</v>
      </c>
      <c r="Q48" s="22">
        <v>4441948</v>
      </c>
      <c r="R48" s="22">
        <v>0</v>
      </c>
      <c r="S48" s="22">
        <v>0</v>
      </c>
      <c r="T48" s="22">
        <v>0</v>
      </c>
      <c r="U48" s="22">
        <v>2752710</v>
      </c>
      <c r="V48" s="22">
        <v>0</v>
      </c>
      <c r="W48" s="22">
        <v>0</v>
      </c>
      <c r="X48" s="22">
        <v>0</v>
      </c>
      <c r="Y48" s="22">
        <v>14778109</v>
      </c>
      <c r="Z48" s="22">
        <v>164595</v>
      </c>
      <c r="AA48" s="22">
        <v>0</v>
      </c>
      <c r="AB48" s="22">
        <v>0</v>
      </c>
      <c r="AC48" s="22">
        <v>578307</v>
      </c>
      <c r="AD48" s="22">
        <v>126078663</v>
      </c>
      <c r="AE48" s="22">
        <v>24233745</v>
      </c>
      <c r="AF48" s="22">
        <v>35283474</v>
      </c>
      <c r="AG48" s="22">
        <v>0</v>
      </c>
      <c r="AH48" s="22">
        <v>9229778</v>
      </c>
      <c r="AI48" s="22">
        <v>1044173</v>
      </c>
      <c r="AJ48" s="22">
        <v>25100000</v>
      </c>
      <c r="AK48" s="22">
        <v>5002676</v>
      </c>
      <c r="AL48" s="22">
        <v>0</v>
      </c>
      <c r="AM48" s="22">
        <v>0</v>
      </c>
      <c r="AN48" s="22">
        <v>0</v>
      </c>
      <c r="AO48" s="22">
        <v>151862</v>
      </c>
      <c r="AP48" s="22">
        <v>26631250</v>
      </c>
      <c r="AQ48" s="22">
        <v>8438</v>
      </c>
      <c r="AR48" s="22">
        <v>0</v>
      </c>
      <c r="AS48" s="22">
        <v>0</v>
      </c>
      <c r="AT48" s="22">
        <v>126685396</v>
      </c>
      <c r="AU48" s="22">
        <v>-606733</v>
      </c>
    </row>
    <row r="49" spans="1:47" x14ac:dyDescent="0.35">
      <c r="A49" s="22" t="s">
        <v>114</v>
      </c>
      <c r="B49" s="22" t="s">
        <v>167</v>
      </c>
      <c r="C49" s="22" t="s">
        <v>208</v>
      </c>
      <c r="D49" s="22" t="s">
        <v>209</v>
      </c>
      <c r="E49" s="22">
        <v>22922787</v>
      </c>
      <c r="F49" s="22">
        <v>0</v>
      </c>
      <c r="G49" s="22">
        <v>0</v>
      </c>
      <c r="H49" s="22">
        <v>0</v>
      </c>
      <c r="I49" s="22">
        <v>156558</v>
      </c>
      <c r="J49" s="22">
        <v>397940</v>
      </c>
      <c r="K49" s="22">
        <v>126098</v>
      </c>
      <c r="L49" s="22">
        <v>1449602</v>
      </c>
      <c r="M49" s="22">
        <v>849066</v>
      </c>
      <c r="N49" s="22">
        <v>0</v>
      </c>
      <c r="O49" s="22">
        <v>9291</v>
      </c>
      <c r="P49" s="22">
        <v>0</v>
      </c>
      <c r="Q49" s="22">
        <v>479507</v>
      </c>
      <c r="R49" s="22">
        <v>145558</v>
      </c>
      <c r="S49" s="22">
        <v>72640</v>
      </c>
      <c r="T49" s="22">
        <v>0</v>
      </c>
      <c r="U49" s="22">
        <v>0</v>
      </c>
      <c r="V49" s="22">
        <v>0</v>
      </c>
      <c r="W49" s="22">
        <v>0</v>
      </c>
      <c r="X49" s="22">
        <v>791556</v>
      </c>
      <c r="Y49" s="22">
        <v>1390991</v>
      </c>
      <c r="Z49" s="22">
        <v>1962</v>
      </c>
      <c r="AA49" s="22">
        <v>0</v>
      </c>
      <c r="AB49" s="22">
        <v>0</v>
      </c>
      <c r="AC49" s="22">
        <v>129066</v>
      </c>
      <c r="AD49" s="22">
        <v>28922622</v>
      </c>
      <c r="AE49" s="22">
        <v>9256748</v>
      </c>
      <c r="AF49" s="22">
        <v>4641356</v>
      </c>
      <c r="AG49" s="22">
        <v>409834</v>
      </c>
      <c r="AH49" s="22">
        <v>3106312</v>
      </c>
      <c r="AI49" s="22">
        <v>3467615</v>
      </c>
      <c r="AJ49" s="22">
        <v>1360715</v>
      </c>
      <c r="AK49" s="22">
        <v>48052</v>
      </c>
      <c r="AL49" s="22">
        <v>161509</v>
      </c>
      <c r="AM49" s="22">
        <v>11323</v>
      </c>
      <c r="AN49" s="22">
        <v>0</v>
      </c>
      <c r="AO49" s="22">
        <v>0</v>
      </c>
      <c r="AP49" s="22">
        <v>6079963</v>
      </c>
      <c r="AQ49" s="22">
        <v>130388</v>
      </c>
      <c r="AR49" s="22">
        <v>0</v>
      </c>
      <c r="AS49" s="22">
        <v>0</v>
      </c>
      <c r="AT49" s="22">
        <v>28673815</v>
      </c>
      <c r="AU49" s="22">
        <v>248807</v>
      </c>
    </row>
    <row r="50" spans="1:47" x14ac:dyDescent="0.35">
      <c r="A50" s="22" t="s">
        <v>114</v>
      </c>
      <c r="B50" s="22" t="s">
        <v>167</v>
      </c>
      <c r="C50" s="22" t="s">
        <v>210</v>
      </c>
      <c r="D50" s="22" t="s">
        <v>211</v>
      </c>
      <c r="E50" s="22">
        <v>16393319</v>
      </c>
      <c r="F50" s="22">
        <v>0</v>
      </c>
      <c r="G50" s="22">
        <v>0</v>
      </c>
      <c r="H50" s="22">
        <v>937880</v>
      </c>
      <c r="I50" s="22">
        <v>0</v>
      </c>
      <c r="J50" s="22">
        <v>4940</v>
      </c>
      <c r="K50" s="22">
        <v>0</v>
      </c>
      <c r="L50" s="22">
        <v>2929600</v>
      </c>
      <c r="M50" s="22">
        <v>756404</v>
      </c>
      <c r="N50" s="22">
        <v>65492</v>
      </c>
      <c r="O50" s="22">
        <v>0</v>
      </c>
      <c r="P50" s="22">
        <v>0</v>
      </c>
      <c r="Q50" s="22">
        <v>118015</v>
      </c>
      <c r="R50" s="22">
        <v>191713</v>
      </c>
      <c r="S50" s="22">
        <v>0</v>
      </c>
      <c r="T50" s="22">
        <v>472366</v>
      </c>
      <c r="U50" s="22">
        <v>400</v>
      </c>
      <c r="V50" s="22">
        <v>0</v>
      </c>
      <c r="W50" s="22">
        <v>0</v>
      </c>
      <c r="X50" s="22">
        <v>0</v>
      </c>
      <c r="Y50" s="22">
        <v>4345747</v>
      </c>
      <c r="Z50" s="22">
        <v>0</v>
      </c>
      <c r="AA50" s="22">
        <v>0</v>
      </c>
      <c r="AB50" s="22">
        <v>0</v>
      </c>
      <c r="AC50" s="22">
        <v>0</v>
      </c>
      <c r="AD50" s="22">
        <v>26215876</v>
      </c>
      <c r="AE50" s="22">
        <v>8596314</v>
      </c>
      <c r="AF50" s="22">
        <v>5941832</v>
      </c>
      <c r="AG50" s="22">
        <v>0</v>
      </c>
      <c r="AH50" s="22">
        <v>4998760</v>
      </c>
      <c r="AI50" s="22">
        <v>986957</v>
      </c>
      <c r="AJ50" s="22">
        <v>1007311</v>
      </c>
      <c r="AK50" s="22">
        <v>0</v>
      </c>
      <c r="AL50" s="22">
        <v>0</v>
      </c>
      <c r="AM50" s="22">
        <v>41341</v>
      </c>
      <c r="AN50" s="22">
        <v>24557</v>
      </c>
      <c r="AO50" s="22">
        <v>65948</v>
      </c>
      <c r="AP50" s="22">
        <v>4112849</v>
      </c>
      <c r="AQ50" s="22">
        <v>0</v>
      </c>
      <c r="AR50" s="22">
        <v>0</v>
      </c>
      <c r="AS50" s="22">
        <v>0</v>
      </c>
      <c r="AT50" s="22">
        <v>25775869</v>
      </c>
      <c r="AU50" s="22">
        <v>440007</v>
      </c>
    </row>
    <row r="51" spans="1:47" x14ac:dyDescent="0.35">
      <c r="A51" s="22" t="s">
        <v>114</v>
      </c>
      <c r="B51" s="22" t="s">
        <v>167</v>
      </c>
      <c r="C51" s="22" t="s">
        <v>212</v>
      </c>
      <c r="D51" s="22" t="s">
        <v>213</v>
      </c>
      <c r="E51" s="22">
        <v>31423528</v>
      </c>
      <c r="F51" s="22">
        <v>0</v>
      </c>
      <c r="G51" s="22">
        <v>0</v>
      </c>
      <c r="H51" s="22">
        <v>718520</v>
      </c>
      <c r="I51" s="22">
        <v>271062</v>
      </c>
      <c r="J51" s="22">
        <v>0</v>
      </c>
      <c r="K51" s="22">
        <v>1516541</v>
      </c>
      <c r="L51" s="22">
        <v>2196469</v>
      </c>
      <c r="M51" s="22">
        <v>420851</v>
      </c>
      <c r="N51" s="22">
        <v>127390</v>
      </c>
      <c r="O51" s="22">
        <v>53769</v>
      </c>
      <c r="P51" s="22">
        <v>18828</v>
      </c>
      <c r="Q51" s="22">
        <v>1404139</v>
      </c>
      <c r="R51" s="22">
        <v>107819</v>
      </c>
      <c r="S51" s="22">
        <v>0</v>
      </c>
      <c r="T51" s="22">
        <v>929942</v>
      </c>
      <c r="U51" s="22">
        <v>498911</v>
      </c>
      <c r="V51" s="22">
        <v>0</v>
      </c>
      <c r="W51" s="22">
        <v>1760568</v>
      </c>
      <c r="X51" s="22">
        <v>0</v>
      </c>
      <c r="Y51" s="22">
        <v>8128796</v>
      </c>
      <c r="Z51" s="22">
        <v>186860</v>
      </c>
      <c r="AA51" s="22">
        <v>0</v>
      </c>
      <c r="AB51" s="22">
        <v>155194</v>
      </c>
      <c r="AC51" s="22">
        <v>83057</v>
      </c>
      <c r="AD51" s="22">
        <v>50002244</v>
      </c>
      <c r="AE51" s="22">
        <v>11744533</v>
      </c>
      <c r="AF51" s="22">
        <v>2725747</v>
      </c>
      <c r="AG51" s="22">
        <v>239530</v>
      </c>
      <c r="AH51" s="22">
        <v>2653393</v>
      </c>
      <c r="AI51" s="22">
        <v>975395</v>
      </c>
      <c r="AJ51" s="22">
        <v>5769963</v>
      </c>
      <c r="AK51" s="22">
        <v>0</v>
      </c>
      <c r="AL51" s="22">
        <v>1192485</v>
      </c>
      <c r="AM51" s="22">
        <v>2274</v>
      </c>
      <c r="AN51" s="22">
        <v>0</v>
      </c>
      <c r="AO51" s="22">
        <v>0</v>
      </c>
      <c r="AP51" s="22">
        <v>23307730</v>
      </c>
      <c r="AQ51" s="22">
        <v>70219</v>
      </c>
      <c r="AR51" s="22">
        <v>2671770</v>
      </c>
      <c r="AS51" s="22">
        <v>0</v>
      </c>
      <c r="AT51" s="22">
        <v>51353039</v>
      </c>
      <c r="AU51" s="22">
        <v>-1350795</v>
      </c>
    </row>
    <row r="52" spans="1:47" x14ac:dyDescent="0.35">
      <c r="A52" s="22" t="s">
        <v>114</v>
      </c>
      <c r="B52" s="22" t="s">
        <v>167</v>
      </c>
      <c r="C52" s="22" t="s">
        <v>214</v>
      </c>
      <c r="D52" s="22" t="s">
        <v>215</v>
      </c>
      <c r="E52" s="22">
        <v>15021035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  <c r="K52" s="22">
        <v>0</v>
      </c>
      <c r="L52" s="22">
        <v>708859</v>
      </c>
      <c r="M52" s="22">
        <v>191464</v>
      </c>
      <c r="N52" s="22">
        <v>136464</v>
      </c>
      <c r="O52" s="22">
        <v>0</v>
      </c>
      <c r="P52" s="22">
        <v>0</v>
      </c>
      <c r="Q52" s="22">
        <v>263346</v>
      </c>
      <c r="R52" s="22">
        <v>17409</v>
      </c>
      <c r="S52" s="22">
        <v>0</v>
      </c>
      <c r="T52" s="22">
        <v>0</v>
      </c>
      <c r="U52" s="22">
        <v>0</v>
      </c>
      <c r="V52" s="22">
        <v>0</v>
      </c>
      <c r="W52" s="22">
        <v>0</v>
      </c>
      <c r="X52" s="22">
        <v>0</v>
      </c>
      <c r="Y52" s="22">
        <v>3096692</v>
      </c>
      <c r="Z52" s="22">
        <v>0</v>
      </c>
      <c r="AA52" s="22">
        <v>0</v>
      </c>
      <c r="AB52" s="22">
        <v>0</v>
      </c>
      <c r="AC52" s="22">
        <v>92121</v>
      </c>
      <c r="AD52" s="22">
        <v>19527390</v>
      </c>
      <c r="AE52" s="22">
        <v>6730495</v>
      </c>
      <c r="AF52" s="22">
        <v>3061154</v>
      </c>
      <c r="AG52" s="22">
        <v>174240</v>
      </c>
      <c r="AH52" s="22">
        <v>2854477</v>
      </c>
      <c r="AI52" s="22">
        <v>518531</v>
      </c>
      <c r="AJ52" s="22">
        <v>0</v>
      </c>
      <c r="AK52" s="22">
        <v>80475</v>
      </c>
      <c r="AL52" s="22">
        <v>0</v>
      </c>
      <c r="AM52" s="22">
        <v>7839</v>
      </c>
      <c r="AN52" s="22">
        <v>0</v>
      </c>
      <c r="AO52" s="22">
        <v>144885</v>
      </c>
      <c r="AP52" s="22">
        <v>2842153</v>
      </c>
      <c r="AQ52" s="22">
        <v>281673</v>
      </c>
      <c r="AR52" s="22">
        <v>0</v>
      </c>
      <c r="AS52" s="22">
        <v>0</v>
      </c>
      <c r="AT52" s="22">
        <v>16695922</v>
      </c>
      <c r="AU52" s="22">
        <v>2831468</v>
      </c>
    </row>
    <row r="53" spans="1:47" x14ac:dyDescent="0.35">
      <c r="A53" s="22" t="s">
        <v>114</v>
      </c>
      <c r="B53" s="22" t="s">
        <v>167</v>
      </c>
      <c r="C53" s="22" t="s">
        <v>216</v>
      </c>
      <c r="D53" s="22" t="s">
        <v>217</v>
      </c>
      <c r="E53" s="22">
        <v>47497078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329222</v>
      </c>
      <c r="L53" s="22">
        <v>5610525</v>
      </c>
      <c r="M53" s="22">
        <v>239203</v>
      </c>
      <c r="N53" s="22">
        <v>959029</v>
      </c>
      <c r="O53" s="22">
        <v>159099</v>
      </c>
      <c r="P53" s="22">
        <v>0</v>
      </c>
      <c r="Q53" s="22">
        <v>1572058</v>
      </c>
      <c r="R53" s="22">
        <v>193152</v>
      </c>
      <c r="S53" s="22">
        <v>119765</v>
      </c>
      <c r="T53" s="22">
        <v>0</v>
      </c>
      <c r="U53" s="22">
        <v>6728043</v>
      </c>
      <c r="V53" s="22">
        <v>0</v>
      </c>
      <c r="W53" s="22">
        <v>291179</v>
      </c>
      <c r="X53" s="22">
        <v>13409</v>
      </c>
      <c r="Y53" s="22">
        <v>12383676</v>
      </c>
      <c r="Z53" s="22">
        <v>86343</v>
      </c>
      <c r="AA53" s="22">
        <v>0</v>
      </c>
      <c r="AB53" s="22">
        <v>4386616</v>
      </c>
      <c r="AC53" s="22">
        <v>328610</v>
      </c>
      <c r="AD53" s="22">
        <v>80897007</v>
      </c>
      <c r="AE53" s="22">
        <v>20644089</v>
      </c>
      <c r="AF53" s="22">
        <v>10862190</v>
      </c>
      <c r="AG53" s="22">
        <v>4760721</v>
      </c>
      <c r="AH53" s="22">
        <v>6668888</v>
      </c>
      <c r="AI53" s="22">
        <v>275003</v>
      </c>
      <c r="AJ53" s="22">
        <v>3336746</v>
      </c>
      <c r="AK53" s="22">
        <v>0</v>
      </c>
      <c r="AL53" s="22">
        <v>3145078</v>
      </c>
      <c r="AM53" s="22">
        <v>32416</v>
      </c>
      <c r="AN53" s="22">
        <v>210530</v>
      </c>
      <c r="AO53" s="22">
        <v>1196385</v>
      </c>
      <c r="AP53" s="22">
        <v>16655920</v>
      </c>
      <c r="AQ53" s="22">
        <v>31431</v>
      </c>
      <c r="AR53" s="22">
        <v>0</v>
      </c>
      <c r="AS53" s="22">
        <v>3810812</v>
      </c>
      <c r="AT53" s="22">
        <v>71630209</v>
      </c>
      <c r="AU53" s="22">
        <v>9266798</v>
      </c>
    </row>
    <row r="54" spans="1:47" x14ac:dyDescent="0.35">
      <c r="A54" s="22" t="s">
        <v>114</v>
      </c>
      <c r="B54" s="22" t="s">
        <v>167</v>
      </c>
      <c r="C54" s="22" t="s">
        <v>218</v>
      </c>
      <c r="D54" s="22" t="s">
        <v>219</v>
      </c>
      <c r="E54" s="22">
        <v>13997197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1641883</v>
      </c>
      <c r="M54" s="22">
        <v>101372</v>
      </c>
      <c r="N54" s="22">
        <v>21740</v>
      </c>
      <c r="O54" s="22">
        <v>0</v>
      </c>
      <c r="P54" s="22">
        <v>0</v>
      </c>
      <c r="Q54" s="22">
        <v>384613</v>
      </c>
      <c r="R54" s="22">
        <v>0</v>
      </c>
      <c r="S54" s="22">
        <v>0</v>
      </c>
      <c r="T54" s="22">
        <v>208312</v>
      </c>
      <c r="U54" s="22">
        <v>0</v>
      </c>
      <c r="V54" s="22">
        <v>0</v>
      </c>
      <c r="W54" s="22">
        <v>0</v>
      </c>
      <c r="X54" s="22">
        <v>642383</v>
      </c>
      <c r="Y54" s="22">
        <v>235114</v>
      </c>
      <c r="Z54" s="22">
        <v>46210</v>
      </c>
      <c r="AA54" s="22">
        <v>0</v>
      </c>
      <c r="AB54" s="22">
        <v>0</v>
      </c>
      <c r="AC54" s="22">
        <v>667746</v>
      </c>
      <c r="AD54" s="22">
        <v>17946570</v>
      </c>
      <c r="AE54" s="22">
        <v>5553212</v>
      </c>
      <c r="AF54" s="22">
        <v>4444628</v>
      </c>
      <c r="AG54" s="22">
        <v>0</v>
      </c>
      <c r="AH54" s="22">
        <v>2590934</v>
      </c>
      <c r="AI54" s="22">
        <v>376580</v>
      </c>
      <c r="AJ54" s="22">
        <v>0</v>
      </c>
      <c r="AK54" s="22">
        <v>1383730</v>
      </c>
      <c r="AL54" s="22">
        <v>0</v>
      </c>
      <c r="AM54" s="22">
        <v>3543</v>
      </c>
      <c r="AN54" s="22">
        <v>112461</v>
      </c>
      <c r="AO54" s="22">
        <v>26420</v>
      </c>
      <c r="AP54" s="22">
        <v>6954765</v>
      </c>
      <c r="AQ54" s="22">
        <v>0</v>
      </c>
      <c r="AR54" s="22">
        <v>0</v>
      </c>
      <c r="AS54" s="22">
        <v>0</v>
      </c>
      <c r="AT54" s="22">
        <v>21446273</v>
      </c>
      <c r="AU54" s="22">
        <v>-3499703</v>
      </c>
    </row>
    <row r="55" spans="1:47" x14ac:dyDescent="0.35">
      <c r="A55" s="22" t="s">
        <v>114</v>
      </c>
      <c r="B55" s="22" t="s">
        <v>167</v>
      </c>
      <c r="C55" s="22" t="s">
        <v>220</v>
      </c>
      <c r="D55" s="22" t="s">
        <v>221</v>
      </c>
      <c r="E55" s="22">
        <v>16026917</v>
      </c>
      <c r="F55" s="22">
        <v>2043803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3883841</v>
      </c>
      <c r="M55" s="22">
        <v>139375</v>
      </c>
      <c r="N55" s="22">
        <v>53050</v>
      </c>
      <c r="O55" s="22">
        <v>66642</v>
      </c>
      <c r="P55" s="22">
        <v>0</v>
      </c>
      <c r="Q55" s="22">
        <v>710228</v>
      </c>
      <c r="R55" s="22">
        <v>216532</v>
      </c>
      <c r="S55" s="22">
        <v>0</v>
      </c>
      <c r="T55" s="22">
        <v>11565</v>
      </c>
      <c r="U55" s="22">
        <v>0</v>
      </c>
      <c r="V55" s="22">
        <v>0</v>
      </c>
      <c r="W55" s="22">
        <v>1058378</v>
      </c>
      <c r="X55" s="22">
        <v>757887</v>
      </c>
      <c r="Y55" s="22">
        <v>3401375</v>
      </c>
      <c r="Z55" s="22">
        <v>0</v>
      </c>
      <c r="AA55" s="22">
        <v>0</v>
      </c>
      <c r="AB55" s="22">
        <v>0</v>
      </c>
      <c r="AC55" s="22">
        <v>1603025</v>
      </c>
      <c r="AD55" s="22">
        <v>29972618</v>
      </c>
      <c r="AE55" s="22">
        <v>7776703</v>
      </c>
      <c r="AF55" s="22">
        <v>4830556</v>
      </c>
      <c r="AG55" s="22">
        <v>0</v>
      </c>
      <c r="AH55" s="22">
        <v>5117494</v>
      </c>
      <c r="AI55" s="22">
        <v>115608</v>
      </c>
      <c r="AJ55" s="22">
        <v>0</v>
      </c>
      <c r="AK55" s="22">
        <v>718238</v>
      </c>
      <c r="AL55" s="22">
        <v>466738</v>
      </c>
      <c r="AM55" s="22">
        <v>0</v>
      </c>
      <c r="AN55" s="22">
        <v>0</v>
      </c>
      <c r="AO55" s="22">
        <v>610651</v>
      </c>
      <c r="AP55" s="22">
        <v>6404342</v>
      </c>
      <c r="AQ55" s="22">
        <v>0</v>
      </c>
      <c r="AR55" s="22">
        <v>0</v>
      </c>
      <c r="AS55" s="22">
        <v>0</v>
      </c>
      <c r="AT55" s="22">
        <v>26040330</v>
      </c>
      <c r="AU55" s="22">
        <v>3932288</v>
      </c>
    </row>
    <row r="56" spans="1:47" x14ac:dyDescent="0.35">
      <c r="A56" s="22" t="s">
        <v>114</v>
      </c>
      <c r="B56" s="22" t="s">
        <v>167</v>
      </c>
      <c r="C56" s="22" t="s">
        <v>222</v>
      </c>
      <c r="D56" s="22" t="s">
        <v>223</v>
      </c>
      <c r="E56" s="22">
        <v>13608582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335765</v>
      </c>
      <c r="M56" s="22">
        <v>156764</v>
      </c>
      <c r="N56" s="22">
        <v>15550</v>
      </c>
      <c r="O56" s="22">
        <v>0</v>
      </c>
      <c r="P56" s="22">
        <v>0</v>
      </c>
      <c r="Q56" s="22">
        <v>253595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3839434</v>
      </c>
      <c r="Z56" s="22">
        <v>0</v>
      </c>
      <c r="AA56" s="22">
        <v>0</v>
      </c>
      <c r="AB56" s="22">
        <v>0</v>
      </c>
      <c r="AC56" s="22">
        <v>277506</v>
      </c>
      <c r="AD56" s="22">
        <v>18487196</v>
      </c>
      <c r="AE56" s="22">
        <v>5104173</v>
      </c>
      <c r="AF56" s="22">
        <v>1852251</v>
      </c>
      <c r="AG56" s="22">
        <v>0</v>
      </c>
      <c r="AH56" s="22">
        <v>5463325</v>
      </c>
      <c r="AI56" s="22">
        <v>0</v>
      </c>
      <c r="AJ56" s="22">
        <v>0</v>
      </c>
      <c r="AK56" s="22">
        <v>0</v>
      </c>
      <c r="AL56" s="22">
        <v>1338241</v>
      </c>
      <c r="AM56" s="22">
        <v>1000</v>
      </c>
      <c r="AN56" s="22">
        <v>0</v>
      </c>
      <c r="AO56" s="22">
        <v>0</v>
      </c>
      <c r="AP56" s="22">
        <v>1550544</v>
      </c>
      <c r="AQ56" s="22">
        <v>109605</v>
      </c>
      <c r="AR56" s="22">
        <v>0</v>
      </c>
      <c r="AS56" s="22">
        <v>1262287</v>
      </c>
      <c r="AT56" s="22">
        <v>16681426</v>
      </c>
      <c r="AU56" s="22">
        <v>1805770</v>
      </c>
    </row>
    <row r="57" spans="1:47" x14ac:dyDescent="0.35">
      <c r="A57" s="22" t="s">
        <v>114</v>
      </c>
      <c r="B57" s="22" t="s">
        <v>167</v>
      </c>
      <c r="C57" s="22" t="s">
        <v>224</v>
      </c>
      <c r="D57" s="22" t="s">
        <v>225</v>
      </c>
      <c r="E57" s="22">
        <v>29460641</v>
      </c>
      <c r="F57" s="22">
        <v>0</v>
      </c>
      <c r="G57" s="22">
        <v>0</v>
      </c>
      <c r="H57" s="22">
        <v>0</v>
      </c>
      <c r="I57" s="22">
        <v>0</v>
      </c>
      <c r="J57" s="22">
        <v>0</v>
      </c>
      <c r="K57" s="22">
        <v>0</v>
      </c>
      <c r="L57" s="22">
        <v>413636</v>
      </c>
      <c r="M57" s="22">
        <v>137261</v>
      </c>
      <c r="N57" s="22">
        <v>678558</v>
      </c>
      <c r="O57" s="22">
        <v>117403</v>
      </c>
      <c r="P57" s="22">
        <v>0</v>
      </c>
      <c r="Q57" s="22">
        <v>1478435</v>
      </c>
      <c r="R57" s="22">
        <v>171328</v>
      </c>
      <c r="S57" s="22">
        <v>0</v>
      </c>
      <c r="T57" s="22">
        <v>0</v>
      </c>
      <c r="U57" s="22">
        <v>0</v>
      </c>
      <c r="V57" s="22">
        <v>676142</v>
      </c>
      <c r="W57" s="22">
        <v>0</v>
      </c>
      <c r="X57" s="22">
        <v>6443174</v>
      </c>
      <c r="Y57" s="22">
        <v>0</v>
      </c>
      <c r="Z57" s="22">
        <v>0</v>
      </c>
      <c r="AA57" s="22">
        <v>170000</v>
      </c>
      <c r="AB57" s="22">
        <v>0</v>
      </c>
      <c r="AC57" s="22">
        <v>338647</v>
      </c>
      <c r="AD57" s="22">
        <v>40085225</v>
      </c>
      <c r="AE57" s="22">
        <v>10606844</v>
      </c>
      <c r="AF57" s="22">
        <v>4086161</v>
      </c>
      <c r="AG57" s="22">
        <v>0</v>
      </c>
      <c r="AH57" s="22">
        <v>2866142</v>
      </c>
      <c r="AI57" s="22">
        <v>-298693</v>
      </c>
      <c r="AJ57" s="22">
        <v>1742579</v>
      </c>
      <c r="AK57" s="22">
        <v>900088</v>
      </c>
      <c r="AL57" s="22">
        <v>3290587</v>
      </c>
      <c r="AM57" s="22">
        <v>12393</v>
      </c>
      <c r="AN57" s="22">
        <v>221487</v>
      </c>
      <c r="AO57" s="22">
        <v>115090</v>
      </c>
      <c r="AP57" s="22">
        <v>12911676</v>
      </c>
      <c r="AQ57" s="22">
        <v>428375</v>
      </c>
      <c r="AR57" s="22">
        <v>0</v>
      </c>
      <c r="AS57" s="22">
        <v>0</v>
      </c>
      <c r="AT57" s="22">
        <v>36882729</v>
      </c>
      <c r="AU57" s="22">
        <v>3202496</v>
      </c>
    </row>
    <row r="58" spans="1:47" x14ac:dyDescent="0.35">
      <c r="A58" s="22" t="s">
        <v>114</v>
      </c>
      <c r="B58" s="22" t="s">
        <v>167</v>
      </c>
      <c r="C58" s="22" t="s">
        <v>226</v>
      </c>
      <c r="D58" s="22" t="s">
        <v>227</v>
      </c>
      <c r="E58" s="22">
        <v>30819752</v>
      </c>
      <c r="F58" s="22">
        <v>0</v>
      </c>
      <c r="G58" s="22">
        <v>0</v>
      </c>
      <c r="H58" s="22">
        <v>117475</v>
      </c>
      <c r="I58" s="22">
        <v>508088</v>
      </c>
      <c r="J58" s="22">
        <v>0</v>
      </c>
      <c r="K58" s="22">
        <v>303351</v>
      </c>
      <c r="L58" s="22">
        <v>2394910</v>
      </c>
      <c r="M58" s="22">
        <v>288153</v>
      </c>
      <c r="N58" s="22">
        <v>215277</v>
      </c>
      <c r="O58" s="22">
        <v>14367</v>
      </c>
      <c r="P58" s="22">
        <v>0</v>
      </c>
      <c r="Q58" s="22">
        <v>2919829</v>
      </c>
      <c r="R58" s="22">
        <v>51035</v>
      </c>
      <c r="S58" s="22">
        <v>0</v>
      </c>
      <c r="T58" s="22">
        <v>-17950</v>
      </c>
      <c r="U58" s="22">
        <v>0</v>
      </c>
      <c r="V58" s="22">
        <v>0</v>
      </c>
      <c r="W58" s="22">
        <v>0</v>
      </c>
      <c r="X58" s="22">
        <v>0</v>
      </c>
      <c r="Y58" s="22">
        <v>1239826</v>
      </c>
      <c r="Z58" s="22">
        <v>97214</v>
      </c>
      <c r="AA58" s="22">
        <v>0</v>
      </c>
      <c r="AB58" s="22">
        <v>0</v>
      </c>
      <c r="AC58" s="22">
        <v>464549</v>
      </c>
      <c r="AD58" s="22">
        <v>39415876</v>
      </c>
      <c r="AE58" s="22">
        <v>7838554</v>
      </c>
      <c r="AF58" s="22">
        <v>3595775</v>
      </c>
      <c r="AG58" s="22">
        <v>0</v>
      </c>
      <c r="AH58" s="22">
        <v>4044176</v>
      </c>
      <c r="AI58" s="22">
        <v>0</v>
      </c>
      <c r="AJ58" s="22">
        <v>6859624</v>
      </c>
      <c r="AK58" s="22">
        <v>21084</v>
      </c>
      <c r="AL58" s="22">
        <v>2179648</v>
      </c>
      <c r="AM58" s="22">
        <v>9433</v>
      </c>
      <c r="AN58" s="22">
        <v>0</v>
      </c>
      <c r="AO58" s="22">
        <v>206179</v>
      </c>
      <c r="AP58" s="22">
        <v>6900798</v>
      </c>
      <c r="AQ58" s="22">
        <v>0</v>
      </c>
      <c r="AR58" s="22">
        <v>0</v>
      </c>
      <c r="AS58" s="22">
        <v>3212112</v>
      </c>
      <c r="AT58" s="22">
        <v>34867383</v>
      </c>
      <c r="AU58" s="22">
        <v>4548493</v>
      </c>
    </row>
    <row r="59" spans="1:47" x14ac:dyDescent="0.35">
      <c r="A59" s="22" t="s">
        <v>114</v>
      </c>
      <c r="B59" s="22" t="s">
        <v>167</v>
      </c>
      <c r="C59" s="22" t="s">
        <v>228</v>
      </c>
      <c r="D59" s="22" t="s">
        <v>229</v>
      </c>
      <c r="E59" s="22">
        <v>15127595</v>
      </c>
      <c r="F59" s="22">
        <v>0</v>
      </c>
      <c r="G59" s="22">
        <v>0</v>
      </c>
      <c r="H59" s="22">
        <v>0</v>
      </c>
      <c r="I59" s="22">
        <v>0</v>
      </c>
      <c r="J59" s="22">
        <v>0</v>
      </c>
      <c r="K59" s="22">
        <v>0</v>
      </c>
      <c r="L59" s="22">
        <v>1412391</v>
      </c>
      <c r="M59" s="22">
        <v>623450</v>
      </c>
      <c r="N59" s="22">
        <v>0</v>
      </c>
      <c r="O59" s="22">
        <v>0</v>
      </c>
      <c r="P59" s="22">
        <v>0</v>
      </c>
      <c r="Q59" s="22">
        <v>1752713</v>
      </c>
      <c r="R59" s="22">
        <v>0</v>
      </c>
      <c r="S59" s="22">
        <v>0</v>
      </c>
      <c r="T59" s="22">
        <v>0</v>
      </c>
      <c r="U59" s="22">
        <v>0</v>
      </c>
      <c r="V59" s="22">
        <v>0</v>
      </c>
      <c r="W59" s="22">
        <v>0</v>
      </c>
      <c r="X59" s="22">
        <v>0</v>
      </c>
      <c r="Y59" s="22">
        <v>3207998</v>
      </c>
      <c r="Z59" s="22">
        <v>29295</v>
      </c>
      <c r="AA59" s="22">
        <v>0</v>
      </c>
      <c r="AB59" s="22">
        <v>0</v>
      </c>
      <c r="AC59" s="22">
        <v>0</v>
      </c>
      <c r="AD59" s="22">
        <v>22153442</v>
      </c>
      <c r="AE59" s="22">
        <v>3639648</v>
      </c>
      <c r="AF59" s="22">
        <v>8080539</v>
      </c>
      <c r="AG59" s="22">
        <v>0</v>
      </c>
      <c r="AH59" s="22">
        <v>1956842</v>
      </c>
      <c r="AI59" s="22">
        <v>0</v>
      </c>
      <c r="AJ59" s="22">
        <v>0</v>
      </c>
      <c r="AK59" s="22">
        <v>2688201</v>
      </c>
      <c r="AL59" s="22">
        <v>0</v>
      </c>
      <c r="AM59" s="22">
        <v>0</v>
      </c>
      <c r="AN59" s="22">
        <v>0</v>
      </c>
      <c r="AO59" s="22">
        <v>375958</v>
      </c>
      <c r="AP59" s="22">
        <v>3087648</v>
      </c>
      <c r="AQ59" s="22">
        <v>0</v>
      </c>
      <c r="AR59" s="22">
        <v>0</v>
      </c>
      <c r="AS59" s="22">
        <v>0</v>
      </c>
      <c r="AT59" s="22">
        <v>19828836</v>
      </c>
      <c r="AU59" s="22">
        <v>2324606</v>
      </c>
    </row>
    <row r="60" spans="1:47" x14ac:dyDescent="0.35">
      <c r="A60" s="22" t="s">
        <v>114</v>
      </c>
      <c r="B60" s="22" t="s">
        <v>167</v>
      </c>
      <c r="C60" s="22" t="s">
        <v>230</v>
      </c>
      <c r="D60" s="22" t="s">
        <v>231</v>
      </c>
      <c r="E60" s="22">
        <v>26022602</v>
      </c>
      <c r="F60" s="22">
        <v>0</v>
      </c>
      <c r="G60" s="22">
        <v>0</v>
      </c>
      <c r="H60" s="22">
        <v>0</v>
      </c>
      <c r="I60" s="22">
        <v>42929</v>
      </c>
      <c r="J60" s="22">
        <v>0</v>
      </c>
      <c r="K60" s="22">
        <v>363502</v>
      </c>
      <c r="L60" s="22">
        <v>2887621</v>
      </c>
      <c r="M60" s="22">
        <v>352707</v>
      </c>
      <c r="N60" s="22">
        <v>0</v>
      </c>
      <c r="O60" s="22">
        <v>0</v>
      </c>
      <c r="P60" s="22">
        <v>0</v>
      </c>
      <c r="Q60" s="22">
        <v>1229918</v>
      </c>
      <c r="R60" s="22">
        <v>0</v>
      </c>
      <c r="S60" s="22">
        <v>0</v>
      </c>
      <c r="T60" s="22">
        <v>82304</v>
      </c>
      <c r="U60" s="22">
        <v>0</v>
      </c>
      <c r="V60" s="22">
        <v>0</v>
      </c>
      <c r="W60" s="22">
        <v>0</v>
      </c>
      <c r="X60" s="22">
        <v>196431</v>
      </c>
      <c r="Y60" s="22">
        <v>4510789</v>
      </c>
      <c r="Z60" s="22">
        <v>0</v>
      </c>
      <c r="AA60" s="22">
        <v>0</v>
      </c>
      <c r="AB60" s="22">
        <v>0</v>
      </c>
      <c r="AC60" s="22">
        <v>654189</v>
      </c>
      <c r="AD60" s="22">
        <v>36342992</v>
      </c>
      <c r="AE60" s="22">
        <v>7416774</v>
      </c>
      <c r="AF60" s="22">
        <v>4585945</v>
      </c>
      <c r="AG60" s="22">
        <v>19230</v>
      </c>
      <c r="AH60" s="22">
        <v>3091462</v>
      </c>
      <c r="AI60" s="22">
        <v>0</v>
      </c>
      <c r="AJ60" s="22">
        <v>0</v>
      </c>
      <c r="AK60" s="22">
        <v>0</v>
      </c>
      <c r="AL60" s="22">
        <v>5707407</v>
      </c>
      <c r="AM60" s="22">
        <v>0</v>
      </c>
      <c r="AN60" s="22">
        <v>0</v>
      </c>
      <c r="AO60" s="22">
        <v>283026</v>
      </c>
      <c r="AP60" s="22">
        <v>8603494</v>
      </c>
      <c r="AQ60" s="22">
        <v>0</v>
      </c>
      <c r="AR60" s="22">
        <v>0</v>
      </c>
      <c r="AS60" s="22">
        <v>111401</v>
      </c>
      <c r="AT60" s="22">
        <v>29818739</v>
      </c>
      <c r="AU60" s="22">
        <v>6524253</v>
      </c>
    </row>
    <row r="61" spans="1:47" x14ac:dyDescent="0.35">
      <c r="A61" s="22" t="s">
        <v>114</v>
      </c>
      <c r="B61" s="22" t="s">
        <v>167</v>
      </c>
      <c r="C61" s="22" t="s">
        <v>232</v>
      </c>
      <c r="D61" s="22" t="s">
        <v>233</v>
      </c>
      <c r="E61" s="22">
        <v>51247228</v>
      </c>
      <c r="F61" s="22">
        <v>0</v>
      </c>
      <c r="G61" s="22">
        <v>0</v>
      </c>
      <c r="H61" s="22">
        <v>0</v>
      </c>
      <c r="I61" s="22">
        <v>71883</v>
      </c>
      <c r="J61" s="22">
        <v>0</v>
      </c>
      <c r="K61" s="22">
        <v>0</v>
      </c>
      <c r="L61" s="22">
        <v>2962018</v>
      </c>
      <c r="M61" s="22">
        <v>840516</v>
      </c>
      <c r="N61" s="22">
        <v>20037</v>
      </c>
      <c r="O61" s="22">
        <v>0</v>
      </c>
      <c r="P61" s="22">
        <v>0</v>
      </c>
      <c r="Q61" s="22">
        <v>522748</v>
      </c>
      <c r="R61" s="22">
        <v>1444380</v>
      </c>
      <c r="S61" s="22">
        <v>0</v>
      </c>
      <c r="T61" s="22">
        <v>-413569</v>
      </c>
      <c r="U61" s="22">
        <v>0</v>
      </c>
      <c r="V61" s="22">
        <v>0</v>
      </c>
      <c r="W61" s="22">
        <v>0</v>
      </c>
      <c r="X61" s="22">
        <v>10154633</v>
      </c>
      <c r="Y61" s="22">
        <v>0</v>
      </c>
      <c r="Z61" s="22">
        <v>0</v>
      </c>
      <c r="AA61" s="22">
        <v>0</v>
      </c>
      <c r="AB61" s="22">
        <v>0</v>
      </c>
      <c r="AC61" s="22">
        <v>-333335</v>
      </c>
      <c r="AD61" s="22">
        <v>66516539</v>
      </c>
      <c r="AE61" s="22">
        <v>27247972</v>
      </c>
      <c r="AF61" s="22">
        <v>12770092</v>
      </c>
      <c r="AG61" s="22">
        <v>0</v>
      </c>
      <c r="AH61" s="22">
        <v>5453470</v>
      </c>
      <c r="AI61" s="22">
        <v>4073026</v>
      </c>
      <c r="AJ61" s="22">
        <v>0</v>
      </c>
      <c r="AK61" s="22">
        <v>0</v>
      </c>
      <c r="AL61" s="22">
        <v>936941</v>
      </c>
      <c r="AM61" s="22">
        <v>115977</v>
      </c>
      <c r="AN61" s="22">
        <v>0</v>
      </c>
      <c r="AO61" s="22">
        <v>786850</v>
      </c>
      <c r="AP61" s="22">
        <v>13581719</v>
      </c>
      <c r="AQ61" s="22">
        <v>0</v>
      </c>
      <c r="AR61" s="22">
        <v>0</v>
      </c>
      <c r="AS61" s="22">
        <v>1151765</v>
      </c>
      <c r="AT61" s="22">
        <v>66117812</v>
      </c>
      <c r="AU61" s="22">
        <v>398727</v>
      </c>
    </row>
    <row r="62" spans="1:47" x14ac:dyDescent="0.35">
      <c r="A62" s="22" t="s">
        <v>114</v>
      </c>
      <c r="B62" s="22" t="s">
        <v>167</v>
      </c>
      <c r="C62" s="22" t="s">
        <v>234</v>
      </c>
      <c r="D62" s="22" t="s">
        <v>235</v>
      </c>
      <c r="E62" s="22">
        <v>14099867</v>
      </c>
      <c r="F62" s="22">
        <v>0</v>
      </c>
      <c r="G62" s="22">
        <v>0</v>
      </c>
      <c r="H62" s="22">
        <v>0</v>
      </c>
      <c r="I62" s="22">
        <v>0</v>
      </c>
      <c r="J62" s="22">
        <v>0</v>
      </c>
      <c r="K62" s="22">
        <v>0</v>
      </c>
      <c r="L62" s="22">
        <v>450136</v>
      </c>
      <c r="M62" s="22">
        <v>103784</v>
      </c>
      <c r="N62" s="22">
        <v>26021</v>
      </c>
      <c r="O62" s="22">
        <v>109</v>
      </c>
      <c r="P62" s="22">
        <v>0</v>
      </c>
      <c r="Q62" s="22">
        <v>263286</v>
      </c>
      <c r="R62" s="22">
        <v>13904</v>
      </c>
      <c r="S62" s="22">
        <v>0</v>
      </c>
      <c r="T62" s="22">
        <v>381232</v>
      </c>
      <c r="U62" s="22">
        <v>0</v>
      </c>
      <c r="V62" s="22">
        <v>0</v>
      </c>
      <c r="W62" s="22">
        <v>5000</v>
      </c>
      <c r="X62" s="22">
        <v>0</v>
      </c>
      <c r="Y62" s="22">
        <v>3730892</v>
      </c>
      <c r="Z62" s="22">
        <v>0</v>
      </c>
      <c r="AA62" s="22">
        <v>0</v>
      </c>
      <c r="AB62" s="22">
        <v>0</v>
      </c>
      <c r="AC62" s="22">
        <v>40132</v>
      </c>
      <c r="AD62" s="22">
        <v>19114363</v>
      </c>
      <c r="AE62" s="22">
        <v>5318066</v>
      </c>
      <c r="AF62" s="22">
        <v>2757710</v>
      </c>
      <c r="AG62" s="22">
        <v>0</v>
      </c>
      <c r="AH62" s="22">
        <v>2868401</v>
      </c>
      <c r="AI62" s="22">
        <v>525570</v>
      </c>
      <c r="AJ62" s="22">
        <v>4256</v>
      </c>
      <c r="AK62" s="22">
        <v>121532</v>
      </c>
      <c r="AL62" s="22">
        <v>778746</v>
      </c>
      <c r="AM62" s="22">
        <v>8074</v>
      </c>
      <c r="AN62" s="22">
        <v>0</v>
      </c>
      <c r="AO62" s="22">
        <v>0</v>
      </c>
      <c r="AP62" s="22">
        <v>2273498</v>
      </c>
      <c r="AQ62" s="22">
        <v>185455</v>
      </c>
      <c r="AR62" s="22">
        <v>0</v>
      </c>
      <c r="AS62" s="22">
        <v>0</v>
      </c>
      <c r="AT62" s="22">
        <v>14841308</v>
      </c>
      <c r="AU62" s="22">
        <v>4273055</v>
      </c>
    </row>
    <row r="63" spans="1:47" x14ac:dyDescent="0.35">
      <c r="A63" s="22" t="s">
        <v>114</v>
      </c>
      <c r="B63" s="22" t="s">
        <v>167</v>
      </c>
      <c r="C63" s="22" t="s">
        <v>236</v>
      </c>
      <c r="D63" s="22" t="s">
        <v>237</v>
      </c>
      <c r="E63" s="22">
        <v>64287191</v>
      </c>
      <c r="F63" s="22">
        <v>0</v>
      </c>
      <c r="G63" s="22">
        <v>0</v>
      </c>
      <c r="H63" s="22">
        <v>399576</v>
      </c>
      <c r="I63" s="22">
        <v>0</v>
      </c>
      <c r="J63" s="22">
        <v>923707</v>
      </c>
      <c r="K63" s="22">
        <v>370662</v>
      </c>
      <c r="L63" s="22">
        <v>8071187</v>
      </c>
      <c r="M63" s="22">
        <v>896953</v>
      </c>
      <c r="N63" s="22">
        <v>876355</v>
      </c>
      <c r="O63" s="22">
        <v>411657</v>
      </c>
      <c r="P63" s="22">
        <v>28089</v>
      </c>
      <c r="Q63" s="22">
        <v>3988759</v>
      </c>
      <c r="R63" s="22">
        <v>340932</v>
      </c>
      <c r="S63" s="22">
        <v>4825</v>
      </c>
      <c r="T63" s="22">
        <v>100406</v>
      </c>
      <c r="U63" s="22">
        <v>5831118</v>
      </c>
      <c r="V63" s="22">
        <v>0</v>
      </c>
      <c r="W63" s="22">
        <v>4010670</v>
      </c>
      <c r="X63" s="22">
        <v>0</v>
      </c>
      <c r="Y63" s="22">
        <v>12598303</v>
      </c>
      <c r="Z63" s="22">
        <v>141935</v>
      </c>
      <c r="AA63" s="22">
        <v>0</v>
      </c>
      <c r="AB63" s="22">
        <v>0</v>
      </c>
      <c r="AC63" s="22">
        <v>670959</v>
      </c>
      <c r="AD63" s="22">
        <v>103953284</v>
      </c>
      <c r="AE63" s="22">
        <v>32515182</v>
      </c>
      <c r="AF63" s="22">
        <v>16729416</v>
      </c>
      <c r="AG63" s="22">
        <v>3900980</v>
      </c>
      <c r="AH63" s="22">
        <v>7497906</v>
      </c>
      <c r="AI63" s="22">
        <v>7947</v>
      </c>
      <c r="AJ63" s="22">
        <v>2517398</v>
      </c>
      <c r="AK63" s="22">
        <v>371538</v>
      </c>
      <c r="AL63" s="22">
        <v>908157</v>
      </c>
      <c r="AM63" s="22">
        <v>43083</v>
      </c>
      <c r="AN63" s="22">
        <v>0</v>
      </c>
      <c r="AO63" s="22">
        <v>718815</v>
      </c>
      <c r="AP63" s="22">
        <v>16920790</v>
      </c>
      <c r="AQ63" s="22">
        <v>1248636</v>
      </c>
      <c r="AR63" s="22">
        <v>0</v>
      </c>
      <c r="AS63" s="22">
        <v>123063</v>
      </c>
      <c r="AT63" s="22">
        <v>83502911</v>
      </c>
      <c r="AU63" s="22">
        <v>20450373</v>
      </c>
    </row>
    <row r="64" spans="1:47" x14ac:dyDescent="0.35">
      <c r="A64" s="22" t="s">
        <v>114</v>
      </c>
      <c r="B64" s="22" t="s">
        <v>167</v>
      </c>
      <c r="C64" s="22" t="s">
        <v>238</v>
      </c>
      <c r="D64" s="22" t="s">
        <v>239</v>
      </c>
      <c r="E64" s="22">
        <v>3245987</v>
      </c>
      <c r="F64" s="22">
        <v>0</v>
      </c>
      <c r="G64" s="22">
        <v>0</v>
      </c>
      <c r="H64" s="22">
        <v>0</v>
      </c>
      <c r="I64" s="22">
        <v>18816</v>
      </c>
      <c r="J64" s="22">
        <v>0</v>
      </c>
      <c r="K64" s="22">
        <v>0</v>
      </c>
      <c r="L64" s="22">
        <v>142766</v>
      </c>
      <c r="M64" s="22">
        <v>109628</v>
      </c>
      <c r="N64" s="22">
        <v>2710</v>
      </c>
      <c r="O64" s="22">
        <v>0</v>
      </c>
      <c r="P64" s="22">
        <v>0</v>
      </c>
      <c r="Q64" s="22">
        <v>174004</v>
      </c>
      <c r="R64" s="22">
        <v>40626</v>
      </c>
      <c r="S64" s="22">
        <v>0</v>
      </c>
      <c r="T64" s="22">
        <v>98600</v>
      </c>
      <c r="U64" s="22">
        <v>0</v>
      </c>
      <c r="V64" s="22">
        <v>0</v>
      </c>
      <c r="W64" s="22">
        <v>7620</v>
      </c>
      <c r="X64" s="22">
        <v>0</v>
      </c>
      <c r="Y64" s="22">
        <v>1148241</v>
      </c>
      <c r="Z64" s="22">
        <v>4500</v>
      </c>
      <c r="AA64" s="22">
        <v>0</v>
      </c>
      <c r="AB64" s="22">
        <v>0</v>
      </c>
      <c r="AC64" s="22">
        <v>153908</v>
      </c>
      <c r="AD64" s="22">
        <v>5147406</v>
      </c>
      <c r="AE64" s="22">
        <v>1457282</v>
      </c>
      <c r="AF64" s="22">
        <v>943544</v>
      </c>
      <c r="AG64" s="22">
        <v>1232</v>
      </c>
      <c r="AH64" s="22">
        <v>683028</v>
      </c>
      <c r="AI64" s="22">
        <v>100000</v>
      </c>
      <c r="AJ64" s="22">
        <v>310517</v>
      </c>
      <c r="AK64" s="22">
        <v>44899</v>
      </c>
      <c r="AL64" s="22">
        <v>66918</v>
      </c>
      <c r="AM64" s="22">
        <v>645</v>
      </c>
      <c r="AN64" s="22">
        <v>0</v>
      </c>
      <c r="AO64" s="22">
        <v>0</v>
      </c>
      <c r="AP64" s="22">
        <v>745201</v>
      </c>
      <c r="AQ64" s="22">
        <v>3658</v>
      </c>
      <c r="AR64" s="22">
        <v>0</v>
      </c>
      <c r="AS64" s="22">
        <v>15127</v>
      </c>
      <c r="AT64" s="22">
        <v>4372051</v>
      </c>
      <c r="AU64" s="22">
        <v>775355</v>
      </c>
    </row>
    <row r="65" spans="1:47" x14ac:dyDescent="0.35">
      <c r="A65" s="22" t="s">
        <v>114</v>
      </c>
      <c r="B65" s="22" t="s">
        <v>167</v>
      </c>
      <c r="C65" s="22" t="s">
        <v>240</v>
      </c>
      <c r="D65" s="22" t="s">
        <v>241</v>
      </c>
      <c r="E65" s="22">
        <v>11823916</v>
      </c>
      <c r="F65" s="22">
        <v>0</v>
      </c>
      <c r="G65" s="22">
        <v>0</v>
      </c>
      <c r="H65" s="22">
        <v>0</v>
      </c>
      <c r="I65" s="22">
        <v>0</v>
      </c>
      <c r="J65" s="22">
        <v>0</v>
      </c>
      <c r="K65" s="22">
        <v>0</v>
      </c>
      <c r="L65" s="22">
        <v>396137</v>
      </c>
      <c r="M65" s="22">
        <v>124285</v>
      </c>
      <c r="N65" s="22">
        <v>92443</v>
      </c>
      <c r="O65" s="22">
        <v>0</v>
      </c>
      <c r="P65" s="22">
        <v>0</v>
      </c>
      <c r="Q65" s="22">
        <v>322858</v>
      </c>
      <c r="R65" s="22">
        <v>169355</v>
      </c>
      <c r="S65" s="22">
        <v>0</v>
      </c>
      <c r="T65" s="22">
        <v>107408</v>
      </c>
      <c r="U65" s="22">
        <v>0</v>
      </c>
      <c r="V65" s="22">
        <v>0</v>
      </c>
      <c r="W65" s="22">
        <v>692019</v>
      </c>
      <c r="X65" s="22">
        <v>115722</v>
      </c>
      <c r="Y65" s="22">
        <v>6525948</v>
      </c>
      <c r="Z65" s="22">
        <v>0</v>
      </c>
      <c r="AA65" s="22">
        <v>0</v>
      </c>
      <c r="AB65" s="22">
        <v>0</v>
      </c>
      <c r="AC65" s="22">
        <v>132452</v>
      </c>
      <c r="AD65" s="22">
        <v>20502543</v>
      </c>
      <c r="AE65" s="22">
        <v>4094227</v>
      </c>
      <c r="AF65" s="22">
        <v>3100401</v>
      </c>
      <c r="AG65" s="22">
        <v>0</v>
      </c>
      <c r="AH65" s="22">
        <v>1308585</v>
      </c>
      <c r="AI65" s="22">
        <v>0</v>
      </c>
      <c r="AJ65" s="22">
        <v>0</v>
      </c>
      <c r="AK65" s="22">
        <v>0</v>
      </c>
      <c r="AL65" s="22">
        <v>1381271</v>
      </c>
      <c r="AM65" s="22">
        <v>7322</v>
      </c>
      <c r="AN65" s="22">
        <v>0</v>
      </c>
      <c r="AO65" s="22">
        <v>121201</v>
      </c>
      <c r="AP65" s="22">
        <v>3405240</v>
      </c>
      <c r="AQ65" s="22">
        <v>0</v>
      </c>
      <c r="AR65" s="22">
        <v>0</v>
      </c>
      <c r="AS65" s="22">
        <v>147752</v>
      </c>
      <c r="AT65" s="22">
        <v>13565999</v>
      </c>
      <c r="AU65" s="22">
        <v>6936544</v>
      </c>
    </row>
    <row r="66" spans="1:47" x14ac:dyDescent="0.35">
      <c r="A66" s="22" t="s">
        <v>114</v>
      </c>
      <c r="B66" s="22" t="s">
        <v>167</v>
      </c>
      <c r="C66" s="22" t="s">
        <v>242</v>
      </c>
      <c r="D66" s="22" t="s">
        <v>243</v>
      </c>
      <c r="E66" s="22">
        <v>17664965</v>
      </c>
      <c r="F66" s="22">
        <v>0</v>
      </c>
      <c r="G66" s="22">
        <v>0</v>
      </c>
      <c r="H66" s="22">
        <v>58542</v>
      </c>
      <c r="I66" s="22">
        <v>65201</v>
      </c>
      <c r="J66" s="22">
        <v>0</v>
      </c>
      <c r="K66" s="22">
        <v>0</v>
      </c>
      <c r="L66" s="22">
        <v>1032469</v>
      </c>
      <c r="M66" s="22">
        <v>539111</v>
      </c>
      <c r="N66" s="22">
        <v>0</v>
      </c>
      <c r="O66" s="22">
        <v>6779</v>
      </c>
      <c r="P66" s="22">
        <v>0</v>
      </c>
      <c r="Q66" s="22">
        <v>266980</v>
      </c>
      <c r="R66" s="22">
        <v>38183</v>
      </c>
      <c r="S66" s="22">
        <v>0</v>
      </c>
      <c r="T66" s="22">
        <v>0</v>
      </c>
      <c r="U66" s="22">
        <v>0</v>
      </c>
      <c r="V66" s="22">
        <v>0</v>
      </c>
      <c r="W66" s="22">
        <v>0</v>
      </c>
      <c r="X66" s="22">
        <v>0</v>
      </c>
      <c r="Y66" s="22">
        <v>4728617</v>
      </c>
      <c r="Z66" s="22">
        <v>70000</v>
      </c>
      <c r="AA66" s="22">
        <v>0</v>
      </c>
      <c r="AB66" s="22">
        <v>175349</v>
      </c>
      <c r="AC66" s="22">
        <v>0</v>
      </c>
      <c r="AD66" s="22">
        <v>24646196</v>
      </c>
      <c r="AE66" s="22">
        <v>5737374</v>
      </c>
      <c r="AF66" s="22">
        <v>5105190</v>
      </c>
      <c r="AG66" s="22">
        <v>760913</v>
      </c>
      <c r="AH66" s="22">
        <v>4605422</v>
      </c>
      <c r="AI66" s="22">
        <v>1141002</v>
      </c>
      <c r="AJ66" s="22">
        <v>0</v>
      </c>
      <c r="AK66" s="22">
        <v>291084</v>
      </c>
      <c r="AL66" s="22">
        <v>610630</v>
      </c>
      <c r="AM66" s="22">
        <v>1312</v>
      </c>
      <c r="AN66" s="22">
        <v>0</v>
      </c>
      <c r="AO66" s="22">
        <v>80121</v>
      </c>
      <c r="AP66" s="22">
        <v>4033905</v>
      </c>
      <c r="AQ66" s="22">
        <v>401278</v>
      </c>
      <c r="AR66" s="22">
        <v>0</v>
      </c>
      <c r="AS66" s="22">
        <v>832150</v>
      </c>
      <c r="AT66" s="22">
        <v>23600381</v>
      </c>
      <c r="AU66" s="22">
        <v>1045815</v>
      </c>
    </row>
    <row r="67" spans="1:47" x14ac:dyDescent="0.35">
      <c r="A67" s="22" t="s">
        <v>114</v>
      </c>
      <c r="B67" s="22" t="s">
        <v>167</v>
      </c>
      <c r="C67" s="22" t="s">
        <v>244</v>
      </c>
      <c r="D67" s="22" t="s">
        <v>245</v>
      </c>
      <c r="E67" s="22">
        <v>23114203</v>
      </c>
      <c r="F67" s="22">
        <v>0</v>
      </c>
      <c r="G67" s="22">
        <v>0</v>
      </c>
      <c r="H67" s="22">
        <v>0</v>
      </c>
      <c r="I67" s="22">
        <v>0</v>
      </c>
      <c r="J67" s="22">
        <v>0</v>
      </c>
      <c r="K67" s="22">
        <v>0</v>
      </c>
      <c r="L67" s="22">
        <v>750987</v>
      </c>
      <c r="M67" s="22">
        <v>0</v>
      </c>
      <c r="N67" s="22">
        <v>0</v>
      </c>
      <c r="O67" s="22">
        <v>0</v>
      </c>
      <c r="P67" s="22">
        <v>0</v>
      </c>
      <c r="Q67" s="22">
        <v>620039</v>
      </c>
      <c r="R67" s="22">
        <v>0</v>
      </c>
      <c r="S67" s="22">
        <v>0</v>
      </c>
      <c r="T67" s="22">
        <v>0</v>
      </c>
      <c r="U67" s="22">
        <v>152000</v>
      </c>
      <c r="V67" s="22">
        <v>0</v>
      </c>
      <c r="W67" s="22">
        <v>0</v>
      </c>
      <c r="X67" s="22">
        <v>0</v>
      </c>
      <c r="Y67" s="22">
        <v>2847132</v>
      </c>
      <c r="Z67" s="22">
        <v>721760</v>
      </c>
      <c r="AA67" s="22">
        <v>0</v>
      </c>
      <c r="AB67" s="22">
        <v>0</v>
      </c>
      <c r="AC67" s="22">
        <v>1198807</v>
      </c>
      <c r="AD67" s="22">
        <v>29404928</v>
      </c>
      <c r="AE67" s="22">
        <v>5214917</v>
      </c>
      <c r="AF67" s="22">
        <v>6116835</v>
      </c>
      <c r="AG67" s="22">
        <v>0</v>
      </c>
      <c r="AH67" s="22">
        <v>0</v>
      </c>
      <c r="AI67" s="22">
        <v>0</v>
      </c>
      <c r="AJ67" s="22">
        <v>1096933</v>
      </c>
      <c r="AK67" s="22">
        <v>0</v>
      </c>
      <c r="AL67" s="22">
        <v>0</v>
      </c>
      <c r="AM67" s="22">
        <v>0</v>
      </c>
      <c r="AN67" s="22">
        <v>0</v>
      </c>
      <c r="AO67" s="22">
        <v>0</v>
      </c>
      <c r="AP67" s="22">
        <v>8145928</v>
      </c>
      <c r="AQ67" s="22">
        <v>275762</v>
      </c>
      <c r="AR67" s="22">
        <v>0</v>
      </c>
      <c r="AS67" s="22">
        <v>875663</v>
      </c>
      <c r="AT67" s="22">
        <v>21726038</v>
      </c>
      <c r="AU67" s="22">
        <v>7678890</v>
      </c>
    </row>
    <row r="68" spans="1:47" x14ac:dyDescent="0.35">
      <c r="A68" s="22" t="s">
        <v>114</v>
      </c>
      <c r="B68" s="22" t="s">
        <v>167</v>
      </c>
      <c r="C68" s="22" t="s">
        <v>246</v>
      </c>
      <c r="D68" s="22" t="s">
        <v>247</v>
      </c>
      <c r="E68" s="22">
        <v>1276852</v>
      </c>
      <c r="F68" s="22">
        <v>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308671</v>
      </c>
      <c r="M68" s="22">
        <v>0</v>
      </c>
      <c r="N68" s="22">
        <v>0</v>
      </c>
      <c r="O68" s="22">
        <v>0</v>
      </c>
      <c r="P68" s="22">
        <v>0</v>
      </c>
      <c r="Q68" s="22">
        <v>192271</v>
      </c>
      <c r="R68" s="22">
        <v>73455</v>
      </c>
      <c r="S68" s="22">
        <v>0</v>
      </c>
      <c r="T68" s="22">
        <v>11682</v>
      </c>
      <c r="U68" s="22">
        <v>0</v>
      </c>
      <c r="V68" s="22">
        <v>0</v>
      </c>
      <c r="W68" s="22">
        <v>45675</v>
      </c>
      <c r="X68" s="22">
        <v>0</v>
      </c>
      <c r="Y68" s="22">
        <v>905962</v>
      </c>
      <c r="Z68" s="22">
        <v>0</v>
      </c>
      <c r="AA68" s="22">
        <v>0</v>
      </c>
      <c r="AB68" s="22">
        <v>0</v>
      </c>
      <c r="AC68" s="22">
        <v>98649</v>
      </c>
      <c r="AD68" s="22">
        <v>2913217</v>
      </c>
      <c r="AE68" s="22">
        <v>1130185</v>
      </c>
      <c r="AF68" s="22">
        <v>972102</v>
      </c>
      <c r="AG68" s="22">
        <v>0</v>
      </c>
      <c r="AH68" s="22">
        <v>249777</v>
      </c>
      <c r="AI68" s="22">
        <v>0</v>
      </c>
      <c r="AJ68" s="22">
        <v>0</v>
      </c>
      <c r="AK68" s="22">
        <v>21181</v>
      </c>
      <c r="AL68" s="22">
        <v>0</v>
      </c>
      <c r="AM68" s="22">
        <v>0</v>
      </c>
      <c r="AN68" s="22">
        <v>0</v>
      </c>
      <c r="AO68" s="22">
        <v>0</v>
      </c>
      <c r="AP68" s="22">
        <v>285910</v>
      </c>
      <c r="AQ68" s="22">
        <v>112460</v>
      </c>
      <c r="AR68" s="22">
        <v>0</v>
      </c>
      <c r="AS68" s="22">
        <v>29700</v>
      </c>
      <c r="AT68" s="22">
        <v>2801315</v>
      </c>
      <c r="AU68" s="22">
        <v>111902</v>
      </c>
    </row>
    <row r="69" spans="1:47" x14ac:dyDescent="0.35">
      <c r="A69" s="22" t="s">
        <v>114</v>
      </c>
      <c r="B69" s="22" t="s">
        <v>167</v>
      </c>
      <c r="C69" s="22" t="s">
        <v>248</v>
      </c>
      <c r="D69" s="22" t="s">
        <v>249</v>
      </c>
      <c r="E69" s="22">
        <v>47110520</v>
      </c>
      <c r="F69" s="22">
        <v>0</v>
      </c>
      <c r="G69" s="22">
        <v>0</v>
      </c>
      <c r="H69" s="22">
        <v>0</v>
      </c>
      <c r="I69" s="22">
        <v>0</v>
      </c>
      <c r="J69" s="22">
        <v>0</v>
      </c>
      <c r="K69" s="22">
        <v>0</v>
      </c>
      <c r="L69" s="22">
        <v>7113385</v>
      </c>
      <c r="M69" s="22">
        <v>691109</v>
      </c>
      <c r="N69" s="22">
        <v>574934</v>
      </c>
      <c r="O69" s="22">
        <v>282762</v>
      </c>
      <c r="P69" s="22">
        <v>0</v>
      </c>
      <c r="Q69" s="22">
        <v>584629</v>
      </c>
      <c r="R69" s="22">
        <v>0</v>
      </c>
      <c r="S69" s="22">
        <v>0</v>
      </c>
      <c r="T69" s="22">
        <v>0</v>
      </c>
      <c r="U69" s="22">
        <v>3404713</v>
      </c>
      <c r="V69" s="22">
        <v>3716463</v>
      </c>
      <c r="W69" s="22">
        <v>0</v>
      </c>
      <c r="X69" s="22">
        <v>6839663</v>
      </c>
      <c r="Y69" s="22">
        <v>0</v>
      </c>
      <c r="Z69" s="22">
        <v>0</v>
      </c>
      <c r="AA69" s="22">
        <v>0</v>
      </c>
      <c r="AB69" s="22">
        <v>0</v>
      </c>
      <c r="AC69" s="22">
        <v>150682</v>
      </c>
      <c r="AD69" s="22">
        <v>70468860</v>
      </c>
      <c r="AE69" s="22">
        <v>14820356</v>
      </c>
      <c r="AF69" s="22">
        <v>34126627</v>
      </c>
      <c r="AG69" s="22">
        <v>0</v>
      </c>
      <c r="AH69" s="22">
        <v>2598867</v>
      </c>
      <c r="AI69" s="22">
        <v>0</v>
      </c>
      <c r="AJ69" s="22">
        <v>4165603</v>
      </c>
      <c r="AK69" s="22">
        <v>0</v>
      </c>
      <c r="AL69" s="22">
        <v>0</v>
      </c>
      <c r="AM69" s="22">
        <v>79181</v>
      </c>
      <c r="AN69" s="22">
        <v>0</v>
      </c>
      <c r="AO69" s="22">
        <v>0</v>
      </c>
      <c r="AP69" s="22">
        <v>31384574</v>
      </c>
      <c r="AQ69" s="22">
        <v>0</v>
      </c>
      <c r="AR69" s="22">
        <v>0</v>
      </c>
      <c r="AS69" s="22">
        <v>0</v>
      </c>
      <c r="AT69" s="22">
        <v>87175208</v>
      </c>
      <c r="AU69" s="22">
        <v>-16706348</v>
      </c>
    </row>
    <row r="70" spans="1:47" x14ac:dyDescent="0.35">
      <c r="A70" s="22" t="s">
        <v>114</v>
      </c>
      <c r="B70" s="22" t="s">
        <v>167</v>
      </c>
      <c r="C70" s="22" t="s">
        <v>250</v>
      </c>
      <c r="D70" s="22" t="s">
        <v>251</v>
      </c>
      <c r="E70" s="22">
        <v>72764077</v>
      </c>
      <c r="F70" s="22">
        <v>0</v>
      </c>
      <c r="G70" s="22">
        <v>0</v>
      </c>
      <c r="H70" s="22">
        <v>0</v>
      </c>
      <c r="I70" s="22">
        <v>61530</v>
      </c>
      <c r="J70" s="22">
        <v>0</v>
      </c>
      <c r="K70" s="22">
        <v>0</v>
      </c>
      <c r="L70" s="22">
        <v>10008185</v>
      </c>
      <c r="M70" s="22">
        <v>1557873</v>
      </c>
      <c r="N70" s="22">
        <v>2863692</v>
      </c>
      <c r="O70" s="22">
        <v>818492</v>
      </c>
      <c r="P70" s="22">
        <v>0</v>
      </c>
      <c r="Q70" s="22">
        <v>1567839</v>
      </c>
      <c r="R70" s="22">
        <v>0</v>
      </c>
      <c r="S70" s="22">
        <v>290745</v>
      </c>
      <c r="T70" s="22">
        <v>0</v>
      </c>
      <c r="U70" s="22">
        <v>9091723</v>
      </c>
      <c r="V70" s="22">
        <v>0</v>
      </c>
      <c r="W70" s="22">
        <v>518267</v>
      </c>
      <c r="X70" s="22">
        <v>0</v>
      </c>
      <c r="Y70" s="22">
        <v>30503254</v>
      </c>
      <c r="Z70" s="22">
        <v>0</v>
      </c>
      <c r="AA70" s="22">
        <v>199335</v>
      </c>
      <c r="AB70" s="22">
        <v>5704682</v>
      </c>
      <c r="AC70" s="22">
        <v>1829771</v>
      </c>
      <c r="AD70" s="22">
        <v>137779465</v>
      </c>
      <c r="AE70" s="22">
        <v>43801947</v>
      </c>
      <c r="AF70" s="22">
        <v>28860050</v>
      </c>
      <c r="AG70" s="22">
        <v>707029</v>
      </c>
      <c r="AH70" s="22">
        <v>9735790</v>
      </c>
      <c r="AI70" s="22">
        <v>0</v>
      </c>
      <c r="AJ70" s="22">
        <v>0</v>
      </c>
      <c r="AK70" s="22">
        <v>1656942</v>
      </c>
      <c r="AL70" s="22">
        <v>6483008</v>
      </c>
      <c r="AM70" s="22">
        <v>53311</v>
      </c>
      <c r="AN70" s="22">
        <v>20976</v>
      </c>
      <c r="AO70" s="22">
        <v>1297836</v>
      </c>
      <c r="AP70" s="22">
        <v>25409974</v>
      </c>
      <c r="AQ70" s="22">
        <v>207197</v>
      </c>
      <c r="AR70" s="22">
        <v>0</v>
      </c>
      <c r="AS70" s="22">
        <v>281354</v>
      </c>
      <c r="AT70" s="22">
        <v>118515414</v>
      </c>
      <c r="AU70" s="22">
        <v>19264051</v>
      </c>
    </row>
    <row r="71" spans="1:47" x14ac:dyDescent="0.35">
      <c r="A71" s="22" t="s">
        <v>114</v>
      </c>
      <c r="B71" s="22" t="s">
        <v>167</v>
      </c>
      <c r="C71" s="22" t="s">
        <v>252</v>
      </c>
      <c r="D71" s="22" t="s">
        <v>253</v>
      </c>
      <c r="E71" s="22">
        <v>31367142</v>
      </c>
      <c r="F71" s="22">
        <v>0</v>
      </c>
      <c r="G71" s="22">
        <v>0</v>
      </c>
      <c r="H71" s="22">
        <v>0</v>
      </c>
      <c r="I71" s="22">
        <v>1257961</v>
      </c>
      <c r="J71" s="22">
        <v>0</v>
      </c>
      <c r="K71" s="22">
        <v>0</v>
      </c>
      <c r="L71" s="22">
        <v>609211</v>
      </c>
      <c r="M71" s="22">
        <v>200072</v>
      </c>
      <c r="N71" s="22">
        <v>0</v>
      </c>
      <c r="O71" s="22">
        <v>0</v>
      </c>
      <c r="P71" s="22">
        <v>0</v>
      </c>
      <c r="Q71" s="22">
        <v>1586373</v>
      </c>
      <c r="R71" s="22">
        <v>0</v>
      </c>
      <c r="S71" s="22">
        <v>0</v>
      </c>
      <c r="T71" s="22">
        <v>57128</v>
      </c>
      <c r="U71" s="22">
        <v>0</v>
      </c>
      <c r="V71" s="22">
        <v>0</v>
      </c>
      <c r="W71" s="22">
        <v>0</v>
      </c>
      <c r="X71" s="22">
        <v>0</v>
      </c>
      <c r="Y71" s="22">
        <v>3649911</v>
      </c>
      <c r="Z71" s="22">
        <v>0</v>
      </c>
      <c r="AA71" s="22">
        <v>0</v>
      </c>
      <c r="AB71" s="22">
        <v>0</v>
      </c>
      <c r="AC71" s="22">
        <v>838133</v>
      </c>
      <c r="AD71" s="22">
        <v>39565931</v>
      </c>
      <c r="AE71" s="22">
        <v>8498246</v>
      </c>
      <c r="AF71" s="22">
        <v>7028569</v>
      </c>
      <c r="AG71" s="22">
        <v>0</v>
      </c>
      <c r="AH71" s="22">
        <v>3368803</v>
      </c>
      <c r="AI71" s="22">
        <v>185564</v>
      </c>
      <c r="AJ71" s="22">
        <v>4687345</v>
      </c>
      <c r="AK71" s="22">
        <v>0</v>
      </c>
      <c r="AL71" s="22">
        <v>0</v>
      </c>
      <c r="AM71" s="22">
        <v>27688</v>
      </c>
      <c r="AN71" s="22">
        <v>0</v>
      </c>
      <c r="AO71" s="22">
        <v>0</v>
      </c>
      <c r="AP71" s="22">
        <v>4570922</v>
      </c>
      <c r="AQ71" s="22">
        <v>0</v>
      </c>
      <c r="AR71" s="22">
        <v>0</v>
      </c>
      <c r="AS71" s="22">
        <v>0</v>
      </c>
      <c r="AT71" s="22">
        <v>28367137</v>
      </c>
      <c r="AU71" s="22">
        <v>11198794</v>
      </c>
    </row>
    <row r="72" spans="1:47" x14ac:dyDescent="0.35">
      <c r="A72" s="22" t="s">
        <v>114</v>
      </c>
      <c r="B72" s="22" t="s">
        <v>167</v>
      </c>
      <c r="C72" s="22" t="s">
        <v>254</v>
      </c>
      <c r="D72" s="22" t="s">
        <v>255</v>
      </c>
      <c r="E72" s="22">
        <v>9699791</v>
      </c>
      <c r="F72" s="22">
        <v>0</v>
      </c>
      <c r="G72" s="22">
        <v>0</v>
      </c>
      <c r="H72" s="22">
        <v>210036</v>
      </c>
      <c r="I72" s="22">
        <v>0</v>
      </c>
      <c r="J72" s="22">
        <v>9040</v>
      </c>
      <c r="K72" s="22">
        <v>214800</v>
      </c>
      <c r="L72" s="22">
        <v>3256410</v>
      </c>
      <c r="M72" s="22">
        <v>249046</v>
      </c>
      <c r="N72" s="22">
        <v>107193</v>
      </c>
      <c r="O72" s="22">
        <v>0</v>
      </c>
      <c r="P72" s="22">
        <v>0</v>
      </c>
      <c r="Q72" s="22">
        <v>229360</v>
      </c>
      <c r="R72" s="22">
        <v>43137</v>
      </c>
      <c r="S72" s="22">
        <v>0</v>
      </c>
      <c r="T72" s="22">
        <v>0</v>
      </c>
      <c r="U72" s="22">
        <v>0</v>
      </c>
      <c r="V72" s="22">
        <v>0</v>
      </c>
      <c r="W72" s="22">
        <v>16800</v>
      </c>
      <c r="X72" s="22">
        <v>0</v>
      </c>
      <c r="Y72" s="22">
        <v>1485829</v>
      </c>
      <c r="Z72" s="22">
        <v>142066</v>
      </c>
      <c r="AA72" s="22">
        <v>0</v>
      </c>
      <c r="AB72" s="22">
        <v>0</v>
      </c>
      <c r="AC72" s="22">
        <v>1716515</v>
      </c>
      <c r="AD72" s="22">
        <v>17380023</v>
      </c>
      <c r="AE72" s="22">
        <v>7233796</v>
      </c>
      <c r="AF72" s="22">
        <v>2349376</v>
      </c>
      <c r="AG72" s="22">
        <v>194968</v>
      </c>
      <c r="AH72" s="22">
        <v>3484026</v>
      </c>
      <c r="AI72" s="22">
        <v>401271</v>
      </c>
      <c r="AJ72" s="22">
        <v>62877</v>
      </c>
      <c r="AK72" s="22">
        <v>0</v>
      </c>
      <c r="AL72" s="22">
        <v>291461</v>
      </c>
      <c r="AM72" s="22">
        <v>3790</v>
      </c>
      <c r="AN72" s="22">
        <v>0</v>
      </c>
      <c r="AO72" s="22">
        <v>0</v>
      </c>
      <c r="AP72" s="22">
        <v>2332353</v>
      </c>
      <c r="AQ72" s="22">
        <v>12220</v>
      </c>
      <c r="AR72" s="22">
        <v>0</v>
      </c>
      <c r="AS72" s="22">
        <v>15058</v>
      </c>
      <c r="AT72" s="22">
        <v>16381196</v>
      </c>
      <c r="AU72" s="22">
        <v>998827</v>
      </c>
    </row>
    <row r="73" spans="1:47" x14ac:dyDescent="0.35">
      <c r="A73" s="22" t="s">
        <v>114</v>
      </c>
      <c r="B73" s="22" t="s">
        <v>167</v>
      </c>
      <c r="C73" s="22" t="s">
        <v>256</v>
      </c>
      <c r="D73" s="22" t="s">
        <v>257</v>
      </c>
      <c r="E73" s="22">
        <v>6947975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  <c r="K73" s="22">
        <v>0</v>
      </c>
      <c r="L73" s="22">
        <v>957142</v>
      </c>
      <c r="M73" s="22">
        <v>800533</v>
      </c>
      <c r="N73" s="22">
        <v>0</v>
      </c>
      <c r="O73" s="22">
        <v>0</v>
      </c>
      <c r="P73" s="22">
        <v>0</v>
      </c>
      <c r="Q73" s="22">
        <v>75004</v>
      </c>
      <c r="R73" s="22">
        <v>108974</v>
      </c>
      <c r="S73" s="22">
        <v>1467</v>
      </c>
      <c r="T73" s="22">
        <v>47509</v>
      </c>
      <c r="U73" s="22">
        <v>0</v>
      </c>
      <c r="V73" s="22">
        <v>0</v>
      </c>
      <c r="W73" s="22">
        <v>16590</v>
      </c>
      <c r="X73" s="22">
        <v>0</v>
      </c>
      <c r="Y73" s="22">
        <v>3350929</v>
      </c>
      <c r="Z73" s="22">
        <v>463397</v>
      </c>
      <c r="AA73" s="22">
        <v>0</v>
      </c>
      <c r="AB73" s="22">
        <v>0</v>
      </c>
      <c r="AC73" s="22">
        <v>105966</v>
      </c>
      <c r="AD73" s="22">
        <v>12875486</v>
      </c>
      <c r="AE73" s="22">
        <v>3460348</v>
      </c>
      <c r="AF73" s="22">
        <v>3458819</v>
      </c>
      <c r="AG73" s="22">
        <v>0</v>
      </c>
      <c r="AH73" s="22">
        <v>1948301</v>
      </c>
      <c r="AI73" s="22">
        <v>3828346</v>
      </c>
      <c r="AJ73" s="22">
        <v>10001</v>
      </c>
      <c r="AK73" s="22">
        <v>19772</v>
      </c>
      <c r="AL73" s="22">
        <v>180241</v>
      </c>
      <c r="AM73" s="22">
        <v>2654</v>
      </c>
      <c r="AN73" s="22">
        <v>0</v>
      </c>
      <c r="AO73" s="22">
        <v>32152</v>
      </c>
      <c r="AP73" s="22">
        <v>2754916</v>
      </c>
      <c r="AQ73" s="22">
        <v>226424</v>
      </c>
      <c r="AR73" s="22">
        <v>0</v>
      </c>
      <c r="AS73" s="22">
        <v>865</v>
      </c>
      <c r="AT73" s="22">
        <v>15922839</v>
      </c>
      <c r="AU73" s="22">
        <v>-3047353</v>
      </c>
    </row>
    <row r="74" spans="1:47" x14ac:dyDescent="0.35">
      <c r="A74" s="22" t="s">
        <v>114</v>
      </c>
      <c r="B74" s="22" t="s">
        <v>167</v>
      </c>
      <c r="C74" s="22" t="s">
        <v>258</v>
      </c>
      <c r="D74" s="22" t="s">
        <v>259</v>
      </c>
      <c r="E74" s="22">
        <v>3060489</v>
      </c>
      <c r="F74" s="22">
        <v>0</v>
      </c>
      <c r="G74" s="22">
        <v>0</v>
      </c>
      <c r="H74" s="22">
        <v>0</v>
      </c>
      <c r="I74" s="22">
        <v>11180</v>
      </c>
      <c r="J74" s="22">
        <v>0</v>
      </c>
      <c r="K74" s="22">
        <v>0</v>
      </c>
      <c r="L74" s="22">
        <v>196325</v>
      </c>
      <c r="M74" s="22">
        <v>16960</v>
      </c>
      <c r="N74" s="22">
        <v>1340</v>
      </c>
      <c r="O74" s="22">
        <v>0</v>
      </c>
      <c r="P74" s="22">
        <v>0</v>
      </c>
      <c r="Q74" s="22">
        <v>163551</v>
      </c>
      <c r="R74" s="22">
        <v>8010</v>
      </c>
      <c r="S74" s="22">
        <v>0</v>
      </c>
      <c r="T74" s="22">
        <v>0</v>
      </c>
      <c r="U74" s="22">
        <v>0</v>
      </c>
      <c r="V74" s="22">
        <v>0</v>
      </c>
      <c r="W74" s="22">
        <v>127900</v>
      </c>
      <c r="X74" s="22">
        <v>0</v>
      </c>
      <c r="Y74" s="22">
        <v>1111541</v>
      </c>
      <c r="Z74" s="22">
        <v>24893</v>
      </c>
      <c r="AA74" s="22">
        <v>0</v>
      </c>
      <c r="AB74" s="22">
        <v>0</v>
      </c>
      <c r="AC74" s="22">
        <v>194748</v>
      </c>
      <c r="AD74" s="22">
        <v>4916937</v>
      </c>
      <c r="AE74" s="22">
        <v>1330810</v>
      </c>
      <c r="AF74" s="22">
        <v>1031095</v>
      </c>
      <c r="AG74" s="22">
        <v>186182</v>
      </c>
      <c r="AH74" s="22">
        <v>1345081</v>
      </c>
      <c r="AI74" s="22">
        <v>0</v>
      </c>
      <c r="AJ74" s="22">
        <v>45000</v>
      </c>
      <c r="AK74" s="22">
        <v>15752</v>
      </c>
      <c r="AL74" s="22">
        <v>50389</v>
      </c>
      <c r="AM74" s="22">
        <v>20781</v>
      </c>
      <c r="AN74" s="22">
        <v>0</v>
      </c>
      <c r="AO74" s="22">
        <v>0</v>
      </c>
      <c r="AP74" s="22">
        <v>1402484</v>
      </c>
      <c r="AQ74" s="22">
        <v>271157</v>
      </c>
      <c r="AR74" s="22">
        <v>0</v>
      </c>
      <c r="AS74" s="22">
        <v>0</v>
      </c>
      <c r="AT74" s="22">
        <v>5698731</v>
      </c>
      <c r="AU74" s="22">
        <v>-781794</v>
      </c>
    </row>
    <row r="75" spans="1:47" x14ac:dyDescent="0.35">
      <c r="A75" s="22" t="s">
        <v>114</v>
      </c>
      <c r="B75" s="22" t="s">
        <v>167</v>
      </c>
      <c r="C75" s="22" t="s">
        <v>260</v>
      </c>
      <c r="D75" s="22" t="s">
        <v>261</v>
      </c>
      <c r="E75" s="22">
        <v>21694227</v>
      </c>
      <c r="F75" s="22">
        <v>0</v>
      </c>
      <c r="G75" s="22">
        <v>0</v>
      </c>
      <c r="H75" s="22">
        <v>0</v>
      </c>
      <c r="I75" s="22">
        <v>0</v>
      </c>
      <c r="J75" s="22">
        <v>0</v>
      </c>
      <c r="K75" s="22">
        <v>0</v>
      </c>
      <c r="L75" s="22">
        <v>2055383</v>
      </c>
      <c r="M75" s="22">
        <v>162718</v>
      </c>
      <c r="N75" s="22">
        <v>138293</v>
      </c>
      <c r="O75" s="22">
        <v>0</v>
      </c>
      <c r="P75" s="22">
        <v>0</v>
      </c>
      <c r="Q75" s="22">
        <v>193698</v>
      </c>
      <c r="R75" s="22">
        <v>86696</v>
      </c>
      <c r="S75" s="22">
        <v>0</v>
      </c>
      <c r="T75" s="22">
        <v>0</v>
      </c>
      <c r="U75" s="22">
        <v>0</v>
      </c>
      <c r="V75" s="22">
        <v>0</v>
      </c>
      <c r="W75" s="22">
        <v>399201</v>
      </c>
      <c r="X75" s="22">
        <v>0</v>
      </c>
      <c r="Y75" s="22">
        <v>3283874</v>
      </c>
      <c r="Z75" s="22">
        <v>219184</v>
      </c>
      <c r="AA75" s="22">
        <v>0</v>
      </c>
      <c r="AB75" s="22">
        <v>0</v>
      </c>
      <c r="AC75" s="22">
        <v>350776</v>
      </c>
      <c r="AD75" s="22">
        <v>28584050</v>
      </c>
      <c r="AE75" s="22">
        <v>9526724</v>
      </c>
      <c r="AF75" s="22">
        <v>3383472</v>
      </c>
      <c r="AG75" s="22">
        <v>0</v>
      </c>
      <c r="AH75" s="22">
        <v>6267486</v>
      </c>
      <c r="AI75" s="22">
        <v>-15912</v>
      </c>
      <c r="AJ75" s="22">
        <v>1103852</v>
      </c>
      <c r="AK75" s="22">
        <v>1034192</v>
      </c>
      <c r="AL75" s="22">
        <v>0</v>
      </c>
      <c r="AM75" s="22">
        <v>18971</v>
      </c>
      <c r="AN75" s="22">
        <v>73840</v>
      </c>
      <c r="AO75" s="22">
        <v>259034</v>
      </c>
      <c r="AP75" s="22">
        <v>6064544</v>
      </c>
      <c r="AQ75" s="22">
        <v>162920</v>
      </c>
      <c r="AR75" s="22">
        <v>0</v>
      </c>
      <c r="AS75" s="22">
        <v>-294685</v>
      </c>
      <c r="AT75" s="22">
        <v>27584438</v>
      </c>
      <c r="AU75" s="22">
        <v>999612</v>
      </c>
    </row>
    <row r="76" spans="1:47" x14ac:dyDescent="0.35">
      <c r="A76" s="22" t="s">
        <v>114</v>
      </c>
      <c r="B76" s="22" t="s">
        <v>167</v>
      </c>
      <c r="C76" s="22" t="s">
        <v>262</v>
      </c>
      <c r="D76" s="22" t="s">
        <v>263</v>
      </c>
      <c r="E76" s="22">
        <v>10443602</v>
      </c>
      <c r="F76" s="22">
        <v>0</v>
      </c>
      <c r="G76" s="22">
        <v>0</v>
      </c>
      <c r="H76" s="22">
        <v>0</v>
      </c>
      <c r="I76" s="22">
        <v>8362</v>
      </c>
      <c r="J76" s="22">
        <v>0</v>
      </c>
      <c r="K76" s="22">
        <v>0</v>
      </c>
      <c r="L76" s="22">
        <v>672246</v>
      </c>
      <c r="M76" s="22">
        <v>147772</v>
      </c>
      <c r="N76" s="22">
        <v>1659</v>
      </c>
      <c r="O76" s="22">
        <v>2277</v>
      </c>
      <c r="P76" s="22">
        <v>0</v>
      </c>
      <c r="Q76" s="22">
        <v>29360</v>
      </c>
      <c r="R76" s="22">
        <v>102206</v>
      </c>
      <c r="S76" s="22">
        <v>153127</v>
      </c>
      <c r="T76" s="22">
        <v>27630</v>
      </c>
      <c r="U76" s="22">
        <v>0</v>
      </c>
      <c r="V76" s="22">
        <v>0</v>
      </c>
      <c r="W76" s="22">
        <v>21000</v>
      </c>
      <c r="X76" s="22">
        <v>0</v>
      </c>
      <c r="Y76" s="22">
        <v>4993382</v>
      </c>
      <c r="Z76" s="22">
        <v>21935</v>
      </c>
      <c r="AA76" s="22">
        <v>0</v>
      </c>
      <c r="AB76" s="22">
        <v>0</v>
      </c>
      <c r="AC76" s="22">
        <v>2518318</v>
      </c>
      <c r="AD76" s="22">
        <v>19142876</v>
      </c>
      <c r="AE76" s="22">
        <v>4455369</v>
      </c>
      <c r="AF76" s="22">
        <v>1915778</v>
      </c>
      <c r="AG76" s="22">
        <v>29843</v>
      </c>
      <c r="AH76" s="22">
        <v>1371178</v>
      </c>
      <c r="AI76" s="22">
        <v>2515756</v>
      </c>
      <c r="AJ76" s="22">
        <v>0</v>
      </c>
      <c r="AK76" s="22">
        <v>0</v>
      </c>
      <c r="AL76" s="22">
        <v>456234</v>
      </c>
      <c r="AM76" s="22">
        <v>2076</v>
      </c>
      <c r="AN76" s="22">
        <v>0</v>
      </c>
      <c r="AO76" s="22">
        <v>0</v>
      </c>
      <c r="AP76" s="22">
        <v>2757090</v>
      </c>
      <c r="AQ76" s="22">
        <v>5688</v>
      </c>
      <c r="AR76" s="22">
        <v>0</v>
      </c>
      <c r="AS76" s="22">
        <v>166562</v>
      </c>
      <c r="AT76" s="22">
        <v>13675574</v>
      </c>
      <c r="AU76" s="22">
        <v>5467302</v>
      </c>
    </row>
    <row r="77" spans="1:47" x14ac:dyDescent="0.35">
      <c r="A77" s="22" t="s">
        <v>114</v>
      </c>
      <c r="B77" s="22" t="s">
        <v>167</v>
      </c>
      <c r="C77" s="22" t="s">
        <v>264</v>
      </c>
      <c r="D77" s="22" t="s">
        <v>265</v>
      </c>
      <c r="E77" s="22">
        <v>12773315</v>
      </c>
      <c r="F77" s="22">
        <v>0</v>
      </c>
      <c r="G77" s="22">
        <v>0</v>
      </c>
      <c r="H77" s="22">
        <v>0</v>
      </c>
      <c r="I77" s="22">
        <v>0</v>
      </c>
      <c r="J77" s="22">
        <v>52350</v>
      </c>
      <c r="K77" s="22">
        <v>596137</v>
      </c>
      <c r="L77" s="22">
        <v>955845</v>
      </c>
      <c r="M77" s="22">
        <v>626920</v>
      </c>
      <c r="N77" s="22">
        <v>12900</v>
      </c>
      <c r="O77" s="22">
        <v>38695</v>
      </c>
      <c r="P77" s="22">
        <v>0</v>
      </c>
      <c r="Q77" s="22">
        <v>105725</v>
      </c>
      <c r="R77" s="22">
        <v>88426</v>
      </c>
      <c r="S77" s="22">
        <v>0</v>
      </c>
      <c r="T77" s="22">
        <v>192118</v>
      </c>
      <c r="U77" s="22">
        <v>0</v>
      </c>
      <c r="V77" s="22">
        <v>0</v>
      </c>
      <c r="W77" s="22">
        <v>0</v>
      </c>
      <c r="X77" s="22">
        <v>0</v>
      </c>
      <c r="Y77" s="22">
        <v>4383043</v>
      </c>
      <c r="Z77" s="22">
        <v>76446</v>
      </c>
      <c r="AA77" s="22">
        <v>0</v>
      </c>
      <c r="AB77" s="22">
        <v>0</v>
      </c>
      <c r="AC77" s="22">
        <v>9438</v>
      </c>
      <c r="AD77" s="22">
        <v>19911358</v>
      </c>
      <c r="AE77" s="22">
        <v>6754738</v>
      </c>
      <c r="AF77" s="22">
        <v>2089706</v>
      </c>
      <c r="AG77" s="22">
        <v>0</v>
      </c>
      <c r="AH77" s="22">
        <v>3387892</v>
      </c>
      <c r="AI77" s="22">
        <v>1523579</v>
      </c>
      <c r="AJ77" s="22">
        <v>650179</v>
      </c>
      <c r="AK77" s="22">
        <v>1022386</v>
      </c>
      <c r="AL77" s="22">
        <v>0</v>
      </c>
      <c r="AM77" s="22">
        <v>10829</v>
      </c>
      <c r="AN77" s="22">
        <v>112313</v>
      </c>
      <c r="AO77" s="22">
        <v>17088</v>
      </c>
      <c r="AP77" s="22">
        <v>3474222</v>
      </c>
      <c r="AQ77" s="22">
        <v>63422</v>
      </c>
      <c r="AR77" s="22">
        <v>0</v>
      </c>
      <c r="AS77" s="22">
        <v>0</v>
      </c>
      <c r="AT77" s="22">
        <v>19106354</v>
      </c>
      <c r="AU77" s="22">
        <v>805004</v>
      </c>
    </row>
    <row r="78" spans="1:47" x14ac:dyDescent="0.35">
      <c r="A78" s="22" t="s">
        <v>114</v>
      </c>
      <c r="B78" s="22" t="s">
        <v>167</v>
      </c>
      <c r="C78" s="22" t="s">
        <v>266</v>
      </c>
      <c r="D78" s="22" t="s">
        <v>267</v>
      </c>
      <c r="E78" s="22">
        <v>63880153</v>
      </c>
      <c r="F78" s="22">
        <v>696443</v>
      </c>
      <c r="G78" s="22">
        <v>0</v>
      </c>
      <c r="H78" s="22">
        <v>0</v>
      </c>
      <c r="I78" s="22">
        <v>0</v>
      </c>
      <c r="J78" s="22">
        <v>0</v>
      </c>
      <c r="K78" s="22">
        <v>0</v>
      </c>
      <c r="L78" s="22">
        <v>10168613</v>
      </c>
      <c r="M78" s="22">
        <v>701049</v>
      </c>
      <c r="N78" s="22">
        <v>472862</v>
      </c>
      <c r="O78" s="22">
        <v>292962</v>
      </c>
      <c r="P78" s="22">
        <v>0</v>
      </c>
      <c r="Q78" s="22">
        <v>1227943</v>
      </c>
      <c r="R78" s="22">
        <v>0</v>
      </c>
      <c r="S78" s="22">
        <v>518560</v>
      </c>
      <c r="T78" s="22">
        <v>0</v>
      </c>
      <c r="U78" s="22">
        <v>2298539</v>
      </c>
      <c r="V78" s="22">
        <v>0</v>
      </c>
      <c r="W78" s="22">
        <v>1144681</v>
      </c>
      <c r="X78" s="22">
        <v>0</v>
      </c>
      <c r="Y78" s="22">
        <v>8980191</v>
      </c>
      <c r="Z78" s="22">
        <v>540456</v>
      </c>
      <c r="AA78" s="22">
        <v>0</v>
      </c>
      <c r="AB78" s="22">
        <v>374845</v>
      </c>
      <c r="AC78" s="22">
        <v>1006115</v>
      </c>
      <c r="AD78" s="22">
        <v>92303412</v>
      </c>
      <c r="AE78" s="22">
        <v>25579324</v>
      </c>
      <c r="AF78" s="22">
        <v>13111765</v>
      </c>
      <c r="AG78" s="22">
        <v>912085</v>
      </c>
      <c r="AH78" s="22">
        <v>12268781</v>
      </c>
      <c r="AI78" s="22">
        <v>1341010</v>
      </c>
      <c r="AJ78" s="22">
        <v>835870</v>
      </c>
      <c r="AK78" s="22">
        <v>135938</v>
      </c>
      <c r="AL78" s="22">
        <v>897073</v>
      </c>
      <c r="AM78" s="22">
        <v>0</v>
      </c>
      <c r="AN78" s="22">
        <v>155893</v>
      </c>
      <c r="AO78" s="22">
        <v>676225</v>
      </c>
      <c r="AP78" s="22">
        <v>11431035</v>
      </c>
      <c r="AQ78" s="22">
        <v>595422</v>
      </c>
      <c r="AR78" s="22">
        <v>0</v>
      </c>
      <c r="AS78" s="22">
        <v>0</v>
      </c>
      <c r="AT78" s="22">
        <v>67940421</v>
      </c>
      <c r="AU78" s="22">
        <v>24362991</v>
      </c>
    </row>
    <row r="79" spans="1:47" x14ac:dyDescent="0.35">
      <c r="A79" s="22" t="s">
        <v>114</v>
      </c>
      <c r="B79" s="22" t="s">
        <v>167</v>
      </c>
      <c r="C79" s="22" t="s">
        <v>268</v>
      </c>
      <c r="D79" s="22" t="s">
        <v>269</v>
      </c>
      <c r="E79" s="22">
        <v>15313489</v>
      </c>
      <c r="F79" s="22">
        <v>0</v>
      </c>
      <c r="G79" s="22">
        <v>0</v>
      </c>
      <c r="H79" s="22">
        <v>30681</v>
      </c>
      <c r="I79" s="22">
        <v>0</v>
      </c>
      <c r="J79" s="22">
        <v>0</v>
      </c>
      <c r="K79" s="22">
        <v>696679</v>
      </c>
      <c r="L79" s="22">
        <v>1292970</v>
      </c>
      <c r="M79" s="22">
        <v>417908</v>
      </c>
      <c r="N79" s="22">
        <v>40566</v>
      </c>
      <c r="O79" s="22">
        <v>17427</v>
      </c>
      <c r="P79" s="22">
        <v>0</v>
      </c>
      <c r="Q79" s="22">
        <v>232550</v>
      </c>
      <c r="R79" s="22">
        <v>1638140</v>
      </c>
      <c r="S79" s="22">
        <v>4970</v>
      </c>
      <c r="T79" s="22">
        <v>0</v>
      </c>
      <c r="U79" s="22">
        <v>0</v>
      </c>
      <c r="V79" s="22">
        <v>0</v>
      </c>
      <c r="W79" s="22">
        <v>781492</v>
      </c>
      <c r="X79" s="22">
        <v>0</v>
      </c>
      <c r="Y79" s="22">
        <v>5361598</v>
      </c>
      <c r="Z79" s="22">
        <v>161668</v>
      </c>
      <c r="AA79" s="22">
        <v>10800</v>
      </c>
      <c r="AB79" s="22">
        <v>0</v>
      </c>
      <c r="AC79" s="22">
        <v>0</v>
      </c>
      <c r="AD79" s="22">
        <v>26000938</v>
      </c>
      <c r="AE79" s="22">
        <v>7516758</v>
      </c>
      <c r="AF79" s="22">
        <v>1724954</v>
      </c>
      <c r="AG79" s="22">
        <v>792177</v>
      </c>
      <c r="AH79" s="22">
        <v>3689465</v>
      </c>
      <c r="AI79" s="22">
        <v>1022897</v>
      </c>
      <c r="AJ79" s="22">
        <v>626846</v>
      </c>
      <c r="AK79" s="22">
        <v>466981</v>
      </c>
      <c r="AL79" s="22">
        <v>216131</v>
      </c>
      <c r="AM79" s="22">
        <v>5185</v>
      </c>
      <c r="AN79" s="22">
        <v>0</v>
      </c>
      <c r="AO79" s="22">
        <v>103903</v>
      </c>
      <c r="AP79" s="22">
        <v>4236553</v>
      </c>
      <c r="AQ79" s="22">
        <v>327283</v>
      </c>
      <c r="AR79" s="22">
        <v>0</v>
      </c>
      <c r="AS79" s="22">
        <v>0</v>
      </c>
      <c r="AT79" s="22">
        <v>20729133</v>
      </c>
      <c r="AU79" s="22">
        <v>5271805</v>
      </c>
    </row>
    <row r="80" spans="1:47" x14ac:dyDescent="0.35">
      <c r="A80" s="22" t="s">
        <v>114</v>
      </c>
      <c r="B80" s="22" t="s">
        <v>167</v>
      </c>
      <c r="C80" s="22" t="s">
        <v>270</v>
      </c>
      <c r="D80" s="22" t="s">
        <v>271</v>
      </c>
      <c r="E80" s="22">
        <v>11341831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  <c r="K80" s="22">
        <v>0</v>
      </c>
      <c r="L80" s="22">
        <v>5107546</v>
      </c>
      <c r="M80" s="22">
        <v>328247</v>
      </c>
      <c r="N80" s="22">
        <v>99013</v>
      </c>
      <c r="O80" s="22">
        <v>0</v>
      </c>
      <c r="P80" s="22">
        <v>0</v>
      </c>
      <c r="Q80" s="22">
        <v>221127</v>
      </c>
      <c r="R80" s="22">
        <v>38567</v>
      </c>
      <c r="S80" s="22">
        <v>0</v>
      </c>
      <c r="T80" s="22">
        <v>44401</v>
      </c>
      <c r="U80" s="22">
        <v>0</v>
      </c>
      <c r="V80" s="22">
        <v>0</v>
      </c>
      <c r="W80" s="22">
        <v>261442</v>
      </c>
      <c r="X80" s="22">
        <v>0</v>
      </c>
      <c r="Y80" s="22">
        <v>3879197</v>
      </c>
      <c r="Z80" s="22">
        <v>0</v>
      </c>
      <c r="AA80" s="22">
        <v>0</v>
      </c>
      <c r="AB80" s="22">
        <v>0</v>
      </c>
      <c r="AC80" s="22">
        <v>296304</v>
      </c>
      <c r="AD80" s="22">
        <v>21617675</v>
      </c>
      <c r="AE80" s="22">
        <v>7403079</v>
      </c>
      <c r="AF80" s="22">
        <v>2912446</v>
      </c>
      <c r="AG80" s="22">
        <v>0</v>
      </c>
      <c r="AH80" s="22">
        <v>5216759</v>
      </c>
      <c r="AI80" s="22">
        <v>2384624</v>
      </c>
      <c r="AJ80" s="22">
        <v>0</v>
      </c>
      <c r="AK80" s="22">
        <v>0</v>
      </c>
      <c r="AL80" s="22">
        <v>0</v>
      </c>
      <c r="AM80" s="22">
        <v>11316</v>
      </c>
      <c r="AN80" s="22">
        <v>17357</v>
      </c>
      <c r="AO80" s="22">
        <v>0</v>
      </c>
      <c r="AP80" s="22">
        <v>2739283</v>
      </c>
      <c r="AQ80" s="22">
        <v>0</v>
      </c>
      <c r="AR80" s="22">
        <v>0</v>
      </c>
      <c r="AS80" s="22">
        <v>3815</v>
      </c>
      <c r="AT80" s="22">
        <v>20688679</v>
      </c>
      <c r="AU80" s="22">
        <v>928996</v>
      </c>
    </row>
    <row r="81" spans="1:47" x14ac:dyDescent="0.35">
      <c r="A81" s="22" t="s">
        <v>114</v>
      </c>
      <c r="B81" s="22" t="s">
        <v>167</v>
      </c>
      <c r="C81" s="22" t="s">
        <v>272</v>
      </c>
      <c r="D81" s="22" t="s">
        <v>273</v>
      </c>
      <c r="E81" s="22">
        <v>7774039</v>
      </c>
      <c r="F81" s="22">
        <v>0</v>
      </c>
      <c r="G81" s="22">
        <v>0</v>
      </c>
      <c r="H81" s="22">
        <v>0</v>
      </c>
      <c r="I81" s="22">
        <v>0</v>
      </c>
      <c r="J81" s="22">
        <v>0</v>
      </c>
      <c r="K81" s="22">
        <v>0</v>
      </c>
      <c r="L81" s="22">
        <v>3566164</v>
      </c>
      <c r="M81" s="22">
        <v>232637</v>
      </c>
      <c r="N81" s="22">
        <v>66364</v>
      </c>
      <c r="O81" s="22">
        <v>0</v>
      </c>
      <c r="P81" s="22">
        <v>0</v>
      </c>
      <c r="Q81" s="22">
        <v>373868</v>
      </c>
      <c r="R81" s="22">
        <v>0</v>
      </c>
      <c r="S81" s="22">
        <v>0</v>
      </c>
      <c r="T81" s="22">
        <v>0</v>
      </c>
      <c r="U81" s="22">
        <v>0</v>
      </c>
      <c r="V81" s="22">
        <v>0</v>
      </c>
      <c r="W81" s="22">
        <v>26239</v>
      </c>
      <c r="X81" s="22">
        <v>790926</v>
      </c>
      <c r="Y81" s="22">
        <v>1775550</v>
      </c>
      <c r="Z81" s="22">
        <v>68457</v>
      </c>
      <c r="AA81" s="22">
        <v>0</v>
      </c>
      <c r="AB81" s="22">
        <v>0</v>
      </c>
      <c r="AC81" s="22">
        <v>155002</v>
      </c>
      <c r="AD81" s="22">
        <v>14829246</v>
      </c>
      <c r="AE81" s="22">
        <v>4912346</v>
      </c>
      <c r="AF81" s="22">
        <v>2006925</v>
      </c>
      <c r="AG81" s="22">
        <v>1332749</v>
      </c>
      <c r="AH81" s="22">
        <v>5023569</v>
      </c>
      <c r="AI81" s="22">
        <v>589751</v>
      </c>
      <c r="AJ81" s="22">
        <v>225000</v>
      </c>
      <c r="AK81" s="22">
        <v>516587</v>
      </c>
      <c r="AL81" s="22">
        <v>0</v>
      </c>
      <c r="AM81" s="22">
        <v>14743</v>
      </c>
      <c r="AN81" s="22">
        <v>0</v>
      </c>
      <c r="AO81" s="22">
        <v>0</v>
      </c>
      <c r="AP81" s="22">
        <v>3058377</v>
      </c>
      <c r="AQ81" s="22">
        <v>170399</v>
      </c>
      <c r="AR81" s="22">
        <v>0</v>
      </c>
      <c r="AS81" s="22">
        <v>-273354</v>
      </c>
      <c r="AT81" s="22">
        <v>17577092</v>
      </c>
      <c r="AU81" s="22">
        <v>-2747846</v>
      </c>
    </row>
    <row r="82" spans="1:47" x14ac:dyDescent="0.35">
      <c r="A82" s="22" t="s">
        <v>114</v>
      </c>
      <c r="B82" s="22" t="s">
        <v>167</v>
      </c>
      <c r="C82" s="22" t="s">
        <v>274</v>
      </c>
      <c r="D82" s="22" t="s">
        <v>275</v>
      </c>
      <c r="E82" s="22">
        <v>25362934</v>
      </c>
      <c r="F82" s="22">
        <v>0</v>
      </c>
      <c r="G82" s="22">
        <v>0</v>
      </c>
      <c r="H82" s="22">
        <v>2286136</v>
      </c>
      <c r="I82" s="22">
        <v>0</v>
      </c>
      <c r="J82" s="22">
        <v>0</v>
      </c>
      <c r="K82" s="22">
        <v>8202</v>
      </c>
      <c r="L82" s="22">
        <v>8708572</v>
      </c>
      <c r="M82" s="22">
        <v>455929</v>
      </c>
      <c r="N82" s="22">
        <v>0</v>
      </c>
      <c r="O82" s="22">
        <v>257924</v>
      </c>
      <c r="P82" s="22">
        <v>0</v>
      </c>
      <c r="Q82" s="22">
        <v>997832</v>
      </c>
      <c r="R82" s="22">
        <v>63963</v>
      </c>
      <c r="S82" s="22">
        <v>0</v>
      </c>
      <c r="T82" s="22">
        <v>0</v>
      </c>
      <c r="U82" s="22">
        <v>0</v>
      </c>
      <c r="V82" s="22">
        <v>472887</v>
      </c>
      <c r="W82" s="22">
        <v>0</v>
      </c>
      <c r="X82" s="22">
        <v>1779893</v>
      </c>
      <c r="Y82" s="22">
        <v>3519375</v>
      </c>
      <c r="Z82" s="22">
        <v>0</v>
      </c>
      <c r="AA82" s="22">
        <v>0</v>
      </c>
      <c r="AB82" s="22">
        <v>0</v>
      </c>
      <c r="AC82" s="22">
        <v>4170394</v>
      </c>
      <c r="AD82" s="22">
        <v>48084041</v>
      </c>
      <c r="AE82" s="22">
        <v>10554561</v>
      </c>
      <c r="AF82" s="22">
        <v>8772165</v>
      </c>
      <c r="AG82" s="22">
        <v>0</v>
      </c>
      <c r="AH82" s="22">
        <v>7279764</v>
      </c>
      <c r="AI82" s="22">
        <v>954945</v>
      </c>
      <c r="AJ82" s="22">
        <v>816926</v>
      </c>
      <c r="AK82" s="22">
        <v>597062</v>
      </c>
      <c r="AL82" s="22">
        <v>451810</v>
      </c>
      <c r="AM82" s="22">
        <v>34066</v>
      </c>
      <c r="AN82" s="22">
        <v>110006</v>
      </c>
      <c r="AO82" s="22">
        <v>55036</v>
      </c>
      <c r="AP82" s="22">
        <v>17279992</v>
      </c>
      <c r="AQ82" s="22">
        <v>-60083</v>
      </c>
      <c r="AR82" s="22">
        <v>0</v>
      </c>
      <c r="AS82" s="22">
        <v>0</v>
      </c>
      <c r="AT82" s="22">
        <v>46846250</v>
      </c>
      <c r="AU82" s="22">
        <v>1237791</v>
      </c>
    </row>
    <row r="83" spans="1:47" x14ac:dyDescent="0.35">
      <c r="A83" s="22" t="s">
        <v>114</v>
      </c>
      <c r="B83" s="22" t="s">
        <v>167</v>
      </c>
      <c r="C83" s="22" t="s">
        <v>276</v>
      </c>
      <c r="D83" s="22" t="s">
        <v>277</v>
      </c>
      <c r="E83" s="22">
        <v>12889183</v>
      </c>
      <c r="F83" s="22">
        <v>1097105</v>
      </c>
      <c r="G83" s="22">
        <v>0</v>
      </c>
      <c r="H83" s="22">
        <v>1387436</v>
      </c>
      <c r="I83" s="22">
        <v>132</v>
      </c>
      <c r="J83" s="22">
        <v>0</v>
      </c>
      <c r="K83" s="22">
        <v>0</v>
      </c>
      <c r="L83" s="22">
        <v>932209</v>
      </c>
      <c r="M83" s="22">
        <v>417452</v>
      </c>
      <c r="N83" s="22">
        <v>0</v>
      </c>
      <c r="O83" s="22">
        <v>72371</v>
      </c>
      <c r="P83" s="22">
        <v>0</v>
      </c>
      <c r="Q83" s="22">
        <v>491125</v>
      </c>
      <c r="R83" s="22">
        <v>311781</v>
      </c>
      <c r="S83" s="22">
        <v>0</v>
      </c>
      <c r="T83" s="22">
        <v>2306556</v>
      </c>
      <c r="U83" s="22">
        <v>0</v>
      </c>
      <c r="V83" s="22">
        <v>219734</v>
      </c>
      <c r="W83" s="22">
        <v>0</v>
      </c>
      <c r="X83" s="22">
        <v>861722</v>
      </c>
      <c r="Y83" s="22">
        <v>533134</v>
      </c>
      <c r="Z83" s="22">
        <v>104228</v>
      </c>
      <c r="AA83" s="22">
        <v>0</v>
      </c>
      <c r="AB83" s="22">
        <v>134670</v>
      </c>
      <c r="AC83" s="22">
        <v>14500</v>
      </c>
      <c r="AD83" s="22">
        <v>21773338</v>
      </c>
      <c r="AE83" s="22">
        <v>5950731</v>
      </c>
      <c r="AF83" s="22">
        <v>2539270</v>
      </c>
      <c r="AG83" s="22">
        <v>0</v>
      </c>
      <c r="AH83" s="22">
        <v>2171229</v>
      </c>
      <c r="AI83" s="22">
        <v>0</v>
      </c>
      <c r="AJ83" s="22">
        <v>0</v>
      </c>
      <c r="AK83" s="22">
        <v>2004802</v>
      </c>
      <c r="AL83" s="22">
        <v>0</v>
      </c>
      <c r="AM83" s="22">
        <v>10973</v>
      </c>
      <c r="AN83" s="22">
        <v>40059</v>
      </c>
      <c r="AO83" s="22">
        <v>473</v>
      </c>
      <c r="AP83" s="22">
        <v>4746635</v>
      </c>
      <c r="AQ83" s="22">
        <v>416189</v>
      </c>
      <c r="AR83" s="22">
        <v>0</v>
      </c>
      <c r="AS83" s="22">
        <v>-911731</v>
      </c>
      <c r="AT83" s="22">
        <v>16968630</v>
      </c>
      <c r="AU83" s="22">
        <v>4804708</v>
      </c>
    </row>
    <row r="84" spans="1:47" x14ac:dyDescent="0.35">
      <c r="A84" s="22" t="s">
        <v>114</v>
      </c>
      <c r="B84" s="22" t="s">
        <v>167</v>
      </c>
      <c r="C84" s="22" t="s">
        <v>278</v>
      </c>
      <c r="D84" s="22" t="s">
        <v>279</v>
      </c>
      <c r="E84" s="22">
        <v>26377049</v>
      </c>
      <c r="F84" s="22">
        <v>0</v>
      </c>
      <c r="G84" s="22">
        <v>0</v>
      </c>
      <c r="H84" s="22">
        <v>0</v>
      </c>
      <c r="I84" s="22">
        <v>0</v>
      </c>
      <c r="J84" s="22">
        <v>0</v>
      </c>
      <c r="K84" s="22">
        <v>27109</v>
      </c>
      <c r="L84" s="22">
        <v>671952</v>
      </c>
      <c r="M84" s="22">
        <v>326301</v>
      </c>
      <c r="N84" s="22">
        <v>172829</v>
      </c>
      <c r="O84" s="22">
        <v>450</v>
      </c>
      <c r="P84" s="22">
        <v>0</v>
      </c>
      <c r="Q84" s="22">
        <v>672312</v>
      </c>
      <c r="R84" s="22">
        <v>159294</v>
      </c>
      <c r="S84" s="22">
        <v>0</v>
      </c>
      <c r="T84" s="22">
        <v>0</v>
      </c>
      <c r="U84" s="22">
        <v>87966</v>
      </c>
      <c r="V84" s="22">
        <v>0</v>
      </c>
      <c r="W84" s="22">
        <v>306655</v>
      </c>
      <c r="X84" s="22">
        <v>0</v>
      </c>
      <c r="Y84" s="22">
        <v>6135056</v>
      </c>
      <c r="Z84" s="22">
        <v>0</v>
      </c>
      <c r="AA84" s="22">
        <v>0</v>
      </c>
      <c r="AB84" s="22">
        <v>0</v>
      </c>
      <c r="AC84" s="22">
        <v>2213385</v>
      </c>
      <c r="AD84" s="22">
        <v>37150358</v>
      </c>
      <c r="AE84" s="22">
        <v>6104729</v>
      </c>
      <c r="AF84" s="22">
        <v>5248178</v>
      </c>
      <c r="AG84" s="22">
        <v>0</v>
      </c>
      <c r="AH84" s="22">
        <v>3286367</v>
      </c>
      <c r="AI84" s="22">
        <v>258358</v>
      </c>
      <c r="AJ84" s="22">
        <v>1128957</v>
      </c>
      <c r="AK84" s="22">
        <v>296405</v>
      </c>
      <c r="AL84" s="22">
        <v>331530</v>
      </c>
      <c r="AM84" s="22">
        <v>572</v>
      </c>
      <c r="AN84" s="22">
        <v>0</v>
      </c>
      <c r="AO84" s="22">
        <v>0</v>
      </c>
      <c r="AP84" s="22">
        <v>16015940</v>
      </c>
      <c r="AQ84" s="22">
        <v>359350</v>
      </c>
      <c r="AR84" s="22">
        <v>0</v>
      </c>
      <c r="AS84" s="22">
        <v>0</v>
      </c>
      <c r="AT84" s="22">
        <v>33030386</v>
      </c>
      <c r="AU84" s="22">
        <v>4119972</v>
      </c>
    </row>
    <row r="85" spans="1:47" x14ac:dyDescent="0.35">
      <c r="A85" s="22" t="s">
        <v>114</v>
      </c>
      <c r="B85" s="22" t="s">
        <v>167</v>
      </c>
      <c r="C85" s="22" t="s">
        <v>280</v>
      </c>
      <c r="D85" s="22" t="s">
        <v>281</v>
      </c>
      <c r="E85" s="22">
        <v>6909096</v>
      </c>
      <c r="F85" s="22">
        <v>0</v>
      </c>
      <c r="G85" s="22">
        <v>0</v>
      </c>
      <c r="H85" s="22">
        <v>768</v>
      </c>
      <c r="I85" s="22">
        <v>0</v>
      </c>
      <c r="J85" s="22">
        <v>0</v>
      </c>
      <c r="K85" s="22">
        <v>0</v>
      </c>
      <c r="L85" s="22">
        <v>638843</v>
      </c>
      <c r="M85" s="22">
        <v>93718</v>
      </c>
      <c r="N85" s="22">
        <v>43637</v>
      </c>
      <c r="O85" s="22">
        <v>0</v>
      </c>
      <c r="P85" s="22">
        <v>0</v>
      </c>
      <c r="Q85" s="22">
        <v>98555</v>
      </c>
      <c r="R85" s="22">
        <v>71776</v>
      </c>
      <c r="S85" s="22">
        <v>0</v>
      </c>
      <c r="T85" s="22">
        <v>28867</v>
      </c>
      <c r="U85" s="22">
        <v>0</v>
      </c>
      <c r="V85" s="22">
        <v>0</v>
      </c>
      <c r="W85" s="22">
        <v>8400</v>
      </c>
      <c r="X85" s="22">
        <v>0</v>
      </c>
      <c r="Y85" s="22">
        <v>3506097</v>
      </c>
      <c r="Z85" s="22">
        <v>53653</v>
      </c>
      <c r="AA85" s="22">
        <v>0</v>
      </c>
      <c r="AB85" s="22">
        <v>0</v>
      </c>
      <c r="AC85" s="22">
        <v>10619</v>
      </c>
      <c r="AD85" s="22">
        <v>11464029</v>
      </c>
      <c r="AE85" s="22">
        <v>4107363</v>
      </c>
      <c r="AF85" s="22">
        <v>1324379</v>
      </c>
      <c r="AG85" s="22">
        <v>17399</v>
      </c>
      <c r="AH85" s="22">
        <v>3378461</v>
      </c>
      <c r="AI85" s="22">
        <v>0</v>
      </c>
      <c r="AJ85" s="22">
        <v>111991</v>
      </c>
      <c r="AK85" s="22">
        <v>451141</v>
      </c>
      <c r="AL85" s="22">
        <v>22463</v>
      </c>
      <c r="AM85" s="22">
        <v>3633</v>
      </c>
      <c r="AN85" s="22">
        <v>0</v>
      </c>
      <c r="AO85" s="22">
        <v>29585</v>
      </c>
      <c r="AP85" s="22">
        <v>2279581</v>
      </c>
      <c r="AQ85" s="22">
        <v>6364</v>
      </c>
      <c r="AR85" s="22">
        <v>0</v>
      </c>
      <c r="AS85" s="22">
        <v>12446</v>
      </c>
      <c r="AT85" s="22">
        <v>11744806</v>
      </c>
      <c r="AU85" s="22">
        <v>-280777</v>
      </c>
    </row>
    <row r="86" spans="1:47" x14ac:dyDescent="0.35">
      <c r="A86" s="22" t="s">
        <v>114</v>
      </c>
      <c r="B86" s="22" t="s">
        <v>167</v>
      </c>
      <c r="C86" s="22" t="s">
        <v>282</v>
      </c>
      <c r="D86" s="22" t="s">
        <v>283</v>
      </c>
      <c r="E86" s="22">
        <v>11280387</v>
      </c>
      <c r="F86" s="22">
        <v>0</v>
      </c>
      <c r="G86" s="22">
        <v>0</v>
      </c>
      <c r="H86" s="22">
        <v>0</v>
      </c>
      <c r="I86" s="22">
        <v>0</v>
      </c>
      <c r="J86" s="22">
        <v>5160</v>
      </c>
      <c r="K86" s="22">
        <v>0</v>
      </c>
      <c r="L86" s="22">
        <v>1349733</v>
      </c>
      <c r="M86" s="22">
        <v>552741</v>
      </c>
      <c r="N86" s="22">
        <v>107874</v>
      </c>
      <c r="O86" s="22">
        <v>0</v>
      </c>
      <c r="P86" s="22">
        <v>0</v>
      </c>
      <c r="Q86" s="22">
        <v>142508</v>
      </c>
      <c r="R86" s="22">
        <v>0</v>
      </c>
      <c r="S86" s="22">
        <v>0</v>
      </c>
      <c r="T86" s="22">
        <v>0</v>
      </c>
      <c r="U86" s="22">
        <v>45732</v>
      </c>
      <c r="V86" s="22">
        <v>0</v>
      </c>
      <c r="W86" s="22">
        <v>0</v>
      </c>
      <c r="X86" s="22">
        <v>1497507</v>
      </c>
      <c r="Y86" s="22">
        <v>2344496</v>
      </c>
      <c r="Z86" s="22">
        <v>0</v>
      </c>
      <c r="AA86" s="22">
        <v>0</v>
      </c>
      <c r="AB86" s="22">
        <v>19938</v>
      </c>
      <c r="AC86" s="22">
        <v>151601</v>
      </c>
      <c r="AD86" s="22">
        <v>17497677</v>
      </c>
      <c r="AE86" s="22">
        <v>5028943</v>
      </c>
      <c r="AF86" s="22">
        <v>3558653</v>
      </c>
      <c r="AG86" s="22">
        <v>0</v>
      </c>
      <c r="AH86" s="22">
        <v>4075438</v>
      </c>
      <c r="AI86" s="22">
        <v>0</v>
      </c>
      <c r="AJ86" s="22">
        <v>496504</v>
      </c>
      <c r="AK86" s="22">
        <v>254929</v>
      </c>
      <c r="AL86" s="22">
        <v>0</v>
      </c>
      <c r="AM86" s="22">
        <v>0</v>
      </c>
      <c r="AN86" s="22">
        <v>0</v>
      </c>
      <c r="AO86" s="22">
        <v>60955</v>
      </c>
      <c r="AP86" s="22">
        <v>1737361</v>
      </c>
      <c r="AQ86" s="22">
        <v>171</v>
      </c>
      <c r="AR86" s="22">
        <v>0</v>
      </c>
      <c r="AS86" s="22">
        <v>1134653</v>
      </c>
      <c r="AT86" s="22">
        <v>16347607</v>
      </c>
      <c r="AU86" s="22">
        <v>1150070</v>
      </c>
    </row>
    <row r="87" spans="1:47" x14ac:dyDescent="0.35">
      <c r="A87" s="22" t="s">
        <v>114</v>
      </c>
      <c r="B87" s="22" t="s">
        <v>167</v>
      </c>
      <c r="C87" s="22" t="s">
        <v>284</v>
      </c>
      <c r="D87" s="22" t="s">
        <v>285</v>
      </c>
      <c r="E87" s="22">
        <v>19974096</v>
      </c>
      <c r="F87" s="22">
        <v>0</v>
      </c>
      <c r="G87" s="22">
        <v>0</v>
      </c>
      <c r="H87" s="22">
        <v>0</v>
      </c>
      <c r="I87" s="22">
        <v>0</v>
      </c>
      <c r="J87" s="22">
        <v>0</v>
      </c>
      <c r="K87" s="22">
        <v>506890</v>
      </c>
      <c r="L87" s="22">
        <v>3422441</v>
      </c>
      <c r="M87" s="22">
        <v>0</v>
      </c>
      <c r="N87" s="22">
        <v>466573</v>
      </c>
      <c r="O87" s="22">
        <v>0</v>
      </c>
      <c r="P87" s="22">
        <v>0</v>
      </c>
      <c r="Q87" s="22">
        <v>509190</v>
      </c>
      <c r="R87" s="22">
        <v>247154</v>
      </c>
      <c r="S87" s="22">
        <v>0</v>
      </c>
      <c r="T87" s="22">
        <v>408019</v>
      </c>
      <c r="U87" s="22">
        <v>0</v>
      </c>
      <c r="V87" s="22">
        <v>0</v>
      </c>
      <c r="W87" s="22">
        <v>2512837</v>
      </c>
      <c r="X87" s="22">
        <v>0</v>
      </c>
      <c r="Y87" s="22">
        <v>6748439</v>
      </c>
      <c r="Z87" s="22">
        <v>50043</v>
      </c>
      <c r="AA87" s="22">
        <v>0</v>
      </c>
      <c r="AB87" s="22">
        <v>0</v>
      </c>
      <c r="AC87" s="22">
        <v>517969</v>
      </c>
      <c r="AD87" s="22">
        <v>35363651</v>
      </c>
      <c r="AE87" s="22">
        <v>9986680</v>
      </c>
      <c r="AF87" s="22">
        <v>6927536</v>
      </c>
      <c r="AG87" s="22">
        <v>0</v>
      </c>
      <c r="AH87" s="22">
        <v>5267745</v>
      </c>
      <c r="AI87" s="22">
        <v>1210552</v>
      </c>
      <c r="AJ87" s="22">
        <v>0</v>
      </c>
      <c r="AK87" s="22">
        <v>0</v>
      </c>
      <c r="AL87" s="22">
        <v>1363854</v>
      </c>
      <c r="AM87" s="22">
        <v>0</v>
      </c>
      <c r="AN87" s="22">
        <v>277104</v>
      </c>
      <c r="AO87" s="22">
        <v>29614</v>
      </c>
      <c r="AP87" s="22">
        <v>4978993</v>
      </c>
      <c r="AQ87" s="22">
        <v>0</v>
      </c>
      <c r="AR87" s="22">
        <v>0</v>
      </c>
      <c r="AS87" s="22">
        <v>5454893</v>
      </c>
      <c r="AT87" s="22">
        <v>35496971</v>
      </c>
      <c r="AU87" s="22">
        <v>-133320</v>
      </c>
    </row>
    <row r="88" spans="1:47" x14ac:dyDescent="0.35">
      <c r="A88" s="22" t="s">
        <v>114</v>
      </c>
      <c r="B88" s="22" t="s">
        <v>167</v>
      </c>
      <c r="C88" s="22" t="s">
        <v>286</v>
      </c>
      <c r="D88" s="22" t="s">
        <v>287</v>
      </c>
      <c r="E88" s="22">
        <v>29172024</v>
      </c>
      <c r="F88" s="22">
        <v>0</v>
      </c>
      <c r="G88" s="22">
        <v>0</v>
      </c>
      <c r="H88" s="22">
        <v>0</v>
      </c>
      <c r="I88" s="22">
        <v>0</v>
      </c>
      <c r="J88" s="22">
        <v>0</v>
      </c>
      <c r="K88" s="22">
        <v>0</v>
      </c>
      <c r="L88" s="22">
        <v>2258932</v>
      </c>
      <c r="M88" s="22">
        <v>743616</v>
      </c>
      <c r="N88" s="22">
        <v>312952</v>
      </c>
      <c r="O88" s="22">
        <v>0</v>
      </c>
      <c r="P88" s="22">
        <v>0</v>
      </c>
      <c r="Q88" s="22">
        <v>979497</v>
      </c>
      <c r="R88" s="22">
        <v>62985</v>
      </c>
      <c r="S88" s="22">
        <v>0</v>
      </c>
      <c r="T88" s="22">
        <v>148921</v>
      </c>
      <c r="U88" s="22">
        <v>11559945</v>
      </c>
      <c r="V88" s="22">
        <v>0</v>
      </c>
      <c r="W88" s="22">
        <v>503088</v>
      </c>
      <c r="X88" s="22">
        <v>1278404</v>
      </c>
      <c r="Y88" s="22">
        <v>4449108</v>
      </c>
      <c r="Z88" s="22">
        <v>0</v>
      </c>
      <c r="AA88" s="22">
        <v>0</v>
      </c>
      <c r="AB88" s="22">
        <v>45587</v>
      </c>
      <c r="AC88" s="22">
        <v>10003371</v>
      </c>
      <c r="AD88" s="22">
        <v>61518430</v>
      </c>
      <c r="AE88" s="22">
        <v>9915514</v>
      </c>
      <c r="AF88" s="22">
        <v>6884846</v>
      </c>
      <c r="AG88" s="22">
        <v>0</v>
      </c>
      <c r="AH88" s="22">
        <v>3990924</v>
      </c>
      <c r="AI88" s="22">
        <v>367524</v>
      </c>
      <c r="AJ88" s="22">
        <v>2790938</v>
      </c>
      <c r="AK88" s="22">
        <v>0</v>
      </c>
      <c r="AL88" s="22">
        <v>0</v>
      </c>
      <c r="AM88" s="22">
        <v>0</v>
      </c>
      <c r="AN88" s="22">
        <v>1010</v>
      </c>
      <c r="AO88" s="22">
        <v>12788</v>
      </c>
      <c r="AP88" s="22">
        <v>16865851</v>
      </c>
      <c r="AQ88" s="22">
        <v>0</v>
      </c>
      <c r="AR88" s="22">
        <v>0</v>
      </c>
      <c r="AS88" s="22">
        <v>276133</v>
      </c>
      <c r="AT88" s="22">
        <v>41105528</v>
      </c>
      <c r="AU88" s="22">
        <v>20412902</v>
      </c>
    </row>
    <row r="89" spans="1:47" x14ac:dyDescent="0.35">
      <c r="A89" s="22" t="s">
        <v>114</v>
      </c>
      <c r="B89" s="22" t="s">
        <v>167</v>
      </c>
      <c r="C89" s="22" t="s">
        <v>288</v>
      </c>
      <c r="D89" s="22" t="s">
        <v>289</v>
      </c>
      <c r="E89" s="22">
        <v>9443950</v>
      </c>
      <c r="F89" s="22">
        <v>0</v>
      </c>
      <c r="G89" s="22">
        <v>0</v>
      </c>
      <c r="H89" s="22">
        <v>0</v>
      </c>
      <c r="I89" s="22">
        <v>0</v>
      </c>
      <c r="J89" s="22">
        <v>0</v>
      </c>
      <c r="K89" s="22">
        <v>0</v>
      </c>
      <c r="L89" s="22">
        <v>533981</v>
      </c>
      <c r="M89" s="22">
        <v>100167</v>
      </c>
      <c r="N89" s="22">
        <v>9303</v>
      </c>
      <c r="O89" s="22">
        <v>20873</v>
      </c>
      <c r="P89" s="22">
        <v>25199</v>
      </c>
      <c r="Q89" s="22">
        <v>146115</v>
      </c>
      <c r="R89" s="22">
        <v>269832</v>
      </c>
      <c r="S89" s="22">
        <v>0</v>
      </c>
      <c r="T89" s="22">
        <v>32793</v>
      </c>
      <c r="U89" s="22">
        <v>1192008</v>
      </c>
      <c r="V89" s="22">
        <v>0</v>
      </c>
      <c r="W89" s="22">
        <v>1634717</v>
      </c>
      <c r="X89" s="22">
        <v>0</v>
      </c>
      <c r="Y89" s="22">
        <v>3223116</v>
      </c>
      <c r="Z89" s="22">
        <v>0</v>
      </c>
      <c r="AA89" s="22">
        <v>0</v>
      </c>
      <c r="AB89" s="22">
        <v>0</v>
      </c>
      <c r="AC89" s="22">
        <v>790923</v>
      </c>
      <c r="AD89" s="22">
        <v>17422977</v>
      </c>
      <c r="AE89" s="22">
        <v>6192206</v>
      </c>
      <c r="AF89" s="22">
        <v>2144357</v>
      </c>
      <c r="AG89" s="22">
        <v>0</v>
      </c>
      <c r="AH89" s="22">
        <v>3296558</v>
      </c>
      <c r="AI89" s="22">
        <v>63928</v>
      </c>
      <c r="AJ89" s="22">
        <v>207000</v>
      </c>
      <c r="AK89" s="22">
        <v>426953</v>
      </c>
      <c r="AL89" s="22">
        <v>22311</v>
      </c>
      <c r="AM89" s="22">
        <v>1168</v>
      </c>
      <c r="AN89" s="22">
        <v>0</v>
      </c>
      <c r="AO89" s="22">
        <v>0</v>
      </c>
      <c r="AP89" s="22">
        <v>7153216</v>
      </c>
      <c r="AQ89" s="22">
        <v>0</v>
      </c>
      <c r="AR89" s="22">
        <v>0</v>
      </c>
      <c r="AS89" s="22">
        <v>0</v>
      </c>
      <c r="AT89" s="22">
        <v>19507697</v>
      </c>
      <c r="AU89" s="22">
        <v>-2084720</v>
      </c>
    </row>
    <row r="90" spans="1:47" x14ac:dyDescent="0.35">
      <c r="A90" s="22" t="s">
        <v>114</v>
      </c>
      <c r="B90" s="22" t="s">
        <v>167</v>
      </c>
      <c r="C90" s="22" t="s">
        <v>290</v>
      </c>
      <c r="D90" s="22" t="s">
        <v>291</v>
      </c>
      <c r="E90" s="22">
        <v>19499206</v>
      </c>
      <c r="F90" s="22">
        <v>0</v>
      </c>
      <c r="G90" s="22">
        <v>0</v>
      </c>
      <c r="H90" s="22">
        <v>0</v>
      </c>
      <c r="I90" s="22">
        <v>0</v>
      </c>
      <c r="J90" s="22">
        <v>0</v>
      </c>
      <c r="K90" s="22">
        <v>0</v>
      </c>
      <c r="L90" s="22">
        <v>1023502</v>
      </c>
      <c r="M90" s="22">
        <v>237652</v>
      </c>
      <c r="N90" s="22">
        <v>0</v>
      </c>
      <c r="O90" s="22">
        <v>0</v>
      </c>
      <c r="P90" s="22">
        <v>0</v>
      </c>
      <c r="Q90" s="22">
        <v>156204</v>
      </c>
      <c r="R90" s="22">
        <v>155449</v>
      </c>
      <c r="S90" s="22">
        <v>0</v>
      </c>
      <c r="T90" s="22">
        <v>0</v>
      </c>
      <c r="U90" s="22">
        <v>0</v>
      </c>
      <c r="V90" s="22">
        <v>0</v>
      </c>
      <c r="W90" s="22">
        <v>0</v>
      </c>
      <c r="X90" s="22">
        <v>1536576</v>
      </c>
      <c r="Y90" s="22">
        <v>1189902</v>
      </c>
      <c r="Z90" s="22">
        <v>430</v>
      </c>
      <c r="AA90" s="22">
        <v>0</v>
      </c>
      <c r="AB90" s="22">
        <v>21344</v>
      </c>
      <c r="AC90" s="22">
        <v>557606</v>
      </c>
      <c r="AD90" s="22">
        <v>24377871</v>
      </c>
      <c r="AE90" s="22">
        <v>5583009</v>
      </c>
      <c r="AF90" s="22">
        <v>4129431</v>
      </c>
      <c r="AG90" s="22">
        <v>0</v>
      </c>
      <c r="AH90" s="22">
        <v>2165905</v>
      </c>
      <c r="AI90" s="22">
        <v>3099882</v>
      </c>
      <c r="AJ90" s="22">
        <v>3362123</v>
      </c>
      <c r="AK90" s="22">
        <v>0</v>
      </c>
      <c r="AL90" s="22">
        <v>771862</v>
      </c>
      <c r="AM90" s="22">
        <v>40380</v>
      </c>
      <c r="AN90" s="22">
        <v>0</v>
      </c>
      <c r="AO90" s="22">
        <v>281561</v>
      </c>
      <c r="AP90" s="22">
        <v>7160027</v>
      </c>
      <c r="AQ90" s="22">
        <v>0</v>
      </c>
      <c r="AR90" s="22">
        <v>0</v>
      </c>
      <c r="AS90" s="22">
        <v>0</v>
      </c>
      <c r="AT90" s="22">
        <v>26594180</v>
      </c>
      <c r="AU90" s="22">
        <v>-2216309</v>
      </c>
    </row>
    <row r="91" spans="1:47" x14ac:dyDescent="0.35">
      <c r="A91" s="22" t="s">
        <v>114</v>
      </c>
      <c r="B91" s="22" t="s">
        <v>167</v>
      </c>
      <c r="C91" s="22" t="s">
        <v>292</v>
      </c>
      <c r="D91" s="22" t="s">
        <v>293</v>
      </c>
      <c r="E91" s="22">
        <v>54846261</v>
      </c>
      <c r="F91" s="22">
        <v>0</v>
      </c>
      <c r="G91" s="22">
        <v>0</v>
      </c>
      <c r="H91" s="22">
        <v>0</v>
      </c>
      <c r="I91" s="22">
        <v>665642</v>
      </c>
      <c r="J91" s="22">
        <v>0</v>
      </c>
      <c r="K91" s="22">
        <v>0</v>
      </c>
      <c r="L91" s="22">
        <v>2567520</v>
      </c>
      <c r="M91" s="22">
        <v>547622</v>
      </c>
      <c r="N91" s="22">
        <v>0</v>
      </c>
      <c r="O91" s="22">
        <v>0</v>
      </c>
      <c r="P91" s="22">
        <v>0</v>
      </c>
      <c r="Q91" s="22">
        <v>1770184</v>
      </c>
      <c r="R91" s="22">
        <v>0</v>
      </c>
      <c r="S91" s="22">
        <v>0</v>
      </c>
      <c r="T91" s="22">
        <v>0</v>
      </c>
      <c r="U91" s="22">
        <v>1309848</v>
      </c>
      <c r="V91" s="22">
        <v>0</v>
      </c>
      <c r="W91" s="22">
        <v>0</v>
      </c>
      <c r="X91" s="22">
        <v>0</v>
      </c>
      <c r="Y91" s="22">
        <v>11632276</v>
      </c>
      <c r="Z91" s="22">
        <v>1178165</v>
      </c>
      <c r="AA91" s="22">
        <v>0</v>
      </c>
      <c r="AB91" s="22">
        <v>0</v>
      </c>
      <c r="AC91" s="22">
        <v>573614</v>
      </c>
      <c r="AD91" s="22">
        <v>75091132</v>
      </c>
      <c r="AE91" s="22">
        <v>12206842</v>
      </c>
      <c r="AF91" s="22">
        <v>17533712</v>
      </c>
      <c r="AG91" s="22">
        <v>534094</v>
      </c>
      <c r="AH91" s="22">
        <v>5169075</v>
      </c>
      <c r="AI91" s="22">
        <v>1510504</v>
      </c>
      <c r="AJ91" s="22">
        <v>9846530</v>
      </c>
      <c r="AK91" s="22">
        <v>697853</v>
      </c>
      <c r="AL91" s="22">
        <v>339030</v>
      </c>
      <c r="AM91" s="22">
        <v>5521</v>
      </c>
      <c r="AN91" s="22">
        <v>0</v>
      </c>
      <c r="AO91" s="22">
        <v>101347</v>
      </c>
      <c r="AP91" s="22">
        <v>16351934</v>
      </c>
      <c r="AQ91" s="22">
        <v>2788077</v>
      </c>
      <c r="AR91" s="22">
        <v>0</v>
      </c>
      <c r="AS91" s="22">
        <v>0</v>
      </c>
      <c r="AT91" s="22">
        <v>67084519</v>
      </c>
      <c r="AU91" s="22">
        <v>8006613</v>
      </c>
    </row>
    <row r="92" spans="1:47" x14ac:dyDescent="0.35">
      <c r="A92" s="22" t="s">
        <v>114</v>
      </c>
      <c r="B92" s="22" t="s">
        <v>294</v>
      </c>
      <c r="C92" s="22" t="s">
        <v>295</v>
      </c>
      <c r="D92" s="22" t="s">
        <v>296</v>
      </c>
      <c r="E92" s="22">
        <v>3861986</v>
      </c>
      <c r="F92" s="22">
        <v>0</v>
      </c>
      <c r="G92" s="22">
        <v>0</v>
      </c>
      <c r="H92" s="22">
        <v>0</v>
      </c>
      <c r="I92" s="22">
        <v>0</v>
      </c>
      <c r="J92" s="22">
        <v>0</v>
      </c>
      <c r="K92" s="22">
        <v>0</v>
      </c>
      <c r="L92" s="22">
        <v>3779256</v>
      </c>
      <c r="M92" s="22">
        <v>140881</v>
      </c>
      <c r="N92" s="22">
        <v>0</v>
      </c>
      <c r="O92" s="22">
        <v>0</v>
      </c>
      <c r="P92" s="22">
        <v>503798</v>
      </c>
      <c r="Q92" s="22">
        <v>51360</v>
      </c>
      <c r="R92" s="22">
        <v>119728</v>
      </c>
      <c r="S92" s="22">
        <v>0</v>
      </c>
      <c r="T92" s="22">
        <v>0</v>
      </c>
      <c r="U92" s="22">
        <v>995400</v>
      </c>
      <c r="V92" s="22">
        <v>0</v>
      </c>
      <c r="W92" s="22">
        <v>0</v>
      </c>
      <c r="X92" s="22">
        <v>370025</v>
      </c>
      <c r="Y92" s="22">
        <v>526615</v>
      </c>
      <c r="Z92" s="22">
        <v>0</v>
      </c>
      <c r="AA92" s="22">
        <v>0</v>
      </c>
      <c r="AB92" s="22">
        <v>0</v>
      </c>
      <c r="AC92" s="22">
        <v>0</v>
      </c>
      <c r="AD92" s="22">
        <v>10349049</v>
      </c>
      <c r="AE92" s="22">
        <v>2147465</v>
      </c>
      <c r="AF92" s="22">
        <v>3743890</v>
      </c>
      <c r="AG92" s="22">
        <v>0</v>
      </c>
      <c r="AH92" s="22">
        <v>680637</v>
      </c>
      <c r="AI92" s="22">
        <v>0</v>
      </c>
      <c r="AJ92" s="22">
        <v>33410</v>
      </c>
      <c r="AK92" s="22">
        <v>48802</v>
      </c>
      <c r="AL92" s="22">
        <v>206450</v>
      </c>
      <c r="AM92" s="22">
        <v>8416</v>
      </c>
      <c r="AN92" s="22">
        <v>0</v>
      </c>
      <c r="AO92" s="22">
        <v>183462</v>
      </c>
      <c r="AP92" s="22">
        <v>1403715</v>
      </c>
      <c r="AQ92" s="22">
        <v>0</v>
      </c>
      <c r="AR92" s="22">
        <v>0</v>
      </c>
      <c r="AS92" s="22">
        <v>0</v>
      </c>
      <c r="AT92" s="22">
        <v>8456247</v>
      </c>
      <c r="AU92" s="22">
        <v>1892802</v>
      </c>
    </row>
    <row r="93" spans="1:47" x14ac:dyDescent="0.35">
      <c r="A93" s="22" t="s">
        <v>114</v>
      </c>
      <c r="B93" s="22" t="s">
        <v>294</v>
      </c>
      <c r="C93" s="22" t="s">
        <v>297</v>
      </c>
      <c r="D93" s="22" t="s">
        <v>298</v>
      </c>
      <c r="E93" s="22">
        <v>17139250</v>
      </c>
      <c r="F93" s="22">
        <v>0</v>
      </c>
      <c r="G93" s="22">
        <v>0</v>
      </c>
      <c r="H93" s="22">
        <v>0</v>
      </c>
      <c r="I93" s="22">
        <v>0</v>
      </c>
      <c r="J93" s="22">
        <v>0</v>
      </c>
      <c r="K93" s="22">
        <v>582618</v>
      </c>
      <c r="L93" s="22">
        <v>10499310</v>
      </c>
      <c r="M93" s="22">
        <v>37621</v>
      </c>
      <c r="N93" s="22">
        <v>4297014</v>
      </c>
      <c r="O93" s="22">
        <v>477918</v>
      </c>
      <c r="P93" s="22">
        <v>1020156</v>
      </c>
      <c r="Q93" s="22">
        <v>316861</v>
      </c>
      <c r="R93" s="22">
        <v>2362696</v>
      </c>
      <c r="S93" s="22">
        <v>0</v>
      </c>
      <c r="T93" s="22">
        <v>13833</v>
      </c>
      <c r="U93" s="22">
        <v>18186</v>
      </c>
      <c r="V93" s="22">
        <v>0</v>
      </c>
      <c r="W93" s="22">
        <v>1389378</v>
      </c>
      <c r="X93" s="22">
        <v>0</v>
      </c>
      <c r="Y93" s="22">
        <v>16262657</v>
      </c>
      <c r="Z93" s="22">
        <v>80110</v>
      </c>
      <c r="AA93" s="22">
        <v>0</v>
      </c>
      <c r="AB93" s="22">
        <v>196278</v>
      </c>
      <c r="AC93" s="22">
        <v>1279596</v>
      </c>
      <c r="AD93" s="22">
        <v>55973482</v>
      </c>
      <c r="AE93" s="22">
        <v>17684514</v>
      </c>
      <c r="AF93" s="22">
        <v>12619678</v>
      </c>
      <c r="AG93" s="22">
        <v>2198747</v>
      </c>
      <c r="AH93" s="22">
        <v>2750410</v>
      </c>
      <c r="AI93" s="22">
        <v>525</v>
      </c>
      <c r="AJ93" s="22">
        <v>0</v>
      </c>
      <c r="AK93" s="22">
        <v>39375</v>
      </c>
      <c r="AL93" s="22">
        <v>166017</v>
      </c>
      <c r="AM93" s="22">
        <v>49522</v>
      </c>
      <c r="AN93" s="22">
        <v>13831</v>
      </c>
      <c r="AO93" s="22">
        <v>498559</v>
      </c>
      <c r="AP93" s="22">
        <v>6318565</v>
      </c>
      <c r="AQ93" s="22">
        <v>980507</v>
      </c>
      <c r="AR93" s="22">
        <v>0</v>
      </c>
      <c r="AS93" s="22">
        <v>0</v>
      </c>
      <c r="AT93" s="22">
        <v>43320250</v>
      </c>
      <c r="AU93" s="22">
        <v>12653232</v>
      </c>
    </row>
    <row r="94" spans="1:47" x14ac:dyDescent="0.35">
      <c r="A94" s="22" t="s">
        <v>114</v>
      </c>
      <c r="B94" s="22" t="s">
        <v>294</v>
      </c>
      <c r="C94" s="22" t="s">
        <v>299</v>
      </c>
      <c r="D94" s="22" t="s">
        <v>300</v>
      </c>
      <c r="E94" s="22">
        <v>5222630</v>
      </c>
      <c r="F94" s="22">
        <v>0</v>
      </c>
      <c r="G94" s="22">
        <v>0</v>
      </c>
      <c r="H94" s="22">
        <v>0</v>
      </c>
      <c r="I94" s="22">
        <v>0</v>
      </c>
      <c r="J94" s="22">
        <v>0</v>
      </c>
      <c r="K94" s="22">
        <v>0</v>
      </c>
      <c r="L94" s="22">
        <v>3914320</v>
      </c>
      <c r="M94" s="22">
        <v>28816</v>
      </c>
      <c r="N94" s="22">
        <v>38775</v>
      </c>
      <c r="O94" s="22">
        <v>26322</v>
      </c>
      <c r="P94" s="22">
        <v>787168</v>
      </c>
      <c r="Q94" s="22">
        <v>60878</v>
      </c>
      <c r="R94" s="22">
        <v>335137</v>
      </c>
      <c r="S94" s="22">
        <v>0</v>
      </c>
      <c r="T94" s="22">
        <v>0</v>
      </c>
      <c r="U94" s="22">
        <v>0</v>
      </c>
      <c r="V94" s="22">
        <v>0</v>
      </c>
      <c r="W94" s="22">
        <v>283725</v>
      </c>
      <c r="X94" s="22">
        <v>0</v>
      </c>
      <c r="Y94" s="22">
        <v>1455122</v>
      </c>
      <c r="Z94" s="22">
        <v>1398700</v>
      </c>
      <c r="AA94" s="22">
        <v>0</v>
      </c>
      <c r="AB94" s="22">
        <v>2670</v>
      </c>
      <c r="AC94" s="22">
        <v>585939</v>
      </c>
      <c r="AD94" s="22">
        <v>14140202</v>
      </c>
      <c r="AE94" s="22">
        <v>4685860</v>
      </c>
      <c r="AF94" s="22">
        <v>2792615</v>
      </c>
      <c r="AG94" s="22">
        <v>41372</v>
      </c>
      <c r="AH94" s="22">
        <v>1718916</v>
      </c>
      <c r="AI94" s="22">
        <v>1481</v>
      </c>
      <c r="AJ94" s="22">
        <v>343102</v>
      </c>
      <c r="AK94" s="22">
        <v>577712</v>
      </c>
      <c r="AL94" s="22">
        <v>1320</v>
      </c>
      <c r="AM94" s="22">
        <v>4438</v>
      </c>
      <c r="AN94" s="22">
        <v>0</v>
      </c>
      <c r="AO94" s="22">
        <v>141100</v>
      </c>
      <c r="AP94" s="22">
        <v>1858794</v>
      </c>
      <c r="AQ94" s="22">
        <v>48762</v>
      </c>
      <c r="AR94" s="22">
        <v>0</v>
      </c>
      <c r="AS94" s="22">
        <v>30425</v>
      </c>
      <c r="AT94" s="22">
        <v>12245897</v>
      </c>
      <c r="AU94" s="22">
        <v>1894305</v>
      </c>
    </row>
    <row r="95" spans="1:47" x14ac:dyDescent="0.35">
      <c r="A95" s="22" t="s">
        <v>114</v>
      </c>
      <c r="B95" s="22" t="s">
        <v>294</v>
      </c>
      <c r="C95" s="22" t="s">
        <v>301</v>
      </c>
      <c r="D95" s="22" t="s">
        <v>302</v>
      </c>
      <c r="E95" s="22">
        <v>771493</v>
      </c>
      <c r="F95" s="22">
        <v>0</v>
      </c>
      <c r="G95" s="22">
        <v>0</v>
      </c>
      <c r="H95" s="22">
        <v>0</v>
      </c>
      <c r="I95" s="22">
        <v>0</v>
      </c>
      <c r="J95" s="22">
        <v>0</v>
      </c>
      <c r="K95" s="22">
        <v>0</v>
      </c>
      <c r="L95" s="22">
        <v>694827</v>
      </c>
      <c r="M95" s="22">
        <v>25841</v>
      </c>
      <c r="N95" s="22">
        <v>8969</v>
      </c>
      <c r="O95" s="22">
        <v>3244</v>
      </c>
      <c r="P95" s="22">
        <v>67494</v>
      </c>
      <c r="Q95" s="22">
        <v>11724</v>
      </c>
      <c r="R95" s="22">
        <v>20644</v>
      </c>
      <c r="S95" s="22">
        <v>0</v>
      </c>
      <c r="T95" s="22">
        <v>1905</v>
      </c>
      <c r="U95" s="22">
        <v>0</v>
      </c>
      <c r="V95" s="22">
        <v>0</v>
      </c>
      <c r="W95" s="22">
        <v>16027</v>
      </c>
      <c r="X95" s="22">
        <v>0</v>
      </c>
      <c r="Y95" s="22">
        <v>407456</v>
      </c>
      <c r="Z95" s="22">
        <v>96460</v>
      </c>
      <c r="AA95" s="22">
        <v>48202</v>
      </c>
      <c r="AB95" s="22">
        <v>0</v>
      </c>
      <c r="AC95" s="22">
        <v>17076</v>
      </c>
      <c r="AD95" s="22">
        <v>2191362</v>
      </c>
      <c r="AE95" s="22">
        <v>621153</v>
      </c>
      <c r="AF95" s="22">
        <v>442128</v>
      </c>
      <c r="AG95" s="22">
        <v>0</v>
      </c>
      <c r="AH95" s="22">
        <v>544181</v>
      </c>
      <c r="AI95" s="22">
        <v>0</v>
      </c>
      <c r="AJ95" s="22">
        <v>0</v>
      </c>
      <c r="AK95" s="22">
        <v>81873</v>
      </c>
      <c r="AL95" s="22">
        <v>5373</v>
      </c>
      <c r="AM95" s="22">
        <v>13125</v>
      </c>
      <c r="AN95" s="22">
        <v>0</v>
      </c>
      <c r="AO95" s="22">
        <v>0</v>
      </c>
      <c r="AP95" s="22">
        <v>424553</v>
      </c>
      <c r="AQ95" s="22">
        <v>0</v>
      </c>
      <c r="AR95" s="22">
        <v>0</v>
      </c>
      <c r="AS95" s="22">
        <v>2592</v>
      </c>
      <c r="AT95" s="22">
        <v>2134978</v>
      </c>
      <c r="AU95" s="22">
        <v>56384</v>
      </c>
    </row>
    <row r="96" spans="1:47" x14ac:dyDescent="0.35">
      <c r="A96" s="22" t="s">
        <v>114</v>
      </c>
      <c r="B96" s="22" t="s">
        <v>294</v>
      </c>
      <c r="C96" s="22" t="s">
        <v>303</v>
      </c>
      <c r="D96" s="22" t="s">
        <v>304</v>
      </c>
      <c r="E96" s="22">
        <v>1349928</v>
      </c>
      <c r="F96" s="22">
        <v>0</v>
      </c>
      <c r="G96" s="22">
        <v>0</v>
      </c>
      <c r="H96" s="22">
        <v>0</v>
      </c>
      <c r="I96" s="22">
        <v>0</v>
      </c>
      <c r="J96" s="22">
        <v>0</v>
      </c>
      <c r="K96" s="22">
        <v>0</v>
      </c>
      <c r="L96" s="22">
        <v>912717</v>
      </c>
      <c r="M96" s="22">
        <v>39629</v>
      </c>
      <c r="N96" s="22">
        <v>9887</v>
      </c>
      <c r="O96" s="22">
        <v>0</v>
      </c>
      <c r="P96" s="22">
        <v>257371</v>
      </c>
      <c r="Q96" s="22">
        <v>89960</v>
      </c>
      <c r="R96" s="22">
        <v>25380</v>
      </c>
      <c r="S96" s="22">
        <v>0</v>
      </c>
      <c r="T96" s="22">
        <v>0</v>
      </c>
      <c r="U96" s="22">
        <v>0</v>
      </c>
      <c r="V96" s="22">
        <v>0</v>
      </c>
      <c r="W96" s="22">
        <v>0</v>
      </c>
      <c r="X96" s="22">
        <v>0</v>
      </c>
      <c r="Y96" s="22">
        <v>205293</v>
      </c>
      <c r="Z96" s="22">
        <v>70186</v>
      </c>
      <c r="AA96" s="22">
        <v>0</v>
      </c>
      <c r="AB96" s="22">
        <v>0</v>
      </c>
      <c r="AC96" s="22">
        <v>7751</v>
      </c>
      <c r="AD96" s="22">
        <v>2968102</v>
      </c>
      <c r="AE96" s="22">
        <v>561924</v>
      </c>
      <c r="AF96" s="22">
        <v>1000507</v>
      </c>
      <c r="AG96" s="22">
        <v>0</v>
      </c>
      <c r="AH96" s="22">
        <v>340518</v>
      </c>
      <c r="AI96" s="22">
        <v>0</v>
      </c>
      <c r="AJ96" s="22">
        <v>0</v>
      </c>
      <c r="AK96" s="22">
        <v>123806</v>
      </c>
      <c r="AL96" s="22">
        <v>0</v>
      </c>
      <c r="AM96" s="22">
        <v>0</v>
      </c>
      <c r="AN96" s="22">
        <v>0</v>
      </c>
      <c r="AO96" s="22">
        <v>27978</v>
      </c>
      <c r="AP96" s="22">
        <v>435574</v>
      </c>
      <c r="AQ96" s="22">
        <v>0</v>
      </c>
      <c r="AR96" s="22">
        <v>0</v>
      </c>
      <c r="AS96" s="22">
        <v>-5750</v>
      </c>
      <c r="AT96" s="22">
        <v>2484557</v>
      </c>
      <c r="AU96" s="22">
        <v>483545</v>
      </c>
    </row>
    <row r="97" spans="1:47" x14ac:dyDescent="0.35">
      <c r="A97" s="22" t="s">
        <v>114</v>
      </c>
      <c r="B97" s="22" t="s">
        <v>294</v>
      </c>
      <c r="C97" s="22" t="s">
        <v>305</v>
      </c>
      <c r="D97" s="22" t="s">
        <v>306</v>
      </c>
      <c r="E97" s="22">
        <v>3242348</v>
      </c>
      <c r="F97" s="22">
        <v>0</v>
      </c>
      <c r="G97" s="22">
        <v>0</v>
      </c>
      <c r="H97" s="22">
        <v>0</v>
      </c>
      <c r="I97" s="22">
        <v>0</v>
      </c>
      <c r="J97" s="22">
        <v>0</v>
      </c>
      <c r="K97" s="22">
        <v>0</v>
      </c>
      <c r="L97" s="22">
        <v>1958298</v>
      </c>
      <c r="M97" s="22">
        <v>62219</v>
      </c>
      <c r="N97" s="22">
        <v>0</v>
      </c>
      <c r="O97" s="22">
        <v>0</v>
      </c>
      <c r="P97" s="22">
        <v>233876</v>
      </c>
      <c r="Q97" s="22">
        <v>13236</v>
      </c>
      <c r="R97" s="22">
        <v>0</v>
      </c>
      <c r="S97" s="22">
        <v>0</v>
      </c>
      <c r="T97" s="22">
        <v>0</v>
      </c>
      <c r="U97" s="22">
        <v>0</v>
      </c>
      <c r="V97" s="22">
        <v>0</v>
      </c>
      <c r="W97" s="22">
        <v>0</v>
      </c>
      <c r="X97" s="22">
        <v>1318983</v>
      </c>
      <c r="Y97" s="22">
        <v>122402</v>
      </c>
      <c r="Z97" s="22">
        <v>0</v>
      </c>
      <c r="AA97" s="22">
        <v>0</v>
      </c>
      <c r="AB97" s="22">
        <v>0</v>
      </c>
      <c r="AC97" s="22">
        <v>248484</v>
      </c>
      <c r="AD97" s="22">
        <v>7199846</v>
      </c>
      <c r="AE97" s="22">
        <v>2398630</v>
      </c>
      <c r="AF97" s="22">
        <v>1974717</v>
      </c>
      <c r="AG97" s="22">
        <v>0</v>
      </c>
      <c r="AH97" s="22">
        <v>985388</v>
      </c>
      <c r="AI97" s="22">
        <v>0</v>
      </c>
      <c r="AJ97" s="22">
        <v>0</v>
      </c>
      <c r="AK97" s="22">
        <v>34803</v>
      </c>
      <c r="AL97" s="22">
        <v>0</v>
      </c>
      <c r="AM97" s="22">
        <v>19609</v>
      </c>
      <c r="AN97" s="22">
        <v>0</v>
      </c>
      <c r="AO97" s="22">
        <v>229563</v>
      </c>
      <c r="AP97" s="22">
        <v>980792</v>
      </c>
      <c r="AQ97" s="22">
        <v>0</v>
      </c>
      <c r="AR97" s="22">
        <v>8372</v>
      </c>
      <c r="AS97" s="22">
        <v>43362</v>
      </c>
      <c r="AT97" s="22">
        <v>6675236</v>
      </c>
      <c r="AU97" s="22">
        <v>524610</v>
      </c>
    </row>
    <row r="98" spans="1:47" x14ac:dyDescent="0.35">
      <c r="A98" s="22" t="s">
        <v>114</v>
      </c>
      <c r="B98" s="22" t="s">
        <v>294</v>
      </c>
      <c r="C98" s="22" t="s">
        <v>307</v>
      </c>
      <c r="D98" s="22" t="s">
        <v>308</v>
      </c>
      <c r="E98" s="22">
        <v>1151491</v>
      </c>
      <c r="F98" s="22">
        <v>0</v>
      </c>
      <c r="G98" s="22">
        <v>0</v>
      </c>
      <c r="H98" s="22">
        <v>0</v>
      </c>
      <c r="I98" s="22">
        <v>0</v>
      </c>
      <c r="J98" s="22">
        <v>0</v>
      </c>
      <c r="K98" s="22">
        <v>0</v>
      </c>
      <c r="L98" s="22">
        <v>727151</v>
      </c>
      <c r="M98" s="22">
        <v>33353</v>
      </c>
      <c r="N98" s="22">
        <v>4865</v>
      </c>
      <c r="O98" s="22">
        <v>2100</v>
      </c>
      <c r="P98" s="22">
        <v>108717</v>
      </c>
      <c r="Q98" s="22">
        <v>5080</v>
      </c>
      <c r="R98" s="22">
        <v>0</v>
      </c>
      <c r="S98" s="22">
        <v>0</v>
      </c>
      <c r="T98" s="22">
        <v>0</v>
      </c>
      <c r="U98" s="22">
        <v>0</v>
      </c>
      <c r="V98" s="22">
        <v>0</v>
      </c>
      <c r="W98" s="22">
        <v>121814</v>
      </c>
      <c r="X98" s="22">
        <v>178830</v>
      </c>
      <c r="Y98" s="22">
        <v>220869</v>
      </c>
      <c r="Z98" s="22">
        <v>186668</v>
      </c>
      <c r="AA98" s="22">
        <v>0</v>
      </c>
      <c r="AB98" s="22">
        <v>0</v>
      </c>
      <c r="AC98" s="22">
        <v>66064</v>
      </c>
      <c r="AD98" s="22">
        <v>2807002</v>
      </c>
      <c r="AE98" s="22">
        <v>872144</v>
      </c>
      <c r="AF98" s="22">
        <v>612578</v>
      </c>
      <c r="AG98" s="22">
        <v>0</v>
      </c>
      <c r="AH98" s="22">
        <v>367818</v>
      </c>
      <c r="AI98" s="22">
        <v>0</v>
      </c>
      <c r="AJ98" s="22">
        <v>0</v>
      </c>
      <c r="AK98" s="22">
        <v>142724</v>
      </c>
      <c r="AL98" s="22">
        <v>0</v>
      </c>
      <c r="AM98" s="22">
        <v>16181</v>
      </c>
      <c r="AN98" s="22">
        <v>0</v>
      </c>
      <c r="AO98" s="22">
        <v>43228</v>
      </c>
      <c r="AP98" s="22">
        <v>494212</v>
      </c>
      <c r="AQ98" s="22">
        <v>0</v>
      </c>
      <c r="AR98" s="22">
        <v>0</v>
      </c>
      <c r="AS98" s="22">
        <v>215789</v>
      </c>
      <c r="AT98" s="22">
        <v>2764674</v>
      </c>
      <c r="AU98" s="22">
        <v>42328</v>
      </c>
    </row>
    <row r="99" spans="1:47" x14ac:dyDescent="0.35">
      <c r="A99" s="22" t="s">
        <v>114</v>
      </c>
      <c r="B99" s="22" t="s">
        <v>294</v>
      </c>
      <c r="C99" s="22" t="s">
        <v>309</v>
      </c>
      <c r="D99" s="22" t="s">
        <v>310</v>
      </c>
      <c r="E99" s="22">
        <v>2906558</v>
      </c>
      <c r="F99" s="22">
        <v>0</v>
      </c>
      <c r="G99" s="22">
        <v>0</v>
      </c>
      <c r="H99" s="22">
        <v>0</v>
      </c>
      <c r="I99" s="22">
        <v>0</v>
      </c>
      <c r="J99" s="22">
        <v>0</v>
      </c>
      <c r="K99" s="22">
        <v>0</v>
      </c>
      <c r="L99" s="22">
        <v>2099839</v>
      </c>
      <c r="M99" s="22">
        <v>60795</v>
      </c>
      <c r="N99" s="22">
        <v>138565</v>
      </c>
      <c r="O99" s="22">
        <v>0</v>
      </c>
      <c r="P99" s="22">
        <v>236870</v>
      </c>
      <c r="Q99" s="22">
        <v>126616</v>
      </c>
      <c r="R99" s="22">
        <v>188454</v>
      </c>
      <c r="S99" s="22">
        <v>0</v>
      </c>
      <c r="T99" s="22">
        <v>8000</v>
      </c>
      <c r="U99" s="22">
        <v>0</v>
      </c>
      <c r="V99" s="22">
        <v>0</v>
      </c>
      <c r="W99" s="22">
        <v>11954</v>
      </c>
      <c r="X99" s="22">
        <v>315125</v>
      </c>
      <c r="Y99" s="22">
        <v>2097606</v>
      </c>
      <c r="Z99" s="22">
        <v>258635</v>
      </c>
      <c r="AA99" s="22">
        <v>0</v>
      </c>
      <c r="AB99" s="22">
        <v>39337</v>
      </c>
      <c r="AC99" s="22">
        <v>126730</v>
      </c>
      <c r="AD99" s="22">
        <v>8615084</v>
      </c>
      <c r="AE99" s="22">
        <v>2335714</v>
      </c>
      <c r="AF99" s="22">
        <v>1912975</v>
      </c>
      <c r="AG99" s="22">
        <v>0</v>
      </c>
      <c r="AH99" s="22">
        <v>525250</v>
      </c>
      <c r="AI99" s="22">
        <v>0</v>
      </c>
      <c r="AJ99" s="22">
        <v>861278</v>
      </c>
      <c r="AK99" s="22">
        <v>67993</v>
      </c>
      <c r="AL99" s="22">
        <v>717</v>
      </c>
      <c r="AM99" s="22">
        <v>0</v>
      </c>
      <c r="AN99" s="22">
        <v>0</v>
      </c>
      <c r="AO99" s="22">
        <v>35557</v>
      </c>
      <c r="AP99" s="22">
        <v>1225567</v>
      </c>
      <c r="AQ99" s="22">
        <v>0</v>
      </c>
      <c r="AR99" s="22">
        <v>0</v>
      </c>
      <c r="AS99" s="22">
        <v>7841</v>
      </c>
      <c r="AT99" s="22">
        <v>6972892</v>
      </c>
      <c r="AU99" s="22">
        <v>1642192</v>
      </c>
    </row>
    <row r="100" spans="1:47" x14ac:dyDescent="0.35">
      <c r="A100" s="22" t="s">
        <v>114</v>
      </c>
      <c r="B100" s="22" t="s">
        <v>294</v>
      </c>
      <c r="C100" s="22" t="s">
        <v>311</v>
      </c>
      <c r="D100" s="22" t="s">
        <v>312</v>
      </c>
      <c r="E100" s="22">
        <v>11404332</v>
      </c>
      <c r="F100" s="22">
        <v>0</v>
      </c>
      <c r="G100" s="22">
        <v>0</v>
      </c>
      <c r="H100" s="22">
        <v>0</v>
      </c>
      <c r="I100" s="22">
        <v>0</v>
      </c>
      <c r="J100" s="22">
        <v>0</v>
      </c>
      <c r="K100" s="22">
        <v>0</v>
      </c>
      <c r="L100" s="22">
        <v>8020031</v>
      </c>
      <c r="M100" s="22">
        <v>96396</v>
      </c>
      <c r="N100" s="22">
        <v>871094</v>
      </c>
      <c r="O100" s="22">
        <v>84966</v>
      </c>
      <c r="P100" s="22">
        <v>1685053</v>
      </c>
      <c r="Q100" s="22">
        <v>505216</v>
      </c>
      <c r="R100" s="22">
        <v>695691</v>
      </c>
      <c r="S100" s="22">
        <v>0</v>
      </c>
      <c r="T100" s="22">
        <v>0</v>
      </c>
      <c r="U100" s="22">
        <v>3277856</v>
      </c>
      <c r="V100" s="22">
        <v>0</v>
      </c>
      <c r="W100" s="22">
        <v>0</v>
      </c>
      <c r="X100" s="22">
        <v>4967934</v>
      </c>
      <c r="Y100" s="22">
        <v>697886</v>
      </c>
      <c r="Z100" s="22">
        <v>1509063</v>
      </c>
      <c r="AA100" s="22">
        <v>0</v>
      </c>
      <c r="AB100" s="22">
        <v>0</v>
      </c>
      <c r="AC100" s="22">
        <v>0</v>
      </c>
      <c r="AD100" s="22">
        <v>33815518</v>
      </c>
      <c r="AE100" s="22">
        <v>8882677</v>
      </c>
      <c r="AF100" s="22">
        <v>3368834</v>
      </c>
      <c r="AG100" s="22">
        <v>0</v>
      </c>
      <c r="AH100" s="22">
        <v>6680331</v>
      </c>
      <c r="AI100" s="22">
        <v>0</v>
      </c>
      <c r="AJ100" s="22">
        <v>0</v>
      </c>
      <c r="AK100" s="22">
        <v>80555</v>
      </c>
      <c r="AL100" s="22">
        <v>0</v>
      </c>
      <c r="AM100" s="22">
        <v>38343</v>
      </c>
      <c r="AN100" s="22">
        <v>0</v>
      </c>
      <c r="AO100" s="22">
        <v>275129</v>
      </c>
      <c r="AP100" s="22">
        <v>5716004</v>
      </c>
      <c r="AQ100" s="22">
        <v>363486</v>
      </c>
      <c r="AR100" s="22">
        <v>0</v>
      </c>
      <c r="AS100" s="22">
        <v>0</v>
      </c>
      <c r="AT100" s="22">
        <v>25405359</v>
      </c>
      <c r="AU100" s="22">
        <v>8410159</v>
      </c>
    </row>
    <row r="101" spans="1:47" x14ac:dyDescent="0.35">
      <c r="A101" s="22" t="s">
        <v>114</v>
      </c>
      <c r="B101" s="22" t="s">
        <v>294</v>
      </c>
      <c r="C101" s="22" t="s">
        <v>313</v>
      </c>
      <c r="D101" s="22" t="s">
        <v>314</v>
      </c>
      <c r="E101" s="22">
        <v>1553687</v>
      </c>
      <c r="F101" s="22">
        <v>0</v>
      </c>
      <c r="G101" s="22">
        <v>0</v>
      </c>
      <c r="H101" s="22">
        <v>0</v>
      </c>
      <c r="I101" s="22">
        <v>0</v>
      </c>
      <c r="J101" s="22">
        <v>0</v>
      </c>
      <c r="K101" s="22">
        <v>0</v>
      </c>
      <c r="L101" s="22">
        <v>1050300</v>
      </c>
      <c r="M101" s="22">
        <v>52002</v>
      </c>
      <c r="N101" s="22">
        <v>18949</v>
      </c>
      <c r="O101" s="22">
        <v>3918</v>
      </c>
      <c r="P101" s="22">
        <v>224430</v>
      </c>
      <c r="Q101" s="22">
        <v>15587</v>
      </c>
      <c r="R101" s="22">
        <v>390</v>
      </c>
      <c r="S101" s="22">
        <v>0</v>
      </c>
      <c r="T101" s="22">
        <v>35855</v>
      </c>
      <c r="U101" s="22">
        <v>0</v>
      </c>
      <c r="V101" s="22">
        <v>0</v>
      </c>
      <c r="W101" s="22">
        <v>0</v>
      </c>
      <c r="X101" s="22">
        <v>0</v>
      </c>
      <c r="Y101" s="22">
        <v>1191916</v>
      </c>
      <c r="Z101" s="22">
        <v>85346</v>
      </c>
      <c r="AA101" s="22">
        <v>0</v>
      </c>
      <c r="AB101" s="22">
        <v>0</v>
      </c>
      <c r="AC101" s="22">
        <v>58454</v>
      </c>
      <c r="AD101" s="22">
        <v>4290834</v>
      </c>
      <c r="AE101" s="22">
        <v>1152156</v>
      </c>
      <c r="AF101" s="22">
        <v>557937</v>
      </c>
      <c r="AG101" s="22">
        <v>0</v>
      </c>
      <c r="AH101" s="22">
        <v>856562</v>
      </c>
      <c r="AI101" s="22">
        <v>0</v>
      </c>
      <c r="AJ101" s="22">
        <v>0</v>
      </c>
      <c r="AK101" s="22">
        <v>43488</v>
      </c>
      <c r="AL101" s="22">
        <v>0</v>
      </c>
      <c r="AM101" s="22">
        <v>0</v>
      </c>
      <c r="AN101" s="22">
        <v>0</v>
      </c>
      <c r="AO101" s="22">
        <v>36489</v>
      </c>
      <c r="AP101" s="22">
        <v>529623</v>
      </c>
      <c r="AQ101" s="22">
        <v>0</v>
      </c>
      <c r="AR101" s="22">
        <v>0</v>
      </c>
      <c r="AS101" s="22">
        <v>3414</v>
      </c>
      <c r="AT101" s="22">
        <v>3179669</v>
      </c>
      <c r="AU101" s="22">
        <v>1111165</v>
      </c>
    </row>
    <row r="102" spans="1:47" x14ac:dyDescent="0.35">
      <c r="A102" s="22" t="s">
        <v>114</v>
      </c>
      <c r="B102" s="22" t="s">
        <v>294</v>
      </c>
      <c r="C102" s="22" t="s">
        <v>315</v>
      </c>
      <c r="D102" s="22" t="s">
        <v>316</v>
      </c>
      <c r="E102" s="22">
        <v>7920640</v>
      </c>
      <c r="F102" s="22">
        <v>0</v>
      </c>
      <c r="G102" s="22">
        <v>0</v>
      </c>
      <c r="H102" s="22">
        <v>0</v>
      </c>
      <c r="I102" s="22">
        <v>0</v>
      </c>
      <c r="J102" s="22">
        <v>0</v>
      </c>
      <c r="K102" s="22">
        <v>0</v>
      </c>
      <c r="L102" s="22">
        <v>3956896</v>
      </c>
      <c r="M102" s="22">
        <v>87743</v>
      </c>
      <c r="N102" s="22">
        <v>195980</v>
      </c>
      <c r="O102" s="22">
        <v>48882</v>
      </c>
      <c r="P102" s="22">
        <v>1220084</v>
      </c>
      <c r="Q102" s="22">
        <v>166464</v>
      </c>
      <c r="R102" s="22">
        <v>296856</v>
      </c>
      <c r="S102" s="22">
        <v>0</v>
      </c>
      <c r="T102" s="22">
        <v>0</v>
      </c>
      <c r="U102" s="22">
        <v>33611</v>
      </c>
      <c r="V102" s="22">
        <v>0</v>
      </c>
      <c r="W102" s="22">
        <v>0</v>
      </c>
      <c r="X102" s="22">
        <v>0</v>
      </c>
      <c r="Y102" s="22">
        <v>28118047</v>
      </c>
      <c r="Z102" s="22">
        <v>4230905</v>
      </c>
      <c r="AA102" s="22">
        <v>0</v>
      </c>
      <c r="AB102" s="22">
        <v>0</v>
      </c>
      <c r="AC102" s="22">
        <v>368616</v>
      </c>
      <c r="AD102" s="22">
        <v>46644724</v>
      </c>
      <c r="AE102" s="22">
        <v>5876923</v>
      </c>
      <c r="AF102" s="22">
        <v>5101945</v>
      </c>
      <c r="AG102" s="22">
        <v>0</v>
      </c>
      <c r="AH102" s="22">
        <v>2521592</v>
      </c>
      <c r="AI102" s="22">
        <v>0</v>
      </c>
      <c r="AJ102" s="22">
        <v>0</v>
      </c>
      <c r="AK102" s="22">
        <v>169637</v>
      </c>
      <c r="AL102" s="22">
        <v>1073938</v>
      </c>
      <c r="AM102" s="22">
        <v>3463</v>
      </c>
      <c r="AN102" s="22">
        <v>0</v>
      </c>
      <c r="AO102" s="22">
        <v>498929</v>
      </c>
      <c r="AP102" s="22">
        <v>5285420</v>
      </c>
      <c r="AQ102" s="22">
        <v>613822</v>
      </c>
      <c r="AR102" s="22">
        <v>0</v>
      </c>
      <c r="AS102" s="22">
        <v>0</v>
      </c>
      <c r="AT102" s="22">
        <v>21145669</v>
      </c>
      <c r="AU102" s="22">
        <v>25499055</v>
      </c>
    </row>
    <row r="103" spans="1:47" x14ac:dyDescent="0.35">
      <c r="A103" s="22" t="s">
        <v>114</v>
      </c>
      <c r="B103" s="22" t="s">
        <v>294</v>
      </c>
      <c r="C103" s="22" t="s">
        <v>317</v>
      </c>
      <c r="D103" s="22" t="s">
        <v>318</v>
      </c>
      <c r="E103" s="22">
        <v>1960364</v>
      </c>
      <c r="F103" s="22">
        <v>0</v>
      </c>
      <c r="G103" s="22">
        <v>0</v>
      </c>
      <c r="H103" s="22">
        <v>0</v>
      </c>
      <c r="I103" s="22">
        <v>0</v>
      </c>
      <c r="J103" s="22">
        <v>0</v>
      </c>
      <c r="K103" s="22">
        <v>0</v>
      </c>
      <c r="L103" s="22">
        <v>1187158</v>
      </c>
      <c r="M103" s="22">
        <v>42905</v>
      </c>
      <c r="N103" s="22">
        <v>36633</v>
      </c>
      <c r="O103" s="22">
        <v>0</v>
      </c>
      <c r="P103" s="22">
        <v>175801</v>
      </c>
      <c r="Q103" s="22">
        <v>27529</v>
      </c>
      <c r="R103" s="22">
        <v>155909</v>
      </c>
      <c r="S103" s="22">
        <v>0</v>
      </c>
      <c r="T103" s="22">
        <v>29435</v>
      </c>
      <c r="U103" s="22">
        <v>0</v>
      </c>
      <c r="V103" s="22">
        <v>18000</v>
      </c>
      <c r="W103" s="22">
        <v>184018</v>
      </c>
      <c r="X103" s="22">
        <v>149749</v>
      </c>
      <c r="Y103" s="22">
        <v>1349425</v>
      </c>
      <c r="Z103" s="22">
        <v>163538</v>
      </c>
      <c r="AA103" s="22">
        <v>0</v>
      </c>
      <c r="AB103" s="22">
        <v>84236</v>
      </c>
      <c r="AC103" s="22">
        <v>36593</v>
      </c>
      <c r="AD103" s="22">
        <v>5601293</v>
      </c>
      <c r="AE103" s="22">
        <v>1692495</v>
      </c>
      <c r="AF103" s="22">
        <v>1173247</v>
      </c>
      <c r="AG103" s="22">
        <v>0</v>
      </c>
      <c r="AH103" s="22">
        <v>828010</v>
      </c>
      <c r="AI103" s="22">
        <v>0</v>
      </c>
      <c r="AJ103" s="22">
        <v>0</v>
      </c>
      <c r="AK103" s="22">
        <v>0</v>
      </c>
      <c r="AL103" s="22">
        <v>78539</v>
      </c>
      <c r="AM103" s="22">
        <v>0</v>
      </c>
      <c r="AN103" s="22">
        <v>0</v>
      </c>
      <c r="AO103" s="22">
        <v>74788</v>
      </c>
      <c r="AP103" s="22">
        <v>816545</v>
      </c>
      <c r="AQ103" s="22">
        <v>3141</v>
      </c>
      <c r="AR103" s="22">
        <v>0</v>
      </c>
      <c r="AS103" s="22">
        <v>1699</v>
      </c>
      <c r="AT103" s="22">
        <v>4668464</v>
      </c>
      <c r="AU103" s="22">
        <v>932829</v>
      </c>
    </row>
    <row r="104" spans="1:47" x14ac:dyDescent="0.35">
      <c r="A104" s="22" t="s">
        <v>114</v>
      </c>
      <c r="B104" s="22" t="s">
        <v>294</v>
      </c>
      <c r="C104" s="22" t="s">
        <v>319</v>
      </c>
      <c r="D104" s="22" t="s">
        <v>320</v>
      </c>
      <c r="E104" s="22">
        <v>987382</v>
      </c>
      <c r="F104" s="22">
        <v>0</v>
      </c>
      <c r="G104" s="22">
        <v>0</v>
      </c>
      <c r="H104" s="22">
        <v>0</v>
      </c>
      <c r="I104" s="22">
        <v>0</v>
      </c>
      <c r="J104" s="22">
        <v>0</v>
      </c>
      <c r="K104" s="22">
        <v>0</v>
      </c>
      <c r="L104" s="22">
        <v>837822</v>
      </c>
      <c r="M104" s="22">
        <v>53764</v>
      </c>
      <c r="N104" s="22">
        <v>6125</v>
      </c>
      <c r="O104" s="22">
        <v>2901</v>
      </c>
      <c r="P104" s="22">
        <v>165903</v>
      </c>
      <c r="Q104" s="22">
        <v>27803</v>
      </c>
      <c r="R104" s="22">
        <v>0</v>
      </c>
      <c r="S104" s="22">
        <v>0</v>
      </c>
      <c r="T104" s="22">
        <v>0</v>
      </c>
      <c r="U104" s="22">
        <v>0</v>
      </c>
      <c r="V104" s="22">
        <v>0</v>
      </c>
      <c r="W104" s="22">
        <v>0</v>
      </c>
      <c r="X104" s="22">
        <v>0</v>
      </c>
      <c r="Y104" s="22">
        <v>327575</v>
      </c>
      <c r="Z104" s="22">
        <v>170535</v>
      </c>
      <c r="AA104" s="22">
        <v>6395</v>
      </c>
      <c r="AB104" s="22">
        <v>0</v>
      </c>
      <c r="AC104" s="22">
        <v>16298</v>
      </c>
      <c r="AD104" s="22">
        <v>2602503</v>
      </c>
      <c r="AE104" s="22">
        <v>715591</v>
      </c>
      <c r="AF104" s="22">
        <v>1195549</v>
      </c>
      <c r="AG104" s="22">
        <v>0</v>
      </c>
      <c r="AH104" s="22">
        <v>243009</v>
      </c>
      <c r="AI104" s="22">
        <v>0</v>
      </c>
      <c r="AJ104" s="22">
        <v>0</v>
      </c>
      <c r="AK104" s="22">
        <v>0</v>
      </c>
      <c r="AL104" s="22">
        <v>27647</v>
      </c>
      <c r="AM104" s="22">
        <v>726</v>
      </c>
      <c r="AN104" s="22">
        <v>0</v>
      </c>
      <c r="AO104" s="22">
        <v>22898</v>
      </c>
      <c r="AP104" s="22">
        <v>456737</v>
      </c>
      <c r="AQ104" s="22">
        <v>12985</v>
      </c>
      <c r="AR104" s="22">
        <v>0</v>
      </c>
      <c r="AS104" s="22">
        <v>26635</v>
      </c>
      <c r="AT104" s="22">
        <v>2701777</v>
      </c>
      <c r="AU104" s="22">
        <v>-99274</v>
      </c>
    </row>
    <row r="105" spans="1:47" x14ac:dyDescent="0.35">
      <c r="A105" s="22" t="s">
        <v>114</v>
      </c>
      <c r="B105" s="22" t="s">
        <v>294</v>
      </c>
      <c r="C105" s="22" t="s">
        <v>321</v>
      </c>
      <c r="D105" s="22" t="s">
        <v>322</v>
      </c>
      <c r="E105" s="22">
        <v>1382530</v>
      </c>
      <c r="F105" s="22">
        <v>0</v>
      </c>
      <c r="G105" s="22">
        <v>0</v>
      </c>
      <c r="H105" s="22">
        <v>0</v>
      </c>
      <c r="I105" s="22">
        <v>0</v>
      </c>
      <c r="J105" s="22">
        <v>0</v>
      </c>
      <c r="K105" s="22">
        <v>0</v>
      </c>
      <c r="L105" s="22">
        <v>854347</v>
      </c>
      <c r="M105" s="22">
        <v>107244</v>
      </c>
      <c r="N105" s="22">
        <v>10349</v>
      </c>
      <c r="O105" s="22">
        <v>6750</v>
      </c>
      <c r="P105" s="22">
        <v>48500</v>
      </c>
      <c r="Q105" s="22">
        <v>12434</v>
      </c>
      <c r="R105" s="22">
        <v>136543</v>
      </c>
      <c r="S105" s="22">
        <v>0</v>
      </c>
      <c r="T105" s="22">
        <v>6500</v>
      </c>
      <c r="U105" s="22">
        <v>0</v>
      </c>
      <c r="V105" s="22">
        <v>0</v>
      </c>
      <c r="W105" s="22">
        <v>0</v>
      </c>
      <c r="X105" s="22">
        <v>0</v>
      </c>
      <c r="Y105" s="22">
        <v>617018</v>
      </c>
      <c r="Z105" s="22">
        <v>41243</v>
      </c>
      <c r="AA105" s="22">
        <v>0</v>
      </c>
      <c r="AB105" s="22">
        <v>0</v>
      </c>
      <c r="AC105" s="22">
        <v>50997</v>
      </c>
      <c r="AD105" s="22">
        <v>3274455</v>
      </c>
      <c r="AE105" s="22">
        <v>1015444</v>
      </c>
      <c r="AF105" s="22">
        <v>837483</v>
      </c>
      <c r="AG105" s="22">
        <v>0</v>
      </c>
      <c r="AH105" s="22">
        <v>547872</v>
      </c>
      <c r="AI105" s="22">
        <v>0</v>
      </c>
      <c r="AJ105" s="22">
        <v>0</v>
      </c>
      <c r="AK105" s="22">
        <v>52910</v>
      </c>
      <c r="AL105" s="22">
        <v>0</v>
      </c>
      <c r="AM105" s="22">
        <v>0</v>
      </c>
      <c r="AN105" s="22">
        <v>0</v>
      </c>
      <c r="AO105" s="22">
        <v>46701</v>
      </c>
      <c r="AP105" s="22">
        <v>489828</v>
      </c>
      <c r="AQ105" s="22">
        <v>0</v>
      </c>
      <c r="AR105" s="22">
        <v>0</v>
      </c>
      <c r="AS105" s="22">
        <v>0</v>
      </c>
      <c r="AT105" s="22">
        <v>2990238</v>
      </c>
      <c r="AU105" s="22">
        <v>284217</v>
      </c>
    </row>
    <row r="106" spans="1:47" x14ac:dyDescent="0.35">
      <c r="A106" s="22" t="s">
        <v>114</v>
      </c>
      <c r="B106" s="22" t="s">
        <v>294</v>
      </c>
      <c r="C106" s="22" t="s">
        <v>323</v>
      </c>
      <c r="D106" s="22" t="s">
        <v>324</v>
      </c>
      <c r="E106" s="22">
        <v>2852771</v>
      </c>
      <c r="F106" s="22">
        <v>0</v>
      </c>
      <c r="G106" s="22">
        <v>0</v>
      </c>
      <c r="H106" s="22">
        <v>0</v>
      </c>
      <c r="I106" s="22">
        <v>0</v>
      </c>
      <c r="J106" s="22">
        <v>0</v>
      </c>
      <c r="K106" s="22">
        <v>0</v>
      </c>
      <c r="L106" s="22">
        <v>1556225</v>
      </c>
      <c r="M106" s="22">
        <v>113891</v>
      </c>
      <c r="N106" s="22">
        <v>51007</v>
      </c>
      <c r="O106" s="22">
        <v>32767</v>
      </c>
      <c r="P106" s="22">
        <v>423172</v>
      </c>
      <c r="Q106" s="22">
        <v>32192</v>
      </c>
      <c r="R106" s="22">
        <v>0</v>
      </c>
      <c r="S106" s="22">
        <v>0</v>
      </c>
      <c r="T106" s="22">
        <v>71480</v>
      </c>
      <c r="U106" s="22">
        <v>0</v>
      </c>
      <c r="V106" s="22">
        <v>0</v>
      </c>
      <c r="W106" s="22">
        <v>256327</v>
      </c>
      <c r="X106" s="22">
        <v>0</v>
      </c>
      <c r="Y106" s="22">
        <v>936659</v>
      </c>
      <c r="Z106" s="22">
        <v>471270</v>
      </c>
      <c r="AA106" s="22">
        <v>0</v>
      </c>
      <c r="AB106" s="22">
        <v>0</v>
      </c>
      <c r="AC106" s="22">
        <v>70364</v>
      </c>
      <c r="AD106" s="22">
        <v>6868125</v>
      </c>
      <c r="AE106" s="22">
        <v>2033066</v>
      </c>
      <c r="AF106" s="22">
        <v>1456371</v>
      </c>
      <c r="AG106" s="22">
        <v>433256</v>
      </c>
      <c r="AH106" s="22">
        <v>761859</v>
      </c>
      <c r="AI106" s="22">
        <v>140</v>
      </c>
      <c r="AJ106" s="22">
        <v>0</v>
      </c>
      <c r="AK106" s="22">
        <v>0</v>
      </c>
      <c r="AL106" s="22">
        <v>2400</v>
      </c>
      <c r="AM106" s="22">
        <v>4745</v>
      </c>
      <c r="AN106" s="22">
        <v>0</v>
      </c>
      <c r="AO106" s="22">
        <v>140049</v>
      </c>
      <c r="AP106" s="22">
        <v>911944</v>
      </c>
      <c r="AQ106" s="22">
        <v>0</v>
      </c>
      <c r="AR106" s="22">
        <v>0</v>
      </c>
      <c r="AS106" s="22">
        <v>0</v>
      </c>
      <c r="AT106" s="22">
        <v>5743830</v>
      </c>
      <c r="AU106" s="22">
        <v>1124295</v>
      </c>
    </row>
    <row r="107" spans="1:47" x14ac:dyDescent="0.35">
      <c r="A107" s="22" t="s">
        <v>114</v>
      </c>
      <c r="B107" s="22" t="s">
        <v>294</v>
      </c>
      <c r="C107" s="22" t="s">
        <v>325</v>
      </c>
      <c r="D107" s="22" t="s">
        <v>326</v>
      </c>
      <c r="E107" s="22">
        <v>25001131</v>
      </c>
      <c r="F107" s="22">
        <v>0</v>
      </c>
      <c r="G107" s="22">
        <v>0</v>
      </c>
      <c r="H107" s="22">
        <v>0</v>
      </c>
      <c r="I107" s="22">
        <v>0</v>
      </c>
      <c r="J107" s="22">
        <v>0</v>
      </c>
      <c r="K107" s="22">
        <v>0</v>
      </c>
      <c r="L107" s="22">
        <v>17958846</v>
      </c>
      <c r="M107" s="22">
        <v>204231</v>
      </c>
      <c r="N107" s="22">
        <v>1328651</v>
      </c>
      <c r="O107" s="22">
        <v>0</v>
      </c>
      <c r="P107" s="22">
        <v>2335204</v>
      </c>
      <c r="Q107" s="22">
        <v>1694849</v>
      </c>
      <c r="R107" s="22">
        <v>2884286</v>
      </c>
      <c r="S107" s="22">
        <v>0</v>
      </c>
      <c r="T107" s="22">
        <v>0</v>
      </c>
      <c r="U107" s="22">
        <v>6561270</v>
      </c>
      <c r="V107" s="22">
        <v>2800</v>
      </c>
      <c r="W107" s="22">
        <v>5780965</v>
      </c>
      <c r="X107" s="22">
        <v>5649269</v>
      </c>
      <c r="Y107" s="22">
        <v>17297767</v>
      </c>
      <c r="Z107" s="22">
        <v>0</v>
      </c>
      <c r="AA107" s="22">
        <v>0</v>
      </c>
      <c r="AB107" s="22">
        <v>2215421</v>
      </c>
      <c r="AC107" s="22">
        <v>1000249</v>
      </c>
      <c r="AD107" s="22">
        <v>89914939</v>
      </c>
      <c r="AE107" s="22">
        <v>19327714</v>
      </c>
      <c r="AF107" s="22">
        <v>15463810</v>
      </c>
      <c r="AG107" s="22">
        <v>0</v>
      </c>
      <c r="AH107" s="22">
        <v>5018131</v>
      </c>
      <c r="AI107" s="22">
        <v>0</v>
      </c>
      <c r="AJ107" s="22">
        <v>867445</v>
      </c>
      <c r="AK107" s="22">
        <v>0</v>
      </c>
      <c r="AL107" s="22">
        <v>0</v>
      </c>
      <c r="AM107" s="22">
        <v>49801</v>
      </c>
      <c r="AN107" s="22">
        <v>0</v>
      </c>
      <c r="AO107" s="22">
        <v>1349144</v>
      </c>
      <c r="AP107" s="22">
        <v>9829639</v>
      </c>
      <c r="AQ107" s="22">
        <v>597551</v>
      </c>
      <c r="AR107" s="22">
        <v>0</v>
      </c>
      <c r="AS107" s="22">
        <v>2237474</v>
      </c>
      <c r="AT107" s="22">
        <v>54740709</v>
      </c>
      <c r="AU107" s="22">
        <v>35174230</v>
      </c>
    </row>
    <row r="108" spans="1:47" x14ac:dyDescent="0.35">
      <c r="A108" s="22" t="s">
        <v>114</v>
      </c>
      <c r="B108" s="22" t="s">
        <v>294</v>
      </c>
      <c r="C108" s="22" t="s">
        <v>327</v>
      </c>
      <c r="D108" s="22" t="s">
        <v>328</v>
      </c>
      <c r="E108" s="22">
        <v>2673548</v>
      </c>
      <c r="F108" s="22">
        <v>0</v>
      </c>
      <c r="G108" s="22">
        <v>0</v>
      </c>
      <c r="H108" s="22">
        <v>0</v>
      </c>
      <c r="I108" s="22">
        <v>0</v>
      </c>
      <c r="J108" s="22">
        <v>0</v>
      </c>
      <c r="K108" s="22">
        <v>0</v>
      </c>
      <c r="L108" s="22">
        <v>6753155</v>
      </c>
      <c r="M108" s="22">
        <v>18115</v>
      </c>
      <c r="N108" s="22">
        <v>37049</v>
      </c>
      <c r="O108" s="22">
        <v>0</v>
      </c>
      <c r="P108" s="22">
        <v>128478</v>
      </c>
      <c r="Q108" s="22">
        <v>131641</v>
      </c>
      <c r="R108" s="22">
        <v>0</v>
      </c>
      <c r="S108" s="22">
        <v>0</v>
      </c>
      <c r="T108" s="22">
        <v>0</v>
      </c>
      <c r="U108" s="22">
        <v>316333</v>
      </c>
      <c r="V108" s="22">
        <v>120067</v>
      </c>
      <c r="W108" s="22">
        <v>0</v>
      </c>
      <c r="X108" s="22">
        <v>2415757</v>
      </c>
      <c r="Y108" s="22">
        <v>2037179</v>
      </c>
      <c r="Z108" s="22">
        <v>137943</v>
      </c>
      <c r="AA108" s="22">
        <v>0</v>
      </c>
      <c r="AB108" s="22">
        <v>0</v>
      </c>
      <c r="AC108" s="22">
        <v>0</v>
      </c>
      <c r="AD108" s="22">
        <v>14769265</v>
      </c>
      <c r="AE108" s="22">
        <v>2966111</v>
      </c>
      <c r="AF108" s="22">
        <v>4521826</v>
      </c>
      <c r="AG108" s="22">
        <v>0</v>
      </c>
      <c r="AH108" s="22">
        <v>1747718</v>
      </c>
      <c r="AI108" s="22">
        <v>0</v>
      </c>
      <c r="AJ108" s="22">
        <v>0</v>
      </c>
      <c r="AK108" s="22">
        <v>239421</v>
      </c>
      <c r="AL108" s="22">
        <v>0</v>
      </c>
      <c r="AM108" s="22">
        <v>22838</v>
      </c>
      <c r="AN108" s="22">
        <v>0</v>
      </c>
      <c r="AO108" s="22">
        <v>7994</v>
      </c>
      <c r="AP108" s="22">
        <v>2504087</v>
      </c>
      <c r="AQ108" s="22">
        <v>511416</v>
      </c>
      <c r="AR108" s="22">
        <v>0</v>
      </c>
      <c r="AS108" s="22">
        <v>31614</v>
      </c>
      <c r="AT108" s="22">
        <v>12553025</v>
      </c>
      <c r="AU108" s="22">
        <v>2216240</v>
      </c>
    </row>
    <row r="109" spans="1:47" x14ac:dyDescent="0.35">
      <c r="A109" s="22" t="s">
        <v>114</v>
      </c>
      <c r="B109" s="22" t="s">
        <v>294</v>
      </c>
      <c r="C109" s="22" t="s">
        <v>329</v>
      </c>
      <c r="D109" s="22" t="s">
        <v>330</v>
      </c>
      <c r="E109" s="22">
        <v>4367480</v>
      </c>
      <c r="F109" s="22">
        <v>0</v>
      </c>
      <c r="G109" s="22">
        <v>0</v>
      </c>
      <c r="H109" s="22">
        <v>0</v>
      </c>
      <c r="I109" s="22">
        <v>0</v>
      </c>
      <c r="J109" s="22">
        <v>0</v>
      </c>
      <c r="K109" s="22">
        <v>0</v>
      </c>
      <c r="L109" s="22">
        <v>4289875</v>
      </c>
      <c r="M109" s="22">
        <v>102189</v>
      </c>
      <c r="N109" s="22">
        <v>121499</v>
      </c>
      <c r="O109" s="22">
        <v>53798</v>
      </c>
      <c r="P109" s="22">
        <v>475240</v>
      </c>
      <c r="Q109" s="22">
        <v>53621</v>
      </c>
      <c r="R109" s="22">
        <v>141416</v>
      </c>
      <c r="S109" s="22">
        <v>0</v>
      </c>
      <c r="T109" s="22">
        <v>960</v>
      </c>
      <c r="U109" s="22">
        <v>418431</v>
      </c>
      <c r="V109" s="22">
        <v>0</v>
      </c>
      <c r="W109" s="22">
        <v>2000</v>
      </c>
      <c r="X109" s="22">
        <v>0</v>
      </c>
      <c r="Y109" s="22">
        <v>1627967</v>
      </c>
      <c r="Z109" s="22">
        <v>429692</v>
      </c>
      <c r="AA109" s="22">
        <v>5000</v>
      </c>
      <c r="AB109" s="22">
        <v>104198</v>
      </c>
      <c r="AC109" s="22">
        <v>53360</v>
      </c>
      <c r="AD109" s="22">
        <v>12246726</v>
      </c>
      <c r="AE109" s="22">
        <v>4122956</v>
      </c>
      <c r="AF109" s="22">
        <v>2057077</v>
      </c>
      <c r="AG109" s="22">
        <v>0</v>
      </c>
      <c r="AH109" s="22">
        <v>1886592</v>
      </c>
      <c r="AI109" s="22">
        <v>2506</v>
      </c>
      <c r="AJ109" s="22">
        <v>0</v>
      </c>
      <c r="AK109" s="22">
        <v>0</v>
      </c>
      <c r="AL109" s="22">
        <v>499836</v>
      </c>
      <c r="AM109" s="22">
        <v>30658</v>
      </c>
      <c r="AN109" s="22">
        <v>0</v>
      </c>
      <c r="AO109" s="22">
        <v>129778</v>
      </c>
      <c r="AP109" s="22">
        <v>2106956</v>
      </c>
      <c r="AQ109" s="22">
        <v>2780</v>
      </c>
      <c r="AR109" s="22">
        <v>0</v>
      </c>
      <c r="AS109" s="22">
        <v>0</v>
      </c>
      <c r="AT109" s="22">
        <v>10839139</v>
      </c>
      <c r="AU109" s="22">
        <v>1407587</v>
      </c>
    </row>
    <row r="110" spans="1:47" x14ac:dyDescent="0.35">
      <c r="A110" s="22" t="s">
        <v>114</v>
      </c>
      <c r="B110" s="22" t="s">
        <v>294</v>
      </c>
      <c r="C110" s="22" t="s">
        <v>331</v>
      </c>
      <c r="D110" s="22" t="s">
        <v>332</v>
      </c>
      <c r="E110" s="22">
        <v>983577</v>
      </c>
      <c r="F110" s="22">
        <v>0</v>
      </c>
      <c r="G110" s="22">
        <v>0</v>
      </c>
      <c r="H110" s="22">
        <v>0</v>
      </c>
      <c r="I110" s="22">
        <v>0</v>
      </c>
      <c r="J110" s="22">
        <v>0</v>
      </c>
      <c r="K110" s="22">
        <v>0</v>
      </c>
      <c r="L110" s="22">
        <v>2056073</v>
      </c>
      <c r="M110" s="22">
        <v>69441</v>
      </c>
      <c r="N110" s="22">
        <v>7875</v>
      </c>
      <c r="O110" s="22">
        <v>3702</v>
      </c>
      <c r="P110" s="22">
        <v>63806</v>
      </c>
      <c r="Q110" s="22">
        <v>3041</v>
      </c>
      <c r="R110" s="22">
        <v>0</v>
      </c>
      <c r="S110" s="22">
        <v>0</v>
      </c>
      <c r="T110" s="22">
        <v>0</v>
      </c>
      <c r="U110" s="22">
        <v>0</v>
      </c>
      <c r="V110" s="22">
        <v>0</v>
      </c>
      <c r="W110" s="22">
        <v>0</v>
      </c>
      <c r="X110" s="22">
        <v>0</v>
      </c>
      <c r="Y110" s="22">
        <v>760657</v>
      </c>
      <c r="Z110" s="22">
        <v>145045</v>
      </c>
      <c r="AA110" s="22">
        <v>0</v>
      </c>
      <c r="AB110" s="22">
        <v>0</v>
      </c>
      <c r="AC110" s="22">
        <v>9740</v>
      </c>
      <c r="AD110" s="22">
        <v>4102957</v>
      </c>
      <c r="AE110" s="22">
        <v>1217023</v>
      </c>
      <c r="AF110" s="22">
        <v>830988</v>
      </c>
      <c r="AG110" s="22">
        <v>0</v>
      </c>
      <c r="AH110" s="22">
        <v>800976</v>
      </c>
      <c r="AI110" s="22">
        <v>8004</v>
      </c>
      <c r="AJ110" s="22">
        <v>0</v>
      </c>
      <c r="AK110" s="22">
        <v>78593</v>
      </c>
      <c r="AL110" s="22">
        <v>0</v>
      </c>
      <c r="AM110" s="22">
        <v>862</v>
      </c>
      <c r="AN110" s="22">
        <v>0</v>
      </c>
      <c r="AO110" s="22">
        <v>63965</v>
      </c>
      <c r="AP110" s="22">
        <v>506227</v>
      </c>
      <c r="AQ110" s="22">
        <v>0</v>
      </c>
      <c r="AR110" s="22">
        <v>0</v>
      </c>
      <c r="AS110" s="22">
        <v>922</v>
      </c>
      <c r="AT110" s="22">
        <v>3507560</v>
      </c>
      <c r="AU110" s="22">
        <v>595397</v>
      </c>
    </row>
    <row r="111" spans="1:47" x14ac:dyDescent="0.35">
      <c r="A111" s="22" t="s">
        <v>114</v>
      </c>
      <c r="B111" s="22" t="s">
        <v>294</v>
      </c>
      <c r="C111" s="22" t="s">
        <v>333</v>
      </c>
      <c r="D111" s="22" t="s">
        <v>334</v>
      </c>
      <c r="E111" s="22">
        <v>3332114</v>
      </c>
      <c r="F111" s="22">
        <v>0</v>
      </c>
      <c r="G111" s="22">
        <v>0</v>
      </c>
      <c r="H111" s="22">
        <v>0</v>
      </c>
      <c r="I111" s="22">
        <v>0</v>
      </c>
      <c r="J111" s="22">
        <v>0</v>
      </c>
      <c r="K111" s="22">
        <v>0</v>
      </c>
      <c r="L111" s="22">
        <v>3157324</v>
      </c>
      <c r="M111" s="22">
        <v>57999</v>
      </c>
      <c r="N111" s="22">
        <v>106855</v>
      </c>
      <c r="O111" s="22">
        <v>0</v>
      </c>
      <c r="P111" s="22">
        <v>217183</v>
      </c>
      <c r="Q111" s="22">
        <v>60413</v>
      </c>
      <c r="R111" s="22">
        <v>76973</v>
      </c>
      <c r="S111" s="22">
        <v>0</v>
      </c>
      <c r="T111" s="22">
        <v>0</v>
      </c>
      <c r="U111" s="22">
        <v>219001</v>
      </c>
      <c r="V111" s="22">
        <v>0</v>
      </c>
      <c r="W111" s="22">
        <v>460243</v>
      </c>
      <c r="X111" s="22">
        <v>621221</v>
      </c>
      <c r="Y111" s="22">
        <v>906150</v>
      </c>
      <c r="Z111" s="22">
        <v>195852</v>
      </c>
      <c r="AA111" s="22">
        <v>0</v>
      </c>
      <c r="AB111" s="22">
        <v>0</v>
      </c>
      <c r="AC111" s="22">
        <v>94842</v>
      </c>
      <c r="AD111" s="22">
        <v>9506170</v>
      </c>
      <c r="AE111" s="22">
        <v>2907142</v>
      </c>
      <c r="AF111" s="22">
        <v>1634678</v>
      </c>
      <c r="AG111" s="22">
        <v>0</v>
      </c>
      <c r="AH111" s="22">
        <v>1256240</v>
      </c>
      <c r="AI111" s="22">
        <v>0</v>
      </c>
      <c r="AJ111" s="22">
        <v>0</v>
      </c>
      <c r="AK111" s="22">
        <v>0</v>
      </c>
      <c r="AL111" s="22">
        <v>368317</v>
      </c>
      <c r="AM111" s="22">
        <v>1386</v>
      </c>
      <c r="AN111" s="22">
        <v>0</v>
      </c>
      <c r="AO111" s="22">
        <v>218532</v>
      </c>
      <c r="AP111" s="22">
        <v>1726949</v>
      </c>
      <c r="AQ111" s="22">
        <v>143113</v>
      </c>
      <c r="AR111" s="22">
        <v>0</v>
      </c>
      <c r="AS111" s="22">
        <v>26629</v>
      </c>
      <c r="AT111" s="22">
        <v>8282986</v>
      </c>
      <c r="AU111" s="22">
        <v>1223184</v>
      </c>
    </row>
    <row r="112" spans="1:47" x14ac:dyDescent="0.35">
      <c r="A112" s="22" t="s">
        <v>114</v>
      </c>
      <c r="B112" s="22" t="s">
        <v>294</v>
      </c>
      <c r="C112" s="22" t="s">
        <v>335</v>
      </c>
      <c r="D112" s="22" t="s">
        <v>336</v>
      </c>
      <c r="E112" s="22">
        <v>8593213</v>
      </c>
      <c r="F112" s="22">
        <v>0</v>
      </c>
      <c r="G112" s="22">
        <v>0</v>
      </c>
      <c r="H112" s="22">
        <v>380280</v>
      </c>
      <c r="I112" s="22">
        <v>0</v>
      </c>
      <c r="J112" s="22">
        <v>0</v>
      </c>
      <c r="K112" s="22">
        <v>0</v>
      </c>
      <c r="L112" s="22">
        <v>5723836</v>
      </c>
      <c r="M112" s="22">
        <v>87454</v>
      </c>
      <c r="N112" s="22">
        <v>129343</v>
      </c>
      <c r="O112" s="22">
        <v>340926</v>
      </c>
      <c r="P112" s="22">
        <v>694479</v>
      </c>
      <c r="Q112" s="22">
        <v>528156</v>
      </c>
      <c r="R112" s="22">
        <v>116618</v>
      </c>
      <c r="S112" s="22">
        <v>0</v>
      </c>
      <c r="T112" s="22">
        <v>652296</v>
      </c>
      <c r="U112" s="22">
        <v>288597</v>
      </c>
      <c r="V112" s="22">
        <v>0</v>
      </c>
      <c r="W112" s="22">
        <v>3366</v>
      </c>
      <c r="X112" s="22">
        <v>1653152</v>
      </c>
      <c r="Y112" s="22">
        <v>4142914</v>
      </c>
      <c r="Z112" s="22">
        <v>540864</v>
      </c>
      <c r="AA112" s="22">
        <v>19561</v>
      </c>
      <c r="AB112" s="22">
        <v>0</v>
      </c>
      <c r="AC112" s="22">
        <v>0</v>
      </c>
      <c r="AD112" s="22">
        <v>23895055</v>
      </c>
      <c r="AE112" s="22">
        <v>5502116</v>
      </c>
      <c r="AF112" s="22">
        <v>4931392</v>
      </c>
      <c r="AG112" s="22">
        <v>0</v>
      </c>
      <c r="AH112" s="22">
        <v>2529812</v>
      </c>
      <c r="AI112" s="22">
        <v>0</v>
      </c>
      <c r="AJ112" s="22">
        <v>0</v>
      </c>
      <c r="AK112" s="22">
        <v>275081</v>
      </c>
      <c r="AL112" s="22">
        <v>0</v>
      </c>
      <c r="AM112" s="22">
        <v>5331</v>
      </c>
      <c r="AN112" s="22">
        <v>0</v>
      </c>
      <c r="AO112" s="22">
        <v>475598</v>
      </c>
      <c r="AP112" s="22">
        <v>2860522</v>
      </c>
      <c r="AQ112" s="22">
        <v>662972</v>
      </c>
      <c r="AR112" s="22">
        <v>0</v>
      </c>
      <c r="AS112" s="22">
        <v>186105</v>
      </c>
      <c r="AT112" s="22">
        <v>17428929</v>
      </c>
      <c r="AU112" s="22">
        <v>6466126</v>
      </c>
    </row>
    <row r="113" spans="1:47" x14ac:dyDescent="0.35">
      <c r="A113" s="22" t="s">
        <v>114</v>
      </c>
      <c r="B113" s="22" t="s">
        <v>294</v>
      </c>
      <c r="C113" s="22" t="s">
        <v>337</v>
      </c>
      <c r="D113" s="22" t="s">
        <v>338</v>
      </c>
      <c r="E113" s="22">
        <v>2053359</v>
      </c>
      <c r="F113" s="22">
        <v>0</v>
      </c>
      <c r="G113" s="22">
        <v>0</v>
      </c>
      <c r="H113" s="22">
        <v>0</v>
      </c>
      <c r="I113" s="22">
        <v>0</v>
      </c>
      <c r="J113" s="22">
        <v>0</v>
      </c>
      <c r="K113" s="22">
        <v>0</v>
      </c>
      <c r="L113" s="22">
        <v>2073003</v>
      </c>
      <c r="M113" s="22">
        <v>36162</v>
      </c>
      <c r="N113" s="22">
        <v>69744</v>
      </c>
      <c r="O113" s="22">
        <v>3610</v>
      </c>
      <c r="P113" s="22">
        <v>87418</v>
      </c>
      <c r="Q113" s="22">
        <v>90218</v>
      </c>
      <c r="R113" s="22">
        <v>5396</v>
      </c>
      <c r="S113" s="22">
        <v>0</v>
      </c>
      <c r="T113" s="22">
        <v>0</v>
      </c>
      <c r="U113" s="22">
        <v>1238222</v>
      </c>
      <c r="V113" s="22">
        <v>0</v>
      </c>
      <c r="W113" s="22">
        <v>0</v>
      </c>
      <c r="X113" s="22">
        <v>0</v>
      </c>
      <c r="Y113" s="22">
        <v>801656</v>
      </c>
      <c r="Z113" s="22">
        <v>0</v>
      </c>
      <c r="AA113" s="22">
        <v>0</v>
      </c>
      <c r="AB113" s="22">
        <v>241506</v>
      </c>
      <c r="AC113" s="22">
        <v>180450</v>
      </c>
      <c r="AD113" s="22">
        <v>6880744</v>
      </c>
      <c r="AE113" s="22">
        <v>1247941</v>
      </c>
      <c r="AF113" s="22">
        <v>711441</v>
      </c>
      <c r="AG113" s="22">
        <v>0</v>
      </c>
      <c r="AH113" s="22">
        <v>756788</v>
      </c>
      <c r="AI113" s="22">
        <v>0</v>
      </c>
      <c r="AJ113" s="22">
        <v>0</v>
      </c>
      <c r="AK113" s="22">
        <v>532916</v>
      </c>
      <c r="AL113" s="22">
        <v>0</v>
      </c>
      <c r="AM113" s="22">
        <v>1248</v>
      </c>
      <c r="AN113" s="22">
        <v>0</v>
      </c>
      <c r="AO113" s="22">
        <v>120462</v>
      </c>
      <c r="AP113" s="22">
        <v>920993</v>
      </c>
      <c r="AQ113" s="22">
        <v>9143</v>
      </c>
      <c r="AR113" s="22">
        <v>0</v>
      </c>
      <c r="AS113" s="22">
        <v>742</v>
      </c>
      <c r="AT113" s="22">
        <v>4301674</v>
      </c>
      <c r="AU113" s="22">
        <v>2579070</v>
      </c>
    </row>
    <row r="114" spans="1:47" x14ac:dyDescent="0.35">
      <c r="A114" s="22" t="s">
        <v>114</v>
      </c>
      <c r="B114" s="22" t="s">
        <v>294</v>
      </c>
      <c r="C114" s="22" t="s">
        <v>339</v>
      </c>
      <c r="D114" s="22" t="s">
        <v>340</v>
      </c>
      <c r="E114" s="22">
        <v>28700768</v>
      </c>
      <c r="F114" s="22">
        <v>0</v>
      </c>
      <c r="G114" s="22">
        <v>0</v>
      </c>
      <c r="H114" s="22">
        <v>1329157</v>
      </c>
      <c r="I114" s="22">
        <v>0</v>
      </c>
      <c r="J114" s="22">
        <v>31615</v>
      </c>
      <c r="K114" s="22">
        <v>0</v>
      </c>
      <c r="L114" s="22">
        <v>16511298</v>
      </c>
      <c r="M114" s="22">
        <v>0</v>
      </c>
      <c r="N114" s="22">
        <v>1157999</v>
      </c>
      <c r="O114" s="22">
        <v>713277</v>
      </c>
      <c r="P114" s="22">
        <v>3777322</v>
      </c>
      <c r="Q114" s="22">
        <v>1102102</v>
      </c>
      <c r="R114" s="22">
        <v>1005743</v>
      </c>
      <c r="S114" s="22">
        <v>0</v>
      </c>
      <c r="T114" s="22">
        <v>0</v>
      </c>
      <c r="U114" s="22">
        <v>11797162</v>
      </c>
      <c r="V114" s="22">
        <v>22730</v>
      </c>
      <c r="W114" s="22">
        <v>476459</v>
      </c>
      <c r="X114" s="22">
        <v>2964538</v>
      </c>
      <c r="Y114" s="22">
        <v>4035144</v>
      </c>
      <c r="Z114" s="22">
        <v>442522</v>
      </c>
      <c r="AA114" s="22">
        <v>0</v>
      </c>
      <c r="AB114" s="22">
        <v>1571598</v>
      </c>
      <c r="AC114" s="22">
        <v>0</v>
      </c>
      <c r="AD114" s="22">
        <v>75639434</v>
      </c>
      <c r="AE114" s="22">
        <v>23280892</v>
      </c>
      <c r="AF114" s="22">
        <v>9236328</v>
      </c>
      <c r="AG114" s="22">
        <v>6104715</v>
      </c>
      <c r="AH114" s="22">
        <v>3855078</v>
      </c>
      <c r="AI114" s="22">
        <v>0</v>
      </c>
      <c r="AJ114" s="22">
        <v>0</v>
      </c>
      <c r="AK114" s="22">
        <v>3049302</v>
      </c>
      <c r="AL114" s="22">
        <v>0</v>
      </c>
      <c r="AM114" s="22">
        <v>96054</v>
      </c>
      <c r="AN114" s="22">
        <v>0</v>
      </c>
      <c r="AO114" s="22">
        <v>841869</v>
      </c>
      <c r="AP114" s="22">
        <v>11326135</v>
      </c>
      <c r="AQ114" s="22">
        <v>3710</v>
      </c>
      <c r="AR114" s="22">
        <v>0</v>
      </c>
      <c r="AS114" s="22">
        <v>0</v>
      </c>
      <c r="AT114" s="22">
        <v>57794083</v>
      </c>
      <c r="AU114" s="22">
        <v>17845351</v>
      </c>
    </row>
    <row r="115" spans="1:47" x14ac:dyDescent="0.35">
      <c r="A115" s="22" t="s">
        <v>114</v>
      </c>
      <c r="B115" s="22" t="s">
        <v>294</v>
      </c>
      <c r="C115" s="22" t="s">
        <v>341</v>
      </c>
      <c r="D115" s="22" t="s">
        <v>342</v>
      </c>
      <c r="E115" s="22">
        <v>1274840</v>
      </c>
      <c r="F115" s="22">
        <v>0</v>
      </c>
      <c r="G115" s="22">
        <v>0</v>
      </c>
      <c r="H115" s="22">
        <v>0</v>
      </c>
      <c r="I115" s="22">
        <v>0</v>
      </c>
      <c r="J115" s="22">
        <v>0</v>
      </c>
      <c r="K115" s="22">
        <v>0</v>
      </c>
      <c r="L115" s="22">
        <v>982472</v>
      </c>
      <c r="M115" s="22">
        <v>72171</v>
      </c>
      <c r="N115" s="22">
        <v>7826</v>
      </c>
      <c r="O115" s="22">
        <v>8575</v>
      </c>
      <c r="P115" s="22">
        <v>73178</v>
      </c>
      <c r="Q115" s="22">
        <v>14850</v>
      </c>
      <c r="R115" s="22">
        <v>45163</v>
      </c>
      <c r="S115" s="22">
        <v>0</v>
      </c>
      <c r="T115" s="22">
        <v>485</v>
      </c>
      <c r="U115" s="22">
        <v>0</v>
      </c>
      <c r="V115" s="22">
        <v>0</v>
      </c>
      <c r="W115" s="22">
        <v>173690</v>
      </c>
      <c r="X115" s="22">
        <v>0</v>
      </c>
      <c r="Y115" s="22">
        <v>526102</v>
      </c>
      <c r="Z115" s="22">
        <v>121253</v>
      </c>
      <c r="AA115" s="22">
        <v>0</v>
      </c>
      <c r="AB115" s="22">
        <v>0</v>
      </c>
      <c r="AC115" s="22">
        <v>39596</v>
      </c>
      <c r="AD115" s="22">
        <v>3340201</v>
      </c>
      <c r="AE115" s="22">
        <v>843452</v>
      </c>
      <c r="AF115" s="22">
        <v>578190</v>
      </c>
      <c r="AG115" s="22">
        <v>0</v>
      </c>
      <c r="AH115" s="22">
        <v>578689</v>
      </c>
      <c r="AI115" s="22">
        <v>46255</v>
      </c>
      <c r="AJ115" s="22">
        <v>0</v>
      </c>
      <c r="AK115" s="22">
        <v>105846</v>
      </c>
      <c r="AL115" s="22">
        <v>73673</v>
      </c>
      <c r="AM115" s="22">
        <v>7162</v>
      </c>
      <c r="AN115" s="22">
        <v>0</v>
      </c>
      <c r="AO115" s="22">
        <v>1195</v>
      </c>
      <c r="AP115" s="22">
        <v>461576</v>
      </c>
      <c r="AQ115" s="22">
        <v>0</v>
      </c>
      <c r="AR115" s="22">
        <v>0</v>
      </c>
      <c r="AS115" s="22">
        <v>11304</v>
      </c>
      <c r="AT115" s="22">
        <v>2707342</v>
      </c>
      <c r="AU115" s="22">
        <v>632859</v>
      </c>
    </row>
    <row r="116" spans="1:47" x14ac:dyDescent="0.35">
      <c r="A116" s="22" t="s">
        <v>114</v>
      </c>
      <c r="B116" s="22" t="s">
        <v>294</v>
      </c>
      <c r="C116" s="22" t="s">
        <v>343</v>
      </c>
      <c r="D116" s="22" t="s">
        <v>344</v>
      </c>
      <c r="E116" s="22">
        <v>3681855</v>
      </c>
      <c r="F116" s="22">
        <v>0</v>
      </c>
      <c r="G116" s="22">
        <v>0</v>
      </c>
      <c r="H116" s="22">
        <v>0</v>
      </c>
      <c r="I116" s="22">
        <v>0</v>
      </c>
      <c r="J116" s="22">
        <v>0</v>
      </c>
      <c r="K116" s="22">
        <v>0</v>
      </c>
      <c r="L116" s="22">
        <v>2649765</v>
      </c>
      <c r="M116" s="22">
        <v>106690</v>
      </c>
      <c r="N116" s="22">
        <v>120542</v>
      </c>
      <c r="O116" s="22">
        <v>32241</v>
      </c>
      <c r="P116" s="22">
        <v>151086</v>
      </c>
      <c r="Q116" s="22">
        <v>106617</v>
      </c>
      <c r="R116" s="22">
        <v>61028</v>
      </c>
      <c r="S116" s="22">
        <v>0</v>
      </c>
      <c r="T116" s="22">
        <v>1412</v>
      </c>
      <c r="U116" s="22">
        <v>366670</v>
      </c>
      <c r="V116" s="22">
        <v>0</v>
      </c>
      <c r="W116" s="22">
        <v>54600</v>
      </c>
      <c r="X116" s="22">
        <v>0</v>
      </c>
      <c r="Y116" s="22">
        <v>1467239</v>
      </c>
      <c r="Z116" s="22">
        <v>210000</v>
      </c>
      <c r="AA116" s="22">
        <v>0</v>
      </c>
      <c r="AB116" s="22">
        <v>56615</v>
      </c>
      <c r="AC116" s="22">
        <v>100199</v>
      </c>
      <c r="AD116" s="22">
        <v>9166559</v>
      </c>
      <c r="AE116" s="22">
        <v>2285483</v>
      </c>
      <c r="AF116" s="22">
        <v>1590112</v>
      </c>
      <c r="AG116" s="22">
        <v>0</v>
      </c>
      <c r="AH116" s="22">
        <v>1829995</v>
      </c>
      <c r="AI116" s="22">
        <v>25349</v>
      </c>
      <c r="AJ116" s="22">
        <v>0</v>
      </c>
      <c r="AK116" s="22">
        <v>185310</v>
      </c>
      <c r="AL116" s="22">
        <v>0</v>
      </c>
      <c r="AM116" s="22">
        <v>7655</v>
      </c>
      <c r="AN116" s="22">
        <v>0</v>
      </c>
      <c r="AO116" s="22">
        <v>256047</v>
      </c>
      <c r="AP116" s="22">
        <v>1394857</v>
      </c>
      <c r="AQ116" s="22">
        <v>12667</v>
      </c>
      <c r="AR116" s="22">
        <v>0</v>
      </c>
      <c r="AS116" s="22">
        <v>12000</v>
      </c>
      <c r="AT116" s="22">
        <v>7599475</v>
      </c>
      <c r="AU116" s="22">
        <v>1567084</v>
      </c>
    </row>
    <row r="117" spans="1:47" x14ac:dyDescent="0.35">
      <c r="A117" s="22" t="s">
        <v>114</v>
      </c>
      <c r="B117" s="22" t="s">
        <v>294</v>
      </c>
      <c r="C117" s="22" t="s">
        <v>345</v>
      </c>
      <c r="D117" s="22" t="s">
        <v>346</v>
      </c>
      <c r="E117" s="22">
        <v>845077</v>
      </c>
      <c r="F117" s="22">
        <v>0</v>
      </c>
      <c r="G117" s="22">
        <v>0</v>
      </c>
      <c r="H117" s="22">
        <v>0</v>
      </c>
      <c r="I117" s="22">
        <v>0</v>
      </c>
      <c r="J117" s="22">
        <v>0</v>
      </c>
      <c r="K117" s="22">
        <v>0</v>
      </c>
      <c r="L117" s="22">
        <v>1249200</v>
      </c>
      <c r="M117" s="22">
        <v>27493</v>
      </c>
      <c r="N117" s="22">
        <v>5522</v>
      </c>
      <c r="O117" s="22">
        <v>935</v>
      </c>
      <c r="P117" s="22">
        <v>39581</v>
      </c>
      <c r="Q117" s="22">
        <v>14155</v>
      </c>
      <c r="R117" s="22">
        <v>39962</v>
      </c>
      <c r="S117" s="22">
        <v>21260</v>
      </c>
      <c r="T117" s="22">
        <v>0</v>
      </c>
      <c r="U117" s="22">
        <v>24300</v>
      </c>
      <c r="V117" s="22">
        <v>0</v>
      </c>
      <c r="W117" s="22">
        <v>8400</v>
      </c>
      <c r="X117" s="22">
        <v>0</v>
      </c>
      <c r="Y117" s="22">
        <v>294436</v>
      </c>
      <c r="Z117" s="22">
        <v>28622</v>
      </c>
      <c r="AA117" s="22">
        <v>0</v>
      </c>
      <c r="AB117" s="22">
        <v>0</v>
      </c>
      <c r="AC117" s="22">
        <v>14345</v>
      </c>
      <c r="AD117" s="22">
        <v>2613288</v>
      </c>
      <c r="AE117" s="22">
        <v>732072</v>
      </c>
      <c r="AF117" s="22">
        <v>817731</v>
      </c>
      <c r="AG117" s="22">
        <v>7765</v>
      </c>
      <c r="AH117" s="22">
        <v>433442</v>
      </c>
      <c r="AI117" s="22">
        <v>3567</v>
      </c>
      <c r="AJ117" s="22">
        <v>0</v>
      </c>
      <c r="AK117" s="22">
        <v>53101</v>
      </c>
      <c r="AL117" s="22">
        <v>0</v>
      </c>
      <c r="AM117" s="22">
        <v>1005</v>
      </c>
      <c r="AN117" s="22">
        <v>0</v>
      </c>
      <c r="AO117" s="22">
        <v>41165</v>
      </c>
      <c r="AP117" s="22">
        <v>393720</v>
      </c>
      <c r="AQ117" s="22">
        <v>0</v>
      </c>
      <c r="AR117" s="22">
        <v>0</v>
      </c>
      <c r="AS117" s="22">
        <v>8400</v>
      </c>
      <c r="AT117" s="22">
        <v>2491968</v>
      </c>
      <c r="AU117" s="22">
        <v>121320</v>
      </c>
    </row>
    <row r="118" spans="1:47" x14ac:dyDescent="0.35">
      <c r="A118" s="22" t="s">
        <v>114</v>
      </c>
      <c r="B118" s="22" t="s">
        <v>294</v>
      </c>
      <c r="C118" s="22" t="s">
        <v>347</v>
      </c>
      <c r="D118" s="22" t="s">
        <v>348</v>
      </c>
      <c r="E118" s="22">
        <v>5856251</v>
      </c>
      <c r="F118" s="22">
        <v>0</v>
      </c>
      <c r="G118" s="22">
        <v>0</v>
      </c>
      <c r="H118" s="22">
        <v>0</v>
      </c>
      <c r="I118" s="22">
        <v>0</v>
      </c>
      <c r="J118" s="22">
        <v>0</v>
      </c>
      <c r="K118" s="22">
        <v>0</v>
      </c>
      <c r="L118" s="22">
        <v>8893560</v>
      </c>
      <c r="M118" s="22">
        <v>50038</v>
      </c>
      <c r="N118" s="22">
        <v>0</v>
      </c>
      <c r="O118" s="22">
        <v>0</v>
      </c>
      <c r="P118" s="22">
        <v>0</v>
      </c>
      <c r="Q118" s="22">
        <v>136999</v>
      </c>
      <c r="R118" s="22">
        <v>0</v>
      </c>
      <c r="S118" s="22">
        <v>0</v>
      </c>
      <c r="T118" s="22">
        <v>3544</v>
      </c>
      <c r="U118" s="22">
        <v>0</v>
      </c>
      <c r="V118" s="22">
        <v>54000</v>
      </c>
      <c r="W118" s="22">
        <v>782701</v>
      </c>
      <c r="X118" s="22">
        <v>1387420</v>
      </c>
      <c r="Y118" s="22">
        <v>137208</v>
      </c>
      <c r="Z118" s="22">
        <v>345730</v>
      </c>
      <c r="AA118" s="22">
        <v>0</v>
      </c>
      <c r="AB118" s="22">
        <v>0</v>
      </c>
      <c r="AC118" s="22">
        <v>32450</v>
      </c>
      <c r="AD118" s="22">
        <v>17679901</v>
      </c>
      <c r="AE118" s="22">
        <v>6262908</v>
      </c>
      <c r="AF118" s="22">
        <v>4908560</v>
      </c>
      <c r="AG118" s="22">
        <v>0</v>
      </c>
      <c r="AH118" s="22">
        <v>2820089</v>
      </c>
      <c r="AI118" s="22">
        <v>0</v>
      </c>
      <c r="AJ118" s="22">
        <v>0</v>
      </c>
      <c r="AK118" s="22">
        <v>520987</v>
      </c>
      <c r="AL118" s="22">
        <v>0</v>
      </c>
      <c r="AM118" s="22">
        <v>0</v>
      </c>
      <c r="AN118" s="22">
        <v>0</v>
      </c>
      <c r="AO118" s="22">
        <v>480747</v>
      </c>
      <c r="AP118" s="22">
        <v>2837766</v>
      </c>
      <c r="AQ118" s="22">
        <v>0</v>
      </c>
      <c r="AR118" s="22">
        <v>0</v>
      </c>
      <c r="AS118" s="22">
        <v>21842</v>
      </c>
      <c r="AT118" s="22">
        <v>17852899</v>
      </c>
      <c r="AU118" s="22">
        <v>-172998</v>
      </c>
    </row>
    <row r="119" spans="1:47" x14ac:dyDescent="0.35">
      <c r="A119" s="22" t="s">
        <v>114</v>
      </c>
      <c r="B119" s="22" t="s">
        <v>294</v>
      </c>
      <c r="C119" s="22" t="s">
        <v>349</v>
      </c>
      <c r="D119" s="22" t="s">
        <v>350</v>
      </c>
      <c r="E119" s="22">
        <v>4684298</v>
      </c>
      <c r="F119" s="22">
        <v>0</v>
      </c>
      <c r="G119" s="22">
        <v>0</v>
      </c>
      <c r="H119" s="22">
        <v>0</v>
      </c>
      <c r="I119" s="22">
        <v>0</v>
      </c>
      <c r="J119" s="22">
        <v>0</v>
      </c>
      <c r="K119" s="22">
        <v>0</v>
      </c>
      <c r="L119" s="22">
        <v>3808497</v>
      </c>
      <c r="M119" s="22">
        <v>123170</v>
      </c>
      <c r="N119" s="22">
        <v>122600</v>
      </c>
      <c r="O119" s="22">
        <v>40760</v>
      </c>
      <c r="P119" s="22">
        <v>756720</v>
      </c>
      <c r="Q119" s="22">
        <v>63450</v>
      </c>
      <c r="R119" s="22">
        <v>0</v>
      </c>
      <c r="S119" s="22">
        <v>0</v>
      </c>
      <c r="T119" s="22">
        <v>-17391</v>
      </c>
      <c r="U119" s="22">
        <v>637153</v>
      </c>
      <c r="V119" s="22">
        <v>0</v>
      </c>
      <c r="W119" s="22">
        <v>0</v>
      </c>
      <c r="X119" s="22">
        <v>1535979</v>
      </c>
      <c r="Y119" s="22">
        <v>1154125</v>
      </c>
      <c r="Z119" s="22">
        <v>0</v>
      </c>
      <c r="AA119" s="22">
        <v>0</v>
      </c>
      <c r="AB119" s="22">
        <v>0</v>
      </c>
      <c r="AC119" s="22">
        <v>0</v>
      </c>
      <c r="AD119" s="22">
        <v>12909361</v>
      </c>
      <c r="AE119" s="22">
        <v>3595304</v>
      </c>
      <c r="AF119" s="22">
        <v>2896735</v>
      </c>
      <c r="AG119" s="22">
        <v>0</v>
      </c>
      <c r="AH119" s="22">
        <v>1533640</v>
      </c>
      <c r="AI119" s="22">
        <v>0</v>
      </c>
      <c r="AJ119" s="22">
        <v>0</v>
      </c>
      <c r="AK119" s="22">
        <v>343556</v>
      </c>
      <c r="AL119" s="22">
        <v>84886</v>
      </c>
      <c r="AM119" s="22">
        <v>14685</v>
      </c>
      <c r="AN119" s="22">
        <v>0</v>
      </c>
      <c r="AO119" s="22">
        <v>147269</v>
      </c>
      <c r="AP119" s="22">
        <v>2045371</v>
      </c>
      <c r="AQ119" s="22">
        <v>0</v>
      </c>
      <c r="AR119" s="22">
        <v>0</v>
      </c>
      <c r="AS119" s="22">
        <v>0</v>
      </c>
      <c r="AT119" s="22">
        <v>10661446</v>
      </c>
      <c r="AU119" s="22">
        <v>2247915</v>
      </c>
    </row>
    <row r="120" spans="1:47" x14ac:dyDescent="0.35">
      <c r="A120" s="22" t="s">
        <v>114</v>
      </c>
      <c r="B120" s="22" t="s">
        <v>294</v>
      </c>
      <c r="C120" s="22" t="s">
        <v>351</v>
      </c>
      <c r="D120" s="22" t="s">
        <v>352</v>
      </c>
      <c r="E120" s="22">
        <v>10040589</v>
      </c>
      <c r="F120" s="22">
        <v>0</v>
      </c>
      <c r="G120" s="22">
        <v>0</v>
      </c>
      <c r="H120" s="22">
        <v>0</v>
      </c>
      <c r="I120" s="22">
        <v>0</v>
      </c>
      <c r="J120" s="22">
        <v>0</v>
      </c>
      <c r="K120" s="22">
        <v>0</v>
      </c>
      <c r="L120" s="22">
        <v>7627163</v>
      </c>
      <c r="M120" s="22">
        <v>249020</v>
      </c>
      <c r="N120" s="22">
        <v>80009</v>
      </c>
      <c r="O120" s="22">
        <v>56091</v>
      </c>
      <c r="P120" s="22">
        <v>1190421</v>
      </c>
      <c r="Q120" s="22">
        <v>165425</v>
      </c>
      <c r="R120" s="22">
        <v>617047</v>
      </c>
      <c r="S120" s="22">
        <v>0</v>
      </c>
      <c r="T120" s="22">
        <v>50411</v>
      </c>
      <c r="U120" s="22">
        <v>0</v>
      </c>
      <c r="V120" s="22">
        <v>0</v>
      </c>
      <c r="W120" s="22">
        <v>1450465</v>
      </c>
      <c r="X120" s="22">
        <v>0</v>
      </c>
      <c r="Y120" s="22">
        <v>8903323</v>
      </c>
      <c r="Z120" s="22">
        <v>1736860</v>
      </c>
      <c r="AA120" s="22">
        <v>0</v>
      </c>
      <c r="AB120" s="22">
        <v>0</v>
      </c>
      <c r="AC120" s="22">
        <v>191405</v>
      </c>
      <c r="AD120" s="22">
        <v>32358229</v>
      </c>
      <c r="AE120" s="22">
        <v>8943805</v>
      </c>
      <c r="AF120" s="22">
        <v>5966446</v>
      </c>
      <c r="AG120" s="22">
        <v>0</v>
      </c>
      <c r="AH120" s="22">
        <v>9323231</v>
      </c>
      <c r="AI120" s="22">
        <v>-70579</v>
      </c>
      <c r="AJ120" s="22">
        <v>0</v>
      </c>
      <c r="AK120" s="22">
        <v>0</v>
      </c>
      <c r="AL120" s="22">
        <v>0</v>
      </c>
      <c r="AM120" s="22">
        <v>0</v>
      </c>
      <c r="AN120" s="22">
        <v>0</v>
      </c>
      <c r="AO120" s="22">
        <v>479430</v>
      </c>
      <c r="AP120" s="22">
        <v>6671681</v>
      </c>
      <c r="AQ120" s="22">
        <v>0</v>
      </c>
      <c r="AR120" s="22">
        <v>0</v>
      </c>
      <c r="AS120" s="22">
        <v>0</v>
      </c>
      <c r="AT120" s="22">
        <v>31314014</v>
      </c>
      <c r="AU120" s="22">
        <v>1044215</v>
      </c>
    </row>
    <row r="121" spans="1:47" x14ac:dyDescent="0.35">
      <c r="A121" s="22" t="s">
        <v>114</v>
      </c>
      <c r="B121" s="22" t="s">
        <v>294</v>
      </c>
      <c r="C121" s="22" t="s">
        <v>353</v>
      </c>
      <c r="D121" s="22" t="s">
        <v>354</v>
      </c>
      <c r="E121" s="22">
        <v>8937148</v>
      </c>
      <c r="F121" s="22">
        <v>0</v>
      </c>
      <c r="G121" s="22">
        <v>0</v>
      </c>
      <c r="H121" s="22">
        <v>0</v>
      </c>
      <c r="I121" s="22">
        <v>0</v>
      </c>
      <c r="J121" s="22">
        <v>0</v>
      </c>
      <c r="K121" s="22">
        <v>0</v>
      </c>
      <c r="L121" s="22">
        <v>6626202</v>
      </c>
      <c r="M121" s="22">
        <v>137956</v>
      </c>
      <c r="N121" s="22">
        <v>0</v>
      </c>
      <c r="O121" s="22">
        <v>0</v>
      </c>
      <c r="P121" s="22">
        <v>1801955</v>
      </c>
      <c r="Q121" s="22">
        <v>586733</v>
      </c>
      <c r="R121" s="22">
        <v>273296</v>
      </c>
      <c r="S121" s="22">
        <v>0</v>
      </c>
      <c r="T121" s="22">
        <v>38929</v>
      </c>
      <c r="U121" s="22">
        <v>0</v>
      </c>
      <c r="V121" s="22">
        <v>100294</v>
      </c>
      <c r="W121" s="22">
        <v>5502490</v>
      </c>
      <c r="X121" s="22">
        <v>1843134</v>
      </c>
      <c r="Y121" s="22">
        <v>4422368</v>
      </c>
      <c r="Z121" s="22">
        <v>0</v>
      </c>
      <c r="AA121" s="22">
        <v>0</v>
      </c>
      <c r="AB121" s="22">
        <v>0</v>
      </c>
      <c r="AC121" s="22">
        <v>294099</v>
      </c>
      <c r="AD121" s="22">
        <v>30564604</v>
      </c>
      <c r="AE121" s="22">
        <v>6603199</v>
      </c>
      <c r="AF121" s="22">
        <v>5700274</v>
      </c>
      <c r="AG121" s="22">
        <v>1415990</v>
      </c>
      <c r="AH121" s="22">
        <v>2445006</v>
      </c>
      <c r="AI121" s="22">
        <v>0</v>
      </c>
      <c r="AJ121" s="22">
        <v>0</v>
      </c>
      <c r="AK121" s="22">
        <v>534765</v>
      </c>
      <c r="AL121" s="22">
        <v>0</v>
      </c>
      <c r="AM121" s="22">
        <v>16124</v>
      </c>
      <c r="AN121" s="22">
        <v>0</v>
      </c>
      <c r="AO121" s="22">
        <v>353280</v>
      </c>
      <c r="AP121" s="22">
        <v>4721130</v>
      </c>
      <c r="AQ121" s="22">
        <v>0</v>
      </c>
      <c r="AR121" s="22">
        <v>0</v>
      </c>
      <c r="AS121" s="22">
        <v>129704</v>
      </c>
      <c r="AT121" s="22">
        <v>21919472</v>
      </c>
      <c r="AU121" s="22">
        <v>8645132</v>
      </c>
    </row>
    <row r="122" spans="1:47" x14ac:dyDescent="0.35">
      <c r="A122" s="22" t="s">
        <v>114</v>
      </c>
      <c r="B122" s="22" t="s">
        <v>294</v>
      </c>
      <c r="C122" s="22" t="s">
        <v>355</v>
      </c>
      <c r="D122" s="22" t="s">
        <v>356</v>
      </c>
      <c r="E122" s="22">
        <v>1154655</v>
      </c>
      <c r="F122" s="22">
        <v>0</v>
      </c>
      <c r="G122" s="22">
        <v>0</v>
      </c>
      <c r="H122" s="22">
        <v>0</v>
      </c>
      <c r="I122" s="22">
        <v>0</v>
      </c>
      <c r="J122" s="22">
        <v>0</v>
      </c>
      <c r="K122" s="22">
        <v>0</v>
      </c>
      <c r="L122" s="22">
        <v>718634</v>
      </c>
      <c r="M122" s="22">
        <v>10794</v>
      </c>
      <c r="N122" s="22">
        <v>7924</v>
      </c>
      <c r="O122" s="22">
        <v>4101</v>
      </c>
      <c r="P122" s="22">
        <v>136637</v>
      </c>
      <c r="Q122" s="22">
        <v>14174</v>
      </c>
      <c r="R122" s="22">
        <v>39057</v>
      </c>
      <c r="S122" s="22">
        <v>0</v>
      </c>
      <c r="T122" s="22">
        <v>0</v>
      </c>
      <c r="U122" s="22">
        <v>0</v>
      </c>
      <c r="V122" s="22">
        <v>0</v>
      </c>
      <c r="W122" s="22">
        <v>310209</v>
      </c>
      <c r="X122" s="22">
        <v>0</v>
      </c>
      <c r="Y122" s="22">
        <v>467043</v>
      </c>
      <c r="Z122" s="22">
        <v>110696</v>
      </c>
      <c r="AA122" s="22">
        <v>0</v>
      </c>
      <c r="AB122" s="22">
        <v>0</v>
      </c>
      <c r="AC122" s="22">
        <v>220058</v>
      </c>
      <c r="AD122" s="22">
        <v>3193982</v>
      </c>
      <c r="AE122" s="22">
        <v>877251</v>
      </c>
      <c r="AF122" s="22">
        <v>739019</v>
      </c>
      <c r="AG122" s="22">
        <v>0</v>
      </c>
      <c r="AH122" s="22">
        <v>483764</v>
      </c>
      <c r="AI122" s="22">
        <v>0</v>
      </c>
      <c r="AJ122" s="22">
        <v>99554</v>
      </c>
      <c r="AK122" s="22">
        <v>274015</v>
      </c>
      <c r="AL122" s="22">
        <v>0</v>
      </c>
      <c r="AM122" s="22">
        <v>0</v>
      </c>
      <c r="AN122" s="22">
        <v>1429</v>
      </c>
      <c r="AO122" s="22">
        <v>25729</v>
      </c>
      <c r="AP122" s="22">
        <v>535412</v>
      </c>
      <c r="AQ122" s="22">
        <v>827</v>
      </c>
      <c r="AR122" s="22">
        <v>0</v>
      </c>
      <c r="AS122" s="22">
        <v>2322</v>
      </c>
      <c r="AT122" s="22">
        <v>3039322</v>
      </c>
      <c r="AU122" s="22">
        <v>154660</v>
      </c>
    </row>
    <row r="123" spans="1:47" x14ac:dyDescent="0.35">
      <c r="A123" s="22" t="s">
        <v>114</v>
      </c>
      <c r="B123" s="22" t="s">
        <v>294</v>
      </c>
      <c r="C123" s="22" t="s">
        <v>357</v>
      </c>
      <c r="D123" s="22" t="s">
        <v>358</v>
      </c>
      <c r="E123" s="22">
        <v>10712638</v>
      </c>
      <c r="F123" s="22">
        <v>0</v>
      </c>
      <c r="G123" s="22">
        <v>0</v>
      </c>
      <c r="H123" s="22">
        <v>0</v>
      </c>
      <c r="I123" s="22">
        <v>0</v>
      </c>
      <c r="J123" s="22">
        <v>615262</v>
      </c>
      <c r="K123" s="22">
        <v>0</v>
      </c>
      <c r="L123" s="22">
        <v>5227319</v>
      </c>
      <c r="M123" s="22">
        <v>154132</v>
      </c>
      <c r="N123" s="22">
        <v>79559</v>
      </c>
      <c r="O123" s="22">
        <v>1027427</v>
      </c>
      <c r="P123" s="22">
        <v>897605</v>
      </c>
      <c r="Q123" s="22">
        <v>172825</v>
      </c>
      <c r="R123" s="22">
        <v>531748</v>
      </c>
      <c r="S123" s="22">
        <v>0</v>
      </c>
      <c r="T123" s="22">
        <v>0</v>
      </c>
      <c r="U123" s="22">
        <v>812211</v>
      </c>
      <c r="V123" s="22">
        <v>0</v>
      </c>
      <c r="W123" s="22">
        <v>30713</v>
      </c>
      <c r="X123" s="22">
        <v>0</v>
      </c>
      <c r="Y123" s="22">
        <v>2457206</v>
      </c>
      <c r="Z123" s="22">
        <v>5696958</v>
      </c>
      <c r="AA123" s="22">
        <v>0</v>
      </c>
      <c r="AB123" s="22">
        <v>113574</v>
      </c>
      <c r="AC123" s="22">
        <v>334498</v>
      </c>
      <c r="AD123" s="22">
        <v>28863675</v>
      </c>
      <c r="AE123" s="22">
        <v>8047581</v>
      </c>
      <c r="AF123" s="22">
        <v>5176521</v>
      </c>
      <c r="AG123" s="22">
        <v>2436946</v>
      </c>
      <c r="AH123" s="22">
        <v>2590137</v>
      </c>
      <c r="AI123" s="22">
        <v>0</v>
      </c>
      <c r="AJ123" s="22">
        <v>0</v>
      </c>
      <c r="AK123" s="22">
        <v>274000</v>
      </c>
      <c r="AL123" s="22">
        <v>767955</v>
      </c>
      <c r="AM123" s="22">
        <v>26176</v>
      </c>
      <c r="AN123" s="22">
        <v>0</v>
      </c>
      <c r="AO123" s="22">
        <v>452837</v>
      </c>
      <c r="AP123" s="22">
        <v>4015811</v>
      </c>
      <c r="AQ123" s="22">
        <v>7831</v>
      </c>
      <c r="AR123" s="22">
        <v>0</v>
      </c>
      <c r="AS123" s="22">
        <v>584094</v>
      </c>
      <c r="AT123" s="22">
        <v>24379889</v>
      </c>
      <c r="AU123" s="22">
        <v>4483786</v>
      </c>
    </row>
    <row r="124" spans="1:47" x14ac:dyDescent="0.35">
      <c r="A124" s="22" t="s">
        <v>114</v>
      </c>
      <c r="B124" s="22" t="s">
        <v>294</v>
      </c>
      <c r="C124" s="22" t="s">
        <v>359</v>
      </c>
      <c r="D124" s="22" t="s">
        <v>360</v>
      </c>
      <c r="E124" s="22">
        <v>1750411</v>
      </c>
      <c r="F124" s="22">
        <v>0</v>
      </c>
      <c r="G124" s="22">
        <v>0</v>
      </c>
      <c r="H124" s="22">
        <v>0</v>
      </c>
      <c r="I124" s="22">
        <v>0</v>
      </c>
      <c r="J124" s="22">
        <v>4089</v>
      </c>
      <c r="K124" s="22">
        <v>45685</v>
      </c>
      <c r="L124" s="22">
        <v>1100208</v>
      </c>
      <c r="M124" s="22">
        <v>113390</v>
      </c>
      <c r="N124" s="22">
        <v>24666</v>
      </c>
      <c r="O124" s="22">
        <v>6665</v>
      </c>
      <c r="P124" s="22">
        <v>213590</v>
      </c>
      <c r="Q124" s="22">
        <v>16732</v>
      </c>
      <c r="R124" s="22">
        <v>129115</v>
      </c>
      <c r="S124" s="22">
        <v>0</v>
      </c>
      <c r="T124" s="22">
        <v>0</v>
      </c>
      <c r="U124" s="22">
        <v>0</v>
      </c>
      <c r="V124" s="22">
        <v>0</v>
      </c>
      <c r="W124" s="22">
        <v>11406</v>
      </c>
      <c r="X124" s="22">
        <v>24155</v>
      </c>
      <c r="Y124" s="22">
        <v>774968</v>
      </c>
      <c r="Z124" s="22">
        <v>174211</v>
      </c>
      <c r="AA124" s="22">
        <v>0</v>
      </c>
      <c r="AB124" s="22">
        <v>0</v>
      </c>
      <c r="AC124" s="22">
        <v>9306</v>
      </c>
      <c r="AD124" s="22">
        <v>4398597</v>
      </c>
      <c r="AE124" s="22">
        <v>1143562</v>
      </c>
      <c r="AF124" s="22">
        <v>713550</v>
      </c>
      <c r="AG124" s="22">
        <v>712616</v>
      </c>
      <c r="AH124" s="22">
        <v>0</v>
      </c>
      <c r="AI124" s="22">
        <v>0</v>
      </c>
      <c r="AJ124" s="22">
        <v>0</v>
      </c>
      <c r="AK124" s="22">
        <v>0</v>
      </c>
      <c r="AL124" s="22">
        <v>201500</v>
      </c>
      <c r="AM124" s="22">
        <v>0</v>
      </c>
      <c r="AN124" s="22">
        <v>0</v>
      </c>
      <c r="AO124" s="22">
        <v>51205</v>
      </c>
      <c r="AP124" s="22">
        <v>1010716</v>
      </c>
      <c r="AQ124" s="22">
        <v>15280</v>
      </c>
      <c r="AR124" s="22">
        <v>0</v>
      </c>
      <c r="AS124" s="22">
        <v>57665</v>
      </c>
      <c r="AT124" s="22">
        <v>3906094</v>
      </c>
      <c r="AU124" s="22">
        <v>492503</v>
      </c>
    </row>
    <row r="125" spans="1:47" x14ac:dyDescent="0.35">
      <c r="A125" s="22" t="s">
        <v>114</v>
      </c>
      <c r="B125" s="22" t="s">
        <v>294</v>
      </c>
      <c r="C125" s="22" t="s">
        <v>361</v>
      </c>
      <c r="D125" s="22" t="s">
        <v>362</v>
      </c>
      <c r="E125" s="22">
        <v>3215695</v>
      </c>
      <c r="F125" s="22">
        <v>0</v>
      </c>
      <c r="G125" s="22">
        <v>0</v>
      </c>
      <c r="H125" s="22">
        <v>0</v>
      </c>
      <c r="I125" s="22">
        <v>0</v>
      </c>
      <c r="J125" s="22">
        <v>0</v>
      </c>
      <c r="K125" s="22">
        <v>0</v>
      </c>
      <c r="L125" s="22">
        <v>2808147</v>
      </c>
      <c r="M125" s="22">
        <v>94999</v>
      </c>
      <c r="N125" s="22">
        <v>0</v>
      </c>
      <c r="O125" s="22">
        <v>0</v>
      </c>
      <c r="P125" s="22">
        <v>414254</v>
      </c>
      <c r="Q125" s="22">
        <v>55273</v>
      </c>
      <c r="R125" s="22">
        <v>0</v>
      </c>
      <c r="S125" s="22">
        <v>0</v>
      </c>
      <c r="T125" s="22">
        <v>0</v>
      </c>
      <c r="U125" s="22">
        <v>0</v>
      </c>
      <c r="V125" s="22">
        <v>0</v>
      </c>
      <c r="W125" s="22">
        <v>0</v>
      </c>
      <c r="X125" s="22">
        <v>0</v>
      </c>
      <c r="Y125" s="22">
        <v>1098155</v>
      </c>
      <c r="Z125" s="22">
        <v>240936</v>
      </c>
      <c r="AA125" s="22">
        <v>0</v>
      </c>
      <c r="AB125" s="22">
        <v>0</v>
      </c>
      <c r="AC125" s="22">
        <v>137607</v>
      </c>
      <c r="AD125" s="22">
        <v>8065066</v>
      </c>
      <c r="AE125" s="22">
        <v>2415602</v>
      </c>
      <c r="AF125" s="22">
        <v>812585</v>
      </c>
      <c r="AG125" s="22">
        <v>0</v>
      </c>
      <c r="AH125" s="22">
        <v>2029420</v>
      </c>
      <c r="AI125" s="22">
        <v>194</v>
      </c>
      <c r="AJ125" s="22">
        <v>0</v>
      </c>
      <c r="AK125" s="22">
        <v>48096</v>
      </c>
      <c r="AL125" s="22">
        <v>0</v>
      </c>
      <c r="AM125" s="22">
        <v>9184</v>
      </c>
      <c r="AN125" s="22">
        <v>0</v>
      </c>
      <c r="AO125" s="22">
        <v>81503</v>
      </c>
      <c r="AP125" s="22">
        <v>1797984</v>
      </c>
      <c r="AQ125" s="22">
        <v>0</v>
      </c>
      <c r="AR125" s="22">
        <v>0</v>
      </c>
      <c r="AS125" s="22">
        <v>738338</v>
      </c>
      <c r="AT125" s="22">
        <v>7932906</v>
      </c>
      <c r="AU125" s="22">
        <v>132160</v>
      </c>
    </row>
    <row r="126" spans="1:47" x14ac:dyDescent="0.35">
      <c r="A126" s="22" t="s">
        <v>114</v>
      </c>
      <c r="B126" s="22" t="s">
        <v>294</v>
      </c>
      <c r="C126" s="22" t="s">
        <v>363</v>
      </c>
      <c r="D126" s="22" t="s">
        <v>364</v>
      </c>
      <c r="E126" s="22">
        <v>1287950</v>
      </c>
      <c r="F126" s="22">
        <v>0</v>
      </c>
      <c r="G126" s="22">
        <v>0</v>
      </c>
      <c r="H126" s="22">
        <v>0</v>
      </c>
      <c r="I126" s="22">
        <v>0</v>
      </c>
      <c r="J126" s="22">
        <v>2581</v>
      </c>
      <c r="K126" s="22">
        <v>0</v>
      </c>
      <c r="L126" s="22">
        <v>818978</v>
      </c>
      <c r="M126" s="22">
        <v>29251</v>
      </c>
      <c r="N126" s="22">
        <v>13655</v>
      </c>
      <c r="O126" s="22">
        <v>1467</v>
      </c>
      <c r="P126" s="22">
        <v>130187</v>
      </c>
      <c r="Q126" s="22">
        <v>50787</v>
      </c>
      <c r="R126" s="22">
        <v>104344</v>
      </c>
      <c r="S126" s="22">
        <v>0</v>
      </c>
      <c r="T126" s="22">
        <v>0</v>
      </c>
      <c r="U126" s="22">
        <v>0</v>
      </c>
      <c r="V126" s="22">
        <v>0</v>
      </c>
      <c r="W126" s="22">
        <v>79312</v>
      </c>
      <c r="X126" s="22">
        <v>0</v>
      </c>
      <c r="Y126" s="22">
        <v>1040329</v>
      </c>
      <c r="Z126" s="22">
        <v>89422</v>
      </c>
      <c r="AA126" s="22">
        <v>0</v>
      </c>
      <c r="AB126" s="22">
        <v>0</v>
      </c>
      <c r="AC126" s="22">
        <v>140701</v>
      </c>
      <c r="AD126" s="22">
        <v>3788964</v>
      </c>
      <c r="AE126" s="22">
        <v>1133066</v>
      </c>
      <c r="AF126" s="22">
        <v>899081</v>
      </c>
      <c r="AG126" s="22">
        <v>0</v>
      </c>
      <c r="AH126" s="22">
        <v>739953</v>
      </c>
      <c r="AI126" s="22">
        <v>0</v>
      </c>
      <c r="AJ126" s="22">
        <v>52582</v>
      </c>
      <c r="AK126" s="22">
        <v>46314</v>
      </c>
      <c r="AL126" s="22">
        <v>49320</v>
      </c>
      <c r="AM126" s="22">
        <v>1336</v>
      </c>
      <c r="AN126" s="22">
        <v>0</v>
      </c>
      <c r="AO126" s="22">
        <v>9100</v>
      </c>
      <c r="AP126" s="22">
        <v>506788</v>
      </c>
      <c r="AQ126" s="22">
        <v>10086</v>
      </c>
      <c r="AR126" s="22">
        <v>0</v>
      </c>
      <c r="AS126" s="22">
        <v>0</v>
      </c>
      <c r="AT126" s="22">
        <v>3447626</v>
      </c>
      <c r="AU126" s="22">
        <v>341338</v>
      </c>
    </row>
    <row r="127" spans="1:47" x14ac:dyDescent="0.35">
      <c r="A127" s="22" t="s">
        <v>114</v>
      </c>
      <c r="B127" s="22" t="s">
        <v>294</v>
      </c>
      <c r="C127" s="22" t="s">
        <v>365</v>
      </c>
      <c r="D127" s="22" t="s">
        <v>366</v>
      </c>
      <c r="E127" s="22">
        <v>2972136</v>
      </c>
      <c r="F127" s="22">
        <v>0</v>
      </c>
      <c r="G127" s="22">
        <v>0</v>
      </c>
      <c r="H127" s="22">
        <v>0</v>
      </c>
      <c r="I127" s="22">
        <v>0</v>
      </c>
      <c r="J127" s="22">
        <v>0</v>
      </c>
      <c r="K127" s="22">
        <v>0</v>
      </c>
      <c r="L127" s="22">
        <v>2976098</v>
      </c>
      <c r="M127" s="22">
        <v>58984</v>
      </c>
      <c r="N127" s="22">
        <v>136431</v>
      </c>
      <c r="O127" s="22">
        <v>0</v>
      </c>
      <c r="P127" s="22">
        <v>481274</v>
      </c>
      <c r="Q127" s="22">
        <v>387665</v>
      </c>
      <c r="R127" s="22">
        <v>121783</v>
      </c>
      <c r="S127" s="22">
        <v>0</v>
      </c>
      <c r="T127" s="22">
        <v>0</v>
      </c>
      <c r="U127" s="22">
        <v>355080</v>
      </c>
      <c r="V127" s="22">
        <v>0</v>
      </c>
      <c r="W127" s="22">
        <v>0</v>
      </c>
      <c r="X127" s="22">
        <v>352356</v>
      </c>
      <c r="Y127" s="22">
        <v>2137533</v>
      </c>
      <c r="Z127" s="22">
        <v>152524</v>
      </c>
      <c r="AA127" s="22">
        <v>0</v>
      </c>
      <c r="AB127" s="22">
        <v>0</v>
      </c>
      <c r="AC127" s="22">
        <v>47374</v>
      </c>
      <c r="AD127" s="22">
        <v>10179238</v>
      </c>
      <c r="AE127" s="22">
        <v>2692232</v>
      </c>
      <c r="AF127" s="22">
        <v>1914249</v>
      </c>
      <c r="AG127" s="22">
        <v>0</v>
      </c>
      <c r="AH127" s="22">
        <v>1281496</v>
      </c>
      <c r="AI127" s="22">
        <v>0</v>
      </c>
      <c r="AJ127" s="22">
        <v>0</v>
      </c>
      <c r="AK127" s="22">
        <v>0</v>
      </c>
      <c r="AL127" s="22">
        <v>324452</v>
      </c>
      <c r="AM127" s="22">
        <v>14358</v>
      </c>
      <c r="AN127" s="22">
        <v>47923</v>
      </c>
      <c r="AO127" s="22">
        <v>90923</v>
      </c>
      <c r="AP127" s="22">
        <v>1530866</v>
      </c>
      <c r="AQ127" s="22">
        <v>100138</v>
      </c>
      <c r="AR127" s="22">
        <v>7807</v>
      </c>
      <c r="AS127" s="22">
        <v>0</v>
      </c>
      <c r="AT127" s="22">
        <v>8004444</v>
      </c>
      <c r="AU127" s="22">
        <v>2174794</v>
      </c>
    </row>
    <row r="128" spans="1:47" x14ac:dyDescent="0.35">
      <c r="A128" s="22" t="s">
        <v>114</v>
      </c>
      <c r="B128" s="22" t="s">
        <v>294</v>
      </c>
      <c r="C128" s="22" t="s">
        <v>367</v>
      </c>
      <c r="D128" s="22" t="s">
        <v>368</v>
      </c>
      <c r="E128" s="22">
        <v>4020878</v>
      </c>
      <c r="F128" s="22">
        <v>0</v>
      </c>
      <c r="G128" s="22">
        <v>0</v>
      </c>
      <c r="H128" s="22">
        <v>0</v>
      </c>
      <c r="I128" s="22">
        <v>0</v>
      </c>
      <c r="J128" s="22">
        <v>43746</v>
      </c>
      <c r="K128" s="22">
        <v>0</v>
      </c>
      <c r="L128" s="22">
        <v>2414986</v>
      </c>
      <c r="M128" s="22">
        <v>281582</v>
      </c>
      <c r="N128" s="22">
        <v>251211</v>
      </c>
      <c r="O128" s="22">
        <v>15877</v>
      </c>
      <c r="P128" s="22">
        <v>234088</v>
      </c>
      <c r="Q128" s="22">
        <v>98847</v>
      </c>
      <c r="R128" s="22">
        <v>574498</v>
      </c>
      <c r="S128" s="22">
        <v>17775</v>
      </c>
      <c r="T128" s="22">
        <v>161081</v>
      </c>
      <c r="U128" s="22">
        <v>58280</v>
      </c>
      <c r="V128" s="22">
        <v>0</v>
      </c>
      <c r="W128" s="22">
        <v>148095</v>
      </c>
      <c r="X128" s="22">
        <v>0</v>
      </c>
      <c r="Y128" s="22">
        <v>1117073</v>
      </c>
      <c r="Z128" s="22">
        <v>2184258</v>
      </c>
      <c r="AA128" s="22">
        <v>0</v>
      </c>
      <c r="AB128" s="22">
        <v>0</v>
      </c>
      <c r="AC128" s="22">
        <v>778421</v>
      </c>
      <c r="AD128" s="22">
        <v>12400696</v>
      </c>
      <c r="AE128" s="22">
        <v>4521234</v>
      </c>
      <c r="AF128" s="22">
        <v>1652428</v>
      </c>
      <c r="AG128" s="22">
        <v>41036</v>
      </c>
      <c r="AH128" s="22">
        <v>1145507</v>
      </c>
      <c r="AI128" s="22">
        <v>205380</v>
      </c>
      <c r="AJ128" s="22">
        <v>0</v>
      </c>
      <c r="AK128" s="22">
        <v>0</v>
      </c>
      <c r="AL128" s="22">
        <v>166712</v>
      </c>
      <c r="AM128" s="22">
        <v>40030</v>
      </c>
      <c r="AN128" s="22">
        <v>0</v>
      </c>
      <c r="AO128" s="22">
        <v>456694</v>
      </c>
      <c r="AP128" s="22">
        <v>2509615</v>
      </c>
      <c r="AQ128" s="22">
        <v>0</v>
      </c>
      <c r="AR128" s="22">
        <v>0</v>
      </c>
      <c r="AS128" s="22">
        <v>0</v>
      </c>
      <c r="AT128" s="22">
        <v>10738636</v>
      </c>
      <c r="AU128" s="22">
        <v>1662060</v>
      </c>
    </row>
    <row r="129" spans="1:47" x14ac:dyDescent="0.35">
      <c r="A129" s="22" t="s">
        <v>114</v>
      </c>
      <c r="B129" s="22" t="s">
        <v>294</v>
      </c>
      <c r="C129" s="22" t="s">
        <v>369</v>
      </c>
      <c r="D129" s="22" t="s">
        <v>370</v>
      </c>
      <c r="E129" s="22">
        <v>2768724</v>
      </c>
      <c r="F129" s="22">
        <v>0</v>
      </c>
      <c r="G129" s="22">
        <v>0</v>
      </c>
      <c r="H129" s="22">
        <v>0</v>
      </c>
      <c r="I129" s="22">
        <v>0</v>
      </c>
      <c r="J129" s="22">
        <v>46374</v>
      </c>
      <c r="K129" s="22">
        <v>0</v>
      </c>
      <c r="L129" s="22">
        <v>2167999</v>
      </c>
      <c r="M129" s="22">
        <v>50981</v>
      </c>
      <c r="N129" s="22">
        <v>28749</v>
      </c>
      <c r="O129" s="22">
        <v>3045</v>
      </c>
      <c r="P129" s="22">
        <v>355115</v>
      </c>
      <c r="Q129" s="22">
        <v>9236</v>
      </c>
      <c r="R129" s="22">
        <v>132392</v>
      </c>
      <c r="S129" s="22">
        <v>0</v>
      </c>
      <c r="T129" s="22">
        <v>0</v>
      </c>
      <c r="U129" s="22">
        <v>0</v>
      </c>
      <c r="V129" s="22">
        <v>0</v>
      </c>
      <c r="W129" s="22">
        <v>0</v>
      </c>
      <c r="X129" s="22">
        <v>0</v>
      </c>
      <c r="Y129" s="22">
        <v>1741374</v>
      </c>
      <c r="Z129" s="22">
        <v>160893</v>
      </c>
      <c r="AA129" s="22">
        <v>0</v>
      </c>
      <c r="AB129" s="22">
        <v>0</v>
      </c>
      <c r="AC129" s="22">
        <v>56507</v>
      </c>
      <c r="AD129" s="22">
        <v>7521389</v>
      </c>
      <c r="AE129" s="22">
        <v>2609703</v>
      </c>
      <c r="AF129" s="22">
        <v>1745004</v>
      </c>
      <c r="AG129" s="22">
        <v>0</v>
      </c>
      <c r="AH129" s="22">
        <v>1443223</v>
      </c>
      <c r="AI129" s="22">
        <v>0</v>
      </c>
      <c r="AJ129" s="22">
        <v>0</v>
      </c>
      <c r="AK129" s="22">
        <v>0</v>
      </c>
      <c r="AL129" s="22">
        <v>0</v>
      </c>
      <c r="AM129" s="22">
        <v>0</v>
      </c>
      <c r="AN129" s="22">
        <v>7398</v>
      </c>
      <c r="AO129" s="22">
        <v>183245</v>
      </c>
      <c r="AP129" s="22">
        <v>1335973</v>
      </c>
      <c r="AQ129" s="22">
        <v>14937</v>
      </c>
      <c r="AR129" s="22">
        <v>0</v>
      </c>
      <c r="AS129" s="22">
        <v>0</v>
      </c>
      <c r="AT129" s="22">
        <v>7339483</v>
      </c>
      <c r="AU129" s="22">
        <v>181906</v>
      </c>
    </row>
    <row r="130" spans="1:47" x14ac:dyDescent="0.35">
      <c r="A130" s="22" t="s">
        <v>114</v>
      </c>
      <c r="B130" s="22" t="s">
        <v>294</v>
      </c>
      <c r="C130" s="22" t="s">
        <v>371</v>
      </c>
      <c r="D130" s="22" t="s">
        <v>372</v>
      </c>
      <c r="E130" s="22">
        <v>2359553</v>
      </c>
      <c r="F130" s="22">
        <v>0</v>
      </c>
      <c r="G130" s="22">
        <v>0</v>
      </c>
      <c r="H130" s="22">
        <v>0</v>
      </c>
      <c r="I130" s="22">
        <v>0</v>
      </c>
      <c r="J130" s="22">
        <v>0</v>
      </c>
      <c r="K130" s="22">
        <v>0</v>
      </c>
      <c r="L130" s="22">
        <v>1925357</v>
      </c>
      <c r="M130" s="22">
        <v>82923</v>
      </c>
      <c r="N130" s="22">
        <v>0</v>
      </c>
      <c r="O130" s="22">
        <v>0</v>
      </c>
      <c r="P130" s="22">
        <v>0</v>
      </c>
      <c r="Q130" s="22">
        <v>83214</v>
      </c>
      <c r="R130" s="22">
        <v>0</v>
      </c>
      <c r="S130" s="22">
        <v>0</v>
      </c>
      <c r="T130" s="22">
        <v>0</v>
      </c>
      <c r="U130" s="22">
        <v>0</v>
      </c>
      <c r="V130" s="22">
        <v>84808</v>
      </c>
      <c r="W130" s="22">
        <v>1072460</v>
      </c>
      <c r="X130" s="22">
        <v>0</v>
      </c>
      <c r="Y130" s="22">
        <v>0</v>
      </c>
      <c r="Z130" s="22">
        <v>0</v>
      </c>
      <c r="AA130" s="22">
        <v>0</v>
      </c>
      <c r="AB130" s="22">
        <v>0</v>
      </c>
      <c r="AC130" s="22">
        <v>564320</v>
      </c>
      <c r="AD130" s="22">
        <v>6172635</v>
      </c>
      <c r="AE130" s="22">
        <v>1709103</v>
      </c>
      <c r="AF130" s="22">
        <v>1949599</v>
      </c>
      <c r="AG130" s="22">
        <v>0</v>
      </c>
      <c r="AH130" s="22">
        <v>520938</v>
      </c>
      <c r="AI130" s="22">
        <v>0</v>
      </c>
      <c r="AJ130" s="22">
        <v>0</v>
      </c>
      <c r="AK130" s="22">
        <v>0</v>
      </c>
      <c r="AL130" s="22">
        <v>0</v>
      </c>
      <c r="AM130" s="22">
        <v>8058</v>
      </c>
      <c r="AN130" s="22">
        <v>0</v>
      </c>
      <c r="AO130" s="22">
        <v>11140</v>
      </c>
      <c r="AP130" s="22">
        <v>1135388</v>
      </c>
      <c r="AQ130" s="22">
        <v>0</v>
      </c>
      <c r="AR130" s="22">
        <v>0</v>
      </c>
      <c r="AS130" s="22">
        <v>156013</v>
      </c>
      <c r="AT130" s="22">
        <v>5490239</v>
      </c>
      <c r="AU130" s="22">
        <v>682396</v>
      </c>
    </row>
    <row r="131" spans="1:47" x14ac:dyDescent="0.35">
      <c r="A131" s="22" t="s">
        <v>114</v>
      </c>
      <c r="B131" s="22" t="s">
        <v>294</v>
      </c>
      <c r="C131" s="22" t="s">
        <v>373</v>
      </c>
      <c r="D131" s="22" t="s">
        <v>374</v>
      </c>
      <c r="E131" s="22">
        <v>2806992</v>
      </c>
      <c r="F131" s="22">
        <v>0</v>
      </c>
      <c r="G131" s="22">
        <v>0</v>
      </c>
      <c r="H131" s="22">
        <v>0</v>
      </c>
      <c r="I131" s="22">
        <v>0</v>
      </c>
      <c r="J131" s="22">
        <v>0</v>
      </c>
      <c r="K131" s="22">
        <v>0</v>
      </c>
      <c r="L131" s="22">
        <v>1946728</v>
      </c>
      <c r="M131" s="22">
        <v>50383</v>
      </c>
      <c r="N131" s="22">
        <v>21905</v>
      </c>
      <c r="O131" s="22">
        <v>8199</v>
      </c>
      <c r="P131" s="22">
        <v>418239</v>
      </c>
      <c r="Q131" s="22">
        <v>149059</v>
      </c>
      <c r="R131" s="22">
        <v>240301</v>
      </c>
      <c r="S131" s="22">
        <v>0</v>
      </c>
      <c r="T131" s="22">
        <v>0</v>
      </c>
      <c r="U131" s="22">
        <v>0</v>
      </c>
      <c r="V131" s="22">
        <v>0</v>
      </c>
      <c r="W131" s="22">
        <v>476356</v>
      </c>
      <c r="X131" s="22">
        <v>0</v>
      </c>
      <c r="Y131" s="22">
        <v>2383834</v>
      </c>
      <c r="Z131" s="22">
        <v>480444</v>
      </c>
      <c r="AA131" s="22">
        <v>0</v>
      </c>
      <c r="AB131" s="22">
        <v>0</v>
      </c>
      <c r="AC131" s="22">
        <v>246252</v>
      </c>
      <c r="AD131" s="22">
        <v>9228692</v>
      </c>
      <c r="AE131" s="22">
        <v>2182035</v>
      </c>
      <c r="AF131" s="22">
        <v>1703853</v>
      </c>
      <c r="AG131" s="22">
        <v>0</v>
      </c>
      <c r="AH131" s="22">
        <v>1532251</v>
      </c>
      <c r="AI131" s="22">
        <v>1141</v>
      </c>
      <c r="AJ131" s="22">
        <v>0</v>
      </c>
      <c r="AK131" s="22">
        <v>142100</v>
      </c>
      <c r="AL131" s="22">
        <v>139785</v>
      </c>
      <c r="AM131" s="22">
        <v>4586</v>
      </c>
      <c r="AN131" s="22">
        <v>0</v>
      </c>
      <c r="AO131" s="22">
        <v>16366</v>
      </c>
      <c r="AP131" s="22">
        <v>1098603</v>
      </c>
      <c r="AQ131" s="22">
        <v>17314</v>
      </c>
      <c r="AR131" s="22">
        <v>0</v>
      </c>
      <c r="AS131" s="22">
        <v>642016</v>
      </c>
      <c r="AT131" s="22">
        <v>7480050</v>
      </c>
      <c r="AU131" s="22">
        <v>1748642</v>
      </c>
    </row>
    <row r="132" spans="1:47" x14ac:dyDescent="0.35">
      <c r="A132" s="22" t="s">
        <v>114</v>
      </c>
      <c r="B132" s="22" t="s">
        <v>294</v>
      </c>
      <c r="C132" s="22" t="s">
        <v>375</v>
      </c>
      <c r="D132" s="22" t="s">
        <v>376</v>
      </c>
      <c r="E132" s="22">
        <v>1104067</v>
      </c>
      <c r="F132" s="22">
        <v>0</v>
      </c>
      <c r="G132" s="22">
        <v>0</v>
      </c>
      <c r="H132" s="22">
        <v>0</v>
      </c>
      <c r="I132" s="22">
        <v>0</v>
      </c>
      <c r="J132" s="22">
        <v>16880</v>
      </c>
      <c r="K132" s="22">
        <v>7812</v>
      </c>
      <c r="L132" s="22">
        <v>703763</v>
      </c>
      <c r="M132" s="22">
        <v>21529</v>
      </c>
      <c r="N132" s="22">
        <v>45246</v>
      </c>
      <c r="O132" s="22">
        <v>1722</v>
      </c>
      <c r="P132" s="22">
        <v>121503</v>
      </c>
      <c r="Q132" s="22">
        <v>21686</v>
      </c>
      <c r="R132" s="22">
        <v>21889</v>
      </c>
      <c r="S132" s="22">
        <v>0</v>
      </c>
      <c r="T132" s="22">
        <v>0</v>
      </c>
      <c r="U132" s="22">
        <v>0</v>
      </c>
      <c r="V132" s="22">
        <v>0</v>
      </c>
      <c r="W132" s="22">
        <v>39086</v>
      </c>
      <c r="X132" s="22">
        <v>0</v>
      </c>
      <c r="Y132" s="22">
        <v>183702</v>
      </c>
      <c r="Z132" s="22">
        <v>42976</v>
      </c>
      <c r="AA132" s="22">
        <v>0</v>
      </c>
      <c r="AB132" s="22">
        <v>0</v>
      </c>
      <c r="AC132" s="22">
        <v>34102</v>
      </c>
      <c r="AD132" s="22">
        <v>2365963</v>
      </c>
      <c r="AE132" s="22">
        <v>525452</v>
      </c>
      <c r="AF132" s="22">
        <v>587509</v>
      </c>
      <c r="AG132" s="22">
        <v>4765</v>
      </c>
      <c r="AH132" s="22">
        <v>223296</v>
      </c>
      <c r="AI132" s="22">
        <v>0</v>
      </c>
      <c r="AJ132" s="22">
        <v>0</v>
      </c>
      <c r="AK132" s="22">
        <v>17310</v>
      </c>
      <c r="AL132" s="22">
        <v>12188</v>
      </c>
      <c r="AM132" s="22">
        <v>0</v>
      </c>
      <c r="AN132" s="22">
        <v>0</v>
      </c>
      <c r="AO132" s="22">
        <v>2942</v>
      </c>
      <c r="AP132" s="22">
        <v>305138</v>
      </c>
      <c r="AQ132" s="22">
        <v>0</v>
      </c>
      <c r="AR132" s="22">
        <v>0</v>
      </c>
      <c r="AS132" s="22">
        <v>1349</v>
      </c>
      <c r="AT132" s="22">
        <v>1679949</v>
      </c>
      <c r="AU132" s="22">
        <v>686014</v>
      </c>
    </row>
    <row r="133" spans="1:47" x14ac:dyDescent="0.35">
      <c r="A133" s="22" t="s">
        <v>114</v>
      </c>
      <c r="B133" s="22" t="s">
        <v>294</v>
      </c>
      <c r="C133" s="22" t="s">
        <v>377</v>
      </c>
      <c r="D133" s="22" t="s">
        <v>378</v>
      </c>
      <c r="E133" s="22">
        <v>4836532</v>
      </c>
      <c r="F133" s="22">
        <v>0</v>
      </c>
      <c r="G133" s="22">
        <v>0</v>
      </c>
      <c r="H133" s="22">
        <v>0</v>
      </c>
      <c r="I133" s="22">
        <v>0</v>
      </c>
      <c r="J133" s="22">
        <v>0</v>
      </c>
      <c r="K133" s="22">
        <v>0</v>
      </c>
      <c r="L133" s="22">
        <v>4753116</v>
      </c>
      <c r="M133" s="22">
        <v>52610</v>
      </c>
      <c r="N133" s="22">
        <v>137075</v>
      </c>
      <c r="O133" s="22">
        <v>0</v>
      </c>
      <c r="P133" s="22">
        <v>0</v>
      </c>
      <c r="Q133" s="22">
        <v>169921</v>
      </c>
      <c r="R133" s="22">
        <v>0</v>
      </c>
      <c r="S133" s="22">
        <v>0</v>
      </c>
      <c r="T133" s="22">
        <v>0</v>
      </c>
      <c r="U133" s="22">
        <v>0</v>
      </c>
      <c r="V133" s="22">
        <v>181500</v>
      </c>
      <c r="W133" s="22">
        <v>3100</v>
      </c>
      <c r="X133" s="22">
        <v>816398</v>
      </c>
      <c r="Y133" s="22">
        <v>2183287</v>
      </c>
      <c r="Z133" s="22">
        <v>689471</v>
      </c>
      <c r="AA133" s="22">
        <v>0</v>
      </c>
      <c r="AB133" s="22">
        <v>0</v>
      </c>
      <c r="AC133" s="22">
        <v>372177</v>
      </c>
      <c r="AD133" s="22">
        <v>14195187</v>
      </c>
      <c r="AE133" s="22">
        <v>5059806</v>
      </c>
      <c r="AF133" s="22">
        <v>3440263</v>
      </c>
      <c r="AG133" s="22">
        <v>0</v>
      </c>
      <c r="AH133" s="22">
        <v>2270980</v>
      </c>
      <c r="AI133" s="22">
        <v>8995</v>
      </c>
      <c r="AJ133" s="22">
        <v>0</v>
      </c>
      <c r="AK133" s="22">
        <v>268791</v>
      </c>
      <c r="AL133" s="22">
        <v>0</v>
      </c>
      <c r="AM133" s="22">
        <v>0</v>
      </c>
      <c r="AN133" s="22">
        <v>0</v>
      </c>
      <c r="AO133" s="22">
        <v>115758</v>
      </c>
      <c r="AP133" s="22">
        <v>5320951</v>
      </c>
      <c r="AQ133" s="22">
        <v>0</v>
      </c>
      <c r="AR133" s="22">
        <v>0</v>
      </c>
      <c r="AS133" s="22">
        <v>257107</v>
      </c>
      <c r="AT133" s="22">
        <v>16742651</v>
      </c>
      <c r="AU133" s="22">
        <v>-2547464</v>
      </c>
    </row>
    <row r="134" spans="1:47" x14ac:dyDescent="0.35">
      <c r="A134" s="22" t="s">
        <v>114</v>
      </c>
      <c r="B134" s="22" t="s">
        <v>294</v>
      </c>
      <c r="C134" s="22" t="s">
        <v>379</v>
      </c>
      <c r="D134" s="22" t="s">
        <v>380</v>
      </c>
      <c r="E134" s="22">
        <v>3426362</v>
      </c>
      <c r="F134" s="22">
        <v>0</v>
      </c>
      <c r="G134" s="22">
        <v>0</v>
      </c>
      <c r="H134" s="22">
        <v>0</v>
      </c>
      <c r="I134" s="22">
        <v>0</v>
      </c>
      <c r="J134" s="22">
        <v>0</v>
      </c>
      <c r="K134" s="22">
        <v>0</v>
      </c>
      <c r="L134" s="22">
        <v>4362397</v>
      </c>
      <c r="M134" s="22">
        <v>49546</v>
      </c>
      <c r="N134" s="22">
        <v>67747</v>
      </c>
      <c r="O134" s="22">
        <v>90934</v>
      </c>
      <c r="P134" s="22">
        <v>230408</v>
      </c>
      <c r="Q134" s="22">
        <v>110619</v>
      </c>
      <c r="R134" s="22">
        <v>292026</v>
      </c>
      <c r="S134" s="22">
        <v>0</v>
      </c>
      <c r="T134" s="22">
        <v>0</v>
      </c>
      <c r="U134" s="22">
        <v>0</v>
      </c>
      <c r="V134" s="22">
        <v>0</v>
      </c>
      <c r="W134" s="22">
        <v>298908</v>
      </c>
      <c r="X134" s="22">
        <v>677976</v>
      </c>
      <c r="Y134" s="22">
        <v>407868</v>
      </c>
      <c r="Z134" s="22">
        <v>923460</v>
      </c>
      <c r="AA134" s="22">
        <v>0</v>
      </c>
      <c r="AB134" s="22">
        <v>0</v>
      </c>
      <c r="AC134" s="22">
        <v>149393</v>
      </c>
      <c r="AD134" s="22">
        <v>11087644</v>
      </c>
      <c r="AE134" s="22">
        <v>3347094</v>
      </c>
      <c r="AF134" s="22">
        <v>2056882</v>
      </c>
      <c r="AG134" s="22">
        <v>0</v>
      </c>
      <c r="AH134" s="22">
        <v>2444704</v>
      </c>
      <c r="AI134" s="22">
        <v>161360</v>
      </c>
      <c r="AJ134" s="22">
        <v>147865</v>
      </c>
      <c r="AK134" s="22">
        <v>210938</v>
      </c>
      <c r="AL134" s="22">
        <v>34965</v>
      </c>
      <c r="AM134" s="22">
        <v>10136</v>
      </c>
      <c r="AN134" s="22">
        <v>0</v>
      </c>
      <c r="AO134" s="22">
        <v>123402</v>
      </c>
      <c r="AP134" s="22">
        <v>2160634</v>
      </c>
      <c r="AQ134" s="22">
        <v>0</v>
      </c>
      <c r="AR134" s="22">
        <v>0</v>
      </c>
      <c r="AS134" s="22">
        <v>0</v>
      </c>
      <c r="AT134" s="22">
        <v>10697980</v>
      </c>
      <c r="AU134" s="22">
        <v>389664</v>
      </c>
    </row>
    <row r="135" spans="1:47" x14ac:dyDescent="0.35">
      <c r="A135" s="22" t="s">
        <v>114</v>
      </c>
      <c r="B135" s="22" t="s">
        <v>294</v>
      </c>
      <c r="C135" s="22" t="s">
        <v>381</v>
      </c>
      <c r="D135" s="22" t="s">
        <v>382</v>
      </c>
      <c r="E135" s="22">
        <v>14312634</v>
      </c>
      <c r="F135" s="22">
        <v>0</v>
      </c>
      <c r="G135" s="22">
        <v>0</v>
      </c>
      <c r="H135" s="22">
        <v>0</v>
      </c>
      <c r="I135" s="22">
        <v>0</v>
      </c>
      <c r="J135" s="22">
        <v>0</v>
      </c>
      <c r="K135" s="22">
        <v>0</v>
      </c>
      <c r="L135" s="22">
        <v>9014834</v>
      </c>
      <c r="M135" s="22">
        <v>146471</v>
      </c>
      <c r="N135" s="22">
        <v>506865</v>
      </c>
      <c r="O135" s="22">
        <v>45152</v>
      </c>
      <c r="P135" s="22">
        <v>1985329</v>
      </c>
      <c r="Q135" s="22">
        <v>3312276</v>
      </c>
      <c r="R135" s="22">
        <v>449425</v>
      </c>
      <c r="S135" s="22">
        <v>112603</v>
      </c>
      <c r="T135" s="22">
        <v>40779</v>
      </c>
      <c r="U135" s="22">
        <v>0</v>
      </c>
      <c r="V135" s="22">
        <v>109734</v>
      </c>
      <c r="W135" s="22">
        <v>0</v>
      </c>
      <c r="X135" s="22">
        <v>3244050</v>
      </c>
      <c r="Y135" s="22">
        <v>24215679</v>
      </c>
      <c r="Z135" s="22">
        <v>1270929</v>
      </c>
      <c r="AA135" s="22">
        <v>0</v>
      </c>
      <c r="AB135" s="22">
        <v>77833</v>
      </c>
      <c r="AC135" s="22">
        <v>541340</v>
      </c>
      <c r="AD135" s="22">
        <v>59385933</v>
      </c>
      <c r="AE135" s="22">
        <v>14100119</v>
      </c>
      <c r="AF135" s="22">
        <v>6360988</v>
      </c>
      <c r="AG135" s="22">
        <v>1677123</v>
      </c>
      <c r="AH135" s="22">
        <v>2945764</v>
      </c>
      <c r="AI135" s="22">
        <v>58880</v>
      </c>
      <c r="AJ135" s="22">
        <v>0</v>
      </c>
      <c r="AK135" s="22">
        <v>0</v>
      </c>
      <c r="AL135" s="22">
        <v>1078581</v>
      </c>
      <c r="AM135" s="22">
        <v>24985</v>
      </c>
      <c r="AN135" s="22">
        <v>0</v>
      </c>
      <c r="AO135" s="22">
        <v>250423</v>
      </c>
      <c r="AP135" s="22">
        <v>7578433</v>
      </c>
      <c r="AQ135" s="22">
        <v>164277</v>
      </c>
      <c r="AR135" s="22">
        <v>0</v>
      </c>
      <c r="AS135" s="22">
        <v>0</v>
      </c>
      <c r="AT135" s="22">
        <v>34239573</v>
      </c>
      <c r="AU135" s="22">
        <v>25146360</v>
      </c>
    </row>
    <row r="136" spans="1:47" x14ac:dyDescent="0.35">
      <c r="A136" s="22" t="s">
        <v>114</v>
      </c>
      <c r="B136" s="22" t="s">
        <v>294</v>
      </c>
      <c r="C136" s="22" t="s">
        <v>383</v>
      </c>
      <c r="D136" s="22" t="s">
        <v>384</v>
      </c>
      <c r="E136" s="22">
        <v>13055580</v>
      </c>
      <c r="F136" s="22">
        <v>0</v>
      </c>
      <c r="G136" s="22">
        <v>0</v>
      </c>
      <c r="H136" s="22">
        <v>0</v>
      </c>
      <c r="I136" s="22">
        <v>0</v>
      </c>
      <c r="J136" s="22">
        <v>0</v>
      </c>
      <c r="K136" s="22">
        <v>0</v>
      </c>
      <c r="L136" s="22">
        <v>6668622</v>
      </c>
      <c r="M136" s="22">
        <v>166012</v>
      </c>
      <c r="N136" s="22">
        <v>153008</v>
      </c>
      <c r="O136" s="22">
        <v>269037</v>
      </c>
      <c r="P136" s="22">
        <v>1681427</v>
      </c>
      <c r="Q136" s="22">
        <v>148243</v>
      </c>
      <c r="R136" s="22">
        <v>526771</v>
      </c>
      <c r="S136" s="22">
        <v>0</v>
      </c>
      <c r="T136" s="22">
        <v>0</v>
      </c>
      <c r="U136" s="22">
        <v>0</v>
      </c>
      <c r="V136" s="22">
        <v>0</v>
      </c>
      <c r="W136" s="22">
        <v>0</v>
      </c>
      <c r="X136" s="22">
        <v>2238154</v>
      </c>
      <c r="Y136" s="22">
        <v>345968</v>
      </c>
      <c r="Z136" s="22">
        <v>2800251</v>
      </c>
      <c r="AA136" s="22">
        <v>0</v>
      </c>
      <c r="AB136" s="22">
        <v>0</v>
      </c>
      <c r="AC136" s="22">
        <v>36657</v>
      </c>
      <c r="AD136" s="22">
        <v>28089730</v>
      </c>
      <c r="AE136" s="22">
        <v>10977224</v>
      </c>
      <c r="AF136" s="22">
        <v>6612951</v>
      </c>
      <c r="AG136" s="22">
        <v>0</v>
      </c>
      <c r="AH136" s="22">
        <v>3878959</v>
      </c>
      <c r="AI136" s="22">
        <v>0</v>
      </c>
      <c r="AJ136" s="22">
        <v>353165</v>
      </c>
      <c r="AK136" s="22">
        <v>0</v>
      </c>
      <c r="AL136" s="22">
        <v>0</v>
      </c>
      <c r="AM136" s="22">
        <v>0</v>
      </c>
      <c r="AN136" s="22">
        <v>0</v>
      </c>
      <c r="AO136" s="22">
        <v>222105</v>
      </c>
      <c r="AP136" s="22">
        <v>4797704</v>
      </c>
      <c r="AQ136" s="22">
        <v>802</v>
      </c>
      <c r="AR136" s="22">
        <v>0</v>
      </c>
      <c r="AS136" s="22">
        <v>13644</v>
      </c>
      <c r="AT136" s="22">
        <v>26856554</v>
      </c>
      <c r="AU136" s="22">
        <v>1233176</v>
      </c>
    </row>
    <row r="137" spans="1:47" x14ac:dyDescent="0.35">
      <c r="A137" s="22" t="s">
        <v>114</v>
      </c>
      <c r="B137" s="22" t="s">
        <v>294</v>
      </c>
      <c r="C137" s="22" t="s">
        <v>385</v>
      </c>
      <c r="D137" s="22" t="s">
        <v>386</v>
      </c>
      <c r="E137" s="22">
        <v>7703073</v>
      </c>
      <c r="F137" s="22">
        <v>0</v>
      </c>
      <c r="G137" s="22">
        <v>0</v>
      </c>
      <c r="H137" s="22">
        <v>0</v>
      </c>
      <c r="I137" s="22">
        <v>0</v>
      </c>
      <c r="J137" s="22">
        <v>0</v>
      </c>
      <c r="K137" s="22">
        <v>0</v>
      </c>
      <c r="L137" s="22">
        <v>6404292</v>
      </c>
      <c r="M137" s="22">
        <v>273196</v>
      </c>
      <c r="N137" s="22">
        <v>219105</v>
      </c>
      <c r="O137" s="22">
        <v>0</v>
      </c>
      <c r="P137" s="22">
        <v>1685307</v>
      </c>
      <c r="Q137" s="22">
        <v>248352</v>
      </c>
      <c r="R137" s="22">
        <v>373157</v>
      </c>
      <c r="S137" s="22">
        <v>0</v>
      </c>
      <c r="T137" s="22">
        <v>0</v>
      </c>
      <c r="U137" s="22">
        <v>0</v>
      </c>
      <c r="V137" s="22">
        <v>0</v>
      </c>
      <c r="W137" s="22">
        <v>289611</v>
      </c>
      <c r="X137" s="22">
        <v>623168</v>
      </c>
      <c r="Y137" s="22">
        <v>3990141</v>
      </c>
      <c r="Z137" s="22">
        <v>446090</v>
      </c>
      <c r="AA137" s="22">
        <v>0</v>
      </c>
      <c r="AB137" s="22">
        <v>5713</v>
      </c>
      <c r="AC137" s="22">
        <v>66724</v>
      </c>
      <c r="AD137" s="22">
        <v>22327929</v>
      </c>
      <c r="AE137" s="22">
        <v>6251771</v>
      </c>
      <c r="AF137" s="22">
        <v>7470479</v>
      </c>
      <c r="AG137" s="22">
        <v>63322</v>
      </c>
      <c r="AH137" s="22">
        <v>2415605</v>
      </c>
      <c r="AI137" s="22">
        <v>0</v>
      </c>
      <c r="AJ137" s="22">
        <v>0</v>
      </c>
      <c r="AK137" s="22">
        <v>0</v>
      </c>
      <c r="AL137" s="22">
        <v>361199</v>
      </c>
      <c r="AM137" s="22">
        <v>1933</v>
      </c>
      <c r="AN137" s="22">
        <v>5045</v>
      </c>
      <c r="AO137" s="22">
        <v>0</v>
      </c>
      <c r="AP137" s="22">
        <v>3652371</v>
      </c>
      <c r="AQ137" s="22">
        <v>468725</v>
      </c>
      <c r="AR137" s="22">
        <v>0</v>
      </c>
      <c r="AS137" s="22">
        <v>0</v>
      </c>
      <c r="AT137" s="22">
        <v>20690450</v>
      </c>
      <c r="AU137" s="22">
        <v>1637479</v>
      </c>
    </row>
    <row r="138" spans="1:47" x14ac:dyDescent="0.35">
      <c r="A138" s="22" t="s">
        <v>114</v>
      </c>
      <c r="B138" s="22" t="s">
        <v>294</v>
      </c>
      <c r="C138" s="22" t="s">
        <v>387</v>
      </c>
      <c r="D138" s="22" t="s">
        <v>388</v>
      </c>
      <c r="E138" s="22">
        <v>1011179</v>
      </c>
      <c r="F138" s="22">
        <v>0</v>
      </c>
      <c r="G138" s="22">
        <v>0</v>
      </c>
      <c r="H138" s="22">
        <v>0</v>
      </c>
      <c r="I138" s="22">
        <v>0</v>
      </c>
      <c r="J138" s="22">
        <v>0</v>
      </c>
      <c r="K138" s="22">
        <v>0</v>
      </c>
      <c r="L138" s="22">
        <v>535557</v>
      </c>
      <c r="M138" s="22">
        <v>8172</v>
      </c>
      <c r="N138" s="22">
        <v>10023</v>
      </c>
      <c r="O138" s="22">
        <v>144</v>
      </c>
      <c r="P138" s="22">
        <v>22841</v>
      </c>
      <c r="Q138" s="22">
        <v>6141</v>
      </c>
      <c r="R138" s="22">
        <v>63981</v>
      </c>
      <c r="S138" s="22">
        <v>0</v>
      </c>
      <c r="T138" s="22">
        <v>0</v>
      </c>
      <c r="U138" s="22">
        <v>0</v>
      </c>
      <c r="V138" s="22">
        <v>4200</v>
      </c>
      <c r="W138" s="22">
        <v>0</v>
      </c>
      <c r="X138" s="22">
        <v>182649</v>
      </c>
      <c r="Y138" s="22">
        <v>75257</v>
      </c>
      <c r="Z138" s="22">
        <v>0</v>
      </c>
      <c r="AA138" s="22">
        <v>0</v>
      </c>
      <c r="AB138" s="22">
        <v>0</v>
      </c>
      <c r="AC138" s="22">
        <v>21678</v>
      </c>
      <c r="AD138" s="22">
        <v>1941822</v>
      </c>
      <c r="AE138" s="22">
        <v>567279</v>
      </c>
      <c r="AF138" s="22">
        <v>617145</v>
      </c>
      <c r="AG138" s="22">
        <v>0</v>
      </c>
      <c r="AH138" s="22">
        <v>570975</v>
      </c>
      <c r="AI138" s="22">
        <v>5</v>
      </c>
      <c r="AJ138" s="22">
        <v>0</v>
      </c>
      <c r="AK138" s="22">
        <v>96798</v>
      </c>
      <c r="AL138" s="22">
        <v>0</v>
      </c>
      <c r="AM138" s="22">
        <v>7584</v>
      </c>
      <c r="AN138" s="22">
        <v>0</v>
      </c>
      <c r="AO138" s="22">
        <v>30840</v>
      </c>
      <c r="AP138" s="22">
        <v>592159</v>
      </c>
      <c r="AQ138" s="22">
        <v>0</v>
      </c>
      <c r="AR138" s="22">
        <v>0</v>
      </c>
      <c r="AS138" s="22">
        <v>81789</v>
      </c>
      <c r="AT138" s="22">
        <v>2564574</v>
      </c>
      <c r="AU138" s="22">
        <v>-622752</v>
      </c>
    </row>
    <row r="139" spans="1:47" x14ac:dyDescent="0.35">
      <c r="A139" s="22" t="s">
        <v>114</v>
      </c>
      <c r="B139" s="22" t="s">
        <v>294</v>
      </c>
      <c r="C139" s="22" t="s">
        <v>389</v>
      </c>
      <c r="D139" s="22" t="s">
        <v>390</v>
      </c>
      <c r="E139" s="22">
        <v>1023222</v>
      </c>
      <c r="F139" s="22">
        <v>0</v>
      </c>
      <c r="G139" s="22">
        <v>0</v>
      </c>
      <c r="H139" s="22">
        <v>0</v>
      </c>
      <c r="I139" s="22">
        <v>0</v>
      </c>
      <c r="J139" s="22">
        <v>0</v>
      </c>
      <c r="K139" s="22">
        <v>0</v>
      </c>
      <c r="L139" s="22">
        <v>1607032</v>
      </c>
      <c r="M139" s="22">
        <v>26354</v>
      </c>
      <c r="N139" s="22">
        <v>30092</v>
      </c>
      <c r="O139" s="22">
        <v>2482</v>
      </c>
      <c r="P139" s="22">
        <v>68788</v>
      </c>
      <c r="Q139" s="22">
        <v>16560</v>
      </c>
      <c r="R139" s="22">
        <v>10499</v>
      </c>
      <c r="S139" s="22">
        <v>0</v>
      </c>
      <c r="T139" s="22">
        <v>8847</v>
      </c>
      <c r="U139" s="22">
        <v>0</v>
      </c>
      <c r="V139" s="22">
        <v>0</v>
      </c>
      <c r="W139" s="22">
        <v>0</v>
      </c>
      <c r="X139" s="22">
        <v>0</v>
      </c>
      <c r="Y139" s="22">
        <v>642867</v>
      </c>
      <c r="Z139" s="22">
        <v>45865</v>
      </c>
      <c r="AA139" s="22">
        <v>0</v>
      </c>
      <c r="AB139" s="22">
        <v>0</v>
      </c>
      <c r="AC139" s="22">
        <v>14800</v>
      </c>
      <c r="AD139" s="22">
        <v>3497408</v>
      </c>
      <c r="AE139" s="22">
        <v>737607</v>
      </c>
      <c r="AF139" s="22">
        <v>746585</v>
      </c>
      <c r="AG139" s="22">
        <v>4384</v>
      </c>
      <c r="AH139" s="22">
        <v>593638</v>
      </c>
      <c r="AI139" s="22">
        <v>0</v>
      </c>
      <c r="AJ139" s="22">
        <v>0</v>
      </c>
      <c r="AK139" s="22">
        <v>399966</v>
      </c>
      <c r="AL139" s="22">
        <v>4592</v>
      </c>
      <c r="AM139" s="22">
        <v>681</v>
      </c>
      <c r="AN139" s="22">
        <v>8202</v>
      </c>
      <c r="AO139" s="22">
        <v>15055</v>
      </c>
      <c r="AP139" s="22">
        <v>433522</v>
      </c>
      <c r="AQ139" s="22">
        <v>0</v>
      </c>
      <c r="AR139" s="22">
        <v>0</v>
      </c>
      <c r="AS139" s="22">
        <v>179</v>
      </c>
      <c r="AT139" s="22">
        <v>2944411</v>
      </c>
      <c r="AU139" s="22">
        <v>552997</v>
      </c>
    </row>
    <row r="140" spans="1:47" x14ac:dyDescent="0.35">
      <c r="A140" s="22" t="s">
        <v>114</v>
      </c>
      <c r="B140" s="22" t="s">
        <v>294</v>
      </c>
      <c r="C140" s="22" t="s">
        <v>391</v>
      </c>
      <c r="D140" s="22" t="s">
        <v>392</v>
      </c>
      <c r="E140" s="22">
        <v>1842954</v>
      </c>
      <c r="F140" s="22">
        <v>0</v>
      </c>
      <c r="G140" s="22">
        <v>0</v>
      </c>
      <c r="H140" s="22">
        <v>0</v>
      </c>
      <c r="I140" s="22">
        <v>0</v>
      </c>
      <c r="J140" s="22">
        <v>0</v>
      </c>
      <c r="K140" s="22">
        <v>0</v>
      </c>
      <c r="L140" s="22">
        <v>1098685</v>
      </c>
      <c r="M140" s="22">
        <v>60998</v>
      </c>
      <c r="N140" s="22">
        <v>0</v>
      </c>
      <c r="O140" s="22">
        <v>6968</v>
      </c>
      <c r="P140" s="22">
        <v>251355</v>
      </c>
      <c r="Q140" s="22">
        <v>75375</v>
      </c>
      <c r="R140" s="22">
        <v>51071</v>
      </c>
      <c r="S140" s="22">
        <v>0</v>
      </c>
      <c r="T140" s="22">
        <v>0</v>
      </c>
      <c r="U140" s="22">
        <v>0</v>
      </c>
      <c r="V140" s="22">
        <v>0</v>
      </c>
      <c r="W140" s="22">
        <v>0</v>
      </c>
      <c r="X140" s="22">
        <v>0</v>
      </c>
      <c r="Y140" s="22">
        <v>625192</v>
      </c>
      <c r="Z140" s="22">
        <v>67373</v>
      </c>
      <c r="AA140" s="22">
        <v>0</v>
      </c>
      <c r="AB140" s="22">
        <v>0</v>
      </c>
      <c r="AC140" s="22">
        <v>3712</v>
      </c>
      <c r="AD140" s="22">
        <v>4083683</v>
      </c>
      <c r="AE140" s="22">
        <v>1101687</v>
      </c>
      <c r="AF140" s="22">
        <v>1131619</v>
      </c>
      <c r="AG140" s="22">
        <v>0</v>
      </c>
      <c r="AH140" s="22">
        <v>848851</v>
      </c>
      <c r="AI140" s="22">
        <v>0</v>
      </c>
      <c r="AJ140" s="22">
        <v>26710</v>
      </c>
      <c r="AK140" s="22">
        <v>0</v>
      </c>
      <c r="AL140" s="22">
        <v>0</v>
      </c>
      <c r="AM140" s="22">
        <v>0</v>
      </c>
      <c r="AN140" s="22">
        <v>0</v>
      </c>
      <c r="AO140" s="22">
        <v>47790</v>
      </c>
      <c r="AP140" s="22">
        <v>902665</v>
      </c>
      <c r="AQ140" s="22">
        <v>0</v>
      </c>
      <c r="AR140" s="22">
        <v>0</v>
      </c>
      <c r="AS140" s="22">
        <v>0</v>
      </c>
      <c r="AT140" s="22">
        <v>4059322</v>
      </c>
      <c r="AU140" s="22">
        <v>24361</v>
      </c>
    </row>
    <row r="141" spans="1:47" x14ac:dyDescent="0.35">
      <c r="A141" s="22" t="s">
        <v>114</v>
      </c>
      <c r="B141" s="22" t="s">
        <v>294</v>
      </c>
      <c r="C141" s="22" t="s">
        <v>393</v>
      </c>
      <c r="D141" s="22" t="s">
        <v>394</v>
      </c>
      <c r="E141" s="22">
        <v>1101111</v>
      </c>
      <c r="F141" s="22">
        <v>0</v>
      </c>
      <c r="G141" s="22">
        <v>0</v>
      </c>
      <c r="H141" s="22">
        <v>0</v>
      </c>
      <c r="I141" s="22">
        <v>0</v>
      </c>
      <c r="J141" s="22">
        <v>0</v>
      </c>
      <c r="K141" s="22">
        <v>0</v>
      </c>
      <c r="L141" s="22">
        <v>702868</v>
      </c>
      <c r="M141" s="22">
        <v>17580</v>
      </c>
      <c r="N141" s="22">
        <v>33613</v>
      </c>
      <c r="O141" s="22">
        <v>500</v>
      </c>
      <c r="P141" s="22">
        <v>108056</v>
      </c>
      <c r="Q141" s="22">
        <v>14763</v>
      </c>
      <c r="R141" s="22">
        <v>115097</v>
      </c>
      <c r="S141" s="22">
        <v>0</v>
      </c>
      <c r="T141" s="22">
        <v>3019</v>
      </c>
      <c r="U141" s="22">
        <v>0</v>
      </c>
      <c r="V141" s="22">
        <v>35897</v>
      </c>
      <c r="W141" s="22">
        <v>0</v>
      </c>
      <c r="X141" s="22">
        <v>0</v>
      </c>
      <c r="Y141" s="22">
        <v>805840</v>
      </c>
      <c r="Z141" s="22">
        <v>104458</v>
      </c>
      <c r="AA141" s="22">
        <v>207941</v>
      </c>
      <c r="AB141" s="22">
        <v>0</v>
      </c>
      <c r="AC141" s="22">
        <v>69756</v>
      </c>
      <c r="AD141" s="22">
        <v>3320499</v>
      </c>
      <c r="AE141" s="22">
        <v>1092390</v>
      </c>
      <c r="AF141" s="22">
        <v>665700</v>
      </c>
      <c r="AG141" s="22">
        <v>142130</v>
      </c>
      <c r="AH141" s="22">
        <v>376031</v>
      </c>
      <c r="AI141" s="22">
        <v>0</v>
      </c>
      <c r="AJ141" s="22">
        <v>0</v>
      </c>
      <c r="AK141" s="22">
        <v>32254</v>
      </c>
      <c r="AL141" s="22">
        <v>0</v>
      </c>
      <c r="AM141" s="22">
        <v>0</v>
      </c>
      <c r="AN141" s="22">
        <v>0</v>
      </c>
      <c r="AO141" s="22">
        <v>0</v>
      </c>
      <c r="AP141" s="22">
        <v>489997</v>
      </c>
      <c r="AQ141" s="22">
        <v>0</v>
      </c>
      <c r="AR141" s="22">
        <v>61314</v>
      </c>
      <c r="AS141" s="22">
        <v>9855</v>
      </c>
      <c r="AT141" s="22">
        <v>2869671</v>
      </c>
      <c r="AU141" s="22">
        <v>450828</v>
      </c>
    </row>
    <row r="142" spans="1:47" x14ac:dyDescent="0.35">
      <c r="A142" s="22" t="s">
        <v>114</v>
      </c>
      <c r="B142" s="22" t="s">
        <v>294</v>
      </c>
      <c r="C142" s="22" t="s">
        <v>395</v>
      </c>
      <c r="D142" s="22" t="s">
        <v>396</v>
      </c>
      <c r="E142" s="22">
        <v>1704681</v>
      </c>
      <c r="F142" s="22">
        <v>0</v>
      </c>
      <c r="G142" s="22">
        <v>0</v>
      </c>
      <c r="H142" s="22">
        <v>0</v>
      </c>
      <c r="I142" s="22">
        <v>0</v>
      </c>
      <c r="J142" s="22">
        <v>0</v>
      </c>
      <c r="K142" s="22">
        <v>0</v>
      </c>
      <c r="L142" s="22">
        <v>1142004</v>
      </c>
      <c r="M142" s="22">
        <v>0</v>
      </c>
      <c r="N142" s="22">
        <v>0</v>
      </c>
      <c r="O142" s="22">
        <v>0</v>
      </c>
      <c r="P142" s="22">
        <v>143950</v>
      </c>
      <c r="Q142" s="22">
        <v>15048</v>
      </c>
      <c r="R142" s="22">
        <v>0</v>
      </c>
      <c r="S142" s="22">
        <v>0</v>
      </c>
      <c r="T142" s="22">
        <v>0</v>
      </c>
      <c r="U142" s="22">
        <v>0</v>
      </c>
      <c r="V142" s="22">
        <v>0</v>
      </c>
      <c r="W142" s="22">
        <v>0</v>
      </c>
      <c r="X142" s="22">
        <v>496780</v>
      </c>
      <c r="Y142" s="22">
        <v>1215527</v>
      </c>
      <c r="Z142" s="22">
        <v>471654</v>
      </c>
      <c r="AA142" s="22">
        <v>0</v>
      </c>
      <c r="AB142" s="22">
        <v>0</v>
      </c>
      <c r="AC142" s="22">
        <v>333640</v>
      </c>
      <c r="AD142" s="22">
        <v>5523284</v>
      </c>
      <c r="AE142" s="22">
        <v>1472756</v>
      </c>
      <c r="AF142" s="22">
        <v>519632</v>
      </c>
      <c r="AG142" s="22">
        <v>0</v>
      </c>
      <c r="AH142" s="22">
        <v>1058785</v>
      </c>
      <c r="AI142" s="22">
        <v>0</v>
      </c>
      <c r="AJ142" s="22">
        <v>0</v>
      </c>
      <c r="AK142" s="22">
        <v>99741</v>
      </c>
      <c r="AL142" s="22">
        <v>0</v>
      </c>
      <c r="AM142" s="22">
        <v>17198</v>
      </c>
      <c r="AN142" s="22">
        <v>0</v>
      </c>
      <c r="AO142" s="22">
        <v>50426</v>
      </c>
      <c r="AP142" s="22">
        <v>750868</v>
      </c>
      <c r="AQ142" s="22">
        <v>0</v>
      </c>
      <c r="AR142" s="22">
        <v>0</v>
      </c>
      <c r="AS142" s="22">
        <v>0</v>
      </c>
      <c r="AT142" s="22">
        <v>3969406</v>
      </c>
      <c r="AU142" s="22">
        <v>1553878</v>
      </c>
    </row>
    <row r="143" spans="1:47" x14ac:dyDescent="0.35">
      <c r="A143" s="22" t="s">
        <v>114</v>
      </c>
      <c r="B143" s="22" t="s">
        <v>294</v>
      </c>
      <c r="C143" s="22" t="s">
        <v>397</v>
      </c>
      <c r="D143" s="22" t="s">
        <v>398</v>
      </c>
      <c r="E143" s="22">
        <v>1450530</v>
      </c>
      <c r="F143" s="22">
        <v>0</v>
      </c>
      <c r="G143" s="22">
        <v>0</v>
      </c>
      <c r="H143" s="22">
        <v>0</v>
      </c>
      <c r="I143" s="22">
        <v>0</v>
      </c>
      <c r="J143" s="22">
        <v>0</v>
      </c>
      <c r="K143" s="22">
        <v>0</v>
      </c>
      <c r="L143" s="22">
        <v>2137217</v>
      </c>
      <c r="M143" s="22">
        <v>15372</v>
      </c>
      <c r="N143" s="22">
        <v>2368</v>
      </c>
      <c r="O143" s="22">
        <v>3996</v>
      </c>
      <c r="P143" s="22">
        <v>79701</v>
      </c>
      <c r="Q143" s="22">
        <v>7973</v>
      </c>
      <c r="R143" s="22">
        <v>17347</v>
      </c>
      <c r="S143" s="22">
        <v>0</v>
      </c>
      <c r="T143" s="22">
        <v>22500</v>
      </c>
      <c r="U143" s="22">
        <v>0</v>
      </c>
      <c r="V143" s="22">
        <v>0</v>
      </c>
      <c r="W143" s="22">
        <v>0</v>
      </c>
      <c r="X143" s="22">
        <v>116353</v>
      </c>
      <c r="Y143" s="22">
        <v>294789</v>
      </c>
      <c r="Z143" s="22">
        <v>730026</v>
      </c>
      <c r="AA143" s="22">
        <v>0</v>
      </c>
      <c r="AB143" s="22">
        <v>0</v>
      </c>
      <c r="AC143" s="22">
        <v>88569</v>
      </c>
      <c r="AD143" s="22">
        <v>4966741</v>
      </c>
      <c r="AE143" s="22">
        <v>1119924</v>
      </c>
      <c r="AF143" s="22">
        <v>1300534</v>
      </c>
      <c r="AG143" s="22">
        <v>80337</v>
      </c>
      <c r="AH143" s="22">
        <v>1174377</v>
      </c>
      <c r="AI143" s="22">
        <v>0</v>
      </c>
      <c r="AJ143" s="22">
        <v>0</v>
      </c>
      <c r="AK143" s="22">
        <v>181425</v>
      </c>
      <c r="AL143" s="22">
        <v>59999</v>
      </c>
      <c r="AM143" s="22">
        <v>0</v>
      </c>
      <c r="AN143" s="22">
        <v>0</v>
      </c>
      <c r="AO143" s="22">
        <v>69353</v>
      </c>
      <c r="AP143" s="22">
        <v>1221659</v>
      </c>
      <c r="AQ143" s="22">
        <v>0</v>
      </c>
      <c r="AR143" s="22">
        <v>0</v>
      </c>
      <c r="AS143" s="22">
        <v>14</v>
      </c>
      <c r="AT143" s="22">
        <v>5207622</v>
      </c>
      <c r="AU143" s="22">
        <v>-240881</v>
      </c>
    </row>
    <row r="144" spans="1:47" x14ac:dyDescent="0.35">
      <c r="A144" s="22" t="s">
        <v>114</v>
      </c>
      <c r="B144" s="22" t="s">
        <v>294</v>
      </c>
      <c r="C144" s="22" t="s">
        <v>399</v>
      </c>
      <c r="D144" s="22" t="s">
        <v>400</v>
      </c>
      <c r="E144" s="22">
        <v>1470557</v>
      </c>
      <c r="F144" s="22">
        <v>0</v>
      </c>
      <c r="G144" s="22">
        <v>0</v>
      </c>
      <c r="H144" s="22">
        <v>0</v>
      </c>
      <c r="I144" s="22">
        <v>0</v>
      </c>
      <c r="J144" s="22">
        <v>0</v>
      </c>
      <c r="K144" s="22">
        <v>0</v>
      </c>
      <c r="L144" s="22">
        <v>1084736</v>
      </c>
      <c r="M144" s="22">
        <v>63002</v>
      </c>
      <c r="N144" s="22">
        <v>10956</v>
      </c>
      <c r="O144" s="22">
        <v>19913</v>
      </c>
      <c r="P144" s="22">
        <v>155433</v>
      </c>
      <c r="Q144" s="22">
        <v>22553</v>
      </c>
      <c r="R144" s="22">
        <v>0</v>
      </c>
      <c r="S144" s="22">
        <v>0</v>
      </c>
      <c r="T144" s="22">
        <v>0</v>
      </c>
      <c r="U144" s="22">
        <v>1626171</v>
      </c>
      <c r="V144" s="22">
        <v>38481</v>
      </c>
      <c r="W144" s="22">
        <v>94630</v>
      </c>
      <c r="X144" s="22">
        <v>382480</v>
      </c>
      <c r="Y144" s="22">
        <v>813543</v>
      </c>
      <c r="Z144" s="22">
        <v>164506</v>
      </c>
      <c r="AA144" s="22">
        <v>0</v>
      </c>
      <c r="AB144" s="22">
        <v>0</v>
      </c>
      <c r="AC144" s="22">
        <v>432294</v>
      </c>
      <c r="AD144" s="22">
        <v>6379255</v>
      </c>
      <c r="AE144" s="22">
        <v>1452216</v>
      </c>
      <c r="AF144" s="22">
        <v>884086</v>
      </c>
      <c r="AG144" s="22">
        <v>0</v>
      </c>
      <c r="AH144" s="22">
        <v>769492</v>
      </c>
      <c r="AI144" s="22">
        <v>0</v>
      </c>
      <c r="AJ144" s="22">
        <v>64917</v>
      </c>
      <c r="AK144" s="22">
        <v>0</v>
      </c>
      <c r="AL144" s="22">
        <v>0</v>
      </c>
      <c r="AM144" s="22">
        <v>3668</v>
      </c>
      <c r="AN144" s="22">
        <v>0</v>
      </c>
      <c r="AO144" s="22">
        <v>109731</v>
      </c>
      <c r="AP144" s="22">
        <v>1067987</v>
      </c>
      <c r="AQ144" s="22">
        <v>88</v>
      </c>
      <c r="AR144" s="22">
        <v>0</v>
      </c>
      <c r="AS144" s="22">
        <v>572038</v>
      </c>
      <c r="AT144" s="22">
        <v>4924223</v>
      </c>
      <c r="AU144" s="22">
        <v>1455032</v>
      </c>
    </row>
    <row r="145" spans="1:47" x14ac:dyDescent="0.35">
      <c r="A145" s="22" t="s">
        <v>114</v>
      </c>
      <c r="B145" s="22" t="s">
        <v>294</v>
      </c>
      <c r="C145" s="22" t="s">
        <v>401</v>
      </c>
      <c r="D145" s="22" t="s">
        <v>402</v>
      </c>
      <c r="E145" s="22">
        <v>892702</v>
      </c>
      <c r="F145" s="22">
        <v>0</v>
      </c>
      <c r="G145" s="22">
        <v>0</v>
      </c>
      <c r="H145" s="22">
        <v>0</v>
      </c>
      <c r="I145" s="22">
        <v>0</v>
      </c>
      <c r="J145" s="22">
        <v>7854</v>
      </c>
      <c r="K145" s="22">
        <v>0</v>
      </c>
      <c r="L145" s="22">
        <v>524722</v>
      </c>
      <c r="M145" s="22">
        <v>49394</v>
      </c>
      <c r="N145" s="22">
        <v>3485</v>
      </c>
      <c r="O145" s="22">
        <v>0</v>
      </c>
      <c r="P145" s="22">
        <v>53264</v>
      </c>
      <c r="Q145" s="22">
        <v>10715</v>
      </c>
      <c r="R145" s="22">
        <v>72322</v>
      </c>
      <c r="S145" s="22">
        <v>0</v>
      </c>
      <c r="T145" s="22">
        <v>0</v>
      </c>
      <c r="U145" s="22">
        <v>0</v>
      </c>
      <c r="V145" s="22">
        <v>0</v>
      </c>
      <c r="W145" s="22">
        <v>0</v>
      </c>
      <c r="X145" s="22">
        <v>0</v>
      </c>
      <c r="Y145" s="22">
        <v>241644</v>
      </c>
      <c r="Z145" s="22">
        <v>2600</v>
      </c>
      <c r="AA145" s="22">
        <v>0</v>
      </c>
      <c r="AB145" s="22">
        <v>0</v>
      </c>
      <c r="AC145" s="22">
        <v>126067</v>
      </c>
      <c r="AD145" s="22">
        <v>1984769</v>
      </c>
      <c r="AE145" s="22">
        <v>640654</v>
      </c>
      <c r="AF145" s="22">
        <v>563362</v>
      </c>
      <c r="AG145" s="22">
        <v>0</v>
      </c>
      <c r="AH145" s="22">
        <v>313485</v>
      </c>
      <c r="AI145" s="22">
        <v>139059</v>
      </c>
      <c r="AJ145" s="22">
        <v>526</v>
      </c>
      <c r="AK145" s="22">
        <v>39670</v>
      </c>
      <c r="AL145" s="22">
        <v>19679</v>
      </c>
      <c r="AM145" s="22">
        <v>0</v>
      </c>
      <c r="AN145" s="22">
        <v>0</v>
      </c>
      <c r="AO145" s="22">
        <v>9709</v>
      </c>
      <c r="AP145" s="22">
        <v>313655</v>
      </c>
      <c r="AQ145" s="22">
        <v>0</v>
      </c>
      <c r="AR145" s="22">
        <v>0</v>
      </c>
      <c r="AS145" s="22">
        <v>0</v>
      </c>
      <c r="AT145" s="22">
        <v>2039799</v>
      </c>
      <c r="AU145" s="22">
        <v>-55030</v>
      </c>
    </row>
    <row r="146" spans="1:47" x14ac:dyDescent="0.35">
      <c r="A146" s="22" t="s">
        <v>114</v>
      </c>
      <c r="B146" s="22" t="s">
        <v>294</v>
      </c>
      <c r="C146" s="22" t="s">
        <v>403</v>
      </c>
      <c r="D146" s="22" t="s">
        <v>404</v>
      </c>
      <c r="E146" s="22">
        <v>831859</v>
      </c>
      <c r="F146" s="22">
        <v>0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534553</v>
      </c>
      <c r="M146" s="22">
        <v>12892</v>
      </c>
      <c r="N146" s="22">
        <v>8820</v>
      </c>
      <c r="O146" s="22">
        <v>0</v>
      </c>
      <c r="P146" s="22">
        <v>159446</v>
      </c>
      <c r="Q146" s="22">
        <v>29646</v>
      </c>
      <c r="R146" s="22">
        <v>43003</v>
      </c>
      <c r="S146" s="22">
        <v>0</v>
      </c>
      <c r="T146" s="22">
        <v>0</v>
      </c>
      <c r="U146" s="22">
        <v>0</v>
      </c>
      <c r="V146" s="22">
        <v>0</v>
      </c>
      <c r="W146" s="22">
        <v>0</v>
      </c>
      <c r="X146" s="22">
        <v>157407</v>
      </c>
      <c r="Y146" s="22">
        <v>512187</v>
      </c>
      <c r="Z146" s="22">
        <v>52940</v>
      </c>
      <c r="AA146" s="22">
        <v>80517</v>
      </c>
      <c r="AB146" s="22">
        <v>0</v>
      </c>
      <c r="AC146" s="22">
        <v>3670</v>
      </c>
      <c r="AD146" s="22">
        <v>2426940</v>
      </c>
      <c r="AE146" s="22">
        <v>479999</v>
      </c>
      <c r="AF146" s="22">
        <v>601827</v>
      </c>
      <c r="AG146" s="22">
        <v>0</v>
      </c>
      <c r="AH146" s="22">
        <v>329354</v>
      </c>
      <c r="AI146" s="22">
        <v>0</v>
      </c>
      <c r="AJ146" s="22">
        <v>0</v>
      </c>
      <c r="AK146" s="22">
        <v>82663</v>
      </c>
      <c r="AL146" s="22">
        <v>0</v>
      </c>
      <c r="AM146" s="22">
        <v>0</v>
      </c>
      <c r="AN146" s="22">
        <v>0</v>
      </c>
      <c r="AO146" s="22">
        <v>0</v>
      </c>
      <c r="AP146" s="22">
        <v>590562</v>
      </c>
      <c r="AQ146" s="22">
        <v>1000</v>
      </c>
      <c r="AR146" s="22">
        <v>0</v>
      </c>
      <c r="AS146" s="22">
        <v>23683</v>
      </c>
      <c r="AT146" s="22">
        <v>2109088</v>
      </c>
      <c r="AU146" s="22">
        <v>317852</v>
      </c>
    </row>
    <row r="147" spans="1:47" x14ac:dyDescent="0.35">
      <c r="A147" s="22" t="s">
        <v>114</v>
      </c>
      <c r="B147" s="22" t="s">
        <v>294</v>
      </c>
      <c r="C147" s="22" t="s">
        <v>405</v>
      </c>
      <c r="D147" s="22" t="s">
        <v>406</v>
      </c>
      <c r="E147" s="22">
        <v>1851633</v>
      </c>
      <c r="F147" s="22">
        <v>0</v>
      </c>
      <c r="G147" s="22">
        <v>0</v>
      </c>
      <c r="H147" s="22">
        <v>0</v>
      </c>
      <c r="I147" s="22">
        <v>0</v>
      </c>
      <c r="J147" s="22">
        <v>0</v>
      </c>
      <c r="K147" s="22">
        <v>0</v>
      </c>
      <c r="L147" s="22">
        <v>1141342</v>
      </c>
      <c r="M147" s="22">
        <v>85519</v>
      </c>
      <c r="N147" s="22">
        <v>35331</v>
      </c>
      <c r="O147" s="22">
        <v>6059</v>
      </c>
      <c r="P147" s="22">
        <v>271203</v>
      </c>
      <c r="Q147" s="22">
        <v>46052</v>
      </c>
      <c r="R147" s="22">
        <v>99431</v>
      </c>
      <c r="S147" s="22">
        <v>0</v>
      </c>
      <c r="T147" s="22">
        <v>10800</v>
      </c>
      <c r="U147" s="22">
        <v>0</v>
      </c>
      <c r="V147" s="22">
        <v>8400</v>
      </c>
      <c r="W147" s="22">
        <v>0</v>
      </c>
      <c r="X147" s="22">
        <v>338404</v>
      </c>
      <c r="Y147" s="22">
        <v>1038116</v>
      </c>
      <c r="Z147" s="22">
        <v>96401</v>
      </c>
      <c r="AA147" s="22">
        <v>0</v>
      </c>
      <c r="AB147" s="22">
        <v>0</v>
      </c>
      <c r="AC147" s="22">
        <v>0</v>
      </c>
      <c r="AD147" s="22">
        <v>5028691</v>
      </c>
      <c r="AE147" s="22">
        <v>1515246</v>
      </c>
      <c r="AF147" s="22">
        <v>819967</v>
      </c>
      <c r="AG147" s="22">
        <v>0</v>
      </c>
      <c r="AH147" s="22">
        <v>783100</v>
      </c>
      <c r="AI147" s="22">
        <v>14010</v>
      </c>
      <c r="AJ147" s="22">
        <v>0</v>
      </c>
      <c r="AK147" s="22">
        <v>157502</v>
      </c>
      <c r="AL147" s="22">
        <v>0</v>
      </c>
      <c r="AM147" s="22">
        <v>3941</v>
      </c>
      <c r="AN147" s="22">
        <v>0</v>
      </c>
      <c r="AO147" s="22">
        <v>16659</v>
      </c>
      <c r="AP147" s="22">
        <v>613405</v>
      </c>
      <c r="AQ147" s="22">
        <v>0</v>
      </c>
      <c r="AR147" s="22">
        <v>0</v>
      </c>
      <c r="AS147" s="22">
        <v>0</v>
      </c>
      <c r="AT147" s="22">
        <v>3923830</v>
      </c>
      <c r="AU147" s="22">
        <v>1104861</v>
      </c>
    </row>
    <row r="148" spans="1:47" x14ac:dyDescent="0.35">
      <c r="A148" s="22" t="s">
        <v>114</v>
      </c>
      <c r="B148" s="22" t="s">
        <v>294</v>
      </c>
      <c r="C148" s="22" t="s">
        <v>407</v>
      </c>
      <c r="D148" s="22" t="s">
        <v>408</v>
      </c>
      <c r="E148" s="22">
        <v>10325403</v>
      </c>
      <c r="F148" s="22">
        <v>0</v>
      </c>
      <c r="G148" s="22">
        <v>0</v>
      </c>
      <c r="H148" s="22">
        <v>0</v>
      </c>
      <c r="I148" s="22">
        <v>0</v>
      </c>
      <c r="J148" s="22">
        <v>0</v>
      </c>
      <c r="K148" s="22">
        <v>848881</v>
      </c>
      <c r="L148" s="22">
        <v>6461113</v>
      </c>
      <c r="M148" s="22">
        <v>97512</v>
      </c>
      <c r="N148" s="22">
        <v>133709</v>
      </c>
      <c r="O148" s="22">
        <v>280573</v>
      </c>
      <c r="P148" s="22">
        <v>1825012</v>
      </c>
      <c r="Q148" s="22">
        <v>45754</v>
      </c>
      <c r="R148" s="22">
        <v>294086</v>
      </c>
      <c r="S148" s="22">
        <v>0</v>
      </c>
      <c r="T148" s="22">
        <v>39452</v>
      </c>
      <c r="U148" s="22">
        <v>674741</v>
      </c>
      <c r="V148" s="22">
        <v>0</v>
      </c>
      <c r="W148" s="22">
        <v>0</v>
      </c>
      <c r="X148" s="22">
        <v>0</v>
      </c>
      <c r="Y148" s="22">
        <v>1916968</v>
      </c>
      <c r="Z148" s="22">
        <v>1628010</v>
      </c>
      <c r="AA148" s="22">
        <v>0</v>
      </c>
      <c r="AB148" s="22">
        <v>645036</v>
      </c>
      <c r="AC148" s="22">
        <v>226061</v>
      </c>
      <c r="AD148" s="22">
        <v>25442311</v>
      </c>
      <c r="AE148" s="22">
        <v>10047332</v>
      </c>
      <c r="AF148" s="22">
        <v>4679080</v>
      </c>
      <c r="AG148" s="22">
        <v>2222752</v>
      </c>
      <c r="AH148" s="22">
        <v>3242420</v>
      </c>
      <c r="AI148" s="22">
        <v>0</v>
      </c>
      <c r="AJ148" s="22">
        <v>219230</v>
      </c>
      <c r="AK148" s="22">
        <v>0</v>
      </c>
      <c r="AL148" s="22">
        <v>0</v>
      </c>
      <c r="AM148" s="22">
        <v>9300</v>
      </c>
      <c r="AN148" s="22">
        <v>0</v>
      </c>
      <c r="AO148" s="22">
        <v>556349</v>
      </c>
      <c r="AP148" s="22">
        <v>6825461</v>
      </c>
      <c r="AQ148" s="22">
        <v>0</v>
      </c>
      <c r="AR148" s="22">
        <v>0</v>
      </c>
      <c r="AS148" s="22">
        <v>-107464</v>
      </c>
      <c r="AT148" s="22">
        <v>27694460</v>
      </c>
      <c r="AU148" s="22">
        <v>-2252149</v>
      </c>
    </row>
    <row r="149" spans="1:47" x14ac:dyDescent="0.35">
      <c r="A149" s="22" t="s">
        <v>114</v>
      </c>
      <c r="B149" s="22" t="s">
        <v>294</v>
      </c>
      <c r="C149" s="22" t="s">
        <v>409</v>
      </c>
      <c r="D149" s="22" t="s">
        <v>410</v>
      </c>
      <c r="E149" s="22">
        <v>983225</v>
      </c>
      <c r="F149" s="22">
        <v>0</v>
      </c>
      <c r="G149" s="22">
        <v>0</v>
      </c>
      <c r="H149" s="22">
        <v>0</v>
      </c>
      <c r="I149" s="22">
        <v>0</v>
      </c>
      <c r="J149" s="22">
        <v>5183</v>
      </c>
      <c r="K149" s="22">
        <v>0</v>
      </c>
      <c r="L149" s="22">
        <v>553890</v>
      </c>
      <c r="M149" s="22">
        <v>47819</v>
      </c>
      <c r="N149" s="22">
        <v>7978</v>
      </c>
      <c r="O149" s="22">
        <v>0</v>
      </c>
      <c r="P149" s="22">
        <v>105375</v>
      </c>
      <c r="Q149" s="22">
        <v>2756</v>
      </c>
      <c r="R149" s="22">
        <v>22982</v>
      </c>
      <c r="S149" s="22">
        <v>0</v>
      </c>
      <c r="T149" s="22">
        <v>0</v>
      </c>
      <c r="U149" s="22">
        <v>0</v>
      </c>
      <c r="V149" s="22">
        <v>0</v>
      </c>
      <c r="W149" s="22">
        <v>4080</v>
      </c>
      <c r="X149" s="22">
        <v>0</v>
      </c>
      <c r="Y149" s="22">
        <v>1028135</v>
      </c>
      <c r="Z149" s="22">
        <v>33299</v>
      </c>
      <c r="AA149" s="22">
        <v>0</v>
      </c>
      <c r="AB149" s="22">
        <v>0</v>
      </c>
      <c r="AC149" s="22">
        <v>4754</v>
      </c>
      <c r="AD149" s="22">
        <v>2799476</v>
      </c>
      <c r="AE149" s="22">
        <v>413649</v>
      </c>
      <c r="AF149" s="22">
        <v>535035</v>
      </c>
      <c r="AG149" s="22">
        <v>157487</v>
      </c>
      <c r="AH149" s="22">
        <v>237780</v>
      </c>
      <c r="AI149" s="22">
        <v>3376</v>
      </c>
      <c r="AJ149" s="22">
        <v>50766</v>
      </c>
      <c r="AK149" s="22">
        <v>65919</v>
      </c>
      <c r="AL149" s="22">
        <v>0</v>
      </c>
      <c r="AM149" s="22">
        <v>2778</v>
      </c>
      <c r="AN149" s="22">
        <v>0</v>
      </c>
      <c r="AO149" s="22">
        <v>59121</v>
      </c>
      <c r="AP149" s="22">
        <v>563037</v>
      </c>
      <c r="AQ149" s="22">
        <v>6970</v>
      </c>
      <c r="AR149" s="22">
        <v>0</v>
      </c>
      <c r="AS149" s="22">
        <v>20887</v>
      </c>
      <c r="AT149" s="22">
        <v>2116805</v>
      </c>
      <c r="AU149" s="22">
        <v>682671</v>
      </c>
    </row>
    <row r="150" spans="1:47" x14ac:dyDescent="0.35">
      <c r="A150" s="22" t="s">
        <v>114</v>
      </c>
      <c r="B150" s="22" t="s">
        <v>294</v>
      </c>
      <c r="C150" s="22" t="s">
        <v>411</v>
      </c>
      <c r="D150" s="22" t="s">
        <v>412</v>
      </c>
      <c r="E150" s="22">
        <v>2930748</v>
      </c>
      <c r="F150" s="22">
        <v>0</v>
      </c>
      <c r="G150" s="22">
        <v>0</v>
      </c>
      <c r="H150" s="22">
        <v>0</v>
      </c>
      <c r="I150" s="22">
        <v>0</v>
      </c>
      <c r="J150" s="22">
        <v>0</v>
      </c>
      <c r="K150" s="22">
        <v>0</v>
      </c>
      <c r="L150" s="22">
        <v>1472289</v>
      </c>
      <c r="M150" s="22">
        <v>39487</v>
      </c>
      <c r="N150" s="22">
        <v>65741</v>
      </c>
      <c r="O150" s="22">
        <v>15474</v>
      </c>
      <c r="P150" s="22">
        <v>272267</v>
      </c>
      <c r="Q150" s="22">
        <v>62399</v>
      </c>
      <c r="R150" s="22">
        <v>120866</v>
      </c>
      <c r="S150" s="22">
        <v>0</v>
      </c>
      <c r="T150" s="22">
        <v>0</v>
      </c>
      <c r="U150" s="22">
        <v>0</v>
      </c>
      <c r="V150" s="22">
        <v>0</v>
      </c>
      <c r="W150" s="22">
        <v>0</v>
      </c>
      <c r="X150" s="22">
        <v>0</v>
      </c>
      <c r="Y150" s="22">
        <v>772565</v>
      </c>
      <c r="Z150" s="22">
        <v>498192</v>
      </c>
      <c r="AA150" s="22">
        <v>0</v>
      </c>
      <c r="AB150" s="22">
        <v>0</v>
      </c>
      <c r="AC150" s="22">
        <v>49923</v>
      </c>
      <c r="AD150" s="22">
        <v>6299951</v>
      </c>
      <c r="AE150" s="22">
        <v>1812881</v>
      </c>
      <c r="AF150" s="22">
        <v>1777064</v>
      </c>
      <c r="AG150" s="22">
        <v>0</v>
      </c>
      <c r="AH150" s="22">
        <v>864090</v>
      </c>
      <c r="AI150" s="22">
        <v>0</v>
      </c>
      <c r="AJ150" s="22">
        <v>0</v>
      </c>
      <c r="AK150" s="22">
        <v>136530</v>
      </c>
      <c r="AL150" s="22">
        <v>0</v>
      </c>
      <c r="AM150" s="22">
        <v>1082</v>
      </c>
      <c r="AN150" s="22">
        <v>19961</v>
      </c>
      <c r="AO150" s="22">
        <v>3842</v>
      </c>
      <c r="AP150" s="22">
        <v>1275022</v>
      </c>
      <c r="AQ150" s="22">
        <v>0</v>
      </c>
      <c r="AR150" s="22">
        <v>0</v>
      </c>
      <c r="AS150" s="22">
        <v>768</v>
      </c>
      <c r="AT150" s="22">
        <v>5891240</v>
      </c>
      <c r="AU150" s="22">
        <v>408711</v>
      </c>
    </row>
    <row r="151" spans="1:47" x14ac:dyDescent="0.35">
      <c r="A151" s="22" t="s">
        <v>114</v>
      </c>
      <c r="B151" s="22" t="s">
        <v>294</v>
      </c>
      <c r="C151" s="22" t="s">
        <v>413</v>
      </c>
      <c r="D151" s="22" t="s">
        <v>414</v>
      </c>
      <c r="E151" s="22">
        <v>294046</v>
      </c>
      <c r="F151" s="22">
        <v>0</v>
      </c>
      <c r="G151" s="22">
        <v>0</v>
      </c>
      <c r="H151" s="22">
        <v>0</v>
      </c>
      <c r="I151" s="22">
        <v>0</v>
      </c>
      <c r="J151" s="22">
        <v>0</v>
      </c>
      <c r="K151" s="22">
        <v>0</v>
      </c>
      <c r="L151" s="22">
        <v>807676</v>
      </c>
      <c r="M151" s="22">
        <v>13345</v>
      </c>
      <c r="N151" s="22">
        <v>25226</v>
      </c>
      <c r="O151" s="22">
        <v>0</v>
      </c>
      <c r="P151" s="22">
        <v>0</v>
      </c>
      <c r="Q151" s="22">
        <v>79945</v>
      </c>
      <c r="R151" s="22">
        <v>0</v>
      </c>
      <c r="S151" s="22">
        <v>0</v>
      </c>
      <c r="T151" s="22">
        <v>9115</v>
      </c>
      <c r="U151" s="22">
        <v>0</v>
      </c>
      <c r="V151" s="22">
        <v>0</v>
      </c>
      <c r="W151" s="22">
        <v>0</v>
      </c>
      <c r="X151" s="22">
        <v>186564</v>
      </c>
      <c r="Y151" s="22">
        <v>2758105</v>
      </c>
      <c r="Z151" s="22">
        <v>0</v>
      </c>
      <c r="AA151" s="22">
        <v>5000</v>
      </c>
      <c r="AB151" s="22">
        <v>0</v>
      </c>
      <c r="AC151" s="22">
        <v>120960</v>
      </c>
      <c r="AD151" s="22">
        <v>4299982</v>
      </c>
      <c r="AE151" s="22">
        <v>456042</v>
      </c>
      <c r="AF151" s="22">
        <v>291434</v>
      </c>
      <c r="AG151" s="22">
        <v>0</v>
      </c>
      <c r="AH151" s="22">
        <v>220517</v>
      </c>
      <c r="AI151" s="22">
        <v>0</v>
      </c>
      <c r="AJ151" s="22">
        <v>0</v>
      </c>
      <c r="AK151" s="22">
        <v>0</v>
      </c>
      <c r="AL151" s="22">
        <v>0</v>
      </c>
      <c r="AM151" s="22">
        <v>155</v>
      </c>
      <c r="AN151" s="22">
        <v>9838</v>
      </c>
      <c r="AO151" s="22">
        <v>0</v>
      </c>
      <c r="AP151" s="22">
        <v>493736</v>
      </c>
      <c r="AQ151" s="22">
        <v>0</v>
      </c>
      <c r="AR151" s="22">
        <v>0</v>
      </c>
      <c r="AS151" s="22">
        <v>0</v>
      </c>
      <c r="AT151" s="22">
        <v>1471722</v>
      </c>
      <c r="AU151" s="22">
        <v>2828260</v>
      </c>
    </row>
    <row r="152" spans="1:47" x14ac:dyDescent="0.35">
      <c r="A152" s="22" t="s">
        <v>114</v>
      </c>
      <c r="B152" s="22" t="s">
        <v>294</v>
      </c>
      <c r="C152" s="22" t="s">
        <v>415</v>
      </c>
      <c r="D152" s="22" t="s">
        <v>416</v>
      </c>
      <c r="E152" s="22">
        <v>29398840</v>
      </c>
      <c r="F152" s="22">
        <v>0</v>
      </c>
      <c r="G152" s="22">
        <v>0</v>
      </c>
      <c r="H152" s="22">
        <v>0</v>
      </c>
      <c r="I152" s="22">
        <v>0</v>
      </c>
      <c r="J152" s="22">
        <v>0</v>
      </c>
      <c r="K152" s="22">
        <v>0</v>
      </c>
      <c r="L152" s="22">
        <v>18862459</v>
      </c>
      <c r="M152" s="22">
        <v>567751</v>
      </c>
      <c r="N152" s="22">
        <v>0</v>
      </c>
      <c r="O152" s="22">
        <v>0</v>
      </c>
      <c r="P152" s="22">
        <v>3263856</v>
      </c>
      <c r="Q152" s="22">
        <v>1570472</v>
      </c>
      <c r="R152" s="22">
        <v>1575927</v>
      </c>
      <c r="S152" s="22">
        <v>24275</v>
      </c>
      <c r="T152" s="22">
        <v>5399</v>
      </c>
      <c r="U152" s="22">
        <v>1887156</v>
      </c>
      <c r="V152" s="22">
        <v>0</v>
      </c>
      <c r="W152" s="22">
        <v>130324</v>
      </c>
      <c r="X152" s="22">
        <v>4330650</v>
      </c>
      <c r="Y152" s="22">
        <v>8829910</v>
      </c>
      <c r="Z152" s="22">
        <v>2466382</v>
      </c>
      <c r="AA152" s="22">
        <v>113962</v>
      </c>
      <c r="AB152" s="22">
        <v>0</v>
      </c>
      <c r="AC152" s="22">
        <v>1246566</v>
      </c>
      <c r="AD152" s="22">
        <v>74273929</v>
      </c>
      <c r="AE152" s="22">
        <v>25678541</v>
      </c>
      <c r="AF152" s="22">
        <v>11244422</v>
      </c>
      <c r="AG152" s="22">
        <v>5148539</v>
      </c>
      <c r="AH152" s="22">
        <v>5491522</v>
      </c>
      <c r="AI152" s="22">
        <v>-926</v>
      </c>
      <c r="AJ152" s="22">
        <v>0</v>
      </c>
      <c r="AK152" s="22">
        <v>0</v>
      </c>
      <c r="AL152" s="22">
        <v>258486</v>
      </c>
      <c r="AM152" s="22">
        <v>60559</v>
      </c>
      <c r="AN152" s="22">
        <v>0</v>
      </c>
      <c r="AO152" s="22">
        <v>624738</v>
      </c>
      <c r="AP152" s="22">
        <v>11260368</v>
      </c>
      <c r="AQ152" s="22">
        <v>2249</v>
      </c>
      <c r="AR152" s="22">
        <v>0</v>
      </c>
      <c r="AS152" s="22">
        <v>2075</v>
      </c>
      <c r="AT152" s="22">
        <v>59770573</v>
      </c>
      <c r="AU152" s="22">
        <v>14503356</v>
      </c>
    </row>
    <row r="153" spans="1:47" x14ac:dyDescent="0.35">
      <c r="A153" s="22" t="s">
        <v>114</v>
      </c>
      <c r="B153" s="22" t="s">
        <v>294</v>
      </c>
      <c r="C153" s="22" t="s">
        <v>417</v>
      </c>
      <c r="D153" s="22" t="s">
        <v>418</v>
      </c>
      <c r="E153" s="22">
        <v>9813008</v>
      </c>
      <c r="F153" s="22">
        <v>0</v>
      </c>
      <c r="G153" s="22">
        <v>0</v>
      </c>
      <c r="H153" s="22">
        <v>0</v>
      </c>
      <c r="I153" s="22">
        <v>0</v>
      </c>
      <c r="J153" s="22">
        <v>0</v>
      </c>
      <c r="K153" s="22">
        <v>221755</v>
      </c>
      <c r="L153" s="22">
        <v>9074764</v>
      </c>
      <c r="M153" s="22">
        <v>205764</v>
      </c>
      <c r="N153" s="22">
        <v>259855</v>
      </c>
      <c r="O153" s="22">
        <v>0</v>
      </c>
      <c r="P153" s="22">
        <v>2226478</v>
      </c>
      <c r="Q153" s="22">
        <v>338801</v>
      </c>
      <c r="R153" s="22">
        <v>217937</v>
      </c>
      <c r="S153" s="22">
        <v>0</v>
      </c>
      <c r="T153" s="22">
        <v>0</v>
      </c>
      <c r="U153" s="22">
        <v>467000</v>
      </c>
      <c r="V153" s="22">
        <v>0</v>
      </c>
      <c r="W153" s="22">
        <v>431536</v>
      </c>
      <c r="X153" s="22">
        <v>1466495</v>
      </c>
      <c r="Y153" s="22">
        <v>1643997</v>
      </c>
      <c r="Z153" s="22">
        <v>584875</v>
      </c>
      <c r="AA153" s="22">
        <v>0</v>
      </c>
      <c r="AB153" s="22">
        <v>0</v>
      </c>
      <c r="AC153" s="22">
        <v>60420</v>
      </c>
      <c r="AD153" s="22">
        <v>27012685</v>
      </c>
      <c r="AE153" s="22">
        <v>7692690</v>
      </c>
      <c r="AF153" s="22">
        <v>3770290</v>
      </c>
      <c r="AG153" s="22">
        <v>6053450</v>
      </c>
      <c r="AH153" s="22">
        <v>1654795</v>
      </c>
      <c r="AI153" s="22">
        <v>0</v>
      </c>
      <c r="AJ153" s="22">
        <v>0</v>
      </c>
      <c r="AK153" s="22">
        <v>0</v>
      </c>
      <c r="AL153" s="22">
        <v>1129638</v>
      </c>
      <c r="AM153" s="22">
        <v>16256</v>
      </c>
      <c r="AN153" s="22">
        <v>0</v>
      </c>
      <c r="AO153" s="22">
        <v>564332</v>
      </c>
      <c r="AP153" s="22">
        <v>3886998</v>
      </c>
      <c r="AQ153" s="22">
        <v>39302</v>
      </c>
      <c r="AR153" s="22">
        <v>0</v>
      </c>
      <c r="AS153" s="22">
        <v>200249</v>
      </c>
      <c r="AT153" s="22">
        <v>25008000</v>
      </c>
      <c r="AU153" s="22">
        <v>2004685</v>
      </c>
    </row>
    <row r="154" spans="1:47" x14ac:dyDescent="0.35">
      <c r="A154" s="22" t="s">
        <v>114</v>
      </c>
      <c r="B154" s="22" t="s">
        <v>294</v>
      </c>
      <c r="C154" s="22" t="s">
        <v>419</v>
      </c>
      <c r="D154" s="22" t="s">
        <v>420</v>
      </c>
      <c r="E154" s="22">
        <v>1242051</v>
      </c>
      <c r="F154" s="22">
        <v>0</v>
      </c>
      <c r="G154" s="22">
        <v>0</v>
      </c>
      <c r="H154" s="22">
        <v>0</v>
      </c>
      <c r="I154" s="22">
        <v>0</v>
      </c>
      <c r="J154" s="22">
        <v>0</v>
      </c>
      <c r="K154" s="22">
        <v>351611</v>
      </c>
      <c r="L154" s="22">
        <v>1001162</v>
      </c>
      <c r="M154" s="22">
        <v>21769</v>
      </c>
      <c r="N154" s="22">
        <v>4921</v>
      </c>
      <c r="O154" s="22">
        <v>2598</v>
      </c>
      <c r="P154" s="22">
        <v>86802</v>
      </c>
      <c r="Q154" s="22">
        <v>8468</v>
      </c>
      <c r="R154" s="22">
        <v>37200</v>
      </c>
      <c r="S154" s="22">
        <v>0</v>
      </c>
      <c r="T154" s="22">
        <v>0</v>
      </c>
      <c r="U154" s="22">
        <v>0</v>
      </c>
      <c r="V154" s="22">
        <v>0</v>
      </c>
      <c r="W154" s="22">
        <v>0</v>
      </c>
      <c r="X154" s="22">
        <v>0</v>
      </c>
      <c r="Y154" s="22">
        <v>456489</v>
      </c>
      <c r="Z154" s="22">
        <v>54543</v>
      </c>
      <c r="AA154" s="22">
        <v>0</v>
      </c>
      <c r="AB154" s="22">
        <v>0</v>
      </c>
      <c r="AC154" s="22">
        <v>16668</v>
      </c>
      <c r="AD154" s="22">
        <v>3284282</v>
      </c>
      <c r="AE154" s="22">
        <v>927702</v>
      </c>
      <c r="AF154" s="22">
        <v>1436753</v>
      </c>
      <c r="AG154" s="22">
        <v>0</v>
      </c>
      <c r="AH154" s="22">
        <v>564198</v>
      </c>
      <c r="AI154" s="22">
        <v>0</v>
      </c>
      <c r="AJ154" s="22">
        <v>0</v>
      </c>
      <c r="AK154" s="22">
        <v>0</v>
      </c>
      <c r="AL154" s="22">
        <v>0</v>
      </c>
      <c r="AM154" s="22">
        <v>873</v>
      </c>
      <c r="AN154" s="22">
        <v>0</v>
      </c>
      <c r="AO154" s="22">
        <v>71110</v>
      </c>
      <c r="AP154" s="22">
        <v>435713</v>
      </c>
      <c r="AQ154" s="22">
        <v>7908</v>
      </c>
      <c r="AR154" s="22">
        <v>0</v>
      </c>
      <c r="AS154" s="22">
        <v>0</v>
      </c>
      <c r="AT154" s="22">
        <v>3444257</v>
      </c>
      <c r="AU154" s="22">
        <v>-159975</v>
      </c>
    </row>
    <row r="155" spans="1:47" x14ac:dyDescent="0.35">
      <c r="A155" s="22" t="s">
        <v>114</v>
      </c>
      <c r="B155" s="22" t="s">
        <v>294</v>
      </c>
      <c r="C155" s="22" t="s">
        <v>421</v>
      </c>
      <c r="D155" s="22" t="s">
        <v>422</v>
      </c>
      <c r="E155" s="22">
        <v>1199011</v>
      </c>
      <c r="F155" s="22">
        <v>0</v>
      </c>
      <c r="G155" s="22">
        <v>0</v>
      </c>
      <c r="H155" s="22">
        <v>0</v>
      </c>
      <c r="I155" s="22">
        <v>0</v>
      </c>
      <c r="J155" s="22">
        <v>0</v>
      </c>
      <c r="K155" s="22">
        <v>0</v>
      </c>
      <c r="L155" s="22">
        <v>1036000</v>
      </c>
      <c r="M155" s="22">
        <v>35327</v>
      </c>
      <c r="N155" s="22">
        <v>9101</v>
      </c>
      <c r="O155" s="22">
        <v>0</v>
      </c>
      <c r="P155" s="22">
        <v>178974</v>
      </c>
      <c r="Q155" s="22">
        <v>2985</v>
      </c>
      <c r="R155" s="22">
        <v>47765</v>
      </c>
      <c r="S155" s="22">
        <v>0</v>
      </c>
      <c r="T155" s="22">
        <v>0</v>
      </c>
      <c r="U155" s="22">
        <v>0</v>
      </c>
      <c r="V155" s="22">
        <v>0</v>
      </c>
      <c r="W155" s="22">
        <v>0</v>
      </c>
      <c r="X155" s="22">
        <v>0</v>
      </c>
      <c r="Y155" s="22">
        <v>1471650</v>
      </c>
      <c r="Z155" s="22">
        <v>204350</v>
      </c>
      <c r="AA155" s="22">
        <v>0</v>
      </c>
      <c r="AB155" s="22">
        <v>0</v>
      </c>
      <c r="AC155" s="22">
        <v>303464</v>
      </c>
      <c r="AD155" s="22">
        <v>4488627</v>
      </c>
      <c r="AE155" s="22">
        <v>1005561</v>
      </c>
      <c r="AF155" s="22">
        <v>838971</v>
      </c>
      <c r="AG155" s="22">
        <v>0</v>
      </c>
      <c r="AH155" s="22">
        <v>874869</v>
      </c>
      <c r="AI155" s="22">
        <v>0</v>
      </c>
      <c r="AJ155" s="22">
        <v>0</v>
      </c>
      <c r="AK155" s="22">
        <v>144725</v>
      </c>
      <c r="AL155" s="22">
        <v>0</v>
      </c>
      <c r="AM155" s="22">
        <v>0</v>
      </c>
      <c r="AN155" s="22">
        <v>1290</v>
      </c>
      <c r="AO155" s="22">
        <v>62527</v>
      </c>
      <c r="AP155" s="22">
        <v>780993</v>
      </c>
      <c r="AQ155" s="22">
        <v>0</v>
      </c>
      <c r="AR155" s="22">
        <v>0</v>
      </c>
      <c r="AS155" s="22">
        <v>6180</v>
      </c>
      <c r="AT155" s="22">
        <v>3715116</v>
      </c>
      <c r="AU155" s="22">
        <v>773511</v>
      </c>
    </row>
    <row r="156" spans="1:47" x14ac:dyDescent="0.35">
      <c r="A156" s="22" t="s">
        <v>114</v>
      </c>
      <c r="B156" s="22" t="s">
        <v>294</v>
      </c>
      <c r="C156" s="22" t="s">
        <v>423</v>
      </c>
      <c r="D156" s="22" t="s">
        <v>424</v>
      </c>
      <c r="E156" s="22">
        <v>11080094</v>
      </c>
      <c r="F156" s="22">
        <v>0</v>
      </c>
      <c r="G156" s="22">
        <v>0</v>
      </c>
      <c r="H156" s="22">
        <v>0</v>
      </c>
      <c r="I156" s="22">
        <v>0</v>
      </c>
      <c r="J156" s="22">
        <v>0</v>
      </c>
      <c r="K156" s="22">
        <v>0</v>
      </c>
      <c r="L156" s="22">
        <v>5205838</v>
      </c>
      <c r="M156" s="22">
        <v>402775</v>
      </c>
      <c r="N156" s="22">
        <v>0</v>
      </c>
      <c r="O156" s="22">
        <v>0</v>
      </c>
      <c r="P156" s="22">
        <v>1021030</v>
      </c>
      <c r="Q156" s="22">
        <v>123793</v>
      </c>
      <c r="R156" s="22">
        <v>0</v>
      </c>
      <c r="S156" s="22">
        <v>0</v>
      </c>
      <c r="T156" s="22">
        <v>21106</v>
      </c>
      <c r="U156" s="22">
        <v>0</v>
      </c>
      <c r="V156" s="22">
        <v>50363</v>
      </c>
      <c r="W156" s="22">
        <v>0</v>
      </c>
      <c r="X156" s="22">
        <v>1538834</v>
      </c>
      <c r="Y156" s="22">
        <v>1878395</v>
      </c>
      <c r="Z156" s="22">
        <v>2362229</v>
      </c>
      <c r="AA156" s="22">
        <v>0</v>
      </c>
      <c r="AB156" s="22">
        <v>-7366</v>
      </c>
      <c r="AC156" s="22">
        <v>1577454</v>
      </c>
      <c r="AD156" s="22">
        <v>25254545</v>
      </c>
      <c r="AE156" s="22">
        <v>8402190</v>
      </c>
      <c r="AF156" s="22">
        <v>4546825</v>
      </c>
      <c r="AG156" s="22">
        <v>0</v>
      </c>
      <c r="AH156" s="22">
        <v>5389639</v>
      </c>
      <c r="AI156" s="22">
        <v>84673</v>
      </c>
      <c r="AJ156" s="22">
        <v>0</v>
      </c>
      <c r="AK156" s="22">
        <v>0</v>
      </c>
      <c r="AL156" s="22">
        <v>33217</v>
      </c>
      <c r="AM156" s="22">
        <v>63505</v>
      </c>
      <c r="AN156" s="22">
        <v>0</v>
      </c>
      <c r="AO156" s="22">
        <v>628896</v>
      </c>
      <c r="AP156" s="22">
        <v>7514292</v>
      </c>
      <c r="AQ156" s="22">
        <v>0</v>
      </c>
      <c r="AR156" s="22">
        <v>0</v>
      </c>
      <c r="AS156" s="22">
        <v>584944</v>
      </c>
      <c r="AT156" s="22">
        <v>27248181</v>
      </c>
      <c r="AU156" s="22">
        <v>-1993636</v>
      </c>
    </row>
    <row r="157" spans="1:47" x14ac:dyDescent="0.35">
      <c r="A157" s="22" t="s">
        <v>114</v>
      </c>
      <c r="B157" s="22" t="s">
        <v>294</v>
      </c>
      <c r="C157" s="22" t="s">
        <v>425</v>
      </c>
      <c r="D157" s="22" t="s">
        <v>426</v>
      </c>
      <c r="E157" s="22">
        <v>3752101</v>
      </c>
      <c r="F157" s="22">
        <v>0</v>
      </c>
      <c r="G157" s="22">
        <v>0</v>
      </c>
      <c r="H157" s="22">
        <v>0</v>
      </c>
      <c r="I157" s="22">
        <v>0</v>
      </c>
      <c r="J157" s="22">
        <v>0</v>
      </c>
      <c r="K157" s="22">
        <v>0</v>
      </c>
      <c r="L157" s="22">
        <v>2807143</v>
      </c>
      <c r="M157" s="22">
        <v>44478</v>
      </c>
      <c r="N157" s="22">
        <v>0</v>
      </c>
      <c r="O157" s="22">
        <v>80676</v>
      </c>
      <c r="P157" s="22">
        <v>488600</v>
      </c>
      <c r="Q157" s="22">
        <v>40336</v>
      </c>
      <c r="R157" s="22">
        <v>0</v>
      </c>
      <c r="S157" s="22">
        <v>0</v>
      </c>
      <c r="T157" s="22">
        <v>0</v>
      </c>
      <c r="U157" s="22">
        <v>0</v>
      </c>
      <c r="V157" s="22">
        <v>0</v>
      </c>
      <c r="W157" s="22">
        <v>0</v>
      </c>
      <c r="X157" s="22">
        <v>432624</v>
      </c>
      <c r="Y157" s="22">
        <v>2278736</v>
      </c>
      <c r="Z157" s="22">
        <v>443315</v>
      </c>
      <c r="AA157" s="22">
        <v>0</v>
      </c>
      <c r="AB157" s="22">
        <v>0</v>
      </c>
      <c r="AC157" s="22">
        <v>0</v>
      </c>
      <c r="AD157" s="22">
        <v>10368009</v>
      </c>
      <c r="AE157" s="22">
        <v>3438542</v>
      </c>
      <c r="AF157" s="22">
        <v>2321405</v>
      </c>
      <c r="AG157" s="22">
        <v>36918</v>
      </c>
      <c r="AH157" s="22">
        <v>711348</v>
      </c>
      <c r="AI157" s="22">
        <v>0</v>
      </c>
      <c r="AJ157" s="22">
        <v>0</v>
      </c>
      <c r="AK157" s="22">
        <v>0</v>
      </c>
      <c r="AL157" s="22">
        <v>163580</v>
      </c>
      <c r="AM157" s="22">
        <v>8561</v>
      </c>
      <c r="AN157" s="22">
        <v>0</v>
      </c>
      <c r="AO157" s="22">
        <v>116389</v>
      </c>
      <c r="AP157" s="22">
        <v>2056128</v>
      </c>
      <c r="AQ157" s="22">
        <v>0</v>
      </c>
      <c r="AR157" s="22">
        <v>0</v>
      </c>
      <c r="AS157" s="22">
        <v>1534</v>
      </c>
      <c r="AT157" s="22">
        <v>8854405</v>
      </c>
      <c r="AU157" s="22">
        <v>1513604</v>
      </c>
    </row>
    <row r="158" spans="1:47" x14ac:dyDescent="0.35">
      <c r="A158" s="22" t="s">
        <v>114</v>
      </c>
      <c r="B158" s="22" t="s">
        <v>294</v>
      </c>
      <c r="C158" s="22" t="s">
        <v>427</v>
      </c>
      <c r="D158" s="22" t="s">
        <v>428</v>
      </c>
      <c r="E158" s="22">
        <v>1381030</v>
      </c>
      <c r="F158" s="22">
        <v>0</v>
      </c>
      <c r="G158" s="22">
        <v>0</v>
      </c>
      <c r="H158" s="22">
        <v>0</v>
      </c>
      <c r="I158" s="22">
        <v>0</v>
      </c>
      <c r="J158" s="22">
        <v>0</v>
      </c>
      <c r="K158" s="22">
        <v>0</v>
      </c>
      <c r="L158" s="22">
        <v>1805777</v>
      </c>
      <c r="M158" s="22">
        <v>13253</v>
      </c>
      <c r="N158" s="22">
        <v>25275</v>
      </c>
      <c r="O158" s="22">
        <v>928</v>
      </c>
      <c r="P158" s="22">
        <v>203811</v>
      </c>
      <c r="Q158" s="22">
        <v>58183</v>
      </c>
      <c r="R158" s="22">
        <v>0</v>
      </c>
      <c r="S158" s="22">
        <v>0</v>
      </c>
      <c r="T158" s="22">
        <v>49374</v>
      </c>
      <c r="U158" s="22">
        <v>0</v>
      </c>
      <c r="V158" s="22">
        <v>0</v>
      </c>
      <c r="W158" s="22">
        <v>13200</v>
      </c>
      <c r="X158" s="22">
        <v>222154</v>
      </c>
      <c r="Y158" s="22">
        <v>215399</v>
      </c>
      <c r="Z158" s="22">
        <v>256721</v>
      </c>
      <c r="AA158" s="22">
        <v>0</v>
      </c>
      <c r="AB158" s="22">
        <v>0</v>
      </c>
      <c r="AC158" s="22">
        <v>94605</v>
      </c>
      <c r="AD158" s="22">
        <v>4339710</v>
      </c>
      <c r="AE158" s="22">
        <v>1391332</v>
      </c>
      <c r="AF158" s="22">
        <v>984652</v>
      </c>
      <c r="AG158" s="22">
        <v>0</v>
      </c>
      <c r="AH158" s="22">
        <v>1127606</v>
      </c>
      <c r="AI158" s="22">
        <v>0</v>
      </c>
      <c r="AJ158" s="22">
        <v>0</v>
      </c>
      <c r="AK158" s="22">
        <v>48562</v>
      </c>
      <c r="AL158" s="22">
        <v>0</v>
      </c>
      <c r="AM158" s="22">
        <v>1871</v>
      </c>
      <c r="AN158" s="22">
        <v>0</v>
      </c>
      <c r="AO158" s="22">
        <v>43460</v>
      </c>
      <c r="AP158" s="22">
        <v>1067890</v>
      </c>
      <c r="AQ158" s="22">
        <v>0</v>
      </c>
      <c r="AR158" s="22">
        <v>0</v>
      </c>
      <c r="AS158" s="22">
        <v>0</v>
      </c>
      <c r="AT158" s="22">
        <v>4665373</v>
      </c>
      <c r="AU158" s="22">
        <v>-325663</v>
      </c>
    </row>
    <row r="159" spans="1:47" x14ac:dyDescent="0.35">
      <c r="A159" s="22" t="s">
        <v>114</v>
      </c>
      <c r="B159" s="22" t="s">
        <v>294</v>
      </c>
      <c r="C159" s="22" t="s">
        <v>429</v>
      </c>
      <c r="D159" s="22" t="s">
        <v>430</v>
      </c>
      <c r="E159" s="22">
        <v>4331558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  <c r="K159" s="22">
        <v>0</v>
      </c>
      <c r="L159" s="22">
        <v>2068743</v>
      </c>
      <c r="M159" s="22">
        <v>92581</v>
      </c>
      <c r="N159" s="22">
        <v>106863</v>
      </c>
      <c r="O159" s="22">
        <v>0</v>
      </c>
      <c r="P159" s="22">
        <v>837684</v>
      </c>
      <c r="Q159" s="22">
        <v>249158</v>
      </c>
      <c r="R159" s="22">
        <v>635604</v>
      </c>
      <c r="S159" s="22">
        <v>0</v>
      </c>
      <c r="T159" s="22">
        <v>-3920</v>
      </c>
      <c r="U159" s="22">
        <v>0</v>
      </c>
      <c r="V159" s="22">
        <v>0</v>
      </c>
      <c r="W159" s="22">
        <v>0</v>
      </c>
      <c r="X159" s="22">
        <v>882843</v>
      </c>
      <c r="Y159" s="22">
        <v>608574</v>
      </c>
      <c r="Z159" s="22">
        <v>1138524</v>
      </c>
      <c r="AA159" s="22">
        <v>0</v>
      </c>
      <c r="AB159" s="22">
        <v>0</v>
      </c>
      <c r="AC159" s="22">
        <v>113037</v>
      </c>
      <c r="AD159" s="22">
        <v>11061249</v>
      </c>
      <c r="AE159" s="22">
        <v>3814507</v>
      </c>
      <c r="AF159" s="22">
        <v>2554917</v>
      </c>
      <c r="AG159" s="22">
        <v>0</v>
      </c>
      <c r="AH159" s="22">
        <v>1084579</v>
      </c>
      <c r="AI159" s="22">
        <v>0</v>
      </c>
      <c r="AJ159" s="22">
        <v>0</v>
      </c>
      <c r="AK159" s="22">
        <v>0</v>
      </c>
      <c r="AL159" s="22">
        <v>524056</v>
      </c>
      <c r="AM159" s="22">
        <v>19671</v>
      </c>
      <c r="AN159" s="22">
        <v>96400</v>
      </c>
      <c r="AO159" s="22">
        <v>0</v>
      </c>
      <c r="AP159" s="22">
        <v>1675854</v>
      </c>
      <c r="AQ159" s="22">
        <v>0</v>
      </c>
      <c r="AR159" s="22">
        <v>0</v>
      </c>
      <c r="AS159" s="22">
        <v>37372</v>
      </c>
      <c r="AT159" s="22">
        <v>9807356</v>
      </c>
      <c r="AU159" s="22">
        <v>1253893</v>
      </c>
    </row>
    <row r="160" spans="1:47" x14ac:dyDescent="0.35">
      <c r="A160" s="22" t="s">
        <v>114</v>
      </c>
      <c r="B160" s="22" t="s">
        <v>294</v>
      </c>
      <c r="C160" s="22" t="s">
        <v>431</v>
      </c>
      <c r="D160" s="22" t="s">
        <v>432</v>
      </c>
      <c r="E160" s="22">
        <v>6737484</v>
      </c>
      <c r="F160" s="22">
        <v>0</v>
      </c>
      <c r="G160" s="22">
        <v>0</v>
      </c>
      <c r="H160" s="22">
        <v>0</v>
      </c>
      <c r="I160" s="22">
        <v>0</v>
      </c>
      <c r="J160" s="22">
        <v>0</v>
      </c>
      <c r="K160" s="22">
        <v>0</v>
      </c>
      <c r="L160" s="22">
        <v>8441932</v>
      </c>
      <c r="M160" s="22">
        <v>67808</v>
      </c>
      <c r="N160" s="22">
        <v>142168</v>
      </c>
      <c r="O160" s="22">
        <v>50964</v>
      </c>
      <c r="P160" s="22">
        <v>399014</v>
      </c>
      <c r="Q160" s="22">
        <v>97904</v>
      </c>
      <c r="R160" s="22">
        <v>606569</v>
      </c>
      <c r="S160" s="22">
        <v>0</v>
      </c>
      <c r="T160" s="22">
        <v>0</v>
      </c>
      <c r="U160" s="22">
        <v>741620</v>
      </c>
      <c r="V160" s="22">
        <v>0</v>
      </c>
      <c r="W160" s="22">
        <v>0</v>
      </c>
      <c r="X160" s="22">
        <v>0</v>
      </c>
      <c r="Y160" s="22">
        <v>3374632</v>
      </c>
      <c r="Z160" s="22">
        <v>437700</v>
      </c>
      <c r="AA160" s="22">
        <v>0</v>
      </c>
      <c r="AB160" s="22">
        <v>0</v>
      </c>
      <c r="AC160" s="22">
        <v>222614</v>
      </c>
      <c r="AD160" s="22">
        <v>21320409</v>
      </c>
      <c r="AE160" s="22">
        <v>5495523</v>
      </c>
      <c r="AF160" s="22">
        <v>7237299</v>
      </c>
      <c r="AG160" s="22">
        <v>0</v>
      </c>
      <c r="AH160" s="22">
        <v>2881020</v>
      </c>
      <c r="AI160" s="22">
        <v>46225</v>
      </c>
      <c r="AJ160" s="22">
        <v>0</v>
      </c>
      <c r="AK160" s="22">
        <v>856681</v>
      </c>
      <c r="AL160" s="22">
        <v>0</v>
      </c>
      <c r="AM160" s="22">
        <v>23955</v>
      </c>
      <c r="AN160" s="22">
        <v>0</v>
      </c>
      <c r="AO160" s="22">
        <v>744388</v>
      </c>
      <c r="AP160" s="22">
        <v>2346457</v>
      </c>
      <c r="AQ160" s="22">
        <v>265758</v>
      </c>
      <c r="AR160" s="22">
        <v>0</v>
      </c>
      <c r="AS160" s="22">
        <v>244575</v>
      </c>
      <c r="AT160" s="22">
        <v>20141881</v>
      </c>
      <c r="AU160" s="22">
        <v>1178528</v>
      </c>
    </row>
    <row r="161" spans="1:47" x14ac:dyDescent="0.35">
      <c r="A161" s="22" t="s">
        <v>114</v>
      </c>
      <c r="B161" s="22" t="s">
        <v>294</v>
      </c>
      <c r="C161" s="22" t="s">
        <v>433</v>
      </c>
      <c r="D161" s="22" t="s">
        <v>434</v>
      </c>
      <c r="E161" s="22">
        <v>2494403</v>
      </c>
      <c r="F161" s="22">
        <v>0</v>
      </c>
      <c r="G161" s="22">
        <v>0</v>
      </c>
      <c r="H161" s="22">
        <v>0</v>
      </c>
      <c r="I161" s="22">
        <v>0</v>
      </c>
      <c r="J161" s="22">
        <v>0</v>
      </c>
      <c r="K161" s="22">
        <v>0</v>
      </c>
      <c r="L161" s="22">
        <v>1095949</v>
      </c>
      <c r="M161" s="22">
        <v>54716</v>
      </c>
      <c r="N161" s="22">
        <v>28033</v>
      </c>
      <c r="O161" s="22">
        <v>3554</v>
      </c>
      <c r="P161" s="22">
        <v>499906</v>
      </c>
      <c r="Q161" s="22">
        <v>96422</v>
      </c>
      <c r="R161" s="22">
        <v>239087</v>
      </c>
      <c r="S161" s="22">
        <v>0</v>
      </c>
      <c r="T161" s="22">
        <v>0</v>
      </c>
      <c r="U161" s="22">
        <v>0</v>
      </c>
      <c r="V161" s="22">
        <v>0</v>
      </c>
      <c r="W161" s="22">
        <v>0</v>
      </c>
      <c r="X161" s="22">
        <v>0</v>
      </c>
      <c r="Y161" s="22">
        <v>1123064</v>
      </c>
      <c r="Z161" s="22">
        <v>351144</v>
      </c>
      <c r="AA161" s="22">
        <v>0</v>
      </c>
      <c r="AB161" s="22">
        <v>0</v>
      </c>
      <c r="AC161" s="22">
        <v>36170</v>
      </c>
      <c r="AD161" s="22">
        <v>6022448</v>
      </c>
      <c r="AE161" s="22">
        <v>1587648</v>
      </c>
      <c r="AF161" s="22">
        <v>964850</v>
      </c>
      <c r="AG161" s="22">
        <v>0</v>
      </c>
      <c r="AH161" s="22">
        <v>842672</v>
      </c>
      <c r="AI161" s="22">
        <v>530</v>
      </c>
      <c r="AJ161" s="22">
        <v>47226</v>
      </c>
      <c r="AK161" s="22">
        <v>334687</v>
      </c>
      <c r="AL161" s="22">
        <v>0</v>
      </c>
      <c r="AM161" s="22">
        <v>11410</v>
      </c>
      <c r="AN161" s="22">
        <v>0</v>
      </c>
      <c r="AO161" s="22">
        <v>25681</v>
      </c>
      <c r="AP161" s="22">
        <v>1340723</v>
      </c>
      <c r="AQ161" s="22">
        <v>3457</v>
      </c>
      <c r="AR161" s="22">
        <v>0</v>
      </c>
      <c r="AS161" s="22">
        <v>35703</v>
      </c>
      <c r="AT161" s="22">
        <v>5194587</v>
      </c>
      <c r="AU161" s="22">
        <v>827861</v>
      </c>
    </row>
    <row r="162" spans="1:47" x14ac:dyDescent="0.35">
      <c r="A162" s="22" t="s">
        <v>114</v>
      </c>
      <c r="B162" s="22" t="s">
        <v>294</v>
      </c>
      <c r="C162" s="22" t="s">
        <v>435</v>
      </c>
      <c r="D162" s="22" t="s">
        <v>436</v>
      </c>
      <c r="E162" s="22">
        <v>732897</v>
      </c>
      <c r="F162" s="22">
        <v>0</v>
      </c>
      <c r="G162" s="22">
        <v>0</v>
      </c>
      <c r="H162" s="22">
        <v>0</v>
      </c>
      <c r="I162" s="22">
        <v>0</v>
      </c>
      <c r="J162" s="22">
        <v>0</v>
      </c>
      <c r="K162" s="22">
        <v>0</v>
      </c>
      <c r="L162" s="22">
        <v>1222772</v>
      </c>
      <c r="M162" s="22">
        <v>27142</v>
      </c>
      <c r="N162" s="22">
        <v>2247</v>
      </c>
      <c r="O162" s="22">
        <v>0</v>
      </c>
      <c r="P162" s="22">
        <v>145394</v>
      </c>
      <c r="Q162" s="22">
        <v>73300</v>
      </c>
      <c r="R162" s="22">
        <v>137076</v>
      </c>
      <c r="S162" s="22">
        <v>0</v>
      </c>
      <c r="T162" s="22">
        <v>0</v>
      </c>
      <c r="U162" s="22">
        <v>0</v>
      </c>
      <c r="V162" s="22">
        <v>509578</v>
      </c>
      <c r="W162" s="22">
        <v>17595</v>
      </c>
      <c r="X162" s="22">
        <v>480950</v>
      </c>
      <c r="Y162" s="22">
        <v>1353665</v>
      </c>
      <c r="Z162" s="22">
        <v>1250250</v>
      </c>
      <c r="AA162" s="22">
        <v>0</v>
      </c>
      <c r="AB162" s="22">
        <v>0</v>
      </c>
      <c r="AC162" s="22">
        <v>52860</v>
      </c>
      <c r="AD162" s="22">
        <v>6005726</v>
      </c>
      <c r="AE162" s="22">
        <v>1385868</v>
      </c>
      <c r="AF162" s="22">
        <v>1508969</v>
      </c>
      <c r="AG162" s="22">
        <v>0</v>
      </c>
      <c r="AH162" s="22">
        <v>1160196</v>
      </c>
      <c r="AI162" s="22">
        <v>-67525</v>
      </c>
      <c r="AJ162" s="22">
        <v>0</v>
      </c>
      <c r="AK162" s="22">
        <v>56250</v>
      </c>
      <c r="AL162" s="22">
        <v>0</v>
      </c>
      <c r="AM162" s="22">
        <v>19012</v>
      </c>
      <c r="AN162" s="22">
        <v>0</v>
      </c>
      <c r="AO162" s="22">
        <v>49634</v>
      </c>
      <c r="AP162" s="22">
        <v>1251176</v>
      </c>
      <c r="AQ162" s="22">
        <v>37311</v>
      </c>
      <c r="AR162" s="22">
        <v>0</v>
      </c>
      <c r="AS162" s="22">
        <v>-21281</v>
      </c>
      <c r="AT162" s="22">
        <v>5379610</v>
      </c>
      <c r="AU162" s="22">
        <v>626116</v>
      </c>
    </row>
    <row r="163" spans="1:47" x14ac:dyDescent="0.35">
      <c r="A163" s="22" t="s">
        <v>114</v>
      </c>
      <c r="B163" s="22" t="s">
        <v>294</v>
      </c>
      <c r="C163" s="22" t="s">
        <v>437</v>
      </c>
      <c r="D163" s="22" t="s">
        <v>438</v>
      </c>
      <c r="E163" s="22">
        <v>3041061</v>
      </c>
      <c r="F163" s="22">
        <v>0</v>
      </c>
      <c r="G163" s="22">
        <v>0</v>
      </c>
      <c r="H163" s="22">
        <v>0</v>
      </c>
      <c r="I163" s="22">
        <v>0</v>
      </c>
      <c r="J163" s="22">
        <v>0</v>
      </c>
      <c r="K163" s="22">
        <v>0</v>
      </c>
      <c r="L163" s="22">
        <v>4044471</v>
      </c>
      <c r="M163" s="22">
        <v>19182</v>
      </c>
      <c r="N163" s="22">
        <v>0</v>
      </c>
      <c r="O163" s="22">
        <v>0</v>
      </c>
      <c r="P163" s="22">
        <v>297308</v>
      </c>
      <c r="Q163" s="22">
        <v>15606</v>
      </c>
      <c r="R163" s="22">
        <v>0</v>
      </c>
      <c r="S163" s="22">
        <v>0</v>
      </c>
      <c r="T163" s="22">
        <v>0</v>
      </c>
      <c r="U163" s="22">
        <v>0</v>
      </c>
      <c r="V163" s="22">
        <v>0</v>
      </c>
      <c r="W163" s="22">
        <v>0</v>
      </c>
      <c r="X163" s="22">
        <v>238490</v>
      </c>
      <c r="Y163" s="22">
        <v>1246010</v>
      </c>
      <c r="Z163" s="22">
        <v>82487</v>
      </c>
      <c r="AA163" s="22">
        <v>0</v>
      </c>
      <c r="AB163" s="22">
        <v>0</v>
      </c>
      <c r="AC163" s="22">
        <v>186155</v>
      </c>
      <c r="AD163" s="22">
        <v>9170770</v>
      </c>
      <c r="AE163" s="22">
        <v>3308287</v>
      </c>
      <c r="AF163" s="22">
        <v>2039951</v>
      </c>
      <c r="AG163" s="22">
        <v>0</v>
      </c>
      <c r="AH163" s="22">
        <v>1133976</v>
      </c>
      <c r="AI163" s="22">
        <v>0</v>
      </c>
      <c r="AJ163" s="22">
        <v>0</v>
      </c>
      <c r="AK163" s="22">
        <v>117479</v>
      </c>
      <c r="AL163" s="22">
        <v>0</v>
      </c>
      <c r="AM163" s="22">
        <v>9277</v>
      </c>
      <c r="AN163" s="22">
        <v>0</v>
      </c>
      <c r="AO163" s="22">
        <v>282475</v>
      </c>
      <c r="AP163" s="22">
        <v>1502053</v>
      </c>
      <c r="AQ163" s="22">
        <v>0</v>
      </c>
      <c r="AR163" s="22">
        <v>0</v>
      </c>
      <c r="AS163" s="22">
        <v>0</v>
      </c>
      <c r="AT163" s="22">
        <v>8393498</v>
      </c>
      <c r="AU163" s="22">
        <v>777272</v>
      </c>
    </row>
    <row r="164" spans="1:47" x14ac:dyDescent="0.35">
      <c r="A164" s="22" t="s">
        <v>114</v>
      </c>
      <c r="B164" s="22" t="s">
        <v>294</v>
      </c>
      <c r="C164" s="22" t="s">
        <v>439</v>
      </c>
      <c r="D164" s="22" t="s">
        <v>440</v>
      </c>
      <c r="E164" s="22">
        <v>5489494</v>
      </c>
      <c r="F164" s="22">
        <v>0</v>
      </c>
      <c r="G164" s="22">
        <v>0</v>
      </c>
      <c r="H164" s="22">
        <v>0</v>
      </c>
      <c r="I164" s="22">
        <v>0</v>
      </c>
      <c r="J164" s="22">
        <v>0</v>
      </c>
      <c r="K164" s="22">
        <v>0</v>
      </c>
      <c r="L164" s="22">
        <v>5208139</v>
      </c>
      <c r="M164" s="22">
        <v>93768</v>
      </c>
      <c r="N164" s="22">
        <v>0</v>
      </c>
      <c r="O164" s="22">
        <v>0</v>
      </c>
      <c r="P164" s="22">
        <v>0</v>
      </c>
      <c r="Q164" s="22">
        <v>1019273</v>
      </c>
      <c r="R164" s="22">
        <v>200057</v>
      </c>
      <c r="S164" s="22">
        <v>0</v>
      </c>
      <c r="T164" s="22">
        <v>0</v>
      </c>
      <c r="U164" s="22">
        <v>0</v>
      </c>
      <c r="V164" s="22">
        <v>0</v>
      </c>
      <c r="W164" s="22">
        <v>0</v>
      </c>
      <c r="X164" s="22">
        <v>0</v>
      </c>
      <c r="Y164" s="22">
        <v>2972852</v>
      </c>
      <c r="Z164" s="22">
        <v>0</v>
      </c>
      <c r="AA164" s="22">
        <v>0</v>
      </c>
      <c r="AB164" s="22">
        <v>0</v>
      </c>
      <c r="AC164" s="22">
        <v>1157</v>
      </c>
      <c r="AD164" s="22">
        <v>14984740</v>
      </c>
      <c r="AE164" s="22">
        <v>4018526</v>
      </c>
      <c r="AF164" s="22">
        <v>1529317</v>
      </c>
      <c r="AG164" s="22">
        <v>0</v>
      </c>
      <c r="AH164" s="22">
        <v>3177694</v>
      </c>
      <c r="AI164" s="22">
        <v>8935</v>
      </c>
      <c r="AJ164" s="22">
        <v>0</v>
      </c>
      <c r="AK164" s="22">
        <v>420476</v>
      </c>
      <c r="AL164" s="22">
        <v>0</v>
      </c>
      <c r="AM164" s="22">
        <v>15914</v>
      </c>
      <c r="AN164" s="22">
        <v>0</v>
      </c>
      <c r="AO164" s="22">
        <v>199917</v>
      </c>
      <c r="AP164" s="22">
        <v>3456398</v>
      </c>
      <c r="AQ164" s="22">
        <v>5572</v>
      </c>
      <c r="AR164" s="22">
        <v>0</v>
      </c>
      <c r="AS164" s="22">
        <v>356</v>
      </c>
      <c r="AT164" s="22">
        <v>12833105</v>
      </c>
      <c r="AU164" s="22">
        <v>2151635</v>
      </c>
    </row>
    <row r="165" spans="1:47" x14ac:dyDescent="0.35">
      <c r="A165" s="22" t="s">
        <v>114</v>
      </c>
      <c r="B165" s="22" t="s">
        <v>294</v>
      </c>
      <c r="C165" s="22" t="s">
        <v>441</v>
      </c>
      <c r="D165" s="22" t="s">
        <v>442</v>
      </c>
      <c r="E165" s="22">
        <v>3040707</v>
      </c>
      <c r="F165" s="22">
        <v>0</v>
      </c>
      <c r="G165" s="22">
        <v>0</v>
      </c>
      <c r="H165" s="22">
        <v>0</v>
      </c>
      <c r="I165" s="22">
        <v>0</v>
      </c>
      <c r="J165" s="22">
        <v>0</v>
      </c>
      <c r="K165" s="22">
        <v>0</v>
      </c>
      <c r="L165" s="22">
        <v>2861633</v>
      </c>
      <c r="M165" s="22">
        <v>166601</v>
      </c>
      <c r="N165" s="22">
        <v>31788</v>
      </c>
      <c r="O165" s="22">
        <v>6155</v>
      </c>
      <c r="P165" s="22">
        <v>0</v>
      </c>
      <c r="Q165" s="22">
        <v>33453</v>
      </c>
      <c r="R165" s="22">
        <v>79247</v>
      </c>
      <c r="S165" s="22">
        <v>0</v>
      </c>
      <c r="T165" s="22">
        <v>-8690</v>
      </c>
      <c r="U165" s="22">
        <v>0</v>
      </c>
      <c r="V165" s="22">
        <v>0</v>
      </c>
      <c r="W165" s="22">
        <v>270208</v>
      </c>
      <c r="X165" s="22">
        <v>0</v>
      </c>
      <c r="Y165" s="22">
        <v>848541</v>
      </c>
      <c r="Z165" s="22">
        <v>146831</v>
      </c>
      <c r="AA165" s="22">
        <v>0</v>
      </c>
      <c r="AB165" s="22">
        <v>0</v>
      </c>
      <c r="AC165" s="22">
        <v>14900</v>
      </c>
      <c r="AD165" s="22">
        <v>7491374</v>
      </c>
      <c r="AE165" s="22">
        <v>2415323</v>
      </c>
      <c r="AF165" s="22">
        <v>987991</v>
      </c>
      <c r="AG165" s="22">
        <v>0</v>
      </c>
      <c r="AH165" s="22">
        <v>2082249</v>
      </c>
      <c r="AI165" s="22">
        <v>264533</v>
      </c>
      <c r="AJ165" s="22">
        <v>106785</v>
      </c>
      <c r="AK165" s="22">
        <v>0</v>
      </c>
      <c r="AL165" s="22">
        <v>0</v>
      </c>
      <c r="AM165" s="22">
        <v>4266</v>
      </c>
      <c r="AN165" s="22">
        <v>0</v>
      </c>
      <c r="AO165" s="22">
        <v>111744</v>
      </c>
      <c r="AP165" s="22">
        <v>1143501</v>
      </c>
      <c r="AQ165" s="22">
        <v>0</v>
      </c>
      <c r="AR165" s="22">
        <v>0</v>
      </c>
      <c r="AS165" s="22">
        <v>0</v>
      </c>
      <c r="AT165" s="22">
        <v>7116392</v>
      </c>
      <c r="AU165" s="22">
        <v>374982</v>
      </c>
    </row>
    <row r="166" spans="1:47" x14ac:dyDescent="0.35">
      <c r="A166" s="22" t="s">
        <v>114</v>
      </c>
      <c r="B166" s="22" t="s">
        <v>294</v>
      </c>
      <c r="C166" s="22" t="s">
        <v>443</v>
      </c>
      <c r="D166" s="22" t="s">
        <v>444</v>
      </c>
      <c r="E166" s="22">
        <v>2533196</v>
      </c>
      <c r="F166" s="22">
        <v>0</v>
      </c>
      <c r="G166" s="22">
        <v>0</v>
      </c>
      <c r="H166" s="22">
        <v>0</v>
      </c>
      <c r="I166" s="22">
        <v>0</v>
      </c>
      <c r="J166" s="22">
        <v>0</v>
      </c>
      <c r="K166" s="22">
        <v>0</v>
      </c>
      <c r="L166" s="22">
        <v>1105228</v>
      </c>
      <c r="M166" s="22">
        <v>31343</v>
      </c>
      <c r="N166" s="22">
        <v>54118</v>
      </c>
      <c r="O166" s="22">
        <v>0</v>
      </c>
      <c r="P166" s="22">
        <v>500909</v>
      </c>
      <c r="Q166" s="22">
        <v>62190</v>
      </c>
      <c r="R166" s="22">
        <v>139233</v>
      </c>
      <c r="S166" s="22">
        <v>0</v>
      </c>
      <c r="T166" s="22">
        <v>0</v>
      </c>
      <c r="U166" s="22">
        <v>0</v>
      </c>
      <c r="V166" s="22">
        <v>0</v>
      </c>
      <c r="W166" s="22">
        <v>0</v>
      </c>
      <c r="X166" s="22">
        <v>757520</v>
      </c>
      <c r="Y166" s="22">
        <v>896791</v>
      </c>
      <c r="Z166" s="22">
        <v>0</v>
      </c>
      <c r="AA166" s="22">
        <v>0</v>
      </c>
      <c r="AB166" s="22">
        <v>0</v>
      </c>
      <c r="AC166" s="22">
        <v>159809</v>
      </c>
      <c r="AD166" s="22">
        <v>6240337</v>
      </c>
      <c r="AE166" s="22">
        <v>1891942</v>
      </c>
      <c r="AF166" s="22">
        <v>961247</v>
      </c>
      <c r="AG166" s="22">
        <v>0</v>
      </c>
      <c r="AH166" s="22">
        <v>680352</v>
      </c>
      <c r="AI166" s="22">
        <v>0</v>
      </c>
      <c r="AJ166" s="22">
        <v>0</v>
      </c>
      <c r="AK166" s="22">
        <v>418912</v>
      </c>
      <c r="AL166" s="22">
        <v>0</v>
      </c>
      <c r="AM166" s="22">
        <v>0</v>
      </c>
      <c r="AN166" s="22">
        <v>0</v>
      </c>
      <c r="AO166" s="22">
        <v>62686</v>
      </c>
      <c r="AP166" s="22">
        <v>1374659</v>
      </c>
      <c r="AQ166" s="22">
        <v>0</v>
      </c>
      <c r="AR166" s="22">
        <v>0</v>
      </c>
      <c r="AS166" s="22">
        <v>23538</v>
      </c>
      <c r="AT166" s="22">
        <v>5413336</v>
      </c>
      <c r="AU166" s="22">
        <v>827001</v>
      </c>
    </row>
    <row r="167" spans="1:47" x14ac:dyDescent="0.35">
      <c r="A167" s="22" t="s">
        <v>114</v>
      </c>
      <c r="B167" s="22" t="s">
        <v>294</v>
      </c>
      <c r="C167" s="22" t="s">
        <v>445</v>
      </c>
      <c r="D167" s="22" t="s">
        <v>446</v>
      </c>
      <c r="E167" s="22">
        <v>9190479</v>
      </c>
      <c r="F167" s="22">
        <v>0</v>
      </c>
      <c r="G167" s="22">
        <v>0</v>
      </c>
      <c r="H167" s="22">
        <v>0</v>
      </c>
      <c r="I167" s="22">
        <v>0</v>
      </c>
      <c r="J167" s="22">
        <v>22075</v>
      </c>
      <c r="K167" s="22">
        <v>0</v>
      </c>
      <c r="L167" s="22">
        <v>5212830</v>
      </c>
      <c r="M167" s="22">
        <v>35644</v>
      </c>
      <c r="N167" s="22">
        <v>148732</v>
      </c>
      <c r="O167" s="22">
        <v>126651</v>
      </c>
      <c r="P167" s="22">
        <v>1176592</v>
      </c>
      <c r="Q167" s="22">
        <v>203732</v>
      </c>
      <c r="R167" s="22">
        <v>493847</v>
      </c>
      <c r="S167" s="22">
        <v>0</v>
      </c>
      <c r="T167" s="22">
        <v>0</v>
      </c>
      <c r="U167" s="22">
        <v>0</v>
      </c>
      <c r="V167" s="22">
        <v>0</v>
      </c>
      <c r="W167" s="22">
        <v>12600</v>
      </c>
      <c r="X167" s="22">
        <v>1614382</v>
      </c>
      <c r="Y167" s="22">
        <v>2876402</v>
      </c>
      <c r="Z167" s="22">
        <v>1688754</v>
      </c>
      <c r="AA167" s="22">
        <v>1190123</v>
      </c>
      <c r="AB167" s="22">
        <v>0</v>
      </c>
      <c r="AC167" s="22">
        <v>640519</v>
      </c>
      <c r="AD167" s="22">
        <v>24633362</v>
      </c>
      <c r="AE167" s="22">
        <v>6976435</v>
      </c>
      <c r="AF167" s="22">
        <v>4514508</v>
      </c>
      <c r="AG167" s="22">
        <v>0</v>
      </c>
      <c r="AH167" s="22">
        <v>1616981</v>
      </c>
      <c r="AI167" s="22">
        <v>0</v>
      </c>
      <c r="AJ167" s="22">
        <v>0</v>
      </c>
      <c r="AK167" s="22">
        <v>2614166</v>
      </c>
      <c r="AL167" s="22">
        <v>79064</v>
      </c>
      <c r="AM167" s="22">
        <v>19260</v>
      </c>
      <c r="AN167" s="22">
        <v>0</v>
      </c>
      <c r="AO167" s="22">
        <v>202940</v>
      </c>
      <c r="AP167" s="22">
        <v>3413907</v>
      </c>
      <c r="AQ167" s="22">
        <v>0</v>
      </c>
      <c r="AR167" s="22">
        <v>0</v>
      </c>
      <c r="AS167" s="22">
        <v>109855</v>
      </c>
      <c r="AT167" s="22">
        <v>19547116</v>
      </c>
      <c r="AU167" s="22">
        <v>5086246</v>
      </c>
    </row>
    <row r="168" spans="1:47" x14ac:dyDescent="0.35">
      <c r="A168" s="22" t="s">
        <v>114</v>
      </c>
      <c r="B168" s="22" t="s">
        <v>294</v>
      </c>
      <c r="C168" s="22" t="s">
        <v>447</v>
      </c>
      <c r="D168" s="22" t="s">
        <v>448</v>
      </c>
      <c r="E168" s="22">
        <v>835863</v>
      </c>
      <c r="F168" s="22">
        <v>0</v>
      </c>
      <c r="G168" s="22">
        <v>0</v>
      </c>
      <c r="H168" s="22">
        <v>0</v>
      </c>
      <c r="I168" s="22">
        <v>0</v>
      </c>
      <c r="J168" s="22">
        <v>0</v>
      </c>
      <c r="K168" s="22">
        <v>0</v>
      </c>
      <c r="L168" s="22">
        <v>1098349</v>
      </c>
      <c r="M168" s="22">
        <v>20300</v>
      </c>
      <c r="N168" s="22">
        <v>1890</v>
      </c>
      <c r="O168" s="22">
        <v>360</v>
      </c>
      <c r="P168" s="22">
        <v>61250</v>
      </c>
      <c r="Q168" s="22">
        <v>26464</v>
      </c>
      <c r="R168" s="22">
        <v>6742</v>
      </c>
      <c r="S168" s="22">
        <v>30554</v>
      </c>
      <c r="T168" s="22">
        <v>4672</v>
      </c>
      <c r="U168" s="22">
        <v>0</v>
      </c>
      <c r="V168" s="22">
        <v>0</v>
      </c>
      <c r="W168" s="22">
        <v>4675</v>
      </c>
      <c r="X168" s="22">
        <v>0</v>
      </c>
      <c r="Y168" s="22">
        <v>378944</v>
      </c>
      <c r="Z168" s="22">
        <v>20735</v>
      </c>
      <c r="AA168" s="22">
        <v>0</v>
      </c>
      <c r="AB168" s="22">
        <v>0</v>
      </c>
      <c r="AC168" s="22">
        <v>9191</v>
      </c>
      <c r="AD168" s="22">
        <v>2499989</v>
      </c>
      <c r="AE168" s="22">
        <v>514136</v>
      </c>
      <c r="AF168" s="22">
        <v>826149</v>
      </c>
      <c r="AG168" s="22">
        <v>3862</v>
      </c>
      <c r="AH168" s="22">
        <v>496619</v>
      </c>
      <c r="AI168" s="22">
        <v>0</v>
      </c>
      <c r="AJ168" s="22">
        <v>0</v>
      </c>
      <c r="AK168" s="22">
        <v>29728</v>
      </c>
      <c r="AL168" s="22">
        <v>0</v>
      </c>
      <c r="AM168" s="22">
        <v>0</v>
      </c>
      <c r="AN168" s="22">
        <v>0</v>
      </c>
      <c r="AO168" s="22">
        <v>35016</v>
      </c>
      <c r="AP168" s="22">
        <v>422779</v>
      </c>
      <c r="AQ168" s="22">
        <v>0</v>
      </c>
      <c r="AR168" s="22">
        <v>0</v>
      </c>
      <c r="AS168" s="22">
        <v>4336</v>
      </c>
      <c r="AT168" s="22">
        <v>2332625</v>
      </c>
      <c r="AU168" s="22">
        <v>167364</v>
      </c>
    </row>
    <row r="169" spans="1:47" x14ac:dyDescent="0.35">
      <c r="A169" s="22" t="s">
        <v>114</v>
      </c>
      <c r="B169" s="22" t="s">
        <v>294</v>
      </c>
      <c r="C169" s="22" t="s">
        <v>449</v>
      </c>
      <c r="D169" s="22" t="s">
        <v>450</v>
      </c>
      <c r="E169" s="22">
        <v>2932834</v>
      </c>
      <c r="F169" s="22">
        <v>0</v>
      </c>
      <c r="G169" s="22">
        <v>0</v>
      </c>
      <c r="H169" s="22">
        <v>0</v>
      </c>
      <c r="I169" s="22">
        <v>0</v>
      </c>
      <c r="J169" s="22">
        <v>0</v>
      </c>
      <c r="K169" s="22">
        <v>91842</v>
      </c>
      <c r="L169" s="22">
        <v>279590</v>
      </c>
      <c r="M169" s="22">
        <v>133769</v>
      </c>
      <c r="N169" s="22">
        <v>0</v>
      </c>
      <c r="O169" s="22">
        <v>0</v>
      </c>
      <c r="P169" s="22">
        <v>678899</v>
      </c>
      <c r="Q169" s="22">
        <v>1359978</v>
      </c>
      <c r="R169" s="22">
        <v>0</v>
      </c>
      <c r="S169" s="22">
        <v>0</v>
      </c>
      <c r="T169" s="22">
        <v>9015</v>
      </c>
      <c r="U169" s="22">
        <v>0</v>
      </c>
      <c r="V169" s="22">
        <v>164982</v>
      </c>
      <c r="W169" s="22">
        <v>0</v>
      </c>
      <c r="X169" s="22">
        <v>415473</v>
      </c>
      <c r="Y169" s="22">
        <v>1553527</v>
      </c>
      <c r="Z169" s="22">
        <v>73265</v>
      </c>
      <c r="AA169" s="22">
        <v>0</v>
      </c>
      <c r="AB169" s="22">
        <v>0</v>
      </c>
      <c r="AC169" s="22">
        <v>29244</v>
      </c>
      <c r="AD169" s="22">
        <v>7722418</v>
      </c>
      <c r="AE169" s="22">
        <v>1745931</v>
      </c>
      <c r="AF169" s="22">
        <v>1108801</v>
      </c>
      <c r="AG169" s="22">
        <v>0</v>
      </c>
      <c r="AH169" s="22">
        <v>1054043</v>
      </c>
      <c r="AI169" s="22">
        <v>0</v>
      </c>
      <c r="AJ169" s="22">
        <v>0</v>
      </c>
      <c r="AK169" s="22">
        <v>164230</v>
      </c>
      <c r="AL169" s="22">
        <v>0</v>
      </c>
      <c r="AM169" s="22">
        <v>0</v>
      </c>
      <c r="AN169" s="22">
        <v>0</v>
      </c>
      <c r="AO169" s="22">
        <v>64531</v>
      </c>
      <c r="AP169" s="22">
        <v>1379291</v>
      </c>
      <c r="AQ169" s="22">
        <v>0</v>
      </c>
      <c r="AR169" s="22">
        <v>0</v>
      </c>
      <c r="AS169" s="22">
        <v>0</v>
      </c>
      <c r="AT169" s="22">
        <v>5516827</v>
      </c>
      <c r="AU169" s="22">
        <v>2205591</v>
      </c>
    </row>
    <row r="170" spans="1:47" x14ac:dyDescent="0.35">
      <c r="A170" s="22" t="s">
        <v>114</v>
      </c>
      <c r="B170" s="22" t="s">
        <v>294</v>
      </c>
      <c r="C170" s="22" t="s">
        <v>451</v>
      </c>
      <c r="D170" s="22" t="s">
        <v>452</v>
      </c>
      <c r="E170" s="22">
        <v>8773808</v>
      </c>
      <c r="F170" s="22">
        <v>0</v>
      </c>
      <c r="G170" s="22">
        <v>0</v>
      </c>
      <c r="H170" s="22">
        <v>0</v>
      </c>
      <c r="I170" s="22">
        <v>0</v>
      </c>
      <c r="J170" s="22">
        <v>0</v>
      </c>
      <c r="K170" s="22">
        <v>0</v>
      </c>
      <c r="L170" s="22">
        <v>5315406</v>
      </c>
      <c r="M170" s="22">
        <v>0</v>
      </c>
      <c r="N170" s="22">
        <v>127793</v>
      </c>
      <c r="O170" s="22">
        <v>280237</v>
      </c>
      <c r="P170" s="22">
        <v>1142699</v>
      </c>
      <c r="Q170" s="22">
        <v>273120</v>
      </c>
      <c r="R170" s="22">
        <v>2815130</v>
      </c>
      <c r="S170" s="22">
        <v>0</v>
      </c>
      <c r="T170" s="22">
        <v>4956</v>
      </c>
      <c r="U170" s="22">
        <v>0</v>
      </c>
      <c r="V170" s="22">
        <v>0</v>
      </c>
      <c r="W170" s="22">
        <v>0</v>
      </c>
      <c r="X170" s="22">
        <v>2514438</v>
      </c>
      <c r="Y170" s="22">
        <v>4548497</v>
      </c>
      <c r="Z170" s="22">
        <v>0</v>
      </c>
      <c r="AA170" s="22">
        <v>0</v>
      </c>
      <c r="AB170" s="22">
        <v>0</v>
      </c>
      <c r="AC170" s="22">
        <v>609282</v>
      </c>
      <c r="AD170" s="22">
        <v>26405366</v>
      </c>
      <c r="AE170" s="22">
        <v>6162337</v>
      </c>
      <c r="AF170" s="22">
        <v>6063503</v>
      </c>
      <c r="AG170" s="22">
        <v>0</v>
      </c>
      <c r="AH170" s="22">
        <v>2541073</v>
      </c>
      <c r="AI170" s="22">
        <v>0</v>
      </c>
      <c r="AJ170" s="22">
        <v>0</v>
      </c>
      <c r="AK170" s="22">
        <v>0</v>
      </c>
      <c r="AL170" s="22">
        <v>425468</v>
      </c>
      <c r="AM170" s="22">
        <v>12461</v>
      </c>
      <c r="AN170" s="22">
        <v>0</v>
      </c>
      <c r="AO170" s="22">
        <v>1205375</v>
      </c>
      <c r="AP170" s="22">
        <v>5204480</v>
      </c>
      <c r="AQ170" s="22">
        <v>0</v>
      </c>
      <c r="AR170" s="22">
        <v>0</v>
      </c>
      <c r="AS170" s="22">
        <v>9509</v>
      </c>
      <c r="AT170" s="22">
        <v>21624206</v>
      </c>
      <c r="AU170" s="22">
        <v>4781160</v>
      </c>
    </row>
    <row r="171" spans="1:47" x14ac:dyDescent="0.35">
      <c r="A171" s="22" t="s">
        <v>114</v>
      </c>
      <c r="B171" s="22" t="s">
        <v>294</v>
      </c>
      <c r="C171" s="22" t="s">
        <v>453</v>
      </c>
      <c r="D171" s="22" t="s">
        <v>454</v>
      </c>
      <c r="E171" s="22">
        <v>1017035</v>
      </c>
      <c r="F171" s="22">
        <v>0</v>
      </c>
      <c r="G171" s="22">
        <v>0</v>
      </c>
      <c r="H171" s="22">
        <v>0</v>
      </c>
      <c r="I171" s="22">
        <v>0</v>
      </c>
      <c r="J171" s="22">
        <v>55919</v>
      </c>
      <c r="K171" s="22">
        <v>0</v>
      </c>
      <c r="L171" s="22">
        <v>1829333</v>
      </c>
      <c r="M171" s="22">
        <v>41144</v>
      </c>
      <c r="N171" s="22">
        <v>14710</v>
      </c>
      <c r="O171" s="22">
        <v>0</v>
      </c>
      <c r="P171" s="22">
        <v>82498</v>
      </c>
      <c r="Q171" s="22">
        <v>17228</v>
      </c>
      <c r="R171" s="22">
        <v>10800</v>
      </c>
      <c r="S171" s="22">
        <v>0</v>
      </c>
      <c r="T171" s="22">
        <v>0</v>
      </c>
      <c r="U171" s="22">
        <v>0</v>
      </c>
      <c r="V171" s="22">
        <v>0</v>
      </c>
      <c r="W171" s="22">
        <v>0</v>
      </c>
      <c r="X171" s="22">
        <v>330446</v>
      </c>
      <c r="Y171" s="22">
        <v>621743</v>
      </c>
      <c r="Z171" s="22">
        <v>0</v>
      </c>
      <c r="AA171" s="22">
        <v>0</v>
      </c>
      <c r="AB171" s="22">
        <v>0</v>
      </c>
      <c r="AC171" s="22">
        <v>15305</v>
      </c>
      <c r="AD171" s="22">
        <v>4036161</v>
      </c>
      <c r="AE171" s="22">
        <v>1023478</v>
      </c>
      <c r="AF171" s="22">
        <v>1252328</v>
      </c>
      <c r="AG171" s="22">
        <v>0</v>
      </c>
      <c r="AH171" s="22">
        <v>767441</v>
      </c>
      <c r="AI171" s="22">
        <v>0</v>
      </c>
      <c r="AJ171" s="22">
        <v>0</v>
      </c>
      <c r="AK171" s="22">
        <v>113288</v>
      </c>
      <c r="AL171" s="22">
        <v>0</v>
      </c>
      <c r="AM171" s="22">
        <v>0</v>
      </c>
      <c r="AN171" s="22">
        <v>0</v>
      </c>
      <c r="AO171" s="22">
        <v>11447</v>
      </c>
      <c r="AP171" s="22">
        <v>466348</v>
      </c>
      <c r="AQ171" s="22">
        <v>0</v>
      </c>
      <c r="AR171" s="22">
        <v>0</v>
      </c>
      <c r="AS171" s="22">
        <v>0</v>
      </c>
      <c r="AT171" s="22">
        <v>3634330</v>
      </c>
      <c r="AU171" s="22">
        <v>401831</v>
      </c>
    </row>
    <row r="172" spans="1:47" x14ac:dyDescent="0.35">
      <c r="A172" s="22" t="s">
        <v>114</v>
      </c>
      <c r="B172" s="22" t="s">
        <v>294</v>
      </c>
      <c r="C172" s="22" t="s">
        <v>455</v>
      </c>
      <c r="D172" s="22" t="s">
        <v>456</v>
      </c>
      <c r="E172" s="22">
        <v>1309384</v>
      </c>
      <c r="F172" s="22">
        <v>0</v>
      </c>
      <c r="G172" s="22">
        <v>0</v>
      </c>
      <c r="H172" s="22">
        <v>28925</v>
      </c>
      <c r="I172" s="22">
        <v>0</v>
      </c>
      <c r="J172" s="22">
        <v>38153</v>
      </c>
      <c r="K172" s="22">
        <v>0</v>
      </c>
      <c r="L172" s="22">
        <v>899579</v>
      </c>
      <c r="M172" s="22">
        <v>49790</v>
      </c>
      <c r="N172" s="22">
        <v>4021</v>
      </c>
      <c r="O172" s="22">
        <v>651</v>
      </c>
      <c r="P172" s="22">
        <v>141581</v>
      </c>
      <c r="Q172" s="22">
        <v>62163</v>
      </c>
      <c r="R172" s="22">
        <v>13482</v>
      </c>
      <c r="S172" s="22">
        <v>0</v>
      </c>
      <c r="T172" s="22">
        <v>0</v>
      </c>
      <c r="U172" s="22">
        <v>0</v>
      </c>
      <c r="V172" s="22">
        <v>0</v>
      </c>
      <c r="W172" s="22">
        <v>21000</v>
      </c>
      <c r="X172" s="22">
        <v>0</v>
      </c>
      <c r="Y172" s="22">
        <v>1078632</v>
      </c>
      <c r="Z172" s="22">
        <v>606013</v>
      </c>
      <c r="AA172" s="22">
        <v>0</v>
      </c>
      <c r="AB172" s="22">
        <v>0</v>
      </c>
      <c r="AC172" s="22">
        <v>33100</v>
      </c>
      <c r="AD172" s="22">
        <v>4286474</v>
      </c>
      <c r="AE172" s="22">
        <v>788873</v>
      </c>
      <c r="AF172" s="22">
        <v>679449</v>
      </c>
      <c r="AG172" s="22">
        <v>166305</v>
      </c>
      <c r="AH172" s="22">
        <v>425859</v>
      </c>
      <c r="AI172" s="22">
        <v>62149</v>
      </c>
      <c r="AJ172" s="22">
        <v>8114</v>
      </c>
      <c r="AK172" s="22">
        <v>8500</v>
      </c>
      <c r="AL172" s="22">
        <v>39750</v>
      </c>
      <c r="AM172" s="22">
        <v>1293</v>
      </c>
      <c r="AN172" s="22">
        <v>23629</v>
      </c>
      <c r="AO172" s="22">
        <v>8618</v>
      </c>
      <c r="AP172" s="22">
        <v>686594</v>
      </c>
      <c r="AQ172" s="22">
        <v>0</v>
      </c>
      <c r="AR172" s="22">
        <v>0</v>
      </c>
      <c r="AS172" s="22">
        <v>0</v>
      </c>
      <c r="AT172" s="22">
        <v>2899133</v>
      </c>
      <c r="AU172" s="22">
        <v>1387341</v>
      </c>
    </row>
    <row r="173" spans="1:47" x14ac:dyDescent="0.35">
      <c r="A173" s="22" t="s">
        <v>114</v>
      </c>
      <c r="B173" s="22" t="s">
        <v>294</v>
      </c>
      <c r="C173" s="22" t="s">
        <v>457</v>
      </c>
      <c r="D173" s="22" t="s">
        <v>458</v>
      </c>
      <c r="E173" s="22">
        <v>6648150</v>
      </c>
      <c r="F173" s="22">
        <v>0</v>
      </c>
      <c r="G173" s="22">
        <v>0</v>
      </c>
      <c r="H173" s="22">
        <v>0</v>
      </c>
      <c r="I173" s="22">
        <v>0</v>
      </c>
      <c r="J173" s="22">
        <v>0</v>
      </c>
      <c r="K173" s="22">
        <v>173641</v>
      </c>
      <c r="L173" s="22">
        <v>3405161</v>
      </c>
      <c r="M173" s="22">
        <v>87206</v>
      </c>
      <c r="N173" s="22">
        <v>121803</v>
      </c>
      <c r="O173" s="22">
        <v>55668</v>
      </c>
      <c r="P173" s="22">
        <v>1047790</v>
      </c>
      <c r="Q173" s="22">
        <v>64359</v>
      </c>
      <c r="R173" s="22">
        <v>484414</v>
      </c>
      <c r="S173" s="22">
        <v>22383</v>
      </c>
      <c r="T173" s="22">
        <v>0</v>
      </c>
      <c r="U173" s="22">
        <v>0</v>
      </c>
      <c r="V173" s="22">
        <v>0</v>
      </c>
      <c r="W173" s="22">
        <v>36290</v>
      </c>
      <c r="X173" s="22">
        <v>0</v>
      </c>
      <c r="Y173" s="22">
        <v>10277161</v>
      </c>
      <c r="Z173" s="22">
        <v>1177268</v>
      </c>
      <c r="AA173" s="22">
        <v>508419</v>
      </c>
      <c r="AB173" s="22">
        <v>0</v>
      </c>
      <c r="AC173" s="22">
        <v>30337</v>
      </c>
      <c r="AD173" s="22">
        <v>24140050</v>
      </c>
      <c r="AE173" s="22">
        <v>6504525</v>
      </c>
      <c r="AF173" s="22">
        <v>2199090</v>
      </c>
      <c r="AG173" s="22">
        <v>1567355</v>
      </c>
      <c r="AH173" s="22">
        <v>3193138</v>
      </c>
      <c r="AI173" s="22">
        <v>0</v>
      </c>
      <c r="AJ173" s="22">
        <v>271657</v>
      </c>
      <c r="AK173" s="22">
        <v>50000</v>
      </c>
      <c r="AL173" s="22">
        <v>67049</v>
      </c>
      <c r="AM173" s="22">
        <v>16523</v>
      </c>
      <c r="AN173" s="22">
        <v>20022</v>
      </c>
      <c r="AO173" s="22">
        <v>272755</v>
      </c>
      <c r="AP173" s="22">
        <v>2817608</v>
      </c>
      <c r="AQ173" s="22">
        <v>0</v>
      </c>
      <c r="AR173" s="22">
        <v>0</v>
      </c>
      <c r="AS173" s="22">
        <v>126207</v>
      </c>
      <c r="AT173" s="22">
        <v>17105929</v>
      </c>
      <c r="AU173" s="22">
        <v>7034121</v>
      </c>
    </row>
    <row r="174" spans="1:47" x14ac:dyDescent="0.35">
      <c r="A174" s="22" t="s">
        <v>114</v>
      </c>
      <c r="B174" s="22" t="s">
        <v>294</v>
      </c>
      <c r="C174" s="22" t="s">
        <v>459</v>
      </c>
      <c r="D174" s="22" t="s">
        <v>460</v>
      </c>
      <c r="E174" s="22">
        <v>404403</v>
      </c>
      <c r="F174" s="22">
        <v>0</v>
      </c>
      <c r="G174" s="22">
        <v>0</v>
      </c>
      <c r="H174" s="22">
        <v>0</v>
      </c>
      <c r="I174" s="22">
        <v>0</v>
      </c>
      <c r="J174" s="22">
        <v>0</v>
      </c>
      <c r="K174" s="22">
        <v>0</v>
      </c>
      <c r="L174" s="22">
        <v>268041</v>
      </c>
      <c r="M174" s="22">
        <v>19901</v>
      </c>
      <c r="N174" s="22">
        <v>2212</v>
      </c>
      <c r="O174" s="22">
        <v>1240</v>
      </c>
      <c r="P174" s="22">
        <v>36807</v>
      </c>
      <c r="Q174" s="22">
        <v>9494</v>
      </c>
      <c r="R174" s="22">
        <v>11803</v>
      </c>
      <c r="S174" s="22">
        <v>0</v>
      </c>
      <c r="T174" s="22">
        <v>0</v>
      </c>
      <c r="U174" s="22">
        <v>0</v>
      </c>
      <c r="V174" s="22">
        <v>50000</v>
      </c>
      <c r="W174" s="22">
        <v>14055</v>
      </c>
      <c r="X174" s="22">
        <v>108594</v>
      </c>
      <c r="Y174" s="22">
        <v>34012</v>
      </c>
      <c r="Z174" s="22">
        <v>43956</v>
      </c>
      <c r="AA174" s="22">
        <v>0</v>
      </c>
      <c r="AB174" s="22">
        <v>0</v>
      </c>
      <c r="AC174" s="22">
        <v>1142</v>
      </c>
      <c r="AD174" s="22">
        <v>1005660</v>
      </c>
      <c r="AE174" s="22">
        <v>349711</v>
      </c>
      <c r="AF174" s="22">
        <v>180082</v>
      </c>
      <c r="AG174" s="22">
        <v>19049</v>
      </c>
      <c r="AH174" s="22">
        <v>155367</v>
      </c>
      <c r="AI174" s="22">
        <v>0</v>
      </c>
      <c r="AJ174" s="22">
        <v>0</v>
      </c>
      <c r="AK174" s="22">
        <v>66138</v>
      </c>
      <c r="AL174" s="22">
        <v>0</v>
      </c>
      <c r="AM174" s="22">
        <v>348</v>
      </c>
      <c r="AN174" s="22">
        <v>0</v>
      </c>
      <c r="AO174" s="22">
        <v>5218</v>
      </c>
      <c r="AP174" s="22">
        <v>265949</v>
      </c>
      <c r="AQ174" s="22">
        <v>0</v>
      </c>
      <c r="AR174" s="22">
        <v>0</v>
      </c>
      <c r="AS174" s="22">
        <v>0</v>
      </c>
      <c r="AT174" s="22">
        <v>1041862</v>
      </c>
      <c r="AU174" s="22">
        <v>-36202</v>
      </c>
    </row>
    <row r="175" spans="1:47" x14ac:dyDescent="0.35">
      <c r="A175" s="22" t="s">
        <v>114</v>
      </c>
      <c r="B175" s="22" t="s">
        <v>294</v>
      </c>
      <c r="C175" s="22" t="s">
        <v>461</v>
      </c>
      <c r="D175" s="22" t="s">
        <v>462</v>
      </c>
      <c r="E175" s="22">
        <v>5841527</v>
      </c>
      <c r="F175" s="22">
        <v>6450</v>
      </c>
      <c r="G175" s="22">
        <v>0</v>
      </c>
      <c r="H175" s="22">
        <v>0</v>
      </c>
      <c r="I175" s="22">
        <v>0</v>
      </c>
      <c r="J175" s="22">
        <v>0</v>
      </c>
      <c r="K175" s="22">
        <v>32000</v>
      </c>
      <c r="L175" s="22">
        <v>5377806</v>
      </c>
      <c r="M175" s="22">
        <v>83079</v>
      </c>
      <c r="N175" s="22">
        <v>148560</v>
      </c>
      <c r="O175" s="22">
        <v>31740</v>
      </c>
      <c r="P175" s="22">
        <v>1674186</v>
      </c>
      <c r="Q175" s="22">
        <v>96858</v>
      </c>
      <c r="R175" s="22">
        <v>542098</v>
      </c>
      <c r="S175" s="22">
        <v>0</v>
      </c>
      <c r="T175" s="22">
        <v>0</v>
      </c>
      <c r="U175" s="22">
        <v>0</v>
      </c>
      <c r="V175" s="22">
        <v>0</v>
      </c>
      <c r="W175" s="22">
        <v>55630</v>
      </c>
      <c r="X175" s="22">
        <v>0</v>
      </c>
      <c r="Y175" s="22">
        <v>3046501</v>
      </c>
      <c r="Z175" s="22">
        <v>803035</v>
      </c>
      <c r="AA175" s="22">
        <v>0</v>
      </c>
      <c r="AB175" s="22">
        <v>0</v>
      </c>
      <c r="AC175" s="22">
        <v>105861</v>
      </c>
      <c r="AD175" s="22">
        <v>17845331</v>
      </c>
      <c r="AE175" s="22">
        <v>6087658</v>
      </c>
      <c r="AF175" s="22">
        <v>2611949</v>
      </c>
      <c r="AG175" s="22">
        <v>1078959</v>
      </c>
      <c r="AH175" s="22">
        <v>3617692</v>
      </c>
      <c r="AI175" s="22">
        <v>165189</v>
      </c>
      <c r="AJ175" s="22">
        <v>296</v>
      </c>
      <c r="AK175" s="22">
        <v>875941</v>
      </c>
      <c r="AL175" s="22">
        <v>41025</v>
      </c>
      <c r="AM175" s="22">
        <v>16826</v>
      </c>
      <c r="AN175" s="22">
        <v>0</v>
      </c>
      <c r="AO175" s="22">
        <v>213434</v>
      </c>
      <c r="AP175" s="22">
        <v>5506234</v>
      </c>
      <c r="AQ175" s="22">
        <v>192886</v>
      </c>
      <c r="AR175" s="22">
        <v>0</v>
      </c>
      <c r="AS175" s="22">
        <v>29297</v>
      </c>
      <c r="AT175" s="22">
        <v>20437386</v>
      </c>
      <c r="AU175" s="22">
        <v>-2592055</v>
      </c>
    </row>
    <row r="176" spans="1:47" x14ac:dyDescent="0.35">
      <c r="A176" s="22" t="s">
        <v>114</v>
      </c>
      <c r="B176" s="22" t="s">
        <v>294</v>
      </c>
      <c r="C176" s="22" t="s">
        <v>463</v>
      </c>
      <c r="D176" s="22" t="s">
        <v>464</v>
      </c>
      <c r="E176" s="22">
        <v>17440272</v>
      </c>
      <c r="F176" s="22">
        <v>0</v>
      </c>
      <c r="G176" s="22">
        <v>0</v>
      </c>
      <c r="H176" s="22">
        <v>0</v>
      </c>
      <c r="I176" s="22">
        <v>0</v>
      </c>
      <c r="J176" s="22">
        <v>4955</v>
      </c>
      <c r="K176" s="22">
        <v>0</v>
      </c>
      <c r="L176" s="22">
        <v>14449856</v>
      </c>
      <c r="M176" s="22">
        <v>215593</v>
      </c>
      <c r="N176" s="22">
        <v>523615</v>
      </c>
      <c r="O176" s="22">
        <v>720284</v>
      </c>
      <c r="P176" s="22">
        <v>3068481</v>
      </c>
      <c r="Q176" s="22">
        <v>461654</v>
      </c>
      <c r="R176" s="22">
        <v>1052679</v>
      </c>
      <c r="S176" s="22">
        <v>0</v>
      </c>
      <c r="T176" s="22">
        <v>31463</v>
      </c>
      <c r="U176" s="22">
        <v>2731962</v>
      </c>
      <c r="V176" s="22">
        <v>0</v>
      </c>
      <c r="W176" s="22">
        <v>0</v>
      </c>
      <c r="X176" s="22">
        <v>0</v>
      </c>
      <c r="Y176" s="22">
        <v>10415999</v>
      </c>
      <c r="Z176" s="22">
        <v>958980</v>
      </c>
      <c r="AA176" s="22">
        <v>0</v>
      </c>
      <c r="AB176" s="22">
        <v>292013</v>
      </c>
      <c r="AC176" s="22">
        <v>414901</v>
      </c>
      <c r="AD176" s="22">
        <v>52782707</v>
      </c>
      <c r="AE176" s="22">
        <v>13377500</v>
      </c>
      <c r="AF176" s="22">
        <v>10649954</v>
      </c>
      <c r="AG176" s="22">
        <v>0</v>
      </c>
      <c r="AH176" s="22">
        <v>10047695</v>
      </c>
      <c r="AI176" s="22">
        <v>0</v>
      </c>
      <c r="AJ176" s="22">
        <v>0</v>
      </c>
      <c r="AK176" s="22">
        <v>355963</v>
      </c>
      <c r="AL176" s="22">
        <v>0</v>
      </c>
      <c r="AM176" s="22">
        <v>67947</v>
      </c>
      <c r="AN176" s="22">
        <v>0</v>
      </c>
      <c r="AO176" s="22">
        <v>713448</v>
      </c>
      <c r="AP176" s="22">
        <v>6895648</v>
      </c>
      <c r="AQ176" s="22">
        <v>0</v>
      </c>
      <c r="AR176" s="22">
        <v>0</v>
      </c>
      <c r="AS176" s="22">
        <v>0</v>
      </c>
      <c r="AT176" s="22">
        <v>42108155</v>
      </c>
      <c r="AU176" s="22">
        <v>10674552</v>
      </c>
    </row>
    <row r="177" spans="1:47" x14ac:dyDescent="0.35">
      <c r="A177" s="22" t="s">
        <v>114</v>
      </c>
      <c r="B177" s="22" t="s">
        <v>294</v>
      </c>
      <c r="C177" s="22" t="s">
        <v>465</v>
      </c>
      <c r="D177" s="22" t="s">
        <v>466</v>
      </c>
      <c r="E177" s="22">
        <v>12931866</v>
      </c>
      <c r="F177" s="22">
        <v>0</v>
      </c>
      <c r="G177" s="22">
        <v>0</v>
      </c>
      <c r="H177" s="22">
        <v>0</v>
      </c>
      <c r="I177" s="22">
        <v>0</v>
      </c>
      <c r="J177" s="22">
        <v>0</v>
      </c>
      <c r="K177" s="22">
        <v>0</v>
      </c>
      <c r="L177" s="22">
        <v>14847566</v>
      </c>
      <c r="M177" s="22">
        <v>97059</v>
      </c>
      <c r="N177" s="22">
        <v>351591</v>
      </c>
      <c r="O177" s="22">
        <v>0</v>
      </c>
      <c r="P177" s="22">
        <v>0</v>
      </c>
      <c r="Q177" s="22">
        <v>505189</v>
      </c>
      <c r="R177" s="22">
        <v>0</v>
      </c>
      <c r="S177" s="22">
        <v>0</v>
      </c>
      <c r="T177" s="22">
        <v>0</v>
      </c>
      <c r="U177" s="22">
        <v>1522482</v>
      </c>
      <c r="V177" s="22">
        <v>0</v>
      </c>
      <c r="W177" s="22">
        <v>7007</v>
      </c>
      <c r="X177" s="22">
        <v>0</v>
      </c>
      <c r="Y177" s="22">
        <v>6991612</v>
      </c>
      <c r="Z177" s="22">
        <v>180877</v>
      </c>
      <c r="AA177" s="22">
        <v>0</v>
      </c>
      <c r="AB177" s="22">
        <v>0</v>
      </c>
      <c r="AC177" s="22">
        <v>291058</v>
      </c>
      <c r="AD177" s="22">
        <v>37726307</v>
      </c>
      <c r="AE177" s="22">
        <v>12562335</v>
      </c>
      <c r="AF177" s="22">
        <v>10998892</v>
      </c>
      <c r="AG177" s="22">
        <v>0</v>
      </c>
      <c r="AH177" s="22">
        <v>3478464</v>
      </c>
      <c r="AI177" s="22">
        <v>0</v>
      </c>
      <c r="AJ177" s="22">
        <v>84415</v>
      </c>
      <c r="AK177" s="22">
        <v>0</v>
      </c>
      <c r="AL177" s="22">
        <v>545841</v>
      </c>
      <c r="AM177" s="22">
        <v>43944</v>
      </c>
      <c r="AN177" s="22">
        <v>0</v>
      </c>
      <c r="AO177" s="22">
        <v>618272</v>
      </c>
      <c r="AP177" s="22">
        <v>5618953</v>
      </c>
      <c r="AQ177" s="22">
        <v>0</v>
      </c>
      <c r="AR177" s="22">
        <v>0</v>
      </c>
      <c r="AS177" s="22">
        <v>0</v>
      </c>
      <c r="AT177" s="22">
        <v>33951116</v>
      </c>
      <c r="AU177" s="22">
        <v>3775191</v>
      </c>
    </row>
    <row r="178" spans="1:47" x14ac:dyDescent="0.35">
      <c r="A178" s="22" t="s">
        <v>114</v>
      </c>
      <c r="B178" s="22" t="s">
        <v>294</v>
      </c>
      <c r="C178" s="22" t="s">
        <v>467</v>
      </c>
      <c r="D178" s="22" t="s">
        <v>468</v>
      </c>
      <c r="E178" s="22">
        <v>3647933</v>
      </c>
      <c r="F178" s="22">
        <v>0</v>
      </c>
      <c r="G178" s="22">
        <v>0</v>
      </c>
      <c r="H178" s="22">
        <v>0</v>
      </c>
      <c r="I178" s="22">
        <v>0</v>
      </c>
      <c r="J178" s="22">
        <v>0</v>
      </c>
      <c r="K178" s="22">
        <v>0</v>
      </c>
      <c r="L178" s="22">
        <v>3964062</v>
      </c>
      <c r="M178" s="22">
        <v>0</v>
      </c>
      <c r="N178" s="22">
        <v>75940</v>
      </c>
      <c r="O178" s="22">
        <v>92005</v>
      </c>
      <c r="P178" s="22">
        <v>0</v>
      </c>
      <c r="Q178" s="22">
        <v>72381</v>
      </c>
      <c r="R178" s="22">
        <v>64737</v>
      </c>
      <c r="S178" s="22">
        <v>0</v>
      </c>
      <c r="T178" s="22">
        <v>0</v>
      </c>
      <c r="U178" s="22">
        <v>316600</v>
      </c>
      <c r="V178" s="22">
        <v>0</v>
      </c>
      <c r="W178" s="22">
        <v>281970</v>
      </c>
      <c r="X178" s="22">
        <v>0</v>
      </c>
      <c r="Y178" s="22">
        <v>524811</v>
      </c>
      <c r="Z178" s="22">
        <v>867746</v>
      </c>
      <c r="AA178" s="22">
        <v>0</v>
      </c>
      <c r="AB178" s="22">
        <v>0</v>
      </c>
      <c r="AC178" s="22">
        <v>305513</v>
      </c>
      <c r="AD178" s="22">
        <v>10213698</v>
      </c>
      <c r="AE178" s="22">
        <v>3030771</v>
      </c>
      <c r="AF178" s="22">
        <v>840157</v>
      </c>
      <c r="AG178" s="22">
        <v>0</v>
      </c>
      <c r="AH178" s="22">
        <v>2250186</v>
      </c>
      <c r="AI178" s="22">
        <v>0</v>
      </c>
      <c r="AJ178" s="22">
        <v>0</v>
      </c>
      <c r="AK178" s="22">
        <v>764376</v>
      </c>
      <c r="AL178" s="22">
        <v>0</v>
      </c>
      <c r="AM178" s="22">
        <v>0</v>
      </c>
      <c r="AN178" s="22">
        <v>0</v>
      </c>
      <c r="AO178" s="22">
        <v>220709</v>
      </c>
      <c r="AP178" s="22">
        <v>1916761</v>
      </c>
      <c r="AQ178" s="22">
        <v>7254</v>
      </c>
      <c r="AR178" s="22">
        <v>0</v>
      </c>
      <c r="AS178" s="22">
        <v>0</v>
      </c>
      <c r="AT178" s="22">
        <v>9030214</v>
      </c>
      <c r="AU178" s="22">
        <v>1183484</v>
      </c>
    </row>
    <row r="179" spans="1:47" x14ac:dyDescent="0.35">
      <c r="A179" s="22" t="s">
        <v>114</v>
      </c>
      <c r="B179" s="22" t="s">
        <v>294</v>
      </c>
      <c r="C179" s="22" t="s">
        <v>469</v>
      </c>
      <c r="D179" s="22" t="s">
        <v>470</v>
      </c>
      <c r="E179" s="22">
        <v>1798652</v>
      </c>
      <c r="F179" s="22">
        <v>0</v>
      </c>
      <c r="G179" s="22">
        <v>0</v>
      </c>
      <c r="H179" s="22">
        <v>0</v>
      </c>
      <c r="I179" s="22">
        <v>0</v>
      </c>
      <c r="J179" s="22">
        <v>0</v>
      </c>
      <c r="K179" s="22">
        <v>0</v>
      </c>
      <c r="L179" s="22">
        <v>877769</v>
      </c>
      <c r="M179" s="22">
        <v>83409</v>
      </c>
      <c r="N179" s="22">
        <v>0</v>
      </c>
      <c r="O179" s="22">
        <v>0</v>
      </c>
      <c r="P179" s="22">
        <v>110924</v>
      </c>
      <c r="Q179" s="22">
        <v>30175</v>
      </c>
      <c r="R179" s="22">
        <v>58333</v>
      </c>
      <c r="S179" s="22">
        <v>0</v>
      </c>
      <c r="T179" s="22">
        <v>0</v>
      </c>
      <c r="U179" s="22">
        <v>0</v>
      </c>
      <c r="V179" s="22">
        <v>0</v>
      </c>
      <c r="W179" s="22">
        <v>0</v>
      </c>
      <c r="X179" s="22">
        <v>0</v>
      </c>
      <c r="Y179" s="22">
        <v>897383</v>
      </c>
      <c r="Z179" s="22">
        <v>950000</v>
      </c>
      <c r="AA179" s="22">
        <v>0</v>
      </c>
      <c r="AB179" s="22">
        <v>0</v>
      </c>
      <c r="AC179" s="22">
        <v>0</v>
      </c>
      <c r="AD179" s="22">
        <v>4806645</v>
      </c>
      <c r="AE179" s="22">
        <v>1738554</v>
      </c>
      <c r="AF179" s="22">
        <v>519170</v>
      </c>
      <c r="AG179" s="22">
        <v>0</v>
      </c>
      <c r="AH179" s="22">
        <v>1069214</v>
      </c>
      <c r="AI179" s="22">
        <v>-84373</v>
      </c>
      <c r="AJ179" s="22">
        <v>91212</v>
      </c>
      <c r="AK179" s="22">
        <v>62664</v>
      </c>
      <c r="AL179" s="22">
        <v>257099</v>
      </c>
      <c r="AM179" s="22">
        <v>12164</v>
      </c>
      <c r="AN179" s="22">
        <v>0</v>
      </c>
      <c r="AO179" s="22">
        <v>18702</v>
      </c>
      <c r="AP179" s="22">
        <v>1007130</v>
      </c>
      <c r="AQ179" s="22">
        <v>0</v>
      </c>
      <c r="AR179" s="22">
        <v>0</v>
      </c>
      <c r="AS179" s="22">
        <v>0</v>
      </c>
      <c r="AT179" s="22">
        <v>4691536</v>
      </c>
      <c r="AU179" s="22">
        <v>115109</v>
      </c>
    </row>
    <row r="180" spans="1:47" x14ac:dyDescent="0.35">
      <c r="A180" s="22" t="s">
        <v>114</v>
      </c>
      <c r="B180" s="22" t="s">
        <v>294</v>
      </c>
      <c r="C180" s="22" t="s">
        <v>471</v>
      </c>
      <c r="D180" s="22" t="s">
        <v>472</v>
      </c>
      <c r="E180" s="22">
        <v>16966464</v>
      </c>
      <c r="F180" s="22">
        <v>0</v>
      </c>
      <c r="G180" s="22">
        <v>0</v>
      </c>
      <c r="H180" s="22">
        <v>0</v>
      </c>
      <c r="I180" s="22">
        <v>0</v>
      </c>
      <c r="J180" s="22">
        <v>0</v>
      </c>
      <c r="K180" s="22">
        <v>0</v>
      </c>
      <c r="L180" s="22">
        <v>12596849</v>
      </c>
      <c r="M180" s="22">
        <v>148417</v>
      </c>
      <c r="N180" s="22">
        <v>352271</v>
      </c>
      <c r="O180" s="22">
        <v>240770</v>
      </c>
      <c r="P180" s="22">
        <v>2242608</v>
      </c>
      <c r="Q180" s="22">
        <v>276594</v>
      </c>
      <c r="R180" s="22">
        <v>749865</v>
      </c>
      <c r="S180" s="22">
        <v>0</v>
      </c>
      <c r="T180" s="22">
        <v>-9538</v>
      </c>
      <c r="U180" s="22">
        <v>0</v>
      </c>
      <c r="V180" s="22">
        <v>0</v>
      </c>
      <c r="W180" s="22">
        <v>0</v>
      </c>
      <c r="X180" s="22">
        <v>2961057</v>
      </c>
      <c r="Y180" s="22">
        <v>6924133</v>
      </c>
      <c r="Z180" s="22">
        <v>799613</v>
      </c>
      <c r="AA180" s="22">
        <v>0</v>
      </c>
      <c r="AB180" s="22">
        <v>62624</v>
      </c>
      <c r="AC180" s="22">
        <v>0</v>
      </c>
      <c r="AD180" s="22">
        <v>44311727</v>
      </c>
      <c r="AE180" s="22">
        <v>14709938</v>
      </c>
      <c r="AF180" s="22">
        <v>13098082</v>
      </c>
      <c r="AG180" s="22">
        <v>1967079</v>
      </c>
      <c r="AH180" s="22">
        <v>3979421</v>
      </c>
      <c r="AI180" s="22">
        <v>0</v>
      </c>
      <c r="AJ180" s="22">
        <v>0</v>
      </c>
      <c r="AK180" s="22">
        <v>0</v>
      </c>
      <c r="AL180" s="22">
        <v>196756</v>
      </c>
      <c r="AM180" s="22">
        <v>26719</v>
      </c>
      <c r="AN180" s="22">
        <v>0</v>
      </c>
      <c r="AO180" s="22">
        <v>992604</v>
      </c>
      <c r="AP180" s="22">
        <v>8500958</v>
      </c>
      <c r="AQ180" s="22">
        <v>0</v>
      </c>
      <c r="AR180" s="22">
        <v>0</v>
      </c>
      <c r="AS180" s="22">
        <v>24826</v>
      </c>
      <c r="AT180" s="22">
        <v>43496383</v>
      </c>
      <c r="AU180" s="22">
        <v>815344</v>
      </c>
    </row>
    <row r="181" spans="1:47" x14ac:dyDescent="0.35">
      <c r="A181" s="22" t="s">
        <v>114</v>
      </c>
      <c r="B181" s="22" t="s">
        <v>294</v>
      </c>
      <c r="C181" s="22" t="s">
        <v>473</v>
      </c>
      <c r="D181" s="22" t="s">
        <v>474</v>
      </c>
      <c r="E181" s="22">
        <v>9532186</v>
      </c>
      <c r="F181" s="22">
        <v>0</v>
      </c>
      <c r="G181" s="22">
        <v>0</v>
      </c>
      <c r="H181" s="22">
        <v>0</v>
      </c>
      <c r="I181" s="22">
        <v>0</v>
      </c>
      <c r="J181" s="22">
        <v>0</v>
      </c>
      <c r="K181" s="22">
        <v>0</v>
      </c>
      <c r="L181" s="22">
        <v>8922127</v>
      </c>
      <c r="M181" s="22">
        <v>179578</v>
      </c>
      <c r="N181" s="22">
        <v>306081</v>
      </c>
      <c r="O181" s="22">
        <v>456694</v>
      </c>
      <c r="P181" s="22">
        <v>1896049</v>
      </c>
      <c r="Q181" s="22">
        <v>225675</v>
      </c>
      <c r="R181" s="22">
        <v>675254</v>
      </c>
      <c r="S181" s="22">
        <v>0</v>
      </c>
      <c r="T181" s="22">
        <v>0</v>
      </c>
      <c r="U181" s="22">
        <v>1792218</v>
      </c>
      <c r="V181" s="22">
        <v>0</v>
      </c>
      <c r="W181" s="22">
        <v>0</v>
      </c>
      <c r="X181" s="22">
        <v>24735</v>
      </c>
      <c r="Y181" s="22">
        <v>0</v>
      </c>
      <c r="Z181" s="22">
        <v>4257912</v>
      </c>
      <c r="AA181" s="22">
        <v>230026</v>
      </c>
      <c r="AB181" s="22">
        <v>0</v>
      </c>
      <c r="AC181" s="22">
        <v>618196</v>
      </c>
      <c r="AD181" s="22">
        <v>29116731</v>
      </c>
      <c r="AE181" s="22">
        <v>11527175</v>
      </c>
      <c r="AF181" s="22">
        <v>6010475</v>
      </c>
      <c r="AG181" s="22">
        <v>0</v>
      </c>
      <c r="AH181" s="22">
        <v>3446226</v>
      </c>
      <c r="AI181" s="22">
        <v>-1217</v>
      </c>
      <c r="AJ181" s="22">
        <v>0</v>
      </c>
      <c r="AK181" s="22">
        <v>132994</v>
      </c>
      <c r="AL181" s="22">
        <v>319396</v>
      </c>
      <c r="AM181" s="22">
        <v>11270</v>
      </c>
      <c r="AN181" s="22">
        <v>44735</v>
      </c>
      <c r="AO181" s="22">
        <v>154347</v>
      </c>
      <c r="AP181" s="22">
        <v>5011978</v>
      </c>
      <c r="AQ181" s="22">
        <v>59935</v>
      </c>
      <c r="AR181" s="22">
        <v>0</v>
      </c>
      <c r="AS181" s="22">
        <v>75319</v>
      </c>
      <c r="AT181" s="22">
        <v>26792633</v>
      </c>
      <c r="AU181" s="22">
        <v>2324098</v>
      </c>
    </row>
    <row r="182" spans="1:47" x14ac:dyDescent="0.35">
      <c r="A182" s="22" t="s">
        <v>114</v>
      </c>
      <c r="B182" s="22" t="s">
        <v>294</v>
      </c>
      <c r="C182" s="22" t="s">
        <v>475</v>
      </c>
      <c r="D182" s="22" t="s">
        <v>476</v>
      </c>
      <c r="E182" s="22">
        <v>1252673</v>
      </c>
      <c r="F182" s="22">
        <v>0</v>
      </c>
      <c r="G182" s="22">
        <v>0</v>
      </c>
      <c r="H182" s="22">
        <v>0</v>
      </c>
      <c r="I182" s="22">
        <v>0</v>
      </c>
      <c r="J182" s="22">
        <v>0</v>
      </c>
      <c r="K182" s="22">
        <v>3052</v>
      </c>
      <c r="L182" s="22">
        <v>894781</v>
      </c>
      <c r="M182" s="22">
        <v>37278</v>
      </c>
      <c r="N182" s="22">
        <v>18744</v>
      </c>
      <c r="O182" s="22">
        <v>75</v>
      </c>
      <c r="P182" s="22">
        <v>232787</v>
      </c>
      <c r="Q182" s="22">
        <v>17583</v>
      </c>
      <c r="R182" s="22">
        <v>0</v>
      </c>
      <c r="S182" s="22">
        <v>0</v>
      </c>
      <c r="T182" s="22">
        <v>0</v>
      </c>
      <c r="U182" s="22">
        <v>0</v>
      </c>
      <c r="V182" s="22">
        <v>0</v>
      </c>
      <c r="W182" s="22">
        <v>0</v>
      </c>
      <c r="X182" s="22">
        <v>91966</v>
      </c>
      <c r="Y182" s="22">
        <v>103850</v>
      </c>
      <c r="Z182" s="22">
        <v>241781</v>
      </c>
      <c r="AA182" s="22">
        <v>1725</v>
      </c>
      <c r="AB182" s="22">
        <v>0</v>
      </c>
      <c r="AC182" s="22">
        <v>246272</v>
      </c>
      <c r="AD182" s="22">
        <v>3142567</v>
      </c>
      <c r="AE182" s="22">
        <v>907807</v>
      </c>
      <c r="AF182" s="22">
        <v>749595</v>
      </c>
      <c r="AG182" s="22">
        <v>28404</v>
      </c>
      <c r="AH182" s="22">
        <v>579261</v>
      </c>
      <c r="AI182" s="22">
        <v>0</v>
      </c>
      <c r="AJ182" s="22">
        <v>0</v>
      </c>
      <c r="AK182" s="22">
        <v>95929</v>
      </c>
      <c r="AL182" s="22">
        <v>18873</v>
      </c>
      <c r="AM182" s="22">
        <v>2725</v>
      </c>
      <c r="AN182" s="22">
        <v>0</v>
      </c>
      <c r="AO182" s="22">
        <v>104220</v>
      </c>
      <c r="AP182" s="22">
        <v>712607</v>
      </c>
      <c r="AQ182" s="22">
        <v>0</v>
      </c>
      <c r="AR182" s="22">
        <v>0</v>
      </c>
      <c r="AS182" s="22">
        <v>5199</v>
      </c>
      <c r="AT182" s="22">
        <v>3204620</v>
      </c>
      <c r="AU182" s="22">
        <v>-62053</v>
      </c>
    </row>
    <row r="183" spans="1:47" x14ac:dyDescent="0.35">
      <c r="A183" s="22" t="s">
        <v>114</v>
      </c>
      <c r="B183" s="22" t="s">
        <v>294</v>
      </c>
      <c r="C183" s="22" t="s">
        <v>477</v>
      </c>
      <c r="D183" s="22" t="s">
        <v>478</v>
      </c>
      <c r="E183" s="22">
        <v>3430993</v>
      </c>
      <c r="F183" s="22">
        <v>0</v>
      </c>
      <c r="G183" s="22">
        <v>0</v>
      </c>
      <c r="H183" s="22">
        <v>0</v>
      </c>
      <c r="I183" s="22">
        <v>0</v>
      </c>
      <c r="J183" s="22">
        <v>0</v>
      </c>
      <c r="K183" s="22">
        <v>0</v>
      </c>
      <c r="L183" s="22">
        <v>3712340</v>
      </c>
      <c r="M183" s="22">
        <v>31318</v>
      </c>
      <c r="N183" s="22">
        <v>0</v>
      </c>
      <c r="O183" s="22">
        <v>6610</v>
      </c>
      <c r="P183" s="22">
        <v>298298</v>
      </c>
      <c r="Q183" s="22">
        <v>234525</v>
      </c>
      <c r="R183" s="22">
        <v>105719</v>
      </c>
      <c r="S183" s="22">
        <v>0</v>
      </c>
      <c r="T183" s="22">
        <v>5590</v>
      </c>
      <c r="U183" s="22">
        <v>0</v>
      </c>
      <c r="V183" s="22">
        <v>2100</v>
      </c>
      <c r="W183" s="22">
        <v>14700</v>
      </c>
      <c r="X183" s="22">
        <v>487232</v>
      </c>
      <c r="Y183" s="22">
        <v>8881121</v>
      </c>
      <c r="Z183" s="22">
        <v>250870</v>
      </c>
      <c r="AA183" s="22">
        <v>120000</v>
      </c>
      <c r="AB183" s="22">
        <v>0</v>
      </c>
      <c r="AC183" s="22">
        <v>124666</v>
      </c>
      <c r="AD183" s="22">
        <v>17706082</v>
      </c>
      <c r="AE183" s="22">
        <v>2793472</v>
      </c>
      <c r="AF183" s="22">
        <v>1381211</v>
      </c>
      <c r="AG183" s="22">
        <v>0</v>
      </c>
      <c r="AH183" s="22">
        <v>1752786</v>
      </c>
      <c r="AI183" s="22">
        <v>0</v>
      </c>
      <c r="AJ183" s="22">
        <v>0</v>
      </c>
      <c r="AK183" s="22">
        <v>158948</v>
      </c>
      <c r="AL183" s="22">
        <v>40232</v>
      </c>
      <c r="AM183" s="22">
        <v>0</v>
      </c>
      <c r="AN183" s="22">
        <v>0</v>
      </c>
      <c r="AO183" s="22">
        <v>262548</v>
      </c>
      <c r="AP183" s="22">
        <v>1901588</v>
      </c>
      <c r="AQ183" s="22">
        <v>0</v>
      </c>
      <c r="AR183" s="22">
        <v>0</v>
      </c>
      <c r="AS183" s="22">
        <v>104495</v>
      </c>
      <c r="AT183" s="22">
        <v>8395280</v>
      </c>
      <c r="AU183" s="22">
        <v>9310802</v>
      </c>
    </row>
    <row r="184" spans="1:47" x14ac:dyDescent="0.35">
      <c r="A184" s="22" t="s">
        <v>114</v>
      </c>
      <c r="B184" s="22" t="s">
        <v>294</v>
      </c>
      <c r="C184" s="22" t="s">
        <v>479</v>
      </c>
      <c r="D184" s="22" t="s">
        <v>480</v>
      </c>
      <c r="E184" s="22">
        <v>2290590</v>
      </c>
      <c r="F184" s="22">
        <v>0</v>
      </c>
      <c r="G184" s="22">
        <v>0</v>
      </c>
      <c r="H184" s="22">
        <v>0</v>
      </c>
      <c r="I184" s="22">
        <v>0</v>
      </c>
      <c r="J184" s="22">
        <v>26059</v>
      </c>
      <c r="K184" s="22">
        <v>0</v>
      </c>
      <c r="L184" s="22">
        <v>1411661</v>
      </c>
      <c r="M184" s="22">
        <v>105599</v>
      </c>
      <c r="N184" s="22">
        <v>18449</v>
      </c>
      <c r="O184" s="22">
        <v>4737</v>
      </c>
      <c r="P184" s="22">
        <v>128616</v>
      </c>
      <c r="Q184" s="22">
        <v>37442</v>
      </c>
      <c r="R184" s="22">
        <v>35778</v>
      </c>
      <c r="S184" s="22">
        <v>0</v>
      </c>
      <c r="T184" s="22">
        <v>304312</v>
      </c>
      <c r="U184" s="22">
        <v>0</v>
      </c>
      <c r="V184" s="22">
        <v>0</v>
      </c>
      <c r="W184" s="22">
        <v>8400</v>
      </c>
      <c r="X184" s="22">
        <v>0</v>
      </c>
      <c r="Y184" s="22">
        <v>879875</v>
      </c>
      <c r="Z184" s="22">
        <v>691542</v>
      </c>
      <c r="AA184" s="22">
        <v>0</v>
      </c>
      <c r="AB184" s="22">
        <v>0</v>
      </c>
      <c r="AC184" s="22">
        <v>667102</v>
      </c>
      <c r="AD184" s="22">
        <v>6610162</v>
      </c>
      <c r="AE184" s="22">
        <v>1518699</v>
      </c>
      <c r="AF184" s="22">
        <v>789074</v>
      </c>
      <c r="AG184" s="22">
        <v>0</v>
      </c>
      <c r="AH184" s="22">
        <v>1264008</v>
      </c>
      <c r="AI184" s="22">
        <v>0</v>
      </c>
      <c r="AJ184" s="22">
        <v>0</v>
      </c>
      <c r="AK184" s="22">
        <v>150860</v>
      </c>
      <c r="AL184" s="22">
        <v>58806</v>
      </c>
      <c r="AM184" s="22">
        <v>13327</v>
      </c>
      <c r="AN184" s="22">
        <v>0</v>
      </c>
      <c r="AO184" s="22">
        <v>135169</v>
      </c>
      <c r="AP184" s="22">
        <v>1253307</v>
      </c>
      <c r="AQ184" s="22">
        <v>0</v>
      </c>
      <c r="AR184" s="22">
        <v>0</v>
      </c>
      <c r="AS184" s="22">
        <v>59678</v>
      </c>
      <c r="AT184" s="22">
        <v>5242928</v>
      </c>
      <c r="AU184" s="22">
        <v>1367234</v>
      </c>
    </row>
    <row r="185" spans="1:47" x14ac:dyDescent="0.35">
      <c r="A185" s="22" t="s">
        <v>114</v>
      </c>
      <c r="B185" s="22" t="s">
        <v>294</v>
      </c>
      <c r="C185" s="22" t="s">
        <v>481</v>
      </c>
      <c r="D185" s="22" t="s">
        <v>482</v>
      </c>
      <c r="E185" s="22">
        <v>1159816</v>
      </c>
      <c r="F185" s="22">
        <v>0</v>
      </c>
      <c r="G185" s="22">
        <v>0</v>
      </c>
      <c r="H185" s="22">
        <v>0</v>
      </c>
      <c r="I185" s="22">
        <v>0</v>
      </c>
      <c r="J185" s="22">
        <v>0</v>
      </c>
      <c r="K185" s="22">
        <v>66967</v>
      </c>
      <c r="L185" s="22">
        <v>1147996</v>
      </c>
      <c r="M185" s="22">
        <v>40626</v>
      </c>
      <c r="N185" s="22">
        <v>1712</v>
      </c>
      <c r="O185" s="22">
        <v>2610</v>
      </c>
      <c r="P185" s="22">
        <v>128678</v>
      </c>
      <c r="Q185" s="22">
        <v>7268</v>
      </c>
      <c r="R185" s="22">
        <v>22526</v>
      </c>
      <c r="S185" s="22">
        <v>0</v>
      </c>
      <c r="T185" s="22">
        <v>47623</v>
      </c>
      <c r="U185" s="22">
        <v>0</v>
      </c>
      <c r="V185" s="22">
        <v>0</v>
      </c>
      <c r="W185" s="22">
        <v>33600</v>
      </c>
      <c r="X185" s="22">
        <v>0</v>
      </c>
      <c r="Y185" s="22">
        <v>3105501</v>
      </c>
      <c r="Z185" s="22">
        <v>200000</v>
      </c>
      <c r="AA185" s="22">
        <v>191428</v>
      </c>
      <c r="AB185" s="22">
        <v>0</v>
      </c>
      <c r="AC185" s="22">
        <v>2848</v>
      </c>
      <c r="AD185" s="22">
        <v>6159199</v>
      </c>
      <c r="AE185" s="22">
        <v>1091807</v>
      </c>
      <c r="AF185" s="22">
        <v>414785</v>
      </c>
      <c r="AG185" s="22">
        <v>0</v>
      </c>
      <c r="AH185" s="22">
        <v>1276303</v>
      </c>
      <c r="AI185" s="22">
        <v>18753</v>
      </c>
      <c r="AJ185" s="22">
        <v>24178</v>
      </c>
      <c r="AK185" s="22">
        <v>0</v>
      </c>
      <c r="AL185" s="22">
        <v>75125</v>
      </c>
      <c r="AM185" s="22">
        <v>3878</v>
      </c>
      <c r="AN185" s="22">
        <v>16122</v>
      </c>
      <c r="AO185" s="22">
        <v>7959</v>
      </c>
      <c r="AP185" s="22">
        <v>437685</v>
      </c>
      <c r="AQ185" s="22">
        <v>3927</v>
      </c>
      <c r="AR185" s="22">
        <v>0</v>
      </c>
      <c r="AS185" s="22">
        <v>0</v>
      </c>
      <c r="AT185" s="22">
        <v>3370522</v>
      </c>
      <c r="AU185" s="22">
        <v>2788677</v>
      </c>
    </row>
    <row r="186" spans="1:47" x14ac:dyDescent="0.35">
      <c r="A186" s="22" t="s">
        <v>114</v>
      </c>
      <c r="B186" s="22" t="s">
        <v>294</v>
      </c>
      <c r="C186" s="22" t="s">
        <v>483</v>
      </c>
      <c r="D186" s="22" t="s">
        <v>484</v>
      </c>
      <c r="E186" s="22">
        <v>2995103</v>
      </c>
      <c r="F186" s="22">
        <v>0</v>
      </c>
      <c r="G186" s="22">
        <v>0</v>
      </c>
      <c r="H186" s="22">
        <v>0</v>
      </c>
      <c r="I186" s="22">
        <v>0</v>
      </c>
      <c r="J186" s="22">
        <v>0</v>
      </c>
      <c r="K186" s="22">
        <v>0</v>
      </c>
      <c r="L186" s="22">
        <v>1928153</v>
      </c>
      <c r="M186" s="22">
        <v>108902</v>
      </c>
      <c r="N186" s="22">
        <v>51925</v>
      </c>
      <c r="O186" s="22">
        <v>2235</v>
      </c>
      <c r="P186" s="22">
        <v>271403</v>
      </c>
      <c r="Q186" s="22">
        <v>156291</v>
      </c>
      <c r="R186" s="22">
        <v>15172</v>
      </c>
      <c r="S186" s="22">
        <v>0</v>
      </c>
      <c r="T186" s="22">
        <v>0</v>
      </c>
      <c r="U186" s="22">
        <v>0</v>
      </c>
      <c r="V186" s="22">
        <v>10110</v>
      </c>
      <c r="W186" s="22">
        <v>112075</v>
      </c>
      <c r="X186" s="22">
        <v>304196</v>
      </c>
      <c r="Y186" s="22">
        <v>278269</v>
      </c>
      <c r="Z186" s="22">
        <v>18322</v>
      </c>
      <c r="AA186" s="22">
        <v>0</v>
      </c>
      <c r="AB186" s="22">
        <v>0</v>
      </c>
      <c r="AC186" s="22">
        <v>166818</v>
      </c>
      <c r="AD186" s="22">
        <v>6418974</v>
      </c>
      <c r="AE186" s="22">
        <v>2580628</v>
      </c>
      <c r="AF186" s="22">
        <v>1490063</v>
      </c>
      <c r="AG186" s="22">
        <v>0</v>
      </c>
      <c r="AH186" s="22">
        <v>524290</v>
      </c>
      <c r="AI186" s="22">
        <v>654</v>
      </c>
      <c r="AJ186" s="22">
        <v>0</v>
      </c>
      <c r="AK186" s="22">
        <v>934426</v>
      </c>
      <c r="AL186" s="22">
        <v>0</v>
      </c>
      <c r="AM186" s="22">
        <v>4383</v>
      </c>
      <c r="AN186" s="22">
        <v>0</v>
      </c>
      <c r="AO186" s="22">
        <v>55175</v>
      </c>
      <c r="AP186" s="22">
        <v>1597759</v>
      </c>
      <c r="AQ186" s="22">
        <v>12713</v>
      </c>
      <c r="AR186" s="22">
        <v>0</v>
      </c>
      <c r="AS186" s="22">
        <v>42129</v>
      </c>
      <c r="AT186" s="22">
        <v>7242220</v>
      </c>
      <c r="AU186" s="22">
        <v>-823246</v>
      </c>
    </row>
    <row r="187" spans="1:47" x14ac:dyDescent="0.35">
      <c r="A187" s="22" t="s">
        <v>114</v>
      </c>
      <c r="B187" s="22" t="s">
        <v>294</v>
      </c>
      <c r="C187" s="22" t="s">
        <v>485</v>
      </c>
      <c r="D187" s="22" t="s">
        <v>486</v>
      </c>
      <c r="E187" s="22">
        <v>1062823</v>
      </c>
      <c r="F187" s="22">
        <v>0</v>
      </c>
      <c r="G187" s="22">
        <v>146908</v>
      </c>
      <c r="H187" s="22">
        <v>0</v>
      </c>
      <c r="I187" s="22">
        <v>0</v>
      </c>
      <c r="J187" s="22">
        <v>0</v>
      </c>
      <c r="K187" s="22">
        <v>0</v>
      </c>
      <c r="L187" s="22">
        <v>976605</v>
      </c>
      <c r="M187" s="22">
        <v>47554</v>
      </c>
      <c r="N187" s="22">
        <v>5365</v>
      </c>
      <c r="O187" s="22">
        <v>0</v>
      </c>
      <c r="P187" s="22">
        <v>143448</v>
      </c>
      <c r="Q187" s="22">
        <v>3004</v>
      </c>
      <c r="R187" s="22">
        <v>52710</v>
      </c>
      <c r="S187" s="22">
        <v>0</v>
      </c>
      <c r="T187" s="22">
        <v>0</v>
      </c>
      <c r="U187" s="22">
        <v>0</v>
      </c>
      <c r="V187" s="22">
        <v>0</v>
      </c>
      <c r="W187" s="22">
        <v>12600</v>
      </c>
      <c r="X187" s="22">
        <v>906559</v>
      </c>
      <c r="Y187" s="22">
        <v>0</v>
      </c>
      <c r="Z187" s="22">
        <v>476684</v>
      </c>
      <c r="AA187" s="22">
        <v>0</v>
      </c>
      <c r="AB187" s="22">
        <v>0</v>
      </c>
      <c r="AC187" s="22">
        <v>0</v>
      </c>
      <c r="AD187" s="22">
        <v>3834260</v>
      </c>
      <c r="AE187" s="22">
        <v>961601</v>
      </c>
      <c r="AF187" s="22">
        <v>630322</v>
      </c>
      <c r="AG187" s="22">
        <v>157907</v>
      </c>
      <c r="AH187" s="22">
        <v>879478</v>
      </c>
      <c r="AI187" s="22">
        <v>4944</v>
      </c>
      <c r="AJ187" s="22">
        <v>0</v>
      </c>
      <c r="AK187" s="22">
        <v>0</v>
      </c>
      <c r="AL187" s="22">
        <v>222895</v>
      </c>
      <c r="AM187" s="22">
        <v>4567</v>
      </c>
      <c r="AN187" s="22">
        <v>0</v>
      </c>
      <c r="AO187" s="22">
        <v>115741</v>
      </c>
      <c r="AP187" s="22">
        <v>567175</v>
      </c>
      <c r="AQ187" s="22">
        <v>0</v>
      </c>
      <c r="AR187" s="22">
        <v>0</v>
      </c>
      <c r="AS187" s="22">
        <v>0</v>
      </c>
      <c r="AT187" s="22">
        <v>3544630</v>
      </c>
      <c r="AU187" s="22">
        <v>289630</v>
      </c>
    </row>
    <row r="188" spans="1:47" x14ac:dyDescent="0.35">
      <c r="A188" s="22" t="s">
        <v>114</v>
      </c>
      <c r="B188" s="22" t="s">
        <v>294</v>
      </c>
      <c r="C188" s="22" t="s">
        <v>487</v>
      </c>
      <c r="D188" s="22" t="s">
        <v>488</v>
      </c>
      <c r="E188" s="22">
        <v>2473613</v>
      </c>
      <c r="F188" s="22">
        <v>0</v>
      </c>
      <c r="G188" s="22">
        <v>0</v>
      </c>
      <c r="H188" s="22">
        <v>0</v>
      </c>
      <c r="I188" s="22">
        <v>0</v>
      </c>
      <c r="J188" s="22">
        <v>0</v>
      </c>
      <c r="K188" s="22">
        <v>0</v>
      </c>
      <c r="L188" s="22">
        <v>2992441</v>
      </c>
      <c r="M188" s="22">
        <v>45049</v>
      </c>
      <c r="N188" s="22">
        <v>17467</v>
      </c>
      <c r="O188" s="22">
        <v>24618</v>
      </c>
      <c r="P188" s="22">
        <v>133274</v>
      </c>
      <c r="Q188" s="22">
        <v>34380</v>
      </c>
      <c r="R188" s="22">
        <v>102457</v>
      </c>
      <c r="S188" s="22">
        <v>0</v>
      </c>
      <c r="T188" s="22">
        <v>0</v>
      </c>
      <c r="U188" s="22">
        <v>0</v>
      </c>
      <c r="V188" s="22">
        <v>0</v>
      </c>
      <c r="W188" s="22">
        <v>0</v>
      </c>
      <c r="X188" s="22">
        <v>0</v>
      </c>
      <c r="Y188" s="22">
        <v>346706</v>
      </c>
      <c r="Z188" s="22">
        <v>3619853</v>
      </c>
      <c r="AA188" s="22">
        <v>0</v>
      </c>
      <c r="AB188" s="22">
        <v>0</v>
      </c>
      <c r="AC188" s="22">
        <v>187824</v>
      </c>
      <c r="AD188" s="22">
        <v>9977682</v>
      </c>
      <c r="AE188" s="22">
        <v>3627467</v>
      </c>
      <c r="AF188" s="22">
        <v>1243532</v>
      </c>
      <c r="AG188" s="22">
        <v>754162</v>
      </c>
      <c r="AH188" s="22">
        <v>1257516</v>
      </c>
      <c r="AI188" s="22">
        <v>0</v>
      </c>
      <c r="AJ188" s="22">
        <v>135267</v>
      </c>
      <c r="AK188" s="22">
        <v>246</v>
      </c>
      <c r="AL188" s="22">
        <v>138504</v>
      </c>
      <c r="AM188" s="22">
        <v>24211</v>
      </c>
      <c r="AN188" s="22">
        <v>0</v>
      </c>
      <c r="AO188" s="22">
        <v>31943</v>
      </c>
      <c r="AP188" s="22">
        <v>2231526</v>
      </c>
      <c r="AQ188" s="22">
        <v>0</v>
      </c>
      <c r="AR188" s="22">
        <v>0</v>
      </c>
      <c r="AS188" s="22">
        <v>56914</v>
      </c>
      <c r="AT188" s="22">
        <v>9501288</v>
      </c>
      <c r="AU188" s="22">
        <v>476394</v>
      </c>
    </row>
    <row r="189" spans="1:47" x14ac:dyDescent="0.35">
      <c r="A189" s="22" t="s">
        <v>114</v>
      </c>
      <c r="B189" s="22" t="s">
        <v>294</v>
      </c>
      <c r="C189" s="22" t="s">
        <v>489</v>
      </c>
      <c r="D189" s="22" t="s">
        <v>490</v>
      </c>
      <c r="E189" s="22">
        <v>831027</v>
      </c>
      <c r="F189" s="22">
        <v>0</v>
      </c>
      <c r="G189" s="22">
        <v>0</v>
      </c>
      <c r="H189" s="22">
        <v>0</v>
      </c>
      <c r="I189" s="22">
        <v>0</v>
      </c>
      <c r="J189" s="22">
        <v>234088</v>
      </c>
      <c r="K189" s="22">
        <v>0</v>
      </c>
      <c r="L189" s="22">
        <v>733771</v>
      </c>
      <c r="M189" s="22">
        <v>7569</v>
      </c>
      <c r="N189" s="22">
        <v>6063</v>
      </c>
      <c r="O189" s="22">
        <v>14256</v>
      </c>
      <c r="P189" s="22">
        <v>78860</v>
      </c>
      <c r="Q189" s="22">
        <v>30461</v>
      </c>
      <c r="R189" s="22">
        <v>70871</v>
      </c>
      <c r="S189" s="22">
        <v>0</v>
      </c>
      <c r="T189" s="22">
        <v>36375</v>
      </c>
      <c r="U189" s="22">
        <v>0</v>
      </c>
      <c r="V189" s="22">
        <v>0</v>
      </c>
      <c r="W189" s="22">
        <v>8400</v>
      </c>
      <c r="X189" s="22">
        <v>212943</v>
      </c>
      <c r="Y189" s="22">
        <v>286413</v>
      </c>
      <c r="Z189" s="22">
        <v>213621</v>
      </c>
      <c r="AA189" s="22">
        <v>0</v>
      </c>
      <c r="AB189" s="22">
        <v>0</v>
      </c>
      <c r="AC189" s="22">
        <v>114314</v>
      </c>
      <c r="AD189" s="22">
        <v>2879032</v>
      </c>
      <c r="AE189" s="22">
        <v>896321</v>
      </c>
      <c r="AF189" s="22">
        <v>523392</v>
      </c>
      <c r="AG189" s="22">
        <v>0</v>
      </c>
      <c r="AH189" s="22">
        <v>624913</v>
      </c>
      <c r="AI189" s="22">
        <v>0</v>
      </c>
      <c r="AJ189" s="22">
        <v>0</v>
      </c>
      <c r="AK189" s="22">
        <v>0</v>
      </c>
      <c r="AL189" s="22">
        <v>30247</v>
      </c>
      <c r="AM189" s="22">
        <v>482</v>
      </c>
      <c r="AN189" s="22">
        <v>14393</v>
      </c>
      <c r="AO189" s="22">
        <v>0</v>
      </c>
      <c r="AP189" s="22">
        <v>454899</v>
      </c>
      <c r="AQ189" s="22">
        <v>0</v>
      </c>
      <c r="AR189" s="22">
        <v>0</v>
      </c>
      <c r="AS189" s="22">
        <v>0</v>
      </c>
      <c r="AT189" s="22">
        <v>2544647</v>
      </c>
      <c r="AU189" s="22">
        <v>334385</v>
      </c>
    </row>
    <row r="190" spans="1:47" x14ac:dyDescent="0.35">
      <c r="A190" s="22" t="s">
        <v>114</v>
      </c>
      <c r="B190" s="22" t="s">
        <v>294</v>
      </c>
      <c r="C190" s="22" t="s">
        <v>491</v>
      </c>
      <c r="D190" s="22" t="s">
        <v>492</v>
      </c>
      <c r="E190" s="22">
        <v>9373301</v>
      </c>
      <c r="F190" s="22">
        <v>0</v>
      </c>
      <c r="G190" s="22">
        <v>0</v>
      </c>
      <c r="H190" s="22">
        <v>0</v>
      </c>
      <c r="I190" s="22">
        <v>0</v>
      </c>
      <c r="J190" s="22">
        <v>0</v>
      </c>
      <c r="K190" s="22">
        <v>0</v>
      </c>
      <c r="L190" s="22">
        <v>3481175</v>
      </c>
      <c r="M190" s="22">
        <v>161701</v>
      </c>
      <c r="N190" s="22">
        <v>80175</v>
      </c>
      <c r="O190" s="22">
        <v>59523</v>
      </c>
      <c r="P190" s="22">
        <v>1253236</v>
      </c>
      <c r="Q190" s="22">
        <v>120979</v>
      </c>
      <c r="R190" s="22">
        <v>577607</v>
      </c>
      <c r="S190" s="22">
        <v>0</v>
      </c>
      <c r="T190" s="22">
        <v>0</v>
      </c>
      <c r="U190" s="22">
        <v>0</v>
      </c>
      <c r="V190" s="22">
        <v>0</v>
      </c>
      <c r="W190" s="22">
        <v>96775</v>
      </c>
      <c r="X190" s="22">
        <v>0</v>
      </c>
      <c r="Y190" s="22">
        <v>2538750</v>
      </c>
      <c r="Z190" s="22">
        <v>600552</v>
      </c>
      <c r="AA190" s="22">
        <v>0</v>
      </c>
      <c r="AB190" s="22">
        <v>0</v>
      </c>
      <c r="AC190" s="22">
        <v>335319</v>
      </c>
      <c r="AD190" s="22">
        <v>18679093</v>
      </c>
      <c r="AE190" s="22">
        <v>7177273</v>
      </c>
      <c r="AF190" s="22">
        <v>2577182</v>
      </c>
      <c r="AG190" s="22">
        <v>1104508</v>
      </c>
      <c r="AH190" s="22">
        <v>3287431</v>
      </c>
      <c r="AI190" s="22">
        <v>203183</v>
      </c>
      <c r="AJ190" s="22">
        <v>0</v>
      </c>
      <c r="AK190" s="22">
        <v>131833</v>
      </c>
      <c r="AL190" s="22">
        <v>0</v>
      </c>
      <c r="AM190" s="22">
        <v>25403</v>
      </c>
      <c r="AN190" s="22">
        <v>0</v>
      </c>
      <c r="AO190" s="22">
        <v>388330</v>
      </c>
      <c r="AP190" s="22">
        <v>4109601</v>
      </c>
      <c r="AQ190" s="22">
        <v>19732</v>
      </c>
      <c r="AR190" s="22">
        <v>0</v>
      </c>
      <c r="AS190" s="22">
        <v>187883</v>
      </c>
      <c r="AT190" s="22">
        <v>19212359</v>
      </c>
      <c r="AU190" s="22">
        <v>-533266</v>
      </c>
    </row>
    <row r="191" spans="1:47" x14ac:dyDescent="0.35">
      <c r="A191" s="22" t="s">
        <v>114</v>
      </c>
      <c r="B191" s="22" t="s">
        <v>294</v>
      </c>
      <c r="C191" s="22" t="s">
        <v>493</v>
      </c>
      <c r="D191" s="22" t="s">
        <v>494</v>
      </c>
      <c r="E191" s="22">
        <v>5133359</v>
      </c>
      <c r="F191" s="22">
        <v>0</v>
      </c>
      <c r="G191" s="22">
        <v>0</v>
      </c>
      <c r="H191" s="22">
        <v>0</v>
      </c>
      <c r="I191" s="22">
        <v>0</v>
      </c>
      <c r="J191" s="22">
        <v>160554</v>
      </c>
      <c r="K191" s="22">
        <v>0</v>
      </c>
      <c r="L191" s="22">
        <v>4481485</v>
      </c>
      <c r="M191" s="22">
        <v>17753</v>
      </c>
      <c r="N191" s="22">
        <v>71008</v>
      </c>
      <c r="O191" s="22">
        <v>17617</v>
      </c>
      <c r="P191" s="22">
        <v>520486</v>
      </c>
      <c r="Q191" s="22">
        <v>103831</v>
      </c>
      <c r="R191" s="22">
        <v>204422</v>
      </c>
      <c r="S191" s="22">
        <v>0</v>
      </c>
      <c r="T191" s="22">
        <v>35352</v>
      </c>
      <c r="U191" s="22">
        <v>9518</v>
      </c>
      <c r="V191" s="22">
        <v>0</v>
      </c>
      <c r="W191" s="22">
        <v>346974</v>
      </c>
      <c r="X191" s="22">
        <v>0</v>
      </c>
      <c r="Y191" s="22">
        <v>6533334</v>
      </c>
      <c r="Z191" s="22">
        <v>547506</v>
      </c>
      <c r="AA191" s="22">
        <v>0</v>
      </c>
      <c r="AB191" s="22">
        <v>88755</v>
      </c>
      <c r="AC191" s="22">
        <v>87922</v>
      </c>
      <c r="AD191" s="22">
        <v>18359876</v>
      </c>
      <c r="AE191" s="22">
        <v>3888955</v>
      </c>
      <c r="AF191" s="22">
        <v>3037802</v>
      </c>
      <c r="AG191" s="22">
        <v>100</v>
      </c>
      <c r="AH191" s="22">
        <v>1751275</v>
      </c>
      <c r="AI191" s="22">
        <v>0</v>
      </c>
      <c r="AJ191" s="22">
        <v>301155</v>
      </c>
      <c r="AK191" s="22">
        <v>0</v>
      </c>
      <c r="AL191" s="22">
        <v>229992</v>
      </c>
      <c r="AM191" s="22">
        <v>8708</v>
      </c>
      <c r="AN191" s="22">
        <v>95542</v>
      </c>
      <c r="AO191" s="22">
        <v>241841</v>
      </c>
      <c r="AP191" s="22">
        <v>2588741</v>
      </c>
      <c r="AQ191" s="22">
        <v>21631</v>
      </c>
      <c r="AR191" s="22">
        <v>0</v>
      </c>
      <c r="AS191" s="22">
        <v>309866</v>
      </c>
      <c r="AT191" s="22">
        <v>12475608</v>
      </c>
      <c r="AU191" s="22">
        <v>5884268</v>
      </c>
    </row>
    <row r="192" spans="1:47" x14ac:dyDescent="0.35">
      <c r="A192" s="22" t="s">
        <v>114</v>
      </c>
      <c r="B192" s="22" t="s">
        <v>294</v>
      </c>
      <c r="C192" s="22" t="s">
        <v>495</v>
      </c>
      <c r="D192" s="22" t="s">
        <v>496</v>
      </c>
      <c r="E192" s="22">
        <v>1404030</v>
      </c>
      <c r="F192" s="22">
        <v>0</v>
      </c>
      <c r="G192" s="22">
        <v>0</v>
      </c>
      <c r="H192" s="22">
        <v>31581</v>
      </c>
      <c r="I192" s="22">
        <v>0</v>
      </c>
      <c r="J192" s="22">
        <v>0</v>
      </c>
      <c r="K192" s="22">
        <v>0</v>
      </c>
      <c r="L192" s="22">
        <v>1047348</v>
      </c>
      <c r="M192" s="22">
        <v>22748</v>
      </c>
      <c r="N192" s="22">
        <v>4475</v>
      </c>
      <c r="O192" s="22">
        <v>2360</v>
      </c>
      <c r="P192" s="22">
        <v>146085</v>
      </c>
      <c r="Q192" s="22">
        <v>4670</v>
      </c>
      <c r="R192" s="22">
        <v>157303</v>
      </c>
      <c r="S192" s="22">
        <v>0</v>
      </c>
      <c r="T192" s="22">
        <v>7012</v>
      </c>
      <c r="U192" s="22">
        <v>0</v>
      </c>
      <c r="V192" s="22">
        <v>0</v>
      </c>
      <c r="W192" s="22">
        <v>50000</v>
      </c>
      <c r="X192" s="22">
        <v>72629</v>
      </c>
      <c r="Y192" s="22">
        <v>1432116</v>
      </c>
      <c r="Z192" s="22">
        <v>341222</v>
      </c>
      <c r="AA192" s="22">
        <v>283099</v>
      </c>
      <c r="AB192" s="22">
        <v>0</v>
      </c>
      <c r="AC192" s="22">
        <v>7010</v>
      </c>
      <c r="AD192" s="22">
        <v>5013688</v>
      </c>
      <c r="AE192" s="22">
        <v>993811</v>
      </c>
      <c r="AF192" s="22">
        <v>581864</v>
      </c>
      <c r="AG192" s="22">
        <v>451967</v>
      </c>
      <c r="AH192" s="22">
        <v>908029</v>
      </c>
      <c r="AI192" s="22">
        <v>5870</v>
      </c>
      <c r="AJ192" s="22">
        <v>0</v>
      </c>
      <c r="AK192" s="22">
        <v>418094</v>
      </c>
      <c r="AL192" s="22">
        <v>4000</v>
      </c>
      <c r="AM192" s="22">
        <v>3126</v>
      </c>
      <c r="AN192" s="22">
        <v>0</v>
      </c>
      <c r="AO192" s="22">
        <v>69758</v>
      </c>
      <c r="AP192" s="22">
        <v>906554</v>
      </c>
      <c r="AQ192" s="22">
        <v>0</v>
      </c>
      <c r="AR192" s="22">
        <v>0</v>
      </c>
      <c r="AS192" s="22">
        <v>0</v>
      </c>
      <c r="AT192" s="22">
        <v>4343073</v>
      </c>
      <c r="AU192" s="22">
        <v>670615</v>
      </c>
    </row>
    <row r="193" spans="1:47" x14ac:dyDescent="0.35">
      <c r="A193" s="22" t="s">
        <v>114</v>
      </c>
      <c r="B193" s="22" t="s">
        <v>294</v>
      </c>
      <c r="C193" s="22" t="s">
        <v>497</v>
      </c>
      <c r="D193" s="22" t="s">
        <v>498</v>
      </c>
      <c r="E193" s="22">
        <v>2463531</v>
      </c>
      <c r="F193" s="22">
        <v>0</v>
      </c>
      <c r="G193" s="22">
        <v>0</v>
      </c>
      <c r="H193" s="22">
        <v>0</v>
      </c>
      <c r="I193" s="22">
        <v>0</v>
      </c>
      <c r="J193" s="22">
        <v>0</v>
      </c>
      <c r="K193" s="22">
        <v>0</v>
      </c>
      <c r="L193" s="22">
        <v>2023319</v>
      </c>
      <c r="M193" s="22">
        <v>31546</v>
      </c>
      <c r="N193" s="22">
        <v>42058</v>
      </c>
      <c r="O193" s="22">
        <v>11287</v>
      </c>
      <c r="P193" s="22">
        <v>522088</v>
      </c>
      <c r="Q193" s="22">
        <v>18083</v>
      </c>
      <c r="R193" s="22">
        <v>107653</v>
      </c>
      <c r="S193" s="22">
        <v>0</v>
      </c>
      <c r="T193" s="22">
        <v>-71671</v>
      </c>
      <c r="U193" s="22">
        <v>0</v>
      </c>
      <c r="V193" s="22">
        <v>0</v>
      </c>
      <c r="W193" s="22">
        <v>536173</v>
      </c>
      <c r="X193" s="22">
        <v>409640</v>
      </c>
      <c r="Y193" s="22">
        <v>1920642</v>
      </c>
      <c r="Z193" s="22">
        <v>7750</v>
      </c>
      <c r="AA193" s="22">
        <v>0</v>
      </c>
      <c r="AB193" s="22">
        <v>0</v>
      </c>
      <c r="AC193" s="22">
        <v>832289</v>
      </c>
      <c r="AD193" s="22">
        <v>8854388</v>
      </c>
      <c r="AE193" s="22">
        <v>1509704</v>
      </c>
      <c r="AF193" s="22">
        <v>1355598</v>
      </c>
      <c r="AG193" s="22">
        <v>0</v>
      </c>
      <c r="AH193" s="22">
        <v>1028787</v>
      </c>
      <c r="AI193" s="22">
        <v>0</v>
      </c>
      <c r="AJ193" s="22">
        <v>0</v>
      </c>
      <c r="AK193" s="22">
        <v>507269</v>
      </c>
      <c r="AL193" s="22">
        <v>0</v>
      </c>
      <c r="AM193" s="22">
        <v>7414</v>
      </c>
      <c r="AN193" s="22">
        <v>0</v>
      </c>
      <c r="AO193" s="22">
        <v>112239</v>
      </c>
      <c r="AP193" s="22">
        <v>1010030</v>
      </c>
      <c r="AQ193" s="22">
        <v>0</v>
      </c>
      <c r="AR193" s="22">
        <v>0</v>
      </c>
      <c r="AS193" s="22">
        <v>12119</v>
      </c>
      <c r="AT193" s="22">
        <v>5543160</v>
      </c>
      <c r="AU193" s="22">
        <v>3311228</v>
      </c>
    </row>
    <row r="194" spans="1:47" x14ac:dyDescent="0.35">
      <c r="A194" s="22" t="s">
        <v>114</v>
      </c>
      <c r="B194" s="22" t="s">
        <v>294</v>
      </c>
      <c r="C194" s="22" t="s">
        <v>499</v>
      </c>
      <c r="D194" s="22" t="s">
        <v>500</v>
      </c>
      <c r="E194" s="22">
        <v>6284359</v>
      </c>
      <c r="F194" s="22">
        <v>0</v>
      </c>
      <c r="G194" s="22">
        <v>0</v>
      </c>
      <c r="H194" s="22">
        <v>0</v>
      </c>
      <c r="I194" s="22">
        <v>0</v>
      </c>
      <c r="J194" s="22">
        <v>0</v>
      </c>
      <c r="K194" s="22">
        <v>269840</v>
      </c>
      <c r="L194" s="22">
        <v>9399837</v>
      </c>
      <c r="M194" s="22">
        <v>78493</v>
      </c>
      <c r="N194" s="22">
        <v>240308</v>
      </c>
      <c r="O194" s="22">
        <v>0</v>
      </c>
      <c r="P194" s="22">
        <v>0</v>
      </c>
      <c r="Q194" s="22">
        <v>405995</v>
      </c>
      <c r="R194" s="22">
        <v>117530</v>
      </c>
      <c r="S194" s="22">
        <v>0</v>
      </c>
      <c r="T194" s="22">
        <v>538</v>
      </c>
      <c r="U194" s="22">
        <v>0</v>
      </c>
      <c r="V194" s="22">
        <v>0</v>
      </c>
      <c r="W194" s="22">
        <v>961770</v>
      </c>
      <c r="X194" s="22">
        <v>0</v>
      </c>
      <c r="Y194" s="22">
        <v>2510758</v>
      </c>
      <c r="Z194" s="22">
        <v>368697</v>
      </c>
      <c r="AA194" s="22">
        <v>0</v>
      </c>
      <c r="AB194" s="22">
        <v>0</v>
      </c>
      <c r="AC194" s="22">
        <v>299956</v>
      </c>
      <c r="AD194" s="22">
        <v>20938081</v>
      </c>
      <c r="AE194" s="22">
        <v>4985018</v>
      </c>
      <c r="AF194" s="22">
        <v>3843567</v>
      </c>
      <c r="AG194" s="22">
        <v>0</v>
      </c>
      <c r="AH194" s="22">
        <v>5684784</v>
      </c>
      <c r="AI194" s="22">
        <v>0</v>
      </c>
      <c r="AJ194" s="22">
        <v>0</v>
      </c>
      <c r="AK194" s="22">
        <v>625025</v>
      </c>
      <c r="AL194" s="22">
        <v>0</v>
      </c>
      <c r="AM194" s="22">
        <v>1723</v>
      </c>
      <c r="AN194" s="22">
        <v>0</v>
      </c>
      <c r="AO194" s="22">
        <v>150783</v>
      </c>
      <c r="AP194" s="22">
        <v>2447903</v>
      </c>
      <c r="AQ194" s="22">
        <v>0</v>
      </c>
      <c r="AR194" s="22">
        <v>0</v>
      </c>
      <c r="AS194" s="22">
        <v>0</v>
      </c>
      <c r="AT194" s="22">
        <v>17738803</v>
      </c>
      <c r="AU194" s="22">
        <v>3199278</v>
      </c>
    </row>
    <row r="195" spans="1:47" x14ac:dyDescent="0.35">
      <c r="A195" s="22" t="s">
        <v>114</v>
      </c>
      <c r="B195" s="22" t="s">
        <v>294</v>
      </c>
      <c r="C195" s="22" t="s">
        <v>501</v>
      </c>
      <c r="D195" s="22" t="s">
        <v>502</v>
      </c>
      <c r="E195" s="22">
        <v>1924534</v>
      </c>
      <c r="F195" s="22">
        <v>0</v>
      </c>
      <c r="G195" s="22">
        <v>0</v>
      </c>
      <c r="H195" s="22">
        <v>0</v>
      </c>
      <c r="I195" s="22">
        <v>0</v>
      </c>
      <c r="J195" s="22">
        <v>0</v>
      </c>
      <c r="K195" s="22">
        <v>0</v>
      </c>
      <c r="L195" s="22">
        <v>463864</v>
      </c>
      <c r="M195" s="22">
        <v>66760</v>
      </c>
      <c r="N195" s="22">
        <v>945</v>
      </c>
      <c r="O195" s="22">
        <v>18371</v>
      </c>
      <c r="P195" s="22">
        <v>211619</v>
      </c>
      <c r="Q195" s="22">
        <v>38589</v>
      </c>
      <c r="R195" s="22">
        <v>24177</v>
      </c>
      <c r="S195" s="22">
        <v>0</v>
      </c>
      <c r="T195" s="22">
        <v>0</v>
      </c>
      <c r="U195" s="22">
        <v>0</v>
      </c>
      <c r="V195" s="22">
        <v>0</v>
      </c>
      <c r="W195" s="22">
        <v>0</v>
      </c>
      <c r="X195" s="22">
        <v>0</v>
      </c>
      <c r="Y195" s="22">
        <v>1090265</v>
      </c>
      <c r="Z195" s="22">
        <v>462324</v>
      </c>
      <c r="AA195" s="22">
        <v>0</v>
      </c>
      <c r="AB195" s="22">
        <v>0</v>
      </c>
      <c r="AC195" s="22">
        <v>36911</v>
      </c>
      <c r="AD195" s="22">
        <v>4338359</v>
      </c>
      <c r="AE195" s="22">
        <v>1088815</v>
      </c>
      <c r="AF195" s="22">
        <v>997521</v>
      </c>
      <c r="AG195" s="22">
        <v>19434</v>
      </c>
      <c r="AH195" s="22">
        <v>336285</v>
      </c>
      <c r="AI195" s="22">
        <v>0</v>
      </c>
      <c r="AJ195" s="22">
        <v>0</v>
      </c>
      <c r="AK195" s="22">
        <v>0</v>
      </c>
      <c r="AL195" s="22">
        <v>50933</v>
      </c>
      <c r="AM195" s="22">
        <v>3164</v>
      </c>
      <c r="AN195" s="22">
        <v>0</v>
      </c>
      <c r="AO195" s="22">
        <v>17869</v>
      </c>
      <c r="AP195" s="22">
        <v>725460</v>
      </c>
      <c r="AQ195" s="22">
        <v>1211689</v>
      </c>
      <c r="AR195" s="22">
        <v>0</v>
      </c>
      <c r="AS195" s="22">
        <v>0</v>
      </c>
      <c r="AT195" s="22">
        <v>4451170</v>
      </c>
      <c r="AU195" s="22">
        <v>-112811</v>
      </c>
    </row>
    <row r="196" spans="1:47" x14ac:dyDescent="0.35">
      <c r="A196" s="22" t="s">
        <v>114</v>
      </c>
      <c r="B196" s="22" t="s">
        <v>294</v>
      </c>
      <c r="C196" s="22" t="s">
        <v>503</v>
      </c>
      <c r="D196" s="22" t="s">
        <v>504</v>
      </c>
      <c r="E196" s="22">
        <v>7115160</v>
      </c>
      <c r="F196" s="22">
        <v>0</v>
      </c>
      <c r="G196" s="22">
        <v>0</v>
      </c>
      <c r="H196" s="22">
        <v>0</v>
      </c>
      <c r="I196" s="22">
        <v>0</v>
      </c>
      <c r="J196" s="22">
        <v>46120</v>
      </c>
      <c r="K196" s="22">
        <v>0</v>
      </c>
      <c r="L196" s="22">
        <v>4246009</v>
      </c>
      <c r="M196" s="22">
        <v>141081</v>
      </c>
      <c r="N196" s="22">
        <v>94716</v>
      </c>
      <c r="O196" s="22">
        <v>37987</v>
      </c>
      <c r="P196" s="22">
        <v>1219954</v>
      </c>
      <c r="Q196" s="22">
        <v>125030</v>
      </c>
      <c r="R196" s="22">
        <v>440120</v>
      </c>
      <c r="S196" s="22">
        <v>46233</v>
      </c>
      <c r="T196" s="22">
        <v>0</v>
      </c>
      <c r="U196" s="22">
        <v>0</v>
      </c>
      <c r="V196" s="22">
        <v>0</v>
      </c>
      <c r="W196" s="22">
        <v>472843</v>
      </c>
      <c r="X196" s="22">
        <v>0</v>
      </c>
      <c r="Y196" s="22">
        <v>2350623</v>
      </c>
      <c r="Z196" s="22">
        <v>356770</v>
      </c>
      <c r="AA196" s="22">
        <v>93420</v>
      </c>
      <c r="AB196" s="22">
        <v>0</v>
      </c>
      <c r="AC196" s="22">
        <v>124708</v>
      </c>
      <c r="AD196" s="22">
        <v>16910774</v>
      </c>
      <c r="AE196" s="22">
        <v>5274124</v>
      </c>
      <c r="AF196" s="22">
        <v>3608755</v>
      </c>
      <c r="AG196" s="22">
        <v>0</v>
      </c>
      <c r="AH196" s="22">
        <v>3123342</v>
      </c>
      <c r="AI196" s="22">
        <v>21714</v>
      </c>
      <c r="AJ196" s="22">
        <v>0</v>
      </c>
      <c r="AK196" s="22">
        <v>213098</v>
      </c>
      <c r="AL196" s="22">
        <v>193826</v>
      </c>
      <c r="AM196" s="22">
        <v>15916</v>
      </c>
      <c r="AN196" s="22">
        <v>0</v>
      </c>
      <c r="AO196" s="22">
        <v>272919</v>
      </c>
      <c r="AP196" s="22">
        <v>2815539</v>
      </c>
      <c r="AQ196" s="22">
        <v>12781</v>
      </c>
      <c r="AR196" s="22">
        <v>0</v>
      </c>
      <c r="AS196" s="22">
        <v>0</v>
      </c>
      <c r="AT196" s="22">
        <v>15552014</v>
      </c>
      <c r="AU196" s="22">
        <v>1358760</v>
      </c>
    </row>
    <row r="197" spans="1:47" x14ac:dyDescent="0.35">
      <c r="A197" s="22" t="s">
        <v>114</v>
      </c>
      <c r="B197" s="22" t="s">
        <v>294</v>
      </c>
      <c r="C197" s="22" t="s">
        <v>505</v>
      </c>
      <c r="D197" s="22" t="s">
        <v>506</v>
      </c>
      <c r="E197" s="22">
        <v>14074130</v>
      </c>
      <c r="F197" s="22">
        <v>0</v>
      </c>
      <c r="G197" s="22">
        <v>0</v>
      </c>
      <c r="H197" s="22">
        <v>0</v>
      </c>
      <c r="I197" s="22">
        <v>0</v>
      </c>
      <c r="J197" s="22">
        <v>0</v>
      </c>
      <c r="K197" s="22">
        <v>0</v>
      </c>
      <c r="L197" s="22">
        <v>7890440</v>
      </c>
      <c r="M197" s="22">
        <v>229874</v>
      </c>
      <c r="N197" s="22">
        <v>0</v>
      </c>
      <c r="O197" s="22">
        <v>669520</v>
      </c>
      <c r="P197" s="22">
        <v>1178650</v>
      </c>
      <c r="Q197" s="22">
        <v>444210</v>
      </c>
      <c r="R197" s="22">
        <v>323907</v>
      </c>
      <c r="S197" s="22">
        <v>0</v>
      </c>
      <c r="T197" s="22">
        <v>0</v>
      </c>
      <c r="U197" s="22">
        <v>1027415</v>
      </c>
      <c r="V197" s="22">
        <v>0</v>
      </c>
      <c r="W197" s="22">
        <v>1300636</v>
      </c>
      <c r="X197" s="22">
        <v>0</v>
      </c>
      <c r="Y197" s="22">
        <v>5178408</v>
      </c>
      <c r="Z197" s="22">
        <v>1845462</v>
      </c>
      <c r="AA197" s="22">
        <v>0</v>
      </c>
      <c r="AB197" s="22">
        <v>4956</v>
      </c>
      <c r="AC197" s="22">
        <v>880405</v>
      </c>
      <c r="AD197" s="22">
        <v>35048013</v>
      </c>
      <c r="AE197" s="22">
        <v>13272043</v>
      </c>
      <c r="AF197" s="22">
        <v>8398347</v>
      </c>
      <c r="AG197" s="22">
        <v>0</v>
      </c>
      <c r="AH197" s="22">
        <v>4149863</v>
      </c>
      <c r="AI197" s="22">
        <v>0</v>
      </c>
      <c r="AJ197" s="22">
        <v>0</v>
      </c>
      <c r="AK197" s="22">
        <v>645156</v>
      </c>
      <c r="AL197" s="22">
        <v>0</v>
      </c>
      <c r="AM197" s="22">
        <v>65053</v>
      </c>
      <c r="AN197" s="22">
        <v>108733</v>
      </c>
      <c r="AO197" s="22">
        <v>350850</v>
      </c>
      <c r="AP197" s="22">
        <v>6456872</v>
      </c>
      <c r="AQ197" s="22">
        <v>59305</v>
      </c>
      <c r="AR197" s="22">
        <v>0</v>
      </c>
      <c r="AS197" s="22">
        <v>104524</v>
      </c>
      <c r="AT197" s="22">
        <v>33610746</v>
      </c>
      <c r="AU197" s="22">
        <v>1437267</v>
      </c>
    </row>
    <row r="198" spans="1:47" x14ac:dyDescent="0.35">
      <c r="A198" s="22" t="s">
        <v>114</v>
      </c>
      <c r="B198" s="22" t="s">
        <v>507</v>
      </c>
      <c r="C198" s="22" t="s">
        <v>508</v>
      </c>
      <c r="D198" s="22" t="s">
        <v>509</v>
      </c>
      <c r="E198" s="22">
        <v>847436</v>
      </c>
      <c r="F198" s="22">
        <v>0</v>
      </c>
      <c r="G198" s="22">
        <v>0</v>
      </c>
      <c r="H198" s="22">
        <v>0</v>
      </c>
      <c r="I198" s="22">
        <v>0</v>
      </c>
      <c r="J198" s="22">
        <v>0</v>
      </c>
      <c r="K198" s="22">
        <v>0</v>
      </c>
      <c r="L198" s="22">
        <v>612880</v>
      </c>
      <c r="M198" s="22">
        <v>22266</v>
      </c>
      <c r="N198" s="22">
        <v>4755</v>
      </c>
      <c r="O198" s="22">
        <v>2979</v>
      </c>
      <c r="P198" s="22">
        <v>40184</v>
      </c>
      <c r="Q198" s="22">
        <v>13769</v>
      </c>
      <c r="R198" s="22">
        <v>2590</v>
      </c>
      <c r="S198" s="22">
        <v>0</v>
      </c>
      <c r="T198" s="22">
        <v>1142</v>
      </c>
      <c r="U198" s="22">
        <v>0</v>
      </c>
      <c r="V198" s="22">
        <v>0</v>
      </c>
      <c r="W198" s="22">
        <v>4200</v>
      </c>
      <c r="X198" s="22">
        <v>0</v>
      </c>
      <c r="Y198" s="22">
        <v>795524</v>
      </c>
      <c r="Z198" s="22">
        <v>37500</v>
      </c>
      <c r="AA198" s="22">
        <v>0</v>
      </c>
      <c r="AB198" s="22">
        <v>0</v>
      </c>
      <c r="AC198" s="22">
        <v>56838</v>
      </c>
      <c r="AD198" s="22">
        <v>2442063</v>
      </c>
      <c r="AE198" s="22">
        <v>547387</v>
      </c>
      <c r="AF198" s="22">
        <v>426338</v>
      </c>
      <c r="AG198" s="22">
        <v>0</v>
      </c>
      <c r="AH198" s="22">
        <v>499252</v>
      </c>
      <c r="AI198" s="22">
        <v>0</v>
      </c>
      <c r="AJ198" s="22">
        <v>13283</v>
      </c>
      <c r="AK198" s="22">
        <v>21350</v>
      </c>
      <c r="AL198" s="22">
        <v>0</v>
      </c>
      <c r="AM198" s="22">
        <v>2031</v>
      </c>
      <c r="AN198" s="22">
        <v>0</v>
      </c>
      <c r="AO198" s="22">
        <v>874</v>
      </c>
      <c r="AP198" s="22">
        <v>338352</v>
      </c>
      <c r="AQ198" s="22">
        <v>0</v>
      </c>
      <c r="AR198" s="22">
        <v>0</v>
      </c>
      <c r="AS198" s="22">
        <v>0</v>
      </c>
      <c r="AT198" s="22">
        <v>1848867</v>
      </c>
      <c r="AU198" s="22">
        <v>593196</v>
      </c>
    </row>
    <row r="199" spans="1:47" x14ac:dyDescent="0.35">
      <c r="A199" s="22" t="s">
        <v>114</v>
      </c>
      <c r="B199" s="22" t="s">
        <v>507</v>
      </c>
      <c r="C199" s="22" t="s">
        <v>510</v>
      </c>
      <c r="D199" s="22" t="s">
        <v>511</v>
      </c>
      <c r="E199" s="22">
        <v>1857257</v>
      </c>
      <c r="F199" s="22">
        <v>0</v>
      </c>
      <c r="G199" s="22">
        <v>0</v>
      </c>
      <c r="H199" s="22">
        <v>0</v>
      </c>
      <c r="I199" s="22">
        <v>0</v>
      </c>
      <c r="J199" s="22">
        <v>0</v>
      </c>
      <c r="K199" s="22">
        <v>22470</v>
      </c>
      <c r="L199" s="22">
        <v>242294</v>
      </c>
      <c r="M199" s="22">
        <v>25946</v>
      </c>
      <c r="N199" s="22">
        <v>7080</v>
      </c>
      <c r="O199" s="22">
        <v>31892</v>
      </c>
      <c r="P199" s="22">
        <v>63269</v>
      </c>
      <c r="Q199" s="22">
        <v>14597</v>
      </c>
      <c r="R199" s="22">
        <v>100703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v>0</v>
      </c>
      <c r="Y199" s="22">
        <v>779883</v>
      </c>
      <c r="Z199" s="22">
        <v>1600</v>
      </c>
      <c r="AA199" s="22">
        <v>0</v>
      </c>
      <c r="AB199" s="22">
        <v>0</v>
      </c>
      <c r="AC199" s="22">
        <v>60009</v>
      </c>
      <c r="AD199" s="22">
        <v>3207000</v>
      </c>
      <c r="AE199" s="22">
        <v>749638</v>
      </c>
      <c r="AF199" s="22">
        <v>678695</v>
      </c>
      <c r="AG199" s="22">
        <v>365703</v>
      </c>
      <c r="AH199" s="22">
        <v>0</v>
      </c>
      <c r="AI199" s="22">
        <v>0</v>
      </c>
      <c r="AJ199" s="22">
        <v>0</v>
      </c>
      <c r="AK199" s="22">
        <v>630398</v>
      </c>
      <c r="AL199" s="22">
        <v>0</v>
      </c>
      <c r="AM199" s="22">
        <v>0</v>
      </c>
      <c r="AN199" s="22">
        <v>0</v>
      </c>
      <c r="AO199" s="22">
        <v>0</v>
      </c>
      <c r="AP199" s="22">
        <v>322529</v>
      </c>
      <c r="AQ199" s="22">
        <v>0</v>
      </c>
      <c r="AR199" s="22">
        <v>0</v>
      </c>
      <c r="AS199" s="22">
        <v>0</v>
      </c>
      <c r="AT199" s="22">
        <v>2746963</v>
      </c>
      <c r="AU199" s="22">
        <v>460037</v>
      </c>
    </row>
    <row r="200" spans="1:47" x14ac:dyDescent="0.35">
      <c r="A200" s="22" t="s">
        <v>114</v>
      </c>
      <c r="B200" s="22" t="s">
        <v>507</v>
      </c>
      <c r="C200" s="22" t="s">
        <v>512</v>
      </c>
      <c r="D200" s="22" t="s">
        <v>513</v>
      </c>
      <c r="E200" s="22">
        <v>1432753</v>
      </c>
      <c r="F200" s="22">
        <v>0</v>
      </c>
      <c r="G200" s="22">
        <v>0</v>
      </c>
      <c r="H200" s="22">
        <v>0</v>
      </c>
      <c r="I200" s="22">
        <v>0</v>
      </c>
      <c r="J200" s="22">
        <v>0</v>
      </c>
      <c r="K200" s="22">
        <v>0</v>
      </c>
      <c r="L200" s="22">
        <v>841787</v>
      </c>
      <c r="M200" s="22">
        <v>35032</v>
      </c>
      <c r="N200" s="22">
        <v>0</v>
      </c>
      <c r="O200" s="22">
        <v>9166</v>
      </c>
      <c r="P200" s="22">
        <v>119669</v>
      </c>
      <c r="Q200" s="22">
        <v>10667</v>
      </c>
      <c r="R200" s="22">
        <v>13473</v>
      </c>
      <c r="S200" s="22">
        <v>0</v>
      </c>
      <c r="T200" s="22">
        <v>0</v>
      </c>
      <c r="U200" s="22">
        <v>0</v>
      </c>
      <c r="V200" s="22">
        <v>0</v>
      </c>
      <c r="W200" s="22">
        <v>0</v>
      </c>
      <c r="X200" s="22">
        <v>67305</v>
      </c>
      <c r="Y200" s="22">
        <v>188985</v>
      </c>
      <c r="Z200" s="22">
        <v>11741</v>
      </c>
      <c r="AA200" s="22">
        <v>0</v>
      </c>
      <c r="AB200" s="22">
        <v>0</v>
      </c>
      <c r="AC200" s="22">
        <v>0</v>
      </c>
      <c r="AD200" s="22">
        <v>2730578</v>
      </c>
      <c r="AE200" s="22">
        <v>715976</v>
      </c>
      <c r="AF200" s="22">
        <v>538687</v>
      </c>
      <c r="AG200" s="22">
        <v>0</v>
      </c>
      <c r="AH200" s="22">
        <v>484252</v>
      </c>
      <c r="AI200" s="22">
        <v>1820</v>
      </c>
      <c r="AJ200" s="22">
        <v>0</v>
      </c>
      <c r="AK200" s="22">
        <v>0</v>
      </c>
      <c r="AL200" s="22">
        <v>78272</v>
      </c>
      <c r="AM200" s="22">
        <v>102</v>
      </c>
      <c r="AN200" s="22">
        <v>0</v>
      </c>
      <c r="AO200" s="22">
        <v>101829</v>
      </c>
      <c r="AP200" s="22">
        <v>403995</v>
      </c>
      <c r="AQ200" s="22">
        <v>18401</v>
      </c>
      <c r="AR200" s="22">
        <v>0</v>
      </c>
      <c r="AS200" s="22">
        <v>0</v>
      </c>
      <c r="AT200" s="22">
        <v>2343334</v>
      </c>
      <c r="AU200" s="22">
        <v>387244</v>
      </c>
    </row>
    <row r="201" spans="1:47" x14ac:dyDescent="0.35">
      <c r="A201" s="22" t="s">
        <v>114</v>
      </c>
      <c r="B201" s="22" t="s">
        <v>507</v>
      </c>
      <c r="C201" s="22" t="s">
        <v>514</v>
      </c>
      <c r="D201" s="22" t="s">
        <v>515</v>
      </c>
      <c r="E201" s="22">
        <v>198768</v>
      </c>
      <c r="F201" s="22">
        <v>0</v>
      </c>
      <c r="G201" s="22">
        <v>0</v>
      </c>
      <c r="H201" s="22">
        <v>0</v>
      </c>
      <c r="I201" s="22">
        <v>0</v>
      </c>
      <c r="J201" s="22">
        <v>0</v>
      </c>
      <c r="K201" s="22">
        <v>0</v>
      </c>
      <c r="L201" s="22">
        <v>178897</v>
      </c>
      <c r="M201" s="22">
        <v>12375</v>
      </c>
      <c r="N201" s="22">
        <v>720</v>
      </c>
      <c r="O201" s="22">
        <v>0</v>
      </c>
      <c r="P201" s="22">
        <v>14746</v>
      </c>
      <c r="Q201" s="22">
        <v>1399</v>
      </c>
      <c r="R201" s="22">
        <v>6979</v>
      </c>
      <c r="S201" s="22">
        <v>0</v>
      </c>
      <c r="T201" s="22">
        <v>0</v>
      </c>
      <c r="U201" s="22">
        <v>0</v>
      </c>
      <c r="V201" s="22">
        <v>0</v>
      </c>
      <c r="W201" s="22">
        <v>49136</v>
      </c>
      <c r="X201" s="22">
        <v>105377</v>
      </c>
      <c r="Y201" s="22">
        <v>116395</v>
      </c>
      <c r="Z201" s="22">
        <v>22000</v>
      </c>
      <c r="AA201" s="22">
        <v>10973</v>
      </c>
      <c r="AB201" s="22">
        <v>0</v>
      </c>
      <c r="AC201" s="22">
        <v>13635</v>
      </c>
      <c r="AD201" s="22">
        <v>731400</v>
      </c>
      <c r="AE201" s="22">
        <v>170479</v>
      </c>
      <c r="AF201" s="22">
        <v>178321</v>
      </c>
      <c r="AG201" s="22">
        <v>0</v>
      </c>
      <c r="AH201" s="22">
        <v>68781</v>
      </c>
      <c r="AI201" s="22">
        <v>13423</v>
      </c>
      <c r="AJ201" s="22">
        <v>0</v>
      </c>
      <c r="AK201" s="22">
        <v>3631</v>
      </c>
      <c r="AL201" s="22">
        <v>0</v>
      </c>
      <c r="AM201" s="22">
        <v>0</v>
      </c>
      <c r="AN201" s="22">
        <v>3340</v>
      </c>
      <c r="AO201" s="22">
        <v>1016</v>
      </c>
      <c r="AP201" s="22">
        <v>207213</v>
      </c>
      <c r="AQ201" s="22">
        <v>0</v>
      </c>
      <c r="AR201" s="22">
        <v>0</v>
      </c>
      <c r="AS201" s="22">
        <v>2298</v>
      </c>
      <c r="AT201" s="22">
        <v>648502</v>
      </c>
      <c r="AU201" s="22">
        <v>82898</v>
      </c>
    </row>
    <row r="202" spans="1:47" x14ac:dyDescent="0.35">
      <c r="A202" s="22" t="s">
        <v>114</v>
      </c>
      <c r="B202" s="22" t="s">
        <v>507</v>
      </c>
      <c r="C202" s="22" t="s">
        <v>516</v>
      </c>
      <c r="D202" s="22" t="s">
        <v>517</v>
      </c>
      <c r="E202" s="22">
        <v>154979</v>
      </c>
      <c r="F202" s="22">
        <v>0</v>
      </c>
      <c r="G202" s="22">
        <v>0</v>
      </c>
      <c r="H202" s="22">
        <v>0</v>
      </c>
      <c r="I202" s="22">
        <v>0</v>
      </c>
      <c r="J202" s="22">
        <v>0</v>
      </c>
      <c r="K202" s="22">
        <v>0</v>
      </c>
      <c r="L202" s="22">
        <v>97124</v>
      </c>
      <c r="M202" s="22">
        <v>6210</v>
      </c>
      <c r="N202" s="22">
        <v>10</v>
      </c>
      <c r="O202" s="22">
        <v>252</v>
      </c>
      <c r="P202" s="22">
        <v>5976</v>
      </c>
      <c r="Q202" s="22">
        <v>5646</v>
      </c>
      <c r="R202" s="22">
        <v>15643</v>
      </c>
      <c r="S202" s="22">
        <v>0</v>
      </c>
      <c r="T202" s="22">
        <v>0</v>
      </c>
      <c r="U202" s="22">
        <v>0</v>
      </c>
      <c r="V202" s="22">
        <v>0</v>
      </c>
      <c r="W202" s="22">
        <v>170224</v>
      </c>
      <c r="X202" s="22">
        <v>0</v>
      </c>
      <c r="Y202" s="22">
        <v>272998</v>
      </c>
      <c r="Z202" s="22">
        <v>0</v>
      </c>
      <c r="AA202" s="22">
        <v>0</v>
      </c>
      <c r="AB202" s="22">
        <v>0</v>
      </c>
      <c r="AC202" s="22">
        <v>5289</v>
      </c>
      <c r="AD202" s="22">
        <v>734351</v>
      </c>
      <c r="AE202" s="22">
        <v>122567</v>
      </c>
      <c r="AF202" s="22">
        <v>96534</v>
      </c>
      <c r="AG202" s="22">
        <v>0</v>
      </c>
      <c r="AH202" s="22">
        <v>55953</v>
      </c>
      <c r="AI202" s="22">
        <v>678</v>
      </c>
      <c r="AJ202" s="22">
        <v>5100</v>
      </c>
      <c r="AK202" s="22">
        <v>22803</v>
      </c>
      <c r="AL202" s="22">
        <v>0</v>
      </c>
      <c r="AM202" s="22">
        <v>517</v>
      </c>
      <c r="AN202" s="22">
        <v>0</v>
      </c>
      <c r="AO202" s="22">
        <v>0</v>
      </c>
      <c r="AP202" s="22">
        <v>100480</v>
      </c>
      <c r="AQ202" s="22">
        <v>0</v>
      </c>
      <c r="AR202" s="22">
        <v>0</v>
      </c>
      <c r="AS202" s="22">
        <v>2113</v>
      </c>
      <c r="AT202" s="22">
        <v>406745</v>
      </c>
      <c r="AU202" s="22">
        <v>327606</v>
      </c>
    </row>
    <row r="203" spans="1:47" x14ac:dyDescent="0.35">
      <c r="A203" s="22" t="s">
        <v>114</v>
      </c>
      <c r="B203" s="22" t="s">
        <v>507</v>
      </c>
      <c r="C203" s="22" t="s">
        <v>518</v>
      </c>
      <c r="D203" s="22" t="s">
        <v>519</v>
      </c>
      <c r="E203" s="22">
        <v>460729</v>
      </c>
      <c r="F203" s="22">
        <v>0</v>
      </c>
      <c r="G203" s="22">
        <v>0</v>
      </c>
      <c r="H203" s="22">
        <v>0</v>
      </c>
      <c r="I203" s="22">
        <v>0</v>
      </c>
      <c r="J203" s="22">
        <v>0</v>
      </c>
      <c r="K203" s="22">
        <v>0</v>
      </c>
      <c r="L203" s="22">
        <v>361567</v>
      </c>
      <c r="M203" s="22">
        <v>23681</v>
      </c>
      <c r="N203" s="22">
        <v>1684</v>
      </c>
      <c r="O203" s="22">
        <v>0</v>
      </c>
      <c r="P203" s="22">
        <v>52867</v>
      </c>
      <c r="Q203" s="22">
        <v>9794</v>
      </c>
      <c r="R203" s="22">
        <v>3743</v>
      </c>
      <c r="S203" s="22">
        <v>0</v>
      </c>
      <c r="T203" s="22">
        <v>0</v>
      </c>
      <c r="U203" s="22">
        <v>0</v>
      </c>
      <c r="V203" s="22">
        <v>0</v>
      </c>
      <c r="W203" s="22">
        <v>0</v>
      </c>
      <c r="X203" s="22">
        <v>0</v>
      </c>
      <c r="Y203" s="22">
        <v>294849</v>
      </c>
      <c r="Z203" s="22">
        <v>29227</v>
      </c>
      <c r="AA203" s="22">
        <v>0</v>
      </c>
      <c r="AB203" s="22">
        <v>0</v>
      </c>
      <c r="AC203" s="22">
        <v>1176</v>
      </c>
      <c r="AD203" s="22">
        <v>1239317</v>
      </c>
      <c r="AE203" s="22">
        <v>313230</v>
      </c>
      <c r="AF203" s="22">
        <v>246588</v>
      </c>
      <c r="AG203" s="22">
        <v>71410</v>
      </c>
      <c r="AH203" s="22">
        <v>147650</v>
      </c>
      <c r="AI203" s="22">
        <v>6006</v>
      </c>
      <c r="AJ203" s="22">
        <v>29684</v>
      </c>
      <c r="AK203" s="22">
        <v>2223</v>
      </c>
      <c r="AL203" s="22">
        <v>0</v>
      </c>
      <c r="AM203" s="22">
        <v>1793</v>
      </c>
      <c r="AN203" s="22">
        <v>0</v>
      </c>
      <c r="AO203" s="22">
        <v>0</v>
      </c>
      <c r="AP203" s="22">
        <v>201525</v>
      </c>
      <c r="AQ203" s="22">
        <v>0</v>
      </c>
      <c r="AR203" s="22">
        <v>0</v>
      </c>
      <c r="AS203" s="22">
        <v>0</v>
      </c>
      <c r="AT203" s="22">
        <v>1020109</v>
      </c>
      <c r="AU203" s="22">
        <v>219208</v>
      </c>
    </row>
    <row r="204" spans="1:47" x14ac:dyDescent="0.35">
      <c r="A204" s="22" t="s">
        <v>114</v>
      </c>
      <c r="B204" s="22" t="s">
        <v>507</v>
      </c>
      <c r="C204" s="22" t="s">
        <v>520</v>
      </c>
      <c r="D204" s="22" t="s">
        <v>521</v>
      </c>
      <c r="E204" s="22">
        <v>527663</v>
      </c>
      <c r="F204" s="22">
        <v>0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>
        <v>521618</v>
      </c>
      <c r="M204" s="22">
        <v>12541</v>
      </c>
      <c r="N204" s="22">
        <v>0</v>
      </c>
      <c r="O204" s="22">
        <v>0</v>
      </c>
      <c r="P204" s="22">
        <v>35390</v>
      </c>
      <c r="Q204" s="22">
        <v>10397</v>
      </c>
      <c r="R204" s="22">
        <v>0</v>
      </c>
      <c r="S204" s="22">
        <v>0</v>
      </c>
      <c r="T204" s="22">
        <v>19138</v>
      </c>
      <c r="U204" s="22">
        <v>0</v>
      </c>
      <c r="V204" s="22">
        <v>0</v>
      </c>
      <c r="W204" s="22">
        <v>0</v>
      </c>
      <c r="X204" s="22">
        <v>123858</v>
      </c>
      <c r="Y204" s="22">
        <v>186134</v>
      </c>
      <c r="Z204" s="22">
        <v>27159</v>
      </c>
      <c r="AA204" s="22">
        <v>0</v>
      </c>
      <c r="AB204" s="22">
        <v>0</v>
      </c>
      <c r="AC204" s="22">
        <v>7885</v>
      </c>
      <c r="AD204" s="22">
        <v>1471783</v>
      </c>
      <c r="AE204" s="22">
        <v>343042</v>
      </c>
      <c r="AF204" s="22">
        <v>142222</v>
      </c>
      <c r="AG204" s="22">
        <v>43198</v>
      </c>
      <c r="AH204" s="22">
        <v>398347</v>
      </c>
      <c r="AI204" s="22">
        <v>0</v>
      </c>
      <c r="AJ204" s="22">
        <v>0</v>
      </c>
      <c r="AK204" s="22">
        <v>0</v>
      </c>
      <c r="AL204" s="22">
        <v>26944</v>
      </c>
      <c r="AM204" s="22">
        <v>632</v>
      </c>
      <c r="AN204" s="22">
        <v>0</v>
      </c>
      <c r="AO204" s="22">
        <v>15632</v>
      </c>
      <c r="AP204" s="22">
        <v>323485</v>
      </c>
      <c r="AQ204" s="22">
        <v>0</v>
      </c>
      <c r="AR204" s="22">
        <v>0</v>
      </c>
      <c r="AS204" s="22">
        <v>0</v>
      </c>
      <c r="AT204" s="22">
        <v>1293502</v>
      </c>
      <c r="AU204" s="22">
        <v>178281</v>
      </c>
    </row>
    <row r="205" spans="1:47" x14ac:dyDescent="0.35">
      <c r="A205" s="22" t="s">
        <v>114</v>
      </c>
      <c r="B205" s="22" t="s">
        <v>507</v>
      </c>
      <c r="C205" s="22" t="s">
        <v>522</v>
      </c>
      <c r="D205" s="22" t="s">
        <v>523</v>
      </c>
      <c r="E205" s="22">
        <v>217913</v>
      </c>
      <c r="F205" s="22">
        <v>0</v>
      </c>
      <c r="G205" s="22">
        <v>0</v>
      </c>
      <c r="H205" s="22">
        <v>0</v>
      </c>
      <c r="I205" s="22">
        <v>0</v>
      </c>
      <c r="J205" s="22">
        <v>0</v>
      </c>
      <c r="K205" s="22">
        <v>0</v>
      </c>
      <c r="L205" s="22">
        <v>185359</v>
      </c>
      <c r="M205" s="22">
        <v>9933</v>
      </c>
      <c r="N205" s="22">
        <v>575</v>
      </c>
      <c r="O205" s="22">
        <v>3268</v>
      </c>
      <c r="P205" s="22">
        <v>26581</v>
      </c>
      <c r="Q205" s="22">
        <v>8850</v>
      </c>
      <c r="R205" s="22">
        <v>0</v>
      </c>
      <c r="S205" s="22">
        <v>0</v>
      </c>
      <c r="T205" s="22">
        <v>0</v>
      </c>
      <c r="U205" s="22">
        <v>0</v>
      </c>
      <c r="V205" s="22">
        <v>0</v>
      </c>
      <c r="W205" s="22">
        <v>0</v>
      </c>
      <c r="X205" s="22">
        <v>48552</v>
      </c>
      <c r="Y205" s="22">
        <v>245781</v>
      </c>
      <c r="Z205" s="22">
        <v>7058</v>
      </c>
      <c r="AA205" s="22">
        <v>0</v>
      </c>
      <c r="AB205" s="22">
        <v>0</v>
      </c>
      <c r="AC205" s="22">
        <v>52992</v>
      </c>
      <c r="AD205" s="22">
        <v>806862</v>
      </c>
      <c r="AE205" s="22">
        <v>198770</v>
      </c>
      <c r="AF205" s="22">
        <v>349411</v>
      </c>
      <c r="AG205" s="22">
        <v>0</v>
      </c>
      <c r="AH205" s="22">
        <v>147398</v>
      </c>
      <c r="AI205" s="22">
        <v>0</v>
      </c>
      <c r="AJ205" s="22">
        <v>0</v>
      </c>
      <c r="AK205" s="22">
        <v>3468</v>
      </c>
      <c r="AL205" s="22">
        <v>0</v>
      </c>
      <c r="AM205" s="22">
        <v>1447</v>
      </c>
      <c r="AN205" s="22">
        <v>0</v>
      </c>
      <c r="AO205" s="22">
        <v>4728</v>
      </c>
      <c r="AP205" s="22">
        <v>135179</v>
      </c>
      <c r="AQ205" s="22">
        <v>0</v>
      </c>
      <c r="AR205" s="22">
        <v>0</v>
      </c>
      <c r="AS205" s="22">
        <v>43378</v>
      </c>
      <c r="AT205" s="22">
        <v>883779</v>
      </c>
      <c r="AU205" s="22">
        <v>-76917</v>
      </c>
    </row>
    <row r="206" spans="1:47" x14ac:dyDescent="0.35">
      <c r="A206" s="22" t="s">
        <v>114</v>
      </c>
      <c r="B206" s="22" t="s">
        <v>507</v>
      </c>
      <c r="C206" s="22" t="s">
        <v>524</v>
      </c>
      <c r="D206" s="22" t="s">
        <v>525</v>
      </c>
      <c r="E206" s="22">
        <v>264159</v>
      </c>
      <c r="F206" s="22">
        <v>0</v>
      </c>
      <c r="G206" s="22">
        <v>0</v>
      </c>
      <c r="H206" s="22">
        <v>0</v>
      </c>
      <c r="I206" s="22">
        <v>0</v>
      </c>
      <c r="J206" s="22">
        <v>0</v>
      </c>
      <c r="K206" s="22">
        <v>0</v>
      </c>
      <c r="L206" s="22">
        <v>218165</v>
      </c>
      <c r="M206" s="22">
        <v>13558</v>
      </c>
      <c r="N206" s="22">
        <v>5560</v>
      </c>
      <c r="O206" s="22">
        <v>1165</v>
      </c>
      <c r="P206" s="22">
        <v>12222</v>
      </c>
      <c r="Q206" s="22">
        <v>13678</v>
      </c>
      <c r="R206" s="22">
        <v>1156</v>
      </c>
      <c r="S206" s="22">
        <v>0</v>
      </c>
      <c r="T206" s="22">
        <v>0</v>
      </c>
      <c r="U206" s="22">
        <v>0</v>
      </c>
      <c r="V206" s="22">
        <v>0</v>
      </c>
      <c r="W206" s="22">
        <v>0</v>
      </c>
      <c r="X206" s="22">
        <v>0</v>
      </c>
      <c r="Y206" s="22">
        <v>203779</v>
      </c>
      <c r="Z206" s="22">
        <v>10751</v>
      </c>
      <c r="AA206" s="22">
        <v>0</v>
      </c>
      <c r="AB206" s="22">
        <v>0</v>
      </c>
      <c r="AC206" s="22">
        <v>450</v>
      </c>
      <c r="AD206" s="22">
        <v>744643</v>
      </c>
      <c r="AE206" s="22">
        <v>245081</v>
      </c>
      <c r="AF206" s="22">
        <v>159925</v>
      </c>
      <c r="AG206" s="22">
        <v>0</v>
      </c>
      <c r="AH206" s="22">
        <v>108563</v>
      </c>
      <c r="AI206" s="22">
        <v>0</v>
      </c>
      <c r="AJ206" s="22">
        <v>1972</v>
      </c>
      <c r="AK206" s="22">
        <v>18523</v>
      </c>
      <c r="AL206" s="22">
        <v>0</v>
      </c>
      <c r="AM206" s="22">
        <v>1127</v>
      </c>
      <c r="AN206" s="22">
        <v>0</v>
      </c>
      <c r="AO206" s="22">
        <v>0</v>
      </c>
      <c r="AP206" s="22">
        <v>149109</v>
      </c>
      <c r="AQ206" s="22">
        <v>0</v>
      </c>
      <c r="AR206" s="22">
        <v>0</v>
      </c>
      <c r="AS206" s="22">
        <v>-1795</v>
      </c>
      <c r="AT206" s="22">
        <v>682505</v>
      </c>
      <c r="AU206" s="22">
        <v>62138</v>
      </c>
    </row>
    <row r="207" spans="1:47" x14ac:dyDescent="0.35">
      <c r="A207" s="22" t="s">
        <v>114</v>
      </c>
      <c r="B207" s="22" t="s">
        <v>507</v>
      </c>
      <c r="C207" s="22" t="s">
        <v>526</v>
      </c>
      <c r="D207" s="22" t="s">
        <v>527</v>
      </c>
      <c r="E207" s="22">
        <v>910657</v>
      </c>
      <c r="F207" s="22">
        <v>0</v>
      </c>
      <c r="G207" s="22">
        <v>0</v>
      </c>
      <c r="H207" s="22">
        <v>0</v>
      </c>
      <c r="I207" s="22">
        <v>0</v>
      </c>
      <c r="J207" s="22">
        <v>0</v>
      </c>
      <c r="K207" s="22">
        <v>0</v>
      </c>
      <c r="L207" s="22">
        <v>469295</v>
      </c>
      <c r="M207" s="22">
        <v>52349</v>
      </c>
      <c r="N207" s="22">
        <v>33176</v>
      </c>
      <c r="O207" s="22">
        <v>0</v>
      </c>
      <c r="P207" s="22">
        <v>40427</v>
      </c>
      <c r="Q207" s="22">
        <v>2492</v>
      </c>
      <c r="R207" s="22">
        <v>97600</v>
      </c>
      <c r="S207" s="22">
        <v>0</v>
      </c>
      <c r="T207" s="22">
        <v>0</v>
      </c>
      <c r="U207" s="22">
        <v>0</v>
      </c>
      <c r="V207" s="22">
        <v>0</v>
      </c>
      <c r="W207" s="22">
        <v>0</v>
      </c>
      <c r="X207" s="22">
        <v>47382</v>
      </c>
      <c r="Y207" s="22">
        <v>698426</v>
      </c>
      <c r="Z207" s="22">
        <v>22157</v>
      </c>
      <c r="AA207" s="22">
        <v>0</v>
      </c>
      <c r="AB207" s="22">
        <v>0</v>
      </c>
      <c r="AC207" s="22">
        <v>110049</v>
      </c>
      <c r="AD207" s="22">
        <v>2484010</v>
      </c>
      <c r="AE207" s="22">
        <v>501860</v>
      </c>
      <c r="AF207" s="22">
        <v>784938</v>
      </c>
      <c r="AG207" s="22">
        <v>0</v>
      </c>
      <c r="AH207" s="22">
        <v>187068</v>
      </c>
      <c r="AI207" s="22">
        <v>0</v>
      </c>
      <c r="AJ207" s="22">
        <v>0</v>
      </c>
      <c r="AK207" s="22">
        <v>13456</v>
      </c>
      <c r="AL207" s="22">
        <v>0</v>
      </c>
      <c r="AM207" s="22">
        <v>7327</v>
      </c>
      <c r="AN207" s="22">
        <v>13422</v>
      </c>
      <c r="AO207" s="22">
        <v>17536</v>
      </c>
      <c r="AP207" s="22">
        <v>471851</v>
      </c>
      <c r="AQ207" s="22">
        <v>1050</v>
      </c>
      <c r="AR207" s="22">
        <v>0</v>
      </c>
      <c r="AS207" s="22">
        <v>1105</v>
      </c>
      <c r="AT207" s="22">
        <v>1999613</v>
      </c>
      <c r="AU207" s="22">
        <v>484397</v>
      </c>
    </row>
    <row r="208" spans="1:47" x14ac:dyDescent="0.35">
      <c r="A208" s="22" t="s">
        <v>114</v>
      </c>
      <c r="B208" s="22" t="s">
        <v>507</v>
      </c>
      <c r="C208" s="22" t="s">
        <v>528</v>
      </c>
      <c r="D208" s="22" t="s">
        <v>529</v>
      </c>
      <c r="E208" s="22">
        <v>507939</v>
      </c>
      <c r="F208" s="22">
        <v>0</v>
      </c>
      <c r="G208" s="22">
        <v>0</v>
      </c>
      <c r="H208" s="22">
        <v>0</v>
      </c>
      <c r="I208" s="22">
        <v>0</v>
      </c>
      <c r="J208" s="22">
        <v>1500</v>
      </c>
      <c r="K208" s="22">
        <v>0</v>
      </c>
      <c r="L208" s="22">
        <v>229652</v>
      </c>
      <c r="M208" s="22">
        <v>29848</v>
      </c>
      <c r="N208" s="22">
        <v>0</v>
      </c>
      <c r="O208" s="22">
        <v>0</v>
      </c>
      <c r="P208" s="22">
        <v>0</v>
      </c>
      <c r="Q208" s="22">
        <v>5432</v>
      </c>
      <c r="R208" s="22">
        <v>0</v>
      </c>
      <c r="S208" s="22">
        <v>0</v>
      </c>
      <c r="T208" s="22">
        <v>0</v>
      </c>
      <c r="U208" s="22">
        <v>0</v>
      </c>
      <c r="V208" s="22">
        <v>0</v>
      </c>
      <c r="W208" s="22">
        <v>0</v>
      </c>
      <c r="X208" s="22">
        <v>88294</v>
      </c>
      <c r="Y208" s="22">
        <v>10789</v>
      </c>
      <c r="Z208" s="22">
        <v>139095</v>
      </c>
      <c r="AA208" s="22">
        <v>0</v>
      </c>
      <c r="AB208" s="22">
        <v>0</v>
      </c>
      <c r="AC208" s="22">
        <v>69006</v>
      </c>
      <c r="AD208" s="22">
        <v>1081555</v>
      </c>
      <c r="AE208" s="22">
        <v>407419</v>
      </c>
      <c r="AF208" s="22">
        <v>173467</v>
      </c>
      <c r="AG208" s="22">
        <v>8682</v>
      </c>
      <c r="AH208" s="22">
        <v>281931</v>
      </c>
      <c r="AI208" s="22">
        <v>17</v>
      </c>
      <c r="AJ208" s="22">
        <v>0</v>
      </c>
      <c r="AK208" s="22">
        <v>12427</v>
      </c>
      <c r="AL208" s="22">
        <v>600</v>
      </c>
      <c r="AM208" s="22">
        <v>1370</v>
      </c>
      <c r="AN208" s="22">
        <v>0</v>
      </c>
      <c r="AO208" s="22">
        <v>0</v>
      </c>
      <c r="AP208" s="22">
        <v>157529</v>
      </c>
      <c r="AQ208" s="22">
        <v>0</v>
      </c>
      <c r="AR208" s="22">
        <v>0</v>
      </c>
      <c r="AS208" s="22">
        <v>56049</v>
      </c>
      <c r="AT208" s="22">
        <v>1099491</v>
      </c>
      <c r="AU208" s="22">
        <v>-17936</v>
      </c>
    </row>
    <row r="209" spans="1:47" x14ac:dyDescent="0.35">
      <c r="A209" s="22" t="s">
        <v>114</v>
      </c>
      <c r="B209" s="22" t="s">
        <v>507</v>
      </c>
      <c r="C209" s="22" t="s">
        <v>530</v>
      </c>
      <c r="D209" s="22" t="s">
        <v>531</v>
      </c>
      <c r="E209" s="22">
        <v>287370</v>
      </c>
      <c r="F209" s="22">
        <v>0</v>
      </c>
      <c r="G209" s="22">
        <v>0</v>
      </c>
      <c r="H209" s="22">
        <v>0</v>
      </c>
      <c r="I209" s="22">
        <v>0</v>
      </c>
      <c r="J209" s="22">
        <v>0</v>
      </c>
      <c r="K209" s="22">
        <v>0</v>
      </c>
      <c r="L209" s="22">
        <v>206894</v>
      </c>
      <c r="M209" s="22">
        <v>14351</v>
      </c>
      <c r="N209" s="22">
        <v>1931</v>
      </c>
      <c r="O209" s="22">
        <v>0</v>
      </c>
      <c r="P209" s="22">
        <v>20038</v>
      </c>
      <c r="Q209" s="22">
        <v>4588</v>
      </c>
      <c r="R209" s="22">
        <v>24055</v>
      </c>
      <c r="S209" s="22">
        <v>0</v>
      </c>
      <c r="T209" s="22">
        <v>0</v>
      </c>
      <c r="U209" s="22">
        <v>0</v>
      </c>
      <c r="V209" s="22">
        <v>0</v>
      </c>
      <c r="W209" s="22">
        <v>0</v>
      </c>
      <c r="X209" s="22">
        <v>0</v>
      </c>
      <c r="Y209" s="22">
        <v>81433</v>
      </c>
      <c r="Z209" s="22">
        <v>2062</v>
      </c>
      <c r="AA209" s="22">
        <v>0</v>
      </c>
      <c r="AB209" s="22">
        <v>0</v>
      </c>
      <c r="AC209" s="22">
        <v>5921</v>
      </c>
      <c r="AD209" s="22">
        <v>648643</v>
      </c>
      <c r="AE209" s="22">
        <v>165786</v>
      </c>
      <c r="AF209" s="22">
        <v>146240</v>
      </c>
      <c r="AG209" s="22">
        <v>0</v>
      </c>
      <c r="AH209" s="22">
        <v>222763</v>
      </c>
      <c r="AI209" s="22">
        <v>2221</v>
      </c>
      <c r="AJ209" s="22">
        <v>25000</v>
      </c>
      <c r="AK209" s="22">
        <v>37946</v>
      </c>
      <c r="AL209" s="22">
        <v>0</v>
      </c>
      <c r="AM209" s="22">
        <v>2794</v>
      </c>
      <c r="AN209" s="22">
        <v>0</v>
      </c>
      <c r="AO209" s="22">
        <v>0</v>
      </c>
      <c r="AP209" s="22">
        <v>143449</v>
      </c>
      <c r="AQ209" s="22">
        <v>0</v>
      </c>
      <c r="AR209" s="22">
        <v>0</v>
      </c>
      <c r="AS209" s="22">
        <v>0</v>
      </c>
      <c r="AT209" s="22">
        <v>746199</v>
      </c>
      <c r="AU209" s="22">
        <v>-97556</v>
      </c>
    </row>
    <row r="210" spans="1:47" x14ac:dyDescent="0.35">
      <c r="A210" s="22" t="s">
        <v>114</v>
      </c>
      <c r="B210" s="22" t="s">
        <v>507</v>
      </c>
      <c r="C210" s="22" t="s">
        <v>532</v>
      </c>
      <c r="D210" s="22" t="s">
        <v>533</v>
      </c>
      <c r="E210" s="22">
        <v>159392</v>
      </c>
      <c r="F210" s="22">
        <v>0</v>
      </c>
      <c r="G210" s="22">
        <v>0</v>
      </c>
      <c r="H210" s="22">
        <v>0</v>
      </c>
      <c r="I210" s="22">
        <v>0</v>
      </c>
      <c r="J210" s="22">
        <v>0</v>
      </c>
      <c r="K210" s="22">
        <v>0</v>
      </c>
      <c r="L210" s="22">
        <v>146589</v>
      </c>
      <c r="M210" s="22">
        <v>4817</v>
      </c>
      <c r="N210" s="22">
        <v>1745</v>
      </c>
      <c r="O210" s="22">
        <v>149</v>
      </c>
      <c r="P210" s="22">
        <v>10908</v>
      </c>
      <c r="Q210" s="22">
        <v>11359</v>
      </c>
      <c r="R210" s="22">
        <v>8350</v>
      </c>
      <c r="S210" s="22">
        <v>0</v>
      </c>
      <c r="T210" s="22">
        <v>0</v>
      </c>
      <c r="U210" s="22">
        <v>0</v>
      </c>
      <c r="V210" s="22">
        <v>0</v>
      </c>
      <c r="W210" s="22">
        <v>0</v>
      </c>
      <c r="X210" s="22">
        <v>0</v>
      </c>
      <c r="Y210" s="22">
        <v>153496</v>
      </c>
      <c r="Z210" s="22">
        <v>0</v>
      </c>
      <c r="AA210" s="22">
        <v>0</v>
      </c>
      <c r="AB210" s="22">
        <v>0</v>
      </c>
      <c r="AC210" s="22">
        <v>12717</v>
      </c>
      <c r="AD210" s="22">
        <v>509522</v>
      </c>
      <c r="AE210" s="22">
        <v>116408</v>
      </c>
      <c r="AF210" s="22">
        <v>124671</v>
      </c>
      <c r="AG210" s="22">
        <v>59813</v>
      </c>
      <c r="AH210" s="22">
        <v>49110</v>
      </c>
      <c r="AI210" s="22">
        <v>0</v>
      </c>
      <c r="AJ210" s="22">
        <v>0</v>
      </c>
      <c r="AK210" s="22">
        <v>4315</v>
      </c>
      <c r="AL210" s="22">
        <v>0</v>
      </c>
      <c r="AM210" s="22">
        <v>177</v>
      </c>
      <c r="AN210" s="22">
        <v>0</v>
      </c>
      <c r="AO210" s="22">
        <v>94</v>
      </c>
      <c r="AP210" s="22">
        <v>214520</v>
      </c>
      <c r="AQ210" s="22">
        <v>0</v>
      </c>
      <c r="AR210" s="22">
        <v>0</v>
      </c>
      <c r="AS210" s="22">
        <v>0</v>
      </c>
      <c r="AT210" s="22">
        <v>569108</v>
      </c>
      <c r="AU210" s="22">
        <v>-59586</v>
      </c>
    </row>
    <row r="211" spans="1:47" x14ac:dyDescent="0.35">
      <c r="A211" s="22" t="s">
        <v>114</v>
      </c>
      <c r="B211" s="22" t="s">
        <v>507</v>
      </c>
      <c r="C211" s="22" t="s">
        <v>534</v>
      </c>
      <c r="D211" s="22" t="s">
        <v>535</v>
      </c>
      <c r="E211" s="22">
        <v>1071779</v>
      </c>
      <c r="F211" s="22">
        <v>0</v>
      </c>
      <c r="G211" s="22">
        <v>0</v>
      </c>
      <c r="H211" s="22">
        <v>0</v>
      </c>
      <c r="I211" s="22">
        <v>0</v>
      </c>
      <c r="J211" s="22">
        <v>0</v>
      </c>
      <c r="K211" s="22">
        <v>0</v>
      </c>
      <c r="L211" s="22">
        <v>1545330</v>
      </c>
      <c r="M211" s="22">
        <v>45553</v>
      </c>
      <c r="N211" s="22">
        <v>7842</v>
      </c>
      <c r="O211" s="22">
        <v>3275</v>
      </c>
      <c r="P211" s="22">
        <v>86065</v>
      </c>
      <c r="Q211" s="22">
        <v>59054</v>
      </c>
      <c r="R211" s="22">
        <v>113868</v>
      </c>
      <c r="S211" s="22">
        <v>0</v>
      </c>
      <c r="T211" s="22">
        <v>0</v>
      </c>
      <c r="U211" s="22">
        <v>0</v>
      </c>
      <c r="V211" s="22">
        <v>0</v>
      </c>
      <c r="W211" s="22">
        <v>132432</v>
      </c>
      <c r="X211" s="22">
        <v>0</v>
      </c>
      <c r="Y211" s="22">
        <v>1378379</v>
      </c>
      <c r="Z211" s="22">
        <v>113301</v>
      </c>
      <c r="AA211" s="22">
        <v>0</v>
      </c>
      <c r="AB211" s="22">
        <v>0</v>
      </c>
      <c r="AC211" s="22">
        <v>72510</v>
      </c>
      <c r="AD211" s="22">
        <v>4629388</v>
      </c>
      <c r="AE211" s="22">
        <v>901136</v>
      </c>
      <c r="AF211" s="22">
        <v>427196</v>
      </c>
      <c r="AG211" s="22">
        <v>623322</v>
      </c>
      <c r="AH211" s="22">
        <v>620870</v>
      </c>
      <c r="AI211" s="22">
        <v>0</v>
      </c>
      <c r="AJ211" s="22">
        <v>0</v>
      </c>
      <c r="AK211" s="22">
        <v>130137</v>
      </c>
      <c r="AL211" s="22">
        <v>12000</v>
      </c>
      <c r="AM211" s="22">
        <v>7039</v>
      </c>
      <c r="AN211" s="22">
        <v>0</v>
      </c>
      <c r="AO211" s="22">
        <v>98147</v>
      </c>
      <c r="AP211" s="22">
        <v>563388</v>
      </c>
      <c r="AQ211" s="22">
        <v>53324</v>
      </c>
      <c r="AR211" s="22">
        <v>0</v>
      </c>
      <c r="AS211" s="22">
        <v>3433</v>
      </c>
      <c r="AT211" s="22">
        <v>3439992</v>
      </c>
      <c r="AU211" s="22">
        <v>1189396</v>
      </c>
    </row>
    <row r="212" spans="1:47" x14ac:dyDescent="0.35">
      <c r="A212" s="22" t="s">
        <v>114</v>
      </c>
      <c r="B212" s="22" t="s">
        <v>507</v>
      </c>
      <c r="C212" s="22" t="s">
        <v>536</v>
      </c>
      <c r="D212" s="22" t="s">
        <v>537</v>
      </c>
      <c r="E212" s="22">
        <v>602706</v>
      </c>
      <c r="F212" s="22">
        <v>0</v>
      </c>
      <c r="G212" s="22">
        <v>0</v>
      </c>
      <c r="H212" s="22">
        <v>0</v>
      </c>
      <c r="I212" s="22">
        <v>0</v>
      </c>
      <c r="J212" s="22">
        <v>0</v>
      </c>
      <c r="K212" s="22">
        <v>0</v>
      </c>
      <c r="L212" s="22">
        <v>483112</v>
      </c>
      <c r="M212" s="22">
        <v>24833</v>
      </c>
      <c r="N212" s="22">
        <v>880</v>
      </c>
      <c r="O212" s="22">
        <v>2841</v>
      </c>
      <c r="P212" s="22">
        <v>129431</v>
      </c>
      <c r="Q212" s="22">
        <v>16126</v>
      </c>
      <c r="R212" s="22">
        <v>15992</v>
      </c>
      <c r="S212" s="22">
        <v>0</v>
      </c>
      <c r="T212" s="22">
        <v>0</v>
      </c>
      <c r="U212" s="22">
        <v>0</v>
      </c>
      <c r="V212" s="22">
        <v>0</v>
      </c>
      <c r="W212" s="22">
        <v>0</v>
      </c>
      <c r="X212" s="22">
        <v>0</v>
      </c>
      <c r="Y212" s="22">
        <v>191643</v>
      </c>
      <c r="Z212" s="22">
        <v>1620860</v>
      </c>
      <c r="AA212" s="22">
        <v>0</v>
      </c>
      <c r="AB212" s="22">
        <v>0</v>
      </c>
      <c r="AC212" s="22">
        <v>443889</v>
      </c>
      <c r="AD212" s="22">
        <v>3532313</v>
      </c>
      <c r="AE212" s="22">
        <v>546810</v>
      </c>
      <c r="AF212" s="22">
        <v>366691</v>
      </c>
      <c r="AG212" s="22">
        <v>0</v>
      </c>
      <c r="AH212" s="22">
        <v>299161</v>
      </c>
      <c r="AI212" s="22">
        <v>0</v>
      </c>
      <c r="AJ212" s="22">
        <v>0</v>
      </c>
      <c r="AK212" s="22">
        <v>0</v>
      </c>
      <c r="AL212" s="22">
        <v>0</v>
      </c>
      <c r="AM212" s="22">
        <v>0</v>
      </c>
      <c r="AN212" s="22">
        <v>0</v>
      </c>
      <c r="AO212" s="22">
        <v>0</v>
      </c>
      <c r="AP212" s="22">
        <v>270294</v>
      </c>
      <c r="AQ212" s="22">
        <v>0</v>
      </c>
      <c r="AR212" s="22">
        <v>0</v>
      </c>
      <c r="AS212" s="22">
        <v>0</v>
      </c>
      <c r="AT212" s="22">
        <v>1482956</v>
      </c>
      <c r="AU212" s="22">
        <v>2049357</v>
      </c>
    </row>
    <row r="213" spans="1:47" x14ac:dyDescent="0.35">
      <c r="A213" s="22" t="s">
        <v>114</v>
      </c>
      <c r="B213" s="22" t="s">
        <v>507</v>
      </c>
      <c r="C213" s="22" t="s">
        <v>538</v>
      </c>
      <c r="D213" s="22" t="s">
        <v>539</v>
      </c>
      <c r="E213" s="22">
        <v>432573</v>
      </c>
      <c r="F213" s="22">
        <v>0</v>
      </c>
      <c r="G213" s="22">
        <v>0</v>
      </c>
      <c r="H213" s="22">
        <v>0</v>
      </c>
      <c r="I213" s="22">
        <v>0</v>
      </c>
      <c r="J213" s="22">
        <v>0</v>
      </c>
      <c r="K213" s="22">
        <v>0</v>
      </c>
      <c r="L213" s="22">
        <v>466697</v>
      </c>
      <c r="M213" s="22">
        <v>7379</v>
      </c>
      <c r="N213" s="22">
        <v>6961</v>
      </c>
      <c r="O213" s="22">
        <v>0</v>
      </c>
      <c r="P213" s="22">
        <v>40191</v>
      </c>
      <c r="Q213" s="22">
        <v>2873</v>
      </c>
      <c r="R213" s="22">
        <v>0</v>
      </c>
      <c r="S213" s="22">
        <v>0</v>
      </c>
      <c r="T213" s="22">
        <v>0</v>
      </c>
      <c r="U213" s="22">
        <v>0</v>
      </c>
      <c r="V213" s="22">
        <v>0</v>
      </c>
      <c r="W213" s="22">
        <v>0</v>
      </c>
      <c r="X213" s="22">
        <v>0</v>
      </c>
      <c r="Y213" s="22">
        <v>226082</v>
      </c>
      <c r="Z213" s="22">
        <v>241906</v>
      </c>
      <c r="AA213" s="22">
        <v>79450</v>
      </c>
      <c r="AB213" s="22">
        <v>0</v>
      </c>
      <c r="AC213" s="22">
        <v>12457</v>
      </c>
      <c r="AD213" s="22">
        <v>1516569</v>
      </c>
      <c r="AE213" s="22">
        <v>445168</v>
      </c>
      <c r="AF213" s="22">
        <v>591956</v>
      </c>
      <c r="AG213" s="22">
        <v>0</v>
      </c>
      <c r="AH213" s="22">
        <v>252019</v>
      </c>
      <c r="AI213" s="22">
        <v>0</v>
      </c>
      <c r="AJ213" s="22">
        <v>0</v>
      </c>
      <c r="AK213" s="22">
        <v>45047</v>
      </c>
      <c r="AL213" s="22">
        <v>0</v>
      </c>
      <c r="AM213" s="22">
        <v>0</v>
      </c>
      <c r="AN213" s="22">
        <v>0</v>
      </c>
      <c r="AO213" s="22">
        <v>8562</v>
      </c>
      <c r="AP213" s="22">
        <v>246019</v>
      </c>
      <c r="AQ213" s="22">
        <v>11366</v>
      </c>
      <c r="AR213" s="22">
        <v>0</v>
      </c>
      <c r="AS213" s="22">
        <v>11739</v>
      </c>
      <c r="AT213" s="22">
        <v>1611876</v>
      </c>
      <c r="AU213" s="22">
        <v>-95307</v>
      </c>
    </row>
    <row r="214" spans="1:47" x14ac:dyDescent="0.35">
      <c r="A214" s="22" t="s">
        <v>114</v>
      </c>
      <c r="B214" s="22" t="s">
        <v>507</v>
      </c>
      <c r="C214" s="22" t="s">
        <v>540</v>
      </c>
      <c r="D214" s="22" t="s">
        <v>541</v>
      </c>
      <c r="E214" s="22">
        <v>245143</v>
      </c>
      <c r="F214" s="22">
        <v>0</v>
      </c>
      <c r="G214" s="22">
        <v>0</v>
      </c>
      <c r="H214" s="22">
        <v>0</v>
      </c>
      <c r="I214" s="22">
        <v>0</v>
      </c>
      <c r="J214" s="22">
        <v>0</v>
      </c>
      <c r="K214" s="22">
        <v>0</v>
      </c>
      <c r="L214" s="22">
        <v>332331</v>
      </c>
      <c r="M214" s="22">
        <v>5512</v>
      </c>
      <c r="N214" s="22">
        <v>575</v>
      </c>
      <c r="O214" s="22">
        <v>0</v>
      </c>
      <c r="P214" s="22">
        <v>23231</v>
      </c>
      <c r="Q214" s="22">
        <v>406</v>
      </c>
      <c r="R214" s="22">
        <v>11512</v>
      </c>
      <c r="S214" s="22">
        <v>0</v>
      </c>
      <c r="T214" s="22">
        <v>-14613</v>
      </c>
      <c r="U214" s="22">
        <v>0</v>
      </c>
      <c r="V214" s="22">
        <v>0</v>
      </c>
      <c r="W214" s="22">
        <v>260919</v>
      </c>
      <c r="X214" s="22">
        <v>58452</v>
      </c>
      <c r="Y214" s="22">
        <v>248569</v>
      </c>
      <c r="Z214" s="22">
        <v>163420</v>
      </c>
      <c r="AA214" s="22">
        <v>0</v>
      </c>
      <c r="AB214" s="22">
        <v>0</v>
      </c>
      <c r="AC214" s="22">
        <v>88854</v>
      </c>
      <c r="AD214" s="22">
        <v>1424311</v>
      </c>
      <c r="AE214" s="22">
        <v>299233</v>
      </c>
      <c r="AF214" s="22">
        <v>262409</v>
      </c>
      <c r="AG214" s="22">
        <v>0</v>
      </c>
      <c r="AH214" s="22">
        <v>208830</v>
      </c>
      <c r="AI214" s="22">
        <v>0</v>
      </c>
      <c r="AJ214" s="22">
        <v>0</v>
      </c>
      <c r="AK214" s="22">
        <v>28200</v>
      </c>
      <c r="AL214" s="22">
        <v>0</v>
      </c>
      <c r="AM214" s="22">
        <v>3828</v>
      </c>
      <c r="AN214" s="22">
        <v>0</v>
      </c>
      <c r="AO214" s="22">
        <v>0</v>
      </c>
      <c r="AP214" s="22">
        <v>163011</v>
      </c>
      <c r="AQ214" s="22">
        <v>0</v>
      </c>
      <c r="AR214" s="22">
        <v>0</v>
      </c>
      <c r="AS214" s="22">
        <v>0</v>
      </c>
      <c r="AT214" s="22">
        <v>965511</v>
      </c>
      <c r="AU214" s="22">
        <v>458800</v>
      </c>
    </row>
    <row r="215" spans="1:47" x14ac:dyDescent="0.35">
      <c r="A215" s="22" t="s">
        <v>114</v>
      </c>
      <c r="B215" s="22" t="s">
        <v>507</v>
      </c>
      <c r="C215" s="22" t="s">
        <v>542</v>
      </c>
      <c r="D215" s="22" t="s">
        <v>543</v>
      </c>
      <c r="E215" s="22">
        <v>503259</v>
      </c>
      <c r="F215" s="22">
        <v>0</v>
      </c>
      <c r="G215" s="22">
        <v>0</v>
      </c>
      <c r="H215" s="22">
        <v>0</v>
      </c>
      <c r="I215" s="22">
        <v>0</v>
      </c>
      <c r="J215" s="22">
        <v>0</v>
      </c>
      <c r="K215" s="22">
        <v>0</v>
      </c>
      <c r="L215" s="22">
        <v>365555</v>
      </c>
      <c r="M215" s="22">
        <v>6087</v>
      </c>
      <c r="N215" s="22">
        <v>11536</v>
      </c>
      <c r="O215" s="22">
        <v>0</v>
      </c>
      <c r="P215" s="22">
        <v>89150</v>
      </c>
      <c r="Q215" s="22">
        <v>6250</v>
      </c>
      <c r="R215" s="22">
        <v>0</v>
      </c>
      <c r="S215" s="22">
        <v>0</v>
      </c>
      <c r="T215" s="22">
        <v>0</v>
      </c>
      <c r="U215" s="22">
        <v>0</v>
      </c>
      <c r="V215" s="22">
        <v>0</v>
      </c>
      <c r="W215" s="22">
        <v>0</v>
      </c>
      <c r="X215" s="22">
        <v>179624</v>
      </c>
      <c r="Y215" s="22">
        <v>977433</v>
      </c>
      <c r="Z215" s="22">
        <v>0</v>
      </c>
      <c r="AA215" s="22">
        <v>0</v>
      </c>
      <c r="AB215" s="22">
        <v>0</v>
      </c>
      <c r="AC215" s="22">
        <v>0</v>
      </c>
      <c r="AD215" s="22">
        <v>2138894</v>
      </c>
      <c r="AE215" s="22">
        <v>476603</v>
      </c>
      <c r="AF215" s="22">
        <v>289033</v>
      </c>
      <c r="AG215" s="22">
        <v>0</v>
      </c>
      <c r="AH215" s="22">
        <v>122782</v>
      </c>
      <c r="AI215" s="22">
        <v>0</v>
      </c>
      <c r="AJ215" s="22">
        <v>0</v>
      </c>
      <c r="AK215" s="22">
        <v>10555</v>
      </c>
      <c r="AL215" s="22">
        <v>0</v>
      </c>
      <c r="AM215" s="22">
        <v>0</v>
      </c>
      <c r="AN215" s="22">
        <v>0</v>
      </c>
      <c r="AO215" s="22">
        <v>4910</v>
      </c>
      <c r="AP215" s="22">
        <v>596658</v>
      </c>
      <c r="AQ215" s="22">
        <v>0</v>
      </c>
      <c r="AR215" s="22">
        <v>0</v>
      </c>
      <c r="AS215" s="22">
        <v>0</v>
      </c>
      <c r="AT215" s="22">
        <v>1500541</v>
      </c>
      <c r="AU215" s="22">
        <v>638353</v>
      </c>
    </row>
    <row r="216" spans="1:47" x14ac:dyDescent="0.35">
      <c r="A216" s="22" t="s">
        <v>114</v>
      </c>
      <c r="B216" s="22" t="s">
        <v>507</v>
      </c>
      <c r="C216" s="22" t="s">
        <v>544</v>
      </c>
      <c r="D216" s="22" t="s">
        <v>545</v>
      </c>
      <c r="E216" s="22">
        <v>304035</v>
      </c>
      <c r="F216" s="22">
        <v>0</v>
      </c>
      <c r="G216" s="22">
        <v>0</v>
      </c>
      <c r="H216" s="22">
        <v>0</v>
      </c>
      <c r="I216" s="22">
        <v>0</v>
      </c>
      <c r="J216" s="22">
        <v>0</v>
      </c>
      <c r="K216" s="22">
        <v>0</v>
      </c>
      <c r="L216" s="22">
        <v>460535</v>
      </c>
      <c r="M216" s="22">
        <v>10947</v>
      </c>
      <c r="N216" s="22">
        <v>0</v>
      </c>
      <c r="O216" s="22">
        <v>0</v>
      </c>
      <c r="P216" s="22">
        <v>47495</v>
      </c>
      <c r="Q216" s="22">
        <v>0</v>
      </c>
      <c r="R216" s="22">
        <v>0</v>
      </c>
      <c r="S216" s="22">
        <v>0</v>
      </c>
      <c r="T216" s="22">
        <v>584000</v>
      </c>
      <c r="U216" s="22">
        <v>0</v>
      </c>
      <c r="V216" s="22">
        <v>47968</v>
      </c>
      <c r="W216" s="22">
        <v>30110</v>
      </c>
      <c r="X216" s="22">
        <v>0</v>
      </c>
      <c r="Y216" s="22">
        <v>0</v>
      </c>
      <c r="Z216" s="22">
        <v>0</v>
      </c>
      <c r="AA216" s="22">
        <v>0</v>
      </c>
      <c r="AB216" s="22">
        <v>0</v>
      </c>
      <c r="AC216" s="22">
        <v>29097</v>
      </c>
      <c r="AD216" s="22">
        <v>1514187</v>
      </c>
      <c r="AE216" s="22">
        <v>253610</v>
      </c>
      <c r="AF216" s="22">
        <v>352168</v>
      </c>
      <c r="AG216" s="22">
        <v>0</v>
      </c>
      <c r="AH216" s="22">
        <v>119827</v>
      </c>
      <c r="AI216" s="22">
        <v>0</v>
      </c>
      <c r="AJ216" s="22">
        <v>0</v>
      </c>
      <c r="AK216" s="22">
        <v>80714</v>
      </c>
      <c r="AL216" s="22">
        <v>0</v>
      </c>
      <c r="AM216" s="22">
        <v>2150</v>
      </c>
      <c r="AN216" s="22">
        <v>0</v>
      </c>
      <c r="AO216" s="22">
        <v>0</v>
      </c>
      <c r="AP216" s="22">
        <v>205438</v>
      </c>
      <c r="AQ216" s="22">
        <v>0</v>
      </c>
      <c r="AR216" s="22">
        <v>0</v>
      </c>
      <c r="AS216" s="22">
        <v>0</v>
      </c>
      <c r="AT216" s="22">
        <v>1013907</v>
      </c>
      <c r="AU216" s="22">
        <v>500280</v>
      </c>
    </row>
    <row r="217" spans="1:47" x14ac:dyDescent="0.35">
      <c r="A217" s="22" t="s">
        <v>114</v>
      </c>
      <c r="B217" s="22" t="s">
        <v>507</v>
      </c>
      <c r="C217" s="22" t="s">
        <v>546</v>
      </c>
      <c r="D217" s="22" t="s">
        <v>547</v>
      </c>
      <c r="E217" s="22">
        <v>385159</v>
      </c>
      <c r="F217" s="22">
        <v>0</v>
      </c>
      <c r="G217" s="22">
        <v>0</v>
      </c>
      <c r="H217" s="22">
        <v>0</v>
      </c>
      <c r="I217" s="22">
        <v>0</v>
      </c>
      <c r="J217" s="22">
        <v>0</v>
      </c>
      <c r="K217" s="22">
        <v>0</v>
      </c>
      <c r="L217" s="22">
        <v>385929</v>
      </c>
      <c r="M217" s="22">
        <v>9171</v>
      </c>
      <c r="N217" s="22">
        <v>960</v>
      </c>
      <c r="O217" s="22">
        <v>0</v>
      </c>
      <c r="P217" s="22">
        <v>33575</v>
      </c>
      <c r="Q217" s="22">
        <v>141180</v>
      </c>
      <c r="R217" s="22">
        <v>14854</v>
      </c>
      <c r="S217" s="22">
        <v>0</v>
      </c>
      <c r="T217" s="22">
        <v>0</v>
      </c>
      <c r="U217" s="22">
        <v>0</v>
      </c>
      <c r="V217" s="22">
        <v>0</v>
      </c>
      <c r="W217" s="22">
        <v>0</v>
      </c>
      <c r="X217" s="22">
        <v>0</v>
      </c>
      <c r="Y217" s="22">
        <v>76223</v>
      </c>
      <c r="Z217" s="22">
        <v>250199</v>
      </c>
      <c r="AA217" s="22">
        <v>0</v>
      </c>
      <c r="AB217" s="22">
        <v>0</v>
      </c>
      <c r="AC217" s="22">
        <v>51565</v>
      </c>
      <c r="AD217" s="22">
        <v>1348815</v>
      </c>
      <c r="AE217" s="22">
        <v>311625</v>
      </c>
      <c r="AF217" s="22">
        <v>239382</v>
      </c>
      <c r="AG217" s="22">
        <v>0</v>
      </c>
      <c r="AH217" s="22">
        <v>247943</v>
      </c>
      <c r="AI217" s="22">
        <v>1720</v>
      </c>
      <c r="AJ217" s="22">
        <v>0</v>
      </c>
      <c r="AK217" s="22">
        <v>135298</v>
      </c>
      <c r="AL217" s="22">
        <v>0</v>
      </c>
      <c r="AM217" s="22">
        <v>0</v>
      </c>
      <c r="AN217" s="22">
        <v>0</v>
      </c>
      <c r="AO217" s="22">
        <v>313</v>
      </c>
      <c r="AP217" s="22">
        <v>212862</v>
      </c>
      <c r="AQ217" s="22">
        <v>0</v>
      </c>
      <c r="AR217" s="22">
        <v>0</v>
      </c>
      <c r="AS217" s="22">
        <v>19386</v>
      </c>
      <c r="AT217" s="22">
        <v>1168529</v>
      </c>
      <c r="AU217" s="22">
        <v>180286</v>
      </c>
    </row>
    <row r="218" spans="1:47" x14ac:dyDescent="0.35">
      <c r="A218" s="22" t="s">
        <v>114</v>
      </c>
      <c r="B218" s="22" t="s">
        <v>507</v>
      </c>
      <c r="C218" s="22" t="s">
        <v>548</v>
      </c>
      <c r="D218" s="22" t="s">
        <v>549</v>
      </c>
      <c r="E218" s="22">
        <v>306231</v>
      </c>
      <c r="F218" s="22">
        <v>0</v>
      </c>
      <c r="G218" s="22">
        <v>0</v>
      </c>
      <c r="H218" s="22">
        <v>0</v>
      </c>
      <c r="I218" s="22">
        <v>0</v>
      </c>
      <c r="J218" s="22">
        <v>0</v>
      </c>
      <c r="K218" s="22">
        <v>0</v>
      </c>
      <c r="L218" s="22">
        <v>251742</v>
      </c>
      <c r="M218" s="22">
        <v>21866</v>
      </c>
      <c r="N218" s="22">
        <v>1510</v>
      </c>
      <c r="O218" s="22">
        <v>0</v>
      </c>
      <c r="P218" s="22">
        <v>0</v>
      </c>
      <c r="Q218" s="22">
        <v>9516</v>
      </c>
      <c r="R218" s="22">
        <v>0</v>
      </c>
      <c r="S218" s="22">
        <v>0</v>
      </c>
      <c r="T218" s="22">
        <v>0</v>
      </c>
      <c r="U218" s="22">
        <v>0</v>
      </c>
      <c r="V218" s="22">
        <v>4200</v>
      </c>
      <c r="W218" s="22">
        <v>0</v>
      </c>
      <c r="X218" s="22">
        <v>0</v>
      </c>
      <c r="Y218" s="22">
        <v>102692</v>
      </c>
      <c r="Z218" s="22">
        <v>3872</v>
      </c>
      <c r="AA218" s="22">
        <v>2500</v>
      </c>
      <c r="AB218" s="22">
        <v>0</v>
      </c>
      <c r="AC218" s="22">
        <v>3266</v>
      </c>
      <c r="AD218" s="22">
        <v>707395</v>
      </c>
      <c r="AE218" s="22">
        <v>242674</v>
      </c>
      <c r="AF218" s="22">
        <v>66559</v>
      </c>
      <c r="AG218" s="22">
        <v>94533</v>
      </c>
      <c r="AH218" s="22">
        <v>168802</v>
      </c>
      <c r="AI218" s="22">
        <v>3177</v>
      </c>
      <c r="AJ218" s="22">
        <v>0</v>
      </c>
      <c r="AK218" s="22">
        <v>0</v>
      </c>
      <c r="AL218" s="22">
        <v>0</v>
      </c>
      <c r="AM218" s="22">
        <v>0</v>
      </c>
      <c r="AN218" s="22">
        <v>0</v>
      </c>
      <c r="AO218" s="22">
        <v>20574</v>
      </c>
      <c r="AP218" s="22">
        <v>194852</v>
      </c>
      <c r="AQ218" s="22">
        <v>0</v>
      </c>
      <c r="AR218" s="22">
        <v>0</v>
      </c>
      <c r="AS218" s="22">
        <v>302</v>
      </c>
      <c r="AT218" s="22">
        <v>791473</v>
      </c>
      <c r="AU218" s="22">
        <v>-84078</v>
      </c>
    </row>
    <row r="219" spans="1:47" x14ac:dyDescent="0.35">
      <c r="A219" s="22" t="s">
        <v>114</v>
      </c>
      <c r="B219" s="22" t="s">
        <v>507</v>
      </c>
      <c r="C219" s="22" t="s">
        <v>550</v>
      </c>
      <c r="D219" s="22" t="s">
        <v>551</v>
      </c>
      <c r="E219" s="22">
        <v>661411</v>
      </c>
      <c r="F219" s="22">
        <v>0</v>
      </c>
      <c r="G219" s="22">
        <v>0</v>
      </c>
      <c r="H219" s="22">
        <v>0</v>
      </c>
      <c r="I219" s="22">
        <v>0</v>
      </c>
      <c r="J219" s="22">
        <v>0</v>
      </c>
      <c r="K219" s="22">
        <v>0</v>
      </c>
      <c r="L219" s="22">
        <v>405190</v>
      </c>
      <c r="M219" s="22">
        <v>37866</v>
      </c>
      <c r="N219" s="22">
        <v>0</v>
      </c>
      <c r="O219" s="22">
        <v>480</v>
      </c>
      <c r="P219" s="22">
        <v>69771</v>
      </c>
      <c r="Q219" s="22">
        <v>5523</v>
      </c>
      <c r="R219" s="22">
        <v>0</v>
      </c>
      <c r="S219" s="22">
        <v>0</v>
      </c>
      <c r="T219" s="22">
        <v>0</v>
      </c>
      <c r="U219" s="22">
        <v>0</v>
      </c>
      <c r="V219" s="22">
        <v>0</v>
      </c>
      <c r="W219" s="22">
        <v>0</v>
      </c>
      <c r="X219" s="22">
        <v>85475</v>
      </c>
      <c r="Y219" s="22">
        <v>108171</v>
      </c>
      <c r="Z219" s="22">
        <v>28458</v>
      </c>
      <c r="AA219" s="22">
        <v>0</v>
      </c>
      <c r="AB219" s="22">
        <v>0</v>
      </c>
      <c r="AC219" s="22">
        <v>0</v>
      </c>
      <c r="AD219" s="22">
        <v>1402345</v>
      </c>
      <c r="AE219" s="22">
        <v>479480</v>
      </c>
      <c r="AF219" s="22">
        <v>411776</v>
      </c>
      <c r="AG219" s="22">
        <v>118332</v>
      </c>
      <c r="AH219" s="22">
        <v>159372</v>
      </c>
      <c r="AI219" s="22">
        <v>0</v>
      </c>
      <c r="AJ219" s="22">
        <v>0</v>
      </c>
      <c r="AK219" s="22">
        <v>0</v>
      </c>
      <c r="AL219" s="22">
        <v>11585</v>
      </c>
      <c r="AM219" s="22">
        <v>1562</v>
      </c>
      <c r="AN219" s="22">
        <v>0</v>
      </c>
      <c r="AO219" s="22">
        <v>1055</v>
      </c>
      <c r="AP219" s="22">
        <v>352321</v>
      </c>
      <c r="AQ219" s="22">
        <v>0</v>
      </c>
      <c r="AR219" s="22">
        <v>0</v>
      </c>
      <c r="AS219" s="22">
        <v>0</v>
      </c>
      <c r="AT219" s="22">
        <v>1535483</v>
      </c>
      <c r="AU219" s="22">
        <v>-133138</v>
      </c>
    </row>
    <row r="220" spans="1:47" x14ac:dyDescent="0.35">
      <c r="A220" s="22" t="s">
        <v>114</v>
      </c>
      <c r="B220" s="22" t="s">
        <v>507</v>
      </c>
      <c r="C220" s="22" t="s">
        <v>552</v>
      </c>
      <c r="D220" s="22" t="s">
        <v>553</v>
      </c>
      <c r="E220" s="22">
        <v>348289</v>
      </c>
      <c r="F220" s="22">
        <v>0</v>
      </c>
      <c r="G220" s="22">
        <v>0</v>
      </c>
      <c r="H220" s="22">
        <v>0</v>
      </c>
      <c r="I220" s="22">
        <v>0</v>
      </c>
      <c r="J220" s="22">
        <v>0</v>
      </c>
      <c r="K220" s="22">
        <v>32760</v>
      </c>
      <c r="L220" s="22">
        <v>278634</v>
      </c>
      <c r="M220" s="22">
        <v>13300</v>
      </c>
      <c r="N220" s="22">
        <v>8679</v>
      </c>
      <c r="O220" s="22">
        <v>150</v>
      </c>
      <c r="P220" s="22">
        <v>46492</v>
      </c>
      <c r="Q220" s="22">
        <v>16413</v>
      </c>
      <c r="R220" s="22">
        <v>4175</v>
      </c>
      <c r="S220" s="22">
        <v>3981</v>
      </c>
      <c r="T220" s="22">
        <v>0</v>
      </c>
      <c r="U220" s="22">
        <v>0</v>
      </c>
      <c r="V220" s="22">
        <v>0</v>
      </c>
      <c r="W220" s="22">
        <v>0</v>
      </c>
      <c r="X220" s="22">
        <v>57464</v>
      </c>
      <c r="Y220" s="22">
        <v>569881</v>
      </c>
      <c r="Z220" s="22">
        <v>2000</v>
      </c>
      <c r="AA220" s="22">
        <v>0</v>
      </c>
      <c r="AB220" s="22">
        <v>0</v>
      </c>
      <c r="AC220" s="22">
        <v>13103</v>
      </c>
      <c r="AD220" s="22">
        <v>1395321</v>
      </c>
      <c r="AE220" s="22">
        <v>249933</v>
      </c>
      <c r="AF220" s="22">
        <v>295020</v>
      </c>
      <c r="AG220" s="22">
        <v>84667</v>
      </c>
      <c r="AH220" s="22">
        <v>160620</v>
      </c>
      <c r="AI220" s="22">
        <v>0</v>
      </c>
      <c r="AJ220" s="22">
        <v>0</v>
      </c>
      <c r="AK220" s="22">
        <v>6363</v>
      </c>
      <c r="AL220" s="22">
        <v>0</v>
      </c>
      <c r="AM220" s="22">
        <v>0</v>
      </c>
      <c r="AN220" s="22">
        <v>0</v>
      </c>
      <c r="AO220" s="22">
        <v>0</v>
      </c>
      <c r="AP220" s="22">
        <v>180565</v>
      </c>
      <c r="AQ220" s="22">
        <v>837</v>
      </c>
      <c r="AR220" s="22">
        <v>0</v>
      </c>
      <c r="AS220" s="22">
        <v>0</v>
      </c>
      <c r="AT220" s="22">
        <v>978005</v>
      </c>
      <c r="AU220" s="22">
        <v>417316</v>
      </c>
    </row>
    <row r="221" spans="1:47" x14ac:dyDescent="0.35">
      <c r="A221" s="22" t="s">
        <v>114</v>
      </c>
      <c r="B221" s="22" t="s">
        <v>507</v>
      </c>
      <c r="C221" s="22" t="s">
        <v>554</v>
      </c>
      <c r="D221" s="22" t="s">
        <v>555</v>
      </c>
      <c r="E221" s="22">
        <v>944816</v>
      </c>
      <c r="F221" s="22">
        <v>0</v>
      </c>
      <c r="G221" s="22">
        <v>0</v>
      </c>
      <c r="H221" s="22">
        <v>0</v>
      </c>
      <c r="I221" s="22">
        <v>0</v>
      </c>
      <c r="J221" s="22">
        <v>0</v>
      </c>
      <c r="K221" s="22">
        <v>0</v>
      </c>
      <c r="L221" s="22">
        <v>796515</v>
      </c>
      <c r="M221" s="22">
        <v>31488</v>
      </c>
      <c r="N221" s="22">
        <v>921</v>
      </c>
      <c r="O221" s="22">
        <v>1023</v>
      </c>
      <c r="P221" s="22">
        <v>115911</v>
      </c>
      <c r="Q221" s="22">
        <v>10414</v>
      </c>
      <c r="R221" s="22">
        <v>63856</v>
      </c>
      <c r="S221" s="22">
        <v>0</v>
      </c>
      <c r="T221" s="22">
        <v>0</v>
      </c>
      <c r="U221" s="22">
        <v>0</v>
      </c>
      <c r="V221" s="22">
        <v>0</v>
      </c>
      <c r="W221" s="22">
        <v>0</v>
      </c>
      <c r="X221" s="22">
        <v>0</v>
      </c>
      <c r="Y221" s="22">
        <v>795349</v>
      </c>
      <c r="Z221" s="22">
        <v>269521</v>
      </c>
      <c r="AA221" s="22">
        <v>0</v>
      </c>
      <c r="AB221" s="22">
        <v>0</v>
      </c>
      <c r="AC221" s="22">
        <v>22442</v>
      </c>
      <c r="AD221" s="22">
        <v>3052256</v>
      </c>
      <c r="AE221" s="22">
        <v>636495</v>
      </c>
      <c r="AF221" s="22">
        <v>403642</v>
      </c>
      <c r="AG221" s="22">
        <v>0</v>
      </c>
      <c r="AH221" s="22">
        <v>642664</v>
      </c>
      <c r="AI221" s="22">
        <v>-3540</v>
      </c>
      <c r="AJ221" s="22">
        <v>0</v>
      </c>
      <c r="AK221" s="22">
        <v>82822</v>
      </c>
      <c r="AL221" s="22">
        <v>0</v>
      </c>
      <c r="AM221" s="22">
        <v>7337</v>
      </c>
      <c r="AN221" s="22">
        <v>5962</v>
      </c>
      <c r="AO221" s="22">
        <v>93413</v>
      </c>
      <c r="AP221" s="22">
        <v>610206</v>
      </c>
      <c r="AQ221" s="22">
        <v>0</v>
      </c>
      <c r="AR221" s="22">
        <v>0</v>
      </c>
      <c r="AS221" s="22">
        <v>20196</v>
      </c>
      <c r="AT221" s="22">
        <v>2499197</v>
      </c>
      <c r="AU221" s="22">
        <v>553059</v>
      </c>
    </row>
    <row r="222" spans="1:47" x14ac:dyDescent="0.35">
      <c r="A222" s="22" t="s">
        <v>114</v>
      </c>
      <c r="B222" s="22" t="s">
        <v>507</v>
      </c>
      <c r="C222" s="22" t="s">
        <v>556</v>
      </c>
      <c r="D222" s="22" t="s">
        <v>557</v>
      </c>
      <c r="E222" s="22">
        <v>352226</v>
      </c>
      <c r="F222" s="22">
        <v>0</v>
      </c>
      <c r="G222" s="22">
        <v>0</v>
      </c>
      <c r="H222" s="22">
        <v>0</v>
      </c>
      <c r="I222" s="22">
        <v>0</v>
      </c>
      <c r="J222" s="22">
        <v>0</v>
      </c>
      <c r="K222" s="22">
        <v>0</v>
      </c>
      <c r="L222" s="22">
        <v>134462</v>
      </c>
      <c r="M222" s="22">
        <v>31517</v>
      </c>
      <c r="N222" s="22">
        <v>0</v>
      </c>
      <c r="O222" s="22">
        <v>271</v>
      </c>
      <c r="P222" s="22">
        <v>27437</v>
      </c>
      <c r="Q222" s="22">
        <v>6974</v>
      </c>
      <c r="R222" s="22">
        <v>5132</v>
      </c>
      <c r="S222" s="22">
        <v>0</v>
      </c>
      <c r="T222" s="22">
        <v>12500</v>
      </c>
      <c r="U222" s="22">
        <v>0</v>
      </c>
      <c r="V222" s="22">
        <v>0</v>
      </c>
      <c r="W222" s="22">
        <v>650</v>
      </c>
      <c r="X222" s="22">
        <v>48251</v>
      </c>
      <c r="Y222" s="22">
        <v>104023</v>
      </c>
      <c r="Z222" s="22">
        <v>13601</v>
      </c>
      <c r="AA222" s="22">
        <v>0</v>
      </c>
      <c r="AB222" s="22">
        <v>0</v>
      </c>
      <c r="AC222" s="22">
        <v>1801</v>
      </c>
      <c r="AD222" s="22">
        <v>738845</v>
      </c>
      <c r="AE222" s="22">
        <v>292378</v>
      </c>
      <c r="AF222" s="22">
        <v>109000</v>
      </c>
      <c r="AG222" s="22">
        <v>0</v>
      </c>
      <c r="AH222" s="22">
        <v>216944</v>
      </c>
      <c r="AI222" s="22">
        <v>0</v>
      </c>
      <c r="AJ222" s="22">
        <v>0</v>
      </c>
      <c r="AK222" s="22">
        <v>48236</v>
      </c>
      <c r="AL222" s="22">
        <v>0</v>
      </c>
      <c r="AM222" s="22">
        <v>0</v>
      </c>
      <c r="AN222" s="22">
        <v>0</v>
      </c>
      <c r="AO222" s="22">
        <v>0</v>
      </c>
      <c r="AP222" s="22">
        <v>307455</v>
      </c>
      <c r="AQ222" s="22">
        <v>0</v>
      </c>
      <c r="AR222" s="22">
        <v>0</v>
      </c>
      <c r="AS222" s="22">
        <v>0</v>
      </c>
      <c r="AT222" s="22">
        <v>974013</v>
      </c>
      <c r="AU222" s="22">
        <v>-235168</v>
      </c>
    </row>
    <row r="223" spans="1:47" x14ac:dyDescent="0.35">
      <c r="A223" s="22" t="s">
        <v>114</v>
      </c>
      <c r="B223" s="22" t="s">
        <v>507</v>
      </c>
      <c r="C223" s="22" t="s">
        <v>558</v>
      </c>
      <c r="D223" s="22" t="s">
        <v>559</v>
      </c>
      <c r="E223" s="22">
        <v>194237</v>
      </c>
      <c r="F223" s="22">
        <v>0</v>
      </c>
      <c r="G223" s="22">
        <v>0</v>
      </c>
      <c r="H223" s="22">
        <v>0</v>
      </c>
      <c r="I223" s="22">
        <v>0</v>
      </c>
      <c r="J223" s="22">
        <v>0</v>
      </c>
      <c r="K223" s="22">
        <v>0</v>
      </c>
      <c r="L223" s="22">
        <v>132788</v>
      </c>
      <c r="M223" s="22">
        <v>4851</v>
      </c>
      <c r="N223" s="22">
        <v>20625</v>
      </c>
      <c r="O223" s="22">
        <v>0</v>
      </c>
      <c r="P223" s="22">
        <v>20993</v>
      </c>
      <c r="Q223" s="22">
        <v>25138</v>
      </c>
      <c r="R223" s="22">
        <v>0</v>
      </c>
      <c r="S223" s="22">
        <v>0</v>
      </c>
      <c r="T223" s="22">
        <v>0</v>
      </c>
      <c r="U223" s="22">
        <v>0</v>
      </c>
      <c r="V223" s="22">
        <v>0</v>
      </c>
      <c r="W223" s="22">
        <v>0</v>
      </c>
      <c r="X223" s="22">
        <v>34884</v>
      </c>
      <c r="Y223" s="22">
        <v>0</v>
      </c>
      <c r="Z223" s="22">
        <v>0</v>
      </c>
      <c r="AA223" s="22">
        <v>0</v>
      </c>
      <c r="AB223" s="22">
        <v>0</v>
      </c>
      <c r="AC223" s="22">
        <v>2900</v>
      </c>
      <c r="AD223" s="22">
        <v>436416</v>
      </c>
      <c r="AE223" s="22">
        <v>157619</v>
      </c>
      <c r="AF223" s="22">
        <v>102212</v>
      </c>
      <c r="AG223" s="22">
        <v>0</v>
      </c>
      <c r="AH223" s="22">
        <v>151810</v>
      </c>
      <c r="AI223" s="22">
        <v>0</v>
      </c>
      <c r="AJ223" s="22">
        <v>0</v>
      </c>
      <c r="AK223" s="22">
        <v>0</v>
      </c>
      <c r="AL223" s="22">
        <v>0</v>
      </c>
      <c r="AM223" s="22">
        <v>0</v>
      </c>
      <c r="AN223" s="22">
        <v>0</v>
      </c>
      <c r="AO223" s="22">
        <v>0</v>
      </c>
      <c r="AP223" s="22">
        <v>148315</v>
      </c>
      <c r="AQ223" s="22">
        <v>0</v>
      </c>
      <c r="AR223" s="22">
        <v>0</v>
      </c>
      <c r="AS223" s="22">
        <v>1437</v>
      </c>
      <c r="AT223" s="22">
        <v>561393</v>
      </c>
      <c r="AU223" s="22">
        <v>-124977</v>
      </c>
    </row>
    <row r="224" spans="1:47" x14ac:dyDescent="0.35">
      <c r="A224" s="22" t="s">
        <v>114</v>
      </c>
      <c r="B224" s="22" t="s">
        <v>507</v>
      </c>
      <c r="C224" s="22" t="s">
        <v>560</v>
      </c>
      <c r="D224" s="22" t="s">
        <v>561</v>
      </c>
      <c r="E224" s="22">
        <v>418187</v>
      </c>
      <c r="F224" s="22">
        <v>0</v>
      </c>
      <c r="G224" s="22">
        <v>0</v>
      </c>
      <c r="H224" s="22">
        <v>0</v>
      </c>
      <c r="I224" s="22">
        <v>0</v>
      </c>
      <c r="J224" s="22">
        <v>0</v>
      </c>
      <c r="K224" s="22">
        <v>0</v>
      </c>
      <c r="L224" s="22">
        <v>248957</v>
      </c>
      <c r="M224" s="22">
        <v>0</v>
      </c>
      <c r="N224" s="22">
        <v>4025</v>
      </c>
      <c r="O224" s="22">
        <v>6019</v>
      </c>
      <c r="P224" s="22">
        <v>58486</v>
      </c>
      <c r="Q224" s="22">
        <v>7238</v>
      </c>
      <c r="R224" s="22">
        <v>0</v>
      </c>
      <c r="S224" s="22">
        <v>0</v>
      </c>
      <c r="T224" s="22">
        <v>0</v>
      </c>
      <c r="U224" s="22">
        <v>12786</v>
      </c>
      <c r="V224" s="22">
        <v>0</v>
      </c>
      <c r="W224" s="22">
        <v>0</v>
      </c>
      <c r="X224" s="22">
        <v>28002</v>
      </c>
      <c r="Y224" s="22">
        <v>423981</v>
      </c>
      <c r="Z224" s="22">
        <v>107914</v>
      </c>
      <c r="AA224" s="22">
        <v>0</v>
      </c>
      <c r="AB224" s="22">
        <v>0</v>
      </c>
      <c r="AC224" s="22">
        <v>19875</v>
      </c>
      <c r="AD224" s="22">
        <v>1335470</v>
      </c>
      <c r="AE224" s="22">
        <v>337592</v>
      </c>
      <c r="AF224" s="22">
        <v>158392</v>
      </c>
      <c r="AG224" s="22">
        <v>0</v>
      </c>
      <c r="AH224" s="22">
        <v>218533</v>
      </c>
      <c r="AI224" s="22">
        <v>0</v>
      </c>
      <c r="AJ224" s="22">
        <v>107948</v>
      </c>
      <c r="AK224" s="22">
        <v>0</v>
      </c>
      <c r="AL224" s="22">
        <v>0</v>
      </c>
      <c r="AM224" s="22">
        <v>1837</v>
      </c>
      <c r="AN224" s="22">
        <v>0</v>
      </c>
      <c r="AO224" s="22">
        <v>6099</v>
      </c>
      <c r="AP224" s="22">
        <v>192074</v>
      </c>
      <c r="AQ224" s="22">
        <v>0</v>
      </c>
      <c r="AR224" s="22">
        <v>0</v>
      </c>
      <c r="AS224" s="22">
        <v>0</v>
      </c>
      <c r="AT224" s="22">
        <v>1022475</v>
      </c>
      <c r="AU224" s="22">
        <v>312995</v>
      </c>
    </row>
    <row r="225" spans="1:47" x14ac:dyDescent="0.35">
      <c r="A225" s="22" t="s">
        <v>114</v>
      </c>
      <c r="B225" s="22" t="s">
        <v>507</v>
      </c>
      <c r="C225" s="22" t="s">
        <v>562</v>
      </c>
      <c r="D225" s="22" t="s">
        <v>563</v>
      </c>
      <c r="E225" s="22">
        <v>117608</v>
      </c>
      <c r="F225" s="22">
        <v>0</v>
      </c>
      <c r="G225" s="22">
        <v>0</v>
      </c>
      <c r="H225" s="22">
        <v>0</v>
      </c>
      <c r="I225" s="22">
        <v>0</v>
      </c>
      <c r="J225" s="22">
        <v>0</v>
      </c>
      <c r="K225" s="22">
        <v>0</v>
      </c>
      <c r="L225" s="22">
        <v>34010</v>
      </c>
      <c r="M225" s="22">
        <v>3007</v>
      </c>
      <c r="N225" s="22">
        <v>200</v>
      </c>
      <c r="O225" s="22">
        <v>284</v>
      </c>
      <c r="P225" s="22">
        <v>14972</v>
      </c>
      <c r="Q225" s="22">
        <v>4948</v>
      </c>
      <c r="R225" s="22">
        <v>6899</v>
      </c>
      <c r="S225" s="22">
        <v>0</v>
      </c>
      <c r="T225" s="22">
        <v>0</v>
      </c>
      <c r="U225" s="22">
        <v>0</v>
      </c>
      <c r="V225" s="22">
        <v>0</v>
      </c>
      <c r="W225" s="22">
        <v>0</v>
      </c>
      <c r="X225" s="22">
        <v>0</v>
      </c>
      <c r="Y225" s="22">
        <v>130021</v>
      </c>
      <c r="Z225" s="22">
        <v>0</v>
      </c>
      <c r="AA225" s="22">
        <v>0</v>
      </c>
      <c r="AB225" s="22">
        <v>0</v>
      </c>
      <c r="AC225" s="22">
        <v>2000</v>
      </c>
      <c r="AD225" s="22">
        <v>313949</v>
      </c>
      <c r="AE225" s="22">
        <v>86955</v>
      </c>
      <c r="AF225" s="22">
        <v>84792</v>
      </c>
      <c r="AG225" s="22">
        <v>0</v>
      </c>
      <c r="AH225" s="22">
        <v>38616</v>
      </c>
      <c r="AI225" s="22">
        <v>111</v>
      </c>
      <c r="AJ225" s="22">
        <v>5050</v>
      </c>
      <c r="AK225" s="22">
        <v>16549</v>
      </c>
      <c r="AL225" s="22">
        <v>0</v>
      </c>
      <c r="AM225" s="22">
        <v>0</v>
      </c>
      <c r="AN225" s="22">
        <v>0</v>
      </c>
      <c r="AO225" s="22">
        <v>0</v>
      </c>
      <c r="AP225" s="22">
        <v>140587</v>
      </c>
      <c r="AQ225" s="22">
        <v>0</v>
      </c>
      <c r="AR225" s="22">
        <v>0</v>
      </c>
      <c r="AS225" s="22">
        <v>959</v>
      </c>
      <c r="AT225" s="22">
        <v>373619</v>
      </c>
      <c r="AU225" s="22">
        <v>-59670</v>
      </c>
    </row>
    <row r="226" spans="1:47" x14ac:dyDescent="0.35">
      <c r="A226" s="22" t="s">
        <v>114</v>
      </c>
      <c r="B226" s="22" t="s">
        <v>507</v>
      </c>
      <c r="C226" s="22" t="s">
        <v>564</v>
      </c>
      <c r="D226" s="22" t="s">
        <v>565</v>
      </c>
      <c r="E226" s="22">
        <v>742329</v>
      </c>
      <c r="F226" s="22">
        <v>0</v>
      </c>
      <c r="G226" s="22">
        <v>0</v>
      </c>
      <c r="H226" s="22">
        <v>0</v>
      </c>
      <c r="I226" s="22">
        <v>0</v>
      </c>
      <c r="J226" s="22">
        <v>0</v>
      </c>
      <c r="K226" s="22">
        <v>0</v>
      </c>
      <c r="L226" s="22">
        <v>448282</v>
      </c>
      <c r="M226" s="22">
        <v>22913</v>
      </c>
      <c r="N226" s="22">
        <v>6583</v>
      </c>
      <c r="O226" s="22">
        <v>4402</v>
      </c>
      <c r="P226" s="22">
        <v>51109</v>
      </c>
      <c r="Q226" s="22">
        <v>22129</v>
      </c>
      <c r="R226" s="22">
        <v>32142</v>
      </c>
      <c r="S226" s="22">
        <v>0</v>
      </c>
      <c r="T226" s="22">
        <v>0</v>
      </c>
      <c r="U226" s="22">
        <v>0</v>
      </c>
      <c r="V226" s="22">
        <v>0</v>
      </c>
      <c r="W226" s="22">
        <v>0</v>
      </c>
      <c r="X226" s="22">
        <v>0</v>
      </c>
      <c r="Y226" s="22">
        <v>713269</v>
      </c>
      <c r="Z226" s="22">
        <v>148832</v>
      </c>
      <c r="AA226" s="22">
        <v>0</v>
      </c>
      <c r="AB226" s="22">
        <v>0</v>
      </c>
      <c r="AC226" s="22">
        <v>57857</v>
      </c>
      <c r="AD226" s="22">
        <v>2249847</v>
      </c>
      <c r="AE226" s="22">
        <v>622104</v>
      </c>
      <c r="AF226" s="22">
        <v>535062</v>
      </c>
      <c r="AG226" s="22">
        <v>0</v>
      </c>
      <c r="AH226" s="22">
        <v>260717</v>
      </c>
      <c r="AI226" s="22">
        <v>0</v>
      </c>
      <c r="AJ226" s="22">
        <v>46175</v>
      </c>
      <c r="AK226" s="22">
        <v>39389</v>
      </c>
      <c r="AL226" s="22">
        <v>93339</v>
      </c>
      <c r="AM226" s="22">
        <v>603</v>
      </c>
      <c r="AN226" s="22">
        <v>0</v>
      </c>
      <c r="AO226" s="22">
        <v>2030</v>
      </c>
      <c r="AP226" s="22">
        <v>400413</v>
      </c>
      <c r="AQ226" s="22">
        <v>2154</v>
      </c>
      <c r="AR226" s="22">
        <v>0</v>
      </c>
      <c r="AS226" s="22">
        <v>31768</v>
      </c>
      <c r="AT226" s="22">
        <v>2033754</v>
      </c>
      <c r="AU226" s="22">
        <v>216093</v>
      </c>
    </row>
    <row r="227" spans="1:47" x14ac:dyDescent="0.35">
      <c r="A227" s="22" t="s">
        <v>114</v>
      </c>
      <c r="B227" s="22" t="s">
        <v>507</v>
      </c>
      <c r="C227" s="22" t="s">
        <v>566</v>
      </c>
      <c r="D227" s="22" t="s">
        <v>567</v>
      </c>
      <c r="E227" s="22">
        <v>194871</v>
      </c>
      <c r="F227" s="22">
        <v>0</v>
      </c>
      <c r="G227" s="22">
        <v>0</v>
      </c>
      <c r="H227" s="22">
        <v>0</v>
      </c>
      <c r="I227" s="22">
        <v>0</v>
      </c>
      <c r="J227" s="22">
        <v>0</v>
      </c>
      <c r="K227" s="22">
        <v>0</v>
      </c>
      <c r="L227" s="22">
        <v>187048</v>
      </c>
      <c r="M227" s="22">
        <v>16281</v>
      </c>
      <c r="N227" s="22">
        <v>945</v>
      </c>
      <c r="O227" s="22">
        <v>483</v>
      </c>
      <c r="P227" s="22">
        <v>29765</v>
      </c>
      <c r="Q227" s="22">
        <v>6888</v>
      </c>
      <c r="R227" s="22">
        <v>11539</v>
      </c>
      <c r="S227" s="22">
        <v>25614</v>
      </c>
      <c r="T227" s="22">
        <v>37414</v>
      </c>
      <c r="U227" s="22">
        <v>0</v>
      </c>
      <c r="V227" s="22">
        <v>0</v>
      </c>
      <c r="W227" s="22">
        <v>126720</v>
      </c>
      <c r="X227" s="22">
        <v>0</v>
      </c>
      <c r="Y227" s="22">
        <v>237268</v>
      </c>
      <c r="Z227" s="22">
        <v>0</v>
      </c>
      <c r="AA227" s="22">
        <v>0</v>
      </c>
      <c r="AB227" s="22">
        <v>0</v>
      </c>
      <c r="AC227" s="22">
        <v>761</v>
      </c>
      <c r="AD227" s="22">
        <v>875597</v>
      </c>
      <c r="AE227" s="22">
        <v>71291</v>
      </c>
      <c r="AF227" s="22">
        <v>221640</v>
      </c>
      <c r="AG227" s="22">
        <v>0</v>
      </c>
      <c r="AH227" s="22">
        <v>86541</v>
      </c>
      <c r="AI227" s="22">
        <v>4050</v>
      </c>
      <c r="AJ227" s="22">
        <v>33833</v>
      </c>
      <c r="AK227" s="22">
        <v>33689</v>
      </c>
      <c r="AL227" s="22">
        <v>0</v>
      </c>
      <c r="AM227" s="22">
        <v>2060</v>
      </c>
      <c r="AN227" s="22">
        <v>0</v>
      </c>
      <c r="AO227" s="22">
        <v>0</v>
      </c>
      <c r="AP227" s="22">
        <v>80143</v>
      </c>
      <c r="AQ227" s="22">
        <v>0</v>
      </c>
      <c r="AR227" s="22">
        <v>0</v>
      </c>
      <c r="AS227" s="22">
        <v>196</v>
      </c>
      <c r="AT227" s="22">
        <v>533443</v>
      </c>
      <c r="AU227" s="22">
        <v>342154</v>
      </c>
    </row>
    <row r="228" spans="1:47" x14ac:dyDescent="0.35">
      <c r="A228" s="22" t="s">
        <v>114</v>
      </c>
      <c r="B228" s="22" t="s">
        <v>507</v>
      </c>
      <c r="C228" s="22" t="s">
        <v>568</v>
      </c>
      <c r="D228" s="22" t="s">
        <v>569</v>
      </c>
      <c r="E228" s="22">
        <v>317642</v>
      </c>
      <c r="F228" s="22">
        <v>0</v>
      </c>
      <c r="G228" s="22">
        <v>0</v>
      </c>
      <c r="H228" s="22">
        <v>0</v>
      </c>
      <c r="I228" s="22">
        <v>0</v>
      </c>
      <c r="J228" s="22">
        <v>0</v>
      </c>
      <c r="K228" s="22">
        <v>0</v>
      </c>
      <c r="L228" s="22">
        <v>271402</v>
      </c>
      <c r="M228" s="22">
        <v>9025</v>
      </c>
      <c r="N228" s="22">
        <v>757</v>
      </c>
      <c r="O228" s="22">
        <v>0</v>
      </c>
      <c r="P228" s="22">
        <v>41085</v>
      </c>
      <c r="Q228" s="22">
        <v>15831</v>
      </c>
      <c r="R228" s="22">
        <v>39277</v>
      </c>
      <c r="S228" s="22">
        <v>0</v>
      </c>
      <c r="T228" s="22">
        <v>0</v>
      </c>
      <c r="U228" s="22">
        <v>0</v>
      </c>
      <c r="V228" s="22">
        <v>0</v>
      </c>
      <c r="W228" s="22">
        <v>0</v>
      </c>
      <c r="X228" s="22">
        <v>43831</v>
      </c>
      <c r="Y228" s="22">
        <v>479736</v>
      </c>
      <c r="Z228" s="22">
        <v>0</v>
      </c>
      <c r="AA228" s="22">
        <v>0</v>
      </c>
      <c r="AB228" s="22">
        <v>0</v>
      </c>
      <c r="AC228" s="22">
        <v>2224</v>
      </c>
      <c r="AD228" s="22">
        <v>1220810</v>
      </c>
      <c r="AE228" s="22">
        <v>192241</v>
      </c>
      <c r="AF228" s="22">
        <v>189290</v>
      </c>
      <c r="AG228" s="22">
        <v>172797</v>
      </c>
      <c r="AH228" s="22">
        <v>90872</v>
      </c>
      <c r="AI228" s="22">
        <v>0</v>
      </c>
      <c r="AJ228" s="22">
        <v>6908</v>
      </c>
      <c r="AK228" s="22">
        <v>24861</v>
      </c>
      <c r="AL228" s="22">
        <v>35961</v>
      </c>
      <c r="AM228" s="22">
        <v>0</v>
      </c>
      <c r="AN228" s="22">
        <v>0</v>
      </c>
      <c r="AO228" s="22">
        <v>0</v>
      </c>
      <c r="AP228" s="22">
        <v>231054</v>
      </c>
      <c r="AQ228" s="22">
        <v>0</v>
      </c>
      <c r="AR228" s="22">
        <v>0</v>
      </c>
      <c r="AS228" s="22">
        <v>151758</v>
      </c>
      <c r="AT228" s="22">
        <v>1095742</v>
      </c>
      <c r="AU228" s="22">
        <v>125068</v>
      </c>
    </row>
    <row r="229" spans="1:47" x14ac:dyDescent="0.35">
      <c r="A229" s="22" t="s">
        <v>114</v>
      </c>
      <c r="B229" s="22" t="s">
        <v>507</v>
      </c>
      <c r="C229" s="22" t="s">
        <v>570</v>
      </c>
      <c r="D229" s="22" t="s">
        <v>571</v>
      </c>
      <c r="E229" s="22">
        <v>804394</v>
      </c>
      <c r="F229" s="22">
        <v>0</v>
      </c>
      <c r="G229" s="22">
        <v>0</v>
      </c>
      <c r="H229" s="22">
        <v>0</v>
      </c>
      <c r="I229" s="22">
        <v>0</v>
      </c>
      <c r="J229" s="22">
        <v>0</v>
      </c>
      <c r="K229" s="22">
        <v>77220</v>
      </c>
      <c r="L229" s="22">
        <v>647645</v>
      </c>
      <c r="M229" s="22">
        <v>17885</v>
      </c>
      <c r="N229" s="22">
        <v>6742</v>
      </c>
      <c r="O229" s="22">
        <v>3857</v>
      </c>
      <c r="P229" s="22">
        <v>115109</v>
      </c>
      <c r="Q229" s="22">
        <v>31824</v>
      </c>
      <c r="R229" s="22">
        <v>0</v>
      </c>
      <c r="S229" s="22">
        <v>0</v>
      </c>
      <c r="T229" s="22">
        <v>0</v>
      </c>
      <c r="U229" s="22">
        <v>0</v>
      </c>
      <c r="V229" s="22">
        <v>0</v>
      </c>
      <c r="W229" s="22">
        <v>4200</v>
      </c>
      <c r="X229" s="22">
        <v>0</v>
      </c>
      <c r="Y229" s="22">
        <v>679390</v>
      </c>
      <c r="Z229" s="22">
        <v>162471</v>
      </c>
      <c r="AA229" s="22">
        <v>7020</v>
      </c>
      <c r="AB229" s="22">
        <v>0</v>
      </c>
      <c r="AC229" s="22">
        <v>2013</v>
      </c>
      <c r="AD229" s="22">
        <v>2559770</v>
      </c>
      <c r="AE229" s="22">
        <v>622757</v>
      </c>
      <c r="AF229" s="22">
        <v>275365</v>
      </c>
      <c r="AG229" s="22">
        <v>157842</v>
      </c>
      <c r="AH229" s="22">
        <v>381091</v>
      </c>
      <c r="AI229" s="22">
        <v>0</v>
      </c>
      <c r="AJ229" s="22">
        <v>0</v>
      </c>
      <c r="AK229" s="22">
        <v>160490</v>
      </c>
      <c r="AL229" s="22">
        <v>0</v>
      </c>
      <c r="AM229" s="22">
        <v>2602</v>
      </c>
      <c r="AN229" s="22">
        <v>0</v>
      </c>
      <c r="AO229" s="22">
        <v>0</v>
      </c>
      <c r="AP229" s="22">
        <v>614406</v>
      </c>
      <c r="AQ229" s="22">
        <v>47500</v>
      </c>
      <c r="AR229" s="22">
        <v>23079</v>
      </c>
      <c r="AS229" s="22">
        <v>0</v>
      </c>
      <c r="AT229" s="22">
        <v>2285132</v>
      </c>
      <c r="AU229" s="22">
        <v>274638</v>
      </c>
    </row>
    <row r="230" spans="1:47" x14ac:dyDescent="0.35">
      <c r="A230" s="22" t="s">
        <v>114</v>
      </c>
      <c r="B230" s="22" t="s">
        <v>507</v>
      </c>
      <c r="C230" s="22" t="s">
        <v>572</v>
      </c>
      <c r="D230" s="22" t="s">
        <v>573</v>
      </c>
      <c r="E230" s="22">
        <v>210300</v>
      </c>
      <c r="F230" s="22">
        <v>0</v>
      </c>
      <c r="G230" s="22">
        <v>0</v>
      </c>
      <c r="H230" s="22">
        <v>0</v>
      </c>
      <c r="I230" s="22">
        <v>0</v>
      </c>
      <c r="J230" s="22">
        <v>0</v>
      </c>
      <c r="K230" s="22">
        <v>0</v>
      </c>
      <c r="L230" s="22">
        <v>180329</v>
      </c>
      <c r="M230" s="22">
        <v>20909</v>
      </c>
      <c r="N230" s="22">
        <v>0</v>
      </c>
      <c r="O230" s="22">
        <v>0</v>
      </c>
      <c r="P230" s="22">
        <v>18970</v>
      </c>
      <c r="Q230" s="22">
        <v>4677</v>
      </c>
      <c r="R230" s="22">
        <v>0</v>
      </c>
      <c r="S230" s="22">
        <v>0</v>
      </c>
      <c r="T230" s="22">
        <v>0</v>
      </c>
      <c r="U230" s="22">
        <v>0</v>
      </c>
      <c r="V230" s="22">
        <v>0</v>
      </c>
      <c r="W230" s="22">
        <v>0</v>
      </c>
      <c r="X230" s="22">
        <v>247720</v>
      </c>
      <c r="Y230" s="22">
        <v>124675</v>
      </c>
      <c r="Z230" s="22">
        <v>0</v>
      </c>
      <c r="AA230" s="22">
        <v>7099</v>
      </c>
      <c r="AB230" s="22">
        <v>0</v>
      </c>
      <c r="AC230" s="22">
        <v>8372</v>
      </c>
      <c r="AD230" s="22">
        <v>823051</v>
      </c>
      <c r="AE230" s="22">
        <v>138067</v>
      </c>
      <c r="AF230" s="22">
        <v>164405</v>
      </c>
      <c r="AG230" s="22">
        <v>0</v>
      </c>
      <c r="AH230" s="22">
        <v>166745</v>
      </c>
      <c r="AI230" s="22">
        <v>5417</v>
      </c>
      <c r="AJ230" s="22">
        <v>0</v>
      </c>
      <c r="AK230" s="22">
        <v>43844</v>
      </c>
      <c r="AL230" s="22">
        <v>0</v>
      </c>
      <c r="AM230" s="22">
        <v>1610</v>
      </c>
      <c r="AN230" s="22">
        <v>0</v>
      </c>
      <c r="AO230" s="22">
        <v>0</v>
      </c>
      <c r="AP230" s="22">
        <v>133314</v>
      </c>
      <c r="AQ230" s="22">
        <v>0</v>
      </c>
      <c r="AR230" s="22">
        <v>0</v>
      </c>
      <c r="AS230" s="22">
        <v>0</v>
      </c>
      <c r="AT230" s="22">
        <v>653402</v>
      </c>
      <c r="AU230" s="22">
        <v>169649</v>
      </c>
    </row>
    <row r="231" spans="1:47" x14ac:dyDescent="0.35">
      <c r="A231" s="22" t="s">
        <v>114</v>
      </c>
      <c r="B231" s="22" t="s">
        <v>507</v>
      </c>
      <c r="C231" s="22" t="s">
        <v>574</v>
      </c>
      <c r="D231" s="22" t="s">
        <v>575</v>
      </c>
      <c r="E231" s="22">
        <v>69375</v>
      </c>
      <c r="F231" s="22">
        <v>0</v>
      </c>
      <c r="G231" s="22">
        <v>0</v>
      </c>
      <c r="H231" s="22">
        <v>0</v>
      </c>
      <c r="I231" s="22">
        <v>0</v>
      </c>
      <c r="J231" s="22">
        <v>0</v>
      </c>
      <c r="K231" s="22">
        <v>21627</v>
      </c>
      <c r="L231" s="22">
        <v>671900</v>
      </c>
      <c r="M231" s="22">
        <v>5194</v>
      </c>
      <c r="N231" s="22">
        <v>574</v>
      </c>
      <c r="O231" s="22">
        <v>3</v>
      </c>
      <c r="P231" s="22">
        <v>7092</v>
      </c>
      <c r="Q231" s="22">
        <v>53652</v>
      </c>
      <c r="R231" s="22">
        <v>1556</v>
      </c>
      <c r="S231" s="22">
        <v>0</v>
      </c>
      <c r="T231" s="22">
        <v>0</v>
      </c>
      <c r="U231" s="22">
        <v>0</v>
      </c>
      <c r="V231" s="22">
        <v>0</v>
      </c>
      <c r="W231" s="22">
        <v>151657</v>
      </c>
      <c r="X231" s="22">
        <v>0</v>
      </c>
      <c r="Y231" s="22">
        <v>308652</v>
      </c>
      <c r="Z231" s="22">
        <v>10676</v>
      </c>
      <c r="AA231" s="22">
        <v>0</v>
      </c>
      <c r="AB231" s="22">
        <v>0</v>
      </c>
      <c r="AC231" s="22">
        <v>350</v>
      </c>
      <c r="AD231" s="22">
        <v>1302308</v>
      </c>
      <c r="AE231" s="22">
        <v>172589</v>
      </c>
      <c r="AF231" s="22">
        <v>221143</v>
      </c>
      <c r="AG231" s="22">
        <v>18175</v>
      </c>
      <c r="AH231" s="22">
        <v>114516</v>
      </c>
      <c r="AI231" s="22">
        <v>-25144</v>
      </c>
      <c r="AJ231" s="22">
        <v>0</v>
      </c>
      <c r="AK231" s="22">
        <v>3261</v>
      </c>
      <c r="AL231" s="22">
        <v>0</v>
      </c>
      <c r="AM231" s="22">
        <v>1023</v>
      </c>
      <c r="AN231" s="22">
        <v>0</v>
      </c>
      <c r="AO231" s="22">
        <v>0</v>
      </c>
      <c r="AP231" s="22">
        <v>308677</v>
      </c>
      <c r="AQ231" s="22">
        <v>0</v>
      </c>
      <c r="AR231" s="22">
        <v>0</v>
      </c>
      <c r="AS231" s="22">
        <v>0</v>
      </c>
      <c r="AT231" s="22">
        <v>814240</v>
      </c>
      <c r="AU231" s="22">
        <v>488068</v>
      </c>
    </row>
    <row r="232" spans="1:47" x14ac:dyDescent="0.35">
      <c r="A232" s="22" t="s">
        <v>114</v>
      </c>
      <c r="B232" s="22" t="s">
        <v>507</v>
      </c>
      <c r="C232" s="22" t="s">
        <v>576</v>
      </c>
      <c r="D232" s="22" t="s">
        <v>577</v>
      </c>
      <c r="E232" s="22">
        <v>362051</v>
      </c>
      <c r="F232" s="22">
        <v>0</v>
      </c>
      <c r="G232" s="22">
        <v>0</v>
      </c>
      <c r="H232" s="22">
        <v>0</v>
      </c>
      <c r="I232" s="22">
        <v>0</v>
      </c>
      <c r="J232" s="22">
        <v>0</v>
      </c>
      <c r="K232" s="22">
        <v>0</v>
      </c>
      <c r="L232" s="22">
        <v>278410</v>
      </c>
      <c r="M232" s="22">
        <v>8527</v>
      </c>
      <c r="N232" s="22">
        <v>396</v>
      </c>
      <c r="O232" s="22">
        <v>910</v>
      </c>
      <c r="P232" s="22">
        <v>70728</v>
      </c>
      <c r="Q232" s="22">
        <v>6461</v>
      </c>
      <c r="R232" s="22">
        <v>0</v>
      </c>
      <c r="S232" s="22">
        <v>0</v>
      </c>
      <c r="T232" s="22">
        <v>0</v>
      </c>
      <c r="U232" s="22">
        <v>0</v>
      </c>
      <c r="V232" s="22">
        <v>0</v>
      </c>
      <c r="W232" s="22">
        <v>0</v>
      </c>
      <c r="X232" s="22">
        <v>0</v>
      </c>
      <c r="Y232" s="22">
        <v>104668</v>
      </c>
      <c r="Z232" s="22">
        <v>334203</v>
      </c>
      <c r="AA232" s="22">
        <v>0</v>
      </c>
      <c r="AB232" s="22">
        <v>0</v>
      </c>
      <c r="AC232" s="22">
        <v>27543</v>
      </c>
      <c r="AD232" s="22">
        <v>1193897</v>
      </c>
      <c r="AE232" s="22">
        <v>385701</v>
      </c>
      <c r="AF232" s="22">
        <v>398867</v>
      </c>
      <c r="AG232" s="22">
        <v>0</v>
      </c>
      <c r="AH232" s="22">
        <v>193779</v>
      </c>
      <c r="AI232" s="22">
        <v>0</v>
      </c>
      <c r="AJ232" s="22">
        <v>0</v>
      </c>
      <c r="AK232" s="22">
        <v>128228</v>
      </c>
      <c r="AL232" s="22">
        <v>0</v>
      </c>
      <c r="AM232" s="22">
        <v>2659</v>
      </c>
      <c r="AN232" s="22">
        <v>0</v>
      </c>
      <c r="AO232" s="22">
        <v>0</v>
      </c>
      <c r="AP232" s="22">
        <v>225215</v>
      </c>
      <c r="AQ232" s="22">
        <v>0</v>
      </c>
      <c r="AR232" s="22">
        <v>0</v>
      </c>
      <c r="AS232" s="22">
        <v>20055</v>
      </c>
      <c r="AT232" s="22">
        <v>1354504</v>
      </c>
      <c r="AU232" s="22">
        <v>-160607</v>
      </c>
    </row>
    <row r="233" spans="1:47" x14ac:dyDescent="0.35">
      <c r="A233" s="22" t="s">
        <v>114</v>
      </c>
      <c r="B233" s="22" t="s">
        <v>507</v>
      </c>
      <c r="C233" s="22" t="s">
        <v>578</v>
      </c>
      <c r="D233" s="22" t="s">
        <v>579</v>
      </c>
      <c r="E233" s="22">
        <v>250904</v>
      </c>
      <c r="F233" s="22">
        <v>0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>
        <v>117146</v>
      </c>
      <c r="M233" s="22">
        <v>20244</v>
      </c>
      <c r="N233" s="22">
        <v>915</v>
      </c>
      <c r="O233" s="22">
        <v>608</v>
      </c>
      <c r="P233" s="22">
        <v>18031</v>
      </c>
      <c r="Q233" s="22">
        <v>2251</v>
      </c>
      <c r="R233" s="22">
        <v>11753</v>
      </c>
      <c r="S233" s="22">
        <v>20322</v>
      </c>
      <c r="T233" s="22">
        <v>953</v>
      </c>
      <c r="U233" s="22">
        <v>0</v>
      </c>
      <c r="V233" s="22">
        <v>0</v>
      </c>
      <c r="W233" s="22">
        <v>8050</v>
      </c>
      <c r="X233" s="22">
        <v>0</v>
      </c>
      <c r="Y233" s="22">
        <v>94353</v>
      </c>
      <c r="Z233" s="22">
        <v>113935</v>
      </c>
      <c r="AA233" s="22">
        <v>0</v>
      </c>
      <c r="AB233" s="22">
        <v>0</v>
      </c>
      <c r="AC233" s="22">
        <v>283</v>
      </c>
      <c r="AD233" s="22">
        <v>659748</v>
      </c>
      <c r="AE233" s="22">
        <v>271301</v>
      </c>
      <c r="AF233" s="22">
        <v>175370</v>
      </c>
      <c r="AG233" s="22">
        <v>0</v>
      </c>
      <c r="AH233" s="22">
        <v>125609</v>
      </c>
      <c r="AI233" s="22">
        <v>0</v>
      </c>
      <c r="AJ233" s="22">
        <v>12615</v>
      </c>
      <c r="AK233" s="22">
        <v>0</v>
      </c>
      <c r="AL233" s="22">
        <v>20500</v>
      </c>
      <c r="AM233" s="22">
        <v>388</v>
      </c>
      <c r="AN233" s="22">
        <v>0</v>
      </c>
      <c r="AO233" s="22">
        <v>0</v>
      </c>
      <c r="AP233" s="22">
        <v>111926</v>
      </c>
      <c r="AQ233" s="22">
        <v>0</v>
      </c>
      <c r="AR233" s="22">
        <v>0</v>
      </c>
      <c r="AS233" s="22">
        <v>0</v>
      </c>
      <c r="AT233" s="22">
        <v>717709</v>
      </c>
      <c r="AU233" s="22">
        <v>-57961</v>
      </c>
    </row>
    <row r="234" spans="1:47" x14ac:dyDescent="0.35">
      <c r="A234" s="22" t="s">
        <v>114</v>
      </c>
      <c r="B234" s="22" t="s">
        <v>507</v>
      </c>
      <c r="C234" s="22" t="s">
        <v>580</v>
      </c>
      <c r="D234" s="22" t="s">
        <v>581</v>
      </c>
      <c r="E234" s="22">
        <v>163009</v>
      </c>
      <c r="F234" s="22">
        <v>0</v>
      </c>
      <c r="G234" s="22">
        <v>0</v>
      </c>
      <c r="H234" s="22">
        <v>0</v>
      </c>
      <c r="I234" s="22">
        <v>0</v>
      </c>
      <c r="J234" s="22">
        <v>0</v>
      </c>
      <c r="K234" s="22">
        <v>0</v>
      </c>
      <c r="L234" s="22">
        <v>113617</v>
      </c>
      <c r="M234" s="22">
        <v>11846</v>
      </c>
      <c r="N234" s="22">
        <v>149</v>
      </c>
      <c r="O234" s="22">
        <v>0</v>
      </c>
      <c r="P234" s="22">
        <v>3401</v>
      </c>
      <c r="Q234" s="22">
        <v>414</v>
      </c>
      <c r="R234" s="22">
        <v>0</v>
      </c>
      <c r="S234" s="22">
        <v>0</v>
      </c>
      <c r="T234" s="22">
        <v>6150</v>
      </c>
      <c r="U234" s="22">
        <v>0</v>
      </c>
      <c r="V234" s="22">
        <v>6300</v>
      </c>
      <c r="W234" s="22">
        <v>377030</v>
      </c>
      <c r="X234" s="22">
        <v>66109</v>
      </c>
      <c r="Y234" s="22">
        <v>222346</v>
      </c>
      <c r="Z234" s="22">
        <v>92414</v>
      </c>
      <c r="AA234" s="22">
        <v>0</v>
      </c>
      <c r="AB234" s="22">
        <v>0</v>
      </c>
      <c r="AC234" s="22">
        <v>111456</v>
      </c>
      <c r="AD234" s="22">
        <v>1174241</v>
      </c>
      <c r="AE234" s="22">
        <v>222301</v>
      </c>
      <c r="AF234" s="22">
        <v>79162</v>
      </c>
      <c r="AG234" s="22">
        <v>0</v>
      </c>
      <c r="AH234" s="22">
        <v>136080</v>
      </c>
      <c r="AI234" s="22">
        <v>0</v>
      </c>
      <c r="AJ234" s="22">
        <v>0</v>
      </c>
      <c r="AK234" s="22">
        <v>17186</v>
      </c>
      <c r="AL234" s="22">
        <v>0</v>
      </c>
      <c r="AM234" s="22">
        <v>2718</v>
      </c>
      <c r="AN234" s="22">
        <v>0</v>
      </c>
      <c r="AO234" s="22">
        <v>0</v>
      </c>
      <c r="AP234" s="22">
        <v>148876</v>
      </c>
      <c r="AQ234" s="22">
        <v>0</v>
      </c>
      <c r="AR234" s="22">
        <v>0</v>
      </c>
      <c r="AS234" s="22">
        <v>0</v>
      </c>
      <c r="AT234" s="22">
        <v>606323</v>
      </c>
      <c r="AU234" s="22">
        <v>567918</v>
      </c>
    </row>
    <row r="235" spans="1:47" x14ac:dyDescent="0.35">
      <c r="A235" s="22" t="s">
        <v>114</v>
      </c>
      <c r="B235" s="22" t="s">
        <v>507</v>
      </c>
      <c r="C235" s="22" t="s">
        <v>582</v>
      </c>
      <c r="D235" s="22" t="s">
        <v>583</v>
      </c>
      <c r="E235" s="22">
        <v>580036</v>
      </c>
      <c r="F235" s="22">
        <v>0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>
        <v>328464</v>
      </c>
      <c r="M235" s="22">
        <v>4573</v>
      </c>
      <c r="N235" s="22">
        <v>0</v>
      </c>
      <c r="O235" s="22">
        <v>1155</v>
      </c>
      <c r="P235" s="22">
        <v>72278</v>
      </c>
      <c r="Q235" s="22">
        <v>12583</v>
      </c>
      <c r="R235" s="22">
        <v>80999</v>
      </c>
      <c r="S235" s="22">
        <v>0</v>
      </c>
      <c r="T235" s="22">
        <v>14200</v>
      </c>
      <c r="U235" s="22">
        <v>0</v>
      </c>
      <c r="V235" s="22">
        <v>0</v>
      </c>
      <c r="W235" s="22">
        <v>222427</v>
      </c>
      <c r="X235" s="22">
        <v>0</v>
      </c>
      <c r="Y235" s="22">
        <v>689754</v>
      </c>
      <c r="Z235" s="22">
        <v>83012</v>
      </c>
      <c r="AA235" s="22">
        <v>0</v>
      </c>
      <c r="AB235" s="22">
        <v>0</v>
      </c>
      <c r="AC235" s="22">
        <v>281306</v>
      </c>
      <c r="AD235" s="22">
        <v>2370787</v>
      </c>
      <c r="AE235" s="22">
        <v>434134</v>
      </c>
      <c r="AF235" s="22">
        <v>787013</v>
      </c>
      <c r="AG235" s="22">
        <v>0</v>
      </c>
      <c r="AH235" s="22">
        <v>325178</v>
      </c>
      <c r="AI235" s="22">
        <v>0</v>
      </c>
      <c r="AJ235" s="22">
        <v>0</v>
      </c>
      <c r="AK235" s="22">
        <v>0</v>
      </c>
      <c r="AL235" s="22">
        <v>97856</v>
      </c>
      <c r="AM235" s="22">
        <v>0</v>
      </c>
      <c r="AN235" s="22">
        <v>24384</v>
      </c>
      <c r="AO235" s="22">
        <v>0</v>
      </c>
      <c r="AP235" s="22">
        <v>461510</v>
      </c>
      <c r="AQ235" s="22">
        <v>0</v>
      </c>
      <c r="AR235" s="22">
        <v>0</v>
      </c>
      <c r="AS235" s="22">
        <v>0</v>
      </c>
      <c r="AT235" s="22">
        <v>2130075</v>
      </c>
      <c r="AU235" s="22">
        <v>240712</v>
      </c>
    </row>
    <row r="236" spans="1:47" x14ac:dyDescent="0.35">
      <c r="A236" s="22" t="s">
        <v>114</v>
      </c>
      <c r="B236" s="22" t="s">
        <v>507</v>
      </c>
      <c r="C236" s="22" t="s">
        <v>584</v>
      </c>
      <c r="D236" s="22" t="s">
        <v>585</v>
      </c>
      <c r="E236" s="22">
        <v>885276</v>
      </c>
      <c r="F236" s="22">
        <v>0</v>
      </c>
      <c r="G236" s="22">
        <v>0</v>
      </c>
      <c r="H236" s="22">
        <v>0</v>
      </c>
      <c r="I236" s="22">
        <v>0</v>
      </c>
      <c r="J236" s="22">
        <v>0</v>
      </c>
      <c r="K236" s="22">
        <v>0</v>
      </c>
      <c r="L236" s="22">
        <v>1347366</v>
      </c>
      <c r="M236" s="22">
        <v>24525</v>
      </c>
      <c r="N236" s="22">
        <v>14982</v>
      </c>
      <c r="O236" s="22">
        <v>5499</v>
      </c>
      <c r="P236" s="22">
        <v>94086</v>
      </c>
      <c r="Q236" s="22">
        <v>38061</v>
      </c>
      <c r="R236" s="22">
        <v>106707</v>
      </c>
      <c r="S236" s="22">
        <v>0</v>
      </c>
      <c r="T236" s="22">
        <v>0</v>
      </c>
      <c r="U236" s="22">
        <v>0</v>
      </c>
      <c r="V236" s="22">
        <v>0</v>
      </c>
      <c r="W236" s="22">
        <v>290789</v>
      </c>
      <c r="X236" s="22">
        <v>0</v>
      </c>
      <c r="Y236" s="22">
        <v>521618</v>
      </c>
      <c r="Z236" s="22">
        <v>17319</v>
      </c>
      <c r="AA236" s="22">
        <v>0</v>
      </c>
      <c r="AB236" s="22">
        <v>0</v>
      </c>
      <c r="AC236" s="22">
        <v>122515</v>
      </c>
      <c r="AD236" s="22">
        <v>3468743</v>
      </c>
      <c r="AE236" s="22">
        <v>707268</v>
      </c>
      <c r="AF236" s="22">
        <v>851284</v>
      </c>
      <c r="AG236" s="22">
        <v>0</v>
      </c>
      <c r="AH236" s="22">
        <v>515779</v>
      </c>
      <c r="AI236" s="22">
        <v>61</v>
      </c>
      <c r="AJ236" s="22">
        <v>0</v>
      </c>
      <c r="AK236" s="22">
        <v>125874</v>
      </c>
      <c r="AL236" s="22">
        <v>0</v>
      </c>
      <c r="AM236" s="22">
        <v>2487</v>
      </c>
      <c r="AN236" s="22">
        <v>0</v>
      </c>
      <c r="AO236" s="22">
        <v>40928</v>
      </c>
      <c r="AP236" s="22">
        <v>595517</v>
      </c>
      <c r="AQ236" s="22">
        <v>0</v>
      </c>
      <c r="AR236" s="22">
        <v>0</v>
      </c>
      <c r="AS236" s="22">
        <v>17283</v>
      </c>
      <c r="AT236" s="22">
        <v>2856481</v>
      </c>
      <c r="AU236" s="22">
        <v>612262</v>
      </c>
    </row>
    <row r="237" spans="1:47" x14ac:dyDescent="0.35">
      <c r="A237" s="22" t="s">
        <v>114</v>
      </c>
      <c r="B237" s="22" t="s">
        <v>507</v>
      </c>
      <c r="C237" s="22" t="s">
        <v>586</v>
      </c>
      <c r="D237" s="22" t="s">
        <v>587</v>
      </c>
      <c r="E237" s="22">
        <v>277478</v>
      </c>
      <c r="F237" s="22">
        <v>0</v>
      </c>
      <c r="G237" s="22">
        <v>0</v>
      </c>
      <c r="H237" s="22">
        <v>0</v>
      </c>
      <c r="I237" s="22">
        <v>0</v>
      </c>
      <c r="J237" s="22">
        <v>0</v>
      </c>
      <c r="K237" s="22">
        <v>0</v>
      </c>
      <c r="L237" s="22">
        <v>263827</v>
      </c>
      <c r="M237" s="22">
        <v>12431</v>
      </c>
      <c r="N237" s="22">
        <v>120</v>
      </c>
      <c r="O237" s="22">
        <v>0</v>
      </c>
      <c r="P237" s="22">
        <v>33267</v>
      </c>
      <c r="Q237" s="22">
        <v>3644</v>
      </c>
      <c r="R237" s="22">
        <v>2314</v>
      </c>
      <c r="S237" s="22">
        <v>2866</v>
      </c>
      <c r="T237" s="22">
        <v>0</v>
      </c>
      <c r="U237" s="22">
        <v>0</v>
      </c>
      <c r="V237" s="22">
        <v>0</v>
      </c>
      <c r="W237" s="22">
        <v>8495</v>
      </c>
      <c r="X237" s="22">
        <v>0</v>
      </c>
      <c r="Y237" s="22">
        <v>78183</v>
      </c>
      <c r="Z237" s="22">
        <v>0</v>
      </c>
      <c r="AA237" s="22">
        <v>5000</v>
      </c>
      <c r="AB237" s="22">
        <v>0</v>
      </c>
      <c r="AC237" s="22">
        <v>20871</v>
      </c>
      <c r="AD237" s="22">
        <v>708496</v>
      </c>
      <c r="AE237" s="22">
        <v>177846</v>
      </c>
      <c r="AF237" s="22">
        <v>163344</v>
      </c>
      <c r="AG237" s="22">
        <v>0</v>
      </c>
      <c r="AH237" s="22">
        <v>251151</v>
      </c>
      <c r="AI237" s="22">
        <v>0</v>
      </c>
      <c r="AJ237" s="22">
        <v>690</v>
      </c>
      <c r="AK237" s="22">
        <v>15662</v>
      </c>
      <c r="AL237" s="22">
        <v>4221</v>
      </c>
      <c r="AM237" s="22">
        <v>343</v>
      </c>
      <c r="AN237" s="22">
        <v>0</v>
      </c>
      <c r="AO237" s="22">
        <v>14594</v>
      </c>
      <c r="AP237" s="22">
        <v>235775</v>
      </c>
      <c r="AQ237" s="22">
        <v>0</v>
      </c>
      <c r="AR237" s="22">
        <v>0</v>
      </c>
      <c r="AS237" s="22">
        <v>15085</v>
      </c>
      <c r="AT237" s="22">
        <v>878711</v>
      </c>
      <c r="AU237" s="22">
        <v>-170215</v>
      </c>
    </row>
    <row r="238" spans="1:47" x14ac:dyDescent="0.35">
      <c r="A238" s="22" t="s">
        <v>114</v>
      </c>
      <c r="B238" s="22" t="s">
        <v>507</v>
      </c>
      <c r="C238" s="22" t="s">
        <v>588</v>
      </c>
      <c r="D238" s="22" t="s">
        <v>589</v>
      </c>
      <c r="E238" s="22">
        <v>388526</v>
      </c>
      <c r="F238" s="22">
        <v>0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172825</v>
      </c>
      <c r="M238" s="22">
        <v>16025</v>
      </c>
      <c r="N238" s="22">
        <v>3489</v>
      </c>
      <c r="O238" s="22">
        <v>0</v>
      </c>
      <c r="P238" s="22">
        <v>19215</v>
      </c>
      <c r="Q238" s="22">
        <v>34872</v>
      </c>
      <c r="R238" s="22">
        <v>4985</v>
      </c>
      <c r="S238" s="22">
        <v>0</v>
      </c>
      <c r="T238" s="22">
        <v>0</v>
      </c>
      <c r="U238" s="22">
        <v>0</v>
      </c>
      <c r="V238" s="22">
        <v>0</v>
      </c>
      <c r="W238" s="22">
        <v>0</v>
      </c>
      <c r="X238" s="22">
        <v>0</v>
      </c>
      <c r="Y238" s="22">
        <v>75669</v>
      </c>
      <c r="Z238" s="22">
        <v>2911093</v>
      </c>
      <c r="AA238" s="22">
        <v>20735</v>
      </c>
      <c r="AB238" s="22">
        <v>0</v>
      </c>
      <c r="AC238" s="22">
        <v>1111</v>
      </c>
      <c r="AD238" s="22">
        <v>3648545</v>
      </c>
      <c r="AE238" s="22">
        <v>358000</v>
      </c>
      <c r="AF238" s="22">
        <v>420735</v>
      </c>
      <c r="AG238" s="22">
        <v>0</v>
      </c>
      <c r="AH238" s="22">
        <v>152007</v>
      </c>
      <c r="AI238" s="22">
        <v>-13000</v>
      </c>
      <c r="AJ238" s="22">
        <v>0</v>
      </c>
      <c r="AK238" s="22">
        <v>1479</v>
      </c>
      <c r="AL238" s="22">
        <v>36000</v>
      </c>
      <c r="AM238" s="22">
        <v>891</v>
      </c>
      <c r="AN238" s="22">
        <v>0</v>
      </c>
      <c r="AO238" s="22">
        <v>0</v>
      </c>
      <c r="AP238" s="22">
        <v>378891</v>
      </c>
      <c r="AQ238" s="22">
        <v>0</v>
      </c>
      <c r="AR238" s="22">
        <v>0</v>
      </c>
      <c r="AS238" s="22">
        <v>3372</v>
      </c>
      <c r="AT238" s="22">
        <v>1338375</v>
      </c>
      <c r="AU238" s="22">
        <v>2310170</v>
      </c>
    </row>
    <row r="239" spans="1:47" x14ac:dyDescent="0.35">
      <c r="A239" s="22" t="s">
        <v>114</v>
      </c>
      <c r="B239" s="22" t="s">
        <v>507</v>
      </c>
      <c r="C239" s="22" t="s">
        <v>590</v>
      </c>
      <c r="D239" s="22" t="s">
        <v>591</v>
      </c>
      <c r="E239" s="22">
        <v>245774</v>
      </c>
      <c r="F239" s="22">
        <v>0</v>
      </c>
      <c r="G239" s="22">
        <v>0</v>
      </c>
      <c r="H239" s="22">
        <v>0</v>
      </c>
      <c r="I239" s="22">
        <v>0</v>
      </c>
      <c r="J239" s="22">
        <v>0</v>
      </c>
      <c r="K239" s="22">
        <v>0</v>
      </c>
      <c r="L239" s="22">
        <v>211523</v>
      </c>
      <c r="M239" s="22">
        <v>4329</v>
      </c>
      <c r="N239" s="22">
        <v>634</v>
      </c>
      <c r="O239" s="22">
        <v>0</v>
      </c>
      <c r="P239" s="22">
        <v>12083</v>
      </c>
      <c r="Q239" s="22">
        <v>3307</v>
      </c>
      <c r="R239" s="22">
        <v>0</v>
      </c>
      <c r="S239" s="22">
        <v>0</v>
      </c>
      <c r="T239" s="22">
        <v>0</v>
      </c>
      <c r="U239" s="22">
        <v>0</v>
      </c>
      <c r="V239" s="22">
        <v>0</v>
      </c>
      <c r="W239" s="22">
        <v>0</v>
      </c>
      <c r="X239" s="22">
        <v>62147</v>
      </c>
      <c r="Y239" s="22">
        <v>263708</v>
      </c>
      <c r="Z239" s="22">
        <v>8977</v>
      </c>
      <c r="AA239" s="22">
        <v>0</v>
      </c>
      <c r="AB239" s="22">
        <v>0</v>
      </c>
      <c r="AC239" s="22">
        <v>48614</v>
      </c>
      <c r="AD239" s="22">
        <v>861096</v>
      </c>
      <c r="AE239" s="22">
        <v>235768</v>
      </c>
      <c r="AF239" s="22">
        <v>142517</v>
      </c>
      <c r="AG239" s="22">
        <v>0</v>
      </c>
      <c r="AH239" s="22">
        <v>106719</v>
      </c>
      <c r="AI239" s="22">
        <v>0</v>
      </c>
      <c r="AJ239" s="22">
        <v>0</v>
      </c>
      <c r="AK239" s="22">
        <v>35967</v>
      </c>
      <c r="AL239" s="22">
        <v>0</v>
      </c>
      <c r="AM239" s="22">
        <v>1753</v>
      </c>
      <c r="AN239" s="22">
        <v>0</v>
      </c>
      <c r="AO239" s="22">
        <v>0</v>
      </c>
      <c r="AP239" s="22">
        <v>180763</v>
      </c>
      <c r="AQ239" s="22">
        <v>0</v>
      </c>
      <c r="AR239" s="22">
        <v>0</v>
      </c>
      <c r="AS239" s="22">
        <v>0</v>
      </c>
      <c r="AT239" s="22">
        <v>703487</v>
      </c>
      <c r="AU239" s="22">
        <v>157609</v>
      </c>
    </row>
    <row r="240" spans="1:47" x14ac:dyDescent="0.35">
      <c r="A240" s="22" t="s">
        <v>114</v>
      </c>
      <c r="B240" s="22" t="s">
        <v>507</v>
      </c>
      <c r="C240" s="22" t="s">
        <v>592</v>
      </c>
      <c r="D240" s="22" t="s">
        <v>593</v>
      </c>
      <c r="E240" s="22">
        <v>88657</v>
      </c>
      <c r="F240" s="22">
        <v>0</v>
      </c>
      <c r="G240" s="22">
        <v>0</v>
      </c>
      <c r="H240" s="22">
        <v>0</v>
      </c>
      <c r="I240" s="22">
        <v>0</v>
      </c>
      <c r="J240" s="22">
        <v>0</v>
      </c>
      <c r="K240" s="22">
        <v>0</v>
      </c>
      <c r="L240" s="22">
        <v>194498</v>
      </c>
      <c r="M240" s="22">
        <v>5396</v>
      </c>
      <c r="N240" s="22">
        <v>0</v>
      </c>
      <c r="O240" s="22">
        <v>0</v>
      </c>
      <c r="P240" s="22">
        <v>4040</v>
      </c>
      <c r="Q240" s="22">
        <v>5173</v>
      </c>
      <c r="R240" s="22">
        <v>11357</v>
      </c>
      <c r="S240" s="22">
        <v>0</v>
      </c>
      <c r="T240" s="22">
        <v>0</v>
      </c>
      <c r="U240" s="22">
        <v>0</v>
      </c>
      <c r="V240" s="22">
        <v>0</v>
      </c>
      <c r="W240" s="22">
        <v>0</v>
      </c>
      <c r="X240" s="22">
        <v>0</v>
      </c>
      <c r="Y240" s="22">
        <v>350214</v>
      </c>
      <c r="Z240" s="22">
        <v>107915</v>
      </c>
      <c r="AA240" s="22">
        <v>0</v>
      </c>
      <c r="AB240" s="22">
        <v>0</v>
      </c>
      <c r="AC240" s="22">
        <v>0</v>
      </c>
      <c r="AD240" s="22">
        <v>767250</v>
      </c>
      <c r="AE240" s="22">
        <v>98454</v>
      </c>
      <c r="AF240" s="22">
        <v>85872</v>
      </c>
      <c r="AG240" s="22">
        <v>0</v>
      </c>
      <c r="AH240" s="22">
        <v>122131</v>
      </c>
      <c r="AI240" s="22">
        <v>1137</v>
      </c>
      <c r="AJ240" s="22">
        <v>0</v>
      </c>
      <c r="AK240" s="22">
        <v>12069</v>
      </c>
      <c r="AL240" s="22">
        <v>0</v>
      </c>
      <c r="AM240" s="22">
        <v>194</v>
      </c>
      <c r="AN240" s="22">
        <v>0</v>
      </c>
      <c r="AO240" s="22">
        <v>0</v>
      </c>
      <c r="AP240" s="22">
        <v>175198</v>
      </c>
      <c r="AQ240" s="22">
        <v>0</v>
      </c>
      <c r="AR240" s="22">
        <v>0</v>
      </c>
      <c r="AS240" s="22">
        <v>0</v>
      </c>
      <c r="AT240" s="22">
        <v>495055</v>
      </c>
      <c r="AU240" s="22">
        <v>272195</v>
      </c>
    </row>
    <row r="241" spans="1:47" x14ac:dyDescent="0.35">
      <c r="A241" s="22" t="s">
        <v>114</v>
      </c>
      <c r="B241" s="22" t="s">
        <v>507</v>
      </c>
      <c r="C241" s="22" t="s">
        <v>594</v>
      </c>
      <c r="D241" s="22" t="s">
        <v>595</v>
      </c>
      <c r="E241" s="22">
        <v>361782</v>
      </c>
      <c r="F241" s="22">
        <v>0</v>
      </c>
      <c r="G241" s="22">
        <v>0</v>
      </c>
      <c r="H241" s="22">
        <v>0</v>
      </c>
      <c r="I241" s="22">
        <v>0</v>
      </c>
      <c r="J241" s="22">
        <v>0</v>
      </c>
      <c r="K241" s="22">
        <v>0</v>
      </c>
      <c r="L241" s="22">
        <v>272963</v>
      </c>
      <c r="M241" s="22">
        <v>22577</v>
      </c>
      <c r="N241" s="22">
        <v>3960</v>
      </c>
      <c r="O241" s="22">
        <v>259</v>
      </c>
      <c r="P241" s="22">
        <v>24288</v>
      </c>
      <c r="Q241" s="22">
        <v>12535</v>
      </c>
      <c r="R241" s="22">
        <v>17464</v>
      </c>
      <c r="S241" s="22">
        <v>0</v>
      </c>
      <c r="T241" s="22">
        <v>0</v>
      </c>
      <c r="U241" s="22">
        <v>0</v>
      </c>
      <c r="V241" s="22">
        <v>0</v>
      </c>
      <c r="W241" s="22">
        <v>0</v>
      </c>
      <c r="X241" s="22">
        <v>0</v>
      </c>
      <c r="Y241" s="22">
        <v>828541</v>
      </c>
      <c r="Z241" s="22">
        <v>9735</v>
      </c>
      <c r="AA241" s="22">
        <v>0</v>
      </c>
      <c r="AB241" s="22">
        <v>0</v>
      </c>
      <c r="AC241" s="22">
        <v>4273</v>
      </c>
      <c r="AD241" s="22">
        <v>1558377</v>
      </c>
      <c r="AE241" s="22">
        <v>283567</v>
      </c>
      <c r="AF241" s="22">
        <v>259377</v>
      </c>
      <c r="AG241" s="22">
        <v>58994</v>
      </c>
      <c r="AH241" s="22">
        <v>155779</v>
      </c>
      <c r="AI241" s="22">
        <v>15394</v>
      </c>
      <c r="AJ241" s="22">
        <v>6016</v>
      </c>
      <c r="AK241" s="22">
        <v>21542</v>
      </c>
      <c r="AL241" s="22">
        <v>0</v>
      </c>
      <c r="AM241" s="22">
        <v>2112</v>
      </c>
      <c r="AN241" s="22">
        <v>0</v>
      </c>
      <c r="AO241" s="22">
        <v>24505</v>
      </c>
      <c r="AP241" s="22">
        <v>224824</v>
      </c>
      <c r="AQ241" s="22">
        <v>0</v>
      </c>
      <c r="AR241" s="22">
        <v>0</v>
      </c>
      <c r="AS241" s="22">
        <v>0</v>
      </c>
      <c r="AT241" s="22">
        <v>1052110</v>
      </c>
      <c r="AU241" s="22">
        <v>506267</v>
      </c>
    </row>
    <row r="242" spans="1:47" x14ac:dyDescent="0.35">
      <c r="A242" s="22" t="s">
        <v>114</v>
      </c>
      <c r="B242" s="22" t="s">
        <v>507</v>
      </c>
      <c r="C242" s="22" t="s">
        <v>596</v>
      </c>
      <c r="D242" s="22" t="s">
        <v>597</v>
      </c>
      <c r="E242" s="22">
        <v>184340</v>
      </c>
      <c r="F242" s="22">
        <v>0</v>
      </c>
      <c r="G242" s="22">
        <v>0</v>
      </c>
      <c r="H242" s="22">
        <v>0</v>
      </c>
      <c r="I242" s="22">
        <v>0</v>
      </c>
      <c r="J242" s="22">
        <v>0</v>
      </c>
      <c r="K242" s="22">
        <v>0</v>
      </c>
      <c r="L242" s="22">
        <v>108660</v>
      </c>
      <c r="M242" s="22">
        <v>13419</v>
      </c>
      <c r="N242" s="22">
        <v>1285</v>
      </c>
      <c r="O242" s="22">
        <v>0</v>
      </c>
      <c r="P242" s="22">
        <v>12366</v>
      </c>
      <c r="Q242" s="22">
        <v>5711</v>
      </c>
      <c r="R242" s="22">
        <v>2749</v>
      </c>
      <c r="S242" s="22">
        <v>0</v>
      </c>
      <c r="T242" s="22">
        <v>0</v>
      </c>
      <c r="U242" s="22">
        <v>0</v>
      </c>
      <c r="V242" s="22">
        <v>0</v>
      </c>
      <c r="W242" s="22">
        <v>4200</v>
      </c>
      <c r="X242" s="22">
        <v>0</v>
      </c>
      <c r="Y242" s="22">
        <v>170554</v>
      </c>
      <c r="Z242" s="22">
        <v>14028</v>
      </c>
      <c r="AA242" s="22">
        <v>0</v>
      </c>
      <c r="AB242" s="22">
        <v>0</v>
      </c>
      <c r="AC242" s="22">
        <v>7891</v>
      </c>
      <c r="AD242" s="22">
        <v>525203</v>
      </c>
      <c r="AE242" s="22">
        <v>142517</v>
      </c>
      <c r="AF242" s="22">
        <v>127573</v>
      </c>
      <c r="AG242" s="22">
        <v>869</v>
      </c>
      <c r="AH242" s="22">
        <v>82047</v>
      </c>
      <c r="AI242" s="22">
        <v>0</v>
      </c>
      <c r="AJ242" s="22">
        <v>0</v>
      </c>
      <c r="AK242" s="22">
        <v>15360</v>
      </c>
      <c r="AL242" s="22">
        <v>0</v>
      </c>
      <c r="AM242" s="22">
        <v>0</v>
      </c>
      <c r="AN242" s="22">
        <v>0</v>
      </c>
      <c r="AO242" s="22">
        <v>0</v>
      </c>
      <c r="AP242" s="22">
        <v>92639</v>
      </c>
      <c r="AQ242" s="22">
        <v>0</v>
      </c>
      <c r="AR242" s="22">
        <v>0</v>
      </c>
      <c r="AS242" s="22">
        <v>183</v>
      </c>
      <c r="AT242" s="22">
        <v>461188</v>
      </c>
      <c r="AU242" s="22">
        <v>64015</v>
      </c>
    </row>
    <row r="243" spans="1:47" x14ac:dyDescent="0.35">
      <c r="A243" s="22" t="s">
        <v>114</v>
      </c>
      <c r="B243" s="22" t="s">
        <v>507</v>
      </c>
      <c r="C243" s="22" t="s">
        <v>598</v>
      </c>
      <c r="D243" s="22" t="s">
        <v>599</v>
      </c>
      <c r="E243" s="22">
        <v>140833</v>
      </c>
      <c r="F243" s="22">
        <v>0</v>
      </c>
      <c r="G243" s="22">
        <v>0</v>
      </c>
      <c r="H243" s="22">
        <v>0</v>
      </c>
      <c r="I243" s="22">
        <v>0</v>
      </c>
      <c r="J243" s="22">
        <v>0</v>
      </c>
      <c r="K243" s="22">
        <v>0</v>
      </c>
      <c r="L243" s="22">
        <v>109723</v>
      </c>
      <c r="M243" s="22">
        <v>6205</v>
      </c>
      <c r="N243" s="22">
        <v>0</v>
      </c>
      <c r="O243" s="22">
        <v>0</v>
      </c>
      <c r="P243" s="22">
        <v>7218</v>
      </c>
      <c r="Q243" s="22">
        <v>10697</v>
      </c>
      <c r="R243" s="22">
        <v>3295</v>
      </c>
      <c r="S243" s="22">
        <v>0</v>
      </c>
      <c r="T243" s="22">
        <v>0</v>
      </c>
      <c r="U243" s="22">
        <v>0</v>
      </c>
      <c r="V243" s="22">
        <v>0</v>
      </c>
      <c r="W243" s="22">
        <v>0</v>
      </c>
      <c r="X243" s="22">
        <v>28362</v>
      </c>
      <c r="Y243" s="22">
        <v>492946</v>
      </c>
      <c r="Z243" s="22">
        <v>0</v>
      </c>
      <c r="AA243" s="22">
        <v>0</v>
      </c>
      <c r="AB243" s="22">
        <v>0</v>
      </c>
      <c r="AC243" s="22">
        <v>33804</v>
      </c>
      <c r="AD243" s="22">
        <v>833083</v>
      </c>
      <c r="AE243" s="22">
        <v>65814</v>
      </c>
      <c r="AF243" s="22">
        <v>142160</v>
      </c>
      <c r="AG243" s="22">
        <v>0</v>
      </c>
      <c r="AH243" s="22">
        <v>79483</v>
      </c>
      <c r="AI243" s="22">
        <v>0</v>
      </c>
      <c r="AJ243" s="22">
        <v>0</v>
      </c>
      <c r="AK243" s="22">
        <v>3148</v>
      </c>
      <c r="AL243" s="22">
        <v>0</v>
      </c>
      <c r="AM243" s="22">
        <v>1180</v>
      </c>
      <c r="AN243" s="22">
        <v>0</v>
      </c>
      <c r="AO243" s="22">
        <v>0</v>
      </c>
      <c r="AP243" s="22">
        <v>110560</v>
      </c>
      <c r="AQ243" s="22">
        <v>0</v>
      </c>
      <c r="AR243" s="22">
        <v>0</v>
      </c>
      <c r="AS243" s="22">
        <v>0</v>
      </c>
      <c r="AT243" s="22">
        <v>402345</v>
      </c>
      <c r="AU243" s="22">
        <v>430738</v>
      </c>
    </row>
    <row r="244" spans="1:47" x14ac:dyDescent="0.35">
      <c r="A244" s="22" t="s">
        <v>114</v>
      </c>
      <c r="B244" s="22" t="s">
        <v>507</v>
      </c>
      <c r="C244" s="22" t="s">
        <v>600</v>
      </c>
      <c r="D244" s="22" t="s">
        <v>601</v>
      </c>
      <c r="E244" s="22">
        <v>431778</v>
      </c>
      <c r="F244" s="22">
        <v>0</v>
      </c>
      <c r="G244" s="22">
        <v>0</v>
      </c>
      <c r="H244" s="22">
        <v>0</v>
      </c>
      <c r="I244" s="22">
        <v>0</v>
      </c>
      <c r="J244" s="22">
        <v>0</v>
      </c>
      <c r="K244" s="22">
        <v>0</v>
      </c>
      <c r="L244" s="22">
        <v>284918</v>
      </c>
      <c r="M244" s="22">
        <v>25147</v>
      </c>
      <c r="N244" s="22">
        <v>0</v>
      </c>
      <c r="O244" s="22">
        <v>3121</v>
      </c>
      <c r="P244" s="22">
        <v>0</v>
      </c>
      <c r="Q244" s="22">
        <v>19384</v>
      </c>
      <c r="R244" s="22">
        <v>0</v>
      </c>
      <c r="S244" s="22">
        <v>0</v>
      </c>
      <c r="T244" s="22">
        <v>0</v>
      </c>
      <c r="U244" s="22">
        <v>0</v>
      </c>
      <c r="V244" s="22">
        <v>0</v>
      </c>
      <c r="W244" s="22">
        <v>0</v>
      </c>
      <c r="X244" s="22">
        <v>49120</v>
      </c>
      <c r="Y244" s="22">
        <v>90036</v>
      </c>
      <c r="Z244" s="22">
        <v>718743</v>
      </c>
      <c r="AA244" s="22">
        <v>0</v>
      </c>
      <c r="AB244" s="22">
        <v>0</v>
      </c>
      <c r="AC244" s="22">
        <v>0</v>
      </c>
      <c r="AD244" s="22">
        <v>1622247</v>
      </c>
      <c r="AE244" s="22">
        <v>401290</v>
      </c>
      <c r="AF244" s="22">
        <v>381982</v>
      </c>
      <c r="AG244" s="22">
        <v>0</v>
      </c>
      <c r="AH244" s="22">
        <v>166631</v>
      </c>
      <c r="AI244" s="22">
        <v>0</v>
      </c>
      <c r="AJ244" s="22">
        <v>159595</v>
      </c>
      <c r="AK244" s="22">
        <v>0</v>
      </c>
      <c r="AL244" s="22">
        <v>0</v>
      </c>
      <c r="AM244" s="22">
        <v>3147</v>
      </c>
      <c r="AN244" s="22">
        <v>11959</v>
      </c>
      <c r="AO244" s="22">
        <v>0</v>
      </c>
      <c r="AP244" s="22">
        <v>349744</v>
      </c>
      <c r="AQ244" s="22">
        <v>0</v>
      </c>
      <c r="AR244" s="22">
        <v>0</v>
      </c>
      <c r="AS244" s="22">
        <v>0</v>
      </c>
      <c r="AT244" s="22">
        <v>1474348</v>
      </c>
      <c r="AU244" s="22">
        <v>147899</v>
      </c>
    </row>
    <row r="245" spans="1:47" x14ac:dyDescent="0.35">
      <c r="A245" s="22" t="s">
        <v>114</v>
      </c>
      <c r="B245" s="22" t="s">
        <v>507</v>
      </c>
      <c r="C245" s="22" t="s">
        <v>602</v>
      </c>
      <c r="D245" s="22" t="s">
        <v>603</v>
      </c>
      <c r="E245" s="22">
        <v>397001</v>
      </c>
      <c r="F245" s="22">
        <v>0</v>
      </c>
      <c r="G245" s="22">
        <v>0</v>
      </c>
      <c r="H245" s="22">
        <v>0</v>
      </c>
      <c r="I245" s="22">
        <v>0</v>
      </c>
      <c r="J245" s="22">
        <v>0</v>
      </c>
      <c r="K245" s="22">
        <v>0</v>
      </c>
      <c r="L245" s="22">
        <v>102899</v>
      </c>
      <c r="M245" s="22">
        <v>20074</v>
      </c>
      <c r="N245" s="22">
        <v>2040</v>
      </c>
      <c r="O245" s="22">
        <v>643</v>
      </c>
      <c r="P245" s="22">
        <v>16740</v>
      </c>
      <c r="Q245" s="22">
        <v>208338</v>
      </c>
      <c r="R245" s="22">
        <v>10592</v>
      </c>
      <c r="S245" s="22">
        <v>13188</v>
      </c>
      <c r="T245" s="22">
        <v>207</v>
      </c>
      <c r="U245" s="22">
        <v>0</v>
      </c>
      <c r="V245" s="22">
        <v>0</v>
      </c>
      <c r="W245" s="22">
        <v>306467</v>
      </c>
      <c r="X245" s="22">
        <v>0</v>
      </c>
      <c r="Y245" s="22">
        <v>149099</v>
      </c>
      <c r="Z245" s="22">
        <v>20819</v>
      </c>
      <c r="AA245" s="22">
        <v>0</v>
      </c>
      <c r="AB245" s="22">
        <v>0</v>
      </c>
      <c r="AC245" s="22">
        <v>38128</v>
      </c>
      <c r="AD245" s="22">
        <v>1286235</v>
      </c>
      <c r="AE245" s="22">
        <v>238209</v>
      </c>
      <c r="AF245" s="22">
        <v>185766</v>
      </c>
      <c r="AG245" s="22">
        <v>0</v>
      </c>
      <c r="AH245" s="22">
        <v>109025</v>
      </c>
      <c r="AI245" s="22">
        <v>0</v>
      </c>
      <c r="AJ245" s="22">
        <v>0</v>
      </c>
      <c r="AK245" s="22">
        <v>85247</v>
      </c>
      <c r="AL245" s="22">
        <v>50333</v>
      </c>
      <c r="AM245" s="22">
        <v>873</v>
      </c>
      <c r="AN245" s="22">
        <v>0</v>
      </c>
      <c r="AO245" s="22">
        <v>12725</v>
      </c>
      <c r="AP245" s="22">
        <v>132837</v>
      </c>
      <c r="AQ245" s="22">
        <v>0</v>
      </c>
      <c r="AR245" s="22">
        <v>0</v>
      </c>
      <c r="AS245" s="22">
        <v>0</v>
      </c>
      <c r="AT245" s="22">
        <v>815015</v>
      </c>
      <c r="AU245" s="22">
        <v>471220</v>
      </c>
    </row>
    <row r="246" spans="1:47" x14ac:dyDescent="0.35">
      <c r="A246" s="22" t="s">
        <v>114</v>
      </c>
      <c r="B246" s="22" t="s">
        <v>507</v>
      </c>
      <c r="C246" s="22" t="s">
        <v>604</v>
      </c>
      <c r="D246" s="22" t="s">
        <v>605</v>
      </c>
      <c r="E246" s="22">
        <v>202739</v>
      </c>
      <c r="F246" s="22">
        <v>0</v>
      </c>
      <c r="G246" s="22">
        <v>0</v>
      </c>
      <c r="H246" s="22">
        <v>0</v>
      </c>
      <c r="I246" s="22">
        <v>0</v>
      </c>
      <c r="J246" s="22">
        <v>0</v>
      </c>
      <c r="K246" s="22">
        <v>0</v>
      </c>
      <c r="L246" s="22">
        <v>183269</v>
      </c>
      <c r="M246" s="22">
        <v>12828</v>
      </c>
      <c r="N246" s="22">
        <v>1558</v>
      </c>
      <c r="O246" s="22">
        <v>434</v>
      </c>
      <c r="P246" s="22">
        <v>15443</v>
      </c>
      <c r="Q246" s="22">
        <v>757</v>
      </c>
      <c r="R246" s="22">
        <v>2000</v>
      </c>
      <c r="S246" s="22">
        <v>0</v>
      </c>
      <c r="T246" s="22">
        <v>0</v>
      </c>
      <c r="U246" s="22">
        <v>0</v>
      </c>
      <c r="V246" s="22">
        <v>0</v>
      </c>
      <c r="W246" s="22">
        <v>182538</v>
      </c>
      <c r="X246" s="22">
        <v>0</v>
      </c>
      <c r="Y246" s="22">
        <v>377574</v>
      </c>
      <c r="Z246" s="22">
        <v>0</v>
      </c>
      <c r="AA246" s="22">
        <v>0</v>
      </c>
      <c r="AB246" s="22">
        <v>0</v>
      </c>
      <c r="AC246" s="22">
        <v>15427</v>
      </c>
      <c r="AD246" s="22">
        <v>994567</v>
      </c>
      <c r="AE246" s="22">
        <v>201467</v>
      </c>
      <c r="AF246" s="22">
        <v>144692</v>
      </c>
      <c r="AG246" s="22">
        <v>4651</v>
      </c>
      <c r="AH246" s="22">
        <v>85202</v>
      </c>
      <c r="AI246" s="22">
        <v>-1632</v>
      </c>
      <c r="AJ246" s="22">
        <v>6075</v>
      </c>
      <c r="AK246" s="22">
        <v>8475</v>
      </c>
      <c r="AL246" s="22">
        <v>0</v>
      </c>
      <c r="AM246" s="22">
        <v>150</v>
      </c>
      <c r="AN246" s="22">
        <v>253</v>
      </c>
      <c r="AO246" s="22">
        <v>0</v>
      </c>
      <c r="AP246" s="22">
        <v>165244</v>
      </c>
      <c r="AQ246" s="22">
        <v>0</v>
      </c>
      <c r="AR246" s="22">
        <v>0</v>
      </c>
      <c r="AS246" s="22">
        <v>0</v>
      </c>
      <c r="AT246" s="22">
        <v>614577</v>
      </c>
      <c r="AU246" s="22">
        <v>379990</v>
      </c>
    </row>
    <row r="247" spans="1:47" x14ac:dyDescent="0.35">
      <c r="A247" s="22" t="s">
        <v>114</v>
      </c>
      <c r="B247" s="22" t="s">
        <v>507</v>
      </c>
      <c r="C247" s="22" t="s">
        <v>606</v>
      </c>
      <c r="D247" s="22" t="s">
        <v>607</v>
      </c>
      <c r="E247" s="22">
        <v>194137</v>
      </c>
      <c r="F247" s="22">
        <v>0</v>
      </c>
      <c r="G247" s="22">
        <v>0</v>
      </c>
      <c r="H247" s="22">
        <v>0</v>
      </c>
      <c r="I247" s="22">
        <v>0</v>
      </c>
      <c r="J247" s="22">
        <v>0</v>
      </c>
      <c r="K247" s="22">
        <v>0</v>
      </c>
      <c r="L247" s="22">
        <v>159330</v>
      </c>
      <c r="M247" s="22">
        <v>8977</v>
      </c>
      <c r="N247" s="22">
        <v>695</v>
      </c>
      <c r="O247" s="22">
        <v>0</v>
      </c>
      <c r="P247" s="22">
        <v>42512</v>
      </c>
      <c r="Q247" s="22">
        <v>6969</v>
      </c>
      <c r="R247" s="22">
        <v>0</v>
      </c>
      <c r="S247" s="22">
        <v>0</v>
      </c>
      <c r="T247" s="22">
        <v>0</v>
      </c>
      <c r="U247" s="22">
        <v>0</v>
      </c>
      <c r="V247" s="22">
        <v>0</v>
      </c>
      <c r="W247" s="22">
        <v>0</v>
      </c>
      <c r="X247" s="22">
        <v>0</v>
      </c>
      <c r="Y247" s="22">
        <v>727105</v>
      </c>
      <c r="Z247" s="22">
        <v>0</v>
      </c>
      <c r="AA247" s="22">
        <v>0</v>
      </c>
      <c r="AB247" s="22">
        <v>0</v>
      </c>
      <c r="AC247" s="22">
        <v>3010</v>
      </c>
      <c r="AD247" s="22">
        <v>1142735</v>
      </c>
      <c r="AE247" s="22">
        <v>118095</v>
      </c>
      <c r="AF247" s="22">
        <v>751236</v>
      </c>
      <c r="AG247" s="22">
        <v>0</v>
      </c>
      <c r="AH247" s="22">
        <v>108583</v>
      </c>
      <c r="AI247" s="22">
        <v>0</v>
      </c>
      <c r="AJ247" s="22">
        <v>0</v>
      </c>
      <c r="AK247" s="22">
        <v>25877</v>
      </c>
      <c r="AL247" s="22">
        <v>0</v>
      </c>
      <c r="AM247" s="22">
        <v>0</v>
      </c>
      <c r="AN247" s="22">
        <v>0</v>
      </c>
      <c r="AO247" s="22">
        <v>1828</v>
      </c>
      <c r="AP247" s="22">
        <v>182685</v>
      </c>
      <c r="AQ247" s="22">
        <v>0</v>
      </c>
      <c r="AR247" s="22">
        <v>0</v>
      </c>
      <c r="AS247" s="22">
        <v>0</v>
      </c>
      <c r="AT247" s="22">
        <v>1188304</v>
      </c>
      <c r="AU247" s="22">
        <v>-45569</v>
      </c>
    </row>
    <row r="248" spans="1:47" x14ac:dyDescent="0.35">
      <c r="A248" s="22" t="s">
        <v>114</v>
      </c>
      <c r="B248" s="22" t="s">
        <v>507</v>
      </c>
      <c r="C248" s="22" t="s">
        <v>608</v>
      </c>
      <c r="D248" s="22" t="s">
        <v>609</v>
      </c>
      <c r="E248" s="22">
        <v>827493</v>
      </c>
      <c r="F248" s="22">
        <v>0</v>
      </c>
      <c r="G248" s="22">
        <v>0</v>
      </c>
      <c r="H248" s="22">
        <v>0</v>
      </c>
      <c r="I248" s="22">
        <v>0</v>
      </c>
      <c r="J248" s="22">
        <v>0</v>
      </c>
      <c r="K248" s="22">
        <v>0</v>
      </c>
      <c r="L248" s="22">
        <v>537853</v>
      </c>
      <c r="M248" s="22">
        <v>0</v>
      </c>
      <c r="N248" s="22">
        <v>0</v>
      </c>
      <c r="O248" s="22">
        <v>0</v>
      </c>
      <c r="P248" s="22">
        <v>0</v>
      </c>
      <c r="Q248" s="22">
        <v>16266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v>0</v>
      </c>
      <c r="X248" s="22">
        <v>287544</v>
      </c>
      <c r="Y248" s="22">
        <v>728254</v>
      </c>
      <c r="Z248" s="22">
        <v>152766</v>
      </c>
      <c r="AA248" s="22">
        <v>0</v>
      </c>
      <c r="AB248" s="22">
        <v>0</v>
      </c>
      <c r="AC248" s="22">
        <v>284785</v>
      </c>
      <c r="AD248" s="22">
        <v>2834961</v>
      </c>
      <c r="AE248" s="22">
        <v>667088</v>
      </c>
      <c r="AF248" s="22">
        <v>788951</v>
      </c>
      <c r="AG248" s="22">
        <v>0</v>
      </c>
      <c r="AH248" s="22">
        <v>290987</v>
      </c>
      <c r="AI248" s="22">
        <v>0</v>
      </c>
      <c r="AJ248" s="22">
        <v>17748</v>
      </c>
      <c r="AK248" s="22">
        <v>0</v>
      </c>
      <c r="AL248" s="22">
        <v>0</v>
      </c>
      <c r="AM248" s="22">
        <v>2901</v>
      </c>
      <c r="AN248" s="22">
        <v>0</v>
      </c>
      <c r="AO248" s="22">
        <v>12247</v>
      </c>
      <c r="AP248" s="22">
        <v>289598</v>
      </c>
      <c r="AQ248" s="22">
        <v>84907</v>
      </c>
      <c r="AR248" s="22">
        <v>0</v>
      </c>
      <c r="AS248" s="22">
        <v>145279</v>
      </c>
      <c r="AT248" s="22">
        <v>2299706</v>
      </c>
      <c r="AU248" s="22">
        <v>535255</v>
      </c>
    </row>
    <row r="249" spans="1:47" x14ac:dyDescent="0.35">
      <c r="A249" s="22" t="s">
        <v>114</v>
      </c>
      <c r="B249" s="22" t="s">
        <v>507</v>
      </c>
      <c r="C249" s="22" t="s">
        <v>610</v>
      </c>
      <c r="D249" s="22" t="s">
        <v>611</v>
      </c>
      <c r="E249" s="22">
        <v>242629</v>
      </c>
      <c r="F249" s="22">
        <v>0</v>
      </c>
      <c r="G249" s="22">
        <v>0</v>
      </c>
      <c r="H249" s="22">
        <v>0</v>
      </c>
      <c r="I249" s="22">
        <v>0</v>
      </c>
      <c r="J249" s="22">
        <v>0</v>
      </c>
      <c r="K249" s="22">
        <v>0</v>
      </c>
      <c r="L249" s="22">
        <v>196548</v>
      </c>
      <c r="M249" s="22">
        <v>29033</v>
      </c>
      <c r="N249" s="22">
        <v>950</v>
      </c>
      <c r="O249" s="22">
        <v>925</v>
      </c>
      <c r="P249" s="22">
        <v>36550</v>
      </c>
      <c r="Q249" s="22">
        <v>2200</v>
      </c>
      <c r="R249" s="22">
        <v>9012</v>
      </c>
      <c r="S249" s="22">
        <v>0</v>
      </c>
      <c r="T249" s="22">
        <v>0</v>
      </c>
      <c r="U249" s="22">
        <v>0</v>
      </c>
      <c r="V249" s="22">
        <v>0</v>
      </c>
      <c r="W249" s="22">
        <v>8400</v>
      </c>
      <c r="X249" s="22">
        <v>37050</v>
      </c>
      <c r="Y249" s="22">
        <v>107740</v>
      </c>
      <c r="Z249" s="22">
        <v>33811</v>
      </c>
      <c r="AA249" s="22">
        <v>0</v>
      </c>
      <c r="AB249" s="22">
        <v>0</v>
      </c>
      <c r="AC249" s="22">
        <v>24825</v>
      </c>
      <c r="AD249" s="22">
        <v>729673</v>
      </c>
      <c r="AE249" s="22">
        <v>181101</v>
      </c>
      <c r="AF249" s="22">
        <v>175269</v>
      </c>
      <c r="AG249" s="22">
        <v>0</v>
      </c>
      <c r="AH249" s="22">
        <v>242923</v>
      </c>
      <c r="AI249" s="22">
        <v>12371</v>
      </c>
      <c r="AJ249" s="22">
        <v>0</v>
      </c>
      <c r="AK249" s="22">
        <v>8081</v>
      </c>
      <c r="AL249" s="22">
        <v>0</v>
      </c>
      <c r="AM249" s="22">
        <v>1575</v>
      </c>
      <c r="AN249" s="22">
        <v>0</v>
      </c>
      <c r="AO249" s="22">
        <v>0</v>
      </c>
      <c r="AP249" s="22">
        <v>155756</v>
      </c>
      <c r="AQ249" s="22">
        <v>0</v>
      </c>
      <c r="AR249" s="22">
        <v>0</v>
      </c>
      <c r="AS249" s="22">
        <v>0</v>
      </c>
      <c r="AT249" s="22">
        <v>777076</v>
      </c>
      <c r="AU249" s="22">
        <v>-47403</v>
      </c>
    </row>
    <row r="250" spans="1:47" x14ac:dyDescent="0.35">
      <c r="A250" s="22" t="s">
        <v>114</v>
      </c>
      <c r="B250" s="22" t="s">
        <v>507</v>
      </c>
      <c r="C250" s="22" t="s">
        <v>612</v>
      </c>
      <c r="D250" s="22" t="s">
        <v>613</v>
      </c>
      <c r="E250" s="22">
        <v>460699</v>
      </c>
      <c r="F250" s="22">
        <v>0</v>
      </c>
      <c r="G250" s="22">
        <v>0</v>
      </c>
      <c r="H250" s="22">
        <v>0</v>
      </c>
      <c r="I250" s="22">
        <v>0</v>
      </c>
      <c r="J250" s="22">
        <v>0</v>
      </c>
      <c r="K250" s="22">
        <v>0</v>
      </c>
      <c r="L250" s="22">
        <v>324951</v>
      </c>
      <c r="M250" s="22">
        <v>10049</v>
      </c>
      <c r="N250" s="22">
        <v>120</v>
      </c>
      <c r="O250" s="22">
        <v>0</v>
      </c>
      <c r="P250" s="22">
        <v>121846</v>
      </c>
      <c r="Q250" s="22">
        <v>7009</v>
      </c>
      <c r="R250" s="22">
        <v>930</v>
      </c>
      <c r="S250" s="22">
        <v>0</v>
      </c>
      <c r="T250" s="22">
        <v>4948</v>
      </c>
      <c r="U250" s="22">
        <v>0</v>
      </c>
      <c r="V250" s="22">
        <v>0</v>
      </c>
      <c r="W250" s="22">
        <v>10784</v>
      </c>
      <c r="X250" s="22">
        <v>0</v>
      </c>
      <c r="Y250" s="22">
        <v>100927</v>
      </c>
      <c r="Z250" s="22">
        <v>294621</v>
      </c>
      <c r="AA250" s="22">
        <v>0</v>
      </c>
      <c r="AB250" s="22">
        <v>0</v>
      </c>
      <c r="AC250" s="22">
        <v>123566</v>
      </c>
      <c r="AD250" s="22">
        <v>1460450</v>
      </c>
      <c r="AE250" s="22">
        <v>338055</v>
      </c>
      <c r="AF250" s="22">
        <v>240377</v>
      </c>
      <c r="AG250" s="22">
        <v>4555</v>
      </c>
      <c r="AH250" s="22">
        <v>151331</v>
      </c>
      <c r="AI250" s="22">
        <v>0</v>
      </c>
      <c r="AJ250" s="22">
        <v>0</v>
      </c>
      <c r="AK250" s="22">
        <v>330604</v>
      </c>
      <c r="AL250" s="22">
        <v>5000</v>
      </c>
      <c r="AM250" s="22">
        <v>0</v>
      </c>
      <c r="AN250" s="22">
        <v>0</v>
      </c>
      <c r="AO250" s="22">
        <v>0</v>
      </c>
      <c r="AP250" s="22">
        <v>261206</v>
      </c>
      <c r="AQ250" s="22">
        <v>0</v>
      </c>
      <c r="AR250" s="22">
        <v>0</v>
      </c>
      <c r="AS250" s="22">
        <v>7591</v>
      </c>
      <c r="AT250" s="22">
        <v>1338719</v>
      </c>
      <c r="AU250" s="22">
        <v>121731</v>
      </c>
    </row>
    <row r="251" spans="1:47" x14ac:dyDescent="0.35">
      <c r="A251" s="22" t="s">
        <v>114</v>
      </c>
      <c r="B251" s="22" t="s">
        <v>507</v>
      </c>
      <c r="C251" s="22" t="s">
        <v>614</v>
      </c>
      <c r="D251" s="22" t="s">
        <v>615</v>
      </c>
      <c r="E251" s="22">
        <v>844058</v>
      </c>
      <c r="F251" s="22">
        <v>0</v>
      </c>
      <c r="G251" s="22">
        <v>0</v>
      </c>
      <c r="H251" s="22">
        <v>0</v>
      </c>
      <c r="I251" s="22">
        <v>0</v>
      </c>
      <c r="J251" s="22">
        <v>0</v>
      </c>
      <c r="K251" s="22">
        <v>0</v>
      </c>
      <c r="L251" s="22">
        <v>537348</v>
      </c>
      <c r="M251" s="22">
        <v>26137</v>
      </c>
      <c r="N251" s="22">
        <v>2581</v>
      </c>
      <c r="O251" s="22">
        <v>0</v>
      </c>
      <c r="P251" s="22">
        <v>65400</v>
      </c>
      <c r="Q251" s="22">
        <v>9808</v>
      </c>
      <c r="R251" s="22">
        <v>8138</v>
      </c>
      <c r="S251" s="22">
        <v>0</v>
      </c>
      <c r="T251" s="22">
        <v>0</v>
      </c>
      <c r="U251" s="22">
        <v>0</v>
      </c>
      <c r="V251" s="22">
        <v>0</v>
      </c>
      <c r="W251" s="22">
        <v>8400</v>
      </c>
      <c r="X251" s="22">
        <v>66088</v>
      </c>
      <c r="Y251" s="22">
        <v>612481</v>
      </c>
      <c r="Z251" s="22">
        <v>0</v>
      </c>
      <c r="AA251" s="22">
        <v>0</v>
      </c>
      <c r="AB251" s="22">
        <v>0</v>
      </c>
      <c r="AC251" s="22">
        <v>43355</v>
      </c>
      <c r="AD251" s="22">
        <v>2223794</v>
      </c>
      <c r="AE251" s="22">
        <v>323457</v>
      </c>
      <c r="AF251" s="22">
        <v>278977</v>
      </c>
      <c r="AG251" s="22">
        <v>0</v>
      </c>
      <c r="AH251" s="22">
        <v>446141</v>
      </c>
      <c r="AI251" s="22">
        <v>0</v>
      </c>
      <c r="AJ251" s="22">
        <v>0</v>
      </c>
      <c r="AK251" s="22">
        <v>108800</v>
      </c>
      <c r="AL251" s="22">
        <v>0</v>
      </c>
      <c r="AM251" s="22">
        <v>0</v>
      </c>
      <c r="AN251" s="22">
        <v>0</v>
      </c>
      <c r="AO251" s="22">
        <v>660</v>
      </c>
      <c r="AP251" s="22">
        <v>359965</v>
      </c>
      <c r="AQ251" s="22">
        <v>37355</v>
      </c>
      <c r="AR251" s="22">
        <v>0</v>
      </c>
      <c r="AS251" s="22">
        <v>1813</v>
      </c>
      <c r="AT251" s="22">
        <v>1557168</v>
      </c>
      <c r="AU251" s="22">
        <v>666626</v>
      </c>
    </row>
    <row r="252" spans="1:47" x14ac:dyDescent="0.35">
      <c r="A252" s="22" t="s">
        <v>114</v>
      </c>
      <c r="B252" s="22" t="s">
        <v>507</v>
      </c>
      <c r="C252" s="22" t="s">
        <v>616</v>
      </c>
      <c r="D252" s="22" t="s">
        <v>617</v>
      </c>
      <c r="E252" s="22">
        <v>1268646</v>
      </c>
      <c r="F252" s="22">
        <v>0</v>
      </c>
      <c r="G252" s="22">
        <v>0</v>
      </c>
      <c r="H252" s="22">
        <v>0</v>
      </c>
      <c r="I252" s="22">
        <v>0</v>
      </c>
      <c r="J252" s="22">
        <v>0</v>
      </c>
      <c r="K252" s="22">
        <v>0</v>
      </c>
      <c r="L252" s="22">
        <v>664632</v>
      </c>
      <c r="M252" s="22">
        <v>3289</v>
      </c>
      <c r="N252" s="22">
        <v>3607</v>
      </c>
      <c r="O252" s="22">
        <v>0</v>
      </c>
      <c r="P252" s="22">
        <v>80429</v>
      </c>
      <c r="Q252" s="22">
        <v>14221</v>
      </c>
      <c r="R252" s="22">
        <v>33430</v>
      </c>
      <c r="S252" s="22">
        <v>0</v>
      </c>
      <c r="T252" s="22">
        <v>-1282</v>
      </c>
      <c r="U252" s="22">
        <v>0</v>
      </c>
      <c r="V252" s="22">
        <v>0</v>
      </c>
      <c r="W252" s="22">
        <v>0</v>
      </c>
      <c r="X252" s="22">
        <v>47747</v>
      </c>
      <c r="Y252" s="22">
        <v>50120</v>
      </c>
      <c r="Z252" s="22">
        <v>102462</v>
      </c>
      <c r="AA252" s="22">
        <v>0</v>
      </c>
      <c r="AB252" s="22">
        <v>0</v>
      </c>
      <c r="AC252" s="22">
        <v>27821</v>
      </c>
      <c r="AD252" s="22">
        <v>2295122</v>
      </c>
      <c r="AE252" s="22">
        <v>521403</v>
      </c>
      <c r="AF252" s="22">
        <v>271184</v>
      </c>
      <c r="AG252" s="22">
        <v>0</v>
      </c>
      <c r="AH252" s="22">
        <v>706994</v>
      </c>
      <c r="AI252" s="22">
        <v>0</v>
      </c>
      <c r="AJ252" s="22">
        <v>0</v>
      </c>
      <c r="AK252" s="22">
        <v>7957</v>
      </c>
      <c r="AL252" s="22">
        <v>69496</v>
      </c>
      <c r="AM252" s="22">
        <v>0</v>
      </c>
      <c r="AN252" s="22">
        <v>0</v>
      </c>
      <c r="AO252" s="22">
        <v>16263</v>
      </c>
      <c r="AP252" s="22">
        <v>281123</v>
      </c>
      <c r="AQ252" s="22">
        <v>0</v>
      </c>
      <c r="AR252" s="22">
        <v>0</v>
      </c>
      <c r="AS252" s="22">
        <v>0</v>
      </c>
      <c r="AT252" s="22">
        <v>1874420</v>
      </c>
      <c r="AU252" s="22">
        <v>420702</v>
      </c>
    </row>
    <row r="253" spans="1:47" x14ac:dyDescent="0.35">
      <c r="A253" s="22" t="s">
        <v>114</v>
      </c>
      <c r="B253" s="22" t="s">
        <v>507</v>
      </c>
      <c r="C253" s="22" t="s">
        <v>618</v>
      </c>
      <c r="D253" s="22" t="s">
        <v>619</v>
      </c>
      <c r="E253" s="22">
        <v>169276</v>
      </c>
      <c r="F253" s="22">
        <v>0</v>
      </c>
      <c r="G253" s="22">
        <v>0</v>
      </c>
      <c r="H253" s="22">
        <v>0</v>
      </c>
      <c r="I253" s="22">
        <v>0</v>
      </c>
      <c r="J253" s="22">
        <v>0</v>
      </c>
      <c r="K253" s="22">
        <v>0</v>
      </c>
      <c r="L253" s="22">
        <v>115737</v>
      </c>
      <c r="M253" s="22">
        <v>21077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766</v>
      </c>
      <c r="U253" s="22">
        <v>0</v>
      </c>
      <c r="V253" s="22">
        <v>0</v>
      </c>
      <c r="W253" s="22">
        <v>0</v>
      </c>
      <c r="X253" s="22">
        <v>31475</v>
      </c>
      <c r="Y253" s="22">
        <v>185386</v>
      </c>
      <c r="Z253" s="22">
        <v>0</v>
      </c>
      <c r="AA253" s="22">
        <v>0</v>
      </c>
      <c r="AB253" s="22">
        <v>0</v>
      </c>
      <c r="AC253" s="22">
        <v>70913</v>
      </c>
      <c r="AD253" s="22">
        <v>594630</v>
      </c>
      <c r="AE253" s="22">
        <v>59860</v>
      </c>
      <c r="AF253" s="22">
        <v>253737</v>
      </c>
      <c r="AG253" s="22">
        <v>0</v>
      </c>
      <c r="AH253" s="22">
        <v>108018</v>
      </c>
      <c r="AI253" s="22">
        <v>0</v>
      </c>
      <c r="AJ253" s="22">
        <v>0</v>
      </c>
      <c r="AK253" s="22">
        <v>45487</v>
      </c>
      <c r="AL253" s="22">
        <v>0</v>
      </c>
      <c r="AM253" s="22">
        <v>0</v>
      </c>
      <c r="AN253" s="22">
        <v>7734</v>
      </c>
      <c r="AO253" s="22">
        <v>0</v>
      </c>
      <c r="AP253" s="22">
        <v>142074</v>
      </c>
      <c r="AQ253" s="22">
        <v>0</v>
      </c>
      <c r="AR253" s="22">
        <v>0</v>
      </c>
      <c r="AS253" s="22">
        <v>4398</v>
      </c>
      <c r="AT253" s="22">
        <v>621308</v>
      </c>
      <c r="AU253" s="22">
        <v>-26678</v>
      </c>
    </row>
    <row r="254" spans="1:47" x14ac:dyDescent="0.35">
      <c r="A254" s="22" t="s">
        <v>114</v>
      </c>
      <c r="B254" s="22" t="s">
        <v>507</v>
      </c>
      <c r="C254" s="22" t="s">
        <v>620</v>
      </c>
      <c r="D254" s="22" t="s">
        <v>621</v>
      </c>
      <c r="E254" s="22">
        <v>325243</v>
      </c>
      <c r="F254" s="22">
        <v>0</v>
      </c>
      <c r="G254" s="22">
        <v>0</v>
      </c>
      <c r="H254" s="22">
        <v>0</v>
      </c>
      <c r="I254" s="22">
        <v>0</v>
      </c>
      <c r="J254" s="22">
        <v>0</v>
      </c>
      <c r="K254" s="22">
        <v>0</v>
      </c>
      <c r="L254" s="22">
        <v>168185</v>
      </c>
      <c r="M254" s="22">
        <v>6195</v>
      </c>
      <c r="N254" s="22">
        <v>4721</v>
      </c>
      <c r="O254" s="22">
        <v>22627</v>
      </c>
      <c r="P254" s="22">
        <v>77570</v>
      </c>
      <c r="Q254" s="22">
        <v>0</v>
      </c>
      <c r="R254" s="22">
        <v>46628</v>
      </c>
      <c r="S254" s="22">
        <v>0</v>
      </c>
      <c r="T254" s="22">
        <v>0</v>
      </c>
      <c r="U254" s="22">
        <v>29684</v>
      </c>
      <c r="V254" s="22">
        <v>0</v>
      </c>
      <c r="W254" s="22">
        <v>0</v>
      </c>
      <c r="X254" s="22">
        <v>83537</v>
      </c>
      <c r="Y254" s="22">
        <v>1565092</v>
      </c>
      <c r="Z254" s="22">
        <v>0</v>
      </c>
      <c r="AA254" s="22">
        <v>0</v>
      </c>
      <c r="AB254" s="22">
        <v>0</v>
      </c>
      <c r="AC254" s="22">
        <v>27422</v>
      </c>
      <c r="AD254" s="22">
        <v>2356904</v>
      </c>
      <c r="AE254" s="22">
        <v>250917</v>
      </c>
      <c r="AF254" s="22">
        <v>190015</v>
      </c>
      <c r="AG254" s="22">
        <v>0</v>
      </c>
      <c r="AH254" s="22">
        <v>130739</v>
      </c>
      <c r="AI254" s="22">
        <v>0</v>
      </c>
      <c r="AJ254" s="22">
        <v>0</v>
      </c>
      <c r="AK254" s="22">
        <v>7316</v>
      </c>
      <c r="AL254" s="22">
        <v>0</v>
      </c>
      <c r="AM254" s="22">
        <v>2618</v>
      </c>
      <c r="AN254" s="22">
        <v>0</v>
      </c>
      <c r="AO254" s="22">
        <v>22928</v>
      </c>
      <c r="AP254" s="22">
        <v>307978</v>
      </c>
      <c r="AQ254" s="22">
        <v>0</v>
      </c>
      <c r="AR254" s="22">
        <v>0</v>
      </c>
      <c r="AS254" s="22">
        <v>13290</v>
      </c>
      <c r="AT254" s="22">
        <v>925801</v>
      </c>
      <c r="AU254" s="22">
        <v>1431103</v>
      </c>
    </row>
    <row r="255" spans="1:47" x14ac:dyDescent="0.35">
      <c r="A255" s="22" t="s">
        <v>114</v>
      </c>
      <c r="B255" s="22" t="s">
        <v>507</v>
      </c>
      <c r="C255" s="22" t="s">
        <v>622</v>
      </c>
      <c r="D255" s="22" t="s">
        <v>623</v>
      </c>
      <c r="E255" s="22">
        <v>329579</v>
      </c>
      <c r="F255" s="22">
        <v>0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189537</v>
      </c>
      <c r="M255" s="22">
        <v>26747</v>
      </c>
      <c r="N255" s="22">
        <v>1572</v>
      </c>
      <c r="O255" s="22">
        <v>162</v>
      </c>
      <c r="P255" s="22">
        <v>25322</v>
      </c>
      <c r="Q255" s="22">
        <v>215</v>
      </c>
      <c r="R255" s="22">
        <v>9039</v>
      </c>
      <c r="S255" s="22">
        <v>0</v>
      </c>
      <c r="T255" s="22">
        <v>0</v>
      </c>
      <c r="U255" s="22">
        <v>0</v>
      </c>
      <c r="V255" s="22">
        <v>0</v>
      </c>
      <c r="W255" s="22">
        <v>0</v>
      </c>
      <c r="X255" s="22">
        <v>0</v>
      </c>
      <c r="Y255" s="22">
        <v>209951</v>
      </c>
      <c r="Z255" s="22">
        <v>9853</v>
      </c>
      <c r="AA255" s="22">
        <v>0</v>
      </c>
      <c r="AB255" s="22">
        <v>0</v>
      </c>
      <c r="AC255" s="22">
        <v>7766</v>
      </c>
      <c r="AD255" s="22">
        <v>809743</v>
      </c>
      <c r="AE255" s="22">
        <v>155394</v>
      </c>
      <c r="AF255" s="22">
        <v>269652</v>
      </c>
      <c r="AG255" s="22">
        <v>43258</v>
      </c>
      <c r="AH255" s="22">
        <v>106090</v>
      </c>
      <c r="AI255" s="22">
        <v>41436</v>
      </c>
      <c r="AJ255" s="22">
        <v>0</v>
      </c>
      <c r="AK255" s="22">
        <v>24461</v>
      </c>
      <c r="AL255" s="22">
        <v>0</v>
      </c>
      <c r="AM255" s="22">
        <v>101</v>
      </c>
      <c r="AN255" s="22">
        <v>0</v>
      </c>
      <c r="AO255" s="22">
        <v>1039</v>
      </c>
      <c r="AP255" s="22">
        <v>130167</v>
      </c>
      <c r="AQ255" s="22">
        <v>0</v>
      </c>
      <c r="AR255" s="22">
        <v>0</v>
      </c>
      <c r="AS255" s="22">
        <v>4152</v>
      </c>
      <c r="AT255" s="22">
        <v>775750</v>
      </c>
      <c r="AU255" s="22">
        <v>33993</v>
      </c>
    </row>
    <row r="256" spans="1:47" x14ac:dyDescent="0.35">
      <c r="A256" s="22" t="s">
        <v>114</v>
      </c>
      <c r="B256" s="22" t="s">
        <v>507</v>
      </c>
      <c r="C256" s="22" t="s">
        <v>624</v>
      </c>
      <c r="D256" s="22" t="s">
        <v>625</v>
      </c>
      <c r="E256" s="22">
        <v>824531</v>
      </c>
      <c r="F256" s="22">
        <v>0</v>
      </c>
      <c r="G256" s="22">
        <v>0</v>
      </c>
      <c r="H256" s="22">
        <v>0</v>
      </c>
      <c r="I256" s="22">
        <v>0</v>
      </c>
      <c r="J256" s="22">
        <v>0</v>
      </c>
      <c r="K256" s="22">
        <v>0</v>
      </c>
      <c r="L256" s="22">
        <v>1103194</v>
      </c>
      <c r="M256" s="22">
        <v>23384</v>
      </c>
      <c r="N256" s="22">
        <v>2340</v>
      </c>
      <c r="O256" s="22">
        <v>0</v>
      </c>
      <c r="P256" s="22">
        <v>132339</v>
      </c>
      <c r="Q256" s="22">
        <v>8960</v>
      </c>
      <c r="R256" s="22">
        <v>28830</v>
      </c>
      <c r="S256" s="22">
        <v>51379</v>
      </c>
      <c r="T256" s="22">
        <v>0</v>
      </c>
      <c r="U256" s="22">
        <v>0</v>
      </c>
      <c r="V256" s="22">
        <v>0</v>
      </c>
      <c r="W256" s="22">
        <v>14200</v>
      </c>
      <c r="X256" s="22">
        <v>0</v>
      </c>
      <c r="Y256" s="22">
        <v>444440</v>
      </c>
      <c r="Z256" s="22">
        <v>69916</v>
      </c>
      <c r="AA256" s="22">
        <v>0</v>
      </c>
      <c r="AB256" s="22">
        <v>0</v>
      </c>
      <c r="AC256" s="22">
        <v>11071</v>
      </c>
      <c r="AD256" s="22">
        <v>2714584</v>
      </c>
      <c r="AE256" s="22">
        <v>762702</v>
      </c>
      <c r="AF256" s="22">
        <v>401898</v>
      </c>
      <c r="AG256" s="22">
        <v>332445</v>
      </c>
      <c r="AH256" s="22">
        <v>428978</v>
      </c>
      <c r="AI256" s="22">
        <v>0</v>
      </c>
      <c r="AJ256" s="22">
        <v>47293</v>
      </c>
      <c r="AK256" s="22">
        <v>163521</v>
      </c>
      <c r="AL256" s="22">
        <v>0</v>
      </c>
      <c r="AM256" s="22">
        <v>11304</v>
      </c>
      <c r="AN256" s="22">
        <v>0</v>
      </c>
      <c r="AO256" s="22">
        <v>16121</v>
      </c>
      <c r="AP256" s="22">
        <v>418874</v>
      </c>
      <c r="AQ256" s="22">
        <v>0</v>
      </c>
      <c r="AR256" s="22">
        <v>0</v>
      </c>
      <c r="AS256" s="22">
        <v>2237</v>
      </c>
      <c r="AT256" s="22">
        <v>2585373</v>
      </c>
      <c r="AU256" s="22">
        <v>129211</v>
      </c>
    </row>
    <row r="257" spans="1:47" x14ac:dyDescent="0.35">
      <c r="A257" s="22" t="s">
        <v>114</v>
      </c>
      <c r="B257" s="22" t="s">
        <v>507</v>
      </c>
      <c r="C257" s="22" t="s">
        <v>626</v>
      </c>
      <c r="D257" s="22" t="s">
        <v>627</v>
      </c>
      <c r="E257" s="22">
        <v>496761</v>
      </c>
      <c r="F257" s="22">
        <v>0</v>
      </c>
      <c r="G257" s="22">
        <v>0</v>
      </c>
      <c r="H257" s="22">
        <v>0</v>
      </c>
      <c r="I257" s="22">
        <v>0</v>
      </c>
      <c r="J257" s="22">
        <v>0</v>
      </c>
      <c r="K257" s="22">
        <v>0</v>
      </c>
      <c r="L257" s="22">
        <v>491557</v>
      </c>
      <c r="M257" s="22">
        <v>12311</v>
      </c>
      <c r="N257" s="22">
        <v>1166</v>
      </c>
      <c r="O257" s="22">
        <v>7392</v>
      </c>
      <c r="P257" s="22">
        <v>29772</v>
      </c>
      <c r="Q257" s="22">
        <v>29690</v>
      </c>
      <c r="R257" s="22">
        <v>8450</v>
      </c>
      <c r="S257" s="22">
        <v>0</v>
      </c>
      <c r="T257" s="22">
        <v>1714</v>
      </c>
      <c r="U257" s="22">
        <v>0</v>
      </c>
      <c r="V257" s="22">
        <v>0</v>
      </c>
      <c r="W257" s="22">
        <v>124053</v>
      </c>
      <c r="X257" s="22">
        <v>0</v>
      </c>
      <c r="Y257" s="22">
        <v>452674</v>
      </c>
      <c r="Z257" s="22">
        <v>0</v>
      </c>
      <c r="AA257" s="22">
        <v>0</v>
      </c>
      <c r="AB257" s="22">
        <v>0</v>
      </c>
      <c r="AC257" s="22">
        <v>83244</v>
      </c>
      <c r="AD257" s="22">
        <v>1738784</v>
      </c>
      <c r="AE257" s="22">
        <v>371615</v>
      </c>
      <c r="AF257" s="22">
        <v>299738</v>
      </c>
      <c r="AG257" s="22">
        <v>0</v>
      </c>
      <c r="AH257" s="22">
        <v>296104</v>
      </c>
      <c r="AI257" s="22">
        <v>571</v>
      </c>
      <c r="AJ257" s="22">
        <v>0</v>
      </c>
      <c r="AK257" s="22">
        <v>50772</v>
      </c>
      <c r="AL257" s="22">
        <v>148122</v>
      </c>
      <c r="AM257" s="22">
        <v>531</v>
      </c>
      <c r="AN257" s="22">
        <v>0</v>
      </c>
      <c r="AO257" s="22">
        <v>45947</v>
      </c>
      <c r="AP257" s="22">
        <v>401063</v>
      </c>
      <c r="AQ257" s="22">
        <v>0</v>
      </c>
      <c r="AR257" s="22">
        <v>0</v>
      </c>
      <c r="AS257" s="22">
        <v>0</v>
      </c>
      <c r="AT257" s="22">
        <v>1614463</v>
      </c>
      <c r="AU257" s="22">
        <v>124321</v>
      </c>
    </row>
    <row r="258" spans="1:47" x14ac:dyDescent="0.35">
      <c r="A258" s="22" t="s">
        <v>114</v>
      </c>
      <c r="B258" s="22" t="s">
        <v>507</v>
      </c>
      <c r="C258" s="22" t="s">
        <v>628</v>
      </c>
      <c r="D258" s="22" t="s">
        <v>629</v>
      </c>
      <c r="E258" s="22">
        <v>176781</v>
      </c>
      <c r="F258" s="22">
        <v>0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178276</v>
      </c>
      <c r="M258" s="22">
        <v>3007</v>
      </c>
      <c r="N258" s="22">
        <v>0</v>
      </c>
      <c r="O258" s="22">
        <v>0</v>
      </c>
      <c r="P258" s="22">
        <v>24755</v>
      </c>
      <c r="Q258" s="22">
        <v>1359</v>
      </c>
      <c r="R258" s="22">
        <v>0</v>
      </c>
      <c r="S258" s="22">
        <v>0</v>
      </c>
      <c r="T258" s="22">
        <v>10842</v>
      </c>
      <c r="U258" s="22">
        <v>0</v>
      </c>
      <c r="V258" s="22">
        <v>0</v>
      </c>
      <c r="W258" s="22">
        <v>152147</v>
      </c>
      <c r="X258" s="22">
        <v>29048</v>
      </c>
      <c r="Y258" s="22">
        <v>294381</v>
      </c>
      <c r="Z258" s="22">
        <v>83900</v>
      </c>
      <c r="AA258" s="22">
        <v>0</v>
      </c>
      <c r="AB258" s="22">
        <v>0</v>
      </c>
      <c r="AC258" s="22">
        <v>34913</v>
      </c>
      <c r="AD258" s="22">
        <v>989409</v>
      </c>
      <c r="AE258" s="22">
        <v>138889</v>
      </c>
      <c r="AF258" s="22">
        <v>215796</v>
      </c>
      <c r="AG258" s="22">
        <v>0</v>
      </c>
      <c r="AH258" s="22">
        <v>91952</v>
      </c>
      <c r="AI258" s="22">
        <v>0</v>
      </c>
      <c r="AJ258" s="22">
        <v>0</v>
      </c>
      <c r="AK258" s="22">
        <v>0</v>
      </c>
      <c r="AL258" s="22">
        <v>0</v>
      </c>
      <c r="AM258" s="22">
        <v>489</v>
      </c>
      <c r="AN258" s="22">
        <v>0</v>
      </c>
      <c r="AO258" s="22">
        <v>7457</v>
      </c>
      <c r="AP258" s="22">
        <v>122798</v>
      </c>
      <c r="AQ258" s="22">
        <v>0</v>
      </c>
      <c r="AR258" s="22">
        <v>0</v>
      </c>
      <c r="AS258" s="22">
        <v>0</v>
      </c>
      <c r="AT258" s="22">
        <v>577381</v>
      </c>
      <c r="AU258" s="22">
        <v>412028</v>
      </c>
    </row>
    <row r="259" spans="1:47" x14ac:dyDescent="0.35">
      <c r="A259" s="22" t="s">
        <v>114</v>
      </c>
      <c r="B259" s="22" t="s">
        <v>507</v>
      </c>
      <c r="C259" s="22" t="s">
        <v>630</v>
      </c>
      <c r="D259" s="22" t="s">
        <v>631</v>
      </c>
      <c r="E259" s="22">
        <v>195435</v>
      </c>
      <c r="F259" s="22">
        <v>0</v>
      </c>
      <c r="G259" s="22">
        <v>0</v>
      </c>
      <c r="H259" s="22">
        <v>0</v>
      </c>
      <c r="I259" s="22">
        <v>0</v>
      </c>
      <c r="J259" s="22">
        <v>0</v>
      </c>
      <c r="K259" s="22">
        <v>0</v>
      </c>
      <c r="L259" s="22">
        <v>135564</v>
      </c>
      <c r="M259" s="22">
        <v>37396</v>
      </c>
      <c r="N259" s="22">
        <v>150</v>
      </c>
      <c r="O259" s="22">
        <v>4866</v>
      </c>
      <c r="P259" s="22">
        <v>26240</v>
      </c>
      <c r="Q259" s="22">
        <v>6226</v>
      </c>
      <c r="R259" s="22">
        <v>5100</v>
      </c>
      <c r="S259" s="22">
        <v>0</v>
      </c>
      <c r="T259" s="22">
        <v>0</v>
      </c>
      <c r="U259" s="22">
        <v>0</v>
      </c>
      <c r="V259" s="22">
        <v>0</v>
      </c>
      <c r="W259" s="22">
        <v>0</v>
      </c>
      <c r="X259" s="22">
        <v>0</v>
      </c>
      <c r="Y259" s="22">
        <v>53421</v>
      </c>
      <c r="Z259" s="22">
        <v>9800</v>
      </c>
      <c r="AA259" s="22">
        <v>0</v>
      </c>
      <c r="AB259" s="22">
        <v>0</v>
      </c>
      <c r="AC259" s="22">
        <v>226</v>
      </c>
      <c r="AD259" s="22">
        <v>474424</v>
      </c>
      <c r="AE259" s="22">
        <v>149816</v>
      </c>
      <c r="AF259" s="22">
        <v>245362</v>
      </c>
      <c r="AG259" s="22">
        <v>0</v>
      </c>
      <c r="AH259" s="22">
        <v>70894</v>
      </c>
      <c r="AI259" s="22">
        <v>36039</v>
      </c>
      <c r="AJ259" s="22">
        <v>0</v>
      </c>
      <c r="AK259" s="22">
        <v>0</v>
      </c>
      <c r="AL259" s="22">
        <v>4736</v>
      </c>
      <c r="AM259" s="22">
        <v>0</v>
      </c>
      <c r="AN259" s="22">
        <v>0</v>
      </c>
      <c r="AO259" s="22">
        <v>0</v>
      </c>
      <c r="AP259" s="22">
        <v>118514</v>
      </c>
      <c r="AQ259" s="22">
        <v>0</v>
      </c>
      <c r="AR259" s="22">
        <v>0</v>
      </c>
      <c r="AS259" s="22">
        <v>2250</v>
      </c>
      <c r="AT259" s="22">
        <v>627611</v>
      </c>
      <c r="AU259" s="22">
        <v>-153187</v>
      </c>
    </row>
    <row r="260" spans="1:47" x14ac:dyDescent="0.35">
      <c r="A260" s="22" t="s">
        <v>114</v>
      </c>
      <c r="B260" s="22" t="s">
        <v>507</v>
      </c>
      <c r="C260" s="22" t="s">
        <v>632</v>
      </c>
      <c r="D260" s="22" t="s">
        <v>633</v>
      </c>
      <c r="E260" s="22">
        <v>185733</v>
      </c>
      <c r="F260" s="22">
        <v>0</v>
      </c>
      <c r="G260" s="22">
        <v>0</v>
      </c>
      <c r="H260" s="22">
        <v>0</v>
      </c>
      <c r="I260" s="22">
        <v>0</v>
      </c>
      <c r="J260" s="22">
        <v>0</v>
      </c>
      <c r="K260" s="22">
        <v>0</v>
      </c>
      <c r="L260" s="22">
        <v>57409</v>
      </c>
      <c r="M260" s="22">
        <v>22448</v>
      </c>
      <c r="N260" s="22">
        <v>0</v>
      </c>
      <c r="O260" s="22">
        <v>121</v>
      </c>
      <c r="P260" s="22">
        <v>10748</v>
      </c>
      <c r="Q260" s="22">
        <v>750</v>
      </c>
      <c r="R260" s="22">
        <v>6240</v>
      </c>
      <c r="S260" s="22">
        <v>0</v>
      </c>
      <c r="T260" s="22">
        <v>0</v>
      </c>
      <c r="U260" s="22">
        <v>0</v>
      </c>
      <c r="V260" s="22">
        <v>0</v>
      </c>
      <c r="W260" s="22">
        <v>3600</v>
      </c>
      <c r="X260" s="22">
        <v>0</v>
      </c>
      <c r="Y260" s="22">
        <v>25211</v>
      </c>
      <c r="Z260" s="22">
        <v>4200</v>
      </c>
      <c r="AA260" s="22">
        <v>0</v>
      </c>
      <c r="AB260" s="22">
        <v>0</v>
      </c>
      <c r="AC260" s="22">
        <v>146</v>
      </c>
      <c r="AD260" s="22">
        <v>316606</v>
      </c>
      <c r="AE260" s="22">
        <v>108291</v>
      </c>
      <c r="AF260" s="22">
        <v>63775</v>
      </c>
      <c r="AG260" s="22">
        <v>0</v>
      </c>
      <c r="AH260" s="22">
        <v>54312</v>
      </c>
      <c r="AI260" s="22">
        <v>7589</v>
      </c>
      <c r="AJ260" s="22">
        <v>0</v>
      </c>
      <c r="AK260" s="22">
        <v>19342</v>
      </c>
      <c r="AL260" s="22">
        <v>1535</v>
      </c>
      <c r="AM260" s="22">
        <v>686</v>
      </c>
      <c r="AN260" s="22">
        <v>134</v>
      </c>
      <c r="AO260" s="22">
        <v>3846</v>
      </c>
      <c r="AP260" s="22">
        <v>145424</v>
      </c>
      <c r="AQ260" s="22">
        <v>0</v>
      </c>
      <c r="AR260" s="22">
        <v>0</v>
      </c>
      <c r="AS260" s="22">
        <v>0</v>
      </c>
      <c r="AT260" s="22">
        <v>404934</v>
      </c>
      <c r="AU260" s="22">
        <v>-88328</v>
      </c>
    </row>
    <row r="261" spans="1:47" x14ac:dyDescent="0.35">
      <c r="A261" s="22" t="s">
        <v>114</v>
      </c>
      <c r="B261" s="22" t="s">
        <v>507</v>
      </c>
      <c r="C261" s="22" t="s">
        <v>634</v>
      </c>
      <c r="D261" s="22" t="s">
        <v>635</v>
      </c>
      <c r="E261" s="22">
        <v>264357</v>
      </c>
      <c r="F261" s="22">
        <v>0</v>
      </c>
      <c r="G261" s="22">
        <v>0</v>
      </c>
      <c r="H261" s="22">
        <v>0</v>
      </c>
      <c r="I261" s="22">
        <v>0</v>
      </c>
      <c r="J261" s="22">
        <v>0</v>
      </c>
      <c r="K261" s="22">
        <v>0</v>
      </c>
      <c r="L261" s="22">
        <v>231190</v>
      </c>
      <c r="M261" s="22">
        <v>10184</v>
      </c>
      <c r="N261" s="22">
        <v>0</v>
      </c>
      <c r="O261" s="22">
        <v>0</v>
      </c>
      <c r="P261" s="22">
        <v>0</v>
      </c>
      <c r="Q261" s="22">
        <v>1327</v>
      </c>
      <c r="R261" s="22">
        <v>0</v>
      </c>
      <c r="S261" s="22">
        <v>0</v>
      </c>
      <c r="T261" s="22">
        <v>0</v>
      </c>
      <c r="U261" s="22">
        <v>0</v>
      </c>
      <c r="V261" s="22">
        <v>0</v>
      </c>
      <c r="W261" s="22">
        <v>39949</v>
      </c>
      <c r="X261" s="22">
        <v>246280</v>
      </c>
      <c r="Y261" s="22">
        <v>38562</v>
      </c>
      <c r="Z261" s="22">
        <v>75000</v>
      </c>
      <c r="AA261" s="22">
        <v>0</v>
      </c>
      <c r="AB261" s="22">
        <v>0</v>
      </c>
      <c r="AC261" s="22">
        <v>21250</v>
      </c>
      <c r="AD261" s="22">
        <v>928099</v>
      </c>
      <c r="AE261" s="22">
        <v>238806</v>
      </c>
      <c r="AF261" s="22">
        <v>144584</v>
      </c>
      <c r="AG261" s="22">
        <v>0</v>
      </c>
      <c r="AH261" s="22">
        <v>382263</v>
      </c>
      <c r="AI261" s="22">
        <v>601</v>
      </c>
      <c r="AJ261" s="22">
        <v>0</v>
      </c>
      <c r="AK261" s="22">
        <v>0</v>
      </c>
      <c r="AL261" s="22">
        <v>0</v>
      </c>
      <c r="AM261" s="22">
        <v>1098</v>
      </c>
      <c r="AN261" s="22">
        <v>0</v>
      </c>
      <c r="AO261" s="22">
        <v>16270</v>
      </c>
      <c r="AP261" s="22">
        <v>173339</v>
      </c>
      <c r="AQ261" s="22">
        <v>0</v>
      </c>
      <c r="AR261" s="22">
        <v>0</v>
      </c>
      <c r="AS261" s="22">
        <v>0</v>
      </c>
      <c r="AT261" s="22">
        <v>956961</v>
      </c>
      <c r="AU261" s="22">
        <v>-28862</v>
      </c>
    </row>
    <row r="262" spans="1:47" x14ac:dyDescent="0.35">
      <c r="A262" s="22" t="s">
        <v>114</v>
      </c>
      <c r="B262" s="22" t="s">
        <v>507</v>
      </c>
      <c r="C262" s="22" t="s">
        <v>636</v>
      </c>
      <c r="D262" s="22" t="s">
        <v>637</v>
      </c>
      <c r="E262" s="22">
        <v>420964</v>
      </c>
      <c r="F262" s="22">
        <v>0</v>
      </c>
      <c r="G262" s="22">
        <v>0</v>
      </c>
      <c r="H262" s="22">
        <v>0</v>
      </c>
      <c r="I262" s="22">
        <v>0</v>
      </c>
      <c r="J262" s="22">
        <v>0</v>
      </c>
      <c r="K262" s="22">
        <v>0</v>
      </c>
      <c r="L262" s="22">
        <v>799109</v>
      </c>
      <c r="M262" s="22">
        <v>18981</v>
      </c>
      <c r="N262" s="22">
        <v>0</v>
      </c>
      <c r="O262" s="22">
        <v>0</v>
      </c>
      <c r="P262" s="22">
        <v>0</v>
      </c>
      <c r="Q262" s="22">
        <v>17446</v>
      </c>
      <c r="R262" s="22">
        <v>0</v>
      </c>
      <c r="S262" s="22">
        <v>0</v>
      </c>
      <c r="T262" s="22">
        <v>0</v>
      </c>
      <c r="U262" s="22">
        <v>0</v>
      </c>
      <c r="V262" s="22">
        <v>0</v>
      </c>
      <c r="W262" s="22">
        <v>0</v>
      </c>
      <c r="X262" s="22">
        <v>32366</v>
      </c>
      <c r="Y262" s="22">
        <v>37899</v>
      </c>
      <c r="Z262" s="22">
        <v>615000</v>
      </c>
      <c r="AA262" s="22">
        <v>0</v>
      </c>
      <c r="AB262" s="22">
        <v>0</v>
      </c>
      <c r="AC262" s="22">
        <v>479421</v>
      </c>
      <c r="AD262" s="22">
        <v>2421186</v>
      </c>
      <c r="AE262" s="22">
        <v>746225</v>
      </c>
      <c r="AF262" s="22">
        <v>472069</v>
      </c>
      <c r="AG262" s="22">
        <v>0</v>
      </c>
      <c r="AH262" s="22">
        <v>294404</v>
      </c>
      <c r="AI262" s="22">
        <v>34</v>
      </c>
      <c r="AJ262" s="22">
        <v>0</v>
      </c>
      <c r="AK262" s="22">
        <v>81000</v>
      </c>
      <c r="AL262" s="22">
        <v>0</v>
      </c>
      <c r="AM262" s="22">
        <v>0</v>
      </c>
      <c r="AN262" s="22">
        <v>0</v>
      </c>
      <c r="AO262" s="22">
        <v>36459</v>
      </c>
      <c r="AP262" s="22">
        <v>646531</v>
      </c>
      <c r="AQ262" s="22">
        <v>0</v>
      </c>
      <c r="AR262" s="22">
        <v>0</v>
      </c>
      <c r="AS262" s="22">
        <v>102922</v>
      </c>
      <c r="AT262" s="22">
        <v>2379644</v>
      </c>
      <c r="AU262" s="22">
        <v>41542</v>
      </c>
    </row>
    <row r="263" spans="1:47" x14ac:dyDescent="0.35">
      <c r="A263" s="22" t="s">
        <v>114</v>
      </c>
      <c r="B263" s="22" t="s">
        <v>507</v>
      </c>
      <c r="C263" s="22" t="s">
        <v>638</v>
      </c>
      <c r="D263" s="22" t="s">
        <v>639</v>
      </c>
      <c r="E263" s="22">
        <v>135243</v>
      </c>
      <c r="F263" s="22">
        <v>0</v>
      </c>
      <c r="G263" s="22">
        <v>0</v>
      </c>
      <c r="H263" s="22">
        <v>0</v>
      </c>
      <c r="I263" s="22">
        <v>0</v>
      </c>
      <c r="J263" s="22">
        <v>0</v>
      </c>
      <c r="K263" s="22">
        <v>0</v>
      </c>
      <c r="L263" s="22">
        <v>109991</v>
      </c>
      <c r="M263" s="22">
        <v>3408</v>
      </c>
      <c r="N263" s="22">
        <v>558</v>
      </c>
      <c r="O263" s="22">
        <v>0</v>
      </c>
      <c r="P263" s="22">
        <v>12602</v>
      </c>
      <c r="Q263" s="22">
        <v>2199</v>
      </c>
      <c r="R263" s="22">
        <v>0</v>
      </c>
      <c r="S263" s="22">
        <v>0</v>
      </c>
      <c r="T263" s="22">
        <v>0</v>
      </c>
      <c r="U263" s="22">
        <v>0</v>
      </c>
      <c r="V263" s="22">
        <v>0</v>
      </c>
      <c r="W263" s="22">
        <v>0</v>
      </c>
      <c r="X263" s="22">
        <v>0</v>
      </c>
      <c r="Y263" s="22">
        <v>1524308</v>
      </c>
      <c r="Z263" s="22">
        <v>0</v>
      </c>
      <c r="AA263" s="22">
        <v>27316</v>
      </c>
      <c r="AB263" s="22">
        <v>0</v>
      </c>
      <c r="AC263" s="22">
        <v>11967</v>
      </c>
      <c r="AD263" s="22">
        <v>1827592</v>
      </c>
      <c r="AE263" s="22">
        <v>166875</v>
      </c>
      <c r="AF263" s="22">
        <v>192616</v>
      </c>
      <c r="AG263" s="22">
        <v>0</v>
      </c>
      <c r="AH263" s="22">
        <v>50629</v>
      </c>
      <c r="AI263" s="22">
        <v>0</v>
      </c>
      <c r="AJ263" s="22">
        <v>19318</v>
      </c>
      <c r="AK263" s="22">
        <v>7536</v>
      </c>
      <c r="AL263" s="22">
        <v>0</v>
      </c>
      <c r="AM263" s="22">
        <v>0</v>
      </c>
      <c r="AN263" s="22">
        <v>0</v>
      </c>
      <c r="AO263" s="22">
        <v>0</v>
      </c>
      <c r="AP263" s="22">
        <v>131400</v>
      </c>
      <c r="AQ263" s="22">
        <v>0</v>
      </c>
      <c r="AR263" s="22">
        <v>0</v>
      </c>
      <c r="AS263" s="22">
        <v>0</v>
      </c>
      <c r="AT263" s="22">
        <v>568374</v>
      </c>
      <c r="AU263" s="22">
        <v>1259218</v>
      </c>
    </row>
    <row r="264" spans="1:47" x14ac:dyDescent="0.35">
      <c r="A264" s="22" t="s">
        <v>114</v>
      </c>
      <c r="B264" s="22" t="s">
        <v>507</v>
      </c>
      <c r="C264" s="22" t="s">
        <v>640</v>
      </c>
      <c r="D264" s="22" t="s">
        <v>641</v>
      </c>
      <c r="E264" s="22">
        <v>358177</v>
      </c>
      <c r="F264" s="22">
        <v>0</v>
      </c>
      <c r="G264" s="22">
        <v>0</v>
      </c>
      <c r="H264" s="22">
        <v>0</v>
      </c>
      <c r="I264" s="22">
        <v>0</v>
      </c>
      <c r="J264" s="22">
        <v>0</v>
      </c>
      <c r="K264" s="22">
        <v>0</v>
      </c>
      <c r="L264" s="22">
        <v>554859</v>
      </c>
      <c r="M264" s="22">
        <v>34052</v>
      </c>
      <c r="N264" s="22">
        <v>4405</v>
      </c>
      <c r="O264" s="22">
        <v>0</v>
      </c>
      <c r="P264" s="22">
        <v>50917</v>
      </c>
      <c r="Q264" s="22">
        <v>5656</v>
      </c>
      <c r="R264" s="22">
        <v>0</v>
      </c>
      <c r="S264" s="22">
        <v>16764</v>
      </c>
      <c r="T264" s="22">
        <v>0</v>
      </c>
      <c r="U264" s="22">
        <v>0</v>
      </c>
      <c r="V264" s="22">
        <v>0</v>
      </c>
      <c r="W264" s="22">
        <v>0</v>
      </c>
      <c r="X264" s="22">
        <v>72866</v>
      </c>
      <c r="Y264" s="22">
        <v>3279607</v>
      </c>
      <c r="Z264" s="22">
        <v>172547</v>
      </c>
      <c r="AA264" s="22">
        <v>0</v>
      </c>
      <c r="AB264" s="22">
        <v>0</v>
      </c>
      <c r="AC264" s="22">
        <v>81523</v>
      </c>
      <c r="AD264" s="22">
        <v>4631373</v>
      </c>
      <c r="AE264" s="22">
        <v>276191</v>
      </c>
      <c r="AF264" s="22">
        <v>470520</v>
      </c>
      <c r="AG264" s="22">
        <v>0</v>
      </c>
      <c r="AH264" s="22">
        <v>183745</v>
      </c>
      <c r="AI264" s="22">
        <v>0</v>
      </c>
      <c r="AJ264" s="22">
        <v>0</v>
      </c>
      <c r="AK264" s="22">
        <v>0</v>
      </c>
      <c r="AL264" s="22">
        <v>70537</v>
      </c>
      <c r="AM264" s="22">
        <v>1002</v>
      </c>
      <c r="AN264" s="22">
        <v>0</v>
      </c>
      <c r="AO264" s="22">
        <v>20399</v>
      </c>
      <c r="AP264" s="22">
        <v>1006671</v>
      </c>
      <c r="AQ264" s="22">
        <v>0</v>
      </c>
      <c r="AR264" s="22">
        <v>0</v>
      </c>
      <c r="AS264" s="22">
        <v>981</v>
      </c>
      <c r="AT264" s="22">
        <v>2030046</v>
      </c>
      <c r="AU264" s="22">
        <v>2601327</v>
      </c>
    </row>
    <row r="265" spans="1:47" x14ac:dyDescent="0.35">
      <c r="A265" s="22" t="s">
        <v>114</v>
      </c>
      <c r="B265" s="22" t="s">
        <v>507</v>
      </c>
      <c r="C265" s="22" t="s">
        <v>642</v>
      </c>
      <c r="D265" s="22" t="s">
        <v>643</v>
      </c>
      <c r="E265" s="22">
        <v>148298</v>
      </c>
      <c r="F265" s="22">
        <v>0</v>
      </c>
      <c r="G265" s="22">
        <v>0</v>
      </c>
      <c r="H265" s="22">
        <v>0</v>
      </c>
      <c r="I265" s="22">
        <v>0</v>
      </c>
      <c r="J265" s="22">
        <v>0</v>
      </c>
      <c r="K265" s="22">
        <v>0</v>
      </c>
      <c r="L265" s="22">
        <v>88122</v>
      </c>
      <c r="M265" s="22">
        <v>3623</v>
      </c>
      <c r="N265" s="22">
        <v>1210</v>
      </c>
      <c r="O265" s="22">
        <v>0</v>
      </c>
      <c r="P265" s="22">
        <v>863</v>
      </c>
      <c r="Q265" s="22">
        <v>9898</v>
      </c>
      <c r="R265" s="22">
        <v>4525</v>
      </c>
      <c r="S265" s="22">
        <v>0</v>
      </c>
      <c r="T265" s="22">
        <v>0</v>
      </c>
      <c r="U265" s="22">
        <v>0</v>
      </c>
      <c r="V265" s="22">
        <v>0</v>
      </c>
      <c r="W265" s="22">
        <v>21310</v>
      </c>
      <c r="X265" s="22">
        <v>0</v>
      </c>
      <c r="Y265" s="22">
        <v>57722</v>
      </c>
      <c r="Z265" s="22">
        <v>14518</v>
      </c>
      <c r="AA265" s="22">
        <v>0</v>
      </c>
      <c r="AB265" s="22">
        <v>0</v>
      </c>
      <c r="AC265" s="22">
        <v>7360</v>
      </c>
      <c r="AD265" s="22">
        <v>357449</v>
      </c>
      <c r="AE265" s="22">
        <v>63699</v>
      </c>
      <c r="AF265" s="22">
        <v>126454</v>
      </c>
      <c r="AG265" s="22">
        <v>0</v>
      </c>
      <c r="AH265" s="22">
        <v>57125</v>
      </c>
      <c r="AI265" s="22">
        <v>0</v>
      </c>
      <c r="AJ265" s="22">
        <v>0</v>
      </c>
      <c r="AK265" s="22">
        <v>49361</v>
      </c>
      <c r="AL265" s="22">
        <v>0</v>
      </c>
      <c r="AM265" s="22">
        <v>0</v>
      </c>
      <c r="AN265" s="22">
        <v>0</v>
      </c>
      <c r="AO265" s="22">
        <v>0</v>
      </c>
      <c r="AP265" s="22">
        <v>111646</v>
      </c>
      <c r="AQ265" s="22">
        <v>0</v>
      </c>
      <c r="AR265" s="22">
        <v>0</v>
      </c>
      <c r="AS265" s="22">
        <v>57</v>
      </c>
      <c r="AT265" s="22">
        <v>408342</v>
      </c>
      <c r="AU265" s="22">
        <v>-50893</v>
      </c>
    </row>
    <row r="266" spans="1:47" x14ac:dyDescent="0.35">
      <c r="A266" s="22" t="s">
        <v>114</v>
      </c>
      <c r="B266" s="22" t="s">
        <v>507</v>
      </c>
      <c r="C266" s="22" t="s">
        <v>644</v>
      </c>
      <c r="D266" s="22" t="s">
        <v>645</v>
      </c>
      <c r="E266" s="22">
        <v>284836</v>
      </c>
      <c r="F266" s="22">
        <v>0</v>
      </c>
      <c r="G266" s="22">
        <v>0</v>
      </c>
      <c r="H266" s="22">
        <v>0</v>
      </c>
      <c r="I266" s="22">
        <v>0</v>
      </c>
      <c r="J266" s="22">
        <v>0</v>
      </c>
      <c r="K266" s="22">
        <v>0</v>
      </c>
      <c r="L266" s="22">
        <v>174827</v>
      </c>
      <c r="M266" s="22">
        <v>11189</v>
      </c>
      <c r="N266" s="22">
        <v>2683</v>
      </c>
      <c r="O266" s="22">
        <v>2262</v>
      </c>
      <c r="P266" s="22">
        <v>46802</v>
      </c>
      <c r="Q266" s="22">
        <v>118</v>
      </c>
      <c r="R266" s="22">
        <v>2419</v>
      </c>
      <c r="S266" s="22">
        <v>0</v>
      </c>
      <c r="T266" s="22">
        <v>0</v>
      </c>
      <c r="U266" s="22">
        <v>0</v>
      </c>
      <c r="V266" s="22">
        <v>0</v>
      </c>
      <c r="W266" s="22">
        <v>4200</v>
      </c>
      <c r="X266" s="22">
        <v>0</v>
      </c>
      <c r="Y266" s="22">
        <v>334731</v>
      </c>
      <c r="Z266" s="22">
        <v>100465</v>
      </c>
      <c r="AA266" s="22">
        <v>2000</v>
      </c>
      <c r="AB266" s="22">
        <v>0</v>
      </c>
      <c r="AC266" s="22">
        <v>0</v>
      </c>
      <c r="AD266" s="22">
        <v>966532</v>
      </c>
      <c r="AE266" s="22">
        <v>244470</v>
      </c>
      <c r="AF266" s="22">
        <v>116728</v>
      </c>
      <c r="AG266" s="22">
        <v>47025</v>
      </c>
      <c r="AH266" s="22">
        <v>163120</v>
      </c>
      <c r="AI266" s="22">
        <v>0</v>
      </c>
      <c r="AJ266" s="22">
        <v>5038</v>
      </c>
      <c r="AK266" s="22">
        <v>68619</v>
      </c>
      <c r="AL266" s="22">
        <v>0</v>
      </c>
      <c r="AM266" s="22">
        <v>26</v>
      </c>
      <c r="AN266" s="22">
        <v>0</v>
      </c>
      <c r="AO266" s="22">
        <v>2915</v>
      </c>
      <c r="AP266" s="22">
        <v>202804</v>
      </c>
      <c r="AQ266" s="22">
        <v>0</v>
      </c>
      <c r="AR266" s="22">
        <v>0</v>
      </c>
      <c r="AS266" s="22">
        <v>0</v>
      </c>
      <c r="AT266" s="22">
        <v>850745</v>
      </c>
      <c r="AU266" s="22">
        <v>115787</v>
      </c>
    </row>
    <row r="267" spans="1:47" x14ac:dyDescent="0.35">
      <c r="A267" s="22" t="s">
        <v>114</v>
      </c>
      <c r="B267" s="22" t="s">
        <v>507</v>
      </c>
      <c r="C267" s="22" t="s">
        <v>646</v>
      </c>
      <c r="D267" s="22" t="s">
        <v>647</v>
      </c>
      <c r="E267" s="22">
        <v>917062</v>
      </c>
      <c r="F267" s="22">
        <v>0</v>
      </c>
      <c r="G267" s="22">
        <v>0</v>
      </c>
      <c r="H267" s="22">
        <v>0</v>
      </c>
      <c r="I267" s="22">
        <v>0</v>
      </c>
      <c r="J267" s="22">
        <v>0</v>
      </c>
      <c r="K267" s="22">
        <v>0</v>
      </c>
      <c r="L267" s="22">
        <v>741225</v>
      </c>
      <c r="M267" s="22">
        <v>56521</v>
      </c>
      <c r="N267" s="22">
        <v>0</v>
      </c>
      <c r="O267" s="22">
        <v>6582</v>
      </c>
      <c r="P267" s="22">
        <v>0</v>
      </c>
      <c r="Q267" s="22">
        <v>20300</v>
      </c>
      <c r="R267" s="22">
        <v>0</v>
      </c>
      <c r="S267" s="22">
        <v>0</v>
      </c>
      <c r="T267" s="22">
        <v>0</v>
      </c>
      <c r="U267" s="22">
        <v>0</v>
      </c>
      <c r="V267" s="22">
        <v>0</v>
      </c>
      <c r="W267" s="22">
        <v>0</v>
      </c>
      <c r="X267" s="22">
        <v>199725</v>
      </c>
      <c r="Y267" s="22">
        <v>0</v>
      </c>
      <c r="Z267" s="22">
        <v>527980</v>
      </c>
      <c r="AA267" s="22">
        <v>0</v>
      </c>
      <c r="AB267" s="22">
        <v>0</v>
      </c>
      <c r="AC267" s="22">
        <v>65455</v>
      </c>
      <c r="AD267" s="22">
        <v>2534850</v>
      </c>
      <c r="AE267" s="22">
        <v>554369</v>
      </c>
      <c r="AF267" s="22">
        <v>547791</v>
      </c>
      <c r="AG267" s="22">
        <v>0</v>
      </c>
      <c r="AH267" s="22">
        <v>395325</v>
      </c>
      <c r="AI267" s="22">
        <v>0</v>
      </c>
      <c r="AJ267" s="22">
        <v>0</v>
      </c>
      <c r="AK267" s="22">
        <v>36079</v>
      </c>
      <c r="AL267" s="22">
        <v>0</v>
      </c>
      <c r="AM267" s="22">
        <v>1055</v>
      </c>
      <c r="AN267" s="22">
        <v>41889</v>
      </c>
      <c r="AO267" s="22">
        <v>0</v>
      </c>
      <c r="AP267" s="22">
        <v>527305</v>
      </c>
      <c r="AQ267" s="22">
        <v>-10015</v>
      </c>
      <c r="AR267" s="22">
        <v>0</v>
      </c>
      <c r="AS267" s="22">
        <v>0</v>
      </c>
      <c r="AT267" s="22">
        <v>2093798</v>
      </c>
      <c r="AU267" s="22">
        <v>441052</v>
      </c>
    </row>
    <row r="268" spans="1:47" x14ac:dyDescent="0.35">
      <c r="A268" s="22" t="s">
        <v>114</v>
      </c>
      <c r="B268" s="22" t="s">
        <v>507</v>
      </c>
      <c r="C268" s="22" t="s">
        <v>648</v>
      </c>
      <c r="D268" s="22" t="s">
        <v>649</v>
      </c>
      <c r="E268" s="22">
        <v>472747</v>
      </c>
      <c r="F268" s="22">
        <v>0</v>
      </c>
      <c r="G268" s="22">
        <v>0</v>
      </c>
      <c r="H268" s="22">
        <v>0</v>
      </c>
      <c r="I268" s="22">
        <v>0</v>
      </c>
      <c r="J268" s="22">
        <v>0</v>
      </c>
      <c r="K268" s="22">
        <v>0</v>
      </c>
      <c r="L268" s="22">
        <v>96697</v>
      </c>
      <c r="M268" s="22">
        <v>11892</v>
      </c>
      <c r="N268" s="22">
        <v>1031</v>
      </c>
      <c r="O268" s="22">
        <v>0</v>
      </c>
      <c r="P268" s="22">
        <v>28611</v>
      </c>
      <c r="Q268" s="22">
        <v>15464</v>
      </c>
      <c r="R268" s="22">
        <v>9580</v>
      </c>
      <c r="S268" s="22">
        <v>0</v>
      </c>
      <c r="T268" s="22">
        <v>0</v>
      </c>
      <c r="U268" s="22">
        <v>0</v>
      </c>
      <c r="V268" s="22">
        <v>0</v>
      </c>
      <c r="W268" s="22">
        <v>0</v>
      </c>
      <c r="X268" s="22">
        <v>329471</v>
      </c>
      <c r="Y268" s="22">
        <v>427045</v>
      </c>
      <c r="Z268" s="22">
        <v>557977</v>
      </c>
      <c r="AA268" s="22">
        <v>0</v>
      </c>
      <c r="AB268" s="22">
        <v>0</v>
      </c>
      <c r="AC268" s="22">
        <v>5413</v>
      </c>
      <c r="AD268" s="22">
        <v>1955928</v>
      </c>
      <c r="AE268" s="22">
        <v>470284</v>
      </c>
      <c r="AF268" s="22">
        <v>339061</v>
      </c>
      <c r="AG268" s="22">
        <v>0</v>
      </c>
      <c r="AH268" s="22">
        <v>194540</v>
      </c>
      <c r="AI268" s="22">
        <v>0</v>
      </c>
      <c r="AJ268" s="22">
        <v>0</v>
      </c>
      <c r="AK268" s="22">
        <v>43377</v>
      </c>
      <c r="AL268" s="22">
        <v>0</v>
      </c>
      <c r="AM268" s="22">
        <v>0</v>
      </c>
      <c r="AN268" s="22">
        <v>0</v>
      </c>
      <c r="AO268" s="22">
        <v>5591</v>
      </c>
      <c r="AP268" s="22">
        <v>293083</v>
      </c>
      <c r="AQ268" s="22">
        <v>1000</v>
      </c>
      <c r="AR268" s="22">
        <v>0</v>
      </c>
      <c r="AS268" s="22">
        <v>0</v>
      </c>
      <c r="AT268" s="22">
        <v>1346936</v>
      </c>
      <c r="AU268" s="22">
        <v>608992</v>
      </c>
    </row>
    <row r="269" spans="1:47" x14ac:dyDescent="0.35">
      <c r="A269" s="22" t="s">
        <v>114</v>
      </c>
      <c r="B269" s="22" t="s">
        <v>507</v>
      </c>
      <c r="C269" s="22" t="s">
        <v>650</v>
      </c>
      <c r="D269" s="22" t="s">
        <v>651</v>
      </c>
      <c r="E269" s="22">
        <v>663177</v>
      </c>
      <c r="F269" s="22">
        <v>0</v>
      </c>
      <c r="G269" s="22">
        <v>0</v>
      </c>
      <c r="H269" s="22">
        <v>0</v>
      </c>
      <c r="I269" s="22">
        <v>0</v>
      </c>
      <c r="J269" s="22">
        <v>0</v>
      </c>
      <c r="K269" s="22">
        <v>0</v>
      </c>
      <c r="L269" s="22">
        <v>1637</v>
      </c>
      <c r="M269" s="22">
        <v>15809</v>
      </c>
      <c r="N269" s="22">
        <v>1091</v>
      </c>
      <c r="O269" s="22">
        <v>0</v>
      </c>
      <c r="P269" s="22">
        <v>0</v>
      </c>
      <c r="Q269" s="22">
        <v>1238</v>
      </c>
      <c r="R269" s="22">
        <v>7000</v>
      </c>
      <c r="S269" s="22">
        <v>0</v>
      </c>
      <c r="T269" s="22">
        <v>12800</v>
      </c>
      <c r="U269" s="22">
        <v>0</v>
      </c>
      <c r="V269" s="22">
        <v>0</v>
      </c>
      <c r="W269" s="22">
        <v>0</v>
      </c>
      <c r="X269" s="22">
        <v>52599</v>
      </c>
      <c r="Y269" s="22">
        <v>334859</v>
      </c>
      <c r="Z269" s="22">
        <v>0</v>
      </c>
      <c r="AA269" s="22">
        <v>0</v>
      </c>
      <c r="AB269" s="22">
        <v>0</v>
      </c>
      <c r="AC269" s="22">
        <v>363</v>
      </c>
      <c r="AD269" s="22">
        <v>1090573</v>
      </c>
      <c r="AE269" s="22">
        <v>392498</v>
      </c>
      <c r="AF269" s="22">
        <v>259158</v>
      </c>
      <c r="AG269" s="22">
        <v>0</v>
      </c>
      <c r="AH269" s="22">
        <v>58006</v>
      </c>
      <c r="AI269" s="22">
        <v>0</v>
      </c>
      <c r="AJ269" s="22">
        <v>0</v>
      </c>
      <c r="AK269" s="22">
        <v>3069</v>
      </c>
      <c r="AL269" s="22">
        <v>0</v>
      </c>
      <c r="AM269" s="22">
        <v>0</v>
      </c>
      <c r="AN269" s="22">
        <v>0</v>
      </c>
      <c r="AO269" s="22">
        <v>0</v>
      </c>
      <c r="AP269" s="22">
        <v>189435</v>
      </c>
      <c r="AQ269" s="22">
        <v>0</v>
      </c>
      <c r="AR269" s="22">
        <v>0</v>
      </c>
      <c r="AS269" s="22">
        <v>0</v>
      </c>
      <c r="AT269" s="22">
        <v>902166</v>
      </c>
      <c r="AU269" s="22">
        <v>188407</v>
      </c>
    </row>
    <row r="270" spans="1:47" x14ac:dyDescent="0.35">
      <c r="A270" s="22" t="s">
        <v>114</v>
      </c>
      <c r="B270" s="22" t="s">
        <v>507</v>
      </c>
      <c r="C270" s="22" t="s">
        <v>652</v>
      </c>
      <c r="D270" s="22" t="s">
        <v>653</v>
      </c>
      <c r="E270" s="22">
        <v>460827</v>
      </c>
      <c r="F270" s="22">
        <v>0</v>
      </c>
      <c r="G270" s="22">
        <v>0</v>
      </c>
      <c r="H270" s="22">
        <v>0</v>
      </c>
      <c r="I270" s="22">
        <v>0</v>
      </c>
      <c r="J270" s="22">
        <v>0</v>
      </c>
      <c r="K270" s="22">
        <v>0</v>
      </c>
      <c r="L270" s="22">
        <v>464300</v>
      </c>
      <c r="M270" s="22">
        <v>12029</v>
      </c>
      <c r="N270" s="22">
        <v>940</v>
      </c>
      <c r="O270" s="22">
        <v>0</v>
      </c>
      <c r="P270" s="22">
        <v>8867</v>
      </c>
      <c r="Q270" s="22">
        <v>12707</v>
      </c>
      <c r="R270" s="22">
        <v>15269</v>
      </c>
      <c r="S270" s="22">
        <v>0</v>
      </c>
      <c r="T270" s="22">
        <v>0</v>
      </c>
      <c r="U270" s="22">
        <v>62500</v>
      </c>
      <c r="V270" s="22">
        <v>0</v>
      </c>
      <c r="W270" s="22">
        <v>0</v>
      </c>
      <c r="X270" s="22">
        <v>0</v>
      </c>
      <c r="Y270" s="22">
        <v>25399</v>
      </c>
      <c r="Z270" s="22">
        <v>14131</v>
      </c>
      <c r="AA270" s="22">
        <v>0</v>
      </c>
      <c r="AB270" s="22">
        <v>0</v>
      </c>
      <c r="AC270" s="22">
        <v>2728</v>
      </c>
      <c r="AD270" s="22">
        <v>1079697</v>
      </c>
      <c r="AE270" s="22">
        <v>236873</v>
      </c>
      <c r="AF270" s="22">
        <v>233976</v>
      </c>
      <c r="AG270" s="22">
        <v>0</v>
      </c>
      <c r="AH270" s="22">
        <v>454902</v>
      </c>
      <c r="AI270" s="22">
        <v>0</v>
      </c>
      <c r="AJ270" s="22">
        <v>0</v>
      </c>
      <c r="AK270" s="22">
        <v>7946</v>
      </c>
      <c r="AL270" s="22">
        <v>0</v>
      </c>
      <c r="AM270" s="22">
        <v>0</v>
      </c>
      <c r="AN270" s="22">
        <v>0</v>
      </c>
      <c r="AO270" s="22">
        <v>28577</v>
      </c>
      <c r="AP270" s="22">
        <v>251800</v>
      </c>
      <c r="AQ270" s="22">
        <v>0</v>
      </c>
      <c r="AR270" s="22">
        <v>0</v>
      </c>
      <c r="AS270" s="22">
        <v>0</v>
      </c>
      <c r="AT270" s="22">
        <v>1214074</v>
      </c>
      <c r="AU270" s="22">
        <v>-134377</v>
      </c>
    </row>
    <row r="271" spans="1:47" x14ac:dyDescent="0.35">
      <c r="A271" s="22" t="s">
        <v>114</v>
      </c>
      <c r="B271" s="22" t="s">
        <v>507</v>
      </c>
      <c r="C271" s="22" t="s">
        <v>654</v>
      </c>
      <c r="D271" s="22" t="s">
        <v>655</v>
      </c>
      <c r="E271" s="22">
        <v>807358</v>
      </c>
      <c r="F271" s="22">
        <v>0</v>
      </c>
      <c r="G271" s="22">
        <v>0</v>
      </c>
      <c r="H271" s="22">
        <v>0</v>
      </c>
      <c r="I271" s="22">
        <v>0</v>
      </c>
      <c r="J271" s="22">
        <v>0</v>
      </c>
      <c r="K271" s="22">
        <v>0</v>
      </c>
      <c r="L271" s="22">
        <v>880031</v>
      </c>
      <c r="M271" s="22">
        <v>24978</v>
      </c>
      <c r="N271" s="22">
        <v>0</v>
      </c>
      <c r="O271" s="22">
        <v>0</v>
      </c>
      <c r="P271" s="22">
        <v>76133</v>
      </c>
      <c r="Q271" s="22">
        <v>8791</v>
      </c>
      <c r="R271" s="22">
        <v>0</v>
      </c>
      <c r="S271" s="22">
        <v>0</v>
      </c>
      <c r="T271" s="22">
        <v>0</v>
      </c>
      <c r="U271" s="22">
        <v>0</v>
      </c>
      <c r="V271" s="22">
        <v>33545</v>
      </c>
      <c r="W271" s="22">
        <v>0</v>
      </c>
      <c r="X271" s="22">
        <v>369333</v>
      </c>
      <c r="Y271" s="22">
        <v>680090</v>
      </c>
      <c r="Z271" s="22">
        <v>32418</v>
      </c>
      <c r="AA271" s="22">
        <v>0</v>
      </c>
      <c r="AB271" s="22">
        <v>0</v>
      </c>
      <c r="AC271" s="22">
        <v>0</v>
      </c>
      <c r="AD271" s="22">
        <v>2912677</v>
      </c>
      <c r="AE271" s="22">
        <v>722447</v>
      </c>
      <c r="AF271" s="22">
        <v>787369</v>
      </c>
      <c r="AG271" s="22">
        <v>0</v>
      </c>
      <c r="AH271" s="22">
        <v>253223</v>
      </c>
      <c r="AI271" s="22">
        <v>0</v>
      </c>
      <c r="AJ271" s="22">
        <v>0</v>
      </c>
      <c r="AK271" s="22">
        <v>38806</v>
      </c>
      <c r="AL271" s="22">
        <v>0</v>
      </c>
      <c r="AM271" s="22">
        <v>9935</v>
      </c>
      <c r="AN271" s="22">
        <v>0</v>
      </c>
      <c r="AO271" s="22">
        <v>26512</v>
      </c>
      <c r="AP271" s="22">
        <v>710550</v>
      </c>
      <c r="AQ271" s="22">
        <v>0</v>
      </c>
      <c r="AR271" s="22">
        <v>0</v>
      </c>
      <c r="AS271" s="22">
        <v>0</v>
      </c>
      <c r="AT271" s="22">
        <v>2548842</v>
      </c>
      <c r="AU271" s="22">
        <v>363835</v>
      </c>
    </row>
    <row r="272" spans="1:47" x14ac:dyDescent="0.35">
      <c r="A272" s="22" t="s">
        <v>114</v>
      </c>
      <c r="B272" s="22" t="s">
        <v>507</v>
      </c>
      <c r="C272" s="22" t="s">
        <v>656</v>
      </c>
      <c r="D272" s="22" t="s">
        <v>657</v>
      </c>
      <c r="E272" s="22">
        <v>184992</v>
      </c>
      <c r="F272" s="22">
        <v>0</v>
      </c>
      <c r="G272" s="22">
        <v>0</v>
      </c>
      <c r="H272" s="22">
        <v>0</v>
      </c>
      <c r="I272" s="22">
        <v>0</v>
      </c>
      <c r="J272" s="22">
        <v>0</v>
      </c>
      <c r="K272" s="22">
        <v>0</v>
      </c>
      <c r="L272" s="22">
        <v>248588</v>
      </c>
      <c r="M272" s="22">
        <v>10380</v>
      </c>
      <c r="N272" s="22">
        <v>0</v>
      </c>
      <c r="O272" s="22">
        <v>80</v>
      </c>
      <c r="P272" s="22">
        <v>19231</v>
      </c>
      <c r="Q272" s="22">
        <v>14639</v>
      </c>
      <c r="R272" s="22">
        <v>0</v>
      </c>
      <c r="S272" s="22">
        <v>0</v>
      </c>
      <c r="T272" s="22">
        <v>0</v>
      </c>
      <c r="U272" s="22">
        <v>0</v>
      </c>
      <c r="V272" s="22">
        <v>0</v>
      </c>
      <c r="W272" s="22">
        <v>0</v>
      </c>
      <c r="X272" s="22">
        <v>0</v>
      </c>
      <c r="Y272" s="22">
        <v>117455</v>
      </c>
      <c r="Z272" s="22">
        <v>124742</v>
      </c>
      <c r="AA272" s="22">
        <v>0</v>
      </c>
      <c r="AB272" s="22">
        <v>0</v>
      </c>
      <c r="AC272" s="22">
        <v>11416</v>
      </c>
      <c r="AD272" s="22">
        <v>731523</v>
      </c>
      <c r="AE272" s="22">
        <v>190070</v>
      </c>
      <c r="AF272" s="22">
        <v>158290</v>
      </c>
      <c r="AG272" s="22">
        <v>0</v>
      </c>
      <c r="AH272" s="22">
        <v>157235</v>
      </c>
      <c r="AI272" s="22">
        <v>150</v>
      </c>
      <c r="AJ272" s="22">
        <v>0</v>
      </c>
      <c r="AK272" s="22">
        <v>42431</v>
      </c>
      <c r="AL272" s="22">
        <v>0</v>
      </c>
      <c r="AM272" s="22">
        <v>110</v>
      </c>
      <c r="AN272" s="22">
        <v>0</v>
      </c>
      <c r="AO272" s="22">
        <v>0</v>
      </c>
      <c r="AP272" s="22">
        <v>169076</v>
      </c>
      <c r="AQ272" s="22">
        <v>18474</v>
      </c>
      <c r="AR272" s="22">
        <v>0</v>
      </c>
      <c r="AS272" s="22">
        <v>0</v>
      </c>
      <c r="AT272" s="22">
        <v>735836</v>
      </c>
      <c r="AU272" s="22">
        <v>-4313</v>
      </c>
    </row>
    <row r="273" spans="1:47" x14ac:dyDescent="0.35">
      <c r="A273" s="22" t="s">
        <v>114</v>
      </c>
      <c r="B273" s="22" t="s">
        <v>507</v>
      </c>
      <c r="C273" s="22" t="s">
        <v>658</v>
      </c>
      <c r="D273" s="22" t="s">
        <v>659</v>
      </c>
      <c r="E273" s="22">
        <v>240203</v>
      </c>
      <c r="F273" s="22">
        <v>0</v>
      </c>
      <c r="G273" s="22">
        <v>0</v>
      </c>
      <c r="H273" s="22">
        <v>0</v>
      </c>
      <c r="I273" s="22">
        <v>0</v>
      </c>
      <c r="J273" s="22">
        <v>76442</v>
      </c>
      <c r="K273" s="22">
        <v>0</v>
      </c>
      <c r="L273" s="22">
        <v>248480</v>
      </c>
      <c r="M273" s="22">
        <v>17085</v>
      </c>
      <c r="N273" s="22">
        <v>1106</v>
      </c>
      <c r="O273" s="22">
        <v>0</v>
      </c>
      <c r="P273" s="22">
        <v>63383</v>
      </c>
      <c r="Q273" s="22">
        <v>4736</v>
      </c>
      <c r="R273" s="22">
        <v>0</v>
      </c>
      <c r="S273" s="22">
        <v>0</v>
      </c>
      <c r="T273" s="22">
        <v>0</v>
      </c>
      <c r="U273" s="22">
        <v>0</v>
      </c>
      <c r="V273" s="22">
        <v>0</v>
      </c>
      <c r="W273" s="22">
        <v>0</v>
      </c>
      <c r="X273" s="22">
        <v>0</v>
      </c>
      <c r="Y273" s="22">
        <v>895442</v>
      </c>
      <c r="Z273" s="22">
        <v>30401</v>
      </c>
      <c r="AA273" s="22">
        <v>0</v>
      </c>
      <c r="AB273" s="22">
        <v>0</v>
      </c>
      <c r="AC273" s="22">
        <v>25510</v>
      </c>
      <c r="AD273" s="22">
        <v>1602788</v>
      </c>
      <c r="AE273" s="22">
        <v>226278</v>
      </c>
      <c r="AF273" s="22">
        <v>364620</v>
      </c>
      <c r="AG273" s="22">
        <v>121609</v>
      </c>
      <c r="AH273" s="22">
        <v>131473</v>
      </c>
      <c r="AI273" s="22">
        <v>-26394</v>
      </c>
      <c r="AJ273" s="22">
        <v>28934</v>
      </c>
      <c r="AK273" s="22">
        <v>9805</v>
      </c>
      <c r="AL273" s="22">
        <v>0</v>
      </c>
      <c r="AM273" s="22">
        <v>387</v>
      </c>
      <c r="AN273" s="22">
        <v>0</v>
      </c>
      <c r="AO273" s="22">
        <v>3735</v>
      </c>
      <c r="AP273" s="22">
        <v>161243</v>
      </c>
      <c r="AQ273" s="22">
        <v>40854</v>
      </c>
      <c r="AR273" s="22">
        <v>0</v>
      </c>
      <c r="AS273" s="22">
        <v>0</v>
      </c>
      <c r="AT273" s="22">
        <v>1062544</v>
      </c>
      <c r="AU273" s="22">
        <v>540244</v>
      </c>
    </row>
    <row r="274" spans="1:47" x14ac:dyDescent="0.35">
      <c r="A274" s="22" t="s">
        <v>114</v>
      </c>
      <c r="B274" s="22" t="s">
        <v>507</v>
      </c>
      <c r="C274" s="22" t="s">
        <v>660</v>
      </c>
      <c r="D274" s="22" t="s">
        <v>661</v>
      </c>
      <c r="E274" s="22">
        <v>687134</v>
      </c>
      <c r="F274" s="22">
        <v>0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299033</v>
      </c>
      <c r="M274" s="22">
        <v>113258</v>
      </c>
      <c r="N274" s="22">
        <v>8819</v>
      </c>
      <c r="O274" s="22">
        <v>11370</v>
      </c>
      <c r="P274" s="22">
        <v>73627</v>
      </c>
      <c r="Q274" s="22">
        <v>32923</v>
      </c>
      <c r="R274" s="22">
        <v>26239</v>
      </c>
      <c r="S274" s="22">
        <v>0</v>
      </c>
      <c r="T274" s="22">
        <v>0</v>
      </c>
      <c r="U274" s="22">
        <v>0</v>
      </c>
      <c r="V274" s="22">
        <v>0</v>
      </c>
      <c r="W274" s="22">
        <v>0</v>
      </c>
      <c r="X274" s="22">
        <v>119967</v>
      </c>
      <c r="Y274" s="22">
        <v>381114</v>
      </c>
      <c r="Z274" s="22">
        <v>239999</v>
      </c>
      <c r="AA274" s="22">
        <v>0</v>
      </c>
      <c r="AB274" s="22">
        <v>0</v>
      </c>
      <c r="AC274" s="22">
        <v>106587</v>
      </c>
      <c r="AD274" s="22">
        <v>2100070</v>
      </c>
      <c r="AE274" s="22">
        <v>446082</v>
      </c>
      <c r="AF274" s="22">
        <v>263206</v>
      </c>
      <c r="AG274" s="22">
        <v>0</v>
      </c>
      <c r="AH274" s="22">
        <v>315522</v>
      </c>
      <c r="AI274" s="22">
        <v>61000</v>
      </c>
      <c r="AJ274" s="22">
        <v>10712</v>
      </c>
      <c r="AK274" s="22">
        <v>212758</v>
      </c>
      <c r="AL274" s="22">
        <v>0</v>
      </c>
      <c r="AM274" s="22">
        <v>0</v>
      </c>
      <c r="AN274" s="22">
        <v>0</v>
      </c>
      <c r="AO274" s="22">
        <v>0</v>
      </c>
      <c r="AP274" s="22">
        <v>481870</v>
      </c>
      <c r="AQ274" s="22">
        <v>0</v>
      </c>
      <c r="AR274" s="22">
        <v>0</v>
      </c>
      <c r="AS274" s="22">
        <v>0</v>
      </c>
      <c r="AT274" s="22">
        <v>1791150</v>
      </c>
      <c r="AU274" s="22">
        <v>308920</v>
      </c>
    </row>
    <row r="275" spans="1:47" x14ac:dyDescent="0.35">
      <c r="A275" s="22" t="s">
        <v>114</v>
      </c>
      <c r="B275" s="22" t="s">
        <v>507</v>
      </c>
      <c r="C275" s="22" t="s">
        <v>662</v>
      </c>
      <c r="D275" s="22" t="s">
        <v>663</v>
      </c>
      <c r="E275" s="22">
        <v>413330</v>
      </c>
      <c r="F275" s="22">
        <v>0</v>
      </c>
      <c r="G275" s="22">
        <v>0</v>
      </c>
      <c r="H275" s="22">
        <v>0</v>
      </c>
      <c r="I275" s="22">
        <v>0</v>
      </c>
      <c r="J275" s="22">
        <v>0</v>
      </c>
      <c r="K275" s="22">
        <v>0</v>
      </c>
      <c r="L275" s="22">
        <v>318884</v>
      </c>
      <c r="M275" s="22">
        <v>21939</v>
      </c>
      <c r="N275" s="22">
        <v>193</v>
      </c>
      <c r="O275" s="22">
        <v>0</v>
      </c>
      <c r="P275" s="22">
        <v>0</v>
      </c>
      <c r="Q275" s="22">
        <v>3300</v>
      </c>
      <c r="R275" s="22">
        <v>21541</v>
      </c>
      <c r="S275" s="22">
        <v>0</v>
      </c>
      <c r="T275" s="22">
        <v>0</v>
      </c>
      <c r="U275" s="22">
        <v>0</v>
      </c>
      <c r="V275" s="22">
        <v>0</v>
      </c>
      <c r="W275" s="22">
        <v>0</v>
      </c>
      <c r="X275" s="22">
        <v>113112</v>
      </c>
      <c r="Y275" s="22">
        <v>318277</v>
      </c>
      <c r="Z275" s="22">
        <v>45553</v>
      </c>
      <c r="AA275" s="22">
        <v>0</v>
      </c>
      <c r="AB275" s="22">
        <v>0</v>
      </c>
      <c r="AC275" s="22">
        <v>7738</v>
      </c>
      <c r="AD275" s="22">
        <v>1263867</v>
      </c>
      <c r="AE275" s="22">
        <v>253977</v>
      </c>
      <c r="AF275" s="22">
        <v>394823</v>
      </c>
      <c r="AG275" s="22">
        <v>0</v>
      </c>
      <c r="AH275" s="22">
        <v>176137</v>
      </c>
      <c r="AI275" s="22">
        <v>0</v>
      </c>
      <c r="AJ275" s="22">
        <v>0</v>
      </c>
      <c r="AK275" s="22">
        <v>0</v>
      </c>
      <c r="AL275" s="22">
        <v>0</v>
      </c>
      <c r="AM275" s="22">
        <v>772</v>
      </c>
      <c r="AN275" s="22">
        <v>0</v>
      </c>
      <c r="AO275" s="22">
        <v>26131</v>
      </c>
      <c r="AP275" s="22">
        <v>264077</v>
      </c>
      <c r="AQ275" s="22">
        <v>0</v>
      </c>
      <c r="AR275" s="22">
        <v>0</v>
      </c>
      <c r="AS275" s="22">
        <v>12806</v>
      </c>
      <c r="AT275" s="22">
        <v>1128723</v>
      </c>
      <c r="AU275" s="22">
        <v>135144</v>
      </c>
    </row>
    <row r="276" spans="1:47" x14ac:dyDescent="0.35">
      <c r="A276" s="22" t="s">
        <v>114</v>
      </c>
      <c r="B276" s="22" t="s">
        <v>507</v>
      </c>
      <c r="C276" s="22" t="s">
        <v>664</v>
      </c>
      <c r="D276" s="22" t="s">
        <v>665</v>
      </c>
      <c r="E276" s="22">
        <v>178109</v>
      </c>
      <c r="F276" s="22">
        <v>0</v>
      </c>
      <c r="G276" s="22">
        <v>0</v>
      </c>
      <c r="H276" s="22">
        <v>0</v>
      </c>
      <c r="I276" s="22">
        <v>0</v>
      </c>
      <c r="J276" s="22">
        <v>0</v>
      </c>
      <c r="K276" s="22">
        <v>0</v>
      </c>
      <c r="L276" s="22">
        <v>161948</v>
      </c>
      <c r="M276" s="22">
        <v>7270</v>
      </c>
      <c r="N276" s="22">
        <v>1408</v>
      </c>
      <c r="O276" s="22">
        <v>0</v>
      </c>
      <c r="P276" s="22">
        <v>15572</v>
      </c>
      <c r="Q276" s="22">
        <v>8931</v>
      </c>
      <c r="R276" s="22">
        <v>0</v>
      </c>
      <c r="S276" s="22">
        <v>0</v>
      </c>
      <c r="T276" s="22">
        <v>0</v>
      </c>
      <c r="U276" s="22">
        <v>0</v>
      </c>
      <c r="V276" s="22">
        <v>0</v>
      </c>
      <c r="W276" s="22">
        <v>0</v>
      </c>
      <c r="X276" s="22">
        <v>0</v>
      </c>
      <c r="Y276" s="22">
        <v>101426</v>
      </c>
      <c r="Z276" s="22">
        <v>30972</v>
      </c>
      <c r="AA276" s="22">
        <v>0</v>
      </c>
      <c r="AB276" s="22">
        <v>0</v>
      </c>
      <c r="AC276" s="22">
        <v>5919</v>
      </c>
      <c r="AD276" s="22">
        <v>511555</v>
      </c>
      <c r="AE276" s="22">
        <v>148107</v>
      </c>
      <c r="AF276" s="22">
        <v>135735</v>
      </c>
      <c r="AG276" s="22">
        <v>80377</v>
      </c>
      <c r="AH276" s="22">
        <v>69168</v>
      </c>
      <c r="AI276" s="22">
        <v>8007</v>
      </c>
      <c r="AJ276" s="22">
        <v>23915</v>
      </c>
      <c r="AK276" s="22">
        <v>10787</v>
      </c>
      <c r="AL276" s="22">
        <v>0</v>
      </c>
      <c r="AM276" s="22">
        <v>0</v>
      </c>
      <c r="AN276" s="22">
        <v>0</v>
      </c>
      <c r="AO276" s="22">
        <v>0</v>
      </c>
      <c r="AP276" s="22">
        <v>103628</v>
      </c>
      <c r="AQ276" s="22">
        <v>0</v>
      </c>
      <c r="AR276" s="22">
        <v>0</v>
      </c>
      <c r="AS276" s="22">
        <v>0</v>
      </c>
      <c r="AT276" s="22">
        <v>579724</v>
      </c>
      <c r="AU276" s="22">
        <v>-68169</v>
      </c>
    </row>
    <row r="277" spans="1:47" x14ac:dyDescent="0.35">
      <c r="A277" s="22" t="s">
        <v>114</v>
      </c>
      <c r="B277" s="22" t="s">
        <v>507</v>
      </c>
      <c r="C277" s="22" t="s">
        <v>666</v>
      </c>
      <c r="D277" s="22" t="s">
        <v>667</v>
      </c>
      <c r="E277" s="22">
        <v>824920</v>
      </c>
      <c r="F277" s="22">
        <v>0</v>
      </c>
      <c r="G277" s="22">
        <v>0</v>
      </c>
      <c r="H277" s="22">
        <v>0</v>
      </c>
      <c r="I277" s="22">
        <v>0</v>
      </c>
      <c r="J277" s="22">
        <v>0</v>
      </c>
      <c r="K277" s="22">
        <v>0</v>
      </c>
      <c r="L277" s="22">
        <v>870642</v>
      </c>
      <c r="M277" s="22">
        <v>12280</v>
      </c>
      <c r="N277" s="22">
        <v>4505</v>
      </c>
      <c r="O277" s="22">
        <v>4413</v>
      </c>
      <c r="P277" s="22">
        <v>72949</v>
      </c>
      <c r="Q277" s="22">
        <v>7568</v>
      </c>
      <c r="R277" s="22">
        <v>36679</v>
      </c>
      <c r="S277" s="22">
        <v>0</v>
      </c>
      <c r="T277" s="22">
        <v>1534</v>
      </c>
      <c r="U277" s="22">
        <v>0</v>
      </c>
      <c r="V277" s="22">
        <v>0</v>
      </c>
      <c r="W277" s="22">
        <v>0</v>
      </c>
      <c r="X277" s="22">
        <v>0</v>
      </c>
      <c r="Y277" s="22">
        <v>928225</v>
      </c>
      <c r="Z277" s="22">
        <v>0</v>
      </c>
      <c r="AA277" s="22">
        <v>0</v>
      </c>
      <c r="AB277" s="22">
        <v>0</v>
      </c>
      <c r="AC277" s="22">
        <v>359891</v>
      </c>
      <c r="AD277" s="22">
        <v>3123606</v>
      </c>
      <c r="AE277" s="22">
        <v>508911</v>
      </c>
      <c r="AF277" s="22">
        <v>1131678</v>
      </c>
      <c r="AG277" s="22">
        <v>180243</v>
      </c>
      <c r="AH277" s="22">
        <v>518720</v>
      </c>
      <c r="AI277" s="22">
        <v>0</v>
      </c>
      <c r="AJ277" s="22">
        <v>0</v>
      </c>
      <c r="AK277" s="22">
        <v>17299</v>
      </c>
      <c r="AL277" s="22">
        <v>0</v>
      </c>
      <c r="AM277" s="22">
        <v>0</v>
      </c>
      <c r="AN277" s="22">
        <v>0</v>
      </c>
      <c r="AO277" s="22">
        <v>0</v>
      </c>
      <c r="AP277" s="22">
        <v>689962</v>
      </c>
      <c r="AQ277" s="22">
        <v>0</v>
      </c>
      <c r="AR277" s="22">
        <v>0</v>
      </c>
      <c r="AS277" s="22">
        <v>0</v>
      </c>
      <c r="AT277" s="22">
        <v>3046813</v>
      </c>
      <c r="AU277" s="22">
        <v>76793</v>
      </c>
    </row>
    <row r="278" spans="1:47" x14ac:dyDescent="0.35">
      <c r="A278" s="22" t="s">
        <v>114</v>
      </c>
      <c r="B278" s="22" t="s">
        <v>507</v>
      </c>
      <c r="C278" s="22" t="s">
        <v>668</v>
      </c>
      <c r="D278" s="22" t="s">
        <v>669</v>
      </c>
      <c r="E278" s="22">
        <v>119842</v>
      </c>
      <c r="F278" s="22">
        <v>0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144742</v>
      </c>
      <c r="M278" s="22">
        <v>7937</v>
      </c>
      <c r="N278" s="22">
        <v>0</v>
      </c>
      <c r="O278" s="22">
        <v>213</v>
      </c>
      <c r="P278" s="22">
        <v>2183</v>
      </c>
      <c r="Q278" s="22">
        <v>2707</v>
      </c>
      <c r="R278" s="22">
        <v>6088</v>
      </c>
      <c r="S278" s="22">
        <v>0</v>
      </c>
      <c r="T278" s="22">
        <v>0</v>
      </c>
      <c r="U278" s="22">
        <v>0</v>
      </c>
      <c r="V278" s="22">
        <v>0</v>
      </c>
      <c r="W278" s="22">
        <v>3735</v>
      </c>
      <c r="X278" s="22">
        <v>0</v>
      </c>
      <c r="Y278" s="22">
        <v>283932</v>
      </c>
      <c r="Z278" s="22">
        <v>72477</v>
      </c>
      <c r="AA278" s="22">
        <v>0</v>
      </c>
      <c r="AB278" s="22">
        <v>0</v>
      </c>
      <c r="AC278" s="22">
        <v>4784</v>
      </c>
      <c r="AD278" s="22">
        <v>648640</v>
      </c>
      <c r="AE278" s="22">
        <v>99845</v>
      </c>
      <c r="AF278" s="22">
        <v>99190</v>
      </c>
      <c r="AG278" s="22">
        <v>76073</v>
      </c>
      <c r="AH278" s="22">
        <v>56643</v>
      </c>
      <c r="AI278" s="22">
        <v>1967</v>
      </c>
      <c r="AJ278" s="22">
        <v>0</v>
      </c>
      <c r="AK278" s="22">
        <v>0</v>
      </c>
      <c r="AL278" s="22">
        <v>57379</v>
      </c>
      <c r="AM278" s="22">
        <v>0</v>
      </c>
      <c r="AN278" s="22">
        <v>0</v>
      </c>
      <c r="AO278" s="22">
        <v>0</v>
      </c>
      <c r="AP278" s="22">
        <v>123272</v>
      </c>
      <c r="AQ278" s="22">
        <v>0</v>
      </c>
      <c r="AR278" s="22">
        <v>0</v>
      </c>
      <c r="AS278" s="22">
        <v>0</v>
      </c>
      <c r="AT278" s="22">
        <v>514369</v>
      </c>
      <c r="AU278" s="22">
        <v>134271</v>
      </c>
    </row>
    <row r="279" spans="1:47" x14ac:dyDescent="0.35">
      <c r="A279" s="22" t="s">
        <v>114</v>
      </c>
      <c r="B279" s="22" t="s">
        <v>670</v>
      </c>
      <c r="C279" s="22" t="s">
        <v>671</v>
      </c>
      <c r="D279" s="22" t="s">
        <v>672</v>
      </c>
      <c r="E279" s="22">
        <v>259066</v>
      </c>
      <c r="F279" s="22">
        <v>0</v>
      </c>
      <c r="G279" s="22">
        <v>0</v>
      </c>
      <c r="H279" s="22">
        <v>0</v>
      </c>
      <c r="I279" s="22">
        <v>0</v>
      </c>
      <c r="J279" s="22">
        <v>0</v>
      </c>
      <c r="K279" s="22">
        <v>0</v>
      </c>
      <c r="L279" s="22">
        <v>3740</v>
      </c>
      <c r="M279" s="22">
        <v>3318</v>
      </c>
      <c r="N279" s="22">
        <v>1741</v>
      </c>
      <c r="O279" s="22">
        <v>0</v>
      </c>
      <c r="P279" s="22">
        <v>0</v>
      </c>
      <c r="Q279" s="22">
        <v>3123</v>
      </c>
      <c r="R279" s="22">
        <v>0</v>
      </c>
      <c r="S279" s="22">
        <v>0</v>
      </c>
      <c r="T279" s="22">
        <v>0</v>
      </c>
      <c r="U279" s="22">
        <v>0</v>
      </c>
      <c r="V279" s="22">
        <v>0</v>
      </c>
      <c r="W279" s="22">
        <v>0</v>
      </c>
      <c r="X279" s="22">
        <v>11495</v>
      </c>
      <c r="Y279" s="22">
        <v>12883</v>
      </c>
      <c r="Z279" s="22">
        <v>0</v>
      </c>
      <c r="AA279" s="22">
        <v>0</v>
      </c>
      <c r="AB279" s="22">
        <v>0</v>
      </c>
      <c r="AC279" s="22">
        <v>10</v>
      </c>
      <c r="AD279" s="22">
        <v>295376</v>
      </c>
      <c r="AE279" s="22">
        <v>0</v>
      </c>
      <c r="AF279" s="22">
        <v>171295</v>
      </c>
      <c r="AG279" s="22">
        <v>0</v>
      </c>
      <c r="AH279" s="22">
        <v>11731</v>
      </c>
      <c r="AI279" s="22">
        <v>0</v>
      </c>
      <c r="AJ279" s="22">
        <v>0</v>
      </c>
      <c r="AK279" s="22">
        <v>8729</v>
      </c>
      <c r="AL279" s="22">
        <v>0</v>
      </c>
      <c r="AM279" s="22">
        <v>0</v>
      </c>
      <c r="AN279" s="22">
        <v>0</v>
      </c>
      <c r="AO279" s="22">
        <v>0</v>
      </c>
      <c r="AP279" s="22">
        <v>68810</v>
      </c>
      <c r="AQ279" s="22">
        <v>0</v>
      </c>
      <c r="AR279" s="22">
        <v>0</v>
      </c>
      <c r="AS279" s="22">
        <v>0</v>
      </c>
      <c r="AT279" s="22">
        <v>260565</v>
      </c>
      <c r="AU279" s="22">
        <v>34811</v>
      </c>
    </row>
    <row r="280" spans="1:47" x14ac:dyDescent="0.35">
      <c r="A280" s="22" t="s">
        <v>114</v>
      </c>
      <c r="B280" s="22" t="s">
        <v>670</v>
      </c>
      <c r="C280" s="22" t="s">
        <v>673</v>
      </c>
      <c r="D280" s="22" t="s">
        <v>674</v>
      </c>
      <c r="E280" s="22">
        <v>65520</v>
      </c>
      <c r="F280" s="22">
        <v>0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1080</v>
      </c>
      <c r="M280" s="22">
        <v>1432</v>
      </c>
      <c r="N280" s="22">
        <v>0</v>
      </c>
      <c r="O280" s="22">
        <v>0</v>
      </c>
      <c r="P280" s="22">
        <v>0</v>
      </c>
      <c r="Q280" s="22">
        <v>2082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2">
        <v>3814</v>
      </c>
      <c r="Y280" s="22">
        <v>154939</v>
      </c>
      <c r="Z280" s="22">
        <v>0</v>
      </c>
      <c r="AA280" s="22">
        <v>0</v>
      </c>
      <c r="AB280" s="22">
        <v>0</v>
      </c>
      <c r="AC280" s="22">
        <v>500</v>
      </c>
      <c r="AD280" s="22">
        <v>229367</v>
      </c>
      <c r="AE280" s="22">
        <v>23301</v>
      </c>
      <c r="AF280" s="22">
        <v>33212</v>
      </c>
      <c r="AG280" s="22">
        <v>0</v>
      </c>
      <c r="AH280" s="22">
        <v>4889</v>
      </c>
      <c r="AI280" s="22">
        <v>0</v>
      </c>
      <c r="AJ280" s="22">
        <v>0</v>
      </c>
      <c r="AK280" s="22">
        <v>0</v>
      </c>
      <c r="AL280" s="22">
        <v>0</v>
      </c>
      <c r="AM280" s="22">
        <v>0</v>
      </c>
      <c r="AN280" s="22">
        <v>0</v>
      </c>
      <c r="AO280" s="22">
        <v>0</v>
      </c>
      <c r="AP280" s="22">
        <v>35712</v>
      </c>
      <c r="AQ280" s="22">
        <v>0</v>
      </c>
      <c r="AR280" s="22">
        <v>0</v>
      </c>
      <c r="AS280" s="22">
        <v>0</v>
      </c>
      <c r="AT280" s="22">
        <v>97114</v>
      </c>
      <c r="AU280" s="22">
        <v>132253</v>
      </c>
    </row>
    <row r="281" spans="1:47" x14ac:dyDescent="0.35">
      <c r="A281" s="22" t="s">
        <v>114</v>
      </c>
      <c r="B281" s="22" t="s">
        <v>670</v>
      </c>
      <c r="C281" s="22" t="s">
        <v>675</v>
      </c>
      <c r="D281" s="22" t="s">
        <v>676</v>
      </c>
      <c r="E281" s="22">
        <v>89695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v>4647</v>
      </c>
      <c r="N281" s="22">
        <v>1285</v>
      </c>
      <c r="O281" s="22">
        <v>0</v>
      </c>
      <c r="P281" s="22">
        <v>0</v>
      </c>
      <c r="Q281" s="22">
        <v>2598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2">
        <v>6172</v>
      </c>
      <c r="Y281" s="22">
        <v>66296</v>
      </c>
      <c r="Z281" s="22">
        <v>0</v>
      </c>
      <c r="AA281" s="22">
        <v>0</v>
      </c>
      <c r="AB281" s="22">
        <v>0</v>
      </c>
      <c r="AC281" s="22">
        <v>349</v>
      </c>
      <c r="AD281" s="22">
        <v>171042</v>
      </c>
      <c r="AE281" s="22">
        <v>7899</v>
      </c>
      <c r="AF281" s="22">
        <v>46016</v>
      </c>
      <c r="AG281" s="22">
        <v>0</v>
      </c>
      <c r="AH281" s="22">
        <v>13351</v>
      </c>
      <c r="AI281" s="22">
        <v>0</v>
      </c>
      <c r="AJ281" s="22">
        <v>0</v>
      </c>
      <c r="AK281" s="22">
        <v>3094</v>
      </c>
      <c r="AL281" s="22">
        <v>0</v>
      </c>
      <c r="AM281" s="22">
        <v>0</v>
      </c>
      <c r="AN281" s="22">
        <v>0</v>
      </c>
      <c r="AO281" s="22">
        <v>0</v>
      </c>
      <c r="AP281" s="22">
        <v>42347</v>
      </c>
      <c r="AQ281" s="22">
        <v>0</v>
      </c>
      <c r="AR281" s="22">
        <v>0</v>
      </c>
      <c r="AS281" s="22">
        <v>0</v>
      </c>
      <c r="AT281" s="22">
        <v>112707</v>
      </c>
      <c r="AU281" s="22">
        <v>58335</v>
      </c>
    </row>
    <row r="282" spans="1:47" x14ac:dyDescent="0.35">
      <c r="A282" s="22" t="s">
        <v>114</v>
      </c>
      <c r="B282" s="22" t="s">
        <v>670</v>
      </c>
      <c r="C282" s="22" t="s">
        <v>677</v>
      </c>
      <c r="D282" s="22" t="s">
        <v>678</v>
      </c>
      <c r="E282" s="22">
        <v>317247</v>
      </c>
      <c r="F282" s="22">
        <v>0</v>
      </c>
      <c r="G282" s="22">
        <v>0</v>
      </c>
      <c r="H282" s="22">
        <v>0</v>
      </c>
      <c r="I282" s="22">
        <v>0</v>
      </c>
      <c r="J282" s="22">
        <v>0</v>
      </c>
      <c r="K282" s="22">
        <v>0</v>
      </c>
      <c r="L282" s="22">
        <v>86058</v>
      </c>
      <c r="M282" s="22">
        <v>8091</v>
      </c>
      <c r="N282" s="22">
        <v>7888</v>
      </c>
      <c r="O282" s="22">
        <v>335</v>
      </c>
      <c r="P282" s="22">
        <v>0</v>
      </c>
      <c r="Q282" s="22">
        <v>6092</v>
      </c>
      <c r="R282" s="22">
        <v>0</v>
      </c>
      <c r="S282" s="22">
        <v>0</v>
      </c>
      <c r="T282" s="22">
        <v>0</v>
      </c>
      <c r="U282" s="22">
        <v>0</v>
      </c>
      <c r="V282" s="22">
        <v>0</v>
      </c>
      <c r="W282" s="22">
        <v>0</v>
      </c>
      <c r="X282" s="22">
        <v>0</v>
      </c>
      <c r="Y282" s="22">
        <v>284884</v>
      </c>
      <c r="Z282" s="22">
        <v>0</v>
      </c>
      <c r="AA282" s="22">
        <v>0</v>
      </c>
      <c r="AB282" s="22">
        <v>0</v>
      </c>
      <c r="AC282" s="22">
        <v>46015</v>
      </c>
      <c r="AD282" s="22">
        <v>756610</v>
      </c>
      <c r="AE282" s="22">
        <v>125731</v>
      </c>
      <c r="AF282" s="22">
        <v>328745</v>
      </c>
      <c r="AG282" s="22">
        <v>0</v>
      </c>
      <c r="AH282" s="22">
        <v>14429</v>
      </c>
      <c r="AI282" s="22">
        <v>0</v>
      </c>
      <c r="AJ282" s="22">
        <v>0</v>
      </c>
      <c r="AK282" s="22">
        <v>0</v>
      </c>
      <c r="AL282" s="22">
        <v>0</v>
      </c>
      <c r="AM282" s="22">
        <v>0</v>
      </c>
      <c r="AN282" s="22">
        <v>0</v>
      </c>
      <c r="AO282" s="22">
        <v>0</v>
      </c>
      <c r="AP282" s="22">
        <v>58707</v>
      </c>
      <c r="AQ282" s="22">
        <v>0</v>
      </c>
      <c r="AR282" s="22">
        <v>0</v>
      </c>
      <c r="AS282" s="22">
        <v>0</v>
      </c>
      <c r="AT282" s="22">
        <v>527612</v>
      </c>
      <c r="AU282" s="22">
        <v>228998</v>
      </c>
    </row>
    <row r="283" spans="1:47" x14ac:dyDescent="0.35">
      <c r="A283" s="22" t="s">
        <v>114</v>
      </c>
      <c r="B283" s="22" t="s">
        <v>670</v>
      </c>
      <c r="C283" s="22" t="s">
        <v>679</v>
      </c>
      <c r="D283" s="22" t="s">
        <v>680</v>
      </c>
      <c r="E283" s="22">
        <v>161589</v>
      </c>
      <c r="F283" s="22">
        <v>0</v>
      </c>
      <c r="G283" s="22">
        <v>0</v>
      </c>
      <c r="H283" s="22"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1200</v>
      </c>
      <c r="O283" s="22">
        <v>0</v>
      </c>
      <c r="P283" s="22">
        <v>0</v>
      </c>
      <c r="Q283" s="22">
        <v>7457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v>0</v>
      </c>
      <c r="X283" s="22">
        <v>8953</v>
      </c>
      <c r="Y283" s="22">
        <v>143821</v>
      </c>
      <c r="Z283" s="22">
        <v>0</v>
      </c>
      <c r="AA283" s="22">
        <v>0</v>
      </c>
      <c r="AB283" s="22">
        <v>0</v>
      </c>
      <c r="AC283" s="22">
        <v>150</v>
      </c>
      <c r="AD283" s="22">
        <v>323170</v>
      </c>
      <c r="AE283" s="22">
        <v>33600</v>
      </c>
      <c r="AF283" s="22">
        <v>77743</v>
      </c>
      <c r="AG283" s="22">
        <v>0</v>
      </c>
      <c r="AH283" s="22">
        <v>0</v>
      </c>
      <c r="AI283" s="22">
        <v>0</v>
      </c>
      <c r="AJ283" s="22">
        <v>0</v>
      </c>
      <c r="AK283" s="22">
        <v>1151</v>
      </c>
      <c r="AL283" s="22">
        <v>0</v>
      </c>
      <c r="AM283" s="22">
        <v>0</v>
      </c>
      <c r="AN283" s="22">
        <v>0</v>
      </c>
      <c r="AO283" s="22">
        <v>0</v>
      </c>
      <c r="AP283" s="22">
        <v>68115</v>
      </c>
      <c r="AQ283" s="22">
        <v>0</v>
      </c>
      <c r="AR283" s="22">
        <v>0</v>
      </c>
      <c r="AS283" s="22">
        <v>0</v>
      </c>
      <c r="AT283" s="22">
        <v>180609</v>
      </c>
      <c r="AU283" s="22">
        <v>142561</v>
      </c>
    </row>
    <row r="284" spans="1:47" x14ac:dyDescent="0.35">
      <c r="A284" s="22" t="s">
        <v>114</v>
      </c>
      <c r="B284" s="22" t="s">
        <v>670</v>
      </c>
      <c r="C284" s="22" t="s">
        <v>681</v>
      </c>
      <c r="D284" s="22" t="s">
        <v>682</v>
      </c>
      <c r="E284" s="22">
        <v>69846</v>
      </c>
      <c r="F284" s="22">
        <v>0</v>
      </c>
      <c r="G284" s="22">
        <v>0</v>
      </c>
      <c r="H284" s="22">
        <v>0</v>
      </c>
      <c r="I284" s="22">
        <v>0</v>
      </c>
      <c r="J284" s="22">
        <v>0</v>
      </c>
      <c r="K284" s="22">
        <v>0</v>
      </c>
      <c r="L284" s="22">
        <v>304</v>
      </c>
      <c r="M284" s="22">
        <v>0</v>
      </c>
      <c r="N284" s="22">
        <v>250</v>
      </c>
      <c r="O284" s="22">
        <v>0</v>
      </c>
      <c r="P284" s="22">
        <v>0</v>
      </c>
      <c r="Q284" s="22">
        <v>5024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2">
        <v>7646</v>
      </c>
      <c r="Y284" s="22">
        <v>14985</v>
      </c>
      <c r="Z284" s="22">
        <v>0</v>
      </c>
      <c r="AA284" s="22">
        <v>0</v>
      </c>
      <c r="AB284" s="22">
        <v>0</v>
      </c>
      <c r="AC284" s="22">
        <v>0</v>
      </c>
      <c r="AD284" s="22">
        <v>98055</v>
      </c>
      <c r="AE284" s="22">
        <v>21100</v>
      </c>
      <c r="AF284" s="22">
        <v>46377</v>
      </c>
      <c r="AG284" s="22">
        <v>4544</v>
      </c>
      <c r="AH284" s="22">
        <v>11490</v>
      </c>
      <c r="AI284" s="22">
        <v>0</v>
      </c>
      <c r="AJ284" s="22">
        <v>0</v>
      </c>
      <c r="AK284" s="22">
        <v>0</v>
      </c>
      <c r="AL284" s="22">
        <v>0</v>
      </c>
      <c r="AM284" s="22">
        <v>90</v>
      </c>
      <c r="AN284" s="22">
        <v>0</v>
      </c>
      <c r="AO284" s="22">
        <v>0</v>
      </c>
      <c r="AP284" s="22">
        <v>7365</v>
      </c>
      <c r="AQ284" s="22">
        <v>0</v>
      </c>
      <c r="AR284" s="22">
        <v>0</v>
      </c>
      <c r="AS284" s="22">
        <v>8881</v>
      </c>
      <c r="AT284" s="22">
        <v>99847</v>
      </c>
      <c r="AU284" s="22">
        <v>-1792</v>
      </c>
    </row>
    <row r="285" spans="1:47" x14ac:dyDescent="0.35">
      <c r="A285" s="22" t="s">
        <v>114</v>
      </c>
      <c r="B285" s="22" t="s">
        <v>670</v>
      </c>
      <c r="C285" s="22" t="s">
        <v>683</v>
      </c>
      <c r="D285" s="22" t="s">
        <v>684</v>
      </c>
      <c r="E285" s="22">
        <v>57531</v>
      </c>
      <c r="F285" s="22">
        <v>0</v>
      </c>
      <c r="G285" s="22">
        <v>0</v>
      </c>
      <c r="H285" s="22"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v>0</v>
      </c>
      <c r="N285" s="22">
        <v>1056</v>
      </c>
      <c r="O285" s="22">
        <v>0</v>
      </c>
      <c r="P285" s="22">
        <v>0</v>
      </c>
      <c r="Q285" s="22">
        <v>157</v>
      </c>
      <c r="R285" s="22">
        <v>0</v>
      </c>
      <c r="S285" s="22">
        <v>0</v>
      </c>
      <c r="T285" s="22">
        <v>0</v>
      </c>
      <c r="U285" s="22">
        <v>0</v>
      </c>
      <c r="V285" s="22">
        <v>0</v>
      </c>
      <c r="W285" s="22">
        <v>41654</v>
      </c>
      <c r="X285" s="22">
        <v>3795</v>
      </c>
      <c r="Y285" s="22">
        <v>213848</v>
      </c>
      <c r="Z285" s="22">
        <v>0</v>
      </c>
      <c r="AA285" s="22">
        <v>0</v>
      </c>
      <c r="AB285" s="22">
        <v>0</v>
      </c>
      <c r="AC285" s="22">
        <v>242</v>
      </c>
      <c r="AD285" s="22">
        <v>318283</v>
      </c>
      <c r="AE285" s="22">
        <v>0</v>
      </c>
      <c r="AF285" s="22">
        <v>238423</v>
      </c>
      <c r="AG285" s="22">
        <v>0</v>
      </c>
      <c r="AH285" s="22">
        <v>2408</v>
      </c>
      <c r="AI285" s="22">
        <v>0</v>
      </c>
      <c r="AJ285" s="22">
        <v>0</v>
      </c>
      <c r="AK285" s="22">
        <v>0</v>
      </c>
      <c r="AL285" s="22">
        <v>0</v>
      </c>
      <c r="AM285" s="22">
        <v>185</v>
      </c>
      <c r="AN285" s="22">
        <v>0</v>
      </c>
      <c r="AO285" s="22">
        <v>0</v>
      </c>
      <c r="AP285" s="22">
        <v>22842</v>
      </c>
      <c r="AQ285" s="22">
        <v>0</v>
      </c>
      <c r="AR285" s="22">
        <v>0</v>
      </c>
      <c r="AS285" s="22">
        <v>0</v>
      </c>
      <c r="AT285" s="22">
        <v>263858</v>
      </c>
      <c r="AU285" s="22">
        <v>54425</v>
      </c>
    </row>
    <row r="286" spans="1:47" x14ac:dyDescent="0.35">
      <c r="A286" s="22" t="s">
        <v>114</v>
      </c>
      <c r="B286" s="22" t="s">
        <v>670</v>
      </c>
      <c r="C286" s="22" t="s">
        <v>685</v>
      </c>
      <c r="D286" s="22" t="s">
        <v>686</v>
      </c>
      <c r="E286" s="22">
        <v>59798</v>
      </c>
      <c r="F286" s="22">
        <v>0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v>69</v>
      </c>
      <c r="N286" s="22">
        <v>170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2">
        <v>0</v>
      </c>
      <c r="Y286" s="22">
        <v>4378</v>
      </c>
      <c r="Z286" s="22">
        <v>0</v>
      </c>
      <c r="AA286" s="22">
        <v>0</v>
      </c>
      <c r="AB286" s="22">
        <v>0</v>
      </c>
      <c r="AC286" s="22">
        <v>5882</v>
      </c>
      <c r="AD286" s="22">
        <v>70297</v>
      </c>
      <c r="AE286" s="22">
        <v>0</v>
      </c>
      <c r="AF286" s="22">
        <v>49983</v>
      </c>
      <c r="AG286" s="22">
        <v>0</v>
      </c>
      <c r="AH286" s="22">
        <v>186</v>
      </c>
      <c r="AI286" s="22">
        <v>0</v>
      </c>
      <c r="AJ286" s="22">
        <v>0</v>
      </c>
      <c r="AK286" s="22">
        <v>0</v>
      </c>
      <c r="AL286" s="22">
        <v>0</v>
      </c>
      <c r="AM286" s="22">
        <v>0</v>
      </c>
      <c r="AN286" s="22">
        <v>0</v>
      </c>
      <c r="AO286" s="22">
        <v>0</v>
      </c>
      <c r="AP286" s="22">
        <v>23391</v>
      </c>
      <c r="AQ286" s="22">
        <v>0</v>
      </c>
      <c r="AR286" s="22">
        <v>0</v>
      </c>
      <c r="AS286" s="22">
        <v>0</v>
      </c>
      <c r="AT286" s="22">
        <v>73560</v>
      </c>
      <c r="AU286" s="22">
        <v>-3263</v>
      </c>
    </row>
    <row r="287" spans="1:47" x14ac:dyDescent="0.35">
      <c r="A287" s="22" t="s">
        <v>114</v>
      </c>
      <c r="B287" s="22" t="s">
        <v>670</v>
      </c>
      <c r="C287" s="22" t="s">
        <v>687</v>
      </c>
      <c r="D287" s="22" t="s">
        <v>688</v>
      </c>
      <c r="E287" s="22">
        <v>290424</v>
      </c>
      <c r="F287" s="22">
        <v>0</v>
      </c>
      <c r="G287" s="22">
        <v>0</v>
      </c>
      <c r="H287" s="22">
        <v>0</v>
      </c>
      <c r="I287" s="22">
        <v>0</v>
      </c>
      <c r="J287" s="22">
        <v>34099</v>
      </c>
      <c r="K287" s="22">
        <v>0</v>
      </c>
      <c r="L287" s="22">
        <v>48120</v>
      </c>
      <c r="M287" s="22">
        <v>5389</v>
      </c>
      <c r="N287" s="22">
        <v>9525</v>
      </c>
      <c r="O287" s="22">
        <v>0</v>
      </c>
      <c r="P287" s="22">
        <v>0</v>
      </c>
      <c r="Q287" s="22">
        <v>14191</v>
      </c>
      <c r="R287" s="22">
        <v>0</v>
      </c>
      <c r="S287" s="22">
        <v>0</v>
      </c>
      <c r="T287" s="22">
        <v>0</v>
      </c>
      <c r="U287" s="22">
        <v>0</v>
      </c>
      <c r="V287" s="22">
        <v>0</v>
      </c>
      <c r="W287" s="22">
        <v>0</v>
      </c>
      <c r="X287" s="22">
        <v>12123</v>
      </c>
      <c r="Y287" s="22">
        <v>390974</v>
      </c>
      <c r="Z287" s="22">
        <v>0</v>
      </c>
      <c r="AA287" s="22">
        <v>0</v>
      </c>
      <c r="AB287" s="22">
        <v>0</v>
      </c>
      <c r="AC287" s="22">
        <v>7769</v>
      </c>
      <c r="AD287" s="22">
        <v>812614</v>
      </c>
      <c r="AE287" s="22">
        <v>11400</v>
      </c>
      <c r="AF287" s="22">
        <v>265222</v>
      </c>
      <c r="AG287" s="22">
        <v>0</v>
      </c>
      <c r="AH287" s="22">
        <v>9180</v>
      </c>
      <c r="AI287" s="22">
        <v>0</v>
      </c>
      <c r="AJ287" s="22">
        <v>0</v>
      </c>
      <c r="AK287" s="22">
        <v>1224</v>
      </c>
      <c r="AL287" s="22">
        <v>0</v>
      </c>
      <c r="AM287" s="22">
        <v>0</v>
      </c>
      <c r="AN287" s="22">
        <v>0</v>
      </c>
      <c r="AO287" s="22">
        <v>0</v>
      </c>
      <c r="AP287" s="22">
        <v>244242</v>
      </c>
      <c r="AQ287" s="22">
        <v>0</v>
      </c>
      <c r="AR287" s="22">
        <v>0</v>
      </c>
      <c r="AS287" s="22">
        <v>0</v>
      </c>
      <c r="AT287" s="22">
        <v>531268</v>
      </c>
      <c r="AU287" s="22">
        <v>281346</v>
      </c>
    </row>
    <row r="288" spans="1:47" x14ac:dyDescent="0.35">
      <c r="A288" s="22" t="s">
        <v>114</v>
      </c>
      <c r="B288" s="22" t="s">
        <v>670</v>
      </c>
      <c r="C288" s="22" t="s">
        <v>689</v>
      </c>
      <c r="D288" s="22" t="s">
        <v>690</v>
      </c>
      <c r="E288" s="22">
        <v>99541</v>
      </c>
      <c r="F288" s="22">
        <v>0</v>
      </c>
      <c r="G288" s="22">
        <v>0</v>
      </c>
      <c r="H288" s="22">
        <v>0</v>
      </c>
      <c r="I288" s="22">
        <v>0</v>
      </c>
      <c r="J288" s="22">
        <v>0</v>
      </c>
      <c r="K288" s="22">
        <v>0</v>
      </c>
      <c r="L288" s="22">
        <v>215</v>
      </c>
      <c r="M288" s="22">
        <v>0</v>
      </c>
      <c r="N288" s="22">
        <v>0</v>
      </c>
      <c r="O288" s="22">
        <v>0</v>
      </c>
      <c r="P288" s="22">
        <v>0</v>
      </c>
      <c r="Q288" s="22">
        <v>1643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2">
        <v>0</v>
      </c>
      <c r="Y288" s="22">
        <v>38649</v>
      </c>
      <c r="Z288" s="22">
        <v>0</v>
      </c>
      <c r="AA288" s="22">
        <v>0</v>
      </c>
      <c r="AB288" s="22">
        <v>0</v>
      </c>
      <c r="AC288" s="22">
        <v>3930</v>
      </c>
      <c r="AD288" s="22">
        <v>143978</v>
      </c>
      <c r="AE288" s="22">
        <v>6906</v>
      </c>
      <c r="AF288" s="22">
        <v>111302</v>
      </c>
      <c r="AG288" s="22">
        <v>0</v>
      </c>
      <c r="AH288" s="22">
        <v>18900</v>
      </c>
      <c r="AI288" s="22">
        <v>0</v>
      </c>
      <c r="AJ288" s="22">
        <v>0</v>
      </c>
      <c r="AK288" s="22">
        <v>0</v>
      </c>
      <c r="AL288" s="22">
        <v>0</v>
      </c>
      <c r="AM288" s="22">
        <v>34</v>
      </c>
      <c r="AN288" s="22">
        <v>0</v>
      </c>
      <c r="AO288" s="22">
        <v>0</v>
      </c>
      <c r="AP288" s="22">
        <v>47928</v>
      </c>
      <c r="AQ288" s="22">
        <v>0</v>
      </c>
      <c r="AR288" s="22">
        <v>0</v>
      </c>
      <c r="AS288" s="22">
        <v>0</v>
      </c>
      <c r="AT288" s="22">
        <v>185070</v>
      </c>
      <c r="AU288" s="22">
        <v>-41092</v>
      </c>
    </row>
    <row r="289" spans="1:47" x14ac:dyDescent="0.35">
      <c r="A289" s="22" t="s">
        <v>114</v>
      </c>
      <c r="B289" s="22" t="s">
        <v>670</v>
      </c>
      <c r="C289" s="22" t="s">
        <v>691</v>
      </c>
      <c r="D289" s="22" t="s">
        <v>692</v>
      </c>
      <c r="E289" s="22">
        <v>508464</v>
      </c>
      <c r="F289" s="22">
        <v>0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10934</v>
      </c>
      <c r="M289" s="22">
        <v>3931</v>
      </c>
      <c r="N289" s="22">
        <v>2119</v>
      </c>
      <c r="O289" s="22">
        <v>0</v>
      </c>
      <c r="P289" s="22">
        <v>34213</v>
      </c>
      <c r="Q289" s="22">
        <v>7421</v>
      </c>
      <c r="R289" s="22">
        <v>0</v>
      </c>
      <c r="S289" s="22">
        <v>0</v>
      </c>
      <c r="T289" s="22">
        <v>0</v>
      </c>
      <c r="U289" s="22">
        <v>0</v>
      </c>
      <c r="V289" s="22">
        <v>0</v>
      </c>
      <c r="W289" s="22">
        <v>0</v>
      </c>
      <c r="X289" s="22">
        <v>55937</v>
      </c>
      <c r="Y289" s="22">
        <v>577438</v>
      </c>
      <c r="Z289" s="22">
        <v>0</v>
      </c>
      <c r="AA289" s="22">
        <v>0</v>
      </c>
      <c r="AB289" s="22">
        <v>0</v>
      </c>
      <c r="AC289" s="22">
        <v>7752</v>
      </c>
      <c r="AD289" s="22">
        <v>1208209</v>
      </c>
      <c r="AE289" s="22">
        <v>61878</v>
      </c>
      <c r="AF289" s="22">
        <v>476098</v>
      </c>
      <c r="AG289" s="22">
        <v>0</v>
      </c>
      <c r="AH289" s="22">
        <v>13395</v>
      </c>
      <c r="AI289" s="22">
        <v>0</v>
      </c>
      <c r="AJ289" s="22">
        <v>0</v>
      </c>
      <c r="AK289" s="22">
        <v>2500</v>
      </c>
      <c r="AL289" s="22">
        <v>0</v>
      </c>
      <c r="AM289" s="22">
        <v>0</v>
      </c>
      <c r="AN289" s="22">
        <v>0</v>
      </c>
      <c r="AO289" s="22">
        <v>0</v>
      </c>
      <c r="AP289" s="22">
        <v>114925</v>
      </c>
      <c r="AQ289" s="22">
        <v>0</v>
      </c>
      <c r="AR289" s="22">
        <v>0</v>
      </c>
      <c r="AS289" s="22">
        <v>0</v>
      </c>
      <c r="AT289" s="22">
        <v>668796</v>
      </c>
      <c r="AU289" s="22">
        <v>539413</v>
      </c>
    </row>
    <row r="290" spans="1:47" x14ac:dyDescent="0.35">
      <c r="A290" s="22" t="s">
        <v>114</v>
      </c>
      <c r="B290" s="22" t="s">
        <v>670</v>
      </c>
      <c r="C290" s="22" t="s">
        <v>693</v>
      </c>
      <c r="D290" s="22" t="s">
        <v>694</v>
      </c>
      <c r="E290" s="22">
        <v>229959</v>
      </c>
      <c r="F290" s="22">
        <v>0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4633</v>
      </c>
      <c r="N290" s="22">
        <v>15931</v>
      </c>
      <c r="O290" s="22">
        <v>0</v>
      </c>
      <c r="P290" s="22">
        <v>27925</v>
      </c>
      <c r="Q290" s="22">
        <v>11702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2">
        <v>95620</v>
      </c>
      <c r="Y290" s="22">
        <v>7578</v>
      </c>
      <c r="Z290" s="22">
        <v>0</v>
      </c>
      <c r="AA290" s="22">
        <v>0</v>
      </c>
      <c r="AB290" s="22">
        <v>0</v>
      </c>
      <c r="AC290" s="22">
        <v>26523</v>
      </c>
      <c r="AD290" s="22">
        <v>419871</v>
      </c>
      <c r="AE290" s="22">
        <v>1357</v>
      </c>
      <c r="AF290" s="22">
        <v>335196</v>
      </c>
      <c r="AG290" s="22">
        <v>0</v>
      </c>
      <c r="AH290" s="22">
        <v>13633</v>
      </c>
      <c r="AI290" s="22">
        <v>0</v>
      </c>
      <c r="AJ290" s="22">
        <v>0</v>
      </c>
      <c r="AK290" s="22">
        <v>1500</v>
      </c>
      <c r="AL290" s="22">
        <v>0</v>
      </c>
      <c r="AM290" s="22">
        <v>0</v>
      </c>
      <c r="AN290" s="22">
        <v>0</v>
      </c>
      <c r="AO290" s="22">
        <v>0</v>
      </c>
      <c r="AP290" s="22">
        <v>119087</v>
      </c>
      <c r="AQ290" s="22">
        <v>0</v>
      </c>
      <c r="AR290" s="22">
        <v>0</v>
      </c>
      <c r="AS290" s="22">
        <v>0</v>
      </c>
      <c r="AT290" s="22">
        <v>470773</v>
      </c>
      <c r="AU290" s="22">
        <v>-50902</v>
      </c>
    </row>
    <row r="291" spans="1:47" x14ac:dyDescent="0.35">
      <c r="A291" s="22" t="s">
        <v>114</v>
      </c>
      <c r="B291" s="22" t="s">
        <v>670</v>
      </c>
      <c r="C291" s="22" t="s">
        <v>695</v>
      </c>
      <c r="D291" s="22" t="s">
        <v>696</v>
      </c>
      <c r="E291" s="22">
        <v>334830</v>
      </c>
      <c r="F291" s="22">
        <v>0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6947</v>
      </c>
      <c r="M291" s="22">
        <v>6918</v>
      </c>
      <c r="N291" s="22">
        <v>9270</v>
      </c>
      <c r="O291" s="22">
        <v>0</v>
      </c>
      <c r="P291" s="22">
        <v>0</v>
      </c>
      <c r="Q291" s="22">
        <v>9028</v>
      </c>
      <c r="R291" s="22">
        <v>2412</v>
      </c>
      <c r="S291" s="22">
        <v>0</v>
      </c>
      <c r="T291" s="22">
        <v>2381</v>
      </c>
      <c r="U291" s="22">
        <v>0</v>
      </c>
      <c r="V291" s="22">
        <v>0</v>
      </c>
      <c r="W291" s="22">
        <v>0</v>
      </c>
      <c r="X291" s="22">
        <v>36412</v>
      </c>
      <c r="Y291" s="22">
        <v>264160</v>
      </c>
      <c r="Z291" s="22">
        <v>0</v>
      </c>
      <c r="AA291" s="22">
        <v>0</v>
      </c>
      <c r="AB291" s="22">
        <v>0</v>
      </c>
      <c r="AC291" s="22">
        <v>0</v>
      </c>
      <c r="AD291" s="22">
        <v>672358</v>
      </c>
      <c r="AE291" s="22">
        <v>130004</v>
      </c>
      <c r="AF291" s="22">
        <v>125082</v>
      </c>
      <c r="AG291" s="22">
        <v>0</v>
      </c>
      <c r="AH291" s="22">
        <v>53463</v>
      </c>
      <c r="AI291" s="22">
        <v>0</v>
      </c>
      <c r="AJ291" s="22">
        <v>0</v>
      </c>
      <c r="AK291" s="22">
        <v>0</v>
      </c>
      <c r="AL291" s="22">
        <v>0</v>
      </c>
      <c r="AM291" s="22">
        <v>0</v>
      </c>
      <c r="AN291" s="22">
        <v>0</v>
      </c>
      <c r="AO291" s="22">
        <v>0</v>
      </c>
      <c r="AP291" s="22">
        <v>115358</v>
      </c>
      <c r="AQ291" s="22">
        <v>0</v>
      </c>
      <c r="AR291" s="22">
        <v>0</v>
      </c>
      <c r="AS291" s="22">
        <v>0</v>
      </c>
      <c r="AT291" s="22">
        <v>423907</v>
      </c>
      <c r="AU291" s="22">
        <v>248451</v>
      </c>
    </row>
    <row r="292" spans="1:47" x14ac:dyDescent="0.35">
      <c r="A292" s="22" t="s">
        <v>114</v>
      </c>
      <c r="B292" s="22" t="s">
        <v>670</v>
      </c>
      <c r="C292" s="22" t="s">
        <v>697</v>
      </c>
      <c r="D292" s="22" t="s">
        <v>698</v>
      </c>
      <c r="E292" s="22">
        <v>140133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150</v>
      </c>
      <c r="M292" s="22">
        <v>3606</v>
      </c>
      <c r="N292" s="22">
        <v>742</v>
      </c>
      <c r="O292" s="22">
        <v>0</v>
      </c>
      <c r="P292" s="22">
        <v>0</v>
      </c>
      <c r="Q292" s="22">
        <v>6698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307403</v>
      </c>
      <c r="Z292" s="22">
        <v>0</v>
      </c>
      <c r="AA292" s="22">
        <v>0</v>
      </c>
      <c r="AB292" s="22">
        <v>0</v>
      </c>
      <c r="AC292" s="22">
        <v>40</v>
      </c>
      <c r="AD292" s="22">
        <v>458772</v>
      </c>
      <c r="AE292" s="22">
        <v>36694</v>
      </c>
      <c r="AF292" s="22">
        <v>107372</v>
      </c>
      <c r="AG292" s="22">
        <v>0</v>
      </c>
      <c r="AH292" s="22">
        <v>2421</v>
      </c>
      <c r="AI292" s="22">
        <v>0</v>
      </c>
      <c r="AJ292" s="22">
        <v>0</v>
      </c>
      <c r="AK292" s="22">
        <v>0</v>
      </c>
      <c r="AL292" s="22">
        <v>0</v>
      </c>
      <c r="AM292" s="22">
        <v>0</v>
      </c>
      <c r="AN292" s="22">
        <v>0</v>
      </c>
      <c r="AO292" s="22">
        <v>0</v>
      </c>
      <c r="AP292" s="22">
        <v>39590</v>
      </c>
      <c r="AQ292" s="22">
        <v>0</v>
      </c>
      <c r="AR292" s="22">
        <v>0</v>
      </c>
      <c r="AS292" s="22">
        <v>0</v>
      </c>
      <c r="AT292" s="22">
        <v>186077</v>
      </c>
      <c r="AU292" s="22">
        <v>272695</v>
      </c>
    </row>
    <row r="293" spans="1:47" x14ac:dyDescent="0.35">
      <c r="A293" s="22" t="s">
        <v>114</v>
      </c>
      <c r="B293" s="22" t="s">
        <v>670</v>
      </c>
      <c r="C293" s="22" t="s">
        <v>699</v>
      </c>
      <c r="D293" s="22" t="s">
        <v>700</v>
      </c>
      <c r="E293" s="22">
        <v>74902</v>
      </c>
      <c r="F293" s="22">
        <v>0</v>
      </c>
      <c r="G293" s="22">
        <v>0</v>
      </c>
      <c r="H293" s="22">
        <v>0</v>
      </c>
      <c r="I293" s="22">
        <v>0</v>
      </c>
      <c r="J293" s="22">
        <v>0</v>
      </c>
      <c r="K293" s="22">
        <v>0</v>
      </c>
      <c r="L293" s="22">
        <v>350</v>
      </c>
      <c r="M293" s="22">
        <v>268</v>
      </c>
      <c r="N293" s="22">
        <v>200</v>
      </c>
      <c r="O293" s="22">
        <v>0</v>
      </c>
      <c r="P293" s="22">
        <v>0</v>
      </c>
      <c r="Q293" s="22">
        <v>2003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v>0</v>
      </c>
      <c r="X293" s="22">
        <v>0</v>
      </c>
      <c r="Y293" s="22">
        <v>122929</v>
      </c>
      <c r="Z293" s="22">
        <v>0</v>
      </c>
      <c r="AA293" s="22">
        <v>0</v>
      </c>
      <c r="AB293" s="22">
        <v>0</v>
      </c>
      <c r="AC293" s="22">
        <v>183</v>
      </c>
      <c r="AD293" s="22">
        <v>200835</v>
      </c>
      <c r="AE293" s="22">
        <v>4800</v>
      </c>
      <c r="AF293" s="22">
        <v>124227</v>
      </c>
      <c r="AG293" s="22">
        <v>20470</v>
      </c>
      <c r="AH293" s="22">
        <v>7437</v>
      </c>
      <c r="AI293" s="22">
        <v>0</v>
      </c>
      <c r="AJ293" s="22">
        <v>4181</v>
      </c>
      <c r="AK293" s="22">
        <v>0</v>
      </c>
      <c r="AL293" s="22">
        <v>0</v>
      </c>
      <c r="AM293" s="22">
        <v>0</v>
      </c>
      <c r="AN293" s="22">
        <v>0</v>
      </c>
      <c r="AO293" s="22">
        <v>0</v>
      </c>
      <c r="AP293" s="22">
        <v>53857</v>
      </c>
      <c r="AQ293" s="22">
        <v>0</v>
      </c>
      <c r="AR293" s="22">
        <v>0</v>
      </c>
      <c r="AS293" s="22">
        <v>0</v>
      </c>
      <c r="AT293" s="22">
        <v>214972</v>
      </c>
      <c r="AU293" s="22">
        <v>-14137</v>
      </c>
    </row>
    <row r="294" spans="1:47" x14ac:dyDescent="0.35">
      <c r="A294" s="22" t="s">
        <v>114</v>
      </c>
      <c r="B294" s="22" t="s">
        <v>670</v>
      </c>
      <c r="C294" s="22" t="s">
        <v>701</v>
      </c>
      <c r="D294" s="22" t="s">
        <v>702</v>
      </c>
      <c r="E294" s="22">
        <v>251361</v>
      </c>
      <c r="F294" s="22">
        <v>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570</v>
      </c>
      <c r="M294" s="22">
        <v>7375</v>
      </c>
      <c r="N294" s="22">
        <v>11465</v>
      </c>
      <c r="O294" s="22">
        <v>0</v>
      </c>
      <c r="P294" s="22">
        <v>0</v>
      </c>
      <c r="Q294" s="22">
        <v>8963</v>
      </c>
      <c r="R294" s="22">
        <v>0</v>
      </c>
      <c r="S294" s="22">
        <v>0</v>
      </c>
      <c r="T294" s="22">
        <v>0</v>
      </c>
      <c r="U294" s="22">
        <v>55170</v>
      </c>
      <c r="V294" s="22">
        <v>0</v>
      </c>
      <c r="W294" s="22">
        <v>0</v>
      </c>
      <c r="X294" s="22">
        <v>36842</v>
      </c>
      <c r="Y294" s="22">
        <v>112130</v>
      </c>
      <c r="Z294" s="22">
        <v>0</v>
      </c>
      <c r="AA294" s="22">
        <v>11362</v>
      </c>
      <c r="AB294" s="22">
        <v>0</v>
      </c>
      <c r="AC294" s="22">
        <v>6964</v>
      </c>
      <c r="AD294" s="22">
        <v>502202</v>
      </c>
      <c r="AE294" s="22">
        <v>6498</v>
      </c>
      <c r="AF294" s="22">
        <v>358817</v>
      </c>
      <c r="AG294" s="22">
        <v>0</v>
      </c>
      <c r="AH294" s="22">
        <v>17533</v>
      </c>
      <c r="AI294" s="22">
        <v>0</v>
      </c>
      <c r="AJ294" s="22">
        <v>0</v>
      </c>
      <c r="AK294" s="22">
        <v>15162</v>
      </c>
      <c r="AL294" s="22">
        <v>0</v>
      </c>
      <c r="AM294" s="22">
        <v>0</v>
      </c>
      <c r="AN294" s="22">
        <v>0</v>
      </c>
      <c r="AO294" s="22">
        <v>0</v>
      </c>
      <c r="AP294" s="22">
        <v>141420</v>
      </c>
      <c r="AQ294" s="22">
        <v>0</v>
      </c>
      <c r="AR294" s="22">
        <v>0</v>
      </c>
      <c r="AS294" s="22">
        <v>0</v>
      </c>
      <c r="AT294" s="22">
        <v>539430</v>
      </c>
      <c r="AU294" s="22">
        <v>-37228</v>
      </c>
    </row>
    <row r="295" spans="1:47" x14ac:dyDescent="0.35">
      <c r="A295" s="22" t="s">
        <v>114</v>
      </c>
      <c r="B295" s="22" t="s">
        <v>670</v>
      </c>
      <c r="C295" s="22" t="s">
        <v>703</v>
      </c>
      <c r="D295" s="22" t="s">
        <v>704</v>
      </c>
      <c r="E295" s="22">
        <v>81689</v>
      </c>
      <c r="F295" s="22">
        <v>0</v>
      </c>
      <c r="G295" s="22">
        <v>0</v>
      </c>
      <c r="H295" s="22">
        <v>0</v>
      </c>
      <c r="I295" s="22">
        <v>0</v>
      </c>
      <c r="J295" s="22">
        <v>0</v>
      </c>
      <c r="K295" s="22">
        <v>0</v>
      </c>
      <c r="L295" s="22">
        <v>876</v>
      </c>
      <c r="M295" s="22">
        <v>1146</v>
      </c>
      <c r="N295" s="22">
        <v>0</v>
      </c>
      <c r="O295" s="22">
        <v>0</v>
      </c>
      <c r="P295" s="22">
        <v>0</v>
      </c>
      <c r="Q295" s="22">
        <v>5265</v>
      </c>
      <c r="R295" s="22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2">
        <v>37134</v>
      </c>
      <c r="Y295" s="22">
        <v>9910</v>
      </c>
      <c r="Z295" s="22">
        <v>0</v>
      </c>
      <c r="AA295" s="22">
        <v>0</v>
      </c>
      <c r="AB295" s="22">
        <v>0</v>
      </c>
      <c r="AC295" s="22">
        <v>0</v>
      </c>
      <c r="AD295" s="22">
        <v>136020</v>
      </c>
      <c r="AE295" s="22">
        <v>20864</v>
      </c>
      <c r="AF295" s="22">
        <v>83849</v>
      </c>
      <c r="AG295" s="22">
        <v>0</v>
      </c>
      <c r="AH295" s="22">
        <v>3400</v>
      </c>
      <c r="AI295" s="22">
        <v>0</v>
      </c>
      <c r="AJ295" s="22">
        <v>0</v>
      </c>
      <c r="AK295" s="22">
        <v>638</v>
      </c>
      <c r="AL295" s="22">
        <v>0</v>
      </c>
      <c r="AM295" s="22">
        <v>0</v>
      </c>
      <c r="AN295" s="22">
        <v>0</v>
      </c>
      <c r="AO295" s="22">
        <v>0</v>
      </c>
      <c r="AP295" s="22">
        <v>51329</v>
      </c>
      <c r="AQ295" s="22">
        <v>0</v>
      </c>
      <c r="AR295" s="22">
        <v>0</v>
      </c>
      <c r="AS295" s="22">
        <v>0</v>
      </c>
      <c r="AT295" s="22">
        <v>160080</v>
      </c>
      <c r="AU295" s="22">
        <v>-24060</v>
      </c>
    </row>
    <row r="296" spans="1:47" x14ac:dyDescent="0.35">
      <c r="A296" s="22" t="s">
        <v>114</v>
      </c>
      <c r="B296" s="22" t="s">
        <v>670</v>
      </c>
      <c r="C296" s="22" t="s">
        <v>705</v>
      </c>
      <c r="D296" s="22" t="s">
        <v>706</v>
      </c>
      <c r="E296" s="22">
        <v>190430</v>
      </c>
      <c r="F296" s="22">
        <v>0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80</v>
      </c>
      <c r="M296" s="22">
        <v>1684</v>
      </c>
      <c r="N296" s="22">
        <v>5015</v>
      </c>
      <c r="O296" s="22">
        <v>0</v>
      </c>
      <c r="P296" s="22">
        <v>3359</v>
      </c>
      <c r="Q296" s="22">
        <v>7192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2">
        <v>18397</v>
      </c>
      <c r="Y296" s="22">
        <v>49726</v>
      </c>
      <c r="Z296" s="22">
        <v>0</v>
      </c>
      <c r="AA296" s="22">
        <v>0</v>
      </c>
      <c r="AB296" s="22">
        <v>0</v>
      </c>
      <c r="AC296" s="22">
        <v>531</v>
      </c>
      <c r="AD296" s="22">
        <v>276414</v>
      </c>
      <c r="AE296" s="22">
        <v>425</v>
      </c>
      <c r="AF296" s="22">
        <v>178397</v>
      </c>
      <c r="AG296" s="22">
        <v>0</v>
      </c>
      <c r="AH296" s="22">
        <v>10298</v>
      </c>
      <c r="AI296" s="22">
        <v>0</v>
      </c>
      <c r="AJ296" s="22">
        <v>0</v>
      </c>
      <c r="AK296" s="22">
        <v>0</v>
      </c>
      <c r="AL296" s="22">
        <v>0</v>
      </c>
      <c r="AM296" s="22">
        <v>0</v>
      </c>
      <c r="AN296" s="22">
        <v>0</v>
      </c>
      <c r="AO296" s="22">
        <v>0</v>
      </c>
      <c r="AP296" s="22">
        <v>36269</v>
      </c>
      <c r="AQ296" s="22">
        <v>0</v>
      </c>
      <c r="AR296" s="22">
        <v>0</v>
      </c>
      <c r="AS296" s="22">
        <v>0</v>
      </c>
      <c r="AT296" s="22">
        <v>225389</v>
      </c>
      <c r="AU296" s="22">
        <v>51025</v>
      </c>
    </row>
    <row r="297" spans="1:47" x14ac:dyDescent="0.35">
      <c r="A297" s="22" t="s">
        <v>114</v>
      </c>
      <c r="B297" s="22" t="s">
        <v>670</v>
      </c>
      <c r="C297" s="22" t="s">
        <v>707</v>
      </c>
      <c r="D297" s="22" t="s">
        <v>708</v>
      </c>
      <c r="E297" s="22">
        <v>347386</v>
      </c>
      <c r="F297" s="22">
        <v>0</v>
      </c>
      <c r="G297" s="22">
        <v>0</v>
      </c>
      <c r="H297" s="22">
        <v>0</v>
      </c>
      <c r="I297" s="22">
        <v>0</v>
      </c>
      <c r="J297" s="22">
        <v>0</v>
      </c>
      <c r="K297" s="22">
        <v>0</v>
      </c>
      <c r="L297" s="22">
        <v>62177</v>
      </c>
      <c r="M297" s="22">
        <v>12698</v>
      </c>
      <c r="N297" s="22">
        <v>3427</v>
      </c>
      <c r="O297" s="22">
        <v>349</v>
      </c>
      <c r="P297" s="22">
        <v>0</v>
      </c>
      <c r="Q297" s="22">
        <v>13917</v>
      </c>
      <c r="R297" s="22">
        <v>0</v>
      </c>
      <c r="S297" s="22">
        <v>0</v>
      </c>
      <c r="T297" s="22">
        <v>0</v>
      </c>
      <c r="U297" s="22">
        <v>0</v>
      </c>
      <c r="V297" s="22">
        <v>0</v>
      </c>
      <c r="W297" s="22">
        <v>8591</v>
      </c>
      <c r="X297" s="22">
        <v>0</v>
      </c>
      <c r="Y297" s="22">
        <v>797678</v>
      </c>
      <c r="Z297" s="22">
        <v>0</v>
      </c>
      <c r="AA297" s="22">
        <v>0</v>
      </c>
      <c r="AB297" s="22">
        <v>0</v>
      </c>
      <c r="AC297" s="22">
        <v>270</v>
      </c>
      <c r="AD297" s="22">
        <v>1246493</v>
      </c>
      <c r="AE297" s="22">
        <v>126473</v>
      </c>
      <c r="AF297" s="22">
        <v>323159</v>
      </c>
      <c r="AG297" s="22">
        <v>0</v>
      </c>
      <c r="AH297" s="22">
        <v>13561</v>
      </c>
      <c r="AI297" s="22">
        <v>0</v>
      </c>
      <c r="AJ297" s="22">
        <v>0</v>
      </c>
      <c r="AK297" s="22">
        <v>0</v>
      </c>
      <c r="AL297" s="22">
        <v>0</v>
      </c>
      <c r="AM297" s="22">
        <v>0</v>
      </c>
      <c r="AN297" s="22">
        <v>0</v>
      </c>
      <c r="AO297" s="22">
        <v>0</v>
      </c>
      <c r="AP297" s="22">
        <v>127721</v>
      </c>
      <c r="AQ297" s="22">
        <v>0</v>
      </c>
      <c r="AR297" s="22">
        <v>0</v>
      </c>
      <c r="AS297" s="22">
        <v>0</v>
      </c>
      <c r="AT297" s="22">
        <v>590914</v>
      </c>
      <c r="AU297" s="22">
        <v>655579</v>
      </c>
    </row>
    <row r="298" spans="1:47" x14ac:dyDescent="0.35">
      <c r="A298" s="22" t="s">
        <v>114</v>
      </c>
      <c r="B298" s="22" t="s">
        <v>670</v>
      </c>
      <c r="C298" s="22" t="s">
        <v>709</v>
      </c>
      <c r="D298" s="22" t="s">
        <v>710</v>
      </c>
      <c r="E298" s="22">
        <v>72808</v>
      </c>
      <c r="F298" s="22">
        <v>0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125</v>
      </c>
      <c r="M298" s="22">
        <v>2898</v>
      </c>
      <c r="N298" s="22">
        <v>1944</v>
      </c>
      <c r="O298" s="22">
        <v>0</v>
      </c>
      <c r="P298" s="22">
        <v>0</v>
      </c>
      <c r="Q298" s="22">
        <v>2447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v>9587</v>
      </c>
      <c r="Y298" s="22">
        <v>51561</v>
      </c>
      <c r="Z298" s="22">
        <v>0</v>
      </c>
      <c r="AA298" s="22">
        <v>0</v>
      </c>
      <c r="AB298" s="22">
        <v>0</v>
      </c>
      <c r="AC298" s="22">
        <v>0</v>
      </c>
      <c r="AD298" s="22">
        <v>141370</v>
      </c>
      <c r="AE298" s="22">
        <v>2724</v>
      </c>
      <c r="AF298" s="22">
        <v>72731</v>
      </c>
      <c r="AG298" s="22">
        <v>0</v>
      </c>
      <c r="AH298" s="22">
        <v>724</v>
      </c>
      <c r="AI298" s="22">
        <v>0</v>
      </c>
      <c r="AJ298" s="22">
        <v>0</v>
      </c>
      <c r="AK298" s="22">
        <v>0</v>
      </c>
      <c r="AL298" s="22">
        <v>0</v>
      </c>
      <c r="AM298" s="22">
        <v>0</v>
      </c>
      <c r="AN298" s="22">
        <v>0</v>
      </c>
      <c r="AO298" s="22">
        <v>0</v>
      </c>
      <c r="AP298" s="22">
        <v>19298</v>
      </c>
      <c r="AQ298" s="22">
        <v>0</v>
      </c>
      <c r="AR298" s="22">
        <v>0</v>
      </c>
      <c r="AS298" s="22">
        <v>0</v>
      </c>
      <c r="AT298" s="22">
        <v>95477</v>
      </c>
      <c r="AU298" s="22">
        <v>45893</v>
      </c>
    </row>
    <row r="299" spans="1:47" x14ac:dyDescent="0.35">
      <c r="A299" s="22" t="s">
        <v>114</v>
      </c>
      <c r="B299" s="22" t="s">
        <v>670</v>
      </c>
      <c r="C299" s="22" t="s">
        <v>711</v>
      </c>
      <c r="D299" s="22" t="s">
        <v>712</v>
      </c>
      <c r="E299" s="22">
        <v>61173</v>
      </c>
      <c r="F299" s="22">
        <v>0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90</v>
      </c>
      <c r="M299" s="22">
        <v>1003</v>
      </c>
      <c r="N299" s="22">
        <v>0</v>
      </c>
      <c r="O299" s="22">
        <v>0</v>
      </c>
      <c r="P299" s="22">
        <v>657</v>
      </c>
      <c r="Q299" s="22">
        <v>3991</v>
      </c>
      <c r="R299" s="22">
        <v>2600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2">
        <v>10471</v>
      </c>
      <c r="Y299" s="22">
        <v>8368</v>
      </c>
      <c r="Z299" s="22">
        <v>0</v>
      </c>
      <c r="AA299" s="22">
        <v>0</v>
      </c>
      <c r="AB299" s="22">
        <v>0</v>
      </c>
      <c r="AC299" s="22">
        <v>3760</v>
      </c>
      <c r="AD299" s="22">
        <v>92113</v>
      </c>
      <c r="AE299" s="22">
        <v>20500</v>
      </c>
      <c r="AF299" s="22">
        <v>38307</v>
      </c>
      <c r="AG299" s="22">
        <v>0</v>
      </c>
      <c r="AH299" s="22">
        <v>9835</v>
      </c>
      <c r="AI299" s="22">
        <v>0</v>
      </c>
      <c r="AJ299" s="22">
        <v>0</v>
      </c>
      <c r="AK299" s="22">
        <v>132</v>
      </c>
      <c r="AL299" s="22">
        <v>0</v>
      </c>
      <c r="AM299" s="22">
        <v>0</v>
      </c>
      <c r="AN299" s="22">
        <v>0</v>
      </c>
      <c r="AO299" s="22">
        <v>0</v>
      </c>
      <c r="AP299" s="22">
        <v>27501</v>
      </c>
      <c r="AQ299" s="22">
        <v>0</v>
      </c>
      <c r="AR299" s="22">
        <v>0</v>
      </c>
      <c r="AS299" s="22">
        <v>0</v>
      </c>
      <c r="AT299" s="22">
        <v>96275</v>
      </c>
      <c r="AU299" s="22">
        <v>-4162</v>
      </c>
    </row>
    <row r="300" spans="1:47" x14ac:dyDescent="0.35">
      <c r="A300" s="22" t="s">
        <v>114</v>
      </c>
      <c r="B300" s="22" t="s">
        <v>670</v>
      </c>
      <c r="C300" s="22" t="s">
        <v>713</v>
      </c>
      <c r="D300" s="22" t="s">
        <v>714</v>
      </c>
      <c r="E300" s="22">
        <v>67249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1180</v>
      </c>
      <c r="N300" s="22">
        <v>0</v>
      </c>
      <c r="O300" s="22">
        <v>0</v>
      </c>
      <c r="P300" s="22">
        <v>0</v>
      </c>
      <c r="Q300" s="22">
        <v>2361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0</v>
      </c>
      <c r="X300" s="22">
        <v>24878</v>
      </c>
      <c r="Y300" s="22">
        <v>0</v>
      </c>
      <c r="Z300" s="22">
        <v>0</v>
      </c>
      <c r="AA300" s="22">
        <v>0</v>
      </c>
      <c r="AB300" s="22">
        <v>0</v>
      </c>
      <c r="AC300" s="22">
        <v>1084</v>
      </c>
      <c r="AD300" s="22">
        <v>96752</v>
      </c>
      <c r="AE300" s="22">
        <v>23287</v>
      </c>
      <c r="AF300" s="22">
        <v>37137</v>
      </c>
      <c r="AG300" s="22">
        <v>0</v>
      </c>
      <c r="AH300" s="22">
        <v>3319</v>
      </c>
      <c r="AI300" s="22">
        <v>0</v>
      </c>
      <c r="AJ300" s="22">
        <v>0</v>
      </c>
      <c r="AK300" s="22">
        <v>0</v>
      </c>
      <c r="AL300" s="22">
        <v>0</v>
      </c>
      <c r="AM300" s="22">
        <v>237</v>
      </c>
      <c r="AN300" s="22">
        <v>0</v>
      </c>
      <c r="AO300" s="22">
        <v>0</v>
      </c>
      <c r="AP300" s="22">
        <v>22312</v>
      </c>
      <c r="AQ300" s="22">
        <v>0</v>
      </c>
      <c r="AR300" s="22">
        <v>0</v>
      </c>
      <c r="AS300" s="22">
        <v>3185</v>
      </c>
      <c r="AT300" s="22">
        <v>89477</v>
      </c>
      <c r="AU300" s="22">
        <v>7275</v>
      </c>
    </row>
    <row r="301" spans="1:47" x14ac:dyDescent="0.35">
      <c r="A301" s="22" t="s">
        <v>114</v>
      </c>
      <c r="B301" s="22" t="s">
        <v>670</v>
      </c>
      <c r="C301" s="22" t="s">
        <v>715</v>
      </c>
      <c r="D301" s="22" t="s">
        <v>716</v>
      </c>
      <c r="E301" s="22">
        <v>455981</v>
      </c>
      <c r="F301" s="22">
        <v>0</v>
      </c>
      <c r="G301" s="22">
        <v>0</v>
      </c>
      <c r="H301" s="22">
        <v>0</v>
      </c>
      <c r="I301" s="22">
        <v>0</v>
      </c>
      <c r="J301" s="22">
        <v>0</v>
      </c>
      <c r="K301" s="22">
        <v>0</v>
      </c>
      <c r="L301" s="22">
        <v>64680</v>
      </c>
      <c r="M301" s="22">
        <v>2818</v>
      </c>
      <c r="N301" s="22">
        <v>1201</v>
      </c>
      <c r="O301" s="22">
        <v>0</v>
      </c>
      <c r="P301" s="22">
        <v>0</v>
      </c>
      <c r="Q301" s="22">
        <v>5124</v>
      </c>
      <c r="R301" s="22">
        <v>9538</v>
      </c>
      <c r="S301" s="22">
        <v>0</v>
      </c>
      <c r="T301" s="22">
        <v>13002</v>
      </c>
      <c r="U301" s="22">
        <v>0</v>
      </c>
      <c r="V301" s="22">
        <v>0</v>
      </c>
      <c r="W301" s="22">
        <v>0</v>
      </c>
      <c r="X301" s="22">
        <v>29992</v>
      </c>
      <c r="Y301" s="22">
        <v>91976</v>
      </c>
      <c r="Z301" s="22">
        <v>0</v>
      </c>
      <c r="AA301" s="22">
        <v>0</v>
      </c>
      <c r="AB301" s="22">
        <v>0</v>
      </c>
      <c r="AC301" s="22">
        <v>686</v>
      </c>
      <c r="AD301" s="22">
        <v>674998</v>
      </c>
      <c r="AE301" s="22">
        <v>15117</v>
      </c>
      <c r="AF301" s="22">
        <v>492598</v>
      </c>
      <c r="AG301" s="22">
        <v>0</v>
      </c>
      <c r="AH301" s="22">
        <v>43455</v>
      </c>
      <c r="AI301" s="22">
        <v>0</v>
      </c>
      <c r="AJ301" s="22">
        <v>0</v>
      </c>
      <c r="AK301" s="22">
        <v>11314</v>
      </c>
      <c r="AL301" s="22">
        <v>0</v>
      </c>
      <c r="AM301" s="22">
        <v>0</v>
      </c>
      <c r="AN301" s="22">
        <v>0</v>
      </c>
      <c r="AO301" s="22">
        <v>0</v>
      </c>
      <c r="AP301" s="22">
        <v>154504</v>
      </c>
      <c r="AQ301" s="22">
        <v>0</v>
      </c>
      <c r="AR301" s="22">
        <v>0</v>
      </c>
      <c r="AS301" s="22">
        <v>0</v>
      </c>
      <c r="AT301" s="22">
        <v>716988</v>
      </c>
      <c r="AU301" s="22">
        <v>-41990</v>
      </c>
    </row>
    <row r="302" spans="1:47" x14ac:dyDescent="0.35">
      <c r="A302" s="22" t="s">
        <v>114</v>
      </c>
      <c r="B302" s="22" t="s">
        <v>670</v>
      </c>
      <c r="C302" s="22" t="s">
        <v>717</v>
      </c>
      <c r="D302" s="22" t="s">
        <v>718</v>
      </c>
      <c r="E302" s="22">
        <v>115871</v>
      </c>
      <c r="F302" s="22">
        <v>0</v>
      </c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5522</v>
      </c>
      <c r="N302" s="22">
        <v>2135</v>
      </c>
      <c r="O302" s="22">
        <v>0</v>
      </c>
      <c r="P302" s="22">
        <v>9877</v>
      </c>
      <c r="Q302" s="22">
        <v>7118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2">
        <v>25472</v>
      </c>
      <c r="Y302" s="22">
        <v>54333</v>
      </c>
      <c r="Z302" s="22">
        <v>0</v>
      </c>
      <c r="AA302" s="22">
        <v>0</v>
      </c>
      <c r="AB302" s="22">
        <v>0</v>
      </c>
      <c r="AC302" s="22">
        <v>0</v>
      </c>
      <c r="AD302" s="22">
        <v>220328</v>
      </c>
      <c r="AE302" s="22">
        <v>28235</v>
      </c>
      <c r="AF302" s="22">
        <v>89294</v>
      </c>
      <c r="AG302" s="22">
        <v>0</v>
      </c>
      <c r="AH302" s="22">
        <v>2883</v>
      </c>
      <c r="AI302" s="22">
        <v>0</v>
      </c>
      <c r="AJ302" s="22">
        <v>0</v>
      </c>
      <c r="AK302" s="22">
        <v>0</v>
      </c>
      <c r="AL302" s="22">
        <v>0</v>
      </c>
      <c r="AM302" s="22">
        <v>830</v>
      </c>
      <c r="AN302" s="22">
        <v>0</v>
      </c>
      <c r="AO302" s="22">
        <v>0</v>
      </c>
      <c r="AP302" s="22">
        <v>54064</v>
      </c>
      <c r="AQ302" s="22">
        <v>0</v>
      </c>
      <c r="AR302" s="22">
        <v>0</v>
      </c>
      <c r="AS302" s="22">
        <v>2089</v>
      </c>
      <c r="AT302" s="22">
        <v>177395</v>
      </c>
      <c r="AU302" s="22">
        <v>42933</v>
      </c>
    </row>
    <row r="303" spans="1:47" x14ac:dyDescent="0.35">
      <c r="A303" s="22" t="s">
        <v>114</v>
      </c>
      <c r="B303" s="22" t="s">
        <v>670</v>
      </c>
      <c r="C303" s="22" t="s">
        <v>719</v>
      </c>
      <c r="D303" s="22" t="s">
        <v>720</v>
      </c>
      <c r="E303" s="22">
        <v>196823</v>
      </c>
      <c r="F303" s="22">
        <v>0</v>
      </c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v>284</v>
      </c>
      <c r="N303" s="22">
        <v>884</v>
      </c>
      <c r="O303" s="22">
        <v>0</v>
      </c>
      <c r="P303" s="22">
        <v>0</v>
      </c>
      <c r="Q303" s="22">
        <v>2274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2">
        <v>14368</v>
      </c>
      <c r="Y303" s="22">
        <v>72474</v>
      </c>
      <c r="Z303" s="22">
        <v>0</v>
      </c>
      <c r="AA303" s="22">
        <v>0</v>
      </c>
      <c r="AB303" s="22">
        <v>0</v>
      </c>
      <c r="AC303" s="22">
        <v>2781</v>
      </c>
      <c r="AD303" s="22">
        <v>289888</v>
      </c>
      <c r="AE303" s="22">
        <v>8000</v>
      </c>
      <c r="AF303" s="22">
        <v>149295</v>
      </c>
      <c r="AG303" s="22">
        <v>0</v>
      </c>
      <c r="AH303" s="22">
        <v>21772</v>
      </c>
      <c r="AI303" s="22">
        <v>0</v>
      </c>
      <c r="AJ303" s="22">
        <v>0</v>
      </c>
      <c r="AK303" s="22">
        <v>421</v>
      </c>
      <c r="AL303" s="22">
        <v>0</v>
      </c>
      <c r="AM303" s="22">
        <v>0</v>
      </c>
      <c r="AN303" s="22">
        <v>0</v>
      </c>
      <c r="AO303" s="22">
        <v>0</v>
      </c>
      <c r="AP303" s="22">
        <v>27628</v>
      </c>
      <c r="AQ303" s="22">
        <v>0</v>
      </c>
      <c r="AR303" s="22">
        <v>0</v>
      </c>
      <c r="AS303" s="22">
        <v>0</v>
      </c>
      <c r="AT303" s="22">
        <v>207116</v>
      </c>
      <c r="AU303" s="22">
        <v>82772</v>
      </c>
    </row>
    <row r="304" spans="1:47" x14ac:dyDescent="0.35">
      <c r="A304" s="22" t="s">
        <v>114</v>
      </c>
      <c r="B304" s="22" t="s">
        <v>670</v>
      </c>
      <c r="C304" s="22" t="s">
        <v>721</v>
      </c>
      <c r="D304" s="22" t="s">
        <v>722</v>
      </c>
      <c r="E304" s="22">
        <v>462633</v>
      </c>
      <c r="F304" s="22">
        <v>0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>
        <v>92625</v>
      </c>
      <c r="M304" s="22">
        <v>23592</v>
      </c>
      <c r="N304" s="22">
        <v>5359</v>
      </c>
      <c r="O304" s="22">
        <v>100</v>
      </c>
      <c r="P304" s="22">
        <v>10044</v>
      </c>
      <c r="Q304" s="22">
        <v>19941</v>
      </c>
      <c r="R304" s="22">
        <v>0</v>
      </c>
      <c r="S304" s="22">
        <v>0</v>
      </c>
      <c r="T304" s="22">
        <v>0</v>
      </c>
      <c r="U304" s="22">
        <v>0</v>
      </c>
      <c r="V304" s="22">
        <v>0</v>
      </c>
      <c r="W304" s="22">
        <v>0</v>
      </c>
      <c r="X304" s="22">
        <v>0</v>
      </c>
      <c r="Y304" s="22">
        <v>60049</v>
      </c>
      <c r="Z304" s="22">
        <v>0</v>
      </c>
      <c r="AA304" s="22">
        <v>0</v>
      </c>
      <c r="AB304" s="22">
        <v>0</v>
      </c>
      <c r="AC304" s="22">
        <v>1213</v>
      </c>
      <c r="AD304" s="22">
        <v>675556</v>
      </c>
      <c r="AE304" s="22">
        <v>151525</v>
      </c>
      <c r="AF304" s="22">
        <v>384258</v>
      </c>
      <c r="AG304" s="22">
        <v>0</v>
      </c>
      <c r="AH304" s="22">
        <v>10994</v>
      </c>
      <c r="AI304" s="22">
        <v>0</v>
      </c>
      <c r="AJ304" s="22">
        <v>0</v>
      </c>
      <c r="AK304" s="22">
        <v>0</v>
      </c>
      <c r="AL304" s="22">
        <v>0</v>
      </c>
      <c r="AM304" s="22">
        <v>0</v>
      </c>
      <c r="AN304" s="22">
        <v>0</v>
      </c>
      <c r="AO304" s="22">
        <v>0</v>
      </c>
      <c r="AP304" s="22">
        <v>150010</v>
      </c>
      <c r="AQ304" s="22">
        <v>0</v>
      </c>
      <c r="AR304" s="22">
        <v>0</v>
      </c>
      <c r="AS304" s="22">
        <v>0</v>
      </c>
      <c r="AT304" s="22">
        <v>696787</v>
      </c>
      <c r="AU304" s="22">
        <v>-21231</v>
      </c>
    </row>
    <row r="305" spans="1:47" x14ac:dyDescent="0.35">
      <c r="A305" s="22" t="s">
        <v>114</v>
      </c>
      <c r="B305" s="22" t="s">
        <v>670</v>
      </c>
      <c r="C305" s="22" t="s">
        <v>723</v>
      </c>
      <c r="D305" s="22" t="s">
        <v>724</v>
      </c>
      <c r="E305" s="22">
        <v>190265</v>
      </c>
      <c r="F305" s="22">
        <v>0</v>
      </c>
      <c r="G305" s="22">
        <v>0</v>
      </c>
      <c r="H305" s="22">
        <v>0</v>
      </c>
      <c r="I305" s="22">
        <v>0</v>
      </c>
      <c r="J305" s="22">
        <v>58361</v>
      </c>
      <c r="K305" s="22">
        <v>0</v>
      </c>
      <c r="L305" s="22">
        <v>976</v>
      </c>
      <c r="M305" s="22">
        <v>4224</v>
      </c>
      <c r="N305" s="22">
        <v>273</v>
      </c>
      <c r="O305" s="22">
        <v>0</v>
      </c>
      <c r="P305" s="22">
        <v>0</v>
      </c>
      <c r="Q305" s="22">
        <v>11394</v>
      </c>
      <c r="R305" s="22">
        <v>0</v>
      </c>
      <c r="S305" s="22">
        <v>0</v>
      </c>
      <c r="T305" s="22">
        <v>0</v>
      </c>
      <c r="U305" s="22">
        <v>0</v>
      </c>
      <c r="V305" s="22">
        <v>0</v>
      </c>
      <c r="W305" s="22">
        <v>0</v>
      </c>
      <c r="X305" s="22">
        <v>78685</v>
      </c>
      <c r="Y305" s="22">
        <v>9517</v>
      </c>
      <c r="Z305" s="22">
        <v>0</v>
      </c>
      <c r="AA305" s="22">
        <v>0</v>
      </c>
      <c r="AB305" s="22">
        <v>0</v>
      </c>
      <c r="AC305" s="22">
        <v>100</v>
      </c>
      <c r="AD305" s="22">
        <v>353795</v>
      </c>
      <c r="AE305" s="22">
        <v>8800</v>
      </c>
      <c r="AF305" s="22">
        <v>230150</v>
      </c>
      <c r="AG305" s="22">
        <v>0</v>
      </c>
      <c r="AH305" s="22">
        <v>5168</v>
      </c>
      <c r="AI305" s="22">
        <v>0</v>
      </c>
      <c r="AJ305" s="22">
        <v>0</v>
      </c>
      <c r="AK305" s="22">
        <v>369</v>
      </c>
      <c r="AL305" s="22">
        <v>0</v>
      </c>
      <c r="AM305" s="22">
        <v>0</v>
      </c>
      <c r="AN305" s="22">
        <v>0</v>
      </c>
      <c r="AO305" s="22">
        <v>0</v>
      </c>
      <c r="AP305" s="22">
        <v>75839</v>
      </c>
      <c r="AQ305" s="22">
        <v>0</v>
      </c>
      <c r="AR305" s="22">
        <v>0</v>
      </c>
      <c r="AS305" s="22">
        <v>0</v>
      </c>
      <c r="AT305" s="22">
        <v>320326</v>
      </c>
      <c r="AU305" s="22">
        <v>33469</v>
      </c>
    </row>
    <row r="306" spans="1:47" x14ac:dyDescent="0.35">
      <c r="A306" s="22" t="s">
        <v>114</v>
      </c>
      <c r="B306" s="22" t="s">
        <v>670</v>
      </c>
      <c r="C306" s="22" t="s">
        <v>725</v>
      </c>
      <c r="D306" s="22" t="s">
        <v>726</v>
      </c>
      <c r="E306" s="22">
        <v>279458</v>
      </c>
      <c r="F306" s="22">
        <v>0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>
        <v>9195</v>
      </c>
      <c r="M306" s="22">
        <v>6279</v>
      </c>
      <c r="N306" s="22">
        <v>0</v>
      </c>
      <c r="O306" s="22">
        <v>1070</v>
      </c>
      <c r="P306" s="22">
        <v>0</v>
      </c>
      <c r="Q306" s="22">
        <v>5012</v>
      </c>
      <c r="R306" s="22">
        <v>7680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2">
        <v>9432</v>
      </c>
      <c r="Y306" s="22">
        <v>225617</v>
      </c>
      <c r="Z306" s="22">
        <v>0</v>
      </c>
      <c r="AA306" s="22">
        <v>0</v>
      </c>
      <c r="AB306" s="22">
        <v>0</v>
      </c>
      <c r="AC306" s="22">
        <v>0</v>
      </c>
      <c r="AD306" s="22">
        <v>543743</v>
      </c>
      <c r="AE306" s="22">
        <v>163570</v>
      </c>
      <c r="AF306" s="22">
        <v>0</v>
      </c>
      <c r="AG306" s="22">
        <v>1308</v>
      </c>
      <c r="AH306" s="22">
        <v>142009</v>
      </c>
      <c r="AI306" s="22">
        <v>0</v>
      </c>
      <c r="AJ306" s="22">
        <v>0</v>
      </c>
      <c r="AK306" s="22">
        <v>0</v>
      </c>
      <c r="AL306" s="22">
        <v>0</v>
      </c>
      <c r="AM306" s="22">
        <v>0</v>
      </c>
      <c r="AN306" s="22">
        <v>0</v>
      </c>
      <c r="AO306" s="22">
        <v>0</v>
      </c>
      <c r="AP306" s="22">
        <v>82411</v>
      </c>
      <c r="AQ306" s="22">
        <v>0</v>
      </c>
      <c r="AR306" s="22">
        <v>0</v>
      </c>
      <c r="AS306" s="22">
        <v>0</v>
      </c>
      <c r="AT306" s="22">
        <v>389298</v>
      </c>
      <c r="AU306" s="22">
        <v>154445</v>
      </c>
    </row>
    <row r="307" spans="1:47" x14ac:dyDescent="0.35">
      <c r="A307" s="22" t="s">
        <v>114</v>
      </c>
      <c r="B307" s="22" t="s">
        <v>670</v>
      </c>
      <c r="C307" s="22" t="s">
        <v>727</v>
      </c>
      <c r="D307" s="22" t="s">
        <v>728</v>
      </c>
      <c r="E307" s="22">
        <v>176480</v>
      </c>
      <c r="F307" s="22">
        <v>0</v>
      </c>
      <c r="G307" s="22">
        <v>0</v>
      </c>
      <c r="H307" s="22"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v>358</v>
      </c>
      <c r="N307" s="22">
        <v>410</v>
      </c>
      <c r="O307" s="22">
        <v>0</v>
      </c>
      <c r="P307" s="22">
        <v>0</v>
      </c>
      <c r="Q307" s="22">
        <v>7400</v>
      </c>
      <c r="R307" s="22">
        <v>750</v>
      </c>
      <c r="S307" s="22">
        <v>0</v>
      </c>
      <c r="T307" s="22">
        <v>0</v>
      </c>
      <c r="U307" s="22">
        <v>0</v>
      </c>
      <c r="V307" s="22">
        <v>0</v>
      </c>
      <c r="W307" s="22">
        <v>0</v>
      </c>
      <c r="X307" s="22">
        <v>24441</v>
      </c>
      <c r="Y307" s="22">
        <v>339500</v>
      </c>
      <c r="Z307" s="22">
        <v>0</v>
      </c>
      <c r="AA307" s="22">
        <v>0</v>
      </c>
      <c r="AB307" s="22">
        <v>0</v>
      </c>
      <c r="AC307" s="22">
        <v>0</v>
      </c>
      <c r="AD307" s="22">
        <v>549339</v>
      </c>
      <c r="AE307" s="22">
        <v>32168</v>
      </c>
      <c r="AF307" s="22">
        <v>98096</v>
      </c>
      <c r="AG307" s="22">
        <v>0</v>
      </c>
      <c r="AH307" s="22">
        <v>0</v>
      </c>
      <c r="AI307" s="22">
        <v>0</v>
      </c>
      <c r="AJ307" s="22">
        <v>0</v>
      </c>
      <c r="AK307" s="22">
        <v>0</v>
      </c>
      <c r="AL307" s="22">
        <v>0</v>
      </c>
      <c r="AM307" s="22">
        <v>197</v>
      </c>
      <c r="AN307" s="22">
        <v>0</v>
      </c>
      <c r="AO307" s="22">
        <v>0</v>
      </c>
      <c r="AP307" s="22">
        <v>112599</v>
      </c>
      <c r="AQ307" s="22">
        <v>0</v>
      </c>
      <c r="AR307" s="22">
        <v>0</v>
      </c>
      <c r="AS307" s="22">
        <v>0</v>
      </c>
      <c r="AT307" s="22">
        <v>243060</v>
      </c>
      <c r="AU307" s="22">
        <v>306279</v>
      </c>
    </row>
    <row r="308" spans="1:47" x14ac:dyDescent="0.35">
      <c r="A308" s="22" t="s">
        <v>114</v>
      </c>
      <c r="B308" s="22" t="s">
        <v>670</v>
      </c>
      <c r="C308" s="22" t="s">
        <v>729</v>
      </c>
      <c r="D308" s="22" t="s">
        <v>730</v>
      </c>
      <c r="E308" s="22">
        <v>30030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22">
        <v>2733</v>
      </c>
      <c r="Q308" s="22">
        <v>2615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2">
        <v>0</v>
      </c>
      <c r="Y308" s="22">
        <v>10747</v>
      </c>
      <c r="Z308" s="22">
        <v>0</v>
      </c>
      <c r="AA308" s="22">
        <v>0</v>
      </c>
      <c r="AB308" s="22">
        <v>0</v>
      </c>
      <c r="AC308" s="22">
        <v>0</v>
      </c>
      <c r="AD308" s="22">
        <v>46125</v>
      </c>
      <c r="AE308" s="22">
        <v>0</v>
      </c>
      <c r="AF308" s="22">
        <v>35929</v>
      </c>
      <c r="AG308" s="22">
        <v>1287</v>
      </c>
      <c r="AH308" s="22">
        <v>64</v>
      </c>
      <c r="AI308" s="22">
        <v>0</v>
      </c>
      <c r="AJ308" s="22">
        <v>0</v>
      </c>
      <c r="AK308" s="22">
        <v>0</v>
      </c>
      <c r="AL308" s="22">
        <v>0</v>
      </c>
      <c r="AM308" s="22">
        <v>0</v>
      </c>
      <c r="AN308" s="22">
        <v>0</v>
      </c>
      <c r="AO308" s="22">
        <v>0</v>
      </c>
      <c r="AP308" s="22">
        <v>7148</v>
      </c>
      <c r="AQ308" s="22">
        <v>0</v>
      </c>
      <c r="AR308" s="22">
        <v>0</v>
      </c>
      <c r="AS308" s="22">
        <v>0</v>
      </c>
      <c r="AT308" s="22">
        <v>44428</v>
      </c>
      <c r="AU308" s="22">
        <v>1697</v>
      </c>
    </row>
    <row r="309" spans="1:47" x14ac:dyDescent="0.35">
      <c r="A309" s="22" t="s">
        <v>114</v>
      </c>
      <c r="B309" s="22" t="s">
        <v>670</v>
      </c>
      <c r="C309" s="22" t="s">
        <v>731</v>
      </c>
      <c r="D309" s="22" t="s">
        <v>732</v>
      </c>
      <c r="E309" s="22">
        <v>286903</v>
      </c>
      <c r="F309" s="22">
        <v>0</v>
      </c>
      <c r="G309" s="22">
        <v>0</v>
      </c>
      <c r="H309" s="22">
        <v>0</v>
      </c>
      <c r="I309" s="22">
        <v>0</v>
      </c>
      <c r="J309" s="22">
        <v>332207</v>
      </c>
      <c r="K309" s="22">
        <v>0</v>
      </c>
      <c r="L309" s="22">
        <v>591814</v>
      </c>
      <c r="M309" s="22">
        <v>3355</v>
      </c>
      <c r="N309" s="22">
        <v>21780</v>
      </c>
      <c r="O309" s="22">
        <v>0</v>
      </c>
      <c r="P309" s="22">
        <v>0</v>
      </c>
      <c r="Q309" s="22">
        <v>24899</v>
      </c>
      <c r="R309" s="22">
        <v>0</v>
      </c>
      <c r="S309" s="22">
        <v>0</v>
      </c>
      <c r="T309" s="22">
        <v>0</v>
      </c>
      <c r="U309" s="22">
        <v>0</v>
      </c>
      <c r="V309" s="22">
        <v>0</v>
      </c>
      <c r="W309" s="22">
        <v>0</v>
      </c>
      <c r="X309" s="22">
        <v>20257</v>
      </c>
      <c r="Y309" s="22">
        <v>6440</v>
      </c>
      <c r="Z309" s="22">
        <v>0</v>
      </c>
      <c r="AA309" s="22">
        <v>0</v>
      </c>
      <c r="AB309" s="22">
        <v>0</v>
      </c>
      <c r="AC309" s="22">
        <v>9085</v>
      </c>
      <c r="AD309" s="22">
        <v>1296740</v>
      </c>
      <c r="AE309" s="22">
        <v>6450</v>
      </c>
      <c r="AF309" s="22">
        <v>271628</v>
      </c>
      <c r="AG309" s="22">
        <v>0</v>
      </c>
      <c r="AH309" s="22">
        <v>2189</v>
      </c>
      <c r="AI309" s="22">
        <v>0</v>
      </c>
      <c r="AJ309" s="22">
        <v>0</v>
      </c>
      <c r="AK309" s="22">
        <v>2669</v>
      </c>
      <c r="AL309" s="22">
        <v>0</v>
      </c>
      <c r="AM309" s="22">
        <v>0</v>
      </c>
      <c r="AN309" s="22">
        <v>0</v>
      </c>
      <c r="AO309" s="22">
        <v>0</v>
      </c>
      <c r="AP309" s="22">
        <v>84233</v>
      </c>
      <c r="AQ309" s="22">
        <v>0</v>
      </c>
      <c r="AR309" s="22">
        <v>0</v>
      </c>
      <c r="AS309" s="22">
        <v>0</v>
      </c>
      <c r="AT309" s="22">
        <v>367169</v>
      </c>
      <c r="AU309" s="22">
        <v>929571</v>
      </c>
    </row>
    <row r="310" spans="1:47" x14ac:dyDescent="0.35">
      <c r="A310" s="22" t="s">
        <v>114</v>
      </c>
      <c r="B310" s="22" t="s">
        <v>670</v>
      </c>
      <c r="C310" s="22" t="s">
        <v>733</v>
      </c>
      <c r="D310" s="22" t="s">
        <v>734</v>
      </c>
      <c r="E310" s="22">
        <v>211931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0</v>
      </c>
      <c r="L310" s="22">
        <v>196876</v>
      </c>
      <c r="M310" s="22">
        <v>1451</v>
      </c>
      <c r="N310" s="22">
        <v>835</v>
      </c>
      <c r="O310" s="22">
        <v>0</v>
      </c>
      <c r="P310" s="22">
        <v>0</v>
      </c>
      <c r="Q310" s="22">
        <v>4393</v>
      </c>
      <c r="R310" s="22">
        <v>0</v>
      </c>
      <c r="S310" s="22">
        <v>0</v>
      </c>
      <c r="T310" s="22">
        <v>0</v>
      </c>
      <c r="U310" s="22">
        <v>0</v>
      </c>
      <c r="V310" s="22">
        <v>5</v>
      </c>
      <c r="W310" s="22">
        <v>0</v>
      </c>
      <c r="X310" s="22">
        <v>0</v>
      </c>
      <c r="Y310" s="22">
        <v>56059</v>
      </c>
      <c r="Z310" s="22">
        <v>0</v>
      </c>
      <c r="AA310" s="22">
        <v>0</v>
      </c>
      <c r="AB310" s="22">
        <v>0</v>
      </c>
      <c r="AC310" s="22">
        <v>92825</v>
      </c>
      <c r="AD310" s="22">
        <v>564375</v>
      </c>
      <c r="AE310" s="22">
        <v>147654</v>
      </c>
      <c r="AF310" s="22">
        <v>115558</v>
      </c>
      <c r="AG310" s="22">
        <v>0</v>
      </c>
      <c r="AH310" s="22">
        <v>67149</v>
      </c>
      <c r="AI310" s="22">
        <v>0</v>
      </c>
      <c r="AJ310" s="22">
        <v>0</v>
      </c>
      <c r="AK310" s="22">
        <v>39644</v>
      </c>
      <c r="AL310" s="22">
        <v>0</v>
      </c>
      <c r="AM310" s="22">
        <v>12363</v>
      </c>
      <c r="AN310" s="22">
        <v>0</v>
      </c>
      <c r="AO310" s="22">
        <v>0</v>
      </c>
      <c r="AP310" s="22">
        <v>71001</v>
      </c>
      <c r="AQ310" s="22">
        <v>0</v>
      </c>
      <c r="AR310" s="22">
        <v>0</v>
      </c>
      <c r="AS310" s="22">
        <v>0</v>
      </c>
      <c r="AT310" s="22">
        <v>453369</v>
      </c>
      <c r="AU310" s="22">
        <v>111006</v>
      </c>
    </row>
    <row r="311" spans="1:47" x14ac:dyDescent="0.35">
      <c r="A311" s="22" t="s">
        <v>114</v>
      </c>
      <c r="B311" s="22" t="s">
        <v>670</v>
      </c>
      <c r="C311" s="22" t="s">
        <v>735</v>
      </c>
      <c r="D311" s="22" t="s">
        <v>736</v>
      </c>
      <c r="E311" s="22">
        <v>292609</v>
      </c>
      <c r="F311" s="22">
        <v>0</v>
      </c>
      <c r="G311" s="22">
        <v>0</v>
      </c>
      <c r="H311" s="22">
        <v>0</v>
      </c>
      <c r="I311" s="22">
        <v>0</v>
      </c>
      <c r="J311" s="22">
        <v>7007</v>
      </c>
      <c r="K311" s="22">
        <v>0</v>
      </c>
      <c r="L311" s="22">
        <v>6041</v>
      </c>
      <c r="M311" s="22">
        <v>856</v>
      </c>
      <c r="N311" s="22">
        <v>0</v>
      </c>
      <c r="O311" s="22">
        <v>0</v>
      </c>
      <c r="P311" s="22">
        <v>0</v>
      </c>
      <c r="Q311" s="22">
        <v>10814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v>19780</v>
      </c>
      <c r="Y311" s="22">
        <v>407263</v>
      </c>
      <c r="Z311" s="22">
        <v>0</v>
      </c>
      <c r="AA311" s="22">
        <v>0</v>
      </c>
      <c r="AB311" s="22">
        <v>0</v>
      </c>
      <c r="AC311" s="22">
        <v>0</v>
      </c>
      <c r="AD311" s="22">
        <v>744370</v>
      </c>
      <c r="AE311" s="22">
        <v>90302</v>
      </c>
      <c r="AF311" s="22">
        <v>126301</v>
      </c>
      <c r="AG311" s="22">
        <v>0</v>
      </c>
      <c r="AH311" s="22">
        <v>34730</v>
      </c>
      <c r="AI311" s="22">
        <v>0</v>
      </c>
      <c r="AJ311" s="22">
        <v>0</v>
      </c>
      <c r="AK311" s="22">
        <v>702</v>
      </c>
      <c r="AL311" s="22">
        <v>0</v>
      </c>
      <c r="AM311" s="22">
        <v>0</v>
      </c>
      <c r="AN311" s="22">
        <v>0</v>
      </c>
      <c r="AO311" s="22">
        <v>0</v>
      </c>
      <c r="AP311" s="22">
        <v>54746</v>
      </c>
      <c r="AQ311" s="22">
        <v>0</v>
      </c>
      <c r="AR311" s="22">
        <v>0</v>
      </c>
      <c r="AS311" s="22">
        <v>0</v>
      </c>
      <c r="AT311" s="22">
        <v>306781</v>
      </c>
      <c r="AU311" s="22">
        <v>437589</v>
      </c>
    </row>
    <row r="312" spans="1:47" x14ac:dyDescent="0.35">
      <c r="A312" s="22" t="s">
        <v>114</v>
      </c>
      <c r="B312" s="22" t="s">
        <v>670</v>
      </c>
      <c r="C312" s="22" t="s">
        <v>737</v>
      </c>
      <c r="D312" s="22" t="s">
        <v>738</v>
      </c>
      <c r="E312" s="22">
        <v>362068</v>
      </c>
      <c r="F312" s="22">
        <v>0</v>
      </c>
      <c r="G312" s="22">
        <v>0</v>
      </c>
      <c r="H312" s="22">
        <v>0</v>
      </c>
      <c r="I312" s="22">
        <v>0</v>
      </c>
      <c r="J312" s="22">
        <v>0</v>
      </c>
      <c r="K312" s="22">
        <v>0</v>
      </c>
      <c r="L312" s="22">
        <v>6755</v>
      </c>
      <c r="M312" s="22">
        <v>10122</v>
      </c>
      <c r="N312" s="22">
        <v>0</v>
      </c>
      <c r="O312" s="22">
        <v>0</v>
      </c>
      <c r="P312" s="22">
        <v>0</v>
      </c>
      <c r="Q312" s="22">
        <v>16122</v>
      </c>
      <c r="R312" s="22">
        <v>7200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142209</v>
      </c>
      <c r="Z312" s="22">
        <v>0</v>
      </c>
      <c r="AA312" s="22">
        <v>0</v>
      </c>
      <c r="AB312" s="22">
        <v>0</v>
      </c>
      <c r="AC312" s="22">
        <v>0</v>
      </c>
      <c r="AD312" s="22">
        <v>544476</v>
      </c>
      <c r="AE312" s="22">
        <v>204727</v>
      </c>
      <c r="AF312" s="22">
        <v>103910</v>
      </c>
      <c r="AG312" s="22">
        <v>0</v>
      </c>
      <c r="AH312" s="22">
        <v>139503</v>
      </c>
      <c r="AI312" s="22">
        <v>0</v>
      </c>
      <c r="AJ312" s="22">
        <v>7083</v>
      </c>
      <c r="AK312" s="22">
        <v>0</v>
      </c>
      <c r="AL312" s="22">
        <v>0</v>
      </c>
      <c r="AM312" s="22">
        <v>240</v>
      </c>
      <c r="AN312" s="22">
        <v>0</v>
      </c>
      <c r="AO312" s="22">
        <v>0</v>
      </c>
      <c r="AP312" s="22">
        <v>123997</v>
      </c>
      <c r="AQ312" s="22">
        <v>0</v>
      </c>
      <c r="AR312" s="22">
        <v>0</v>
      </c>
      <c r="AS312" s="22">
        <v>0</v>
      </c>
      <c r="AT312" s="22">
        <v>579460</v>
      </c>
      <c r="AU312" s="22">
        <v>-34984</v>
      </c>
    </row>
    <row r="313" spans="1:47" x14ac:dyDescent="0.35">
      <c r="A313" s="22" t="s">
        <v>114</v>
      </c>
      <c r="B313" s="22" t="s">
        <v>670</v>
      </c>
      <c r="C313" s="22" t="s">
        <v>739</v>
      </c>
      <c r="D313" s="22" t="s">
        <v>740</v>
      </c>
      <c r="E313" s="22">
        <v>571539</v>
      </c>
      <c r="F313" s="22">
        <v>0</v>
      </c>
      <c r="G313" s="22">
        <v>0</v>
      </c>
      <c r="H313" s="22">
        <v>0</v>
      </c>
      <c r="I313" s="22">
        <v>0</v>
      </c>
      <c r="J313" s="22">
        <v>0</v>
      </c>
      <c r="K313" s="22">
        <v>0</v>
      </c>
      <c r="L313" s="22">
        <v>11263</v>
      </c>
      <c r="M313" s="22">
        <v>6629</v>
      </c>
      <c r="N313" s="22">
        <v>1400</v>
      </c>
      <c r="O313" s="22">
        <v>0</v>
      </c>
      <c r="P313" s="22">
        <v>37879</v>
      </c>
      <c r="Q313" s="22">
        <v>2847</v>
      </c>
      <c r="R313" s="22">
        <v>0</v>
      </c>
      <c r="S313" s="22">
        <v>0</v>
      </c>
      <c r="T313" s="22">
        <v>0</v>
      </c>
      <c r="U313" s="22">
        <v>5000</v>
      </c>
      <c r="V313" s="22">
        <v>0</v>
      </c>
      <c r="W313" s="22">
        <v>0</v>
      </c>
      <c r="X313" s="22">
        <v>33199</v>
      </c>
      <c r="Y313" s="22">
        <v>79834</v>
      </c>
      <c r="Z313" s="22">
        <v>0</v>
      </c>
      <c r="AA313" s="22">
        <v>0</v>
      </c>
      <c r="AB313" s="22">
        <v>0</v>
      </c>
      <c r="AC313" s="22">
        <v>679</v>
      </c>
      <c r="AD313" s="22">
        <v>750269</v>
      </c>
      <c r="AE313" s="22">
        <v>317002</v>
      </c>
      <c r="AF313" s="22">
        <v>180240</v>
      </c>
      <c r="AG313" s="22">
        <v>0</v>
      </c>
      <c r="AH313" s="22">
        <v>74369</v>
      </c>
      <c r="AI313" s="22">
        <v>0</v>
      </c>
      <c r="AJ313" s="22">
        <v>0</v>
      </c>
      <c r="AK313" s="22">
        <v>8000</v>
      </c>
      <c r="AL313" s="22">
        <v>0</v>
      </c>
      <c r="AM313" s="22">
        <v>0</v>
      </c>
      <c r="AN313" s="22">
        <v>0</v>
      </c>
      <c r="AO313" s="22">
        <v>12245</v>
      </c>
      <c r="AP313" s="22">
        <v>126289</v>
      </c>
      <c r="AQ313" s="22">
        <v>0</v>
      </c>
      <c r="AR313" s="22">
        <v>0</v>
      </c>
      <c r="AS313" s="22">
        <v>0</v>
      </c>
      <c r="AT313" s="22">
        <v>718145</v>
      </c>
      <c r="AU313" s="22">
        <v>32124</v>
      </c>
    </row>
    <row r="314" spans="1:47" x14ac:dyDescent="0.35">
      <c r="A314" s="22" t="s">
        <v>114</v>
      </c>
      <c r="B314" s="22" t="s">
        <v>670</v>
      </c>
      <c r="C314" s="22" t="s">
        <v>741</v>
      </c>
      <c r="D314" s="22" t="s">
        <v>742</v>
      </c>
      <c r="E314" s="22">
        <v>206517</v>
      </c>
      <c r="F314" s="22">
        <v>0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210</v>
      </c>
      <c r="M314" s="22">
        <v>2014</v>
      </c>
      <c r="N314" s="22">
        <v>2072</v>
      </c>
      <c r="O314" s="22">
        <v>0</v>
      </c>
      <c r="P314" s="22">
        <v>10946</v>
      </c>
      <c r="Q314" s="22">
        <v>5703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2">
        <v>26800</v>
      </c>
      <c r="Y314" s="22">
        <v>136412</v>
      </c>
      <c r="Z314" s="22">
        <v>0</v>
      </c>
      <c r="AA314" s="22">
        <v>0</v>
      </c>
      <c r="AB314" s="22">
        <v>0</v>
      </c>
      <c r="AC314" s="22">
        <v>2088</v>
      </c>
      <c r="AD314" s="22">
        <v>392762</v>
      </c>
      <c r="AE314" s="22">
        <v>4559</v>
      </c>
      <c r="AF314" s="22">
        <v>212876</v>
      </c>
      <c r="AG314" s="22">
        <v>0</v>
      </c>
      <c r="AH314" s="22">
        <v>5959</v>
      </c>
      <c r="AI314" s="22">
        <v>0</v>
      </c>
      <c r="AJ314" s="22">
        <v>0</v>
      </c>
      <c r="AK314" s="22">
        <v>0</v>
      </c>
      <c r="AL314" s="22">
        <v>0</v>
      </c>
      <c r="AM314" s="22">
        <v>0</v>
      </c>
      <c r="AN314" s="22">
        <v>0</v>
      </c>
      <c r="AO314" s="22">
        <v>0</v>
      </c>
      <c r="AP314" s="22">
        <v>42751</v>
      </c>
      <c r="AQ314" s="22">
        <v>0</v>
      </c>
      <c r="AR314" s="22">
        <v>0</v>
      </c>
      <c r="AS314" s="22">
        <v>0</v>
      </c>
      <c r="AT314" s="22">
        <v>266145</v>
      </c>
      <c r="AU314" s="22">
        <v>126617</v>
      </c>
    </row>
    <row r="315" spans="1:47" x14ac:dyDescent="0.35">
      <c r="A315" s="22" t="s">
        <v>114</v>
      </c>
      <c r="B315" s="22" t="s">
        <v>670</v>
      </c>
      <c r="C315" s="22" t="s">
        <v>743</v>
      </c>
      <c r="D315" s="22" t="s">
        <v>744</v>
      </c>
      <c r="E315" s="22">
        <v>372589</v>
      </c>
      <c r="F315" s="22">
        <v>0</v>
      </c>
      <c r="G315" s="22">
        <v>0</v>
      </c>
      <c r="H315" s="22">
        <v>0</v>
      </c>
      <c r="I315" s="22">
        <v>0</v>
      </c>
      <c r="J315" s="22">
        <v>0</v>
      </c>
      <c r="K315" s="22">
        <v>0</v>
      </c>
      <c r="L315" s="22">
        <v>8720</v>
      </c>
      <c r="M315" s="22">
        <v>16086</v>
      </c>
      <c r="N315" s="22">
        <v>2015</v>
      </c>
      <c r="O315" s="22">
        <v>0</v>
      </c>
      <c r="P315" s="22">
        <v>4570</v>
      </c>
      <c r="Q315" s="22">
        <v>4521</v>
      </c>
      <c r="R315" s="22">
        <v>0</v>
      </c>
      <c r="S315" s="22">
        <v>0</v>
      </c>
      <c r="T315" s="22">
        <v>0</v>
      </c>
      <c r="U315" s="22">
        <v>0</v>
      </c>
      <c r="V315" s="22">
        <v>0</v>
      </c>
      <c r="W315" s="22">
        <v>0</v>
      </c>
      <c r="X315" s="22">
        <v>30411</v>
      </c>
      <c r="Y315" s="22">
        <v>163162</v>
      </c>
      <c r="Z315" s="22">
        <v>0</v>
      </c>
      <c r="AA315" s="22">
        <v>0</v>
      </c>
      <c r="AB315" s="22">
        <v>0</v>
      </c>
      <c r="AC315" s="22">
        <v>999</v>
      </c>
      <c r="AD315" s="22">
        <v>603073</v>
      </c>
      <c r="AE315" s="22">
        <v>89469</v>
      </c>
      <c r="AF315" s="22">
        <v>295460</v>
      </c>
      <c r="AG315" s="22">
        <v>0</v>
      </c>
      <c r="AH315" s="22">
        <v>19423</v>
      </c>
      <c r="AI315" s="22">
        <v>13328</v>
      </c>
      <c r="AJ315" s="22">
        <v>0</v>
      </c>
      <c r="AK315" s="22">
        <v>11629</v>
      </c>
      <c r="AL315" s="22">
        <v>0</v>
      </c>
      <c r="AM315" s="22">
        <v>0</v>
      </c>
      <c r="AN315" s="22">
        <v>0</v>
      </c>
      <c r="AO315" s="22">
        <v>0</v>
      </c>
      <c r="AP315" s="22">
        <v>93112</v>
      </c>
      <c r="AQ315" s="22">
        <v>0</v>
      </c>
      <c r="AR315" s="22">
        <v>0</v>
      </c>
      <c r="AS315" s="22">
        <v>0</v>
      </c>
      <c r="AT315" s="22">
        <v>522421</v>
      </c>
      <c r="AU315" s="22">
        <v>80652</v>
      </c>
    </row>
    <row r="316" spans="1:47" x14ac:dyDescent="0.35">
      <c r="A316" s="22" t="s">
        <v>114</v>
      </c>
      <c r="B316" s="22" t="s">
        <v>670</v>
      </c>
      <c r="C316" s="22" t="s">
        <v>745</v>
      </c>
      <c r="D316" s="22" t="s">
        <v>746</v>
      </c>
      <c r="E316" s="22">
        <v>76978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7929</v>
      </c>
      <c r="O316" s="22">
        <v>0</v>
      </c>
      <c r="P316" s="22">
        <v>0</v>
      </c>
      <c r="Q316" s="22">
        <v>4361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2">
        <v>18160</v>
      </c>
      <c r="Y316" s="22">
        <v>25382</v>
      </c>
      <c r="Z316" s="22">
        <v>0</v>
      </c>
      <c r="AA316" s="22">
        <v>0</v>
      </c>
      <c r="AB316" s="22">
        <v>0</v>
      </c>
      <c r="AC316" s="22">
        <v>0</v>
      </c>
      <c r="AD316" s="22">
        <v>132810</v>
      </c>
      <c r="AE316" s="22">
        <v>600</v>
      </c>
      <c r="AF316" s="22">
        <v>72861</v>
      </c>
      <c r="AG316" s="22">
        <v>0</v>
      </c>
      <c r="AH316" s="22">
        <v>1056</v>
      </c>
      <c r="AI316" s="22">
        <v>0</v>
      </c>
      <c r="AJ316" s="22">
        <v>0</v>
      </c>
      <c r="AK316" s="22">
        <v>0</v>
      </c>
      <c r="AL316" s="22">
        <v>0</v>
      </c>
      <c r="AM316" s="22">
        <v>101</v>
      </c>
      <c r="AN316" s="22">
        <v>0</v>
      </c>
      <c r="AO316" s="22">
        <v>0</v>
      </c>
      <c r="AP316" s="22">
        <v>17357</v>
      </c>
      <c r="AQ316" s="22">
        <v>0</v>
      </c>
      <c r="AR316" s="22">
        <v>0</v>
      </c>
      <c r="AS316" s="22">
        <v>1449</v>
      </c>
      <c r="AT316" s="22">
        <v>93424</v>
      </c>
      <c r="AU316" s="22">
        <v>39386</v>
      </c>
    </row>
    <row r="317" spans="1:47" x14ac:dyDescent="0.35">
      <c r="A317" s="22" t="s">
        <v>114</v>
      </c>
      <c r="B317" s="22" t="s">
        <v>670</v>
      </c>
      <c r="C317" s="22" t="s">
        <v>747</v>
      </c>
      <c r="D317" s="22" t="s">
        <v>748</v>
      </c>
      <c r="E317" s="22">
        <v>181763</v>
      </c>
      <c r="F317" s="22">
        <v>0</v>
      </c>
      <c r="G317" s="22">
        <v>0</v>
      </c>
      <c r="H317" s="22">
        <v>0</v>
      </c>
      <c r="I317" s="22">
        <v>0</v>
      </c>
      <c r="J317" s="22">
        <v>0</v>
      </c>
      <c r="K317" s="22">
        <v>0</v>
      </c>
      <c r="L317" s="22">
        <v>7456</v>
      </c>
      <c r="M317" s="22">
        <v>3594</v>
      </c>
      <c r="N317" s="22">
        <v>1526</v>
      </c>
      <c r="O317" s="22">
        <v>0</v>
      </c>
      <c r="P317" s="22">
        <v>0</v>
      </c>
      <c r="Q317" s="22">
        <v>2292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2">
        <v>35559</v>
      </c>
      <c r="Y317" s="22">
        <v>73729</v>
      </c>
      <c r="Z317" s="22">
        <v>0</v>
      </c>
      <c r="AA317" s="22">
        <v>0</v>
      </c>
      <c r="AB317" s="22">
        <v>0</v>
      </c>
      <c r="AC317" s="22">
        <v>5077</v>
      </c>
      <c r="AD317" s="22">
        <v>310996</v>
      </c>
      <c r="AE317" s="22">
        <v>6650</v>
      </c>
      <c r="AF317" s="22">
        <v>220881</v>
      </c>
      <c r="AG317" s="22">
        <v>0</v>
      </c>
      <c r="AH317" s="22">
        <v>15866</v>
      </c>
      <c r="AI317" s="22">
        <v>0</v>
      </c>
      <c r="AJ317" s="22">
        <v>0</v>
      </c>
      <c r="AK317" s="22">
        <v>6430</v>
      </c>
      <c r="AL317" s="22">
        <v>0</v>
      </c>
      <c r="AM317" s="22">
        <v>0</v>
      </c>
      <c r="AN317" s="22">
        <v>0</v>
      </c>
      <c r="AO317" s="22">
        <v>0</v>
      </c>
      <c r="AP317" s="22">
        <v>45541</v>
      </c>
      <c r="AQ317" s="22">
        <v>0</v>
      </c>
      <c r="AR317" s="22">
        <v>0</v>
      </c>
      <c r="AS317" s="22">
        <v>0</v>
      </c>
      <c r="AT317" s="22">
        <v>295368</v>
      </c>
      <c r="AU317" s="22">
        <v>15628</v>
      </c>
    </row>
    <row r="318" spans="1:47" x14ac:dyDescent="0.35">
      <c r="A318" s="22" t="s">
        <v>114</v>
      </c>
      <c r="B318" s="22" t="s">
        <v>670</v>
      </c>
      <c r="C318" s="22" t="s">
        <v>749</v>
      </c>
      <c r="D318" s="22" t="s">
        <v>750</v>
      </c>
      <c r="E318" s="22">
        <v>305917</v>
      </c>
      <c r="F318" s="22">
        <v>0</v>
      </c>
      <c r="G318" s="22">
        <v>0</v>
      </c>
      <c r="H318" s="22">
        <v>0</v>
      </c>
      <c r="I318" s="22">
        <v>0</v>
      </c>
      <c r="J318" s="22">
        <v>0</v>
      </c>
      <c r="K318" s="22">
        <v>0</v>
      </c>
      <c r="L318" s="22">
        <v>37255</v>
      </c>
      <c r="M318" s="22">
        <v>7314</v>
      </c>
      <c r="N318" s="22">
        <v>4416</v>
      </c>
      <c r="O318" s="22">
        <v>110</v>
      </c>
      <c r="P318" s="22">
        <v>0</v>
      </c>
      <c r="Q318" s="22">
        <v>13711</v>
      </c>
      <c r="R318" s="22">
        <v>0</v>
      </c>
      <c r="S318" s="22">
        <v>0</v>
      </c>
      <c r="T318" s="22">
        <v>0</v>
      </c>
      <c r="U318" s="22">
        <v>0</v>
      </c>
      <c r="V318" s="22">
        <v>0</v>
      </c>
      <c r="W318" s="22">
        <v>0</v>
      </c>
      <c r="X318" s="22">
        <v>0</v>
      </c>
      <c r="Y318" s="22">
        <v>60783</v>
      </c>
      <c r="Z318" s="22">
        <v>0</v>
      </c>
      <c r="AA318" s="22">
        <v>0</v>
      </c>
      <c r="AB318" s="22">
        <v>0</v>
      </c>
      <c r="AC318" s="22">
        <v>341</v>
      </c>
      <c r="AD318" s="22">
        <v>429847</v>
      </c>
      <c r="AE318" s="22">
        <v>101483</v>
      </c>
      <c r="AF318" s="22">
        <v>249657</v>
      </c>
      <c r="AG318" s="22">
        <v>0</v>
      </c>
      <c r="AH318" s="22">
        <v>8640</v>
      </c>
      <c r="AI318" s="22">
        <v>0</v>
      </c>
      <c r="AJ318" s="22">
        <v>0</v>
      </c>
      <c r="AK318" s="22">
        <v>0</v>
      </c>
      <c r="AL318" s="22">
        <v>0</v>
      </c>
      <c r="AM318" s="22">
        <v>0</v>
      </c>
      <c r="AN318" s="22">
        <v>0</v>
      </c>
      <c r="AO318" s="22">
        <v>0</v>
      </c>
      <c r="AP318" s="22">
        <v>28384</v>
      </c>
      <c r="AQ318" s="22">
        <v>0</v>
      </c>
      <c r="AR318" s="22">
        <v>0</v>
      </c>
      <c r="AS318" s="22">
        <v>0</v>
      </c>
      <c r="AT318" s="22">
        <v>388164</v>
      </c>
      <c r="AU318" s="22">
        <v>41683</v>
      </c>
    </row>
    <row r="319" spans="1:47" x14ac:dyDescent="0.35">
      <c r="A319" s="22" t="s">
        <v>114</v>
      </c>
      <c r="B319" s="22" t="s">
        <v>670</v>
      </c>
      <c r="C319" s="22" t="s">
        <v>751</v>
      </c>
      <c r="D319" s="22" t="s">
        <v>752</v>
      </c>
      <c r="E319" s="22">
        <v>202342</v>
      </c>
      <c r="F319" s="22">
        <v>0</v>
      </c>
      <c r="G319" s="22">
        <v>0</v>
      </c>
      <c r="H319" s="22"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v>376</v>
      </c>
      <c r="N319" s="22">
        <v>6107</v>
      </c>
      <c r="O319" s="22">
        <v>0</v>
      </c>
      <c r="P319" s="22">
        <v>0</v>
      </c>
      <c r="Q319" s="22">
        <v>1547</v>
      </c>
      <c r="R319" s="22">
        <v>16725</v>
      </c>
      <c r="S319" s="22">
        <v>0</v>
      </c>
      <c r="T319" s="22">
        <v>579</v>
      </c>
      <c r="U319" s="22">
        <v>0</v>
      </c>
      <c r="V319" s="22">
        <v>0</v>
      </c>
      <c r="W319" s="22">
        <v>0</v>
      </c>
      <c r="X319" s="22">
        <v>34627</v>
      </c>
      <c r="Y319" s="22">
        <v>30330</v>
      </c>
      <c r="Z319" s="22">
        <v>0</v>
      </c>
      <c r="AA319" s="22">
        <v>0</v>
      </c>
      <c r="AB319" s="22">
        <v>0</v>
      </c>
      <c r="AC319" s="22">
        <v>2782</v>
      </c>
      <c r="AD319" s="22">
        <v>295415</v>
      </c>
      <c r="AE319" s="22">
        <v>10169</v>
      </c>
      <c r="AF319" s="22">
        <v>212538</v>
      </c>
      <c r="AG319" s="22">
        <v>0</v>
      </c>
      <c r="AH319" s="22">
        <v>19160</v>
      </c>
      <c r="AI319" s="22">
        <v>0</v>
      </c>
      <c r="AJ319" s="22">
        <v>0</v>
      </c>
      <c r="AK319" s="22">
        <v>0</v>
      </c>
      <c r="AL319" s="22">
        <v>0</v>
      </c>
      <c r="AM319" s="22">
        <v>0</v>
      </c>
      <c r="AN319" s="22">
        <v>0</v>
      </c>
      <c r="AO319" s="22">
        <v>0</v>
      </c>
      <c r="AP319" s="22">
        <v>65995</v>
      </c>
      <c r="AQ319" s="22">
        <v>0</v>
      </c>
      <c r="AR319" s="22">
        <v>0</v>
      </c>
      <c r="AS319" s="22">
        <v>0</v>
      </c>
      <c r="AT319" s="22">
        <v>307862</v>
      </c>
      <c r="AU319" s="22">
        <v>-12447</v>
      </c>
    </row>
    <row r="320" spans="1:47" x14ac:dyDescent="0.35">
      <c r="A320" s="22" t="s">
        <v>114</v>
      </c>
      <c r="B320" s="22" t="s">
        <v>670</v>
      </c>
      <c r="C320" s="22" t="s">
        <v>753</v>
      </c>
      <c r="D320" s="22" t="s">
        <v>754</v>
      </c>
      <c r="E320" s="22">
        <v>245434</v>
      </c>
      <c r="F320" s="22">
        <v>0</v>
      </c>
      <c r="G320" s="22">
        <v>0</v>
      </c>
      <c r="H320" s="22">
        <v>0</v>
      </c>
      <c r="I320" s="22">
        <v>0</v>
      </c>
      <c r="J320" s="22">
        <v>0</v>
      </c>
      <c r="K320" s="22">
        <v>0</v>
      </c>
      <c r="L320" s="22">
        <v>5521</v>
      </c>
      <c r="M320" s="22">
        <v>1970</v>
      </c>
      <c r="N320" s="22">
        <v>668</v>
      </c>
      <c r="O320" s="22">
        <v>0</v>
      </c>
      <c r="P320" s="22">
        <v>0</v>
      </c>
      <c r="Q320" s="22">
        <v>1002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v>0</v>
      </c>
      <c r="X320" s="22">
        <v>0</v>
      </c>
      <c r="Y320" s="22">
        <v>127934</v>
      </c>
      <c r="Z320" s="22">
        <v>0</v>
      </c>
      <c r="AA320" s="22">
        <v>0</v>
      </c>
      <c r="AB320" s="22">
        <v>0</v>
      </c>
      <c r="AC320" s="22">
        <v>0</v>
      </c>
      <c r="AD320" s="22">
        <v>382529</v>
      </c>
      <c r="AE320" s="22">
        <v>45467</v>
      </c>
      <c r="AF320" s="22">
        <v>155212</v>
      </c>
      <c r="AG320" s="22">
        <v>0</v>
      </c>
      <c r="AH320" s="22">
        <v>34639</v>
      </c>
      <c r="AI320" s="22">
        <v>0</v>
      </c>
      <c r="AJ320" s="22">
        <v>0</v>
      </c>
      <c r="AK320" s="22">
        <v>8973</v>
      </c>
      <c r="AL320" s="22">
        <v>0</v>
      </c>
      <c r="AM320" s="22">
        <v>271</v>
      </c>
      <c r="AN320" s="22">
        <v>0</v>
      </c>
      <c r="AO320" s="22">
        <v>0</v>
      </c>
      <c r="AP320" s="22">
        <v>77706</v>
      </c>
      <c r="AQ320" s="22">
        <v>0</v>
      </c>
      <c r="AR320" s="22">
        <v>197245</v>
      </c>
      <c r="AS320" s="22">
        <v>0</v>
      </c>
      <c r="AT320" s="22">
        <v>519513</v>
      </c>
      <c r="AU320" s="22">
        <v>-136984</v>
      </c>
    </row>
    <row r="321" spans="1:47" x14ac:dyDescent="0.35">
      <c r="A321" s="22" t="s">
        <v>114</v>
      </c>
      <c r="B321" s="22" t="s">
        <v>670</v>
      </c>
      <c r="C321" s="22" t="s">
        <v>755</v>
      </c>
      <c r="D321" s="22" t="s">
        <v>756</v>
      </c>
      <c r="E321" s="22">
        <v>91811</v>
      </c>
      <c r="F321" s="22">
        <v>0</v>
      </c>
      <c r="G321" s="22">
        <v>0</v>
      </c>
      <c r="H321" s="22">
        <v>0</v>
      </c>
      <c r="I321" s="22">
        <v>0</v>
      </c>
      <c r="J321" s="22">
        <v>0</v>
      </c>
      <c r="K321" s="22">
        <v>0</v>
      </c>
      <c r="L321" s="22">
        <v>400</v>
      </c>
      <c r="M321" s="22">
        <v>2286</v>
      </c>
      <c r="N321" s="22">
        <v>1792</v>
      </c>
      <c r="O321" s="22">
        <v>0</v>
      </c>
      <c r="P321" s="22">
        <v>2069</v>
      </c>
      <c r="Q321" s="22">
        <v>4248</v>
      </c>
      <c r="R321" s="22">
        <v>0</v>
      </c>
      <c r="S321" s="22">
        <v>0</v>
      </c>
      <c r="T321" s="22">
        <v>0</v>
      </c>
      <c r="U321" s="22">
        <v>0</v>
      </c>
      <c r="V321" s="22">
        <v>0</v>
      </c>
      <c r="W321" s="22">
        <v>0</v>
      </c>
      <c r="X321" s="22">
        <v>9115</v>
      </c>
      <c r="Y321" s="22">
        <v>292359</v>
      </c>
      <c r="Z321" s="22">
        <v>0</v>
      </c>
      <c r="AA321" s="22">
        <v>0</v>
      </c>
      <c r="AB321" s="22">
        <v>0</v>
      </c>
      <c r="AC321" s="22">
        <v>14</v>
      </c>
      <c r="AD321" s="22">
        <v>404094</v>
      </c>
      <c r="AE321" s="22">
        <v>7200</v>
      </c>
      <c r="AF321" s="22">
        <v>88907</v>
      </c>
      <c r="AG321" s="22">
        <v>0</v>
      </c>
      <c r="AH321" s="22">
        <v>449</v>
      </c>
      <c r="AI321" s="22">
        <v>0</v>
      </c>
      <c r="AJ321" s="22">
        <v>0</v>
      </c>
      <c r="AK321" s="22">
        <v>513</v>
      </c>
      <c r="AL321" s="22">
        <v>0</v>
      </c>
      <c r="AM321" s="22">
        <v>0</v>
      </c>
      <c r="AN321" s="22">
        <v>0</v>
      </c>
      <c r="AO321" s="22">
        <v>0</v>
      </c>
      <c r="AP321" s="22">
        <v>47479</v>
      </c>
      <c r="AQ321" s="22">
        <v>0</v>
      </c>
      <c r="AR321" s="22">
        <v>0</v>
      </c>
      <c r="AS321" s="22">
        <v>0</v>
      </c>
      <c r="AT321" s="22">
        <v>144548</v>
      </c>
      <c r="AU321" s="22">
        <v>259546</v>
      </c>
    </row>
    <row r="322" spans="1:47" x14ac:dyDescent="0.35">
      <c r="A322" s="22" t="s">
        <v>114</v>
      </c>
      <c r="B322" s="22" t="s">
        <v>670</v>
      </c>
      <c r="C322" s="22" t="s">
        <v>757</v>
      </c>
      <c r="D322" s="22" t="s">
        <v>758</v>
      </c>
      <c r="E322" s="22">
        <v>346067</v>
      </c>
      <c r="F322" s="22">
        <v>0</v>
      </c>
      <c r="G322" s="22">
        <v>0</v>
      </c>
      <c r="H322" s="22">
        <v>0</v>
      </c>
      <c r="I322" s="22">
        <v>0</v>
      </c>
      <c r="J322" s="22">
        <v>0</v>
      </c>
      <c r="K322" s="22">
        <v>0</v>
      </c>
      <c r="L322" s="22">
        <v>87500</v>
      </c>
      <c r="M322" s="22">
        <v>5079</v>
      </c>
      <c r="N322" s="22">
        <v>0</v>
      </c>
      <c r="O322" s="22">
        <v>0</v>
      </c>
      <c r="P322" s="22">
        <v>16673</v>
      </c>
      <c r="Q322" s="22">
        <v>9437</v>
      </c>
      <c r="R322" s="22">
        <v>3600</v>
      </c>
      <c r="S322" s="22">
        <v>0</v>
      </c>
      <c r="T322" s="22">
        <v>0</v>
      </c>
      <c r="U322" s="22">
        <v>0</v>
      </c>
      <c r="V322" s="22">
        <v>0</v>
      </c>
      <c r="W322" s="22">
        <v>0</v>
      </c>
      <c r="X322" s="22">
        <v>39011</v>
      </c>
      <c r="Y322" s="22">
        <v>290958</v>
      </c>
      <c r="Z322" s="22">
        <v>0</v>
      </c>
      <c r="AA322" s="22">
        <v>0</v>
      </c>
      <c r="AB322" s="22">
        <v>0</v>
      </c>
      <c r="AC322" s="22">
        <v>4237</v>
      </c>
      <c r="AD322" s="22">
        <v>802562</v>
      </c>
      <c r="AE322" s="22">
        <v>22116</v>
      </c>
      <c r="AF322" s="22">
        <v>365091</v>
      </c>
      <c r="AG322" s="22">
        <v>0</v>
      </c>
      <c r="AH322" s="22">
        <v>10207</v>
      </c>
      <c r="AI322" s="22">
        <v>0</v>
      </c>
      <c r="AJ322" s="22">
        <v>228616</v>
      </c>
      <c r="AK322" s="22">
        <v>0</v>
      </c>
      <c r="AL322" s="22">
        <v>0</v>
      </c>
      <c r="AM322" s="22">
        <v>0</v>
      </c>
      <c r="AN322" s="22">
        <v>0</v>
      </c>
      <c r="AO322" s="22">
        <v>0</v>
      </c>
      <c r="AP322" s="22">
        <v>34118</v>
      </c>
      <c r="AQ322" s="22">
        <v>0</v>
      </c>
      <c r="AR322" s="22">
        <v>0</v>
      </c>
      <c r="AS322" s="22">
        <v>0</v>
      </c>
      <c r="AT322" s="22">
        <v>660148</v>
      </c>
      <c r="AU322" s="22">
        <v>142414</v>
      </c>
    </row>
    <row r="323" spans="1:47" x14ac:dyDescent="0.35">
      <c r="A323" s="22" t="s">
        <v>114</v>
      </c>
      <c r="B323" s="22" t="s">
        <v>670</v>
      </c>
      <c r="C323" s="22" t="s">
        <v>759</v>
      </c>
      <c r="D323" s="22" t="s">
        <v>760</v>
      </c>
      <c r="E323" s="22">
        <v>380065</v>
      </c>
      <c r="F323" s="22">
        <v>0</v>
      </c>
      <c r="G323" s="22">
        <v>0</v>
      </c>
      <c r="H323" s="22">
        <v>0</v>
      </c>
      <c r="I323" s="22">
        <v>0</v>
      </c>
      <c r="J323" s="22">
        <v>0</v>
      </c>
      <c r="K323" s="22">
        <v>0</v>
      </c>
      <c r="L323" s="22">
        <v>815</v>
      </c>
      <c r="M323" s="22">
        <v>10588</v>
      </c>
      <c r="N323" s="22">
        <v>0</v>
      </c>
      <c r="O323" s="22">
        <v>0</v>
      </c>
      <c r="P323" s="22">
        <v>0</v>
      </c>
      <c r="Q323" s="22">
        <v>4511</v>
      </c>
      <c r="R323" s="22">
        <v>0</v>
      </c>
      <c r="S323" s="22">
        <v>0</v>
      </c>
      <c r="T323" s="22">
        <v>0</v>
      </c>
      <c r="U323" s="22">
        <v>0</v>
      </c>
      <c r="V323" s="22">
        <v>0</v>
      </c>
      <c r="W323" s="22">
        <v>0</v>
      </c>
      <c r="X323" s="22">
        <v>15903</v>
      </c>
      <c r="Y323" s="22">
        <v>9391</v>
      </c>
      <c r="Z323" s="22">
        <v>0</v>
      </c>
      <c r="AA323" s="22">
        <v>0</v>
      </c>
      <c r="AB323" s="22">
        <v>0</v>
      </c>
      <c r="AC323" s="22">
        <v>1499</v>
      </c>
      <c r="AD323" s="22">
        <v>422772</v>
      </c>
      <c r="AE323" s="22">
        <v>23100</v>
      </c>
      <c r="AF323" s="22">
        <v>349126</v>
      </c>
      <c r="AG323" s="22">
        <v>0</v>
      </c>
      <c r="AH323" s="22">
        <v>32812</v>
      </c>
      <c r="AI323" s="22">
        <v>0</v>
      </c>
      <c r="AJ323" s="22">
        <v>0</v>
      </c>
      <c r="AK323" s="22">
        <v>3006</v>
      </c>
      <c r="AL323" s="22">
        <v>0</v>
      </c>
      <c r="AM323" s="22">
        <v>0</v>
      </c>
      <c r="AN323" s="22">
        <v>0</v>
      </c>
      <c r="AO323" s="22">
        <v>0</v>
      </c>
      <c r="AP323" s="22">
        <v>33489</v>
      </c>
      <c r="AQ323" s="22">
        <v>0</v>
      </c>
      <c r="AR323" s="22">
        <v>0</v>
      </c>
      <c r="AS323" s="22">
        <v>0</v>
      </c>
      <c r="AT323" s="22">
        <v>441533</v>
      </c>
      <c r="AU323" s="22">
        <v>-18761</v>
      </c>
    </row>
    <row r="324" spans="1:47" x14ac:dyDescent="0.35">
      <c r="A324" s="22" t="s">
        <v>114</v>
      </c>
      <c r="B324" s="22" t="s">
        <v>670</v>
      </c>
      <c r="C324" s="22" t="s">
        <v>761</v>
      </c>
      <c r="D324" s="22" t="s">
        <v>762</v>
      </c>
      <c r="E324" s="22">
        <v>90593</v>
      </c>
      <c r="F324" s="22">
        <v>0</v>
      </c>
      <c r="G324" s="22">
        <v>0</v>
      </c>
      <c r="H324" s="22">
        <v>0</v>
      </c>
      <c r="I324" s="22">
        <v>0</v>
      </c>
      <c r="J324" s="22">
        <v>0</v>
      </c>
      <c r="K324" s="22">
        <v>0</v>
      </c>
      <c r="L324" s="22">
        <v>105</v>
      </c>
      <c r="M324" s="22">
        <v>1443</v>
      </c>
      <c r="N324" s="22">
        <v>0</v>
      </c>
      <c r="O324" s="22">
        <v>0</v>
      </c>
      <c r="P324" s="22">
        <v>0</v>
      </c>
      <c r="Q324" s="22">
        <v>1697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2">
        <v>9503</v>
      </c>
      <c r="Y324" s="22">
        <v>38302</v>
      </c>
      <c r="Z324" s="22">
        <v>0</v>
      </c>
      <c r="AA324" s="22">
        <v>0</v>
      </c>
      <c r="AB324" s="22">
        <v>0</v>
      </c>
      <c r="AC324" s="22">
        <v>352</v>
      </c>
      <c r="AD324" s="22">
        <v>141995</v>
      </c>
      <c r="AE324" s="22">
        <v>423</v>
      </c>
      <c r="AF324" s="22">
        <v>89802</v>
      </c>
      <c r="AG324" s="22">
        <v>6303</v>
      </c>
      <c r="AH324" s="22">
        <v>5614</v>
      </c>
      <c r="AI324" s="22">
        <v>0</v>
      </c>
      <c r="AJ324" s="22">
        <v>0</v>
      </c>
      <c r="AK324" s="22">
        <v>526</v>
      </c>
      <c r="AL324" s="22">
        <v>0</v>
      </c>
      <c r="AM324" s="22">
        <v>39</v>
      </c>
      <c r="AN324" s="22">
        <v>0</v>
      </c>
      <c r="AO324" s="22">
        <v>0</v>
      </c>
      <c r="AP324" s="22">
        <v>35982</v>
      </c>
      <c r="AQ324" s="22">
        <v>0</v>
      </c>
      <c r="AR324" s="22">
        <v>0</v>
      </c>
      <c r="AS324" s="22">
        <v>0</v>
      </c>
      <c r="AT324" s="22">
        <v>138689</v>
      </c>
      <c r="AU324" s="22">
        <v>3306</v>
      </c>
    </row>
    <row r="325" spans="1:47" x14ac:dyDescent="0.35">
      <c r="A325" s="22" t="s">
        <v>114</v>
      </c>
      <c r="B325" s="22" t="s">
        <v>670</v>
      </c>
      <c r="C325" s="22" t="s">
        <v>763</v>
      </c>
      <c r="D325" s="22" t="s">
        <v>764</v>
      </c>
      <c r="E325" s="22">
        <v>74413</v>
      </c>
      <c r="F325" s="22">
        <v>0</v>
      </c>
      <c r="G325" s="22">
        <v>0</v>
      </c>
      <c r="H325" s="22">
        <v>0</v>
      </c>
      <c r="I325" s="22">
        <v>0</v>
      </c>
      <c r="J325" s="22">
        <v>0</v>
      </c>
      <c r="K325" s="22">
        <v>0</v>
      </c>
      <c r="L325" s="22">
        <v>3972</v>
      </c>
      <c r="M325" s="22">
        <v>57</v>
      </c>
      <c r="N325" s="22">
        <v>708</v>
      </c>
      <c r="O325" s="22">
        <v>0</v>
      </c>
      <c r="P325" s="22">
        <v>0</v>
      </c>
      <c r="Q325" s="22">
        <v>5433</v>
      </c>
      <c r="R325" s="22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v>0</v>
      </c>
      <c r="X325" s="22">
        <v>61450</v>
      </c>
      <c r="Y325" s="22">
        <v>29216</v>
      </c>
      <c r="Z325" s="22">
        <v>0</v>
      </c>
      <c r="AA325" s="22">
        <v>0</v>
      </c>
      <c r="AB325" s="22">
        <v>0</v>
      </c>
      <c r="AC325" s="22">
        <v>0</v>
      </c>
      <c r="AD325" s="22">
        <v>175249</v>
      </c>
      <c r="AE325" s="22">
        <v>19184</v>
      </c>
      <c r="AF325" s="22">
        <v>90536</v>
      </c>
      <c r="AG325" s="22">
        <v>0</v>
      </c>
      <c r="AH325" s="22">
        <v>6469</v>
      </c>
      <c r="AI325" s="22">
        <v>0</v>
      </c>
      <c r="AJ325" s="22">
        <v>0</v>
      </c>
      <c r="AK325" s="22">
        <v>17161</v>
      </c>
      <c r="AL325" s="22">
        <v>0</v>
      </c>
      <c r="AM325" s="22">
        <v>0</v>
      </c>
      <c r="AN325" s="22">
        <v>0</v>
      </c>
      <c r="AO325" s="22">
        <v>0</v>
      </c>
      <c r="AP325" s="22">
        <v>51257</v>
      </c>
      <c r="AQ325" s="22">
        <v>0</v>
      </c>
      <c r="AR325" s="22">
        <v>0</v>
      </c>
      <c r="AS325" s="22">
        <v>0</v>
      </c>
      <c r="AT325" s="22">
        <v>184607</v>
      </c>
      <c r="AU325" s="22">
        <v>-9358</v>
      </c>
    </row>
    <row r="326" spans="1:47" x14ac:dyDescent="0.35">
      <c r="A326" s="22" t="s">
        <v>114</v>
      </c>
      <c r="B326" s="22" t="s">
        <v>670</v>
      </c>
      <c r="C326" s="22" t="s">
        <v>765</v>
      </c>
      <c r="D326" s="22" t="s">
        <v>766</v>
      </c>
      <c r="E326" s="22">
        <v>306696</v>
      </c>
      <c r="F326" s="22">
        <v>0</v>
      </c>
      <c r="G326" s="22">
        <v>0</v>
      </c>
      <c r="H326" s="22">
        <v>0</v>
      </c>
      <c r="I326" s="22">
        <v>0</v>
      </c>
      <c r="J326" s="22">
        <v>0</v>
      </c>
      <c r="K326" s="22">
        <v>0</v>
      </c>
      <c r="L326" s="22">
        <v>8201</v>
      </c>
      <c r="M326" s="22">
        <v>2794</v>
      </c>
      <c r="N326" s="22">
        <v>3419</v>
      </c>
      <c r="O326" s="22">
        <v>0</v>
      </c>
      <c r="P326" s="22">
        <v>0</v>
      </c>
      <c r="Q326" s="22">
        <v>3149</v>
      </c>
      <c r="R326" s="22">
        <v>0</v>
      </c>
      <c r="S326" s="22">
        <v>0</v>
      </c>
      <c r="T326" s="22">
        <v>0</v>
      </c>
      <c r="U326" s="22">
        <v>0</v>
      </c>
      <c r="V326" s="22">
        <v>0</v>
      </c>
      <c r="W326" s="22">
        <v>0</v>
      </c>
      <c r="X326" s="22">
        <v>20159</v>
      </c>
      <c r="Y326" s="22">
        <v>52273</v>
      </c>
      <c r="Z326" s="22">
        <v>0</v>
      </c>
      <c r="AA326" s="22">
        <v>0</v>
      </c>
      <c r="AB326" s="22">
        <v>0</v>
      </c>
      <c r="AC326" s="22">
        <v>22863</v>
      </c>
      <c r="AD326" s="22">
        <v>419554</v>
      </c>
      <c r="AE326" s="22">
        <v>12725</v>
      </c>
      <c r="AF326" s="22">
        <v>333101</v>
      </c>
      <c r="AG326" s="22">
        <v>0</v>
      </c>
      <c r="AH326" s="22">
        <v>18495</v>
      </c>
      <c r="AI326" s="22">
        <v>0</v>
      </c>
      <c r="AJ326" s="22">
        <v>0</v>
      </c>
      <c r="AK326" s="22">
        <v>0</v>
      </c>
      <c r="AL326" s="22">
        <v>0</v>
      </c>
      <c r="AM326" s="22">
        <v>0</v>
      </c>
      <c r="AN326" s="22">
        <v>0</v>
      </c>
      <c r="AO326" s="22">
        <v>0</v>
      </c>
      <c r="AP326" s="22">
        <v>63714</v>
      </c>
      <c r="AQ326" s="22">
        <v>0</v>
      </c>
      <c r="AR326" s="22">
        <v>0</v>
      </c>
      <c r="AS326" s="22">
        <v>0</v>
      </c>
      <c r="AT326" s="22">
        <v>428035</v>
      </c>
      <c r="AU326" s="22">
        <v>-8481</v>
      </c>
    </row>
    <row r="327" spans="1:47" x14ac:dyDescent="0.35">
      <c r="A327" s="22" t="s">
        <v>114</v>
      </c>
      <c r="B327" s="22" t="s">
        <v>670</v>
      </c>
      <c r="C327" s="22" t="s">
        <v>767</v>
      </c>
      <c r="D327" s="22" t="s">
        <v>768</v>
      </c>
      <c r="E327" s="22">
        <v>171961</v>
      </c>
      <c r="F327" s="22">
        <v>0</v>
      </c>
      <c r="G327" s="22">
        <v>0</v>
      </c>
      <c r="H327" s="22"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v>9517</v>
      </c>
      <c r="N327" s="22">
        <v>12071</v>
      </c>
      <c r="O327" s="22">
        <v>0</v>
      </c>
      <c r="P327" s="22">
        <v>6091</v>
      </c>
      <c r="Q327" s="22">
        <v>2364</v>
      </c>
      <c r="R327" s="22">
        <v>0</v>
      </c>
      <c r="S327" s="22">
        <v>0</v>
      </c>
      <c r="T327" s="22">
        <v>0</v>
      </c>
      <c r="U327" s="22">
        <v>0</v>
      </c>
      <c r="V327" s="22">
        <v>0</v>
      </c>
      <c r="W327" s="22">
        <v>0</v>
      </c>
      <c r="X327" s="22">
        <v>30760</v>
      </c>
      <c r="Y327" s="22">
        <v>168267</v>
      </c>
      <c r="Z327" s="22">
        <v>0</v>
      </c>
      <c r="AA327" s="22">
        <v>0</v>
      </c>
      <c r="AB327" s="22">
        <v>0</v>
      </c>
      <c r="AC327" s="22">
        <v>0</v>
      </c>
      <c r="AD327" s="22">
        <v>401031</v>
      </c>
      <c r="AE327" s="22">
        <v>51163</v>
      </c>
      <c r="AF327" s="22">
        <v>95785</v>
      </c>
      <c r="AG327" s="22">
        <v>0</v>
      </c>
      <c r="AH327" s="22">
        <v>11547</v>
      </c>
      <c r="AI327" s="22">
        <v>0</v>
      </c>
      <c r="AJ327" s="22">
        <v>0</v>
      </c>
      <c r="AK327" s="22">
        <v>0</v>
      </c>
      <c r="AL327" s="22">
        <v>0</v>
      </c>
      <c r="AM327" s="22">
        <v>838</v>
      </c>
      <c r="AN327" s="22">
        <v>0</v>
      </c>
      <c r="AO327" s="22">
        <v>468</v>
      </c>
      <c r="AP327" s="22">
        <v>54639</v>
      </c>
      <c r="AQ327" s="22">
        <v>0</v>
      </c>
      <c r="AR327" s="22">
        <v>0</v>
      </c>
      <c r="AS327" s="22">
        <v>2735</v>
      </c>
      <c r="AT327" s="22">
        <v>217175</v>
      </c>
      <c r="AU327" s="22">
        <v>183856</v>
      </c>
    </row>
    <row r="328" spans="1:47" x14ac:dyDescent="0.35">
      <c r="A328" s="22" t="s">
        <v>114</v>
      </c>
      <c r="B328" s="22" t="s">
        <v>670</v>
      </c>
      <c r="C328" s="22" t="s">
        <v>769</v>
      </c>
      <c r="D328" s="22" t="s">
        <v>770</v>
      </c>
      <c r="E328" s="22">
        <v>308009</v>
      </c>
      <c r="F328" s="22">
        <v>0</v>
      </c>
      <c r="G328" s="22">
        <v>0</v>
      </c>
      <c r="H328" s="22">
        <v>0</v>
      </c>
      <c r="I328" s="22">
        <v>0</v>
      </c>
      <c r="J328" s="22">
        <v>0</v>
      </c>
      <c r="K328" s="22">
        <v>0</v>
      </c>
      <c r="L328" s="22">
        <v>735</v>
      </c>
      <c r="M328" s="22">
        <v>5695</v>
      </c>
      <c r="N328" s="22">
        <v>9270</v>
      </c>
      <c r="O328" s="22">
        <v>0</v>
      </c>
      <c r="P328" s="22">
        <v>0</v>
      </c>
      <c r="Q328" s="22">
        <v>11470</v>
      </c>
      <c r="R328" s="22">
        <v>824</v>
      </c>
      <c r="S328" s="22">
        <v>0</v>
      </c>
      <c r="T328" s="22">
        <v>0</v>
      </c>
      <c r="U328" s="22">
        <v>0</v>
      </c>
      <c r="V328" s="22">
        <v>0</v>
      </c>
      <c r="W328" s="22">
        <v>0</v>
      </c>
      <c r="X328" s="22">
        <v>0</v>
      </c>
      <c r="Y328" s="22">
        <v>178972</v>
      </c>
      <c r="Z328" s="22">
        <v>0</v>
      </c>
      <c r="AA328" s="22">
        <v>0</v>
      </c>
      <c r="AB328" s="22">
        <v>0</v>
      </c>
      <c r="AC328" s="22">
        <v>0</v>
      </c>
      <c r="AD328" s="22">
        <v>514975</v>
      </c>
      <c r="AE328" s="22">
        <v>82918</v>
      </c>
      <c r="AF328" s="22">
        <v>171660</v>
      </c>
      <c r="AG328" s="22">
        <v>4745</v>
      </c>
      <c r="AH328" s="22">
        <v>45961</v>
      </c>
      <c r="AI328" s="22">
        <v>0</v>
      </c>
      <c r="AJ328" s="22">
        <v>250</v>
      </c>
      <c r="AK328" s="22">
        <v>0</v>
      </c>
      <c r="AL328" s="22">
        <v>0</v>
      </c>
      <c r="AM328" s="22">
        <v>121</v>
      </c>
      <c r="AN328" s="22">
        <v>0</v>
      </c>
      <c r="AO328" s="22">
        <v>0</v>
      </c>
      <c r="AP328" s="22">
        <v>57460</v>
      </c>
      <c r="AQ328" s="22">
        <v>0</v>
      </c>
      <c r="AR328" s="22">
        <v>0</v>
      </c>
      <c r="AS328" s="22">
        <v>0</v>
      </c>
      <c r="AT328" s="22">
        <v>363115</v>
      </c>
      <c r="AU328" s="22">
        <v>151860</v>
      </c>
    </row>
    <row r="329" spans="1:47" x14ac:dyDescent="0.35">
      <c r="A329" s="22" t="s">
        <v>114</v>
      </c>
      <c r="B329" s="22" t="s">
        <v>670</v>
      </c>
      <c r="C329" s="22" t="s">
        <v>771</v>
      </c>
      <c r="D329" s="22" t="s">
        <v>772</v>
      </c>
      <c r="E329" s="22">
        <v>287019</v>
      </c>
      <c r="F329" s="22">
        <v>0</v>
      </c>
      <c r="G329" s="22">
        <v>0</v>
      </c>
      <c r="H329" s="22">
        <v>0</v>
      </c>
      <c r="I329" s="22">
        <v>0</v>
      </c>
      <c r="J329" s="22">
        <v>0</v>
      </c>
      <c r="K329" s="22">
        <v>0</v>
      </c>
      <c r="L329" s="22">
        <v>4890</v>
      </c>
      <c r="M329" s="22">
        <v>8562</v>
      </c>
      <c r="N329" s="22">
        <v>0</v>
      </c>
      <c r="O329" s="22">
        <v>0</v>
      </c>
      <c r="P329" s="22">
        <v>2973</v>
      </c>
      <c r="Q329" s="22">
        <v>5212</v>
      </c>
      <c r="R329" s="22">
        <v>0</v>
      </c>
      <c r="S329" s="22">
        <v>0</v>
      </c>
      <c r="T329" s="22">
        <v>0</v>
      </c>
      <c r="U329" s="22">
        <v>0</v>
      </c>
      <c r="V329" s="22">
        <v>0</v>
      </c>
      <c r="W329" s="22">
        <v>0</v>
      </c>
      <c r="X329" s="22">
        <v>85155</v>
      </c>
      <c r="Y329" s="22">
        <v>16628</v>
      </c>
      <c r="Z329" s="22">
        <v>0</v>
      </c>
      <c r="AA329" s="22">
        <v>0</v>
      </c>
      <c r="AB329" s="22">
        <v>0</v>
      </c>
      <c r="AC329" s="22">
        <v>2230</v>
      </c>
      <c r="AD329" s="22">
        <v>412669</v>
      </c>
      <c r="AE329" s="22">
        <v>13666</v>
      </c>
      <c r="AF329" s="22">
        <v>312068</v>
      </c>
      <c r="AG329" s="22">
        <v>0</v>
      </c>
      <c r="AH329" s="22">
        <v>40381</v>
      </c>
      <c r="AI329" s="22">
        <v>0</v>
      </c>
      <c r="AJ329" s="22">
        <v>0</v>
      </c>
      <c r="AK329" s="22">
        <v>2601</v>
      </c>
      <c r="AL329" s="22">
        <v>0</v>
      </c>
      <c r="AM329" s="22">
        <v>0</v>
      </c>
      <c r="AN329" s="22">
        <v>0</v>
      </c>
      <c r="AO329" s="22">
        <v>0</v>
      </c>
      <c r="AP329" s="22">
        <v>14260</v>
      </c>
      <c r="AQ329" s="22">
        <v>0</v>
      </c>
      <c r="AR329" s="22">
        <v>593</v>
      </c>
      <c r="AS329" s="22">
        <v>0</v>
      </c>
      <c r="AT329" s="22">
        <v>383569</v>
      </c>
      <c r="AU329" s="22">
        <v>29100</v>
      </c>
    </row>
    <row r="330" spans="1:47" x14ac:dyDescent="0.35">
      <c r="A330" s="22" t="s">
        <v>114</v>
      </c>
      <c r="B330" s="22" t="s">
        <v>773</v>
      </c>
      <c r="C330" s="22" t="s">
        <v>774</v>
      </c>
      <c r="D330" s="22" t="s">
        <v>775</v>
      </c>
      <c r="E330" s="22">
        <v>528040</v>
      </c>
      <c r="F330" s="22">
        <v>0</v>
      </c>
      <c r="G330" s="22">
        <v>0</v>
      </c>
      <c r="H330" s="22">
        <v>0</v>
      </c>
      <c r="I330" s="22">
        <v>0</v>
      </c>
      <c r="J330" s="22">
        <v>0</v>
      </c>
      <c r="K330" s="22">
        <v>0</v>
      </c>
      <c r="L330" s="22">
        <v>0</v>
      </c>
      <c r="M330" s="22">
        <v>3394</v>
      </c>
      <c r="N330" s="22">
        <v>75</v>
      </c>
      <c r="O330" s="22">
        <v>0</v>
      </c>
      <c r="P330" s="22">
        <v>0</v>
      </c>
      <c r="Q330" s="22">
        <v>4307</v>
      </c>
      <c r="R330" s="22">
        <v>0</v>
      </c>
      <c r="S330" s="22">
        <v>0</v>
      </c>
      <c r="T330" s="22">
        <v>0</v>
      </c>
      <c r="U330" s="22">
        <v>0</v>
      </c>
      <c r="V330" s="22">
        <v>0</v>
      </c>
      <c r="W330" s="22">
        <v>0</v>
      </c>
      <c r="X330" s="22">
        <v>19985</v>
      </c>
      <c r="Y330" s="22">
        <v>343314</v>
      </c>
      <c r="Z330" s="22">
        <v>0</v>
      </c>
      <c r="AA330" s="22">
        <v>0</v>
      </c>
      <c r="AB330" s="22">
        <v>0</v>
      </c>
      <c r="AC330" s="22">
        <v>0</v>
      </c>
      <c r="AD330" s="22">
        <v>899115</v>
      </c>
      <c r="AE330" s="22">
        <v>0</v>
      </c>
      <c r="AF330" s="22">
        <v>67888</v>
      </c>
      <c r="AG330" s="22">
        <v>38053</v>
      </c>
      <c r="AH330" s="22">
        <v>0</v>
      </c>
      <c r="AI330" s="22">
        <v>0</v>
      </c>
      <c r="AJ330" s="22">
        <v>0</v>
      </c>
      <c r="AK330" s="22">
        <v>826368</v>
      </c>
      <c r="AL330" s="22">
        <v>0</v>
      </c>
      <c r="AM330" s="22">
        <v>0</v>
      </c>
      <c r="AN330" s="22">
        <v>0</v>
      </c>
      <c r="AO330" s="22">
        <v>0</v>
      </c>
      <c r="AP330" s="22">
        <v>0</v>
      </c>
      <c r="AQ330" s="22">
        <v>0</v>
      </c>
      <c r="AR330" s="22">
        <v>0</v>
      </c>
      <c r="AS330" s="22">
        <v>0</v>
      </c>
      <c r="AT330" s="22">
        <v>932309</v>
      </c>
      <c r="AU330" s="22">
        <v>-33194</v>
      </c>
    </row>
    <row r="331" spans="1:47" x14ac:dyDescent="0.35">
      <c r="A331" s="22" t="s">
        <v>114</v>
      </c>
      <c r="B331" s="22" t="s">
        <v>773</v>
      </c>
      <c r="C331" s="22" t="s">
        <v>776</v>
      </c>
      <c r="D331" s="22" t="s">
        <v>777</v>
      </c>
      <c r="E331" s="22">
        <v>2726219</v>
      </c>
      <c r="F331" s="22">
        <v>0</v>
      </c>
      <c r="G331" s="22">
        <v>0</v>
      </c>
      <c r="H331" s="22">
        <v>0</v>
      </c>
      <c r="I331" s="22">
        <v>0</v>
      </c>
      <c r="J331" s="22">
        <v>0</v>
      </c>
      <c r="K331" s="22">
        <v>0</v>
      </c>
      <c r="L331" s="22">
        <v>0</v>
      </c>
      <c r="M331" s="22">
        <v>22442</v>
      </c>
      <c r="N331" s="22">
        <v>910</v>
      </c>
      <c r="O331" s="22">
        <v>0</v>
      </c>
      <c r="P331" s="22">
        <v>0</v>
      </c>
      <c r="Q331" s="22">
        <v>59416</v>
      </c>
      <c r="R331" s="22">
        <v>89082</v>
      </c>
      <c r="S331" s="22">
        <v>0</v>
      </c>
      <c r="T331" s="22">
        <v>0</v>
      </c>
      <c r="U331" s="22">
        <v>0</v>
      </c>
      <c r="V331" s="22">
        <v>0</v>
      </c>
      <c r="W331" s="22">
        <v>0</v>
      </c>
      <c r="X331" s="22">
        <v>37709</v>
      </c>
      <c r="Y331" s="22">
        <v>1687817</v>
      </c>
      <c r="Z331" s="22">
        <v>0</v>
      </c>
      <c r="AA331" s="22">
        <v>0</v>
      </c>
      <c r="AB331" s="22">
        <v>0</v>
      </c>
      <c r="AC331" s="22">
        <v>2411</v>
      </c>
      <c r="AD331" s="22">
        <v>4626006</v>
      </c>
      <c r="AE331" s="22">
        <v>0</v>
      </c>
      <c r="AF331" s="22">
        <v>121895</v>
      </c>
      <c r="AG331" s="22">
        <v>670938</v>
      </c>
      <c r="AH331" s="22">
        <v>30104</v>
      </c>
      <c r="AI331" s="22">
        <v>0</v>
      </c>
      <c r="AJ331" s="22">
        <v>0</v>
      </c>
      <c r="AK331" s="22">
        <v>2973802</v>
      </c>
      <c r="AL331" s="22">
        <v>0</v>
      </c>
      <c r="AM331" s="22">
        <v>0</v>
      </c>
      <c r="AN331" s="22">
        <v>0</v>
      </c>
      <c r="AO331" s="22">
        <v>0</v>
      </c>
      <c r="AP331" s="22">
        <v>131861</v>
      </c>
      <c r="AQ331" s="22">
        <v>0</v>
      </c>
      <c r="AR331" s="22">
        <v>0</v>
      </c>
      <c r="AS331" s="22">
        <v>0</v>
      </c>
      <c r="AT331" s="22">
        <v>3928600</v>
      </c>
      <c r="AU331" s="22">
        <v>697406</v>
      </c>
    </row>
    <row r="332" spans="1:47" x14ac:dyDescent="0.35">
      <c r="A332" s="22" t="s">
        <v>114</v>
      </c>
      <c r="B332" s="22" t="s">
        <v>773</v>
      </c>
      <c r="C332" s="22" t="s">
        <v>778</v>
      </c>
      <c r="D332" s="22" t="s">
        <v>779</v>
      </c>
      <c r="E332" s="22">
        <v>54769</v>
      </c>
      <c r="F332" s="22">
        <v>0</v>
      </c>
      <c r="G332" s="22">
        <v>0</v>
      </c>
      <c r="H332" s="22"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v>23</v>
      </c>
      <c r="N332" s="22">
        <v>85169</v>
      </c>
      <c r="O332" s="22">
        <v>0</v>
      </c>
      <c r="P332" s="22">
        <v>0</v>
      </c>
      <c r="Q332" s="22">
        <v>5005</v>
      </c>
      <c r="R332" s="22">
        <v>0</v>
      </c>
      <c r="S332" s="22">
        <v>0</v>
      </c>
      <c r="T332" s="22">
        <v>0</v>
      </c>
      <c r="U332" s="22">
        <v>0</v>
      </c>
      <c r="V332" s="22">
        <v>0</v>
      </c>
      <c r="W332" s="22">
        <v>0</v>
      </c>
      <c r="X332" s="22">
        <v>11861</v>
      </c>
      <c r="Y332" s="22">
        <v>223395</v>
      </c>
      <c r="Z332" s="22">
        <v>0</v>
      </c>
      <c r="AA332" s="22">
        <v>0</v>
      </c>
      <c r="AB332" s="22">
        <v>0</v>
      </c>
      <c r="AC332" s="22">
        <v>0</v>
      </c>
      <c r="AD332" s="22">
        <v>380222</v>
      </c>
      <c r="AE332" s="22">
        <v>0</v>
      </c>
      <c r="AF332" s="22">
        <v>15170</v>
      </c>
      <c r="AG332" s="22">
        <v>40597</v>
      </c>
      <c r="AH332" s="22">
        <v>0</v>
      </c>
      <c r="AI332" s="22">
        <v>0</v>
      </c>
      <c r="AJ332" s="22">
        <v>249649</v>
      </c>
      <c r="AK332" s="22">
        <v>0</v>
      </c>
      <c r="AL332" s="22">
        <v>0</v>
      </c>
      <c r="AM332" s="22">
        <v>0</v>
      </c>
      <c r="AN332" s="22">
        <v>0</v>
      </c>
      <c r="AO332" s="22">
        <v>0</v>
      </c>
      <c r="AP332" s="22">
        <v>0</v>
      </c>
      <c r="AQ332" s="22">
        <v>0</v>
      </c>
      <c r="AR332" s="22">
        <v>0</v>
      </c>
      <c r="AS332" s="22">
        <v>0</v>
      </c>
      <c r="AT332" s="22">
        <v>305416</v>
      </c>
      <c r="AU332" s="22">
        <v>74806</v>
      </c>
    </row>
    <row r="333" spans="1:47" x14ac:dyDescent="0.35">
      <c r="A333" s="22" t="s">
        <v>114</v>
      </c>
      <c r="B333" s="22" t="s">
        <v>773</v>
      </c>
      <c r="C333" s="22" t="s">
        <v>780</v>
      </c>
      <c r="D333" s="22" t="s">
        <v>781</v>
      </c>
      <c r="E333" s="22">
        <v>10222</v>
      </c>
      <c r="F333" s="22">
        <v>0</v>
      </c>
      <c r="G333" s="22">
        <v>0</v>
      </c>
      <c r="H333" s="22">
        <v>0</v>
      </c>
      <c r="I333" s="22">
        <v>0</v>
      </c>
      <c r="J333" s="22">
        <v>0</v>
      </c>
      <c r="K333" s="22">
        <v>0</v>
      </c>
      <c r="L333" s="22">
        <v>0</v>
      </c>
      <c r="M333" s="22">
        <v>451</v>
      </c>
      <c r="N333" s="22">
        <v>0</v>
      </c>
      <c r="O333" s="22">
        <v>0</v>
      </c>
      <c r="P333" s="22">
        <v>0</v>
      </c>
      <c r="Q333" s="22">
        <v>2745</v>
      </c>
      <c r="R333" s="22">
        <v>0</v>
      </c>
      <c r="S333" s="22">
        <v>0</v>
      </c>
      <c r="T333" s="22">
        <v>0</v>
      </c>
      <c r="U333" s="22">
        <v>0</v>
      </c>
      <c r="V333" s="22">
        <v>0</v>
      </c>
      <c r="W333" s="22">
        <v>0</v>
      </c>
      <c r="X333" s="22">
        <v>5311</v>
      </c>
      <c r="Y333" s="22">
        <v>205792</v>
      </c>
      <c r="Z333" s="22">
        <v>0</v>
      </c>
      <c r="AA333" s="22">
        <v>0</v>
      </c>
      <c r="AB333" s="22">
        <v>0</v>
      </c>
      <c r="AC333" s="22">
        <v>0</v>
      </c>
      <c r="AD333" s="22">
        <v>224521</v>
      </c>
      <c r="AE333" s="22">
        <v>0</v>
      </c>
      <c r="AF333" s="22">
        <v>8385</v>
      </c>
      <c r="AG333" s="22">
        <v>1087</v>
      </c>
      <c r="AH333" s="22">
        <v>0</v>
      </c>
      <c r="AI333" s="22">
        <v>0</v>
      </c>
      <c r="AJ333" s="22">
        <v>211103</v>
      </c>
      <c r="AK333" s="22">
        <v>0</v>
      </c>
      <c r="AL333" s="22">
        <v>0</v>
      </c>
      <c r="AM333" s="22">
        <v>0</v>
      </c>
      <c r="AN333" s="22">
        <v>0</v>
      </c>
      <c r="AO333" s="22">
        <v>0</v>
      </c>
      <c r="AP333" s="22">
        <v>0</v>
      </c>
      <c r="AQ333" s="22">
        <v>0</v>
      </c>
      <c r="AR333" s="22">
        <v>0</v>
      </c>
      <c r="AS333" s="22">
        <v>0</v>
      </c>
      <c r="AT333" s="22">
        <v>220575</v>
      </c>
      <c r="AU333" s="22">
        <v>3946</v>
      </c>
    </row>
    <row r="334" spans="1:47" x14ac:dyDescent="0.35">
      <c r="A334" s="22" t="s">
        <v>114</v>
      </c>
      <c r="B334" s="22" t="s">
        <v>773</v>
      </c>
      <c r="C334" s="22" t="s">
        <v>782</v>
      </c>
      <c r="D334" s="22" t="s">
        <v>783</v>
      </c>
      <c r="E334" s="22">
        <v>22617</v>
      </c>
      <c r="F334" s="22">
        <v>0</v>
      </c>
      <c r="G334" s="22">
        <v>0</v>
      </c>
      <c r="H334" s="22"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v>69</v>
      </c>
      <c r="N334" s="22">
        <v>0</v>
      </c>
      <c r="O334" s="22">
        <v>0</v>
      </c>
      <c r="P334" s="22">
        <v>0</v>
      </c>
      <c r="Q334" s="22">
        <v>193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v>0</v>
      </c>
      <c r="X334" s="22">
        <v>17669</v>
      </c>
      <c r="Y334" s="22">
        <v>11429</v>
      </c>
      <c r="Z334" s="22">
        <v>0</v>
      </c>
      <c r="AA334" s="22">
        <v>0</v>
      </c>
      <c r="AB334" s="22">
        <v>0</v>
      </c>
      <c r="AC334" s="22">
        <v>0</v>
      </c>
      <c r="AD334" s="22">
        <v>51977</v>
      </c>
      <c r="AE334" s="22">
        <v>0</v>
      </c>
      <c r="AF334" s="22">
        <v>11202</v>
      </c>
      <c r="AG334" s="22">
        <v>8006</v>
      </c>
      <c r="AH334" s="22">
        <v>0</v>
      </c>
      <c r="AI334" s="22">
        <v>0</v>
      </c>
      <c r="AJ334" s="22">
        <v>29099</v>
      </c>
      <c r="AK334" s="22">
        <v>0</v>
      </c>
      <c r="AL334" s="22">
        <v>0</v>
      </c>
      <c r="AM334" s="22">
        <v>0</v>
      </c>
      <c r="AN334" s="22">
        <v>0</v>
      </c>
      <c r="AO334" s="22">
        <v>0</v>
      </c>
      <c r="AP334" s="22">
        <v>0</v>
      </c>
      <c r="AQ334" s="22">
        <v>0</v>
      </c>
      <c r="AR334" s="22">
        <v>0</v>
      </c>
      <c r="AS334" s="22">
        <v>0</v>
      </c>
      <c r="AT334" s="22">
        <v>48307</v>
      </c>
      <c r="AU334" s="22">
        <v>3670</v>
      </c>
    </row>
    <row r="335" spans="1:47" x14ac:dyDescent="0.35">
      <c r="A335" s="22" t="s">
        <v>114</v>
      </c>
      <c r="B335" s="22" t="s">
        <v>773</v>
      </c>
      <c r="C335" s="22" t="s">
        <v>784</v>
      </c>
      <c r="D335" s="22" t="s">
        <v>785</v>
      </c>
      <c r="E335" s="22">
        <v>0</v>
      </c>
      <c r="F335" s="22">
        <v>0</v>
      </c>
      <c r="G335" s="22">
        <v>0</v>
      </c>
      <c r="H335" s="22"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v>0</v>
      </c>
      <c r="X335" s="22">
        <v>0</v>
      </c>
      <c r="Y335" s="22">
        <v>5191</v>
      </c>
      <c r="Z335" s="22">
        <v>109843</v>
      </c>
      <c r="AA335" s="22">
        <v>0</v>
      </c>
      <c r="AB335" s="22">
        <v>0</v>
      </c>
      <c r="AC335" s="22">
        <v>0</v>
      </c>
      <c r="AD335" s="22">
        <v>115034</v>
      </c>
      <c r="AE335" s="22">
        <v>0</v>
      </c>
      <c r="AF335" s="22">
        <v>0</v>
      </c>
      <c r="AG335" s="22">
        <v>0</v>
      </c>
      <c r="AH335" s="22">
        <v>0</v>
      </c>
      <c r="AI335" s="22">
        <v>0</v>
      </c>
      <c r="AJ335" s="22">
        <v>0</v>
      </c>
      <c r="AK335" s="22">
        <v>0</v>
      </c>
      <c r="AL335" s="22">
        <v>115034</v>
      </c>
      <c r="AM335" s="22">
        <v>0</v>
      </c>
      <c r="AN335" s="22">
        <v>0</v>
      </c>
      <c r="AO335" s="22">
        <v>0</v>
      </c>
      <c r="AP335" s="22">
        <v>0</v>
      </c>
      <c r="AQ335" s="22">
        <v>0</v>
      </c>
      <c r="AR335" s="22">
        <v>0</v>
      </c>
      <c r="AS335" s="22">
        <v>0</v>
      </c>
      <c r="AT335" s="22">
        <v>115034</v>
      </c>
      <c r="AU335" s="22">
        <v>0</v>
      </c>
    </row>
    <row r="336" spans="1:47" x14ac:dyDescent="0.35">
      <c r="A336" s="22" t="s">
        <v>114</v>
      </c>
      <c r="B336" s="22" t="s">
        <v>773</v>
      </c>
      <c r="C336" s="22" t="s">
        <v>786</v>
      </c>
      <c r="D336" s="22" t="s">
        <v>787</v>
      </c>
      <c r="E336" s="22">
        <v>25928910</v>
      </c>
      <c r="F336" s="22">
        <v>0</v>
      </c>
      <c r="G336" s="22">
        <v>0</v>
      </c>
      <c r="H336" s="22"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v>154</v>
      </c>
      <c r="N336" s="22">
        <v>0</v>
      </c>
      <c r="O336" s="22">
        <v>0</v>
      </c>
      <c r="P336" s="22">
        <v>0</v>
      </c>
      <c r="Q336" s="22">
        <v>267161</v>
      </c>
      <c r="R336" s="22">
        <v>0</v>
      </c>
      <c r="S336" s="22">
        <v>0</v>
      </c>
      <c r="T336" s="22">
        <v>0</v>
      </c>
      <c r="U336" s="22">
        <v>0</v>
      </c>
      <c r="V336" s="22">
        <v>0</v>
      </c>
      <c r="W336" s="22">
        <v>0</v>
      </c>
      <c r="X336" s="22">
        <v>0</v>
      </c>
      <c r="Y336" s="22">
        <v>1074493</v>
      </c>
      <c r="Z336" s="22">
        <v>0</v>
      </c>
      <c r="AA336" s="22">
        <v>0</v>
      </c>
      <c r="AB336" s="22">
        <v>0</v>
      </c>
      <c r="AC336" s="22">
        <v>0</v>
      </c>
      <c r="AD336" s="22">
        <v>27270718</v>
      </c>
      <c r="AE336" s="22">
        <v>0</v>
      </c>
      <c r="AF336" s="22">
        <v>39107</v>
      </c>
      <c r="AG336" s="22">
        <v>353859</v>
      </c>
      <c r="AH336" s="22">
        <v>0</v>
      </c>
      <c r="AI336" s="22">
        <v>0</v>
      </c>
      <c r="AJ336" s="22">
        <v>54035338</v>
      </c>
      <c r="AK336" s="22">
        <v>0</v>
      </c>
      <c r="AL336" s="22">
        <v>0</v>
      </c>
      <c r="AM336" s="22">
        <v>0</v>
      </c>
      <c r="AN336" s="22">
        <v>0</v>
      </c>
      <c r="AO336" s="22">
        <v>0</v>
      </c>
      <c r="AP336" s="22">
        <v>0</v>
      </c>
      <c r="AQ336" s="22">
        <v>0</v>
      </c>
      <c r="AR336" s="22">
        <v>0</v>
      </c>
      <c r="AS336" s="22">
        <v>0</v>
      </c>
      <c r="AT336" s="22">
        <v>54428304</v>
      </c>
      <c r="AU336" s="22">
        <v>-27157586</v>
      </c>
    </row>
    <row r="337" spans="1:47" x14ac:dyDescent="0.35">
      <c r="A337" s="22" t="s">
        <v>114</v>
      </c>
      <c r="B337" s="22" t="s">
        <v>773</v>
      </c>
      <c r="C337" s="22" t="s">
        <v>788</v>
      </c>
      <c r="D337" s="22" t="s">
        <v>789</v>
      </c>
      <c r="E337" s="22">
        <v>1313577</v>
      </c>
      <c r="F337" s="22">
        <v>0</v>
      </c>
      <c r="G337" s="22">
        <v>0</v>
      </c>
      <c r="H337" s="22">
        <v>0</v>
      </c>
      <c r="I337" s="22">
        <v>0</v>
      </c>
      <c r="J337" s="22">
        <v>0</v>
      </c>
      <c r="K337" s="22">
        <v>0</v>
      </c>
      <c r="L337" s="22">
        <v>481478</v>
      </c>
      <c r="M337" s="22">
        <v>82530</v>
      </c>
      <c r="N337" s="22">
        <v>55126</v>
      </c>
      <c r="O337" s="22">
        <v>0</v>
      </c>
      <c r="P337" s="22">
        <v>0</v>
      </c>
      <c r="Q337" s="22">
        <v>23634</v>
      </c>
      <c r="R337" s="22">
        <v>0</v>
      </c>
      <c r="S337" s="22">
        <v>0</v>
      </c>
      <c r="T337" s="22">
        <v>3500</v>
      </c>
      <c r="U337" s="22">
        <v>0</v>
      </c>
      <c r="V337" s="22">
        <v>0</v>
      </c>
      <c r="W337" s="22">
        <v>0</v>
      </c>
      <c r="X337" s="22">
        <v>0</v>
      </c>
      <c r="Y337" s="22">
        <v>232775</v>
      </c>
      <c r="Z337" s="22">
        <v>0</v>
      </c>
      <c r="AA337" s="22">
        <v>0</v>
      </c>
      <c r="AB337" s="22">
        <v>0</v>
      </c>
      <c r="AC337" s="22">
        <v>129040</v>
      </c>
      <c r="AD337" s="22">
        <v>2321660</v>
      </c>
      <c r="AE337" s="22">
        <v>977283</v>
      </c>
      <c r="AF337" s="22">
        <v>884380</v>
      </c>
      <c r="AG337" s="22">
        <v>72765</v>
      </c>
      <c r="AH337" s="22">
        <v>166560</v>
      </c>
      <c r="AI337" s="22">
        <v>-9929</v>
      </c>
      <c r="AJ337" s="22">
        <v>0</v>
      </c>
      <c r="AK337" s="22">
        <v>0</v>
      </c>
      <c r="AL337" s="22">
        <v>0</v>
      </c>
      <c r="AM337" s="22">
        <v>0</v>
      </c>
      <c r="AN337" s="22">
        <v>0</v>
      </c>
      <c r="AO337" s="22">
        <v>0</v>
      </c>
      <c r="AP337" s="22">
        <v>162510</v>
      </c>
      <c r="AQ337" s="22">
        <v>0</v>
      </c>
      <c r="AR337" s="22">
        <v>0</v>
      </c>
      <c r="AS337" s="22">
        <v>0</v>
      </c>
      <c r="AT337" s="22">
        <v>2253569</v>
      </c>
      <c r="AU337" s="22">
        <v>68091</v>
      </c>
    </row>
    <row r="338" spans="1:47" x14ac:dyDescent="0.35">
      <c r="A338" s="22" t="s">
        <v>114</v>
      </c>
      <c r="B338" s="22" t="s">
        <v>790</v>
      </c>
      <c r="C338" s="22" t="s">
        <v>791</v>
      </c>
      <c r="D338" s="22" t="s">
        <v>792</v>
      </c>
      <c r="E338" s="22">
        <v>27583753</v>
      </c>
      <c r="F338" s="22">
        <v>0</v>
      </c>
      <c r="G338" s="22">
        <v>0</v>
      </c>
      <c r="H338" s="22">
        <v>0</v>
      </c>
      <c r="I338" s="22">
        <v>717146</v>
      </c>
      <c r="J338" s="22">
        <v>0</v>
      </c>
      <c r="K338" s="22">
        <v>0</v>
      </c>
      <c r="L338" s="22">
        <v>4676638</v>
      </c>
      <c r="M338" s="22">
        <v>94515</v>
      </c>
      <c r="N338" s="22">
        <v>0</v>
      </c>
      <c r="O338" s="22">
        <v>0</v>
      </c>
      <c r="P338" s="22">
        <v>0</v>
      </c>
      <c r="Q338" s="22">
        <v>1101304</v>
      </c>
      <c r="R338" s="22">
        <v>5301530</v>
      </c>
      <c r="S338" s="22">
        <v>0</v>
      </c>
      <c r="T338" s="22">
        <v>0</v>
      </c>
      <c r="U338" s="22">
        <v>0</v>
      </c>
      <c r="V338" s="22">
        <v>0</v>
      </c>
      <c r="W338" s="22">
        <v>264332</v>
      </c>
      <c r="X338" s="22">
        <v>0</v>
      </c>
      <c r="Y338" s="22">
        <v>6361654</v>
      </c>
      <c r="Z338" s="22">
        <v>0</v>
      </c>
      <c r="AA338" s="22">
        <v>0</v>
      </c>
      <c r="AB338" s="22">
        <v>0</v>
      </c>
      <c r="AC338" s="22">
        <v>103312</v>
      </c>
      <c r="AD338" s="22">
        <v>46204184</v>
      </c>
      <c r="AE338" s="22">
        <v>15630254</v>
      </c>
      <c r="AF338" s="22">
        <v>6186595</v>
      </c>
      <c r="AG338" s="22">
        <v>300275</v>
      </c>
      <c r="AH338" s="22">
        <v>9179838</v>
      </c>
      <c r="AI338" s="22">
        <v>47088</v>
      </c>
      <c r="AJ338" s="22">
        <v>580000</v>
      </c>
      <c r="AK338" s="22">
        <v>1335974</v>
      </c>
      <c r="AL338" s="22">
        <v>0</v>
      </c>
      <c r="AM338" s="22">
        <v>20728</v>
      </c>
      <c r="AN338" s="22">
        <v>16650</v>
      </c>
      <c r="AO338" s="22">
        <v>0</v>
      </c>
      <c r="AP338" s="22">
        <v>8031356</v>
      </c>
      <c r="AQ338" s="22">
        <v>231312</v>
      </c>
      <c r="AR338" s="22">
        <v>0</v>
      </c>
      <c r="AS338" s="22">
        <v>-6300565</v>
      </c>
      <c r="AT338" s="22">
        <v>35259505</v>
      </c>
      <c r="AU338" s="22">
        <v>10944679</v>
      </c>
    </row>
    <row r="339" spans="1:47" x14ac:dyDescent="0.35">
      <c r="A339" s="22"/>
      <c r="B339" s="22"/>
      <c r="C339" s="22"/>
      <c r="D339" s="22" t="s">
        <v>793</v>
      </c>
      <c r="E339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51C739-9AAB-4273-9B99-49C7EAE9AB3D}">
  <dimension ref="A1:AP339"/>
  <sheetViews>
    <sheetView zoomScale="90" zoomScaleNormal="90" workbookViewId="0"/>
  </sheetViews>
  <sheetFormatPr defaultRowHeight="14.5" x14ac:dyDescent="0.35"/>
  <cols>
    <col min="2" max="2" width="23.7265625" customWidth="1"/>
    <col min="4" max="4" width="37.7265625" customWidth="1"/>
    <col min="5" max="42" width="15.7265625" customWidth="1"/>
  </cols>
  <sheetData>
    <row r="1" spans="1:42" ht="24" customHeight="1" x14ac:dyDescent="0.4">
      <c r="A1" s="4" t="str">
        <f>HYPERLINK("#'Index'!A1", "&lt;&lt; Index")</f>
        <v>&lt;&lt; Index</v>
      </c>
      <c r="B1" s="20" t="s">
        <v>1031</v>
      </c>
      <c r="D1" s="20" t="s">
        <v>1032</v>
      </c>
    </row>
    <row r="2" spans="1:42" ht="64" customHeight="1" x14ac:dyDescent="0.35">
      <c r="A2" s="21" t="s">
        <v>44</v>
      </c>
      <c r="B2" s="21" t="s">
        <v>45</v>
      </c>
      <c r="C2" s="21" t="s">
        <v>46</v>
      </c>
      <c r="D2" s="21" t="s">
        <v>47</v>
      </c>
      <c r="E2" s="21" t="s">
        <v>829</v>
      </c>
      <c r="F2" s="21" t="s">
        <v>830</v>
      </c>
      <c r="G2" s="21" t="s">
        <v>831</v>
      </c>
      <c r="H2" s="21" t="s">
        <v>832</v>
      </c>
      <c r="I2" s="21" t="s">
        <v>833</v>
      </c>
      <c r="J2" s="21" t="s">
        <v>834</v>
      </c>
      <c r="K2" s="21" t="s">
        <v>835</v>
      </c>
      <c r="L2" s="21" t="s">
        <v>836</v>
      </c>
      <c r="M2" s="21" t="s">
        <v>837</v>
      </c>
      <c r="N2" s="21" t="s">
        <v>1033</v>
      </c>
      <c r="O2" s="21" t="s">
        <v>839</v>
      </c>
      <c r="P2" s="21" t="s">
        <v>840</v>
      </c>
      <c r="Q2" s="21" t="s">
        <v>841</v>
      </c>
      <c r="R2" s="21" t="s">
        <v>842</v>
      </c>
      <c r="S2" s="21" t="s">
        <v>843</v>
      </c>
      <c r="T2" s="21" t="s">
        <v>844</v>
      </c>
      <c r="U2" s="21" t="s">
        <v>845</v>
      </c>
      <c r="V2" s="21" t="s">
        <v>846</v>
      </c>
      <c r="W2" s="21" t="s">
        <v>847</v>
      </c>
      <c r="X2" s="21" t="s">
        <v>848</v>
      </c>
      <c r="Y2" s="21" t="s">
        <v>849</v>
      </c>
      <c r="Z2" s="21" t="s">
        <v>1034</v>
      </c>
      <c r="AA2" s="21" t="s">
        <v>851</v>
      </c>
      <c r="AB2" s="21" t="s">
        <v>852</v>
      </c>
      <c r="AC2" s="21" t="s">
        <v>853</v>
      </c>
      <c r="AD2" s="21" t="s">
        <v>854</v>
      </c>
      <c r="AE2" s="21" t="s">
        <v>855</v>
      </c>
      <c r="AF2" s="21" t="s">
        <v>856</v>
      </c>
      <c r="AG2" s="21" t="s">
        <v>857</v>
      </c>
      <c r="AH2" s="21" t="s">
        <v>858</v>
      </c>
      <c r="AI2" s="21" t="s">
        <v>859</v>
      </c>
      <c r="AJ2" s="21" t="s">
        <v>860</v>
      </c>
      <c r="AK2" s="21" t="s">
        <v>861</v>
      </c>
      <c r="AL2" s="21" t="s">
        <v>862</v>
      </c>
      <c r="AM2" s="21" t="s">
        <v>863</v>
      </c>
      <c r="AN2" s="21" t="s">
        <v>864</v>
      </c>
      <c r="AO2" s="21" t="s">
        <v>57</v>
      </c>
      <c r="AP2" s="21" t="s">
        <v>1035</v>
      </c>
    </row>
    <row r="3" spans="1:42" x14ac:dyDescent="0.35">
      <c r="A3" s="21"/>
      <c r="B3" s="21"/>
      <c r="C3" s="21"/>
      <c r="D3" s="21" t="s">
        <v>80</v>
      </c>
      <c r="E3" s="21" t="s">
        <v>1036</v>
      </c>
      <c r="F3" s="21" t="s">
        <v>1037</v>
      </c>
      <c r="G3" s="21" t="s">
        <v>1038</v>
      </c>
      <c r="H3" s="21" t="s">
        <v>1039</v>
      </c>
      <c r="I3" s="21" t="s">
        <v>1040</v>
      </c>
      <c r="J3" s="21" t="s">
        <v>1041</v>
      </c>
      <c r="K3" s="21" t="s">
        <v>1042</v>
      </c>
      <c r="L3" s="21" t="s">
        <v>1043</v>
      </c>
      <c r="M3" s="21" t="s">
        <v>1044</v>
      </c>
      <c r="N3" s="21" t="s">
        <v>1045</v>
      </c>
      <c r="O3" s="21" t="s">
        <v>1046</v>
      </c>
      <c r="P3" s="21" t="s">
        <v>1047</v>
      </c>
      <c r="Q3" s="21" t="s">
        <v>1048</v>
      </c>
      <c r="R3" s="21" t="s">
        <v>1049</v>
      </c>
      <c r="S3" s="21" t="s">
        <v>1050</v>
      </c>
      <c r="T3" s="21" t="s">
        <v>1051</v>
      </c>
      <c r="U3" s="21" t="s">
        <v>1052</v>
      </c>
      <c r="V3" s="21" t="s">
        <v>1053</v>
      </c>
      <c r="W3" s="21" t="s">
        <v>1054</v>
      </c>
      <c r="X3" s="21" t="s">
        <v>1055</v>
      </c>
      <c r="Y3" s="21" t="s">
        <v>1056</v>
      </c>
      <c r="Z3" s="21" t="s">
        <v>1057</v>
      </c>
      <c r="AA3" s="21" t="s">
        <v>1058</v>
      </c>
      <c r="AB3" s="21" t="s">
        <v>1059</v>
      </c>
      <c r="AC3" s="21" t="s">
        <v>1060</v>
      </c>
      <c r="AD3" s="21" t="s">
        <v>1061</v>
      </c>
      <c r="AE3" s="21" t="s">
        <v>1062</v>
      </c>
      <c r="AF3" s="21" t="s">
        <v>1063</v>
      </c>
      <c r="AG3" s="21" t="s">
        <v>1064</v>
      </c>
      <c r="AH3" s="21" t="s">
        <v>1065</v>
      </c>
      <c r="AI3" s="21" t="s">
        <v>1066</v>
      </c>
      <c r="AJ3" s="21" t="s">
        <v>1067</v>
      </c>
      <c r="AK3" s="21" t="s">
        <v>1068</v>
      </c>
      <c r="AL3" s="21" t="s">
        <v>1069</v>
      </c>
      <c r="AM3" s="21" t="s">
        <v>1070</v>
      </c>
      <c r="AN3" s="21" t="s">
        <v>1071</v>
      </c>
      <c r="AO3" s="21" t="s">
        <v>1072</v>
      </c>
      <c r="AP3" s="21" t="s">
        <v>1073</v>
      </c>
    </row>
    <row r="4" spans="1:42" x14ac:dyDescent="0.35">
      <c r="A4" s="22" t="s">
        <v>114</v>
      </c>
      <c r="B4" s="22" t="s">
        <v>115</v>
      </c>
      <c r="C4" s="22" t="s">
        <v>116</v>
      </c>
      <c r="D4" s="22" t="s">
        <v>117</v>
      </c>
      <c r="E4" s="22">
        <v>0</v>
      </c>
      <c r="F4" s="22">
        <v>456911</v>
      </c>
      <c r="G4" s="22">
        <v>0</v>
      </c>
      <c r="H4" s="22">
        <v>185370</v>
      </c>
      <c r="I4" s="22">
        <v>28658</v>
      </c>
      <c r="J4" s="22">
        <v>0</v>
      </c>
      <c r="K4" s="22">
        <v>0</v>
      </c>
      <c r="L4" s="22">
        <v>80</v>
      </c>
      <c r="M4" s="22">
        <v>0</v>
      </c>
      <c r="N4" s="22">
        <v>108288</v>
      </c>
      <c r="O4" s="22">
        <v>73618</v>
      </c>
      <c r="P4" s="22">
        <v>0</v>
      </c>
      <c r="Q4" s="22">
        <v>1094726</v>
      </c>
      <c r="R4" s="22">
        <v>0</v>
      </c>
      <c r="S4" s="22">
        <v>0</v>
      </c>
      <c r="T4" s="22">
        <v>14787513</v>
      </c>
      <c r="U4" s="22">
        <v>20789090</v>
      </c>
      <c r="V4" s="22">
        <v>7493501</v>
      </c>
      <c r="W4" s="22">
        <v>0</v>
      </c>
      <c r="X4" s="22">
        <v>0</v>
      </c>
      <c r="Y4" s="22">
        <v>0</v>
      </c>
      <c r="Z4" s="22">
        <v>96904</v>
      </c>
      <c r="AA4" s="22">
        <v>0</v>
      </c>
      <c r="AB4" s="22">
        <v>3463</v>
      </c>
      <c r="AC4" s="22">
        <v>0</v>
      </c>
      <c r="AD4" s="22">
        <v>0</v>
      </c>
      <c r="AE4" s="22">
        <v>0</v>
      </c>
      <c r="AF4" s="22">
        <v>0</v>
      </c>
      <c r="AG4" s="22">
        <v>0</v>
      </c>
      <c r="AH4" s="22">
        <v>0</v>
      </c>
      <c r="AI4" s="22">
        <v>1682688</v>
      </c>
      <c r="AJ4" s="22">
        <v>54797</v>
      </c>
      <c r="AK4" s="22">
        <v>0</v>
      </c>
      <c r="AL4" s="22">
        <v>0</v>
      </c>
      <c r="AM4" s="22">
        <v>0</v>
      </c>
      <c r="AN4" s="22">
        <v>0</v>
      </c>
      <c r="AO4" s="22">
        <v>0</v>
      </c>
      <c r="AP4" s="22">
        <v>46855607</v>
      </c>
    </row>
    <row r="5" spans="1:42" x14ac:dyDescent="0.35">
      <c r="A5" s="22" t="s">
        <v>114</v>
      </c>
      <c r="B5" s="22" t="s">
        <v>115</v>
      </c>
      <c r="C5" s="22" t="s">
        <v>118</v>
      </c>
      <c r="D5" s="22" t="s">
        <v>119</v>
      </c>
      <c r="E5" s="22">
        <v>0</v>
      </c>
      <c r="F5" s="22">
        <v>97748</v>
      </c>
      <c r="G5" s="22">
        <v>488</v>
      </c>
      <c r="H5" s="22">
        <v>0</v>
      </c>
      <c r="I5" s="22">
        <v>20141</v>
      </c>
      <c r="J5" s="22">
        <v>0</v>
      </c>
      <c r="K5" s="22">
        <v>0</v>
      </c>
      <c r="L5" s="22">
        <v>97</v>
      </c>
      <c r="M5" s="22">
        <v>0</v>
      </c>
      <c r="N5" s="22">
        <v>0</v>
      </c>
      <c r="O5" s="22">
        <v>127752</v>
      </c>
      <c r="P5" s="22">
        <v>0</v>
      </c>
      <c r="Q5" s="22">
        <v>26267</v>
      </c>
      <c r="R5" s="22">
        <v>0</v>
      </c>
      <c r="S5" s="22">
        <v>0</v>
      </c>
      <c r="T5" s="22">
        <v>3895647</v>
      </c>
      <c r="U5" s="22">
        <v>2825957</v>
      </c>
      <c r="V5" s="22">
        <v>1787494</v>
      </c>
      <c r="W5" s="22">
        <v>0</v>
      </c>
      <c r="X5" s="22">
        <v>2123</v>
      </c>
      <c r="Y5" s="22">
        <v>756601</v>
      </c>
      <c r="Z5" s="22">
        <v>17520</v>
      </c>
      <c r="AA5" s="22">
        <v>0</v>
      </c>
      <c r="AB5" s="22">
        <v>260804</v>
      </c>
      <c r="AC5" s="22">
        <v>207</v>
      </c>
      <c r="AD5" s="22">
        <v>0</v>
      </c>
      <c r="AE5" s="22">
        <v>0</v>
      </c>
      <c r="AF5" s="22">
        <v>0</v>
      </c>
      <c r="AG5" s="22">
        <v>0</v>
      </c>
      <c r="AH5" s="22">
        <v>0</v>
      </c>
      <c r="AI5" s="22">
        <v>263793</v>
      </c>
      <c r="AJ5" s="22">
        <v>11772</v>
      </c>
      <c r="AK5" s="22">
        <v>0</v>
      </c>
      <c r="AL5" s="22">
        <v>0</v>
      </c>
      <c r="AM5" s="22">
        <v>0</v>
      </c>
      <c r="AN5" s="22">
        <v>0</v>
      </c>
      <c r="AO5" s="22">
        <v>0</v>
      </c>
      <c r="AP5" s="22">
        <v>10094411</v>
      </c>
    </row>
    <row r="6" spans="1:42" x14ac:dyDescent="0.35">
      <c r="A6" s="22" t="s">
        <v>114</v>
      </c>
      <c r="B6" s="22" t="s">
        <v>115</v>
      </c>
      <c r="C6" s="22" t="s">
        <v>120</v>
      </c>
      <c r="D6" s="22" t="s">
        <v>121</v>
      </c>
      <c r="E6" s="22">
        <v>0</v>
      </c>
      <c r="F6" s="22">
        <v>12405</v>
      </c>
      <c r="G6" s="22">
        <v>0</v>
      </c>
      <c r="H6" s="22">
        <v>0</v>
      </c>
      <c r="I6" s="22">
        <v>8945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2">
        <v>0</v>
      </c>
      <c r="P6" s="22">
        <v>0</v>
      </c>
      <c r="Q6" s="22">
        <v>0</v>
      </c>
      <c r="R6" s="22">
        <v>0</v>
      </c>
      <c r="S6" s="22">
        <v>0</v>
      </c>
      <c r="T6" s="22">
        <v>3489298</v>
      </c>
      <c r="U6" s="22">
        <v>1515230</v>
      </c>
      <c r="V6" s="22">
        <v>1384924</v>
      </c>
      <c r="W6" s="22">
        <v>0</v>
      </c>
      <c r="X6" s="22">
        <v>0</v>
      </c>
      <c r="Y6" s="22">
        <v>0</v>
      </c>
      <c r="Z6" s="22">
        <v>35600</v>
      </c>
      <c r="AA6" s="22">
        <v>0</v>
      </c>
      <c r="AB6" s="22">
        <v>1625</v>
      </c>
      <c r="AC6" s="22">
        <v>20753</v>
      </c>
      <c r="AD6" s="22">
        <v>0</v>
      </c>
      <c r="AE6" s="22">
        <v>0</v>
      </c>
      <c r="AF6" s="22">
        <v>0</v>
      </c>
      <c r="AG6" s="22">
        <v>0</v>
      </c>
      <c r="AH6" s="22">
        <v>0</v>
      </c>
      <c r="AI6" s="22">
        <v>379503</v>
      </c>
      <c r="AJ6" s="22">
        <v>0</v>
      </c>
      <c r="AK6" s="22">
        <v>0</v>
      </c>
      <c r="AL6" s="22">
        <v>0</v>
      </c>
      <c r="AM6" s="22">
        <v>0</v>
      </c>
      <c r="AN6" s="22">
        <v>0</v>
      </c>
      <c r="AO6" s="22">
        <v>0</v>
      </c>
      <c r="AP6" s="22">
        <v>6848283</v>
      </c>
    </row>
    <row r="7" spans="1:42" x14ac:dyDescent="0.35">
      <c r="A7" s="22" t="s">
        <v>114</v>
      </c>
      <c r="B7" s="22" t="s">
        <v>115</v>
      </c>
      <c r="C7" s="22" t="s">
        <v>122</v>
      </c>
      <c r="D7" s="22" t="s">
        <v>123</v>
      </c>
      <c r="E7" s="22">
        <v>0</v>
      </c>
      <c r="F7" s="22">
        <v>16565000</v>
      </c>
      <c r="G7" s="22">
        <v>0</v>
      </c>
      <c r="H7" s="22">
        <v>15821000</v>
      </c>
      <c r="I7" s="22">
        <v>1772000</v>
      </c>
      <c r="J7" s="22">
        <v>141000</v>
      </c>
      <c r="K7" s="22">
        <v>0</v>
      </c>
      <c r="L7" s="22">
        <v>1083000</v>
      </c>
      <c r="M7" s="22">
        <v>0</v>
      </c>
      <c r="N7" s="22">
        <v>3595000</v>
      </c>
      <c r="O7" s="22">
        <v>39571000</v>
      </c>
      <c r="P7" s="22">
        <v>0</v>
      </c>
      <c r="Q7" s="22">
        <v>87332000</v>
      </c>
      <c r="R7" s="22">
        <v>74083000</v>
      </c>
      <c r="S7" s="22">
        <v>411000</v>
      </c>
      <c r="T7" s="22">
        <v>273422000</v>
      </c>
      <c r="U7" s="22">
        <v>354117000</v>
      </c>
      <c r="V7" s="22">
        <v>135737000</v>
      </c>
      <c r="W7" s="22">
        <v>0</v>
      </c>
      <c r="X7" s="22">
        <v>12000</v>
      </c>
      <c r="Y7" s="22">
        <v>0</v>
      </c>
      <c r="Z7" s="22">
        <v>5655000</v>
      </c>
      <c r="AA7" s="22">
        <v>0</v>
      </c>
      <c r="AB7" s="22">
        <v>2432000</v>
      </c>
      <c r="AC7" s="22">
        <v>0</v>
      </c>
      <c r="AD7" s="22">
        <v>0</v>
      </c>
      <c r="AE7" s="22">
        <v>14902000</v>
      </c>
      <c r="AF7" s="22">
        <v>2402000</v>
      </c>
      <c r="AG7" s="22">
        <v>0</v>
      </c>
      <c r="AH7" s="22">
        <v>0</v>
      </c>
      <c r="AI7" s="22">
        <v>13570000</v>
      </c>
      <c r="AJ7" s="22">
        <v>0</v>
      </c>
      <c r="AK7" s="22">
        <v>7361000</v>
      </c>
      <c r="AL7" s="22">
        <v>628000</v>
      </c>
      <c r="AM7" s="22">
        <v>0</v>
      </c>
      <c r="AN7" s="22">
        <v>0</v>
      </c>
      <c r="AO7" s="22">
        <v>0</v>
      </c>
      <c r="AP7" s="22">
        <v>1050612000</v>
      </c>
    </row>
    <row r="8" spans="1:42" x14ac:dyDescent="0.35">
      <c r="A8" s="22" t="s">
        <v>114</v>
      </c>
      <c r="B8" s="22" t="s">
        <v>115</v>
      </c>
      <c r="C8" s="22" t="s">
        <v>124</v>
      </c>
      <c r="D8" s="22" t="s">
        <v>125</v>
      </c>
      <c r="E8" s="22">
        <v>0</v>
      </c>
      <c r="F8" s="22">
        <v>26043</v>
      </c>
      <c r="G8" s="22">
        <v>0</v>
      </c>
      <c r="H8" s="22">
        <v>284316</v>
      </c>
      <c r="I8" s="22">
        <v>0</v>
      </c>
      <c r="J8" s="22">
        <v>0</v>
      </c>
      <c r="K8" s="22">
        <v>0</v>
      </c>
      <c r="L8" s="22">
        <v>3667</v>
      </c>
      <c r="M8" s="22">
        <v>29591</v>
      </c>
      <c r="N8" s="22">
        <v>0</v>
      </c>
      <c r="O8" s="22">
        <v>38378</v>
      </c>
      <c r="P8" s="22">
        <v>73427</v>
      </c>
      <c r="Q8" s="22">
        <v>47540</v>
      </c>
      <c r="R8" s="22">
        <v>0</v>
      </c>
      <c r="S8" s="22">
        <v>0</v>
      </c>
      <c r="T8" s="22">
        <v>6147298</v>
      </c>
      <c r="U8" s="22">
        <v>3650496</v>
      </c>
      <c r="V8" s="22">
        <v>3000921</v>
      </c>
      <c r="W8" s="22">
        <v>0</v>
      </c>
      <c r="X8" s="22">
        <v>0</v>
      </c>
      <c r="Y8" s="22">
        <v>0</v>
      </c>
      <c r="Z8" s="22">
        <v>131960</v>
      </c>
      <c r="AA8" s="22">
        <v>0</v>
      </c>
      <c r="AB8" s="22">
        <v>17865</v>
      </c>
      <c r="AC8" s="22">
        <v>0</v>
      </c>
      <c r="AD8" s="22">
        <v>0</v>
      </c>
      <c r="AE8" s="22">
        <v>0</v>
      </c>
      <c r="AF8" s="22">
        <v>0</v>
      </c>
      <c r="AG8" s="22">
        <v>0</v>
      </c>
      <c r="AH8" s="22">
        <v>0</v>
      </c>
      <c r="AI8" s="22">
        <v>741259</v>
      </c>
      <c r="AJ8" s="22">
        <v>1678</v>
      </c>
      <c r="AK8" s="22">
        <v>0</v>
      </c>
      <c r="AL8" s="22">
        <v>0</v>
      </c>
      <c r="AM8" s="22">
        <v>0</v>
      </c>
      <c r="AN8" s="22">
        <v>0</v>
      </c>
      <c r="AO8" s="22">
        <v>0</v>
      </c>
      <c r="AP8" s="22">
        <v>14194439</v>
      </c>
    </row>
    <row r="9" spans="1:42" x14ac:dyDescent="0.35">
      <c r="A9" s="22" t="s">
        <v>114</v>
      </c>
      <c r="B9" s="22" t="s">
        <v>115</v>
      </c>
      <c r="C9" s="22" t="s">
        <v>126</v>
      </c>
      <c r="D9" s="22" t="s">
        <v>127</v>
      </c>
      <c r="E9" s="22">
        <v>0</v>
      </c>
      <c r="F9" s="22">
        <v>2494042</v>
      </c>
      <c r="G9" s="22">
        <v>0</v>
      </c>
      <c r="H9" s="22">
        <v>631726</v>
      </c>
      <c r="I9" s="22">
        <v>104494</v>
      </c>
      <c r="J9" s="22">
        <v>0</v>
      </c>
      <c r="K9" s="22">
        <v>0</v>
      </c>
      <c r="L9" s="22">
        <v>272672</v>
      </c>
      <c r="M9" s="22">
        <v>0</v>
      </c>
      <c r="N9" s="22">
        <v>0</v>
      </c>
      <c r="O9" s="22">
        <v>59542</v>
      </c>
      <c r="P9" s="22">
        <v>0</v>
      </c>
      <c r="Q9" s="22">
        <v>0</v>
      </c>
      <c r="R9" s="22">
        <v>0</v>
      </c>
      <c r="S9" s="22">
        <v>0</v>
      </c>
      <c r="T9" s="22">
        <v>0</v>
      </c>
      <c r="U9" s="22">
        <v>0</v>
      </c>
      <c r="V9" s="22">
        <v>1417461</v>
      </c>
      <c r="W9" s="22">
        <v>0</v>
      </c>
      <c r="X9" s="22">
        <v>50805</v>
      </c>
      <c r="Y9" s="22">
        <v>0</v>
      </c>
      <c r="Z9" s="22">
        <v>0</v>
      </c>
      <c r="AA9" s="22">
        <v>0</v>
      </c>
      <c r="AB9" s="22">
        <v>872759</v>
      </c>
      <c r="AC9" s="22">
        <v>0</v>
      </c>
      <c r="AD9" s="22">
        <v>0</v>
      </c>
      <c r="AE9" s="22">
        <v>0</v>
      </c>
      <c r="AF9" s="22">
        <v>0</v>
      </c>
      <c r="AG9" s="22">
        <v>0</v>
      </c>
      <c r="AH9" s="22">
        <v>0</v>
      </c>
      <c r="AI9" s="22">
        <v>98580</v>
      </c>
      <c r="AJ9" s="22">
        <v>0</v>
      </c>
      <c r="AK9" s="22">
        <v>0</v>
      </c>
      <c r="AL9" s="22">
        <v>0</v>
      </c>
      <c r="AM9" s="22">
        <v>0</v>
      </c>
      <c r="AN9" s="22">
        <v>0</v>
      </c>
      <c r="AO9" s="22">
        <v>0</v>
      </c>
      <c r="AP9" s="22">
        <v>6002081</v>
      </c>
    </row>
    <row r="10" spans="1:42" x14ac:dyDescent="0.35">
      <c r="A10" s="22" t="s">
        <v>114</v>
      </c>
      <c r="B10" s="22" t="s">
        <v>115</v>
      </c>
      <c r="C10" s="22" t="s">
        <v>128</v>
      </c>
      <c r="D10" s="22" t="s">
        <v>129</v>
      </c>
      <c r="E10" s="22">
        <v>0</v>
      </c>
      <c r="F10" s="22">
        <v>24685</v>
      </c>
      <c r="G10" s="22">
        <v>0</v>
      </c>
      <c r="H10" s="22">
        <v>0</v>
      </c>
      <c r="I10" s="22">
        <v>161345</v>
      </c>
      <c r="J10" s="22">
        <v>0</v>
      </c>
      <c r="K10" s="22">
        <v>0</v>
      </c>
      <c r="L10" s="22">
        <v>328</v>
      </c>
      <c r="M10" s="22">
        <v>0</v>
      </c>
      <c r="N10" s="22">
        <v>3723</v>
      </c>
      <c r="O10" s="22">
        <v>0</v>
      </c>
      <c r="P10" s="22">
        <v>73642</v>
      </c>
      <c r="Q10" s="22">
        <v>24285</v>
      </c>
      <c r="R10" s="22">
        <v>0</v>
      </c>
      <c r="S10" s="22">
        <v>0</v>
      </c>
      <c r="T10" s="22">
        <v>3742875</v>
      </c>
      <c r="U10" s="22">
        <v>2114556</v>
      </c>
      <c r="V10" s="22">
        <v>2528427</v>
      </c>
      <c r="W10" s="22">
        <v>0</v>
      </c>
      <c r="X10" s="22">
        <v>1176</v>
      </c>
      <c r="Y10" s="22">
        <v>0</v>
      </c>
      <c r="Z10" s="22">
        <v>15750</v>
      </c>
      <c r="AA10" s="22">
        <v>0</v>
      </c>
      <c r="AB10" s="22">
        <v>0</v>
      </c>
      <c r="AC10" s="22">
        <v>0</v>
      </c>
      <c r="AD10" s="22">
        <v>0</v>
      </c>
      <c r="AE10" s="22">
        <v>0</v>
      </c>
      <c r="AF10" s="22">
        <v>3157</v>
      </c>
      <c r="AG10" s="22">
        <v>14300</v>
      </c>
      <c r="AH10" s="22">
        <v>0</v>
      </c>
      <c r="AI10" s="22">
        <v>972813</v>
      </c>
      <c r="AJ10" s="22">
        <v>0</v>
      </c>
      <c r="AK10" s="22">
        <v>0</v>
      </c>
      <c r="AL10" s="22">
        <v>140</v>
      </c>
      <c r="AM10" s="22">
        <v>0</v>
      </c>
      <c r="AN10" s="22">
        <v>0</v>
      </c>
      <c r="AO10" s="22">
        <v>0</v>
      </c>
      <c r="AP10" s="22">
        <v>9681202</v>
      </c>
    </row>
    <row r="11" spans="1:42" x14ac:dyDescent="0.35">
      <c r="A11" s="22" t="s">
        <v>114</v>
      </c>
      <c r="B11" s="22" t="s">
        <v>115</v>
      </c>
      <c r="C11" s="22" t="s">
        <v>130</v>
      </c>
      <c r="D11" s="22" t="s">
        <v>131</v>
      </c>
      <c r="E11" s="22">
        <v>0</v>
      </c>
      <c r="F11" s="22">
        <v>17158000</v>
      </c>
      <c r="G11" s="22">
        <v>0</v>
      </c>
      <c r="H11" s="22">
        <v>28406000</v>
      </c>
      <c r="I11" s="22">
        <v>2859000</v>
      </c>
      <c r="J11" s="22">
        <v>0</v>
      </c>
      <c r="K11" s="22">
        <v>0</v>
      </c>
      <c r="L11" s="22">
        <v>831000</v>
      </c>
      <c r="M11" s="22">
        <v>0</v>
      </c>
      <c r="N11" s="22">
        <v>17430000</v>
      </c>
      <c r="O11" s="22">
        <v>14132000</v>
      </c>
      <c r="P11" s="22">
        <v>0</v>
      </c>
      <c r="Q11" s="22">
        <v>59948000</v>
      </c>
      <c r="R11" s="22">
        <v>0</v>
      </c>
      <c r="S11" s="22">
        <v>373000</v>
      </c>
      <c r="T11" s="22">
        <v>0</v>
      </c>
      <c r="U11" s="22">
        <v>0</v>
      </c>
      <c r="V11" s="22">
        <v>211475000</v>
      </c>
      <c r="W11" s="22">
        <v>30000</v>
      </c>
      <c r="X11" s="22">
        <v>540000</v>
      </c>
      <c r="Y11" s="22">
        <v>0</v>
      </c>
      <c r="Z11" s="22">
        <v>2281000</v>
      </c>
      <c r="AA11" s="22">
        <v>0</v>
      </c>
      <c r="AB11" s="22">
        <v>7221000</v>
      </c>
      <c r="AC11" s="22">
        <v>0</v>
      </c>
      <c r="AD11" s="22">
        <v>22211000</v>
      </c>
      <c r="AE11" s="22">
        <v>9792000</v>
      </c>
      <c r="AF11" s="22">
        <v>383000</v>
      </c>
      <c r="AG11" s="22">
        <v>0</v>
      </c>
      <c r="AH11" s="22">
        <v>0</v>
      </c>
      <c r="AI11" s="22">
        <v>26878000</v>
      </c>
      <c r="AJ11" s="22">
        <v>165000</v>
      </c>
      <c r="AK11" s="22">
        <v>8348000</v>
      </c>
      <c r="AL11" s="22">
        <v>453000</v>
      </c>
      <c r="AM11" s="22">
        <v>0</v>
      </c>
      <c r="AN11" s="22">
        <v>0</v>
      </c>
      <c r="AO11" s="22">
        <v>0</v>
      </c>
      <c r="AP11" s="22">
        <v>430914000</v>
      </c>
    </row>
    <row r="12" spans="1:42" x14ac:dyDescent="0.35">
      <c r="A12" s="22" t="s">
        <v>114</v>
      </c>
      <c r="B12" s="22" t="s">
        <v>115</v>
      </c>
      <c r="C12" s="22" t="s">
        <v>132</v>
      </c>
      <c r="D12" s="22" t="s">
        <v>133</v>
      </c>
      <c r="E12" s="22">
        <v>0</v>
      </c>
      <c r="F12" s="22">
        <v>215000</v>
      </c>
      <c r="G12" s="22">
        <v>0</v>
      </c>
      <c r="H12" s="22">
        <v>42000</v>
      </c>
      <c r="I12" s="22">
        <v>7000</v>
      </c>
      <c r="J12" s="22">
        <v>0</v>
      </c>
      <c r="K12" s="22">
        <v>0</v>
      </c>
      <c r="L12" s="22">
        <v>1000</v>
      </c>
      <c r="M12" s="22">
        <v>0</v>
      </c>
      <c r="N12" s="22">
        <v>0</v>
      </c>
      <c r="O12" s="22">
        <v>87000</v>
      </c>
      <c r="P12" s="22">
        <v>0</v>
      </c>
      <c r="Q12" s="22">
        <v>114000</v>
      </c>
      <c r="R12" s="22">
        <v>0</v>
      </c>
      <c r="S12" s="22">
        <v>0</v>
      </c>
      <c r="T12" s="22">
        <v>7385000</v>
      </c>
      <c r="U12" s="22">
        <v>8005000</v>
      </c>
      <c r="V12" s="22">
        <v>3683000</v>
      </c>
      <c r="W12" s="22">
        <v>0</v>
      </c>
      <c r="X12" s="22">
        <v>62000</v>
      </c>
      <c r="Y12" s="22">
        <v>0</v>
      </c>
      <c r="Z12" s="22">
        <v>84000</v>
      </c>
      <c r="AA12" s="22">
        <v>0</v>
      </c>
      <c r="AB12" s="22">
        <v>0</v>
      </c>
      <c r="AC12" s="22">
        <v>0</v>
      </c>
      <c r="AD12" s="22">
        <v>0</v>
      </c>
      <c r="AE12" s="22">
        <v>0</v>
      </c>
      <c r="AF12" s="22">
        <v>0</v>
      </c>
      <c r="AG12" s="22">
        <v>0</v>
      </c>
      <c r="AH12" s="22">
        <v>0</v>
      </c>
      <c r="AI12" s="22">
        <v>692000</v>
      </c>
      <c r="AJ12" s="22">
        <v>180000</v>
      </c>
      <c r="AK12" s="22">
        <v>0</v>
      </c>
      <c r="AL12" s="22">
        <v>0</v>
      </c>
      <c r="AM12" s="22">
        <v>0</v>
      </c>
      <c r="AN12" s="22">
        <v>0</v>
      </c>
      <c r="AO12" s="22">
        <v>0</v>
      </c>
      <c r="AP12" s="22">
        <v>20557000</v>
      </c>
    </row>
    <row r="13" spans="1:42" x14ac:dyDescent="0.35">
      <c r="A13" s="22" t="s">
        <v>114</v>
      </c>
      <c r="B13" s="22" t="s">
        <v>115</v>
      </c>
      <c r="C13" s="22" t="s">
        <v>134</v>
      </c>
      <c r="D13" s="22" t="s">
        <v>135</v>
      </c>
      <c r="E13" s="22">
        <v>0</v>
      </c>
      <c r="F13" s="22">
        <v>492942</v>
      </c>
      <c r="G13" s="22">
        <v>0</v>
      </c>
      <c r="H13" s="22">
        <v>994897</v>
      </c>
      <c r="I13" s="22">
        <v>742533</v>
      </c>
      <c r="J13" s="22">
        <v>1003</v>
      </c>
      <c r="K13" s="22">
        <v>0</v>
      </c>
      <c r="L13" s="22">
        <v>237153</v>
      </c>
      <c r="M13" s="22">
        <v>0</v>
      </c>
      <c r="N13" s="22">
        <v>309099</v>
      </c>
      <c r="O13" s="22">
        <v>68847</v>
      </c>
      <c r="P13" s="22">
        <v>2922714</v>
      </c>
      <c r="Q13" s="22">
        <v>468450</v>
      </c>
      <c r="R13" s="22">
        <v>0</v>
      </c>
      <c r="S13" s="22">
        <v>0</v>
      </c>
      <c r="T13" s="22">
        <v>0</v>
      </c>
      <c r="U13" s="22">
        <v>0</v>
      </c>
      <c r="V13" s="22">
        <v>0</v>
      </c>
      <c r="W13" s="22">
        <v>0</v>
      </c>
      <c r="X13" s="22">
        <v>86420</v>
      </c>
      <c r="Y13" s="22">
        <v>0</v>
      </c>
      <c r="Z13" s="22">
        <v>154073</v>
      </c>
      <c r="AA13" s="22">
        <v>0</v>
      </c>
      <c r="AB13" s="22">
        <v>39808</v>
      </c>
      <c r="AC13" s="22">
        <v>0</v>
      </c>
      <c r="AD13" s="22">
        <v>0</v>
      </c>
      <c r="AE13" s="22">
        <v>0</v>
      </c>
      <c r="AF13" s="22">
        <v>0</v>
      </c>
      <c r="AG13" s="22">
        <v>0</v>
      </c>
      <c r="AH13" s="22">
        <v>64536</v>
      </c>
      <c r="AI13" s="22">
        <v>2596941</v>
      </c>
      <c r="AJ13" s="22">
        <v>23929</v>
      </c>
      <c r="AK13" s="22">
        <v>0</v>
      </c>
      <c r="AL13" s="22">
        <v>0</v>
      </c>
      <c r="AM13" s="22">
        <v>0</v>
      </c>
      <c r="AN13" s="22">
        <v>0</v>
      </c>
      <c r="AO13" s="22">
        <v>0</v>
      </c>
      <c r="AP13" s="22">
        <v>9203345</v>
      </c>
    </row>
    <row r="14" spans="1:42" x14ac:dyDescent="0.35">
      <c r="A14" s="22" t="s">
        <v>114</v>
      </c>
      <c r="B14" s="22" t="s">
        <v>115</v>
      </c>
      <c r="C14" s="22" t="s">
        <v>136</v>
      </c>
      <c r="D14" s="22" t="s">
        <v>137</v>
      </c>
      <c r="E14" s="22">
        <v>0</v>
      </c>
      <c r="F14" s="22">
        <v>167390</v>
      </c>
      <c r="G14" s="22">
        <v>0</v>
      </c>
      <c r="H14" s="22">
        <v>582160</v>
      </c>
      <c r="I14" s="22">
        <v>1033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4881</v>
      </c>
      <c r="P14" s="22">
        <v>0</v>
      </c>
      <c r="Q14" s="22">
        <v>0</v>
      </c>
      <c r="R14" s="22">
        <v>46210</v>
      </c>
      <c r="S14" s="22">
        <v>517261</v>
      </c>
      <c r="T14" s="22">
        <v>4328203</v>
      </c>
      <c r="U14" s="22">
        <v>4112487</v>
      </c>
      <c r="V14" s="22">
        <v>2445312</v>
      </c>
      <c r="W14" s="22">
        <v>0</v>
      </c>
      <c r="X14" s="22">
        <v>71164</v>
      </c>
      <c r="Y14" s="22">
        <v>0</v>
      </c>
      <c r="Z14" s="22">
        <v>0</v>
      </c>
      <c r="AA14" s="22">
        <v>0</v>
      </c>
      <c r="AB14" s="22">
        <v>26260</v>
      </c>
      <c r="AC14" s="22">
        <v>72756</v>
      </c>
      <c r="AD14" s="22">
        <v>0</v>
      </c>
      <c r="AE14" s="22">
        <v>0</v>
      </c>
      <c r="AF14" s="22">
        <v>0</v>
      </c>
      <c r="AG14" s="22">
        <v>653181</v>
      </c>
      <c r="AH14" s="22">
        <v>5791</v>
      </c>
      <c r="AI14" s="22">
        <v>39486</v>
      </c>
      <c r="AJ14" s="22">
        <v>167913</v>
      </c>
      <c r="AK14" s="22">
        <v>0</v>
      </c>
      <c r="AL14" s="22">
        <v>283518</v>
      </c>
      <c r="AM14" s="22">
        <v>0</v>
      </c>
      <c r="AN14" s="22">
        <v>0</v>
      </c>
      <c r="AO14" s="22">
        <v>0</v>
      </c>
      <c r="AP14" s="22">
        <v>13525006</v>
      </c>
    </row>
    <row r="15" spans="1:42" x14ac:dyDescent="0.35">
      <c r="A15" s="22" t="s">
        <v>114</v>
      </c>
      <c r="B15" s="22" t="s">
        <v>115</v>
      </c>
      <c r="C15" s="22" t="s">
        <v>138</v>
      </c>
      <c r="D15" s="22" t="s">
        <v>139</v>
      </c>
      <c r="E15" s="22">
        <v>0</v>
      </c>
      <c r="F15" s="22">
        <v>318321</v>
      </c>
      <c r="G15" s="22">
        <v>0</v>
      </c>
      <c r="H15" s="22">
        <v>79643</v>
      </c>
      <c r="I15" s="22">
        <v>185450</v>
      </c>
      <c r="J15" s="22">
        <v>0</v>
      </c>
      <c r="K15" s="22">
        <v>764608</v>
      </c>
      <c r="L15" s="22">
        <v>41244</v>
      </c>
      <c r="M15" s="22">
        <v>0</v>
      </c>
      <c r="N15" s="22">
        <v>126040</v>
      </c>
      <c r="O15" s="22">
        <v>288808</v>
      </c>
      <c r="P15" s="22">
        <v>0</v>
      </c>
      <c r="Q15" s="22">
        <v>126837</v>
      </c>
      <c r="R15" s="22">
        <v>699755</v>
      </c>
      <c r="S15" s="22">
        <v>0</v>
      </c>
      <c r="T15" s="22">
        <v>8964992</v>
      </c>
      <c r="U15" s="22">
        <v>5924609</v>
      </c>
      <c r="V15" s="22">
        <v>2938712</v>
      </c>
      <c r="W15" s="22">
        <v>0</v>
      </c>
      <c r="X15" s="22">
        <v>35048</v>
      </c>
      <c r="Y15" s="22">
        <v>0</v>
      </c>
      <c r="Z15" s="22">
        <v>49950</v>
      </c>
      <c r="AA15" s="22">
        <v>0</v>
      </c>
      <c r="AB15" s="22">
        <v>120</v>
      </c>
      <c r="AC15" s="22">
        <v>0</v>
      </c>
      <c r="AD15" s="22">
        <v>0</v>
      </c>
      <c r="AE15" s="22">
        <v>0</v>
      </c>
      <c r="AF15" s="22">
        <v>0</v>
      </c>
      <c r="AG15" s="22">
        <v>0</v>
      </c>
      <c r="AH15" s="22">
        <v>0</v>
      </c>
      <c r="AI15" s="22">
        <v>1415454</v>
      </c>
      <c r="AJ15" s="22">
        <v>147400</v>
      </c>
      <c r="AK15" s="22">
        <v>0</v>
      </c>
      <c r="AL15" s="22">
        <v>0</v>
      </c>
      <c r="AM15" s="22">
        <v>0</v>
      </c>
      <c r="AN15" s="22">
        <v>0</v>
      </c>
      <c r="AO15" s="22">
        <v>0</v>
      </c>
      <c r="AP15" s="22">
        <v>22106991</v>
      </c>
    </row>
    <row r="16" spans="1:42" x14ac:dyDescent="0.35">
      <c r="A16" s="22" t="s">
        <v>114</v>
      </c>
      <c r="B16" s="22" t="s">
        <v>115</v>
      </c>
      <c r="C16" s="22" t="s">
        <v>140</v>
      </c>
      <c r="D16" s="22" t="s">
        <v>141</v>
      </c>
      <c r="E16" s="22">
        <v>0</v>
      </c>
      <c r="F16" s="22">
        <v>242000</v>
      </c>
      <c r="G16" s="22">
        <v>0</v>
      </c>
      <c r="H16" s="22">
        <v>417000</v>
      </c>
      <c r="I16" s="22">
        <v>437000</v>
      </c>
      <c r="J16" s="22">
        <v>0</v>
      </c>
      <c r="K16" s="22">
        <v>9512000</v>
      </c>
      <c r="L16" s="22">
        <v>11000</v>
      </c>
      <c r="M16" s="22">
        <v>474000</v>
      </c>
      <c r="N16" s="22">
        <v>432000</v>
      </c>
      <c r="O16" s="22">
        <v>1524000</v>
      </c>
      <c r="P16" s="22">
        <v>496000</v>
      </c>
      <c r="Q16" s="22">
        <v>4532000</v>
      </c>
      <c r="R16" s="22">
        <v>219000</v>
      </c>
      <c r="S16" s="22">
        <v>3386000</v>
      </c>
      <c r="T16" s="22">
        <v>25128000</v>
      </c>
      <c r="U16" s="22">
        <v>19508000</v>
      </c>
      <c r="V16" s="22">
        <v>20917000</v>
      </c>
      <c r="W16" s="22">
        <v>0</v>
      </c>
      <c r="X16" s="22">
        <v>0</v>
      </c>
      <c r="Y16" s="22">
        <v>0</v>
      </c>
      <c r="Z16" s="22">
        <v>847000</v>
      </c>
      <c r="AA16" s="22">
        <v>0</v>
      </c>
      <c r="AB16" s="22">
        <v>584000</v>
      </c>
      <c r="AC16" s="22">
        <v>0</v>
      </c>
      <c r="AD16" s="22">
        <v>7708000</v>
      </c>
      <c r="AE16" s="22">
        <v>0</v>
      </c>
      <c r="AF16" s="22">
        <v>0</v>
      </c>
      <c r="AG16" s="22">
        <v>0</v>
      </c>
      <c r="AH16" s="22">
        <v>0</v>
      </c>
      <c r="AI16" s="22">
        <v>3846000</v>
      </c>
      <c r="AJ16" s="22">
        <v>365000</v>
      </c>
      <c r="AK16" s="22">
        <v>0</v>
      </c>
      <c r="AL16" s="22">
        <v>0</v>
      </c>
      <c r="AM16" s="22">
        <v>0</v>
      </c>
      <c r="AN16" s="22">
        <v>94750000</v>
      </c>
      <c r="AO16" s="22">
        <v>0</v>
      </c>
      <c r="AP16" s="22">
        <v>195335000</v>
      </c>
    </row>
    <row r="17" spans="1:42" x14ac:dyDescent="0.35">
      <c r="A17" s="22" t="s">
        <v>114</v>
      </c>
      <c r="B17" s="22" t="s">
        <v>115</v>
      </c>
      <c r="C17" s="22" t="s">
        <v>142</v>
      </c>
      <c r="D17" s="22" t="s">
        <v>143</v>
      </c>
      <c r="E17" s="22">
        <v>54420</v>
      </c>
      <c r="F17" s="22">
        <v>82357</v>
      </c>
      <c r="G17" s="22">
        <v>0</v>
      </c>
      <c r="H17" s="22">
        <v>64770</v>
      </c>
      <c r="I17" s="22">
        <v>33907</v>
      </c>
      <c r="J17" s="22">
        <v>0</v>
      </c>
      <c r="K17" s="22">
        <v>0</v>
      </c>
      <c r="L17" s="22">
        <v>31357</v>
      </c>
      <c r="M17" s="22">
        <v>27735</v>
      </c>
      <c r="N17" s="22">
        <v>0</v>
      </c>
      <c r="O17" s="22">
        <v>11061</v>
      </c>
      <c r="P17" s="22">
        <v>542616</v>
      </c>
      <c r="Q17" s="22">
        <v>0</v>
      </c>
      <c r="R17" s="22">
        <v>2411635</v>
      </c>
      <c r="S17" s="22">
        <v>0</v>
      </c>
      <c r="T17" s="22">
        <v>17325813</v>
      </c>
      <c r="U17" s="22">
        <v>256840</v>
      </c>
      <c r="V17" s="22">
        <v>3647310</v>
      </c>
      <c r="W17" s="22">
        <v>0</v>
      </c>
      <c r="X17" s="22">
        <v>65965</v>
      </c>
      <c r="Y17" s="22">
        <v>0</v>
      </c>
      <c r="Z17" s="22">
        <v>135196</v>
      </c>
      <c r="AA17" s="22">
        <v>0</v>
      </c>
      <c r="AB17" s="22">
        <v>6381</v>
      </c>
      <c r="AC17" s="22">
        <v>0</v>
      </c>
      <c r="AD17" s="22">
        <v>576309</v>
      </c>
      <c r="AE17" s="22">
        <v>0</v>
      </c>
      <c r="AF17" s="22">
        <v>0</v>
      </c>
      <c r="AG17" s="22">
        <v>0</v>
      </c>
      <c r="AH17" s="22">
        <v>0</v>
      </c>
      <c r="AI17" s="22">
        <v>2639333</v>
      </c>
      <c r="AJ17" s="22">
        <v>29320</v>
      </c>
      <c r="AK17" s="22">
        <v>0</v>
      </c>
      <c r="AL17" s="22">
        <v>0</v>
      </c>
      <c r="AM17" s="22">
        <v>0</v>
      </c>
      <c r="AN17" s="22">
        <v>0</v>
      </c>
      <c r="AO17" s="22">
        <v>0</v>
      </c>
      <c r="AP17" s="22">
        <v>27942325</v>
      </c>
    </row>
    <row r="18" spans="1:42" x14ac:dyDescent="0.35">
      <c r="A18" s="22" t="s">
        <v>114</v>
      </c>
      <c r="B18" s="22" t="s">
        <v>115</v>
      </c>
      <c r="C18" s="22" t="s">
        <v>144</v>
      </c>
      <c r="D18" s="22" t="s">
        <v>145</v>
      </c>
      <c r="E18" s="22">
        <v>0</v>
      </c>
      <c r="F18" s="22">
        <v>712000</v>
      </c>
      <c r="G18" s="22">
        <v>2034000</v>
      </c>
      <c r="H18" s="22">
        <v>0</v>
      </c>
      <c r="I18" s="22">
        <v>344000</v>
      </c>
      <c r="J18" s="22">
        <v>139000</v>
      </c>
      <c r="K18" s="22">
        <v>0</v>
      </c>
      <c r="L18" s="22">
        <v>0</v>
      </c>
      <c r="M18" s="22">
        <v>0</v>
      </c>
      <c r="N18" s="22">
        <v>0</v>
      </c>
      <c r="O18" s="22">
        <v>45000</v>
      </c>
      <c r="P18" s="22">
        <v>319000</v>
      </c>
      <c r="Q18" s="22">
        <v>716000</v>
      </c>
      <c r="R18" s="22">
        <v>0</v>
      </c>
      <c r="S18" s="22">
        <v>54000</v>
      </c>
      <c r="T18" s="22">
        <v>21467000</v>
      </c>
      <c r="U18" s="22">
        <v>20245000</v>
      </c>
      <c r="V18" s="22">
        <v>8209000</v>
      </c>
      <c r="W18" s="22">
        <v>0</v>
      </c>
      <c r="X18" s="22">
        <v>254000</v>
      </c>
      <c r="Y18" s="22">
        <v>0</v>
      </c>
      <c r="Z18" s="22">
        <v>753000</v>
      </c>
      <c r="AA18" s="22">
        <v>0</v>
      </c>
      <c r="AB18" s="22">
        <v>24000</v>
      </c>
      <c r="AC18" s="22">
        <v>0</v>
      </c>
      <c r="AD18" s="22">
        <v>5548000</v>
      </c>
      <c r="AE18" s="22">
        <v>0</v>
      </c>
      <c r="AF18" s="22">
        <v>0</v>
      </c>
      <c r="AG18" s="22">
        <v>0</v>
      </c>
      <c r="AH18" s="22">
        <v>0</v>
      </c>
      <c r="AI18" s="22">
        <v>1543000</v>
      </c>
      <c r="AJ18" s="22">
        <v>597000</v>
      </c>
      <c r="AK18" s="22">
        <v>45000</v>
      </c>
      <c r="AL18" s="22">
        <v>0</v>
      </c>
      <c r="AM18" s="22">
        <v>37235000</v>
      </c>
      <c r="AN18" s="22">
        <v>127710000</v>
      </c>
      <c r="AO18" s="22">
        <v>0</v>
      </c>
      <c r="AP18" s="22">
        <v>227993000</v>
      </c>
    </row>
    <row r="19" spans="1:42" x14ac:dyDescent="0.35">
      <c r="A19" s="22" t="s">
        <v>114</v>
      </c>
      <c r="B19" s="22" t="s">
        <v>115</v>
      </c>
      <c r="C19" s="22" t="s">
        <v>146</v>
      </c>
      <c r="D19" s="22" t="s">
        <v>147</v>
      </c>
      <c r="E19" s="22">
        <v>0</v>
      </c>
      <c r="F19" s="22">
        <v>209593</v>
      </c>
      <c r="G19" s="22">
        <v>0</v>
      </c>
      <c r="H19" s="22">
        <v>0</v>
      </c>
      <c r="I19" s="22">
        <v>1567866</v>
      </c>
      <c r="J19" s="22">
        <v>0</v>
      </c>
      <c r="K19" s="22">
        <v>10751940</v>
      </c>
      <c r="L19" s="22">
        <v>60917</v>
      </c>
      <c r="M19" s="22">
        <v>859488</v>
      </c>
      <c r="N19" s="22">
        <v>419</v>
      </c>
      <c r="O19" s="22">
        <v>46152</v>
      </c>
      <c r="P19" s="22">
        <v>0</v>
      </c>
      <c r="Q19" s="22">
        <v>3839819</v>
      </c>
      <c r="R19" s="22">
        <v>34461</v>
      </c>
      <c r="S19" s="22">
        <v>0</v>
      </c>
      <c r="T19" s="22">
        <v>24509165</v>
      </c>
      <c r="U19" s="22">
        <v>23752766</v>
      </c>
      <c r="V19" s="22">
        <v>17585721</v>
      </c>
      <c r="W19" s="22">
        <v>0</v>
      </c>
      <c r="X19" s="22">
        <v>0</v>
      </c>
      <c r="Y19" s="22">
        <v>0</v>
      </c>
      <c r="Z19" s="22">
        <v>426393</v>
      </c>
      <c r="AA19" s="22">
        <v>0</v>
      </c>
      <c r="AB19" s="22">
        <v>0</v>
      </c>
      <c r="AC19" s="22">
        <v>71895</v>
      </c>
      <c r="AD19" s="22">
        <v>1763500</v>
      </c>
      <c r="AE19" s="22">
        <v>0</v>
      </c>
      <c r="AF19" s="22">
        <v>0</v>
      </c>
      <c r="AG19" s="22">
        <v>0</v>
      </c>
      <c r="AH19" s="22">
        <v>0</v>
      </c>
      <c r="AI19" s="22">
        <v>3942268</v>
      </c>
      <c r="AJ19" s="22">
        <v>46341</v>
      </c>
      <c r="AK19" s="22">
        <v>0</v>
      </c>
      <c r="AL19" s="22">
        <v>0</v>
      </c>
      <c r="AM19" s="22">
        <v>0</v>
      </c>
      <c r="AN19" s="22">
        <v>62971920</v>
      </c>
      <c r="AO19" s="22">
        <v>0</v>
      </c>
      <c r="AP19" s="22">
        <v>152440624</v>
      </c>
    </row>
    <row r="20" spans="1:42" x14ac:dyDescent="0.35">
      <c r="A20" s="22" t="s">
        <v>114</v>
      </c>
      <c r="B20" s="22" t="s">
        <v>115</v>
      </c>
      <c r="C20" s="22" t="s">
        <v>148</v>
      </c>
      <c r="D20" s="22" t="s">
        <v>149</v>
      </c>
      <c r="E20" s="22">
        <v>0</v>
      </c>
      <c r="F20" s="22">
        <v>0</v>
      </c>
      <c r="G20" s="22">
        <v>140568</v>
      </c>
      <c r="H20" s="22">
        <v>331810</v>
      </c>
      <c r="I20" s="22">
        <v>124984</v>
      </c>
      <c r="J20" s="22">
        <v>0</v>
      </c>
      <c r="K20" s="22">
        <v>830292</v>
      </c>
      <c r="L20" s="22">
        <v>56296</v>
      </c>
      <c r="M20" s="22">
        <v>0</v>
      </c>
      <c r="N20" s="22">
        <v>131568</v>
      </c>
      <c r="O20" s="22">
        <v>301438</v>
      </c>
      <c r="P20" s="22">
        <v>0</v>
      </c>
      <c r="Q20" s="22">
        <v>284228</v>
      </c>
      <c r="R20" s="22">
        <v>290192</v>
      </c>
      <c r="S20" s="22">
        <v>0</v>
      </c>
      <c r="T20" s="22">
        <v>16260411</v>
      </c>
      <c r="U20" s="22">
        <v>31801</v>
      </c>
      <c r="V20" s="22">
        <v>4065366</v>
      </c>
      <c r="W20" s="22">
        <v>0</v>
      </c>
      <c r="X20" s="22">
        <v>306</v>
      </c>
      <c r="Y20" s="22">
        <v>0</v>
      </c>
      <c r="Z20" s="22">
        <v>0</v>
      </c>
      <c r="AA20" s="22">
        <v>0</v>
      </c>
      <c r="AB20" s="22">
        <v>81630</v>
      </c>
      <c r="AC20" s="22">
        <v>0</v>
      </c>
      <c r="AD20" s="22">
        <v>0</v>
      </c>
      <c r="AE20" s="22">
        <v>0</v>
      </c>
      <c r="AF20" s="22">
        <v>0</v>
      </c>
      <c r="AG20" s="22">
        <v>0</v>
      </c>
      <c r="AH20" s="22">
        <v>0</v>
      </c>
      <c r="AI20" s="22">
        <v>964159</v>
      </c>
      <c r="AJ20" s="22">
        <v>25472</v>
      </c>
      <c r="AK20" s="22">
        <v>0</v>
      </c>
      <c r="AL20" s="22">
        <v>0</v>
      </c>
      <c r="AM20" s="22">
        <v>0</v>
      </c>
      <c r="AN20" s="22">
        <v>0</v>
      </c>
      <c r="AO20" s="22">
        <v>0</v>
      </c>
      <c r="AP20" s="22">
        <v>23920521</v>
      </c>
    </row>
    <row r="21" spans="1:42" x14ac:dyDescent="0.35">
      <c r="A21" s="22" t="s">
        <v>114</v>
      </c>
      <c r="B21" s="22" t="s">
        <v>115</v>
      </c>
      <c r="C21" s="22" t="s">
        <v>150</v>
      </c>
      <c r="D21" s="22" t="s">
        <v>151</v>
      </c>
      <c r="E21" s="22">
        <v>7632</v>
      </c>
      <c r="F21" s="22">
        <v>1280500</v>
      </c>
      <c r="G21" s="22">
        <v>0</v>
      </c>
      <c r="H21" s="22">
        <v>250310</v>
      </c>
      <c r="I21" s="22">
        <v>384</v>
      </c>
      <c r="J21" s="22">
        <v>0</v>
      </c>
      <c r="K21" s="22">
        <v>902400</v>
      </c>
      <c r="L21" s="22">
        <v>2020</v>
      </c>
      <c r="M21" s="22">
        <v>0</v>
      </c>
      <c r="N21" s="22">
        <v>392490</v>
      </c>
      <c r="O21" s="22">
        <v>210880</v>
      </c>
      <c r="P21" s="22">
        <v>0</v>
      </c>
      <c r="Q21" s="22">
        <v>2117095</v>
      </c>
      <c r="R21" s="22">
        <v>5314378</v>
      </c>
      <c r="S21" s="22">
        <v>0</v>
      </c>
      <c r="T21" s="22">
        <v>12608501</v>
      </c>
      <c r="U21" s="22">
        <v>13184011</v>
      </c>
      <c r="V21" s="22">
        <v>7512720</v>
      </c>
      <c r="W21" s="22">
        <v>0</v>
      </c>
      <c r="X21" s="22">
        <v>90220</v>
      </c>
      <c r="Y21" s="22">
        <v>0</v>
      </c>
      <c r="Z21" s="22">
        <v>67890</v>
      </c>
      <c r="AA21" s="22">
        <v>0</v>
      </c>
      <c r="AB21" s="22">
        <v>803450</v>
      </c>
      <c r="AC21" s="22">
        <v>0</v>
      </c>
      <c r="AD21" s="22">
        <v>7064</v>
      </c>
      <c r="AE21" s="22">
        <v>0</v>
      </c>
      <c r="AF21" s="22">
        <v>0</v>
      </c>
      <c r="AG21" s="22">
        <v>0</v>
      </c>
      <c r="AH21" s="22">
        <v>0</v>
      </c>
      <c r="AI21" s="22">
        <v>4340251</v>
      </c>
      <c r="AJ21" s="22">
        <v>719850</v>
      </c>
      <c r="AK21" s="22">
        <v>0</v>
      </c>
      <c r="AL21" s="22">
        <v>0</v>
      </c>
      <c r="AM21" s="22">
        <v>0</v>
      </c>
      <c r="AN21" s="22">
        <v>0</v>
      </c>
      <c r="AO21" s="22">
        <v>0</v>
      </c>
      <c r="AP21" s="22">
        <v>49812046</v>
      </c>
    </row>
    <row r="22" spans="1:42" x14ac:dyDescent="0.35">
      <c r="A22" s="22" t="s">
        <v>114</v>
      </c>
      <c r="B22" s="22" t="s">
        <v>115</v>
      </c>
      <c r="C22" s="22" t="s">
        <v>152</v>
      </c>
      <c r="D22" s="22" t="s">
        <v>153</v>
      </c>
      <c r="E22" s="22">
        <v>0</v>
      </c>
      <c r="F22" s="22">
        <v>13150</v>
      </c>
      <c r="G22" s="22">
        <v>0</v>
      </c>
      <c r="H22" s="22">
        <v>0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24980</v>
      </c>
      <c r="P22" s="22">
        <v>5368</v>
      </c>
      <c r="Q22" s="22">
        <v>0</v>
      </c>
      <c r="R22" s="22">
        <v>0</v>
      </c>
      <c r="S22" s="22">
        <v>13335</v>
      </c>
      <c r="T22" s="22">
        <v>4444091</v>
      </c>
      <c r="U22" s="22">
        <v>3382915</v>
      </c>
      <c r="V22" s="22">
        <v>1770848</v>
      </c>
      <c r="W22" s="22">
        <v>0</v>
      </c>
      <c r="X22" s="22">
        <v>42397</v>
      </c>
      <c r="Y22" s="22">
        <v>0</v>
      </c>
      <c r="Z22" s="22">
        <v>80229</v>
      </c>
      <c r="AA22" s="22">
        <v>0</v>
      </c>
      <c r="AB22" s="22">
        <v>49467</v>
      </c>
      <c r="AC22" s="22">
        <v>0</v>
      </c>
      <c r="AD22" s="22">
        <v>0</v>
      </c>
      <c r="AE22" s="22">
        <v>0</v>
      </c>
      <c r="AF22" s="22">
        <v>0</v>
      </c>
      <c r="AG22" s="22">
        <v>0</v>
      </c>
      <c r="AH22" s="22">
        <v>0</v>
      </c>
      <c r="AI22" s="22">
        <v>276150</v>
      </c>
      <c r="AJ22" s="22">
        <v>16476</v>
      </c>
      <c r="AK22" s="22">
        <v>0</v>
      </c>
      <c r="AL22" s="22">
        <v>0</v>
      </c>
      <c r="AM22" s="22">
        <v>0</v>
      </c>
      <c r="AN22" s="22">
        <v>0</v>
      </c>
      <c r="AO22" s="22">
        <v>0</v>
      </c>
      <c r="AP22" s="22">
        <v>10119406</v>
      </c>
    </row>
    <row r="23" spans="1:42" x14ac:dyDescent="0.35">
      <c r="A23" s="22" t="s">
        <v>114</v>
      </c>
      <c r="B23" s="22" t="s">
        <v>154</v>
      </c>
      <c r="C23" s="22" t="s">
        <v>155</v>
      </c>
      <c r="D23" s="22" t="s">
        <v>156</v>
      </c>
      <c r="E23" s="22">
        <v>0</v>
      </c>
      <c r="F23" s="22">
        <v>182651</v>
      </c>
      <c r="G23" s="22">
        <v>0</v>
      </c>
      <c r="H23" s="22">
        <v>0</v>
      </c>
      <c r="I23" s="22">
        <v>32743</v>
      </c>
      <c r="J23" s="22">
        <v>0</v>
      </c>
      <c r="K23" s="22">
        <v>0</v>
      </c>
      <c r="L23" s="22">
        <v>71065</v>
      </c>
      <c r="M23" s="22">
        <v>0</v>
      </c>
      <c r="N23" s="22">
        <v>0</v>
      </c>
      <c r="O23" s="22">
        <v>225913</v>
      </c>
      <c r="P23" s="22">
        <v>0</v>
      </c>
      <c r="Q23" s="22">
        <v>6021</v>
      </c>
      <c r="R23" s="22">
        <v>0</v>
      </c>
      <c r="S23" s="22">
        <v>0</v>
      </c>
      <c r="T23" s="22">
        <v>1338747</v>
      </c>
      <c r="U23" s="22">
        <v>1237108</v>
      </c>
      <c r="V23" s="22">
        <v>839758</v>
      </c>
      <c r="W23" s="22">
        <v>0</v>
      </c>
      <c r="X23" s="22">
        <v>590</v>
      </c>
      <c r="Y23" s="22">
        <v>0</v>
      </c>
      <c r="Z23" s="22">
        <v>10315</v>
      </c>
      <c r="AA23" s="22">
        <v>0</v>
      </c>
      <c r="AB23" s="22">
        <v>77614</v>
      </c>
      <c r="AC23" s="22">
        <v>0</v>
      </c>
      <c r="AD23" s="22">
        <v>0</v>
      </c>
      <c r="AE23" s="22">
        <v>0</v>
      </c>
      <c r="AF23" s="22">
        <v>0</v>
      </c>
      <c r="AG23" s="22">
        <v>0</v>
      </c>
      <c r="AH23" s="22">
        <v>0</v>
      </c>
      <c r="AI23" s="22">
        <v>418273</v>
      </c>
      <c r="AJ23" s="22">
        <v>21214</v>
      </c>
      <c r="AK23" s="22">
        <v>0</v>
      </c>
      <c r="AL23" s="22">
        <v>0</v>
      </c>
      <c r="AM23" s="22">
        <v>0</v>
      </c>
      <c r="AN23" s="22">
        <v>0</v>
      </c>
      <c r="AO23" s="22">
        <v>0</v>
      </c>
      <c r="AP23" s="22">
        <v>4462012</v>
      </c>
    </row>
    <row r="24" spans="1:42" x14ac:dyDescent="0.35">
      <c r="A24" s="22" t="s">
        <v>114</v>
      </c>
      <c r="B24" s="22" t="s">
        <v>154</v>
      </c>
      <c r="C24" s="22" t="s">
        <v>157</v>
      </c>
      <c r="D24" s="22" t="s">
        <v>158</v>
      </c>
      <c r="E24" s="22">
        <v>35</v>
      </c>
      <c r="F24" s="22">
        <v>4086</v>
      </c>
      <c r="G24" s="22">
        <v>0</v>
      </c>
      <c r="H24" s="22">
        <v>0</v>
      </c>
      <c r="I24" s="22">
        <v>33151</v>
      </c>
      <c r="J24" s="22">
        <v>0</v>
      </c>
      <c r="K24" s="22">
        <v>0</v>
      </c>
      <c r="L24" s="22">
        <v>4600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948875</v>
      </c>
      <c r="U24" s="22">
        <v>1851213</v>
      </c>
      <c r="V24" s="22">
        <v>1083167</v>
      </c>
      <c r="W24" s="22">
        <v>370631</v>
      </c>
      <c r="X24" s="22">
        <v>0</v>
      </c>
      <c r="Y24" s="22">
        <v>614642</v>
      </c>
      <c r="Z24" s="22">
        <v>7700</v>
      </c>
      <c r="AA24" s="22">
        <v>0</v>
      </c>
      <c r="AB24" s="22">
        <v>0</v>
      </c>
      <c r="AC24" s="22">
        <v>0</v>
      </c>
      <c r="AD24" s="22">
        <v>0</v>
      </c>
      <c r="AE24" s="22">
        <v>0</v>
      </c>
      <c r="AF24" s="22">
        <v>638</v>
      </c>
      <c r="AG24" s="22">
        <v>0</v>
      </c>
      <c r="AH24" s="22">
        <v>0</v>
      </c>
      <c r="AI24" s="22">
        <v>115809</v>
      </c>
      <c r="AJ24" s="22">
        <v>0</v>
      </c>
      <c r="AK24" s="22">
        <v>0</v>
      </c>
      <c r="AL24" s="22">
        <v>0</v>
      </c>
      <c r="AM24" s="22">
        <v>0</v>
      </c>
      <c r="AN24" s="22">
        <v>0</v>
      </c>
      <c r="AO24" s="22">
        <v>0</v>
      </c>
      <c r="AP24" s="22">
        <v>5034547</v>
      </c>
    </row>
    <row r="25" spans="1:42" x14ac:dyDescent="0.35">
      <c r="A25" s="22" t="s">
        <v>114</v>
      </c>
      <c r="B25" s="22" t="s">
        <v>154</v>
      </c>
      <c r="C25" s="22" t="s">
        <v>159</v>
      </c>
      <c r="D25" s="22" t="s">
        <v>160</v>
      </c>
      <c r="E25" s="22">
        <v>0</v>
      </c>
      <c r="F25" s="22">
        <v>10069</v>
      </c>
      <c r="G25" s="22">
        <v>0</v>
      </c>
      <c r="H25" s="22">
        <v>0</v>
      </c>
      <c r="I25" s="22">
        <v>124927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2">
        <v>19448</v>
      </c>
      <c r="P25" s="22">
        <v>0</v>
      </c>
      <c r="Q25" s="22">
        <v>0</v>
      </c>
      <c r="R25" s="22">
        <v>0</v>
      </c>
      <c r="S25" s="22">
        <v>0</v>
      </c>
      <c r="T25" s="22">
        <v>788829</v>
      </c>
      <c r="U25" s="22">
        <v>605462</v>
      </c>
      <c r="V25" s="22">
        <v>613418</v>
      </c>
      <c r="W25" s="22">
        <v>1740</v>
      </c>
      <c r="X25" s="22">
        <v>23887</v>
      </c>
      <c r="Y25" s="22">
        <v>0</v>
      </c>
      <c r="Z25" s="22">
        <v>15325</v>
      </c>
      <c r="AA25" s="22">
        <v>0</v>
      </c>
      <c r="AB25" s="22">
        <v>0</v>
      </c>
      <c r="AC25" s="22">
        <v>6784</v>
      </c>
      <c r="AD25" s="22">
        <v>0</v>
      </c>
      <c r="AE25" s="22">
        <v>0</v>
      </c>
      <c r="AF25" s="22">
        <v>0</v>
      </c>
      <c r="AG25" s="22">
        <v>0</v>
      </c>
      <c r="AH25" s="22">
        <v>235432</v>
      </c>
      <c r="AI25" s="22">
        <v>0</v>
      </c>
      <c r="AJ25" s="22">
        <v>4318</v>
      </c>
      <c r="AK25" s="22">
        <v>0</v>
      </c>
      <c r="AL25" s="22">
        <v>0</v>
      </c>
      <c r="AM25" s="22">
        <v>2326757</v>
      </c>
      <c r="AN25" s="22">
        <v>0</v>
      </c>
      <c r="AO25" s="22">
        <v>0</v>
      </c>
      <c r="AP25" s="22">
        <v>4776396</v>
      </c>
    </row>
    <row r="26" spans="1:42" x14ac:dyDescent="0.35">
      <c r="A26" s="22" t="s">
        <v>114</v>
      </c>
      <c r="B26" s="22" t="s">
        <v>154</v>
      </c>
      <c r="C26" s="22" t="s">
        <v>161</v>
      </c>
      <c r="D26" s="22" t="s">
        <v>162</v>
      </c>
      <c r="E26" s="22">
        <v>0</v>
      </c>
      <c r="F26" s="22">
        <v>112026</v>
      </c>
      <c r="G26" s="22">
        <v>0</v>
      </c>
      <c r="H26" s="22">
        <v>0</v>
      </c>
      <c r="I26" s="22">
        <v>43862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2">
        <v>88112</v>
      </c>
      <c r="P26" s="22">
        <v>500</v>
      </c>
      <c r="Q26" s="22">
        <v>0</v>
      </c>
      <c r="R26" s="22">
        <v>0</v>
      </c>
      <c r="S26" s="22">
        <v>0</v>
      </c>
      <c r="T26" s="22">
        <v>3384865</v>
      </c>
      <c r="U26" s="22">
        <v>1138133</v>
      </c>
      <c r="V26" s="22">
        <v>104850</v>
      </c>
      <c r="W26" s="22">
        <v>0</v>
      </c>
      <c r="X26" s="22">
        <v>0</v>
      </c>
      <c r="Y26" s="22">
        <v>0</v>
      </c>
      <c r="Z26" s="22">
        <v>0</v>
      </c>
      <c r="AA26" s="22">
        <v>0</v>
      </c>
      <c r="AB26" s="22">
        <v>15591</v>
      </c>
      <c r="AC26" s="22">
        <v>3315</v>
      </c>
      <c r="AD26" s="22">
        <v>556</v>
      </c>
      <c r="AE26" s="22">
        <v>0</v>
      </c>
      <c r="AF26" s="22">
        <v>0</v>
      </c>
      <c r="AG26" s="22">
        <v>0</v>
      </c>
      <c r="AH26" s="22">
        <v>0</v>
      </c>
      <c r="AI26" s="22">
        <v>94297</v>
      </c>
      <c r="AJ26" s="22">
        <v>0</v>
      </c>
      <c r="AK26" s="22">
        <v>0</v>
      </c>
      <c r="AL26" s="22">
        <v>0</v>
      </c>
      <c r="AM26" s="22">
        <v>0</v>
      </c>
      <c r="AN26" s="22">
        <v>0</v>
      </c>
      <c r="AO26" s="22">
        <v>0</v>
      </c>
      <c r="AP26" s="22">
        <v>4986107</v>
      </c>
    </row>
    <row r="27" spans="1:42" x14ac:dyDescent="0.35">
      <c r="A27" s="22" t="s">
        <v>114</v>
      </c>
      <c r="B27" s="22" t="s">
        <v>154</v>
      </c>
      <c r="C27" s="22" t="s">
        <v>163</v>
      </c>
      <c r="D27" s="22" t="s">
        <v>164</v>
      </c>
      <c r="E27" s="22">
        <v>0</v>
      </c>
      <c r="F27" s="22">
        <v>538124</v>
      </c>
      <c r="G27" s="22">
        <v>0</v>
      </c>
      <c r="H27" s="22">
        <v>367109</v>
      </c>
      <c r="I27" s="22">
        <v>2196070</v>
      </c>
      <c r="J27" s="22">
        <v>0</v>
      </c>
      <c r="K27" s="22">
        <v>0</v>
      </c>
      <c r="L27" s="22">
        <v>8446</v>
      </c>
      <c r="M27" s="22">
        <v>0</v>
      </c>
      <c r="N27" s="22">
        <v>85501</v>
      </c>
      <c r="O27" s="22">
        <v>20650</v>
      </c>
      <c r="P27" s="22">
        <v>152564</v>
      </c>
      <c r="Q27" s="22">
        <v>2212931</v>
      </c>
      <c r="R27" s="22">
        <v>0</v>
      </c>
      <c r="S27" s="22">
        <v>0</v>
      </c>
      <c r="T27" s="22">
        <v>26896546</v>
      </c>
      <c r="U27" s="22">
        <v>21348258</v>
      </c>
      <c r="V27" s="22">
        <v>9057406</v>
      </c>
      <c r="W27" s="22">
        <v>354018</v>
      </c>
      <c r="X27" s="22">
        <v>707703</v>
      </c>
      <c r="Y27" s="22">
        <v>0</v>
      </c>
      <c r="Z27" s="22">
        <v>0</v>
      </c>
      <c r="AA27" s="22">
        <v>0</v>
      </c>
      <c r="AB27" s="22">
        <v>393462</v>
      </c>
      <c r="AC27" s="22">
        <v>22850</v>
      </c>
      <c r="AD27" s="22">
        <v>0</v>
      </c>
      <c r="AE27" s="22">
        <v>0</v>
      </c>
      <c r="AF27" s="22">
        <v>0</v>
      </c>
      <c r="AG27" s="22">
        <v>0</v>
      </c>
      <c r="AH27" s="22">
        <v>0</v>
      </c>
      <c r="AI27" s="22">
        <v>5691336</v>
      </c>
      <c r="AJ27" s="22">
        <v>16053</v>
      </c>
      <c r="AK27" s="22">
        <v>0</v>
      </c>
      <c r="AL27" s="22">
        <v>0</v>
      </c>
      <c r="AM27" s="22">
        <v>0</v>
      </c>
      <c r="AN27" s="22">
        <v>0</v>
      </c>
      <c r="AO27" s="22">
        <v>0</v>
      </c>
      <c r="AP27" s="22">
        <v>70069027</v>
      </c>
    </row>
    <row r="28" spans="1:42" x14ac:dyDescent="0.35">
      <c r="A28" s="22" t="s">
        <v>114</v>
      </c>
      <c r="B28" s="22" t="s">
        <v>154</v>
      </c>
      <c r="C28" s="22" t="s">
        <v>165</v>
      </c>
      <c r="D28" s="22" t="s">
        <v>166</v>
      </c>
      <c r="E28" s="22">
        <v>10350</v>
      </c>
      <c r="F28" s="22">
        <v>521418</v>
      </c>
      <c r="G28" s="22">
        <v>69503</v>
      </c>
      <c r="H28" s="22">
        <v>1837539</v>
      </c>
      <c r="I28" s="22">
        <v>249169</v>
      </c>
      <c r="J28" s="22">
        <v>1215107</v>
      </c>
      <c r="K28" s="22">
        <v>1329091</v>
      </c>
      <c r="L28" s="22">
        <v>221135</v>
      </c>
      <c r="M28" s="22">
        <v>0</v>
      </c>
      <c r="N28" s="22">
        <v>243669</v>
      </c>
      <c r="O28" s="22">
        <v>153481</v>
      </c>
      <c r="P28" s="22">
        <v>0</v>
      </c>
      <c r="Q28" s="22">
        <v>373200</v>
      </c>
      <c r="R28" s="22">
        <v>0</v>
      </c>
      <c r="S28" s="22">
        <v>0</v>
      </c>
      <c r="T28" s="22">
        <v>13870112</v>
      </c>
      <c r="U28" s="22">
        <v>11405974</v>
      </c>
      <c r="V28" s="22">
        <v>9745092</v>
      </c>
      <c r="W28" s="22">
        <v>0</v>
      </c>
      <c r="X28" s="22">
        <v>0</v>
      </c>
      <c r="Y28" s="22">
        <v>0</v>
      </c>
      <c r="Z28" s="22">
        <v>26603</v>
      </c>
      <c r="AA28" s="22">
        <v>0</v>
      </c>
      <c r="AB28" s="22">
        <v>26120</v>
      </c>
      <c r="AC28" s="22">
        <v>0</v>
      </c>
      <c r="AD28" s="22">
        <v>0</v>
      </c>
      <c r="AE28" s="22">
        <v>4787566</v>
      </c>
      <c r="AF28" s="22">
        <v>0</v>
      </c>
      <c r="AG28" s="22">
        <v>0</v>
      </c>
      <c r="AH28" s="22">
        <v>0</v>
      </c>
      <c r="AI28" s="22">
        <v>5794899</v>
      </c>
      <c r="AJ28" s="22">
        <v>16969</v>
      </c>
      <c r="AK28" s="22">
        <v>0</v>
      </c>
      <c r="AL28" s="22">
        <v>0</v>
      </c>
      <c r="AM28" s="22">
        <v>0</v>
      </c>
      <c r="AN28" s="22">
        <v>0</v>
      </c>
      <c r="AO28" s="22">
        <v>0</v>
      </c>
      <c r="AP28" s="22">
        <v>51896997</v>
      </c>
    </row>
    <row r="29" spans="1:42" x14ac:dyDescent="0.35">
      <c r="A29" s="22" t="s">
        <v>114</v>
      </c>
      <c r="B29" s="22" t="s">
        <v>167</v>
      </c>
      <c r="C29" s="22" t="s">
        <v>168</v>
      </c>
      <c r="D29" s="22" t="s">
        <v>169</v>
      </c>
      <c r="E29" s="22">
        <v>0</v>
      </c>
      <c r="F29" s="22">
        <v>3962</v>
      </c>
      <c r="G29" s="22">
        <v>0</v>
      </c>
      <c r="H29" s="22">
        <v>0</v>
      </c>
      <c r="I29" s="22"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2">
        <v>2777</v>
      </c>
      <c r="P29" s="22">
        <v>0</v>
      </c>
      <c r="Q29" s="22">
        <v>0</v>
      </c>
      <c r="R29" s="22">
        <v>0</v>
      </c>
      <c r="S29" s="22">
        <v>0</v>
      </c>
      <c r="T29" s="22">
        <v>159834</v>
      </c>
      <c r="U29" s="22">
        <v>15426</v>
      </c>
      <c r="V29" s="22">
        <v>12240</v>
      </c>
      <c r="W29" s="22">
        <v>0</v>
      </c>
      <c r="X29" s="22">
        <v>0</v>
      </c>
      <c r="Y29" s="22">
        <v>0</v>
      </c>
      <c r="Z29" s="22">
        <v>0</v>
      </c>
      <c r="AA29" s="22">
        <v>0</v>
      </c>
      <c r="AB29" s="22">
        <v>0</v>
      </c>
      <c r="AC29" s="22">
        <v>5876</v>
      </c>
      <c r="AD29" s="22">
        <v>0</v>
      </c>
      <c r="AE29" s="22">
        <v>0</v>
      </c>
      <c r="AF29" s="22">
        <v>0</v>
      </c>
      <c r="AG29" s="22">
        <v>0</v>
      </c>
      <c r="AH29" s="22">
        <v>0</v>
      </c>
      <c r="AI29" s="22">
        <v>25243</v>
      </c>
      <c r="AJ29" s="22">
        <v>0</v>
      </c>
      <c r="AK29" s="22">
        <v>0</v>
      </c>
      <c r="AL29" s="22">
        <v>0</v>
      </c>
      <c r="AM29" s="22">
        <v>0</v>
      </c>
      <c r="AN29" s="22">
        <v>0</v>
      </c>
      <c r="AO29" s="22">
        <v>0</v>
      </c>
      <c r="AP29" s="22">
        <v>225358</v>
      </c>
    </row>
    <row r="30" spans="1:42" x14ac:dyDescent="0.35">
      <c r="A30" s="22" t="s">
        <v>114</v>
      </c>
      <c r="B30" s="22" t="s">
        <v>167</v>
      </c>
      <c r="C30" s="22" t="s">
        <v>170</v>
      </c>
      <c r="D30" s="22" t="s">
        <v>171</v>
      </c>
      <c r="E30" s="22">
        <v>0</v>
      </c>
      <c r="F30" s="22">
        <v>18652</v>
      </c>
      <c r="G30" s="22">
        <v>0</v>
      </c>
      <c r="H30" s="22">
        <v>0</v>
      </c>
      <c r="I30" s="22">
        <v>110835</v>
      </c>
      <c r="J30" s="22">
        <v>183644</v>
      </c>
      <c r="K30" s="22">
        <v>0</v>
      </c>
      <c r="L30" s="22">
        <v>200</v>
      </c>
      <c r="M30" s="22">
        <v>0</v>
      </c>
      <c r="N30" s="22">
        <v>67649</v>
      </c>
      <c r="O30" s="22">
        <v>152713</v>
      </c>
      <c r="P30" s="22">
        <v>41119</v>
      </c>
      <c r="Q30" s="22">
        <v>0</v>
      </c>
      <c r="R30" s="22">
        <v>0</v>
      </c>
      <c r="S30" s="22">
        <v>16469</v>
      </c>
      <c r="T30" s="22">
        <v>456091</v>
      </c>
      <c r="U30" s="22">
        <v>92799</v>
      </c>
      <c r="V30" s="22">
        <v>0</v>
      </c>
      <c r="W30" s="22">
        <v>0</v>
      </c>
      <c r="X30" s="22">
        <v>154967</v>
      </c>
      <c r="Y30" s="22">
        <v>0</v>
      </c>
      <c r="Z30" s="22">
        <v>450</v>
      </c>
      <c r="AA30" s="22">
        <v>0</v>
      </c>
      <c r="AB30" s="22">
        <v>28541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249862</v>
      </c>
      <c r="AJ30" s="22">
        <v>0</v>
      </c>
      <c r="AK30" s="22">
        <v>0</v>
      </c>
      <c r="AL30" s="22">
        <v>0</v>
      </c>
      <c r="AM30" s="22">
        <v>0</v>
      </c>
      <c r="AN30" s="22">
        <v>0</v>
      </c>
      <c r="AO30" s="22">
        <v>0</v>
      </c>
      <c r="AP30" s="22">
        <v>1573991</v>
      </c>
    </row>
    <row r="31" spans="1:42" x14ac:dyDescent="0.35">
      <c r="A31" s="22" t="s">
        <v>114</v>
      </c>
      <c r="B31" s="22" t="s">
        <v>167</v>
      </c>
      <c r="C31" s="22" t="s">
        <v>172</v>
      </c>
      <c r="D31" s="22" t="s">
        <v>173</v>
      </c>
      <c r="E31" s="22">
        <v>0</v>
      </c>
      <c r="F31" s="22">
        <v>9004</v>
      </c>
      <c r="G31" s="22">
        <v>0</v>
      </c>
      <c r="H31" s="22">
        <v>0</v>
      </c>
      <c r="I31" s="22">
        <v>76375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2">
        <v>283843</v>
      </c>
      <c r="P31" s="22">
        <v>0</v>
      </c>
      <c r="Q31" s="22">
        <v>0</v>
      </c>
      <c r="R31" s="22">
        <v>0</v>
      </c>
      <c r="S31" s="22">
        <v>0</v>
      </c>
      <c r="T31" s="22">
        <v>209209</v>
      </c>
      <c r="U31" s="22">
        <v>98613</v>
      </c>
      <c r="V31" s="22">
        <v>0</v>
      </c>
      <c r="W31" s="22">
        <v>0</v>
      </c>
      <c r="X31" s="22">
        <v>0</v>
      </c>
      <c r="Y31" s="22">
        <v>0</v>
      </c>
      <c r="Z31" s="22">
        <v>0</v>
      </c>
      <c r="AA31" s="22">
        <v>0</v>
      </c>
      <c r="AB31" s="22">
        <v>0</v>
      </c>
      <c r="AC31" s="22">
        <v>23873</v>
      </c>
      <c r="AD31" s="22">
        <v>-176153</v>
      </c>
      <c r="AE31" s="22">
        <v>0</v>
      </c>
      <c r="AF31" s="22">
        <v>0</v>
      </c>
      <c r="AG31" s="22">
        <v>0</v>
      </c>
      <c r="AH31" s="22">
        <v>0</v>
      </c>
      <c r="AI31" s="22">
        <v>14656</v>
      </c>
      <c r="AJ31" s="22">
        <v>0</v>
      </c>
      <c r="AK31" s="22">
        <v>0</v>
      </c>
      <c r="AL31" s="22">
        <v>0</v>
      </c>
      <c r="AM31" s="22">
        <v>0</v>
      </c>
      <c r="AN31" s="22">
        <v>0</v>
      </c>
      <c r="AO31" s="22">
        <v>0</v>
      </c>
      <c r="AP31" s="22">
        <v>539420</v>
      </c>
    </row>
    <row r="32" spans="1:42" x14ac:dyDescent="0.35">
      <c r="A32" s="22" t="s">
        <v>114</v>
      </c>
      <c r="B32" s="22" t="s">
        <v>167</v>
      </c>
      <c r="C32" s="22" t="s">
        <v>174</v>
      </c>
      <c r="D32" s="22" t="s">
        <v>175</v>
      </c>
      <c r="E32" s="22">
        <v>0</v>
      </c>
      <c r="F32" s="22">
        <v>26153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2908</v>
      </c>
      <c r="M32" s="22">
        <v>0</v>
      </c>
      <c r="N32" s="22">
        <v>0</v>
      </c>
      <c r="O32" s="22">
        <v>474246</v>
      </c>
      <c r="P32" s="22">
        <v>0</v>
      </c>
      <c r="Q32" s="22">
        <v>0</v>
      </c>
      <c r="R32" s="22">
        <v>0</v>
      </c>
      <c r="S32" s="22">
        <v>0</v>
      </c>
      <c r="T32" s="22">
        <v>75790</v>
      </c>
      <c r="U32" s="22">
        <v>18909</v>
      </c>
      <c r="V32" s="22">
        <v>0</v>
      </c>
      <c r="W32" s="22">
        <v>0</v>
      </c>
      <c r="X32" s="22">
        <v>1631</v>
      </c>
      <c r="Y32" s="22">
        <v>0</v>
      </c>
      <c r="Z32" s="22">
        <v>0</v>
      </c>
      <c r="AA32" s="22">
        <v>0</v>
      </c>
      <c r="AB32" s="22">
        <v>107861</v>
      </c>
      <c r="AC32" s="22">
        <v>14559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304768</v>
      </c>
      <c r="AJ32" s="22">
        <v>0</v>
      </c>
      <c r="AK32" s="22">
        <v>0</v>
      </c>
      <c r="AL32" s="22">
        <v>0</v>
      </c>
      <c r="AM32" s="22">
        <v>0</v>
      </c>
      <c r="AN32" s="22">
        <v>0</v>
      </c>
      <c r="AO32" s="22">
        <v>0</v>
      </c>
      <c r="AP32" s="22">
        <v>1026825</v>
      </c>
    </row>
    <row r="33" spans="1:42" x14ac:dyDescent="0.35">
      <c r="A33" s="22" t="s">
        <v>114</v>
      </c>
      <c r="B33" s="22" t="s">
        <v>167</v>
      </c>
      <c r="C33" s="22" t="s">
        <v>176</v>
      </c>
      <c r="D33" s="22" t="s">
        <v>177</v>
      </c>
      <c r="E33" s="22">
        <v>0</v>
      </c>
      <c r="F33" s="22">
        <v>150544</v>
      </c>
      <c r="G33" s="22">
        <v>0</v>
      </c>
      <c r="H33" s="22">
        <v>0</v>
      </c>
      <c r="I33" s="22">
        <v>85870</v>
      </c>
      <c r="J33" s="22">
        <v>445</v>
      </c>
      <c r="K33" s="22">
        <v>13638</v>
      </c>
      <c r="L33" s="22">
        <v>0</v>
      </c>
      <c r="M33" s="22">
        <v>0</v>
      </c>
      <c r="N33" s="22">
        <v>0</v>
      </c>
      <c r="O33" s="22">
        <v>245857</v>
      </c>
      <c r="P33" s="22">
        <v>64812</v>
      </c>
      <c r="Q33" s="22">
        <v>0</v>
      </c>
      <c r="R33" s="22">
        <v>0</v>
      </c>
      <c r="S33" s="22">
        <v>0</v>
      </c>
      <c r="T33" s="22">
        <v>1509845</v>
      </c>
      <c r="U33" s="22">
        <v>312300</v>
      </c>
      <c r="V33" s="22">
        <v>0</v>
      </c>
      <c r="W33" s="22">
        <v>0</v>
      </c>
      <c r="X33" s="22">
        <v>20808</v>
      </c>
      <c r="Y33" s="22">
        <v>0</v>
      </c>
      <c r="Z33" s="22">
        <v>235</v>
      </c>
      <c r="AA33" s="22">
        <v>0</v>
      </c>
      <c r="AB33" s="22">
        <v>0</v>
      </c>
      <c r="AC33" s="22">
        <v>96683</v>
      </c>
      <c r="AD33" s="22">
        <v>19596</v>
      </c>
      <c r="AE33" s="22">
        <v>0</v>
      </c>
      <c r="AF33" s="22">
        <v>0</v>
      </c>
      <c r="AG33" s="22">
        <v>0</v>
      </c>
      <c r="AH33" s="22">
        <v>0</v>
      </c>
      <c r="AI33" s="22">
        <v>0</v>
      </c>
      <c r="AJ33" s="22">
        <v>0</v>
      </c>
      <c r="AK33" s="22">
        <v>0</v>
      </c>
      <c r="AL33" s="22">
        <v>0</v>
      </c>
      <c r="AM33" s="22">
        <v>0</v>
      </c>
      <c r="AN33" s="22">
        <v>0</v>
      </c>
      <c r="AO33" s="22">
        <v>0</v>
      </c>
      <c r="AP33" s="22">
        <v>2520633</v>
      </c>
    </row>
    <row r="34" spans="1:42" x14ac:dyDescent="0.35">
      <c r="A34" s="22" t="s">
        <v>114</v>
      </c>
      <c r="B34" s="22" t="s">
        <v>167</v>
      </c>
      <c r="C34" s="22" t="s">
        <v>178</v>
      </c>
      <c r="D34" s="22" t="s">
        <v>179</v>
      </c>
      <c r="E34" s="22">
        <v>0</v>
      </c>
      <c r="F34" s="22">
        <v>27331</v>
      </c>
      <c r="G34" s="22">
        <v>0</v>
      </c>
      <c r="H34" s="22">
        <v>0</v>
      </c>
      <c r="I34" s="22">
        <v>262267</v>
      </c>
      <c r="J34" s="22">
        <v>0</v>
      </c>
      <c r="K34" s="22">
        <v>0</v>
      </c>
      <c r="L34" s="22">
        <v>3045</v>
      </c>
      <c r="M34" s="22">
        <v>0</v>
      </c>
      <c r="N34" s="22">
        <v>0</v>
      </c>
      <c r="O34" s="22">
        <v>43854</v>
      </c>
      <c r="P34" s="22">
        <v>0</v>
      </c>
      <c r="Q34" s="22">
        <v>0</v>
      </c>
      <c r="R34" s="22">
        <v>0</v>
      </c>
      <c r="S34" s="22">
        <v>0</v>
      </c>
      <c r="T34" s="22">
        <v>337489</v>
      </c>
      <c r="U34" s="22">
        <v>314091</v>
      </c>
      <c r="V34" s="22">
        <v>144991</v>
      </c>
      <c r="W34" s="22">
        <v>0</v>
      </c>
      <c r="X34" s="22">
        <v>0</v>
      </c>
      <c r="Y34" s="22">
        <v>0</v>
      </c>
      <c r="Z34" s="22">
        <v>0</v>
      </c>
      <c r="AA34" s="22">
        <v>0</v>
      </c>
      <c r="AB34" s="22">
        <v>36329</v>
      </c>
      <c r="AC34" s="22">
        <v>829</v>
      </c>
      <c r="AD34" s="22">
        <v>0</v>
      </c>
      <c r="AE34" s="22">
        <v>0</v>
      </c>
      <c r="AF34" s="22">
        <v>0</v>
      </c>
      <c r="AG34" s="22">
        <v>0</v>
      </c>
      <c r="AH34" s="22">
        <v>0</v>
      </c>
      <c r="AI34" s="22">
        <v>3899</v>
      </c>
      <c r="AJ34" s="22">
        <v>0</v>
      </c>
      <c r="AK34" s="22">
        <v>0</v>
      </c>
      <c r="AL34" s="22">
        <v>0</v>
      </c>
      <c r="AM34" s="22">
        <v>0</v>
      </c>
      <c r="AN34" s="22">
        <v>0</v>
      </c>
      <c r="AO34" s="22">
        <v>0</v>
      </c>
      <c r="AP34" s="22">
        <v>1174125</v>
      </c>
    </row>
    <row r="35" spans="1:42" x14ac:dyDescent="0.35">
      <c r="A35" s="22" t="s">
        <v>114</v>
      </c>
      <c r="B35" s="22" t="s">
        <v>167</v>
      </c>
      <c r="C35" s="22" t="s">
        <v>180</v>
      </c>
      <c r="D35" s="22" t="s">
        <v>181</v>
      </c>
      <c r="E35" s="22">
        <v>0</v>
      </c>
      <c r="F35" s="22">
        <v>6563</v>
      </c>
      <c r="G35" s="22">
        <v>0</v>
      </c>
      <c r="H35" s="22">
        <v>0</v>
      </c>
      <c r="I35" s="22">
        <v>21614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2">
        <v>62021</v>
      </c>
      <c r="P35" s="22">
        <v>0</v>
      </c>
      <c r="Q35" s="22">
        <v>0</v>
      </c>
      <c r="R35" s="22">
        <v>0</v>
      </c>
      <c r="S35" s="22">
        <v>0</v>
      </c>
      <c r="T35" s="22">
        <v>245597</v>
      </c>
      <c r="U35" s="22">
        <v>53583</v>
      </c>
      <c r="V35" s="22">
        <v>22366</v>
      </c>
      <c r="W35" s="22">
        <v>0</v>
      </c>
      <c r="X35" s="22">
        <v>0</v>
      </c>
      <c r="Y35" s="22">
        <v>0</v>
      </c>
      <c r="Z35" s="22">
        <v>0</v>
      </c>
      <c r="AA35" s="22">
        <v>0</v>
      </c>
      <c r="AB35" s="22">
        <v>0</v>
      </c>
      <c r="AC35" s="22">
        <v>0</v>
      </c>
      <c r="AD35" s="22">
        <v>2137</v>
      </c>
      <c r="AE35" s="22">
        <v>0</v>
      </c>
      <c r="AF35" s="22">
        <v>0</v>
      </c>
      <c r="AG35" s="22">
        <v>0</v>
      </c>
      <c r="AH35" s="22">
        <v>0</v>
      </c>
      <c r="AI35" s="22">
        <v>0</v>
      </c>
      <c r="AJ35" s="22">
        <v>0</v>
      </c>
      <c r="AK35" s="22">
        <v>0</v>
      </c>
      <c r="AL35" s="22">
        <v>0</v>
      </c>
      <c r="AM35" s="22">
        <v>0</v>
      </c>
      <c r="AN35" s="22">
        <v>0</v>
      </c>
      <c r="AO35" s="22">
        <v>0</v>
      </c>
      <c r="AP35" s="22">
        <v>413881</v>
      </c>
    </row>
    <row r="36" spans="1:42" x14ac:dyDescent="0.35">
      <c r="A36" s="22" t="s">
        <v>114</v>
      </c>
      <c r="B36" s="22" t="s">
        <v>167</v>
      </c>
      <c r="C36" s="22" t="s">
        <v>182</v>
      </c>
      <c r="D36" s="22" t="s">
        <v>183</v>
      </c>
      <c r="E36" s="22">
        <v>0</v>
      </c>
      <c r="F36" s="22">
        <v>9025</v>
      </c>
      <c r="G36" s="22">
        <v>0</v>
      </c>
      <c r="H36" s="22">
        <v>0</v>
      </c>
      <c r="I36" s="22">
        <v>2548601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2">
        <v>0</v>
      </c>
      <c r="P36" s="22">
        <v>0</v>
      </c>
      <c r="Q36" s="22">
        <v>0</v>
      </c>
      <c r="R36" s="22">
        <v>0</v>
      </c>
      <c r="S36" s="22">
        <v>0</v>
      </c>
      <c r="T36" s="22">
        <v>412607</v>
      </c>
      <c r="U36" s="22">
        <v>58476</v>
      </c>
      <c r="V36" s="22">
        <v>77160</v>
      </c>
      <c r="W36" s="22">
        <v>0</v>
      </c>
      <c r="X36" s="22">
        <v>0</v>
      </c>
      <c r="Y36" s="22">
        <v>0</v>
      </c>
      <c r="Z36" s="22">
        <v>0</v>
      </c>
      <c r="AA36" s="22">
        <v>0</v>
      </c>
      <c r="AB36" s="22">
        <v>94264</v>
      </c>
      <c r="AC36" s="22">
        <v>0</v>
      </c>
      <c r="AD36" s="22">
        <v>0</v>
      </c>
      <c r="AE36" s="22">
        <v>0</v>
      </c>
      <c r="AF36" s="22">
        <v>0</v>
      </c>
      <c r="AG36" s="22">
        <v>0</v>
      </c>
      <c r="AH36" s="22">
        <v>0</v>
      </c>
      <c r="AI36" s="22">
        <v>1312605</v>
      </c>
      <c r="AJ36" s="22">
        <v>0</v>
      </c>
      <c r="AK36" s="22">
        <v>0</v>
      </c>
      <c r="AL36" s="22">
        <v>0</v>
      </c>
      <c r="AM36" s="22">
        <v>0</v>
      </c>
      <c r="AN36" s="22">
        <v>0</v>
      </c>
      <c r="AO36" s="22">
        <v>0</v>
      </c>
      <c r="AP36" s="22">
        <v>4512738</v>
      </c>
    </row>
    <row r="37" spans="1:42" x14ac:dyDescent="0.35">
      <c r="A37" s="22" t="s">
        <v>114</v>
      </c>
      <c r="B37" s="22" t="s">
        <v>167</v>
      </c>
      <c r="C37" s="22" t="s">
        <v>184</v>
      </c>
      <c r="D37" s="22" t="s">
        <v>185</v>
      </c>
      <c r="E37" s="22">
        <v>0</v>
      </c>
      <c r="F37" s="22">
        <v>7977</v>
      </c>
      <c r="G37" s="22">
        <v>0</v>
      </c>
      <c r="H37" s="22">
        <v>0</v>
      </c>
      <c r="I37" s="22">
        <v>76</v>
      </c>
      <c r="J37" s="22">
        <v>0</v>
      </c>
      <c r="K37" s="22">
        <v>0</v>
      </c>
      <c r="L37" s="22">
        <v>0</v>
      </c>
      <c r="M37" s="22">
        <v>0</v>
      </c>
      <c r="N37" s="22">
        <v>13923</v>
      </c>
      <c r="O37" s="22">
        <v>79333</v>
      </c>
      <c r="P37" s="22">
        <v>0</v>
      </c>
      <c r="Q37" s="22">
        <v>0</v>
      </c>
      <c r="R37" s="22">
        <v>0</v>
      </c>
      <c r="S37" s="22">
        <v>0</v>
      </c>
      <c r="T37" s="22">
        <v>65723</v>
      </c>
      <c r="U37" s="22">
        <v>130996</v>
      </c>
      <c r="V37" s="22">
        <v>14290</v>
      </c>
      <c r="W37" s="22">
        <v>0</v>
      </c>
      <c r="X37" s="22">
        <v>0</v>
      </c>
      <c r="Y37" s="22">
        <v>0</v>
      </c>
      <c r="Z37" s="22">
        <v>3806</v>
      </c>
      <c r="AA37" s="22">
        <v>0</v>
      </c>
      <c r="AB37" s="22">
        <v>11983</v>
      </c>
      <c r="AC37" s="22">
        <v>1479</v>
      </c>
      <c r="AD37" s="22">
        <v>0</v>
      </c>
      <c r="AE37" s="22">
        <v>0</v>
      </c>
      <c r="AF37" s="22">
        <v>0</v>
      </c>
      <c r="AG37" s="22">
        <v>0</v>
      </c>
      <c r="AH37" s="22">
        <v>0</v>
      </c>
      <c r="AI37" s="22">
        <v>0</v>
      </c>
      <c r="AJ37" s="22">
        <v>0</v>
      </c>
      <c r="AK37" s="22">
        <v>0</v>
      </c>
      <c r="AL37" s="22">
        <v>0</v>
      </c>
      <c r="AM37" s="22">
        <v>0</v>
      </c>
      <c r="AN37" s="22">
        <v>0</v>
      </c>
      <c r="AO37" s="22">
        <v>0</v>
      </c>
      <c r="AP37" s="22">
        <v>329586</v>
      </c>
    </row>
    <row r="38" spans="1:42" x14ac:dyDescent="0.35">
      <c r="A38" s="22" t="s">
        <v>114</v>
      </c>
      <c r="B38" s="22" t="s">
        <v>167</v>
      </c>
      <c r="C38" s="22" t="s">
        <v>186</v>
      </c>
      <c r="D38" s="22" t="s">
        <v>187</v>
      </c>
      <c r="E38" s="22">
        <v>0</v>
      </c>
      <c r="F38" s="22">
        <v>96781</v>
      </c>
      <c r="G38" s="22">
        <v>0</v>
      </c>
      <c r="H38" s="22">
        <v>47854</v>
      </c>
      <c r="I38" s="22">
        <v>113955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2">
        <v>285978</v>
      </c>
      <c r="P38" s="22">
        <v>0</v>
      </c>
      <c r="Q38" s="22">
        <v>0</v>
      </c>
      <c r="R38" s="22">
        <v>0</v>
      </c>
      <c r="S38" s="22">
        <v>0</v>
      </c>
      <c r="T38" s="22">
        <v>505177</v>
      </c>
      <c r="U38" s="22">
        <v>187879</v>
      </c>
      <c r="V38" s="22">
        <v>914936</v>
      </c>
      <c r="W38" s="22">
        <v>0</v>
      </c>
      <c r="X38" s="22">
        <v>0</v>
      </c>
      <c r="Y38" s="22">
        <v>0</v>
      </c>
      <c r="Z38" s="22">
        <v>0</v>
      </c>
      <c r="AA38" s="22">
        <v>0</v>
      </c>
      <c r="AB38" s="22">
        <v>68619</v>
      </c>
      <c r="AC38" s="22">
        <v>1074250</v>
      </c>
      <c r="AD38" s="22">
        <v>0</v>
      </c>
      <c r="AE38" s="22">
        <v>0</v>
      </c>
      <c r="AF38" s="22">
        <v>0</v>
      </c>
      <c r="AG38" s="22">
        <v>0</v>
      </c>
      <c r="AH38" s="22">
        <v>0</v>
      </c>
      <c r="AI38" s="22">
        <v>168720</v>
      </c>
      <c r="AJ38" s="22">
        <v>0</v>
      </c>
      <c r="AK38" s="22">
        <v>0</v>
      </c>
      <c r="AL38" s="22">
        <v>0</v>
      </c>
      <c r="AM38" s="22">
        <v>0</v>
      </c>
      <c r="AN38" s="22">
        <v>0</v>
      </c>
      <c r="AO38" s="22">
        <v>0</v>
      </c>
      <c r="AP38" s="22">
        <v>3464149</v>
      </c>
    </row>
    <row r="39" spans="1:42" x14ac:dyDescent="0.35">
      <c r="A39" s="22" t="s">
        <v>114</v>
      </c>
      <c r="B39" s="22" t="s">
        <v>167</v>
      </c>
      <c r="C39" s="22" t="s">
        <v>188</v>
      </c>
      <c r="D39" s="22" t="s">
        <v>189</v>
      </c>
      <c r="E39" s="22">
        <v>0</v>
      </c>
      <c r="F39" s="22">
        <v>27428</v>
      </c>
      <c r="G39" s="22">
        <v>0</v>
      </c>
      <c r="H39" s="22">
        <v>0</v>
      </c>
      <c r="I39" s="22">
        <v>64210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2">
        <v>333983</v>
      </c>
      <c r="P39" s="22">
        <v>0</v>
      </c>
      <c r="Q39" s="22">
        <v>0</v>
      </c>
      <c r="R39" s="22">
        <v>0</v>
      </c>
      <c r="S39" s="22">
        <v>0</v>
      </c>
      <c r="T39" s="22">
        <v>552440</v>
      </c>
      <c r="U39" s="22">
        <v>0</v>
      </c>
      <c r="V39" s="22">
        <v>0</v>
      </c>
      <c r="W39" s="22">
        <v>0</v>
      </c>
      <c r="X39" s="22">
        <v>0</v>
      </c>
      <c r="Y39" s="22">
        <v>0</v>
      </c>
      <c r="Z39" s="22">
        <v>0</v>
      </c>
      <c r="AA39" s="22">
        <v>0</v>
      </c>
      <c r="AB39" s="22">
        <v>0</v>
      </c>
      <c r="AC39" s="22">
        <v>323093</v>
      </c>
      <c r="AD39" s="22">
        <v>0</v>
      </c>
      <c r="AE39" s="22">
        <v>0</v>
      </c>
      <c r="AF39" s="22">
        <v>0</v>
      </c>
      <c r="AG39" s="22">
        <v>0</v>
      </c>
      <c r="AH39" s="22">
        <v>0</v>
      </c>
      <c r="AI39" s="22">
        <v>0</v>
      </c>
      <c r="AJ39" s="22">
        <v>0</v>
      </c>
      <c r="AK39" s="22">
        <v>0</v>
      </c>
      <c r="AL39" s="22">
        <v>0</v>
      </c>
      <c r="AM39" s="22">
        <v>0</v>
      </c>
      <c r="AN39" s="22">
        <v>0</v>
      </c>
      <c r="AO39" s="22">
        <v>0</v>
      </c>
      <c r="AP39" s="22">
        <v>1301154</v>
      </c>
    </row>
    <row r="40" spans="1:42" x14ac:dyDescent="0.35">
      <c r="A40" s="22" t="s">
        <v>114</v>
      </c>
      <c r="B40" s="22" t="s">
        <v>167</v>
      </c>
      <c r="C40" s="22" t="s">
        <v>190</v>
      </c>
      <c r="D40" s="22" t="s">
        <v>191</v>
      </c>
      <c r="E40" s="22">
        <v>0</v>
      </c>
      <c r="F40" s="22">
        <v>0</v>
      </c>
      <c r="G40" s="22">
        <v>0</v>
      </c>
      <c r="H40" s="22">
        <v>0</v>
      </c>
      <c r="I40" s="22">
        <v>900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2">
        <v>23515</v>
      </c>
      <c r="P40" s="22">
        <v>0</v>
      </c>
      <c r="Q40" s="22">
        <v>0</v>
      </c>
      <c r="R40" s="22">
        <v>0</v>
      </c>
      <c r="S40" s="22">
        <v>0</v>
      </c>
      <c r="T40" s="22">
        <v>207031</v>
      </c>
      <c r="U40" s="22">
        <v>21131</v>
      </c>
      <c r="V40" s="22">
        <v>0</v>
      </c>
      <c r="W40" s="22">
        <v>0</v>
      </c>
      <c r="X40" s="22">
        <v>0</v>
      </c>
      <c r="Y40" s="22">
        <v>0</v>
      </c>
      <c r="Z40" s="22">
        <v>0</v>
      </c>
      <c r="AA40" s="22">
        <v>0</v>
      </c>
      <c r="AB40" s="22">
        <v>0</v>
      </c>
      <c r="AC40" s="22">
        <v>4745</v>
      </c>
      <c r="AD40" s="22">
        <v>0</v>
      </c>
      <c r="AE40" s="22">
        <v>0</v>
      </c>
      <c r="AF40" s="22">
        <v>0</v>
      </c>
      <c r="AG40" s="22">
        <v>0</v>
      </c>
      <c r="AH40" s="22">
        <v>0</v>
      </c>
      <c r="AI40" s="22">
        <v>0</v>
      </c>
      <c r="AJ40" s="22">
        <v>0</v>
      </c>
      <c r="AK40" s="22">
        <v>0</v>
      </c>
      <c r="AL40" s="22">
        <v>0</v>
      </c>
      <c r="AM40" s="22">
        <v>0</v>
      </c>
      <c r="AN40" s="22">
        <v>0</v>
      </c>
      <c r="AO40" s="22">
        <v>0</v>
      </c>
      <c r="AP40" s="22">
        <v>257322</v>
      </c>
    </row>
    <row r="41" spans="1:42" x14ac:dyDescent="0.35">
      <c r="A41" s="22" t="s">
        <v>114</v>
      </c>
      <c r="B41" s="22" t="s">
        <v>167</v>
      </c>
      <c r="C41" s="22" t="s">
        <v>192</v>
      </c>
      <c r="D41" s="22" t="s">
        <v>193</v>
      </c>
      <c r="E41" s="22">
        <v>0</v>
      </c>
      <c r="F41" s="22">
        <v>568173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267020</v>
      </c>
      <c r="P41" s="22">
        <v>0</v>
      </c>
      <c r="Q41" s="22">
        <v>0</v>
      </c>
      <c r="R41" s="22">
        <v>0</v>
      </c>
      <c r="S41" s="22">
        <v>0</v>
      </c>
      <c r="T41" s="22">
        <v>40509</v>
      </c>
      <c r="U41" s="22">
        <v>119414</v>
      </c>
      <c r="V41" s="22">
        <v>667803</v>
      </c>
      <c r="W41" s="22">
        <v>0</v>
      </c>
      <c r="X41" s="22">
        <v>0</v>
      </c>
      <c r="Y41" s="22">
        <v>0</v>
      </c>
      <c r="Z41" s="22">
        <v>0</v>
      </c>
      <c r="AA41" s="22">
        <v>0</v>
      </c>
      <c r="AB41" s="22">
        <v>0</v>
      </c>
      <c r="AC41" s="22">
        <v>369880</v>
      </c>
      <c r="AD41" s="22">
        <v>1306178</v>
      </c>
      <c r="AE41" s="22">
        <v>0</v>
      </c>
      <c r="AF41" s="22">
        <v>0</v>
      </c>
      <c r="AG41" s="22">
        <v>0</v>
      </c>
      <c r="AH41" s="22">
        <v>0</v>
      </c>
      <c r="AI41" s="22">
        <v>0</v>
      </c>
      <c r="AJ41" s="22">
        <v>0</v>
      </c>
      <c r="AK41" s="22">
        <v>0</v>
      </c>
      <c r="AL41" s="22">
        <v>0</v>
      </c>
      <c r="AM41" s="22">
        <v>0</v>
      </c>
      <c r="AN41" s="22">
        <v>0</v>
      </c>
      <c r="AO41" s="22">
        <v>0</v>
      </c>
      <c r="AP41" s="22">
        <v>3338977</v>
      </c>
    </row>
    <row r="42" spans="1:42" x14ac:dyDescent="0.35">
      <c r="A42" s="22" t="s">
        <v>114</v>
      </c>
      <c r="B42" s="22" t="s">
        <v>167</v>
      </c>
      <c r="C42" s="22" t="s">
        <v>194</v>
      </c>
      <c r="D42" s="22" t="s">
        <v>195</v>
      </c>
      <c r="E42" s="22">
        <v>0</v>
      </c>
      <c r="F42" s="22">
        <v>332453</v>
      </c>
      <c r="G42" s="22">
        <v>0</v>
      </c>
      <c r="H42" s="22">
        <v>0</v>
      </c>
      <c r="I42" s="22">
        <v>145536</v>
      </c>
      <c r="J42" s="22">
        <v>0</v>
      </c>
      <c r="K42" s="22">
        <v>0</v>
      </c>
      <c r="L42" s="22">
        <v>0</v>
      </c>
      <c r="M42" s="22">
        <v>15611</v>
      </c>
      <c r="N42" s="22">
        <v>0</v>
      </c>
      <c r="O42" s="22">
        <v>310144</v>
      </c>
      <c r="P42" s="22">
        <v>0</v>
      </c>
      <c r="Q42" s="22">
        <v>0</v>
      </c>
      <c r="R42" s="22">
        <v>0</v>
      </c>
      <c r="S42" s="22">
        <v>0</v>
      </c>
      <c r="T42" s="22">
        <v>1448046</v>
      </c>
      <c r="U42" s="22">
        <v>348897</v>
      </c>
      <c r="V42" s="22">
        <v>91849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35751</v>
      </c>
      <c r="AC42" s="22">
        <v>127273</v>
      </c>
      <c r="AD42" s="22">
        <v>8100</v>
      </c>
      <c r="AE42" s="22">
        <v>0</v>
      </c>
      <c r="AF42" s="22">
        <v>0</v>
      </c>
      <c r="AG42" s="22">
        <v>45625</v>
      </c>
      <c r="AH42" s="22">
        <v>0</v>
      </c>
      <c r="AI42" s="22">
        <v>90740</v>
      </c>
      <c r="AJ42" s="22">
        <v>0</v>
      </c>
      <c r="AK42" s="22">
        <v>0</v>
      </c>
      <c r="AL42" s="22">
        <v>0</v>
      </c>
      <c r="AM42" s="22">
        <v>0</v>
      </c>
      <c r="AN42" s="22">
        <v>0</v>
      </c>
      <c r="AO42" s="22">
        <v>0</v>
      </c>
      <c r="AP42" s="22">
        <v>3000025</v>
      </c>
    </row>
    <row r="43" spans="1:42" x14ac:dyDescent="0.35">
      <c r="A43" s="22" t="s">
        <v>114</v>
      </c>
      <c r="B43" s="22" t="s">
        <v>167</v>
      </c>
      <c r="C43" s="22" t="s">
        <v>196</v>
      </c>
      <c r="D43" s="22" t="s">
        <v>197</v>
      </c>
      <c r="E43" s="22">
        <v>0</v>
      </c>
      <c r="F43" s="22">
        <v>52101</v>
      </c>
      <c r="G43" s="22">
        <v>0</v>
      </c>
      <c r="H43" s="22">
        <v>100</v>
      </c>
      <c r="I43" s="22">
        <v>0</v>
      </c>
      <c r="J43" s="22">
        <v>0</v>
      </c>
      <c r="K43" s="22">
        <v>0</v>
      </c>
      <c r="L43" s="22">
        <v>320</v>
      </c>
      <c r="M43" s="22">
        <v>0</v>
      </c>
      <c r="N43" s="22">
        <v>0</v>
      </c>
      <c r="O43" s="22">
        <v>81036</v>
      </c>
      <c r="P43" s="22">
        <v>52104</v>
      </c>
      <c r="Q43" s="22">
        <v>0</v>
      </c>
      <c r="R43" s="22">
        <v>0</v>
      </c>
      <c r="S43" s="22">
        <v>0</v>
      </c>
      <c r="T43" s="22">
        <v>130129</v>
      </c>
      <c r="U43" s="22">
        <v>24361</v>
      </c>
      <c r="V43" s="22">
        <v>22913</v>
      </c>
      <c r="W43" s="22">
        <v>0</v>
      </c>
      <c r="X43" s="22">
        <v>0</v>
      </c>
      <c r="Y43" s="22">
        <v>0</v>
      </c>
      <c r="Z43" s="22">
        <v>20150</v>
      </c>
      <c r="AA43" s="22">
        <v>0</v>
      </c>
      <c r="AB43" s="22">
        <v>4963</v>
      </c>
      <c r="AC43" s="22">
        <v>4178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v>7000</v>
      </c>
      <c r="AJ43" s="22">
        <v>0</v>
      </c>
      <c r="AK43" s="22">
        <v>0</v>
      </c>
      <c r="AL43" s="22">
        <v>0</v>
      </c>
      <c r="AM43" s="22">
        <v>0</v>
      </c>
      <c r="AN43" s="22">
        <v>0</v>
      </c>
      <c r="AO43" s="22">
        <v>0</v>
      </c>
      <c r="AP43" s="22">
        <v>399355</v>
      </c>
    </row>
    <row r="44" spans="1:42" x14ac:dyDescent="0.35">
      <c r="A44" s="22" t="s">
        <v>114</v>
      </c>
      <c r="B44" s="22" t="s">
        <v>167</v>
      </c>
      <c r="C44" s="22" t="s">
        <v>198</v>
      </c>
      <c r="D44" s="22" t="s">
        <v>199</v>
      </c>
      <c r="E44" s="22">
        <v>0</v>
      </c>
      <c r="F44" s="22">
        <v>53163</v>
      </c>
      <c r="G44" s="22">
        <v>0</v>
      </c>
      <c r="H44" s="22">
        <v>19083</v>
      </c>
      <c r="I44" s="22">
        <v>58274</v>
      </c>
      <c r="J44" s="22">
        <v>0</v>
      </c>
      <c r="K44" s="22">
        <v>0</v>
      </c>
      <c r="L44" s="22">
        <v>1100</v>
      </c>
      <c r="M44" s="22">
        <v>0</v>
      </c>
      <c r="N44" s="22">
        <v>0</v>
      </c>
      <c r="O44" s="22">
        <v>202896</v>
      </c>
      <c r="P44" s="22">
        <v>78700</v>
      </c>
      <c r="Q44" s="22">
        <v>0</v>
      </c>
      <c r="R44" s="22">
        <v>0</v>
      </c>
      <c r="S44" s="22">
        <v>0</v>
      </c>
      <c r="T44" s="22">
        <v>241930</v>
      </c>
      <c r="U44" s="22">
        <v>92652</v>
      </c>
      <c r="V44" s="22">
        <v>58815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68198</v>
      </c>
      <c r="AD44" s="22">
        <v>7336</v>
      </c>
      <c r="AE44" s="22">
        <v>0</v>
      </c>
      <c r="AF44" s="22">
        <v>0</v>
      </c>
      <c r="AG44" s="22">
        <v>200</v>
      </c>
      <c r="AH44" s="22">
        <v>0</v>
      </c>
      <c r="AI44" s="22">
        <v>13437</v>
      </c>
      <c r="AJ44" s="22">
        <v>5643</v>
      </c>
      <c r="AK44" s="22">
        <v>0</v>
      </c>
      <c r="AL44" s="22">
        <v>0</v>
      </c>
      <c r="AM44" s="22">
        <v>0</v>
      </c>
      <c r="AN44" s="22">
        <v>0</v>
      </c>
      <c r="AO44" s="22">
        <v>0</v>
      </c>
      <c r="AP44" s="22">
        <v>901427</v>
      </c>
    </row>
    <row r="45" spans="1:42" x14ac:dyDescent="0.35">
      <c r="A45" s="22" t="s">
        <v>114</v>
      </c>
      <c r="B45" s="22" t="s">
        <v>167</v>
      </c>
      <c r="C45" s="22" t="s">
        <v>200</v>
      </c>
      <c r="D45" s="22" t="s">
        <v>201</v>
      </c>
      <c r="E45" s="22">
        <v>0</v>
      </c>
      <c r="F45" s="22">
        <v>268028</v>
      </c>
      <c r="G45" s="22">
        <v>0</v>
      </c>
      <c r="H45" s="22">
        <v>0</v>
      </c>
      <c r="I45" s="22">
        <v>254200</v>
      </c>
      <c r="J45" s="22">
        <v>305</v>
      </c>
      <c r="K45" s="22">
        <v>0</v>
      </c>
      <c r="L45" s="22">
        <v>362630</v>
      </c>
      <c r="M45" s="22">
        <v>0</v>
      </c>
      <c r="N45" s="22">
        <v>0</v>
      </c>
      <c r="O45" s="22">
        <v>499742</v>
      </c>
      <c r="P45" s="22">
        <v>0</v>
      </c>
      <c r="Q45" s="22">
        <v>0</v>
      </c>
      <c r="R45" s="22">
        <v>0</v>
      </c>
      <c r="S45" s="22">
        <v>0</v>
      </c>
      <c r="T45" s="22">
        <v>1210990</v>
      </c>
      <c r="U45" s="22">
        <v>242739</v>
      </c>
      <c r="V45" s="22">
        <v>113374</v>
      </c>
      <c r="W45" s="22">
        <v>0</v>
      </c>
      <c r="X45" s="22">
        <v>0</v>
      </c>
      <c r="Y45" s="22">
        <v>0</v>
      </c>
      <c r="Z45" s="22">
        <v>45920</v>
      </c>
      <c r="AA45" s="22">
        <v>0</v>
      </c>
      <c r="AB45" s="22">
        <v>78195</v>
      </c>
      <c r="AC45" s="22">
        <v>13454</v>
      </c>
      <c r="AD45" s="22">
        <v>0</v>
      </c>
      <c r="AE45" s="22">
        <v>0</v>
      </c>
      <c r="AF45" s="22">
        <v>0</v>
      </c>
      <c r="AG45" s="22">
        <v>0</v>
      </c>
      <c r="AH45" s="22">
        <v>0</v>
      </c>
      <c r="AI45" s="22">
        <v>265935</v>
      </c>
      <c r="AJ45" s="22">
        <v>0</v>
      </c>
      <c r="AK45" s="22">
        <v>0</v>
      </c>
      <c r="AL45" s="22">
        <v>0</v>
      </c>
      <c r="AM45" s="22">
        <v>0</v>
      </c>
      <c r="AN45" s="22">
        <v>0</v>
      </c>
      <c r="AO45" s="22">
        <v>0</v>
      </c>
      <c r="AP45" s="22">
        <v>3355512</v>
      </c>
    </row>
    <row r="46" spans="1:42" x14ac:dyDescent="0.35">
      <c r="A46" s="22" t="s">
        <v>114</v>
      </c>
      <c r="B46" s="22" t="s">
        <v>167</v>
      </c>
      <c r="C46" s="22" t="s">
        <v>202</v>
      </c>
      <c r="D46" s="22" t="s">
        <v>203</v>
      </c>
      <c r="E46" s="22">
        <v>0</v>
      </c>
      <c r="F46" s="22">
        <v>12045</v>
      </c>
      <c r="G46" s="22">
        <v>0</v>
      </c>
      <c r="H46" s="22">
        <v>0</v>
      </c>
      <c r="I46" s="22">
        <v>113228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2">
        <v>126726</v>
      </c>
      <c r="P46" s="22">
        <v>0</v>
      </c>
      <c r="Q46" s="22">
        <v>0</v>
      </c>
      <c r="R46" s="22">
        <v>0</v>
      </c>
      <c r="S46" s="22">
        <v>0</v>
      </c>
      <c r="T46" s="22">
        <v>228334</v>
      </c>
      <c r="U46" s="22">
        <v>31259</v>
      </c>
      <c r="V46" s="22">
        <v>30948</v>
      </c>
      <c r="W46" s="22">
        <v>0</v>
      </c>
      <c r="X46" s="22">
        <v>0</v>
      </c>
      <c r="Y46" s="22">
        <v>0</v>
      </c>
      <c r="Z46" s="22">
        <v>0</v>
      </c>
      <c r="AA46" s="22">
        <v>0</v>
      </c>
      <c r="AB46" s="22">
        <v>1500</v>
      </c>
      <c r="AC46" s="22">
        <v>65873</v>
      </c>
      <c r="AD46" s="22">
        <v>0</v>
      </c>
      <c r="AE46" s="22">
        <v>0</v>
      </c>
      <c r="AF46" s="22">
        <v>0</v>
      </c>
      <c r="AG46" s="22">
        <v>0</v>
      </c>
      <c r="AH46" s="22">
        <v>0</v>
      </c>
      <c r="AI46" s="22">
        <v>485043</v>
      </c>
      <c r="AJ46" s="22">
        <v>0</v>
      </c>
      <c r="AK46" s="22">
        <v>0</v>
      </c>
      <c r="AL46" s="22">
        <v>0</v>
      </c>
      <c r="AM46" s="22">
        <v>0</v>
      </c>
      <c r="AN46" s="22">
        <v>0</v>
      </c>
      <c r="AO46" s="22">
        <v>0</v>
      </c>
      <c r="AP46" s="22">
        <v>1094956</v>
      </c>
    </row>
    <row r="47" spans="1:42" x14ac:dyDescent="0.35">
      <c r="A47" s="22" t="s">
        <v>114</v>
      </c>
      <c r="B47" s="22" t="s">
        <v>167</v>
      </c>
      <c r="C47" s="22" t="s">
        <v>204</v>
      </c>
      <c r="D47" s="22" t="s">
        <v>205</v>
      </c>
      <c r="E47" s="22">
        <v>0</v>
      </c>
      <c r="F47" s="22">
        <v>160142</v>
      </c>
      <c r="G47" s="22">
        <v>0</v>
      </c>
      <c r="H47" s="22">
        <v>0</v>
      </c>
      <c r="I47" s="22">
        <v>101804</v>
      </c>
      <c r="J47" s="22">
        <v>8998</v>
      </c>
      <c r="K47" s="22">
        <v>0</v>
      </c>
      <c r="L47" s="22">
        <v>225624</v>
      </c>
      <c r="M47" s="22">
        <v>0</v>
      </c>
      <c r="N47" s="22">
        <v>0</v>
      </c>
      <c r="O47" s="22">
        <v>943179</v>
      </c>
      <c r="P47" s="22">
        <v>0</v>
      </c>
      <c r="Q47" s="22">
        <v>790</v>
      </c>
      <c r="R47" s="22">
        <v>0</v>
      </c>
      <c r="S47" s="22">
        <v>0</v>
      </c>
      <c r="T47" s="22">
        <v>82483</v>
      </c>
      <c r="U47" s="22">
        <v>53220</v>
      </c>
      <c r="V47" s="22">
        <v>2820041</v>
      </c>
      <c r="W47" s="22">
        <v>0</v>
      </c>
      <c r="X47" s="22">
        <v>304021</v>
      </c>
      <c r="Y47" s="22">
        <v>31903</v>
      </c>
      <c r="Z47" s="22">
        <v>7390</v>
      </c>
      <c r="AA47" s="22">
        <v>0</v>
      </c>
      <c r="AB47" s="22">
        <v>40403</v>
      </c>
      <c r="AC47" s="22">
        <v>43110</v>
      </c>
      <c r="AD47" s="22">
        <v>0</v>
      </c>
      <c r="AE47" s="22">
        <v>0</v>
      </c>
      <c r="AF47" s="22">
        <v>0</v>
      </c>
      <c r="AG47" s="22">
        <v>57</v>
      </c>
      <c r="AH47" s="22">
        <v>0</v>
      </c>
      <c r="AI47" s="22">
        <v>291053</v>
      </c>
      <c r="AJ47" s="22">
        <v>0</v>
      </c>
      <c r="AK47" s="22">
        <v>0</v>
      </c>
      <c r="AL47" s="22">
        <v>0</v>
      </c>
      <c r="AM47" s="22">
        <v>0</v>
      </c>
      <c r="AN47" s="22">
        <v>0</v>
      </c>
      <c r="AO47" s="22">
        <v>0</v>
      </c>
      <c r="AP47" s="22">
        <v>5114218</v>
      </c>
    </row>
    <row r="48" spans="1:42" x14ac:dyDescent="0.35">
      <c r="A48" s="22" t="s">
        <v>114</v>
      </c>
      <c r="B48" s="22" t="s">
        <v>167</v>
      </c>
      <c r="C48" s="22" t="s">
        <v>206</v>
      </c>
      <c r="D48" s="22" t="s">
        <v>207</v>
      </c>
      <c r="E48" s="22">
        <v>0</v>
      </c>
      <c r="F48" s="22">
        <v>560083</v>
      </c>
      <c r="G48" s="22">
        <v>0</v>
      </c>
      <c r="H48" s="22">
        <v>0</v>
      </c>
      <c r="I48" s="22">
        <v>109895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1143687</v>
      </c>
      <c r="P48" s="22">
        <v>25754</v>
      </c>
      <c r="Q48" s="22">
        <v>0</v>
      </c>
      <c r="R48" s="22">
        <v>0</v>
      </c>
      <c r="S48" s="22">
        <v>0</v>
      </c>
      <c r="T48" s="22">
        <v>1624786</v>
      </c>
      <c r="U48" s="22">
        <v>0</v>
      </c>
      <c r="V48" s="22">
        <v>1755233</v>
      </c>
      <c r="W48" s="22">
        <v>0</v>
      </c>
      <c r="X48" s="22">
        <v>31387</v>
      </c>
      <c r="Y48" s="22">
        <v>0</v>
      </c>
      <c r="Z48" s="22">
        <v>550</v>
      </c>
      <c r="AA48" s="22">
        <v>0</v>
      </c>
      <c r="AB48" s="22">
        <v>3100</v>
      </c>
      <c r="AC48" s="22">
        <v>104694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604889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71925</v>
      </c>
      <c r="AP48" s="22">
        <v>6035983</v>
      </c>
    </row>
    <row r="49" spans="1:42" x14ac:dyDescent="0.35">
      <c r="A49" s="22" t="s">
        <v>114</v>
      </c>
      <c r="B49" s="22" t="s">
        <v>167</v>
      </c>
      <c r="C49" s="22" t="s">
        <v>208</v>
      </c>
      <c r="D49" s="22" t="s">
        <v>209</v>
      </c>
      <c r="E49" s="22">
        <v>0</v>
      </c>
      <c r="F49" s="22">
        <v>32038</v>
      </c>
      <c r="G49" s="22">
        <v>0</v>
      </c>
      <c r="H49" s="22">
        <v>0</v>
      </c>
      <c r="I49" s="22">
        <v>5892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164408</v>
      </c>
      <c r="P49" s="22">
        <v>0</v>
      </c>
      <c r="Q49" s="22">
        <v>0</v>
      </c>
      <c r="R49" s="22">
        <v>0</v>
      </c>
      <c r="S49" s="22">
        <v>0</v>
      </c>
      <c r="T49" s="22">
        <v>919520</v>
      </c>
      <c r="U49" s="22">
        <v>14526</v>
      </c>
      <c r="V49" s="22">
        <v>87455</v>
      </c>
      <c r="W49" s="22">
        <v>0</v>
      </c>
      <c r="X49" s="22">
        <v>0</v>
      </c>
      <c r="Y49" s="22">
        <v>0</v>
      </c>
      <c r="Z49" s="22">
        <v>7800</v>
      </c>
      <c r="AA49" s="22">
        <v>0</v>
      </c>
      <c r="AB49" s="22">
        <v>130477</v>
      </c>
      <c r="AC49" s="22">
        <v>20189</v>
      </c>
      <c r="AD49" s="22">
        <v>0</v>
      </c>
      <c r="AE49" s="22">
        <v>0</v>
      </c>
      <c r="AF49" s="22">
        <v>0</v>
      </c>
      <c r="AG49" s="22">
        <v>0</v>
      </c>
      <c r="AH49" s="22">
        <v>0</v>
      </c>
      <c r="AI49" s="22">
        <v>67297</v>
      </c>
      <c r="AJ49" s="22">
        <v>0</v>
      </c>
      <c r="AK49" s="22">
        <v>0</v>
      </c>
      <c r="AL49" s="22">
        <v>0</v>
      </c>
      <c r="AM49" s="22">
        <v>0</v>
      </c>
      <c r="AN49" s="22">
        <v>0</v>
      </c>
      <c r="AO49" s="22">
        <v>0</v>
      </c>
      <c r="AP49" s="22">
        <v>1449602</v>
      </c>
    </row>
    <row r="50" spans="1:42" x14ac:dyDescent="0.35">
      <c r="A50" s="22" t="s">
        <v>114</v>
      </c>
      <c r="B50" s="22" t="s">
        <v>167</v>
      </c>
      <c r="C50" s="22" t="s">
        <v>210</v>
      </c>
      <c r="D50" s="22" t="s">
        <v>211</v>
      </c>
      <c r="E50" s="22">
        <v>0</v>
      </c>
      <c r="F50" s="22">
        <v>556067</v>
      </c>
      <c r="G50" s="22">
        <v>0</v>
      </c>
      <c r="H50" s="22">
        <v>0</v>
      </c>
      <c r="I50" s="22">
        <v>316705</v>
      </c>
      <c r="J50" s="22">
        <v>0</v>
      </c>
      <c r="K50" s="22">
        <v>0</v>
      </c>
      <c r="L50" s="22">
        <v>187560</v>
      </c>
      <c r="M50" s="22">
        <v>0</v>
      </c>
      <c r="N50" s="22">
        <v>0</v>
      </c>
      <c r="O50" s="22">
        <v>120452</v>
      </c>
      <c r="P50" s="22">
        <v>0</v>
      </c>
      <c r="Q50" s="22">
        <v>15628</v>
      </c>
      <c r="R50" s="22">
        <v>0</v>
      </c>
      <c r="S50" s="22">
        <v>0</v>
      </c>
      <c r="T50" s="22">
        <v>92024</v>
      </c>
      <c r="U50" s="22">
        <v>205928</v>
      </c>
      <c r="V50" s="22">
        <v>901699</v>
      </c>
      <c r="W50" s="22">
        <v>0</v>
      </c>
      <c r="X50" s="22">
        <v>19604</v>
      </c>
      <c r="Y50" s="22">
        <v>0</v>
      </c>
      <c r="Z50" s="22">
        <v>3070</v>
      </c>
      <c r="AA50" s="22">
        <v>0</v>
      </c>
      <c r="AB50" s="22">
        <v>252188</v>
      </c>
      <c r="AC50" s="22">
        <v>4937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253738</v>
      </c>
      <c r="AJ50" s="22">
        <v>0</v>
      </c>
      <c r="AK50" s="22">
        <v>0</v>
      </c>
      <c r="AL50" s="22">
        <v>0</v>
      </c>
      <c r="AM50" s="22">
        <v>0</v>
      </c>
      <c r="AN50" s="22">
        <v>0</v>
      </c>
      <c r="AO50" s="22">
        <v>0</v>
      </c>
      <c r="AP50" s="22">
        <v>2929600</v>
      </c>
    </row>
    <row r="51" spans="1:42" x14ac:dyDescent="0.35">
      <c r="A51" s="22" t="s">
        <v>114</v>
      </c>
      <c r="B51" s="22" t="s">
        <v>167</v>
      </c>
      <c r="C51" s="22" t="s">
        <v>212</v>
      </c>
      <c r="D51" s="22" t="s">
        <v>213</v>
      </c>
      <c r="E51" s="22">
        <v>0</v>
      </c>
      <c r="F51" s="22">
        <v>25484</v>
      </c>
      <c r="G51" s="22">
        <v>0</v>
      </c>
      <c r="H51" s="22">
        <v>786</v>
      </c>
      <c r="I51" s="22">
        <v>34565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1199808</v>
      </c>
      <c r="P51" s="22">
        <v>0</v>
      </c>
      <c r="Q51" s="22">
        <v>0</v>
      </c>
      <c r="R51" s="22">
        <v>0</v>
      </c>
      <c r="S51" s="22">
        <v>0</v>
      </c>
      <c r="T51" s="22">
        <v>540997</v>
      </c>
      <c r="U51" s="22">
        <v>266839</v>
      </c>
      <c r="V51" s="22">
        <v>52375</v>
      </c>
      <c r="W51" s="22">
        <v>0</v>
      </c>
      <c r="X51" s="22">
        <v>0</v>
      </c>
      <c r="Y51" s="22">
        <v>0</v>
      </c>
      <c r="Z51" s="22">
        <v>1860</v>
      </c>
      <c r="AA51" s="22">
        <v>0</v>
      </c>
      <c r="AB51" s="22">
        <v>28696</v>
      </c>
      <c r="AC51" s="22">
        <v>31559</v>
      </c>
      <c r="AD51" s="22">
        <v>13500</v>
      </c>
      <c r="AE51" s="22">
        <v>0</v>
      </c>
      <c r="AF51" s="22">
        <v>0</v>
      </c>
      <c r="AG51" s="22">
        <v>0</v>
      </c>
      <c r="AH51" s="22">
        <v>0</v>
      </c>
      <c r="AI51" s="22">
        <v>0</v>
      </c>
      <c r="AJ51" s="22">
        <v>0</v>
      </c>
      <c r="AK51" s="22">
        <v>0</v>
      </c>
      <c r="AL51" s="22">
        <v>0</v>
      </c>
      <c r="AM51" s="22">
        <v>0</v>
      </c>
      <c r="AN51" s="22">
        <v>0</v>
      </c>
      <c r="AO51" s="22">
        <v>0</v>
      </c>
      <c r="AP51" s="22">
        <v>2196469</v>
      </c>
    </row>
    <row r="52" spans="1:42" x14ac:dyDescent="0.35">
      <c r="A52" s="22" t="s">
        <v>114</v>
      </c>
      <c r="B52" s="22" t="s">
        <v>167</v>
      </c>
      <c r="C52" s="22" t="s">
        <v>214</v>
      </c>
      <c r="D52" s="22" t="s">
        <v>215</v>
      </c>
      <c r="E52" s="22">
        <v>0</v>
      </c>
      <c r="F52" s="22">
        <v>204542</v>
      </c>
      <c r="G52" s="22">
        <v>0</v>
      </c>
      <c r="H52" s="22">
        <v>0</v>
      </c>
      <c r="I52" s="22">
        <v>92734</v>
      </c>
      <c r="J52" s="22">
        <v>500</v>
      </c>
      <c r="K52" s="22">
        <v>0</v>
      </c>
      <c r="L52" s="22">
        <v>25401</v>
      </c>
      <c r="M52" s="22">
        <v>0</v>
      </c>
      <c r="N52" s="22">
        <v>0</v>
      </c>
      <c r="O52" s="22">
        <v>54906</v>
      </c>
      <c r="P52" s="22">
        <v>0</v>
      </c>
      <c r="Q52" s="22">
        <v>0</v>
      </c>
      <c r="R52" s="22">
        <v>0</v>
      </c>
      <c r="S52" s="22">
        <v>0</v>
      </c>
      <c r="T52" s="22">
        <v>254658</v>
      </c>
      <c r="U52" s="22">
        <v>0</v>
      </c>
      <c r="V52" s="22">
        <v>0</v>
      </c>
      <c r="W52" s="22">
        <v>0</v>
      </c>
      <c r="X52" s="22">
        <v>66572</v>
      </c>
      <c r="Y52" s="22">
        <v>0</v>
      </c>
      <c r="Z52" s="22">
        <v>0</v>
      </c>
      <c r="AA52" s="22">
        <v>0</v>
      </c>
      <c r="AB52" s="22">
        <v>200</v>
      </c>
      <c r="AC52" s="22">
        <v>0</v>
      </c>
      <c r="AD52" s="22">
        <v>0</v>
      </c>
      <c r="AE52" s="22">
        <v>0</v>
      </c>
      <c r="AF52" s="22">
        <v>0</v>
      </c>
      <c r="AG52" s="22">
        <v>1086</v>
      </c>
      <c r="AH52" s="22">
        <v>0</v>
      </c>
      <c r="AI52" s="22">
        <v>8260</v>
      </c>
      <c r="AJ52" s="22">
        <v>0</v>
      </c>
      <c r="AK52" s="22">
        <v>0</v>
      </c>
      <c r="AL52" s="22">
        <v>0</v>
      </c>
      <c r="AM52" s="22">
        <v>0</v>
      </c>
      <c r="AN52" s="22">
        <v>0</v>
      </c>
      <c r="AO52" s="22">
        <v>0</v>
      </c>
      <c r="AP52" s="22">
        <v>708859</v>
      </c>
    </row>
    <row r="53" spans="1:42" x14ac:dyDescent="0.35">
      <c r="A53" s="22" t="s">
        <v>114</v>
      </c>
      <c r="B53" s="22" t="s">
        <v>167</v>
      </c>
      <c r="C53" s="22" t="s">
        <v>216</v>
      </c>
      <c r="D53" s="22" t="s">
        <v>217</v>
      </c>
      <c r="E53" s="22">
        <v>0</v>
      </c>
      <c r="F53" s="22">
        <v>44711</v>
      </c>
      <c r="G53" s="22">
        <v>0</v>
      </c>
      <c r="H53" s="22">
        <v>0</v>
      </c>
      <c r="I53" s="22">
        <v>239817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269511</v>
      </c>
      <c r="P53" s="22">
        <v>0</v>
      </c>
      <c r="Q53" s="22">
        <v>9498</v>
      </c>
      <c r="R53" s="22">
        <v>0</v>
      </c>
      <c r="S53" s="22">
        <v>0</v>
      </c>
      <c r="T53" s="22">
        <v>2670933</v>
      </c>
      <c r="U53" s="22">
        <v>1871301</v>
      </c>
      <c r="V53" s="22">
        <v>113177</v>
      </c>
      <c r="W53" s="22">
        <v>0</v>
      </c>
      <c r="X53" s="22">
        <v>42603</v>
      </c>
      <c r="Y53" s="22">
        <v>0</v>
      </c>
      <c r="Z53" s="22">
        <v>0</v>
      </c>
      <c r="AA53" s="22">
        <v>0</v>
      </c>
      <c r="AB53" s="22">
        <v>90238</v>
      </c>
      <c r="AC53" s="22">
        <v>5598</v>
      </c>
      <c r="AD53" s="22">
        <v>0</v>
      </c>
      <c r="AE53" s="22">
        <v>0</v>
      </c>
      <c r="AF53" s="22">
        <v>0</v>
      </c>
      <c r="AG53" s="22">
        <v>0</v>
      </c>
      <c r="AH53" s="22">
        <v>0</v>
      </c>
      <c r="AI53" s="22">
        <v>253138</v>
      </c>
      <c r="AJ53" s="22">
        <v>0</v>
      </c>
      <c r="AK53" s="22">
        <v>0</v>
      </c>
      <c r="AL53" s="22">
        <v>0</v>
      </c>
      <c r="AM53" s="22">
        <v>0</v>
      </c>
      <c r="AN53" s="22">
        <v>0</v>
      </c>
      <c r="AO53" s="22">
        <v>0</v>
      </c>
      <c r="AP53" s="22">
        <v>5610525</v>
      </c>
    </row>
    <row r="54" spans="1:42" x14ac:dyDescent="0.35">
      <c r="A54" s="22" t="s">
        <v>114</v>
      </c>
      <c r="B54" s="22" t="s">
        <v>167</v>
      </c>
      <c r="C54" s="22" t="s">
        <v>218</v>
      </c>
      <c r="D54" s="22" t="s">
        <v>219</v>
      </c>
      <c r="E54" s="22">
        <v>0</v>
      </c>
      <c r="F54" s="22">
        <v>31711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421174</v>
      </c>
      <c r="P54" s="22">
        <v>0</v>
      </c>
      <c r="Q54" s="22">
        <v>0</v>
      </c>
      <c r="R54" s="22">
        <v>0</v>
      </c>
      <c r="S54" s="22">
        <v>0</v>
      </c>
      <c r="T54" s="22">
        <v>940341</v>
      </c>
      <c r="U54" s="22">
        <v>217242</v>
      </c>
      <c r="V54" s="22">
        <v>2442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2600</v>
      </c>
      <c r="AD54" s="22">
        <v>0</v>
      </c>
      <c r="AE54" s="22">
        <v>0</v>
      </c>
      <c r="AF54" s="22">
        <v>9105</v>
      </c>
      <c r="AG54" s="22">
        <v>0</v>
      </c>
      <c r="AH54" s="22">
        <v>0</v>
      </c>
      <c r="AI54" s="22">
        <v>0</v>
      </c>
      <c r="AJ54" s="22">
        <v>17268</v>
      </c>
      <c r="AK54" s="22">
        <v>0</v>
      </c>
      <c r="AL54" s="22">
        <v>0</v>
      </c>
      <c r="AM54" s="22">
        <v>0</v>
      </c>
      <c r="AN54" s="22">
        <v>0</v>
      </c>
      <c r="AO54" s="22">
        <v>0</v>
      </c>
      <c r="AP54" s="22">
        <v>1641883</v>
      </c>
    </row>
    <row r="55" spans="1:42" x14ac:dyDescent="0.35">
      <c r="A55" s="22" t="s">
        <v>114</v>
      </c>
      <c r="B55" s="22" t="s">
        <v>167</v>
      </c>
      <c r="C55" s="22" t="s">
        <v>220</v>
      </c>
      <c r="D55" s="22" t="s">
        <v>221</v>
      </c>
      <c r="E55" s="22">
        <v>0</v>
      </c>
      <c r="F55" s="22">
        <v>0</v>
      </c>
      <c r="G55" s="22">
        <v>58015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501706</v>
      </c>
      <c r="P55" s="22">
        <v>0</v>
      </c>
      <c r="Q55" s="22">
        <v>0</v>
      </c>
      <c r="R55" s="22">
        <v>0</v>
      </c>
      <c r="S55" s="22">
        <v>0</v>
      </c>
      <c r="T55" s="22">
        <v>2498020</v>
      </c>
      <c r="U55" s="22">
        <v>276420</v>
      </c>
      <c r="V55" s="22">
        <v>490276</v>
      </c>
      <c r="W55" s="22">
        <v>0</v>
      </c>
      <c r="X55" s="22">
        <v>0</v>
      </c>
      <c r="Y55" s="22">
        <v>0</v>
      </c>
      <c r="Z55" s="22">
        <v>0</v>
      </c>
      <c r="AA55" s="22">
        <v>0</v>
      </c>
      <c r="AB55" s="22">
        <v>0</v>
      </c>
      <c r="AC55" s="22">
        <v>59404</v>
      </c>
      <c r="AD55" s="22">
        <v>0</v>
      </c>
      <c r="AE55" s="22">
        <v>0</v>
      </c>
      <c r="AF55" s="22">
        <v>0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0</v>
      </c>
      <c r="AO55" s="22">
        <v>0</v>
      </c>
      <c r="AP55" s="22">
        <v>3883841</v>
      </c>
    </row>
    <row r="56" spans="1:42" x14ac:dyDescent="0.35">
      <c r="A56" s="22" t="s">
        <v>114</v>
      </c>
      <c r="B56" s="22" t="s">
        <v>167</v>
      </c>
      <c r="C56" s="22" t="s">
        <v>222</v>
      </c>
      <c r="D56" s="22" t="s">
        <v>223</v>
      </c>
      <c r="E56" s="22">
        <v>0</v>
      </c>
      <c r="F56" s="22">
        <v>7288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46339</v>
      </c>
      <c r="P56" s="22">
        <v>0</v>
      </c>
      <c r="Q56" s="22">
        <v>0</v>
      </c>
      <c r="R56" s="22">
        <v>0</v>
      </c>
      <c r="S56" s="22">
        <v>0</v>
      </c>
      <c r="T56" s="22">
        <v>160582</v>
      </c>
      <c r="U56" s="22">
        <v>12184</v>
      </c>
      <c r="V56" s="22">
        <v>91329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18043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335765</v>
      </c>
    </row>
    <row r="57" spans="1:42" x14ac:dyDescent="0.35">
      <c r="A57" s="22" t="s">
        <v>114</v>
      </c>
      <c r="B57" s="22" t="s">
        <v>167</v>
      </c>
      <c r="C57" s="22" t="s">
        <v>224</v>
      </c>
      <c r="D57" s="22" t="s">
        <v>225</v>
      </c>
      <c r="E57" s="22">
        <v>0</v>
      </c>
      <c r="F57" s="22">
        <v>32729</v>
      </c>
      <c r="G57" s="22">
        <v>0</v>
      </c>
      <c r="H57" s="22">
        <v>2525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291342</v>
      </c>
      <c r="P57" s="22">
        <v>0</v>
      </c>
      <c r="Q57" s="22">
        <v>0</v>
      </c>
      <c r="R57" s="22">
        <v>0</v>
      </c>
      <c r="S57" s="22">
        <v>0</v>
      </c>
      <c r="T57" s="22">
        <v>0</v>
      </c>
      <c r="U57" s="22">
        <v>0</v>
      </c>
      <c r="V57" s="22">
        <v>0</v>
      </c>
      <c r="W57" s="22">
        <v>0</v>
      </c>
      <c r="X57" s="22">
        <v>0</v>
      </c>
      <c r="Y57" s="22">
        <v>0</v>
      </c>
      <c r="Z57" s="22">
        <v>0</v>
      </c>
      <c r="AA57" s="22">
        <v>0</v>
      </c>
      <c r="AB57" s="22">
        <v>0</v>
      </c>
      <c r="AC57" s="22">
        <v>16480</v>
      </c>
      <c r="AD57" s="22">
        <v>0</v>
      </c>
      <c r="AE57" s="22">
        <v>0</v>
      </c>
      <c r="AF57" s="22">
        <v>0</v>
      </c>
      <c r="AG57" s="22">
        <v>70560</v>
      </c>
      <c r="AH57" s="22">
        <v>0</v>
      </c>
      <c r="AI57" s="22">
        <v>0</v>
      </c>
      <c r="AJ57" s="22">
        <v>0</v>
      </c>
      <c r="AK57" s="22">
        <v>0</v>
      </c>
      <c r="AL57" s="22">
        <v>0</v>
      </c>
      <c r="AM57" s="22">
        <v>0</v>
      </c>
      <c r="AN57" s="22">
        <v>0</v>
      </c>
      <c r="AO57" s="22">
        <v>0</v>
      </c>
      <c r="AP57" s="22">
        <v>413636</v>
      </c>
    </row>
    <row r="58" spans="1:42" x14ac:dyDescent="0.35">
      <c r="A58" s="22" t="s">
        <v>114</v>
      </c>
      <c r="B58" s="22" t="s">
        <v>167</v>
      </c>
      <c r="C58" s="22" t="s">
        <v>226</v>
      </c>
      <c r="D58" s="22" t="s">
        <v>227</v>
      </c>
      <c r="E58" s="22">
        <v>0</v>
      </c>
      <c r="F58" s="22">
        <v>139026</v>
      </c>
      <c r="G58" s="22">
        <v>0</v>
      </c>
      <c r="H58" s="22">
        <v>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306966</v>
      </c>
      <c r="P58" s="22">
        <v>0</v>
      </c>
      <c r="Q58" s="22">
        <v>6459</v>
      </c>
      <c r="R58" s="22">
        <v>0</v>
      </c>
      <c r="S58" s="22">
        <v>0</v>
      </c>
      <c r="T58" s="22">
        <v>1519044</v>
      </c>
      <c r="U58" s="22">
        <v>175728</v>
      </c>
      <c r="V58" s="22">
        <v>21849</v>
      </c>
      <c r="W58" s="22">
        <v>0</v>
      </c>
      <c r="X58" s="22">
        <v>0</v>
      </c>
      <c r="Y58" s="22">
        <v>0</v>
      </c>
      <c r="Z58" s="22">
        <v>0</v>
      </c>
      <c r="AA58" s="22">
        <v>0</v>
      </c>
      <c r="AB58" s="22">
        <v>0</v>
      </c>
      <c r="AC58" s="22">
        <v>220400</v>
      </c>
      <c r="AD58" s="22">
        <v>0</v>
      </c>
      <c r="AE58" s="22">
        <v>0</v>
      </c>
      <c r="AF58" s="22">
        <v>0</v>
      </c>
      <c r="AG58" s="22">
        <v>0</v>
      </c>
      <c r="AH58" s="22">
        <v>0</v>
      </c>
      <c r="AI58" s="22">
        <v>5438</v>
      </c>
      <c r="AJ58" s="22">
        <v>0</v>
      </c>
      <c r="AK58" s="22">
        <v>0</v>
      </c>
      <c r="AL58" s="22">
        <v>0</v>
      </c>
      <c r="AM58" s="22">
        <v>0</v>
      </c>
      <c r="AN58" s="22">
        <v>0</v>
      </c>
      <c r="AO58" s="22">
        <v>0</v>
      </c>
      <c r="AP58" s="22">
        <v>2394910</v>
      </c>
    </row>
    <row r="59" spans="1:42" x14ac:dyDescent="0.35">
      <c r="A59" s="22" t="s">
        <v>114</v>
      </c>
      <c r="B59" s="22" t="s">
        <v>167</v>
      </c>
      <c r="C59" s="22" t="s">
        <v>228</v>
      </c>
      <c r="D59" s="22" t="s">
        <v>229</v>
      </c>
      <c r="E59" s="22">
        <v>0</v>
      </c>
      <c r="F59" s="22">
        <v>84326</v>
      </c>
      <c r="G59" s="22">
        <v>0</v>
      </c>
      <c r="H59" s="22">
        <v>0</v>
      </c>
      <c r="I59" s="22">
        <v>1000</v>
      </c>
      <c r="J59" s="22">
        <v>0</v>
      </c>
      <c r="K59" s="22">
        <v>12000</v>
      </c>
      <c r="L59" s="22">
        <v>0</v>
      </c>
      <c r="M59" s="22">
        <v>0</v>
      </c>
      <c r="N59" s="22">
        <v>0</v>
      </c>
      <c r="O59" s="22">
        <v>378240</v>
      </c>
      <c r="P59" s="22">
        <v>158864</v>
      </c>
      <c r="Q59" s="22">
        <v>0</v>
      </c>
      <c r="R59" s="22">
        <v>0</v>
      </c>
      <c r="S59" s="22">
        <v>0</v>
      </c>
      <c r="T59" s="22">
        <v>752753</v>
      </c>
      <c r="U59" s="22">
        <v>19717</v>
      </c>
      <c r="V59" s="22">
        <v>0</v>
      </c>
      <c r="W59" s="22">
        <v>0</v>
      </c>
      <c r="X59" s="22">
        <v>0</v>
      </c>
      <c r="Y59" s="22">
        <v>0</v>
      </c>
      <c r="Z59" s="22">
        <v>0</v>
      </c>
      <c r="AA59" s="22">
        <v>0</v>
      </c>
      <c r="AB59" s="22">
        <v>3325</v>
      </c>
      <c r="AC59" s="22">
        <v>2166</v>
      </c>
      <c r="AD59" s="22">
        <v>0</v>
      </c>
      <c r="AE59" s="22">
        <v>0</v>
      </c>
      <c r="AF59" s="22">
        <v>0</v>
      </c>
      <c r="AG59" s="22">
        <v>0</v>
      </c>
      <c r="AH59" s="22">
        <v>0</v>
      </c>
      <c r="AI59" s="22">
        <v>0</v>
      </c>
      <c r="AJ59" s="22">
        <v>0</v>
      </c>
      <c r="AK59" s="22">
        <v>0</v>
      </c>
      <c r="AL59" s="22">
        <v>0</v>
      </c>
      <c r="AM59" s="22">
        <v>0</v>
      </c>
      <c r="AN59" s="22">
        <v>0</v>
      </c>
      <c r="AO59" s="22">
        <v>0</v>
      </c>
      <c r="AP59" s="22">
        <v>1412391</v>
      </c>
    </row>
    <row r="60" spans="1:42" x14ac:dyDescent="0.35">
      <c r="A60" s="22" t="s">
        <v>114</v>
      </c>
      <c r="B60" s="22" t="s">
        <v>167</v>
      </c>
      <c r="C60" s="22" t="s">
        <v>230</v>
      </c>
      <c r="D60" s="22" t="s">
        <v>231</v>
      </c>
      <c r="E60" s="22">
        <v>0</v>
      </c>
      <c r="F60" s="22">
        <v>265412</v>
      </c>
      <c r="G60" s="22">
        <v>0</v>
      </c>
      <c r="H60" s="22">
        <v>0</v>
      </c>
      <c r="I60" s="22">
        <v>103188</v>
      </c>
      <c r="J60" s="22">
        <v>0</v>
      </c>
      <c r="K60" s="22">
        <v>0</v>
      </c>
      <c r="L60" s="22">
        <v>300</v>
      </c>
      <c r="M60" s="22">
        <v>0</v>
      </c>
      <c r="N60" s="22">
        <v>0</v>
      </c>
      <c r="O60" s="22">
        <v>147146</v>
      </c>
      <c r="P60" s="22">
        <v>0</v>
      </c>
      <c r="Q60" s="22">
        <v>0</v>
      </c>
      <c r="R60" s="22">
        <v>0</v>
      </c>
      <c r="S60" s="22">
        <v>0</v>
      </c>
      <c r="T60" s="22">
        <v>810770</v>
      </c>
      <c r="U60" s="22">
        <v>36637</v>
      </c>
      <c r="V60" s="22">
        <v>939831</v>
      </c>
      <c r="W60" s="22">
        <v>0</v>
      </c>
      <c r="X60" s="22">
        <v>2739</v>
      </c>
      <c r="Y60" s="22">
        <v>0</v>
      </c>
      <c r="Z60" s="22">
        <v>0</v>
      </c>
      <c r="AA60" s="22">
        <v>14638</v>
      </c>
      <c r="AB60" s="22">
        <v>4600</v>
      </c>
      <c r="AC60" s="22">
        <v>25545</v>
      </c>
      <c r="AD60" s="22">
        <v>348718</v>
      </c>
      <c r="AE60" s="22">
        <v>0</v>
      </c>
      <c r="AF60" s="22">
        <v>186678</v>
      </c>
      <c r="AG60" s="22">
        <v>0</v>
      </c>
      <c r="AH60" s="22">
        <v>0</v>
      </c>
      <c r="AI60" s="22">
        <v>1419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2887621</v>
      </c>
    </row>
    <row r="61" spans="1:42" x14ac:dyDescent="0.35">
      <c r="A61" s="22" t="s">
        <v>114</v>
      </c>
      <c r="B61" s="22" t="s">
        <v>167</v>
      </c>
      <c r="C61" s="22" t="s">
        <v>232</v>
      </c>
      <c r="D61" s="22" t="s">
        <v>233</v>
      </c>
      <c r="E61" s="22">
        <v>0</v>
      </c>
      <c r="F61" s="22">
        <v>2013</v>
      </c>
      <c r="G61" s="22">
        <v>0</v>
      </c>
      <c r="H61" s="22">
        <v>0</v>
      </c>
      <c r="I61" s="22">
        <v>100575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102787</v>
      </c>
      <c r="P61" s="22">
        <v>0</v>
      </c>
      <c r="Q61" s="22">
        <v>0</v>
      </c>
      <c r="R61" s="22">
        <v>0</v>
      </c>
      <c r="S61" s="22">
        <v>0</v>
      </c>
      <c r="T61" s="22">
        <v>1281020</v>
      </c>
      <c r="U61" s="22">
        <v>412028</v>
      </c>
      <c r="V61" s="22">
        <v>252959</v>
      </c>
      <c r="W61" s="22">
        <v>0</v>
      </c>
      <c r="X61" s="22">
        <v>0</v>
      </c>
      <c r="Y61" s="22">
        <v>232889</v>
      </c>
      <c r="Z61" s="22">
        <v>0</v>
      </c>
      <c r="AA61" s="22">
        <v>463576</v>
      </c>
      <c r="AB61" s="22">
        <v>110</v>
      </c>
      <c r="AC61" s="22">
        <v>0</v>
      </c>
      <c r="AD61" s="22">
        <v>0</v>
      </c>
      <c r="AE61" s="22">
        <v>0</v>
      </c>
      <c r="AF61" s="22">
        <v>0</v>
      </c>
      <c r="AG61" s="22">
        <v>0</v>
      </c>
      <c r="AH61" s="22">
        <v>0</v>
      </c>
      <c r="AI61" s="22">
        <v>114061</v>
      </c>
      <c r="AJ61" s="22">
        <v>0</v>
      </c>
      <c r="AK61" s="22">
        <v>0</v>
      </c>
      <c r="AL61" s="22">
        <v>0</v>
      </c>
      <c r="AM61" s="22">
        <v>0</v>
      </c>
      <c r="AN61" s="22">
        <v>0</v>
      </c>
      <c r="AO61" s="22">
        <v>0</v>
      </c>
      <c r="AP61" s="22">
        <v>2962018</v>
      </c>
    </row>
    <row r="62" spans="1:42" x14ac:dyDescent="0.35">
      <c r="A62" s="22" t="s">
        <v>114</v>
      </c>
      <c r="B62" s="22" t="s">
        <v>167</v>
      </c>
      <c r="C62" s="22" t="s">
        <v>234</v>
      </c>
      <c r="D62" s="22" t="s">
        <v>235</v>
      </c>
      <c r="E62" s="22">
        <v>0</v>
      </c>
      <c r="F62" s="22">
        <v>137222</v>
      </c>
      <c r="G62" s="22">
        <v>0</v>
      </c>
      <c r="H62" s="22">
        <v>0</v>
      </c>
      <c r="I62" s="22">
        <v>50232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23397</v>
      </c>
      <c r="P62" s="22">
        <v>0</v>
      </c>
      <c r="Q62" s="22">
        <v>0</v>
      </c>
      <c r="R62" s="22">
        <v>0</v>
      </c>
      <c r="S62" s="22">
        <v>0</v>
      </c>
      <c r="T62" s="22">
        <v>119330</v>
      </c>
      <c r="U62" s="22">
        <v>2777</v>
      </c>
      <c r="V62" s="22">
        <v>0</v>
      </c>
      <c r="W62" s="22">
        <v>0</v>
      </c>
      <c r="X62" s="22">
        <v>0</v>
      </c>
      <c r="Y62" s="22">
        <v>0</v>
      </c>
      <c r="Z62" s="22">
        <v>0</v>
      </c>
      <c r="AA62" s="22">
        <v>0</v>
      </c>
      <c r="AB62" s="22">
        <v>0</v>
      </c>
      <c r="AC62" s="22">
        <v>64169</v>
      </c>
      <c r="AD62" s="22">
        <v>0</v>
      </c>
      <c r="AE62" s="22">
        <v>0</v>
      </c>
      <c r="AF62" s="22">
        <v>0</v>
      </c>
      <c r="AG62" s="22">
        <v>0</v>
      </c>
      <c r="AH62" s="22">
        <v>0</v>
      </c>
      <c r="AI62" s="22">
        <v>53009</v>
      </c>
      <c r="AJ62" s="22">
        <v>0</v>
      </c>
      <c r="AK62" s="22">
        <v>0</v>
      </c>
      <c r="AL62" s="22">
        <v>0</v>
      </c>
      <c r="AM62" s="22">
        <v>0</v>
      </c>
      <c r="AN62" s="22">
        <v>0</v>
      </c>
      <c r="AO62" s="22">
        <v>0</v>
      </c>
      <c r="AP62" s="22">
        <v>450136</v>
      </c>
    </row>
    <row r="63" spans="1:42" x14ac:dyDescent="0.35">
      <c r="A63" s="22" t="s">
        <v>114</v>
      </c>
      <c r="B63" s="22" t="s">
        <v>167</v>
      </c>
      <c r="C63" s="22" t="s">
        <v>236</v>
      </c>
      <c r="D63" s="22" t="s">
        <v>237</v>
      </c>
      <c r="E63" s="22">
        <v>0</v>
      </c>
      <c r="F63" s="22">
        <v>136769</v>
      </c>
      <c r="G63" s="22">
        <v>0</v>
      </c>
      <c r="H63" s="22">
        <v>0</v>
      </c>
      <c r="I63" s="22">
        <v>340095</v>
      </c>
      <c r="J63" s="22">
        <v>789675</v>
      </c>
      <c r="K63" s="22">
        <v>529555</v>
      </c>
      <c r="L63" s="22">
        <v>21150</v>
      </c>
      <c r="M63" s="22">
        <v>0</v>
      </c>
      <c r="N63" s="22">
        <v>2843</v>
      </c>
      <c r="O63" s="22">
        <v>20996</v>
      </c>
      <c r="P63" s="22">
        <v>0</v>
      </c>
      <c r="Q63" s="22">
        <v>0</v>
      </c>
      <c r="R63" s="22">
        <v>11239</v>
      </c>
      <c r="S63" s="22">
        <v>251258</v>
      </c>
      <c r="T63" s="22">
        <v>2384091</v>
      </c>
      <c r="U63" s="22">
        <v>1705838</v>
      </c>
      <c r="V63" s="22">
        <v>730059</v>
      </c>
      <c r="W63" s="22">
        <v>-481</v>
      </c>
      <c r="X63" s="22">
        <v>0</v>
      </c>
      <c r="Y63" s="22">
        <v>0</v>
      </c>
      <c r="Z63" s="22">
        <v>4700</v>
      </c>
      <c r="AA63" s="22">
        <v>29414</v>
      </c>
      <c r="AB63" s="22">
        <v>213700</v>
      </c>
      <c r="AC63" s="22">
        <v>5985</v>
      </c>
      <c r="AD63" s="22">
        <v>0</v>
      </c>
      <c r="AE63" s="22">
        <v>0</v>
      </c>
      <c r="AF63" s="22">
        <v>0</v>
      </c>
      <c r="AG63" s="22">
        <v>0</v>
      </c>
      <c r="AH63" s="22">
        <v>0</v>
      </c>
      <c r="AI63" s="22">
        <v>894301</v>
      </c>
      <c r="AJ63" s="22">
        <v>0</v>
      </c>
      <c r="AK63" s="22">
        <v>0</v>
      </c>
      <c r="AL63" s="22">
        <v>0</v>
      </c>
      <c r="AM63" s="22">
        <v>0</v>
      </c>
      <c r="AN63" s="22">
        <v>0</v>
      </c>
      <c r="AO63" s="22">
        <v>0</v>
      </c>
      <c r="AP63" s="22">
        <v>8071187</v>
      </c>
    </row>
    <row r="64" spans="1:42" x14ac:dyDescent="0.35">
      <c r="A64" s="22" t="s">
        <v>114</v>
      </c>
      <c r="B64" s="22" t="s">
        <v>167</v>
      </c>
      <c r="C64" s="22" t="s">
        <v>238</v>
      </c>
      <c r="D64" s="22" t="s">
        <v>239</v>
      </c>
      <c r="E64" s="22">
        <v>0</v>
      </c>
      <c r="F64" s="22">
        <v>5174</v>
      </c>
      <c r="G64" s="22">
        <v>0</v>
      </c>
      <c r="H64" s="22">
        <v>0</v>
      </c>
      <c r="I64" s="22">
        <v>19770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56873</v>
      </c>
      <c r="P64" s="22">
        <v>0</v>
      </c>
      <c r="Q64" s="22">
        <v>0</v>
      </c>
      <c r="R64" s="22">
        <v>0</v>
      </c>
      <c r="S64" s="22">
        <v>0</v>
      </c>
      <c r="T64" s="22">
        <v>52003</v>
      </c>
      <c r="U64" s="22">
        <v>0</v>
      </c>
      <c r="V64" s="22">
        <v>4546</v>
      </c>
      <c r="W64" s="22">
        <v>0</v>
      </c>
      <c r="X64" s="22">
        <v>0</v>
      </c>
      <c r="Y64" s="22">
        <v>0</v>
      </c>
      <c r="Z64" s="22">
        <v>4400</v>
      </c>
      <c r="AA64" s="22">
        <v>0</v>
      </c>
      <c r="AB64" s="22">
        <v>0</v>
      </c>
      <c r="AC64" s="22">
        <v>0</v>
      </c>
      <c r="AD64" s="22">
        <v>0</v>
      </c>
      <c r="AE64" s="22">
        <v>0</v>
      </c>
      <c r="AF64" s="22">
        <v>0</v>
      </c>
      <c r="AG64" s="22">
        <v>0</v>
      </c>
      <c r="AH64" s="22">
        <v>0</v>
      </c>
      <c r="AI64" s="22">
        <v>0</v>
      </c>
      <c r="AJ64" s="22">
        <v>0</v>
      </c>
      <c r="AK64" s="22">
        <v>0</v>
      </c>
      <c r="AL64" s="22">
        <v>0</v>
      </c>
      <c r="AM64" s="22">
        <v>0</v>
      </c>
      <c r="AN64" s="22">
        <v>0</v>
      </c>
      <c r="AO64" s="22">
        <v>0</v>
      </c>
      <c r="AP64" s="22">
        <v>142766</v>
      </c>
    </row>
    <row r="65" spans="1:42" x14ac:dyDescent="0.35">
      <c r="A65" s="22" t="s">
        <v>114</v>
      </c>
      <c r="B65" s="22" t="s">
        <v>167</v>
      </c>
      <c r="C65" s="22" t="s">
        <v>240</v>
      </c>
      <c r="D65" s="22" t="s">
        <v>241</v>
      </c>
      <c r="E65" s="22">
        <v>0</v>
      </c>
      <c r="F65" s="22">
        <v>17591</v>
      </c>
      <c r="G65" s="22">
        <v>0</v>
      </c>
      <c r="H65" s="22">
        <v>0</v>
      </c>
      <c r="I65" s="22">
        <v>91549</v>
      </c>
      <c r="J65" s="22">
        <v>0</v>
      </c>
      <c r="K65" s="22">
        <v>0</v>
      </c>
      <c r="L65" s="22">
        <v>16853</v>
      </c>
      <c r="M65" s="22">
        <v>0</v>
      </c>
      <c r="N65" s="22">
        <v>0</v>
      </c>
      <c r="O65" s="22">
        <v>74552</v>
      </c>
      <c r="P65" s="22">
        <v>0</v>
      </c>
      <c r="Q65" s="22">
        <v>0</v>
      </c>
      <c r="R65" s="22">
        <v>0</v>
      </c>
      <c r="S65" s="22">
        <v>0</v>
      </c>
      <c r="T65" s="22">
        <v>102423</v>
      </c>
      <c r="U65" s="22">
        <v>37289</v>
      </c>
      <c r="V65" s="22">
        <v>7955</v>
      </c>
      <c r="W65" s="22">
        <v>0</v>
      </c>
      <c r="X65" s="22">
        <v>0</v>
      </c>
      <c r="Y65" s="22">
        <v>0</v>
      </c>
      <c r="Z65" s="22">
        <v>0</v>
      </c>
      <c r="AA65" s="22">
        <v>0</v>
      </c>
      <c r="AB65" s="22">
        <v>0</v>
      </c>
      <c r="AC65" s="22">
        <v>47925</v>
      </c>
      <c r="AD65" s="22">
        <v>0</v>
      </c>
      <c r="AE65" s="22">
        <v>0</v>
      </c>
      <c r="AF65" s="22">
        <v>0</v>
      </c>
      <c r="AG65" s="22">
        <v>0</v>
      </c>
      <c r="AH65" s="22">
        <v>0</v>
      </c>
      <c r="AI65" s="22">
        <v>0</v>
      </c>
      <c r="AJ65" s="22">
        <v>0</v>
      </c>
      <c r="AK65" s="22">
        <v>0</v>
      </c>
      <c r="AL65" s="22">
        <v>0</v>
      </c>
      <c r="AM65" s="22">
        <v>0</v>
      </c>
      <c r="AN65" s="22">
        <v>0</v>
      </c>
      <c r="AO65" s="22">
        <v>0</v>
      </c>
      <c r="AP65" s="22">
        <v>396137</v>
      </c>
    </row>
    <row r="66" spans="1:42" x14ac:dyDescent="0.35">
      <c r="A66" s="22" t="s">
        <v>114</v>
      </c>
      <c r="B66" s="22" t="s">
        <v>167</v>
      </c>
      <c r="C66" s="22" t="s">
        <v>242</v>
      </c>
      <c r="D66" s="22" t="s">
        <v>243</v>
      </c>
      <c r="E66" s="22">
        <v>0</v>
      </c>
      <c r="F66" s="22">
        <v>111912</v>
      </c>
      <c r="G66" s="22">
        <v>0</v>
      </c>
      <c r="H66" s="22">
        <v>0</v>
      </c>
      <c r="I66" s="22">
        <v>444029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73903</v>
      </c>
      <c r="P66" s="22">
        <v>0</v>
      </c>
      <c r="Q66" s="22">
        <v>0</v>
      </c>
      <c r="R66" s="22">
        <v>0</v>
      </c>
      <c r="S66" s="22">
        <v>0</v>
      </c>
      <c r="T66" s="22">
        <v>32617</v>
      </c>
      <c r="U66" s="22">
        <v>1580</v>
      </c>
      <c r="V66" s="22">
        <v>53380</v>
      </c>
      <c r="W66" s="22">
        <v>310476</v>
      </c>
      <c r="X66" s="22">
        <v>0</v>
      </c>
      <c r="Y66" s="22">
        <v>0</v>
      </c>
      <c r="Z66" s="22">
        <v>0</v>
      </c>
      <c r="AA66" s="22">
        <v>0</v>
      </c>
      <c r="AB66" s="22">
        <v>0</v>
      </c>
      <c r="AC66" s="22">
        <v>0</v>
      </c>
      <c r="AD66" s="22">
        <v>0</v>
      </c>
      <c r="AE66" s="22">
        <v>0</v>
      </c>
      <c r="AF66" s="22">
        <v>0</v>
      </c>
      <c r="AG66" s="22">
        <v>4572</v>
      </c>
      <c r="AH66" s="22">
        <v>0</v>
      </c>
      <c r="AI66" s="22">
        <v>0</v>
      </c>
      <c r="AJ66" s="22">
        <v>0</v>
      </c>
      <c r="AK66" s="22">
        <v>0</v>
      </c>
      <c r="AL66" s="22">
        <v>0</v>
      </c>
      <c r="AM66" s="22">
        <v>0</v>
      </c>
      <c r="AN66" s="22">
        <v>0</v>
      </c>
      <c r="AO66" s="22">
        <v>0</v>
      </c>
      <c r="AP66" s="22">
        <v>1032469</v>
      </c>
    </row>
    <row r="67" spans="1:42" x14ac:dyDescent="0.35">
      <c r="A67" s="22" t="s">
        <v>114</v>
      </c>
      <c r="B67" s="22" t="s">
        <v>167</v>
      </c>
      <c r="C67" s="22" t="s">
        <v>244</v>
      </c>
      <c r="D67" s="22" t="s">
        <v>245</v>
      </c>
      <c r="E67" s="22">
        <v>0</v>
      </c>
      <c r="F67" s="22">
        <v>197895</v>
      </c>
      <c r="G67" s="22">
        <v>0</v>
      </c>
      <c r="H67" s="22">
        <v>0</v>
      </c>
      <c r="I67" s="22">
        <v>48407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57122</v>
      </c>
      <c r="P67" s="22">
        <v>31456</v>
      </c>
      <c r="Q67" s="22">
        <v>0</v>
      </c>
      <c r="R67" s="22">
        <v>0</v>
      </c>
      <c r="S67" s="22">
        <v>0</v>
      </c>
      <c r="T67" s="22">
        <v>63265</v>
      </c>
      <c r="U67" s="22">
        <v>35198</v>
      </c>
      <c r="V67" s="22">
        <v>0</v>
      </c>
      <c r="W67" s="22">
        <v>0</v>
      </c>
      <c r="X67" s="22">
        <v>0</v>
      </c>
      <c r="Y67" s="22">
        <v>0</v>
      </c>
      <c r="Z67" s="22">
        <v>0</v>
      </c>
      <c r="AA67" s="22">
        <v>0</v>
      </c>
      <c r="AB67" s="22">
        <v>62302</v>
      </c>
      <c r="AC67" s="22">
        <v>52274</v>
      </c>
      <c r="AD67" s="22">
        <v>0</v>
      </c>
      <c r="AE67" s="22">
        <v>0</v>
      </c>
      <c r="AF67" s="22">
        <v>0</v>
      </c>
      <c r="AG67" s="22">
        <v>0</v>
      </c>
      <c r="AH67" s="22">
        <v>0</v>
      </c>
      <c r="AI67" s="22">
        <v>203068</v>
      </c>
      <c r="AJ67" s="22">
        <v>0</v>
      </c>
      <c r="AK67" s="22">
        <v>0</v>
      </c>
      <c r="AL67" s="22">
        <v>0</v>
      </c>
      <c r="AM67" s="22">
        <v>0</v>
      </c>
      <c r="AN67" s="22">
        <v>0</v>
      </c>
      <c r="AO67" s="22">
        <v>0</v>
      </c>
      <c r="AP67" s="22">
        <v>750987</v>
      </c>
    </row>
    <row r="68" spans="1:42" x14ac:dyDescent="0.35">
      <c r="A68" s="22" t="s">
        <v>114</v>
      </c>
      <c r="B68" s="22" t="s">
        <v>167</v>
      </c>
      <c r="C68" s="22" t="s">
        <v>246</v>
      </c>
      <c r="D68" s="22" t="s">
        <v>247</v>
      </c>
      <c r="E68" s="22">
        <v>0</v>
      </c>
      <c r="F68" s="22">
        <v>450</v>
      </c>
      <c r="G68" s="22">
        <v>0</v>
      </c>
      <c r="H68" s="22">
        <v>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305005</v>
      </c>
      <c r="P68" s="22">
        <v>0</v>
      </c>
      <c r="Q68" s="22">
        <v>0</v>
      </c>
      <c r="R68" s="22">
        <v>0</v>
      </c>
      <c r="S68" s="22">
        <v>0</v>
      </c>
      <c r="T68" s="22">
        <v>0</v>
      </c>
      <c r="U68" s="22">
        <v>0</v>
      </c>
      <c r="V68" s="22">
        <v>0</v>
      </c>
      <c r="W68" s="22">
        <v>0</v>
      </c>
      <c r="X68" s="22">
        <v>0</v>
      </c>
      <c r="Y68" s="22">
        <v>0</v>
      </c>
      <c r="Z68" s="22">
        <v>0</v>
      </c>
      <c r="AA68" s="22">
        <v>0</v>
      </c>
      <c r="AB68" s="22">
        <v>796</v>
      </c>
      <c r="AC68" s="22">
        <v>2420</v>
      </c>
      <c r="AD68" s="22">
        <v>0</v>
      </c>
      <c r="AE68" s="22">
        <v>0</v>
      </c>
      <c r="AF68" s="22">
        <v>0</v>
      </c>
      <c r="AG68" s="22">
        <v>0</v>
      </c>
      <c r="AH68" s="22">
        <v>0</v>
      </c>
      <c r="AI68" s="22">
        <v>0</v>
      </c>
      <c r="AJ68" s="22">
        <v>0</v>
      </c>
      <c r="AK68" s="22">
        <v>0</v>
      </c>
      <c r="AL68" s="22">
        <v>0</v>
      </c>
      <c r="AM68" s="22">
        <v>0</v>
      </c>
      <c r="AN68" s="22">
        <v>0</v>
      </c>
      <c r="AO68" s="22">
        <v>0</v>
      </c>
      <c r="AP68" s="22">
        <v>308671</v>
      </c>
    </row>
    <row r="69" spans="1:42" x14ac:dyDescent="0.35">
      <c r="A69" s="22" t="s">
        <v>114</v>
      </c>
      <c r="B69" s="22" t="s">
        <v>167</v>
      </c>
      <c r="C69" s="22" t="s">
        <v>248</v>
      </c>
      <c r="D69" s="22" t="s">
        <v>249</v>
      </c>
      <c r="E69" s="22">
        <v>0</v>
      </c>
      <c r="F69" s="22">
        <v>572774</v>
      </c>
      <c r="G69" s="22">
        <v>0</v>
      </c>
      <c r="H69" s="22">
        <v>0</v>
      </c>
      <c r="I69" s="22">
        <v>241301</v>
      </c>
      <c r="J69" s="22">
        <v>1500</v>
      </c>
      <c r="K69" s="22">
        <v>0</v>
      </c>
      <c r="L69" s="22">
        <v>22910</v>
      </c>
      <c r="M69" s="22">
        <v>0</v>
      </c>
      <c r="N69" s="22">
        <v>0</v>
      </c>
      <c r="O69" s="22">
        <v>405173</v>
      </c>
      <c r="P69" s="22">
        <v>0</v>
      </c>
      <c r="Q69" s="22">
        <v>5320</v>
      </c>
      <c r="R69" s="22">
        <v>0</v>
      </c>
      <c r="S69" s="22">
        <v>0</v>
      </c>
      <c r="T69" s="22">
        <v>1639945</v>
      </c>
      <c r="U69" s="22">
        <v>1768811</v>
      </c>
      <c r="V69" s="22">
        <v>1732193</v>
      </c>
      <c r="W69" s="22">
        <v>0</v>
      </c>
      <c r="X69" s="22">
        <v>160873</v>
      </c>
      <c r="Y69" s="22">
        <v>0</v>
      </c>
      <c r="Z69" s="22">
        <v>0</v>
      </c>
      <c r="AA69" s="22">
        <v>0</v>
      </c>
      <c r="AB69" s="22">
        <v>131279</v>
      </c>
      <c r="AC69" s="22">
        <v>299261</v>
      </c>
      <c r="AD69" s="22">
        <v>0</v>
      </c>
      <c r="AE69" s="22">
        <v>0</v>
      </c>
      <c r="AF69" s="22">
        <v>0</v>
      </c>
      <c r="AG69" s="22">
        <v>0</v>
      </c>
      <c r="AH69" s="22">
        <v>0</v>
      </c>
      <c r="AI69" s="22">
        <v>132045</v>
      </c>
      <c r="AJ69" s="22">
        <v>0</v>
      </c>
      <c r="AK69" s="22">
        <v>0</v>
      </c>
      <c r="AL69" s="22">
        <v>0</v>
      </c>
      <c r="AM69" s="22">
        <v>0</v>
      </c>
      <c r="AN69" s="22">
        <v>0</v>
      </c>
      <c r="AO69" s="22">
        <v>0</v>
      </c>
      <c r="AP69" s="22">
        <v>7113385</v>
      </c>
    </row>
    <row r="70" spans="1:42" x14ac:dyDescent="0.35">
      <c r="A70" s="22" t="s">
        <v>114</v>
      </c>
      <c r="B70" s="22" t="s">
        <v>167</v>
      </c>
      <c r="C70" s="22" t="s">
        <v>250</v>
      </c>
      <c r="D70" s="22" t="s">
        <v>251</v>
      </c>
      <c r="E70" s="22">
        <v>0</v>
      </c>
      <c r="F70" s="22">
        <v>154134</v>
      </c>
      <c r="G70" s="22">
        <v>0</v>
      </c>
      <c r="H70" s="22">
        <v>0</v>
      </c>
      <c r="I70" s="22">
        <v>393513</v>
      </c>
      <c r="J70" s="22">
        <v>0</v>
      </c>
      <c r="K70" s="22">
        <v>0</v>
      </c>
      <c r="L70" s="22">
        <v>93200</v>
      </c>
      <c r="M70" s="22">
        <v>0</v>
      </c>
      <c r="N70" s="22">
        <v>51953</v>
      </c>
      <c r="O70" s="22">
        <v>1384620</v>
      </c>
      <c r="P70" s="22">
        <v>0</v>
      </c>
      <c r="Q70" s="22">
        <v>0</v>
      </c>
      <c r="R70" s="22">
        <v>0</v>
      </c>
      <c r="S70" s="22">
        <v>0</v>
      </c>
      <c r="T70" s="22">
        <v>1259091</v>
      </c>
      <c r="U70" s="22">
        <v>3433193</v>
      </c>
      <c r="V70" s="22">
        <v>933506</v>
      </c>
      <c r="W70" s="22">
        <v>0</v>
      </c>
      <c r="X70" s="22">
        <v>0</v>
      </c>
      <c r="Y70" s="22">
        <v>0</v>
      </c>
      <c r="Z70" s="22">
        <v>1128190</v>
      </c>
      <c r="AA70" s="22">
        <v>0</v>
      </c>
      <c r="AB70" s="22">
        <v>1095340</v>
      </c>
      <c r="AC70" s="22">
        <v>81445</v>
      </c>
      <c r="AD70" s="22">
        <v>0</v>
      </c>
      <c r="AE70" s="22">
        <v>0</v>
      </c>
      <c r="AF70" s="22">
        <v>0</v>
      </c>
      <c r="AG70" s="22">
        <v>0</v>
      </c>
      <c r="AH70" s="22">
        <v>0</v>
      </c>
      <c r="AI70" s="22">
        <v>0</v>
      </c>
      <c r="AJ70" s="22">
        <v>0</v>
      </c>
      <c r="AK70" s="22">
        <v>0</v>
      </c>
      <c r="AL70" s="22">
        <v>0</v>
      </c>
      <c r="AM70" s="22">
        <v>0</v>
      </c>
      <c r="AN70" s="22">
        <v>0</v>
      </c>
      <c r="AO70" s="22">
        <v>0</v>
      </c>
      <c r="AP70" s="22">
        <v>10008185</v>
      </c>
    </row>
    <row r="71" spans="1:42" x14ac:dyDescent="0.35">
      <c r="A71" s="22" t="s">
        <v>114</v>
      </c>
      <c r="B71" s="22" t="s">
        <v>167</v>
      </c>
      <c r="C71" s="22" t="s">
        <v>252</v>
      </c>
      <c r="D71" s="22" t="s">
        <v>253</v>
      </c>
      <c r="E71" s="22">
        <v>0</v>
      </c>
      <c r="F71" s="22">
        <v>188124</v>
      </c>
      <c r="G71" s="22">
        <v>0</v>
      </c>
      <c r="H71" s="22">
        <v>0</v>
      </c>
      <c r="I71" s="22">
        <v>39557</v>
      </c>
      <c r="J71" s="22">
        <v>0</v>
      </c>
      <c r="K71" s="22">
        <v>0</v>
      </c>
      <c r="L71" s="22">
        <v>0</v>
      </c>
      <c r="M71" s="22">
        <v>0</v>
      </c>
      <c r="N71" s="22">
        <v>13520</v>
      </c>
      <c r="O71" s="22">
        <v>104699</v>
      </c>
      <c r="P71" s="22">
        <v>0</v>
      </c>
      <c r="Q71" s="22">
        <v>0</v>
      </c>
      <c r="R71" s="22">
        <v>0</v>
      </c>
      <c r="S71" s="22">
        <v>0</v>
      </c>
      <c r="T71" s="22">
        <v>232603</v>
      </c>
      <c r="U71" s="22">
        <v>12331</v>
      </c>
      <c r="V71" s="22">
        <v>9735</v>
      </c>
      <c r="W71" s="22">
        <v>0</v>
      </c>
      <c r="X71" s="22">
        <v>0</v>
      </c>
      <c r="Y71" s="22">
        <v>0</v>
      </c>
      <c r="Z71" s="22">
        <v>0</v>
      </c>
      <c r="AA71" s="22">
        <v>0</v>
      </c>
      <c r="AB71" s="22">
        <v>0</v>
      </c>
      <c r="AC71" s="22">
        <v>1478</v>
      </c>
      <c r="AD71" s="22">
        <v>0</v>
      </c>
      <c r="AE71" s="22">
        <v>0</v>
      </c>
      <c r="AF71" s="22">
        <v>0</v>
      </c>
      <c r="AG71" s="22">
        <v>0</v>
      </c>
      <c r="AH71" s="22">
        <v>0</v>
      </c>
      <c r="AI71" s="22">
        <v>7164</v>
      </c>
      <c r="AJ71" s="22">
        <v>0</v>
      </c>
      <c r="AK71" s="22">
        <v>0</v>
      </c>
      <c r="AL71" s="22">
        <v>0</v>
      </c>
      <c r="AM71" s="22">
        <v>0</v>
      </c>
      <c r="AN71" s="22">
        <v>0</v>
      </c>
      <c r="AO71" s="22">
        <v>0</v>
      </c>
      <c r="AP71" s="22">
        <v>609211</v>
      </c>
    </row>
    <row r="72" spans="1:42" x14ac:dyDescent="0.35">
      <c r="A72" s="22" t="s">
        <v>114</v>
      </c>
      <c r="B72" s="22" t="s">
        <v>167</v>
      </c>
      <c r="C72" s="22" t="s">
        <v>254</v>
      </c>
      <c r="D72" s="22" t="s">
        <v>255</v>
      </c>
      <c r="E72" s="22">
        <v>0</v>
      </c>
      <c r="F72" s="22">
        <v>56463</v>
      </c>
      <c r="G72" s="22">
        <v>0</v>
      </c>
      <c r="H72" s="22">
        <v>0</v>
      </c>
      <c r="I72" s="22">
        <v>12600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243906</v>
      </c>
      <c r="P72" s="22">
        <v>0</v>
      </c>
      <c r="Q72" s="22">
        <v>0</v>
      </c>
      <c r="R72" s="22">
        <v>0</v>
      </c>
      <c r="S72" s="22">
        <v>0</v>
      </c>
      <c r="T72" s="22">
        <v>219064</v>
      </c>
      <c r="U72" s="22">
        <v>0</v>
      </c>
      <c r="V72" s="22">
        <v>41290</v>
      </c>
      <c r="W72" s="22">
        <v>0</v>
      </c>
      <c r="X72" s="22">
        <v>0</v>
      </c>
      <c r="Y72" s="22">
        <v>0</v>
      </c>
      <c r="Z72" s="22">
        <v>0</v>
      </c>
      <c r="AA72" s="22">
        <v>0</v>
      </c>
      <c r="AB72" s="22">
        <v>0</v>
      </c>
      <c r="AC72" s="22">
        <v>1585</v>
      </c>
      <c r="AD72" s="22">
        <v>0</v>
      </c>
      <c r="AE72" s="22">
        <v>0</v>
      </c>
      <c r="AF72" s="22">
        <v>0</v>
      </c>
      <c r="AG72" s="22">
        <v>0</v>
      </c>
      <c r="AH72" s="22">
        <v>0</v>
      </c>
      <c r="AI72" s="22">
        <v>0</v>
      </c>
      <c r="AJ72" s="22">
        <v>0</v>
      </c>
      <c r="AK72" s="22">
        <v>0</v>
      </c>
      <c r="AL72" s="22">
        <v>0</v>
      </c>
      <c r="AM72" s="22">
        <v>2681502</v>
      </c>
      <c r="AN72" s="22">
        <v>0</v>
      </c>
      <c r="AO72" s="22">
        <v>0</v>
      </c>
      <c r="AP72" s="22">
        <v>3256410</v>
      </c>
    </row>
    <row r="73" spans="1:42" x14ac:dyDescent="0.35">
      <c r="A73" s="22" t="s">
        <v>114</v>
      </c>
      <c r="B73" s="22" t="s">
        <v>167</v>
      </c>
      <c r="C73" s="22" t="s">
        <v>256</v>
      </c>
      <c r="D73" s="22" t="s">
        <v>257</v>
      </c>
      <c r="E73" s="22">
        <v>0</v>
      </c>
      <c r="F73" s="22">
        <v>159454</v>
      </c>
      <c r="G73" s="22">
        <v>0</v>
      </c>
      <c r="H73" s="22">
        <v>0</v>
      </c>
      <c r="I73" s="22">
        <v>173937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423383</v>
      </c>
      <c r="P73" s="22">
        <v>6706</v>
      </c>
      <c r="Q73" s="22">
        <v>0</v>
      </c>
      <c r="R73" s="22">
        <v>0</v>
      </c>
      <c r="S73" s="22">
        <v>0</v>
      </c>
      <c r="T73" s="22">
        <v>73495</v>
      </c>
      <c r="U73" s="22">
        <v>5988</v>
      </c>
      <c r="V73" s="22">
        <v>0</v>
      </c>
      <c r="W73" s="22">
        <v>0</v>
      </c>
      <c r="X73" s="22">
        <v>0</v>
      </c>
      <c r="Y73" s="22">
        <v>0</v>
      </c>
      <c r="Z73" s="22">
        <v>0</v>
      </c>
      <c r="AA73" s="22">
        <v>1695</v>
      </c>
      <c r="AB73" s="22">
        <v>0</v>
      </c>
      <c r="AC73" s="22">
        <v>10589</v>
      </c>
      <c r="AD73" s="22">
        <v>0</v>
      </c>
      <c r="AE73" s="22">
        <v>0</v>
      </c>
      <c r="AF73" s="22">
        <v>0</v>
      </c>
      <c r="AG73" s="22">
        <v>0</v>
      </c>
      <c r="AH73" s="22">
        <v>0</v>
      </c>
      <c r="AI73" s="22">
        <v>101895</v>
      </c>
      <c r="AJ73" s="22">
        <v>0</v>
      </c>
      <c r="AK73" s="22">
        <v>0</v>
      </c>
      <c r="AL73" s="22">
        <v>0</v>
      </c>
      <c r="AM73" s="22">
        <v>0</v>
      </c>
      <c r="AN73" s="22">
        <v>0</v>
      </c>
      <c r="AO73" s="22">
        <v>0</v>
      </c>
      <c r="AP73" s="22">
        <v>957142</v>
      </c>
    </row>
    <row r="74" spans="1:42" x14ac:dyDescent="0.35">
      <c r="A74" s="22" t="s">
        <v>114</v>
      </c>
      <c r="B74" s="22" t="s">
        <v>167</v>
      </c>
      <c r="C74" s="22" t="s">
        <v>258</v>
      </c>
      <c r="D74" s="22" t="s">
        <v>259</v>
      </c>
      <c r="E74" s="22">
        <v>0</v>
      </c>
      <c r="F74" s="22">
        <v>2045</v>
      </c>
      <c r="G74" s="22">
        <v>0</v>
      </c>
      <c r="H74" s="22">
        <v>0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117302</v>
      </c>
      <c r="P74" s="22">
        <v>0</v>
      </c>
      <c r="Q74" s="22">
        <v>3420</v>
      </c>
      <c r="R74" s="22">
        <v>0</v>
      </c>
      <c r="S74" s="22">
        <v>0</v>
      </c>
      <c r="T74" s="22">
        <v>0</v>
      </c>
      <c r="U74" s="22">
        <v>0</v>
      </c>
      <c r="V74" s="22">
        <v>67348</v>
      </c>
      <c r="W74" s="22">
        <v>0</v>
      </c>
      <c r="X74" s="22">
        <v>2400</v>
      </c>
      <c r="Y74" s="22">
        <v>0</v>
      </c>
      <c r="Z74" s="22">
        <v>2250</v>
      </c>
      <c r="AA74" s="22">
        <v>0</v>
      </c>
      <c r="AB74" s="22">
        <v>1550</v>
      </c>
      <c r="AC74" s="22">
        <v>10</v>
      </c>
      <c r="AD74" s="22">
        <v>0</v>
      </c>
      <c r="AE74" s="22">
        <v>0</v>
      </c>
      <c r="AF74" s="22">
        <v>0</v>
      </c>
      <c r="AG74" s="22">
        <v>0</v>
      </c>
      <c r="AH74" s="22">
        <v>0</v>
      </c>
      <c r="AI74" s="22">
        <v>0</v>
      </c>
      <c r="AJ74" s="22">
        <v>0</v>
      </c>
      <c r="AK74" s="22">
        <v>0</v>
      </c>
      <c r="AL74" s="22">
        <v>0</v>
      </c>
      <c r="AM74" s="22">
        <v>0</v>
      </c>
      <c r="AN74" s="22">
        <v>0</v>
      </c>
      <c r="AO74" s="22">
        <v>0</v>
      </c>
      <c r="AP74" s="22">
        <v>196325</v>
      </c>
    </row>
    <row r="75" spans="1:42" x14ac:dyDescent="0.35">
      <c r="A75" s="22" t="s">
        <v>114</v>
      </c>
      <c r="B75" s="22" t="s">
        <v>167</v>
      </c>
      <c r="C75" s="22" t="s">
        <v>260</v>
      </c>
      <c r="D75" s="22" t="s">
        <v>261</v>
      </c>
      <c r="E75" s="22">
        <v>0</v>
      </c>
      <c r="F75" s="22">
        <v>14545</v>
      </c>
      <c r="G75" s="22">
        <v>0</v>
      </c>
      <c r="H75" s="22">
        <v>0</v>
      </c>
      <c r="I75" s="22">
        <v>115141</v>
      </c>
      <c r="J75" s="22">
        <v>0</v>
      </c>
      <c r="K75" s="22">
        <v>0</v>
      </c>
      <c r="L75" s="22">
        <v>0</v>
      </c>
      <c r="M75" s="22">
        <v>2024</v>
      </c>
      <c r="N75" s="22">
        <v>0</v>
      </c>
      <c r="O75" s="22">
        <v>962253</v>
      </c>
      <c r="P75" s="22">
        <v>0</v>
      </c>
      <c r="Q75" s="22">
        <v>0</v>
      </c>
      <c r="R75" s="22">
        <v>0</v>
      </c>
      <c r="S75" s="22">
        <v>0</v>
      </c>
      <c r="T75" s="22">
        <v>446064</v>
      </c>
      <c r="U75" s="22">
        <v>68438</v>
      </c>
      <c r="V75" s="22">
        <v>231729</v>
      </c>
      <c r="W75" s="22">
        <v>0</v>
      </c>
      <c r="X75" s="22">
        <v>3850</v>
      </c>
      <c r="Y75" s="22">
        <v>0</v>
      </c>
      <c r="Z75" s="22">
        <v>0</v>
      </c>
      <c r="AA75" s="22">
        <v>0</v>
      </c>
      <c r="AB75" s="22">
        <v>1913</v>
      </c>
      <c r="AC75" s="22">
        <v>23522</v>
      </c>
      <c r="AD75" s="22">
        <v>0</v>
      </c>
      <c r="AE75" s="22">
        <v>0</v>
      </c>
      <c r="AF75" s="22">
        <v>0</v>
      </c>
      <c r="AG75" s="22">
        <v>0</v>
      </c>
      <c r="AH75" s="22">
        <v>0</v>
      </c>
      <c r="AI75" s="22">
        <v>181506</v>
      </c>
      <c r="AJ75" s="22">
        <v>4398</v>
      </c>
      <c r="AK75" s="22">
        <v>0</v>
      </c>
      <c r="AL75" s="22">
        <v>0</v>
      </c>
      <c r="AM75" s="22">
        <v>0</v>
      </c>
      <c r="AN75" s="22">
        <v>0</v>
      </c>
      <c r="AO75" s="22">
        <v>0</v>
      </c>
      <c r="AP75" s="22">
        <v>2055383</v>
      </c>
    </row>
    <row r="76" spans="1:42" x14ac:dyDescent="0.35">
      <c r="A76" s="22" t="s">
        <v>114</v>
      </c>
      <c r="B76" s="22" t="s">
        <v>167</v>
      </c>
      <c r="C76" s="22" t="s">
        <v>262</v>
      </c>
      <c r="D76" s="22" t="s">
        <v>263</v>
      </c>
      <c r="E76" s="22">
        <v>0</v>
      </c>
      <c r="F76" s="22">
        <v>126488</v>
      </c>
      <c r="G76" s="22">
        <v>0</v>
      </c>
      <c r="H76" s="22">
        <v>0</v>
      </c>
      <c r="I76" s="22">
        <v>6402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88091</v>
      </c>
      <c r="P76" s="22">
        <v>0</v>
      </c>
      <c r="Q76" s="22">
        <v>0</v>
      </c>
      <c r="R76" s="22">
        <v>0</v>
      </c>
      <c r="S76" s="22">
        <v>0</v>
      </c>
      <c r="T76" s="22">
        <v>335247</v>
      </c>
      <c r="U76" s="22">
        <v>7261</v>
      </c>
      <c r="V76" s="22">
        <v>0</v>
      </c>
      <c r="W76" s="22">
        <v>0</v>
      </c>
      <c r="X76" s="22">
        <v>0</v>
      </c>
      <c r="Y76" s="22">
        <v>0</v>
      </c>
      <c r="Z76" s="22">
        <v>3800</v>
      </c>
      <c r="AA76" s="22">
        <v>0</v>
      </c>
      <c r="AB76" s="22">
        <v>0</v>
      </c>
      <c r="AC76" s="22">
        <v>15677</v>
      </c>
      <c r="AD76" s="22">
        <v>0</v>
      </c>
      <c r="AE76" s="22">
        <v>0</v>
      </c>
      <c r="AF76" s="22">
        <v>0</v>
      </c>
      <c r="AG76" s="22">
        <v>0</v>
      </c>
      <c r="AH76" s="22">
        <v>0</v>
      </c>
      <c r="AI76" s="22">
        <v>89280</v>
      </c>
      <c r="AJ76" s="22">
        <v>0</v>
      </c>
      <c r="AK76" s="22">
        <v>0</v>
      </c>
      <c r="AL76" s="22">
        <v>0</v>
      </c>
      <c r="AM76" s="22">
        <v>0</v>
      </c>
      <c r="AN76" s="22">
        <v>0</v>
      </c>
      <c r="AO76" s="22">
        <v>0</v>
      </c>
      <c r="AP76" s="22">
        <v>672246</v>
      </c>
    </row>
    <row r="77" spans="1:42" x14ac:dyDescent="0.35">
      <c r="A77" s="22" t="s">
        <v>114</v>
      </c>
      <c r="B77" s="22" t="s">
        <v>167</v>
      </c>
      <c r="C77" s="22" t="s">
        <v>264</v>
      </c>
      <c r="D77" s="22" t="s">
        <v>265</v>
      </c>
      <c r="E77" s="22">
        <v>0</v>
      </c>
      <c r="F77" s="22">
        <v>60621</v>
      </c>
      <c r="G77" s="22">
        <v>0</v>
      </c>
      <c r="H77" s="22">
        <v>0</v>
      </c>
      <c r="I77" s="22">
        <v>193663</v>
      </c>
      <c r="J77" s="22">
        <v>0</v>
      </c>
      <c r="K77" s="22">
        <v>0</v>
      </c>
      <c r="L77" s="22">
        <v>16554</v>
      </c>
      <c r="M77" s="22">
        <v>0</v>
      </c>
      <c r="N77" s="22">
        <v>0</v>
      </c>
      <c r="O77" s="22">
        <v>117141</v>
      </c>
      <c r="P77" s="22">
        <v>0</v>
      </c>
      <c r="Q77" s="22">
        <v>0</v>
      </c>
      <c r="R77" s="22">
        <v>0</v>
      </c>
      <c r="S77" s="22">
        <v>0</v>
      </c>
      <c r="T77" s="22">
        <v>362744</v>
      </c>
      <c r="U77" s="22">
        <v>106985</v>
      </c>
      <c r="V77" s="22">
        <v>0</v>
      </c>
      <c r="W77" s="22">
        <v>0</v>
      </c>
      <c r="X77" s="22">
        <v>0</v>
      </c>
      <c r="Y77" s="22">
        <v>0</v>
      </c>
      <c r="Z77" s="22">
        <v>0</v>
      </c>
      <c r="AA77" s="22">
        <v>0</v>
      </c>
      <c r="AB77" s="22">
        <v>0</v>
      </c>
      <c r="AC77" s="22">
        <v>76855</v>
      </c>
      <c r="AD77" s="22">
        <v>21282</v>
      </c>
      <c r="AE77" s="22">
        <v>0</v>
      </c>
      <c r="AF77" s="22">
        <v>0</v>
      </c>
      <c r="AG77" s="22">
        <v>0</v>
      </c>
      <c r="AH77" s="22">
        <v>0</v>
      </c>
      <c r="AI77" s="22">
        <v>0</v>
      </c>
      <c r="AJ77" s="22">
        <v>0</v>
      </c>
      <c r="AK77" s="22">
        <v>0</v>
      </c>
      <c r="AL77" s="22">
        <v>0</v>
      </c>
      <c r="AM77" s="22">
        <v>0</v>
      </c>
      <c r="AN77" s="22">
        <v>0</v>
      </c>
      <c r="AO77" s="22">
        <v>0</v>
      </c>
      <c r="AP77" s="22">
        <v>955845</v>
      </c>
    </row>
    <row r="78" spans="1:42" x14ac:dyDescent="0.35">
      <c r="A78" s="22" t="s">
        <v>114</v>
      </c>
      <c r="B78" s="22" t="s">
        <v>167</v>
      </c>
      <c r="C78" s="22" t="s">
        <v>266</v>
      </c>
      <c r="D78" s="22" t="s">
        <v>267</v>
      </c>
      <c r="E78" s="22">
        <v>0</v>
      </c>
      <c r="F78" s="22">
        <v>245195</v>
      </c>
      <c r="G78" s="22">
        <v>0</v>
      </c>
      <c r="H78" s="22">
        <v>0</v>
      </c>
      <c r="I78" s="22">
        <v>191128</v>
      </c>
      <c r="J78" s="22">
        <v>0</v>
      </c>
      <c r="K78" s="22">
        <v>0</v>
      </c>
      <c r="L78" s="22">
        <v>0</v>
      </c>
      <c r="M78" s="22">
        <v>0</v>
      </c>
      <c r="N78" s="22">
        <v>8600</v>
      </c>
      <c r="O78" s="22">
        <v>236482</v>
      </c>
      <c r="P78" s="22">
        <v>0</v>
      </c>
      <c r="Q78" s="22">
        <v>842</v>
      </c>
      <c r="R78" s="22">
        <v>80291</v>
      </c>
      <c r="S78" s="22">
        <v>0</v>
      </c>
      <c r="T78" s="22">
        <v>5297116</v>
      </c>
      <c r="U78" s="22">
        <v>4004435</v>
      </c>
      <c r="V78" s="22">
        <v>12197</v>
      </c>
      <c r="W78" s="22">
        <v>0</v>
      </c>
      <c r="X78" s="22">
        <v>11913</v>
      </c>
      <c r="Y78" s="22">
        <v>0</v>
      </c>
      <c r="Z78" s="22">
        <v>0</v>
      </c>
      <c r="AA78" s="22">
        <v>0</v>
      </c>
      <c r="AB78" s="22">
        <v>60300</v>
      </c>
      <c r="AC78" s="22">
        <v>19663</v>
      </c>
      <c r="AD78" s="22">
        <v>0</v>
      </c>
      <c r="AE78" s="22">
        <v>0</v>
      </c>
      <c r="AF78" s="22">
        <v>0</v>
      </c>
      <c r="AG78" s="22">
        <v>0</v>
      </c>
      <c r="AH78" s="22">
        <v>0</v>
      </c>
      <c r="AI78" s="22">
        <v>451</v>
      </c>
      <c r="AJ78" s="22">
        <v>0</v>
      </c>
      <c r="AK78" s="22">
        <v>0</v>
      </c>
      <c r="AL78" s="22">
        <v>0</v>
      </c>
      <c r="AM78" s="22">
        <v>0</v>
      </c>
      <c r="AN78" s="22">
        <v>0</v>
      </c>
      <c r="AO78" s="22">
        <v>0</v>
      </c>
      <c r="AP78" s="22">
        <v>10168613</v>
      </c>
    </row>
    <row r="79" spans="1:42" x14ac:dyDescent="0.35">
      <c r="A79" s="22" t="s">
        <v>114</v>
      </c>
      <c r="B79" s="22" t="s">
        <v>167</v>
      </c>
      <c r="C79" s="22" t="s">
        <v>268</v>
      </c>
      <c r="D79" s="22" t="s">
        <v>269</v>
      </c>
      <c r="E79" s="22">
        <v>0</v>
      </c>
      <c r="F79" s="22">
        <v>52780</v>
      </c>
      <c r="G79" s="22">
        <v>0</v>
      </c>
      <c r="H79" s="22">
        <v>0</v>
      </c>
      <c r="I79" s="22">
        <v>47739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259390</v>
      </c>
      <c r="P79" s="22">
        <v>0</v>
      </c>
      <c r="Q79" s="22">
        <v>0</v>
      </c>
      <c r="R79" s="22">
        <v>0</v>
      </c>
      <c r="S79" s="22">
        <v>0</v>
      </c>
      <c r="T79" s="22">
        <v>660083</v>
      </c>
      <c r="U79" s="22">
        <v>0</v>
      </c>
      <c r="V79" s="22">
        <v>33203</v>
      </c>
      <c r="W79" s="22">
        <v>0</v>
      </c>
      <c r="X79" s="22">
        <v>0</v>
      </c>
      <c r="Y79" s="22">
        <v>0</v>
      </c>
      <c r="Z79" s="22">
        <v>0</v>
      </c>
      <c r="AA79" s="22">
        <v>0</v>
      </c>
      <c r="AB79" s="22">
        <v>0</v>
      </c>
      <c r="AC79" s="22">
        <v>63738</v>
      </c>
      <c r="AD79" s="22">
        <v>0</v>
      </c>
      <c r="AE79" s="22">
        <v>0</v>
      </c>
      <c r="AF79" s="22">
        <v>0</v>
      </c>
      <c r="AG79" s="22">
        <v>5642</v>
      </c>
      <c r="AH79" s="22">
        <v>0</v>
      </c>
      <c r="AI79" s="22">
        <v>170395</v>
      </c>
      <c r="AJ79" s="22">
        <v>0</v>
      </c>
      <c r="AK79" s="22">
        <v>0</v>
      </c>
      <c r="AL79" s="22">
        <v>0</v>
      </c>
      <c r="AM79" s="22">
        <v>0</v>
      </c>
      <c r="AN79" s="22">
        <v>0</v>
      </c>
      <c r="AO79" s="22">
        <v>0</v>
      </c>
      <c r="AP79" s="22">
        <v>1292970</v>
      </c>
    </row>
    <row r="80" spans="1:42" x14ac:dyDescent="0.35">
      <c r="A80" s="22" t="s">
        <v>114</v>
      </c>
      <c r="B80" s="22" t="s">
        <v>167</v>
      </c>
      <c r="C80" s="22" t="s">
        <v>270</v>
      </c>
      <c r="D80" s="22" t="s">
        <v>271</v>
      </c>
      <c r="E80" s="22">
        <v>0</v>
      </c>
      <c r="F80" s="22">
        <v>76237</v>
      </c>
      <c r="G80" s="22">
        <v>0</v>
      </c>
      <c r="H80" s="22">
        <v>0</v>
      </c>
      <c r="I80" s="22">
        <v>198258</v>
      </c>
      <c r="J80" s="22">
        <v>39641</v>
      </c>
      <c r="K80" s="22">
        <v>0</v>
      </c>
      <c r="L80" s="22">
        <v>0</v>
      </c>
      <c r="M80" s="22">
        <v>0</v>
      </c>
      <c r="N80" s="22">
        <v>0</v>
      </c>
      <c r="O80" s="22">
        <v>26447</v>
      </c>
      <c r="P80" s="22">
        <v>0</v>
      </c>
      <c r="Q80" s="22">
        <v>0</v>
      </c>
      <c r="R80" s="22">
        <v>0</v>
      </c>
      <c r="S80" s="22">
        <v>0</v>
      </c>
      <c r="T80" s="22">
        <v>625800</v>
      </c>
      <c r="U80" s="22">
        <v>144033</v>
      </c>
      <c r="V80" s="22">
        <v>1015674</v>
      </c>
      <c r="W80" s="22">
        <v>0</v>
      </c>
      <c r="X80" s="22">
        <v>41979</v>
      </c>
      <c r="Y80" s="22">
        <v>0</v>
      </c>
      <c r="Z80" s="22">
        <v>0</v>
      </c>
      <c r="AA80" s="22">
        <v>0</v>
      </c>
      <c r="AB80" s="22">
        <v>60235</v>
      </c>
      <c r="AC80" s="22">
        <v>1083</v>
      </c>
      <c r="AD80" s="22">
        <v>0</v>
      </c>
      <c r="AE80" s="22">
        <v>0</v>
      </c>
      <c r="AF80" s="22">
        <v>0</v>
      </c>
      <c r="AG80" s="22">
        <v>0</v>
      </c>
      <c r="AH80" s="22">
        <v>0</v>
      </c>
      <c r="AI80" s="22">
        <v>71631</v>
      </c>
      <c r="AJ80" s="22">
        <v>0</v>
      </c>
      <c r="AK80" s="22">
        <v>0</v>
      </c>
      <c r="AL80" s="22">
        <v>0</v>
      </c>
      <c r="AM80" s="22">
        <v>2806528</v>
      </c>
      <c r="AN80" s="22">
        <v>0</v>
      </c>
      <c r="AO80" s="22">
        <v>0</v>
      </c>
      <c r="AP80" s="22">
        <v>5107546</v>
      </c>
    </row>
    <row r="81" spans="1:42" x14ac:dyDescent="0.35">
      <c r="A81" s="22" t="s">
        <v>114</v>
      </c>
      <c r="B81" s="22" t="s">
        <v>167</v>
      </c>
      <c r="C81" s="22" t="s">
        <v>272</v>
      </c>
      <c r="D81" s="22" t="s">
        <v>273</v>
      </c>
      <c r="E81" s="22">
        <v>0</v>
      </c>
      <c r="F81" s="22">
        <v>42392</v>
      </c>
      <c r="G81" s="22">
        <v>0</v>
      </c>
      <c r="H81" s="22">
        <v>0</v>
      </c>
      <c r="I81" s="22">
        <v>26348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499436</v>
      </c>
      <c r="P81" s="22">
        <v>0</v>
      </c>
      <c r="Q81" s="22">
        <v>0</v>
      </c>
      <c r="R81" s="22">
        <v>0</v>
      </c>
      <c r="S81" s="22">
        <v>0</v>
      </c>
      <c r="T81" s="22">
        <v>239775</v>
      </c>
      <c r="U81" s="22">
        <v>0</v>
      </c>
      <c r="V81" s="22">
        <v>128498</v>
      </c>
      <c r="W81" s="22">
        <v>0</v>
      </c>
      <c r="X81" s="22">
        <v>0</v>
      </c>
      <c r="Y81" s="22">
        <v>0</v>
      </c>
      <c r="Z81" s="22">
        <v>0</v>
      </c>
      <c r="AA81" s="22">
        <v>0</v>
      </c>
      <c r="AB81" s="22">
        <v>0</v>
      </c>
      <c r="AC81" s="22">
        <v>21709</v>
      </c>
      <c r="AD81" s="22">
        <v>0</v>
      </c>
      <c r="AE81" s="22">
        <v>0</v>
      </c>
      <c r="AF81" s="22">
        <v>0</v>
      </c>
      <c r="AG81" s="22">
        <v>0</v>
      </c>
      <c r="AH81" s="22">
        <v>0</v>
      </c>
      <c r="AI81" s="22">
        <v>20368</v>
      </c>
      <c r="AJ81" s="22">
        <v>0</v>
      </c>
      <c r="AK81" s="22">
        <v>0</v>
      </c>
      <c r="AL81" s="22">
        <v>0</v>
      </c>
      <c r="AM81" s="22">
        <v>2587638</v>
      </c>
      <c r="AN81" s="22">
        <v>0</v>
      </c>
      <c r="AO81" s="22">
        <v>0</v>
      </c>
      <c r="AP81" s="22">
        <v>3566164</v>
      </c>
    </row>
    <row r="82" spans="1:42" x14ac:dyDescent="0.35">
      <c r="A82" s="22" t="s">
        <v>114</v>
      </c>
      <c r="B82" s="22" t="s">
        <v>167</v>
      </c>
      <c r="C82" s="22" t="s">
        <v>274</v>
      </c>
      <c r="D82" s="22" t="s">
        <v>275</v>
      </c>
      <c r="E82" s="22">
        <v>0</v>
      </c>
      <c r="F82" s="22">
        <v>11385</v>
      </c>
      <c r="G82" s="22">
        <v>0</v>
      </c>
      <c r="H82" s="22">
        <v>255048</v>
      </c>
      <c r="I82" s="22">
        <v>74230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546899</v>
      </c>
      <c r="P82" s="22">
        <v>0</v>
      </c>
      <c r="Q82" s="22">
        <v>0</v>
      </c>
      <c r="R82" s="22">
        <v>0</v>
      </c>
      <c r="S82" s="22">
        <v>0</v>
      </c>
      <c r="T82" s="22">
        <v>119404</v>
      </c>
      <c r="U82" s="22">
        <v>325472</v>
      </c>
      <c r="V82" s="22">
        <v>30584</v>
      </c>
      <c r="W82" s="22">
        <v>0</v>
      </c>
      <c r="X82" s="22">
        <v>0</v>
      </c>
      <c r="Y82" s="22">
        <v>0</v>
      </c>
      <c r="Z82" s="22">
        <v>0</v>
      </c>
      <c r="AA82" s="22">
        <v>0</v>
      </c>
      <c r="AB82" s="22">
        <v>919</v>
      </c>
      <c r="AC82" s="22">
        <v>44501</v>
      </c>
      <c r="AD82" s="22">
        <v>0</v>
      </c>
      <c r="AE82" s="22">
        <v>0</v>
      </c>
      <c r="AF82" s="22">
        <v>0</v>
      </c>
      <c r="AG82" s="22">
        <v>0</v>
      </c>
      <c r="AH82" s="22">
        <v>0</v>
      </c>
      <c r="AI82" s="22">
        <v>0</v>
      </c>
      <c r="AJ82" s="22">
        <v>0</v>
      </c>
      <c r="AK82" s="22">
        <v>0</v>
      </c>
      <c r="AL82" s="22">
        <v>0</v>
      </c>
      <c r="AM82" s="22">
        <v>7300130</v>
      </c>
      <c r="AN82" s="22">
        <v>0</v>
      </c>
      <c r="AO82" s="22">
        <v>0</v>
      </c>
      <c r="AP82" s="22">
        <v>8708572</v>
      </c>
    </row>
    <row r="83" spans="1:42" x14ac:dyDescent="0.35">
      <c r="A83" s="22" t="s">
        <v>114</v>
      </c>
      <c r="B83" s="22" t="s">
        <v>167</v>
      </c>
      <c r="C83" s="22" t="s">
        <v>276</v>
      </c>
      <c r="D83" s="22" t="s">
        <v>277</v>
      </c>
      <c r="E83" s="22">
        <v>0</v>
      </c>
      <c r="F83" s="22">
        <v>26583</v>
      </c>
      <c r="G83" s="22">
        <v>6882</v>
      </c>
      <c r="H83" s="22">
        <v>0</v>
      </c>
      <c r="I83" s="22">
        <v>343425</v>
      </c>
      <c r="J83" s="22">
        <v>0</v>
      </c>
      <c r="K83" s="22">
        <v>8563</v>
      </c>
      <c r="L83" s="22">
        <v>10217</v>
      </c>
      <c r="M83" s="22">
        <v>1120</v>
      </c>
      <c r="N83" s="22">
        <v>9375</v>
      </c>
      <c r="O83" s="22">
        <v>271162</v>
      </c>
      <c r="P83" s="22">
        <v>0</v>
      </c>
      <c r="Q83" s="22">
        <v>0</v>
      </c>
      <c r="R83" s="22">
        <v>0</v>
      </c>
      <c r="S83" s="22">
        <v>0</v>
      </c>
      <c r="T83" s="22">
        <v>1399</v>
      </c>
      <c r="U83" s="22">
        <v>0</v>
      </c>
      <c r="V83" s="22">
        <v>0</v>
      </c>
      <c r="W83" s="22">
        <v>0</v>
      </c>
      <c r="X83" s="22">
        <v>0</v>
      </c>
      <c r="Y83" s="22">
        <v>0</v>
      </c>
      <c r="Z83" s="22">
        <v>0</v>
      </c>
      <c r="AA83" s="22">
        <v>0</v>
      </c>
      <c r="AB83" s="22">
        <v>79875</v>
      </c>
      <c r="AC83" s="22">
        <v>40932</v>
      </c>
      <c r="AD83" s="22">
        <v>2400</v>
      </c>
      <c r="AE83" s="22">
        <v>0</v>
      </c>
      <c r="AF83" s="22">
        <v>130276</v>
      </c>
      <c r="AG83" s="22">
        <v>0</v>
      </c>
      <c r="AH83" s="22">
        <v>0</v>
      </c>
      <c r="AI83" s="22">
        <v>0</v>
      </c>
      <c r="AJ83" s="22">
        <v>0</v>
      </c>
      <c r="AK83" s="22">
        <v>0</v>
      </c>
      <c r="AL83" s="22">
        <v>0</v>
      </c>
      <c r="AM83" s="22">
        <v>0</v>
      </c>
      <c r="AN83" s="22">
        <v>0</v>
      </c>
      <c r="AO83" s="22">
        <v>0</v>
      </c>
      <c r="AP83" s="22">
        <v>932209</v>
      </c>
    </row>
    <row r="84" spans="1:42" x14ac:dyDescent="0.35">
      <c r="A84" s="22" t="s">
        <v>114</v>
      </c>
      <c r="B84" s="22" t="s">
        <v>167</v>
      </c>
      <c r="C84" s="22" t="s">
        <v>278</v>
      </c>
      <c r="D84" s="22" t="s">
        <v>279</v>
      </c>
      <c r="E84" s="22">
        <v>0</v>
      </c>
      <c r="F84" s="22">
        <v>15211</v>
      </c>
      <c r="G84" s="22">
        <v>0</v>
      </c>
      <c r="H84" s="22">
        <v>0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150239</v>
      </c>
      <c r="P84" s="22">
        <v>0</v>
      </c>
      <c r="Q84" s="22">
        <v>0</v>
      </c>
      <c r="R84" s="22">
        <v>0</v>
      </c>
      <c r="S84" s="22">
        <v>0</v>
      </c>
      <c r="T84" s="22">
        <v>45884</v>
      </c>
      <c r="U84" s="22">
        <v>22355</v>
      </c>
      <c r="V84" s="22">
        <v>0</v>
      </c>
      <c r="W84" s="22">
        <v>0</v>
      </c>
      <c r="X84" s="22">
        <v>0</v>
      </c>
      <c r="Y84" s="22">
        <v>0</v>
      </c>
      <c r="Z84" s="22">
        <v>0</v>
      </c>
      <c r="AA84" s="22">
        <v>0</v>
      </c>
      <c r="AB84" s="22">
        <v>23912</v>
      </c>
      <c r="AC84" s="22">
        <v>84644</v>
      </c>
      <c r="AD84" s="22">
        <v>0</v>
      </c>
      <c r="AE84" s="22">
        <v>0</v>
      </c>
      <c r="AF84" s="22">
        <v>0</v>
      </c>
      <c r="AG84" s="22">
        <v>0</v>
      </c>
      <c r="AH84" s="22">
        <v>0</v>
      </c>
      <c r="AI84" s="22">
        <v>329707</v>
      </c>
      <c r="AJ84" s="22">
        <v>0</v>
      </c>
      <c r="AK84" s="22">
        <v>0</v>
      </c>
      <c r="AL84" s="22">
        <v>0</v>
      </c>
      <c r="AM84" s="22">
        <v>0</v>
      </c>
      <c r="AN84" s="22">
        <v>0</v>
      </c>
      <c r="AO84" s="22">
        <v>0</v>
      </c>
      <c r="AP84" s="22">
        <v>671952</v>
      </c>
    </row>
    <row r="85" spans="1:42" x14ac:dyDescent="0.35">
      <c r="A85" s="22" t="s">
        <v>114</v>
      </c>
      <c r="B85" s="22" t="s">
        <v>167</v>
      </c>
      <c r="C85" s="22" t="s">
        <v>280</v>
      </c>
      <c r="D85" s="22" t="s">
        <v>281</v>
      </c>
      <c r="E85" s="22">
        <v>0</v>
      </c>
      <c r="F85" s="22">
        <v>26934</v>
      </c>
      <c r="G85" s="22">
        <v>0</v>
      </c>
      <c r="H85" s="22">
        <v>0</v>
      </c>
      <c r="I85" s="22">
        <v>200</v>
      </c>
      <c r="J85" s="22">
        <v>0</v>
      </c>
      <c r="K85" s="22">
        <v>0</v>
      </c>
      <c r="L85" s="22">
        <v>900</v>
      </c>
      <c r="M85" s="22">
        <v>0</v>
      </c>
      <c r="N85" s="22">
        <v>0</v>
      </c>
      <c r="O85" s="22">
        <v>339318</v>
      </c>
      <c r="P85" s="22">
        <v>0</v>
      </c>
      <c r="Q85" s="22">
        <v>0</v>
      </c>
      <c r="R85" s="22">
        <v>0</v>
      </c>
      <c r="S85" s="22">
        <v>0</v>
      </c>
      <c r="T85" s="22">
        <v>76401</v>
      </c>
      <c r="U85" s="22">
        <v>0</v>
      </c>
      <c r="V85" s="22">
        <v>0</v>
      </c>
      <c r="W85" s="22">
        <v>0</v>
      </c>
      <c r="X85" s="22">
        <v>0</v>
      </c>
      <c r="Y85" s="22">
        <v>0</v>
      </c>
      <c r="Z85" s="22">
        <v>0</v>
      </c>
      <c r="AA85" s="22">
        <v>0</v>
      </c>
      <c r="AB85" s="22">
        <v>0</v>
      </c>
      <c r="AC85" s="22">
        <v>195090</v>
      </c>
      <c r="AD85" s="22">
        <v>0</v>
      </c>
      <c r="AE85" s="22">
        <v>0</v>
      </c>
      <c r="AF85" s="22">
        <v>0</v>
      </c>
      <c r="AG85" s="22">
        <v>0</v>
      </c>
      <c r="AH85" s="22">
        <v>0</v>
      </c>
      <c r="AI85" s="22">
        <v>0</v>
      </c>
      <c r="AJ85" s="22">
        <v>0</v>
      </c>
      <c r="AK85" s="22">
        <v>0</v>
      </c>
      <c r="AL85" s="22">
        <v>0</v>
      </c>
      <c r="AM85" s="22">
        <v>0</v>
      </c>
      <c r="AN85" s="22">
        <v>0</v>
      </c>
      <c r="AO85" s="22">
        <v>0</v>
      </c>
      <c r="AP85" s="22">
        <v>638843</v>
      </c>
    </row>
    <row r="86" spans="1:42" x14ac:dyDescent="0.35">
      <c r="A86" s="22" t="s">
        <v>114</v>
      </c>
      <c r="B86" s="22" t="s">
        <v>167</v>
      </c>
      <c r="C86" s="22" t="s">
        <v>282</v>
      </c>
      <c r="D86" s="22" t="s">
        <v>283</v>
      </c>
      <c r="E86" s="22">
        <v>0</v>
      </c>
      <c r="F86" s="22">
        <v>101785</v>
      </c>
      <c r="G86" s="22">
        <v>0</v>
      </c>
      <c r="H86" s="22">
        <v>0</v>
      </c>
      <c r="I86" s="22">
        <v>125432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66181</v>
      </c>
      <c r="P86" s="22">
        <v>70874</v>
      </c>
      <c r="Q86" s="22">
        <v>0</v>
      </c>
      <c r="R86" s="22">
        <v>0</v>
      </c>
      <c r="S86" s="22">
        <v>0</v>
      </c>
      <c r="T86" s="22">
        <v>556135</v>
      </c>
      <c r="U86" s="22">
        <v>100460</v>
      </c>
      <c r="V86" s="22">
        <v>81746</v>
      </c>
      <c r="W86" s="22">
        <v>0</v>
      </c>
      <c r="X86" s="22">
        <v>0</v>
      </c>
      <c r="Y86" s="22">
        <v>0</v>
      </c>
      <c r="Z86" s="22">
        <v>450</v>
      </c>
      <c r="AA86" s="22">
        <v>0</v>
      </c>
      <c r="AB86" s="22">
        <v>0</v>
      </c>
      <c r="AC86" s="22">
        <v>20583</v>
      </c>
      <c r="AD86" s="22">
        <v>139282</v>
      </c>
      <c r="AE86" s="22">
        <v>0</v>
      </c>
      <c r="AF86" s="22">
        <v>0</v>
      </c>
      <c r="AG86" s="22">
        <v>0</v>
      </c>
      <c r="AH86" s="22">
        <v>86805</v>
      </c>
      <c r="AI86" s="22">
        <v>0</v>
      </c>
      <c r="AJ86" s="22">
        <v>0</v>
      </c>
      <c r="AK86" s="22">
        <v>0</v>
      </c>
      <c r="AL86" s="22">
        <v>0</v>
      </c>
      <c r="AM86" s="22">
        <v>0</v>
      </c>
      <c r="AN86" s="22">
        <v>0</v>
      </c>
      <c r="AO86" s="22">
        <v>0</v>
      </c>
      <c r="AP86" s="22">
        <v>1349733</v>
      </c>
    </row>
    <row r="87" spans="1:42" x14ac:dyDescent="0.35">
      <c r="A87" s="22" t="s">
        <v>114</v>
      </c>
      <c r="B87" s="22" t="s">
        <v>167</v>
      </c>
      <c r="C87" s="22" t="s">
        <v>284</v>
      </c>
      <c r="D87" s="22" t="s">
        <v>285</v>
      </c>
      <c r="E87" s="22">
        <v>0</v>
      </c>
      <c r="F87" s="22">
        <v>134056</v>
      </c>
      <c r="G87" s="22">
        <v>0</v>
      </c>
      <c r="H87" s="22">
        <v>0</v>
      </c>
      <c r="I87" s="22">
        <v>366449</v>
      </c>
      <c r="J87" s="22">
        <v>0</v>
      </c>
      <c r="K87" s="22">
        <v>22393</v>
      </c>
      <c r="L87" s="22">
        <v>0</v>
      </c>
      <c r="M87" s="22">
        <v>0</v>
      </c>
      <c r="N87" s="22">
        <v>0</v>
      </c>
      <c r="O87" s="22">
        <v>1711409</v>
      </c>
      <c r="P87" s="22">
        <v>0</v>
      </c>
      <c r="Q87" s="22">
        <v>0</v>
      </c>
      <c r="R87" s="22">
        <v>0</v>
      </c>
      <c r="S87" s="22">
        <v>0</v>
      </c>
      <c r="T87" s="22">
        <v>499852</v>
      </c>
      <c r="U87" s="22">
        <v>269292</v>
      </c>
      <c r="V87" s="22">
        <v>268986</v>
      </c>
      <c r="W87" s="22">
        <v>0</v>
      </c>
      <c r="X87" s="22">
        <v>9161</v>
      </c>
      <c r="Y87" s="22">
        <v>0</v>
      </c>
      <c r="Z87" s="22">
        <v>0</v>
      </c>
      <c r="AA87" s="22">
        <v>0</v>
      </c>
      <c r="AB87" s="22">
        <v>0</v>
      </c>
      <c r="AC87" s="22">
        <v>91950</v>
      </c>
      <c r="AD87" s="22">
        <v>0</v>
      </c>
      <c r="AE87" s="22">
        <v>0</v>
      </c>
      <c r="AF87" s="22">
        <v>0</v>
      </c>
      <c r="AG87" s="22">
        <v>0</v>
      </c>
      <c r="AH87" s="22">
        <v>0</v>
      </c>
      <c r="AI87" s="22">
        <v>48893</v>
      </c>
      <c r="AJ87" s="22">
        <v>0</v>
      </c>
      <c r="AK87" s="22">
        <v>0</v>
      </c>
      <c r="AL87" s="22">
        <v>0</v>
      </c>
      <c r="AM87" s="22">
        <v>0</v>
      </c>
      <c r="AN87" s="22">
        <v>0</v>
      </c>
      <c r="AO87" s="22">
        <v>0</v>
      </c>
      <c r="AP87" s="22">
        <v>3422441</v>
      </c>
    </row>
    <row r="88" spans="1:42" x14ac:dyDescent="0.35">
      <c r="A88" s="22" t="s">
        <v>114</v>
      </c>
      <c r="B88" s="22" t="s">
        <v>167</v>
      </c>
      <c r="C88" s="22" t="s">
        <v>286</v>
      </c>
      <c r="D88" s="22" t="s">
        <v>287</v>
      </c>
      <c r="E88" s="22">
        <v>3043</v>
      </c>
      <c r="F88" s="22">
        <v>332126</v>
      </c>
      <c r="G88" s="22">
        <v>0</v>
      </c>
      <c r="H88" s="22">
        <v>70193</v>
      </c>
      <c r="I88" s="22">
        <v>106611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207461</v>
      </c>
      <c r="P88" s="22">
        <v>0</v>
      </c>
      <c r="Q88" s="22">
        <v>0</v>
      </c>
      <c r="R88" s="22">
        <v>0</v>
      </c>
      <c r="S88" s="22">
        <v>0</v>
      </c>
      <c r="T88" s="22">
        <v>478119</v>
      </c>
      <c r="U88" s="22">
        <v>486460</v>
      </c>
      <c r="V88" s="22">
        <v>57754</v>
      </c>
      <c r="W88" s="22">
        <v>0</v>
      </c>
      <c r="X88" s="22">
        <v>0</v>
      </c>
      <c r="Y88" s="22">
        <v>0</v>
      </c>
      <c r="Z88" s="22">
        <v>4960</v>
      </c>
      <c r="AA88" s="22">
        <v>0</v>
      </c>
      <c r="AB88" s="22">
        <v>0</v>
      </c>
      <c r="AC88" s="22">
        <v>115113</v>
      </c>
      <c r="AD88" s="22">
        <v>375390</v>
      </c>
      <c r="AE88" s="22">
        <v>0</v>
      </c>
      <c r="AF88" s="22">
        <v>0</v>
      </c>
      <c r="AG88" s="22">
        <v>0</v>
      </c>
      <c r="AH88" s="22">
        <v>0</v>
      </c>
      <c r="AI88" s="22">
        <v>21702</v>
      </c>
      <c r="AJ88" s="22">
        <v>0</v>
      </c>
      <c r="AK88" s="22">
        <v>0</v>
      </c>
      <c r="AL88" s="22">
        <v>0</v>
      </c>
      <c r="AM88" s="22">
        <v>0</v>
      </c>
      <c r="AN88" s="22">
        <v>0</v>
      </c>
      <c r="AO88" s="22">
        <v>0</v>
      </c>
      <c r="AP88" s="22">
        <v>2258932</v>
      </c>
    </row>
    <row r="89" spans="1:42" x14ac:dyDescent="0.35">
      <c r="A89" s="22" t="s">
        <v>114</v>
      </c>
      <c r="B89" s="22" t="s">
        <v>167</v>
      </c>
      <c r="C89" s="22" t="s">
        <v>288</v>
      </c>
      <c r="D89" s="22" t="s">
        <v>289</v>
      </c>
      <c r="E89" s="22">
        <v>0</v>
      </c>
      <c r="F89" s="22">
        <v>17261</v>
      </c>
      <c r="G89" s="22">
        <v>0</v>
      </c>
      <c r="H89" s="22">
        <v>0</v>
      </c>
      <c r="I89" s="22">
        <v>198428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32323</v>
      </c>
      <c r="P89" s="22">
        <v>0</v>
      </c>
      <c r="Q89" s="22">
        <v>0</v>
      </c>
      <c r="R89" s="22">
        <v>0</v>
      </c>
      <c r="S89" s="22">
        <v>0</v>
      </c>
      <c r="T89" s="22">
        <v>5039</v>
      </c>
      <c r="U89" s="22">
        <v>0</v>
      </c>
      <c r="V89" s="22">
        <v>0</v>
      </c>
      <c r="W89" s="22">
        <v>0</v>
      </c>
      <c r="X89" s="22">
        <v>0</v>
      </c>
      <c r="Y89" s="22">
        <v>0</v>
      </c>
      <c r="Z89" s="22">
        <v>0</v>
      </c>
      <c r="AA89" s="22">
        <v>0</v>
      </c>
      <c r="AB89" s="22">
        <v>173442</v>
      </c>
      <c r="AC89" s="22">
        <v>107488</v>
      </c>
      <c r="AD89" s="22">
        <v>0</v>
      </c>
      <c r="AE89" s="22">
        <v>0</v>
      </c>
      <c r="AF89" s="22">
        <v>0</v>
      </c>
      <c r="AG89" s="22">
        <v>0</v>
      </c>
      <c r="AH89" s="22">
        <v>0</v>
      </c>
      <c r="AI89" s="22">
        <v>0</v>
      </c>
      <c r="AJ89" s="22">
        <v>0</v>
      </c>
      <c r="AK89" s="22">
        <v>0</v>
      </c>
      <c r="AL89" s="22">
        <v>0</v>
      </c>
      <c r="AM89" s="22">
        <v>0</v>
      </c>
      <c r="AN89" s="22">
        <v>0</v>
      </c>
      <c r="AO89" s="22">
        <v>0</v>
      </c>
      <c r="AP89" s="22">
        <v>533981</v>
      </c>
    </row>
    <row r="90" spans="1:42" x14ac:dyDescent="0.35">
      <c r="A90" s="22" t="s">
        <v>114</v>
      </c>
      <c r="B90" s="22" t="s">
        <v>167</v>
      </c>
      <c r="C90" s="22" t="s">
        <v>290</v>
      </c>
      <c r="D90" s="22" t="s">
        <v>291</v>
      </c>
      <c r="E90" s="22">
        <v>502</v>
      </c>
      <c r="F90" s="22">
        <v>101210</v>
      </c>
      <c r="G90" s="22">
        <v>52</v>
      </c>
      <c r="H90" s="22">
        <v>7358</v>
      </c>
      <c r="I90" s="22">
        <v>14430</v>
      </c>
      <c r="J90" s="22">
        <v>963</v>
      </c>
      <c r="K90" s="22">
        <v>0</v>
      </c>
      <c r="L90" s="22">
        <v>0</v>
      </c>
      <c r="M90" s="22">
        <v>0</v>
      </c>
      <c r="N90" s="22">
        <v>0</v>
      </c>
      <c r="O90" s="22">
        <v>581089</v>
      </c>
      <c r="P90" s="22">
        <v>0</v>
      </c>
      <c r="Q90" s="22">
        <v>0</v>
      </c>
      <c r="R90" s="22">
        <v>0</v>
      </c>
      <c r="S90" s="22">
        <v>0</v>
      </c>
      <c r="T90" s="22">
        <v>153680</v>
      </c>
      <c r="U90" s="22">
        <v>91036</v>
      </c>
      <c r="V90" s="22">
        <v>33539</v>
      </c>
      <c r="W90" s="22">
        <v>0</v>
      </c>
      <c r="X90" s="22">
        <v>0</v>
      </c>
      <c r="Y90" s="22">
        <v>0</v>
      </c>
      <c r="Z90" s="22">
        <v>0</v>
      </c>
      <c r="AA90" s="22">
        <v>0</v>
      </c>
      <c r="AB90" s="22">
        <v>25464</v>
      </c>
      <c r="AC90" s="22">
        <v>14431</v>
      </c>
      <c r="AD90" s="22">
        <v>0</v>
      </c>
      <c r="AE90" s="22">
        <v>0</v>
      </c>
      <c r="AF90" s="22">
        <v>0</v>
      </c>
      <c r="AG90" s="22">
        <v>0</v>
      </c>
      <c r="AH90" s="22">
        <v>0</v>
      </c>
      <c r="AI90" s="22">
        <v>-252</v>
      </c>
      <c r="AJ90" s="22">
        <v>0</v>
      </c>
      <c r="AK90" s="22">
        <v>0</v>
      </c>
      <c r="AL90" s="22">
        <v>0</v>
      </c>
      <c r="AM90" s="22">
        <v>0</v>
      </c>
      <c r="AN90" s="22">
        <v>0</v>
      </c>
      <c r="AO90" s="22">
        <v>0</v>
      </c>
      <c r="AP90" s="22">
        <v>1023502</v>
      </c>
    </row>
    <row r="91" spans="1:42" x14ac:dyDescent="0.35">
      <c r="A91" s="22" t="s">
        <v>114</v>
      </c>
      <c r="B91" s="22" t="s">
        <v>167</v>
      </c>
      <c r="C91" s="22" t="s">
        <v>292</v>
      </c>
      <c r="D91" s="22" t="s">
        <v>293</v>
      </c>
      <c r="E91" s="22">
        <v>0</v>
      </c>
      <c r="F91" s="22">
        <v>671204</v>
      </c>
      <c r="G91" s="22">
        <v>0</v>
      </c>
      <c r="H91" s="22">
        <v>43405</v>
      </c>
      <c r="I91" s="22">
        <v>598238</v>
      </c>
      <c r="J91" s="22">
        <v>0</v>
      </c>
      <c r="K91" s="22">
        <v>0</v>
      </c>
      <c r="L91" s="22">
        <v>0</v>
      </c>
      <c r="M91" s="22">
        <v>122359</v>
      </c>
      <c r="N91" s="22">
        <v>0</v>
      </c>
      <c r="O91" s="22">
        <v>248706</v>
      </c>
      <c r="P91" s="22">
        <v>7200</v>
      </c>
      <c r="Q91" s="22">
        <v>0</v>
      </c>
      <c r="R91" s="22">
        <v>0</v>
      </c>
      <c r="S91" s="22">
        <v>0</v>
      </c>
      <c r="T91" s="22">
        <v>425617</v>
      </c>
      <c r="U91" s="22">
        <v>233238</v>
      </c>
      <c r="V91" s="22">
        <v>85949</v>
      </c>
      <c r="W91" s="22">
        <v>0</v>
      </c>
      <c r="X91" s="22">
        <v>61018</v>
      </c>
      <c r="Y91" s="22">
        <v>0</v>
      </c>
      <c r="Z91" s="22">
        <v>7300</v>
      </c>
      <c r="AA91" s="22">
        <v>0</v>
      </c>
      <c r="AB91" s="22">
        <v>38615</v>
      </c>
      <c r="AC91" s="22">
        <v>5227</v>
      </c>
      <c r="AD91" s="22">
        <v>4271</v>
      </c>
      <c r="AE91" s="22">
        <v>0</v>
      </c>
      <c r="AF91" s="22">
        <v>0</v>
      </c>
      <c r="AG91" s="22">
        <v>0</v>
      </c>
      <c r="AH91" s="22">
        <v>0</v>
      </c>
      <c r="AI91" s="22">
        <v>15084</v>
      </c>
      <c r="AJ91" s="22">
        <v>89</v>
      </c>
      <c r="AK91" s="22">
        <v>0</v>
      </c>
      <c r="AL91" s="22">
        <v>0</v>
      </c>
      <c r="AM91" s="22">
        <v>0</v>
      </c>
      <c r="AN91" s="22">
        <v>0</v>
      </c>
      <c r="AO91" s="22">
        <v>0</v>
      </c>
      <c r="AP91" s="22">
        <v>2567520</v>
      </c>
    </row>
    <row r="92" spans="1:42" x14ac:dyDescent="0.35">
      <c r="A92" s="22" t="s">
        <v>114</v>
      </c>
      <c r="B92" s="22" t="s">
        <v>294</v>
      </c>
      <c r="C92" s="22" t="s">
        <v>295</v>
      </c>
      <c r="D92" s="22" t="s">
        <v>296</v>
      </c>
      <c r="E92" s="22">
        <v>0</v>
      </c>
      <c r="F92" s="22">
        <v>1054992</v>
      </c>
      <c r="G92" s="22">
        <v>0</v>
      </c>
      <c r="H92" s="22">
        <v>5919</v>
      </c>
      <c r="I92" s="22">
        <v>50593</v>
      </c>
      <c r="J92" s="22">
        <v>0</v>
      </c>
      <c r="K92" s="22">
        <v>0</v>
      </c>
      <c r="L92" s="22">
        <v>13825</v>
      </c>
      <c r="M92" s="22">
        <v>0</v>
      </c>
      <c r="N92" s="22">
        <v>0</v>
      </c>
      <c r="O92" s="22">
        <v>56290</v>
      </c>
      <c r="P92" s="22">
        <v>0</v>
      </c>
      <c r="Q92" s="22">
        <v>0</v>
      </c>
      <c r="R92" s="22">
        <v>0</v>
      </c>
      <c r="S92" s="22">
        <v>0</v>
      </c>
      <c r="T92" s="22">
        <v>1224733</v>
      </c>
      <c r="U92" s="22">
        <v>383173</v>
      </c>
      <c r="V92" s="22">
        <v>542299</v>
      </c>
      <c r="W92" s="22">
        <v>0</v>
      </c>
      <c r="X92" s="22">
        <v>0</v>
      </c>
      <c r="Y92" s="22">
        <v>0</v>
      </c>
      <c r="Z92" s="22">
        <v>27290</v>
      </c>
      <c r="AA92" s="22">
        <v>0</v>
      </c>
      <c r="AB92" s="22">
        <v>0</v>
      </c>
      <c r="AC92" s="22">
        <v>0</v>
      </c>
      <c r="AD92" s="22">
        <v>0</v>
      </c>
      <c r="AE92" s="22">
        <v>0</v>
      </c>
      <c r="AF92" s="22">
        <v>0</v>
      </c>
      <c r="AG92" s="22">
        <v>42236</v>
      </c>
      <c r="AH92" s="22">
        <v>0</v>
      </c>
      <c r="AI92" s="22">
        <v>377906</v>
      </c>
      <c r="AJ92" s="22">
        <v>0</v>
      </c>
      <c r="AK92" s="22">
        <v>0</v>
      </c>
      <c r="AL92" s="22">
        <v>0</v>
      </c>
      <c r="AM92" s="22">
        <v>0</v>
      </c>
      <c r="AN92" s="22">
        <v>0</v>
      </c>
      <c r="AO92" s="22">
        <v>0</v>
      </c>
      <c r="AP92" s="22">
        <v>3779256</v>
      </c>
    </row>
    <row r="93" spans="1:42" x14ac:dyDescent="0.35">
      <c r="A93" s="22" t="s">
        <v>114</v>
      </c>
      <c r="B93" s="22" t="s">
        <v>294</v>
      </c>
      <c r="C93" s="22" t="s">
        <v>297</v>
      </c>
      <c r="D93" s="22" t="s">
        <v>298</v>
      </c>
      <c r="E93" s="22">
        <v>0</v>
      </c>
      <c r="F93" s="22">
        <v>25</v>
      </c>
      <c r="G93" s="22">
        <v>0</v>
      </c>
      <c r="H93" s="22">
        <v>23634</v>
      </c>
      <c r="I93" s="22">
        <v>26354</v>
      </c>
      <c r="J93" s="22">
        <v>0</v>
      </c>
      <c r="K93" s="22">
        <v>0</v>
      </c>
      <c r="L93" s="22">
        <v>0</v>
      </c>
      <c r="M93" s="22">
        <v>0</v>
      </c>
      <c r="N93" s="22">
        <v>726115</v>
      </c>
      <c r="O93" s="22">
        <v>0</v>
      </c>
      <c r="P93" s="22">
        <v>0</v>
      </c>
      <c r="Q93" s="22">
        <v>2369</v>
      </c>
      <c r="R93" s="22">
        <v>0</v>
      </c>
      <c r="S93" s="22">
        <v>0</v>
      </c>
      <c r="T93" s="22">
        <v>1581782</v>
      </c>
      <c r="U93" s="22">
        <v>3828489</v>
      </c>
      <c r="V93" s="22">
        <v>3740903</v>
      </c>
      <c r="W93" s="22">
        <v>0</v>
      </c>
      <c r="X93" s="22">
        <v>147328</v>
      </c>
      <c r="Y93" s="22">
        <v>0</v>
      </c>
      <c r="Z93" s="22">
        <v>23541</v>
      </c>
      <c r="AA93" s="22">
        <v>0</v>
      </c>
      <c r="AB93" s="22">
        <v>0</v>
      </c>
      <c r="AC93" s="22">
        <v>0</v>
      </c>
      <c r="AD93" s="22">
        <v>0</v>
      </c>
      <c r="AE93" s="22">
        <v>108192</v>
      </c>
      <c r="AF93" s="22">
        <v>0</v>
      </c>
      <c r="AG93" s="22">
        <v>0</v>
      </c>
      <c r="AH93" s="22">
        <v>0</v>
      </c>
      <c r="AI93" s="22">
        <v>281433</v>
      </c>
      <c r="AJ93" s="22">
        <v>9145</v>
      </c>
      <c r="AK93" s="22">
        <v>0</v>
      </c>
      <c r="AL93" s="22">
        <v>0</v>
      </c>
      <c r="AM93" s="22">
        <v>0</v>
      </c>
      <c r="AN93" s="22">
        <v>0</v>
      </c>
      <c r="AO93" s="22">
        <v>0</v>
      </c>
      <c r="AP93" s="22">
        <v>10499310</v>
      </c>
    </row>
    <row r="94" spans="1:42" x14ac:dyDescent="0.35">
      <c r="A94" s="22" t="s">
        <v>114</v>
      </c>
      <c r="B94" s="22" t="s">
        <v>294</v>
      </c>
      <c r="C94" s="22" t="s">
        <v>299</v>
      </c>
      <c r="D94" s="22" t="s">
        <v>300</v>
      </c>
      <c r="E94" s="22">
        <v>0</v>
      </c>
      <c r="F94" s="22">
        <v>25919</v>
      </c>
      <c r="G94" s="22">
        <v>0</v>
      </c>
      <c r="H94" s="22">
        <v>0</v>
      </c>
      <c r="I94" s="22">
        <v>43086</v>
      </c>
      <c r="J94" s="22">
        <v>0</v>
      </c>
      <c r="K94" s="22">
        <v>0</v>
      </c>
      <c r="L94" s="22">
        <v>0</v>
      </c>
      <c r="M94" s="22">
        <v>0</v>
      </c>
      <c r="N94" s="22">
        <v>22156</v>
      </c>
      <c r="O94" s="22">
        <v>0</v>
      </c>
      <c r="P94" s="22">
        <v>0</v>
      </c>
      <c r="Q94" s="22">
        <v>0</v>
      </c>
      <c r="R94" s="22">
        <v>0</v>
      </c>
      <c r="S94" s="22">
        <v>0</v>
      </c>
      <c r="T94" s="22">
        <v>2471923</v>
      </c>
      <c r="U94" s="22">
        <v>636270</v>
      </c>
      <c r="V94" s="22">
        <v>536813</v>
      </c>
      <c r="W94" s="22">
        <v>0</v>
      </c>
      <c r="X94" s="22">
        <v>0</v>
      </c>
      <c r="Y94" s="22">
        <v>0</v>
      </c>
      <c r="Z94" s="22">
        <v>5580</v>
      </c>
      <c r="AA94" s="22">
        <v>0</v>
      </c>
      <c r="AB94" s="22">
        <v>1860</v>
      </c>
      <c r="AC94" s="22">
        <v>0</v>
      </c>
      <c r="AD94" s="22">
        <v>12745</v>
      </c>
      <c r="AE94" s="22">
        <v>0</v>
      </c>
      <c r="AF94" s="22">
        <v>0</v>
      </c>
      <c r="AG94" s="22">
        <v>0</v>
      </c>
      <c r="AH94" s="22">
        <v>0</v>
      </c>
      <c r="AI94" s="22">
        <v>157968</v>
      </c>
      <c r="AJ94" s="22">
        <v>0</v>
      </c>
      <c r="AK94" s="22">
        <v>0</v>
      </c>
      <c r="AL94" s="22">
        <v>0</v>
      </c>
      <c r="AM94" s="22">
        <v>0</v>
      </c>
      <c r="AN94" s="22">
        <v>0</v>
      </c>
      <c r="AO94" s="22">
        <v>0</v>
      </c>
      <c r="AP94" s="22">
        <v>3914320</v>
      </c>
    </row>
    <row r="95" spans="1:42" x14ac:dyDescent="0.35">
      <c r="A95" s="22" t="s">
        <v>114</v>
      </c>
      <c r="B95" s="22" t="s">
        <v>294</v>
      </c>
      <c r="C95" s="22" t="s">
        <v>301</v>
      </c>
      <c r="D95" s="22" t="s">
        <v>302</v>
      </c>
      <c r="E95" s="22">
        <v>0</v>
      </c>
      <c r="F95" s="22">
        <v>1455</v>
      </c>
      <c r="G95" s="22">
        <v>0</v>
      </c>
      <c r="H95" s="22">
        <v>0</v>
      </c>
      <c r="I95" s="22">
        <v>27791</v>
      </c>
      <c r="J95" s="22">
        <v>0</v>
      </c>
      <c r="K95" s="22">
        <v>0</v>
      </c>
      <c r="L95" s="22">
        <v>0</v>
      </c>
      <c r="M95" s="22">
        <v>11777</v>
      </c>
      <c r="N95" s="22">
        <v>0</v>
      </c>
      <c r="O95" s="22">
        <v>0</v>
      </c>
      <c r="P95" s="22">
        <v>0</v>
      </c>
      <c r="Q95" s="22">
        <v>0</v>
      </c>
      <c r="R95" s="22">
        <v>0</v>
      </c>
      <c r="S95" s="22">
        <v>0</v>
      </c>
      <c r="T95" s="22">
        <v>385525</v>
      </c>
      <c r="U95" s="22">
        <v>118944</v>
      </c>
      <c r="V95" s="22">
        <v>76067</v>
      </c>
      <c r="W95" s="22">
        <v>9</v>
      </c>
      <c r="X95" s="22">
        <v>0</v>
      </c>
      <c r="Y95" s="22">
        <v>0</v>
      </c>
      <c r="Z95" s="22">
        <v>7057</v>
      </c>
      <c r="AA95" s="22">
        <v>0</v>
      </c>
      <c r="AB95" s="22">
        <v>0</v>
      </c>
      <c r="AC95" s="22">
        <v>0</v>
      </c>
      <c r="AD95" s="22">
        <v>15148</v>
      </c>
      <c r="AE95" s="22">
        <v>0</v>
      </c>
      <c r="AF95" s="22">
        <v>0</v>
      </c>
      <c r="AG95" s="22">
        <v>0</v>
      </c>
      <c r="AH95" s="22">
        <v>0</v>
      </c>
      <c r="AI95" s="22">
        <v>44695</v>
      </c>
      <c r="AJ95" s="22">
        <v>0</v>
      </c>
      <c r="AK95" s="22">
        <v>0</v>
      </c>
      <c r="AL95" s="22">
        <v>0</v>
      </c>
      <c r="AM95" s="22">
        <v>0</v>
      </c>
      <c r="AN95" s="22">
        <v>0</v>
      </c>
      <c r="AO95" s="22">
        <v>6359</v>
      </c>
      <c r="AP95" s="22">
        <v>694827</v>
      </c>
    </row>
    <row r="96" spans="1:42" x14ac:dyDescent="0.35">
      <c r="A96" s="22" t="s">
        <v>114</v>
      </c>
      <c r="B96" s="22" t="s">
        <v>294</v>
      </c>
      <c r="C96" s="22" t="s">
        <v>303</v>
      </c>
      <c r="D96" s="22" t="s">
        <v>304</v>
      </c>
      <c r="E96" s="22">
        <v>0</v>
      </c>
      <c r="F96" s="22">
        <v>47282</v>
      </c>
      <c r="G96" s="22">
        <v>0</v>
      </c>
      <c r="H96" s="22">
        <v>0</v>
      </c>
      <c r="I96" s="22">
        <v>56289</v>
      </c>
      <c r="J96" s="22">
        <v>0</v>
      </c>
      <c r="K96" s="22">
        <v>0</v>
      </c>
      <c r="L96" s="22">
        <v>3169</v>
      </c>
      <c r="M96" s="22">
        <v>0</v>
      </c>
      <c r="N96" s="22">
        <v>0</v>
      </c>
      <c r="O96" s="22">
        <v>6950</v>
      </c>
      <c r="P96" s="22">
        <v>3962</v>
      </c>
      <c r="Q96" s="22">
        <v>0</v>
      </c>
      <c r="R96" s="22">
        <v>0</v>
      </c>
      <c r="S96" s="22">
        <v>0</v>
      </c>
      <c r="T96" s="22">
        <v>402806</v>
      </c>
      <c r="U96" s="22">
        <v>122233</v>
      </c>
      <c r="V96" s="22">
        <v>131467</v>
      </c>
      <c r="W96" s="22">
        <v>0</v>
      </c>
      <c r="X96" s="22">
        <v>6956</v>
      </c>
      <c r="Y96" s="22">
        <v>0</v>
      </c>
      <c r="Z96" s="22">
        <v>6523</v>
      </c>
      <c r="AA96" s="22">
        <v>5270</v>
      </c>
      <c r="AB96" s="22">
        <v>0</v>
      </c>
      <c r="AC96" s="22">
        <v>0</v>
      </c>
      <c r="AD96" s="22">
        <v>0</v>
      </c>
      <c r="AE96" s="22">
        <v>0</v>
      </c>
      <c r="AF96" s="22">
        <v>0</v>
      </c>
      <c r="AG96" s="22">
        <v>0</v>
      </c>
      <c r="AH96" s="22">
        <v>0</v>
      </c>
      <c r="AI96" s="22">
        <v>100838</v>
      </c>
      <c r="AJ96" s="22">
        <v>16392</v>
      </c>
      <c r="AK96" s="22">
        <v>2580</v>
      </c>
      <c r="AL96" s="22">
        <v>0</v>
      </c>
      <c r="AM96" s="22">
        <v>0</v>
      </c>
      <c r="AN96" s="22">
        <v>0</v>
      </c>
      <c r="AO96" s="22">
        <v>0</v>
      </c>
      <c r="AP96" s="22">
        <v>912717</v>
      </c>
    </row>
    <row r="97" spans="1:42" x14ac:dyDescent="0.35">
      <c r="A97" s="22" t="s">
        <v>114</v>
      </c>
      <c r="B97" s="22" t="s">
        <v>294</v>
      </c>
      <c r="C97" s="22" t="s">
        <v>305</v>
      </c>
      <c r="D97" s="22" t="s">
        <v>306</v>
      </c>
      <c r="E97" s="22">
        <v>0</v>
      </c>
      <c r="F97" s="22">
        <v>0</v>
      </c>
      <c r="G97" s="22">
        <v>0</v>
      </c>
      <c r="H97" s="22">
        <v>0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>
        <v>0</v>
      </c>
      <c r="Q97" s="22">
        <v>0</v>
      </c>
      <c r="R97" s="22">
        <v>0</v>
      </c>
      <c r="S97" s="22">
        <v>0</v>
      </c>
      <c r="T97" s="22">
        <v>822587</v>
      </c>
      <c r="U97" s="22">
        <v>443651</v>
      </c>
      <c r="V97" s="22">
        <v>374341</v>
      </c>
      <c r="W97" s="22">
        <v>0</v>
      </c>
      <c r="X97" s="22">
        <v>32916</v>
      </c>
      <c r="Y97" s="22">
        <v>0</v>
      </c>
      <c r="Z97" s="22">
        <v>0</v>
      </c>
      <c r="AA97" s="22">
        <v>0</v>
      </c>
      <c r="AB97" s="22">
        <v>0</v>
      </c>
      <c r="AC97" s="22">
        <v>0</v>
      </c>
      <c r="AD97" s="22">
        <v>0</v>
      </c>
      <c r="AE97" s="22">
        <v>0</v>
      </c>
      <c r="AF97" s="22">
        <v>0</v>
      </c>
      <c r="AG97" s="22">
        <v>0</v>
      </c>
      <c r="AH97" s="22">
        <v>0</v>
      </c>
      <c r="AI97" s="22">
        <v>284803</v>
      </c>
      <c r="AJ97" s="22">
        <v>0</v>
      </c>
      <c r="AK97" s="22">
        <v>0</v>
      </c>
      <c r="AL97" s="22">
        <v>0</v>
      </c>
      <c r="AM97" s="22">
        <v>0</v>
      </c>
      <c r="AN97" s="22">
        <v>0</v>
      </c>
      <c r="AO97" s="22">
        <v>0</v>
      </c>
      <c r="AP97" s="22">
        <v>1958298</v>
      </c>
    </row>
    <row r="98" spans="1:42" x14ac:dyDescent="0.35">
      <c r="A98" s="22" t="s">
        <v>114</v>
      </c>
      <c r="B98" s="22" t="s">
        <v>294</v>
      </c>
      <c r="C98" s="22" t="s">
        <v>307</v>
      </c>
      <c r="D98" s="22" t="s">
        <v>308</v>
      </c>
      <c r="E98" s="22">
        <v>0</v>
      </c>
      <c r="F98" s="22">
        <v>1580</v>
      </c>
      <c r="G98" s="22">
        <v>0</v>
      </c>
      <c r="H98" s="22">
        <v>0</v>
      </c>
      <c r="I98" s="22">
        <v>87184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>
        <v>0</v>
      </c>
      <c r="Q98" s="22">
        <v>0</v>
      </c>
      <c r="R98" s="22">
        <v>0</v>
      </c>
      <c r="S98" s="22">
        <v>0</v>
      </c>
      <c r="T98" s="22">
        <v>175572</v>
      </c>
      <c r="U98" s="22">
        <v>135526</v>
      </c>
      <c r="V98" s="22">
        <v>203873</v>
      </c>
      <c r="W98" s="22">
        <v>0</v>
      </c>
      <c r="X98" s="22">
        <v>0</v>
      </c>
      <c r="Y98" s="22">
        <v>0</v>
      </c>
      <c r="Z98" s="22">
        <v>0</v>
      </c>
      <c r="AA98" s="22">
        <v>0</v>
      </c>
      <c r="AB98" s="22">
        <v>0</v>
      </c>
      <c r="AC98" s="22">
        <v>0</v>
      </c>
      <c r="AD98" s="22">
        <v>0</v>
      </c>
      <c r="AE98" s="22">
        <v>0</v>
      </c>
      <c r="AF98" s="22">
        <v>0</v>
      </c>
      <c r="AG98" s="22">
        <v>0</v>
      </c>
      <c r="AH98" s="22">
        <v>0</v>
      </c>
      <c r="AI98" s="22">
        <v>123416</v>
      </c>
      <c r="AJ98" s="22">
        <v>0</v>
      </c>
      <c r="AK98" s="22">
        <v>0</v>
      </c>
      <c r="AL98" s="22">
        <v>0</v>
      </c>
      <c r="AM98" s="22">
        <v>0</v>
      </c>
      <c r="AN98" s="22">
        <v>0</v>
      </c>
      <c r="AO98" s="22">
        <v>0</v>
      </c>
      <c r="AP98" s="22">
        <v>727151</v>
      </c>
    </row>
    <row r="99" spans="1:42" x14ac:dyDescent="0.35">
      <c r="A99" s="22" t="s">
        <v>114</v>
      </c>
      <c r="B99" s="22" t="s">
        <v>294</v>
      </c>
      <c r="C99" s="22" t="s">
        <v>309</v>
      </c>
      <c r="D99" s="22" t="s">
        <v>310</v>
      </c>
      <c r="E99" s="22">
        <v>0</v>
      </c>
      <c r="F99" s="22">
        <v>28399</v>
      </c>
      <c r="G99" s="22">
        <v>0</v>
      </c>
      <c r="H99" s="22">
        <v>0</v>
      </c>
      <c r="I99" s="22">
        <v>46008</v>
      </c>
      <c r="J99" s="22">
        <v>0</v>
      </c>
      <c r="K99" s="22">
        <v>0</v>
      </c>
      <c r="L99" s="22">
        <v>11715</v>
      </c>
      <c r="M99" s="22">
        <v>0</v>
      </c>
      <c r="N99" s="22">
        <v>0</v>
      </c>
      <c r="O99" s="22">
        <v>0</v>
      </c>
      <c r="P99" s="22">
        <v>0</v>
      </c>
      <c r="Q99" s="22">
        <v>29</v>
      </c>
      <c r="R99" s="22">
        <v>0</v>
      </c>
      <c r="S99" s="22">
        <v>0</v>
      </c>
      <c r="T99" s="22">
        <v>937261</v>
      </c>
      <c r="U99" s="22">
        <v>830854</v>
      </c>
      <c r="V99" s="22">
        <v>223832</v>
      </c>
      <c r="W99" s="22">
        <v>0</v>
      </c>
      <c r="X99" s="22">
        <v>4019</v>
      </c>
      <c r="Y99" s="22">
        <v>0</v>
      </c>
      <c r="Z99" s="22">
        <v>0</v>
      </c>
      <c r="AA99" s="22">
        <v>0</v>
      </c>
      <c r="AB99" s="22">
        <v>12807</v>
      </c>
      <c r="AC99" s="22">
        <v>0</v>
      </c>
      <c r="AD99" s="22">
        <v>0</v>
      </c>
      <c r="AE99" s="22">
        <v>0</v>
      </c>
      <c r="AF99" s="22">
        <v>0</v>
      </c>
      <c r="AG99" s="22">
        <v>0</v>
      </c>
      <c r="AH99" s="22">
        <v>0</v>
      </c>
      <c r="AI99" s="22">
        <v>4915</v>
      </c>
      <c r="AJ99" s="22">
        <v>0</v>
      </c>
      <c r="AK99" s="22">
        <v>0</v>
      </c>
      <c r="AL99" s="22">
        <v>0</v>
      </c>
      <c r="AM99" s="22">
        <v>0</v>
      </c>
      <c r="AN99" s="22">
        <v>0</v>
      </c>
      <c r="AO99" s="22">
        <v>0</v>
      </c>
      <c r="AP99" s="22">
        <v>2099839</v>
      </c>
    </row>
    <row r="100" spans="1:42" x14ac:dyDescent="0.35">
      <c r="A100" s="22" t="s">
        <v>114</v>
      </c>
      <c r="B100" s="22" t="s">
        <v>294</v>
      </c>
      <c r="C100" s="22" t="s">
        <v>311</v>
      </c>
      <c r="D100" s="22" t="s">
        <v>312</v>
      </c>
      <c r="E100" s="22">
        <v>0</v>
      </c>
      <c r="F100" s="22">
        <v>58192</v>
      </c>
      <c r="G100" s="22">
        <v>0</v>
      </c>
      <c r="H100" s="22">
        <v>0</v>
      </c>
      <c r="I100" s="22">
        <v>96367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15315</v>
      </c>
      <c r="P100" s="22">
        <v>0</v>
      </c>
      <c r="Q100" s="22">
        <v>45009</v>
      </c>
      <c r="R100" s="22">
        <v>0</v>
      </c>
      <c r="S100" s="22">
        <v>0</v>
      </c>
      <c r="T100" s="22">
        <v>3333609</v>
      </c>
      <c r="U100" s="22">
        <v>2311133</v>
      </c>
      <c r="V100" s="22">
        <v>1501089</v>
      </c>
      <c r="W100" s="22">
        <v>0</v>
      </c>
      <c r="X100" s="22">
        <v>73100</v>
      </c>
      <c r="Y100" s="22">
        <v>0</v>
      </c>
      <c r="Z100" s="22">
        <v>2800</v>
      </c>
      <c r="AA100" s="22">
        <v>0</v>
      </c>
      <c r="AB100" s="22">
        <v>0</v>
      </c>
      <c r="AC100" s="22">
        <v>2636</v>
      </c>
      <c r="AD100" s="22">
        <v>0</v>
      </c>
      <c r="AE100" s="22">
        <v>0</v>
      </c>
      <c r="AF100" s="22">
        <v>0</v>
      </c>
      <c r="AG100" s="22">
        <v>0</v>
      </c>
      <c r="AH100" s="22">
        <v>0</v>
      </c>
      <c r="AI100" s="22">
        <v>487543</v>
      </c>
      <c r="AJ100" s="22">
        <v>93238</v>
      </c>
      <c r="AK100" s="22">
        <v>0</v>
      </c>
      <c r="AL100" s="22">
        <v>0</v>
      </c>
      <c r="AM100" s="22">
        <v>0</v>
      </c>
      <c r="AN100" s="22">
        <v>0</v>
      </c>
      <c r="AO100" s="22">
        <v>0</v>
      </c>
      <c r="AP100" s="22">
        <v>8020031</v>
      </c>
    </row>
    <row r="101" spans="1:42" x14ac:dyDescent="0.35">
      <c r="A101" s="22" t="s">
        <v>114</v>
      </c>
      <c r="B101" s="22" t="s">
        <v>294</v>
      </c>
      <c r="C101" s="22" t="s">
        <v>313</v>
      </c>
      <c r="D101" s="22" t="s">
        <v>314</v>
      </c>
      <c r="E101" s="22">
        <v>0</v>
      </c>
      <c r="F101" s="22">
        <v>4186</v>
      </c>
      <c r="G101" s="22">
        <v>0</v>
      </c>
      <c r="H101" s="22">
        <v>0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>
        <v>0</v>
      </c>
      <c r="Q101" s="22">
        <v>0</v>
      </c>
      <c r="R101" s="22">
        <v>0</v>
      </c>
      <c r="S101" s="22">
        <v>0</v>
      </c>
      <c r="T101" s="22">
        <v>480061</v>
      </c>
      <c r="U101" s="22">
        <v>300106</v>
      </c>
      <c r="V101" s="22">
        <v>151099</v>
      </c>
      <c r="W101" s="22">
        <v>0</v>
      </c>
      <c r="X101" s="22">
        <v>131</v>
      </c>
      <c r="Y101" s="22">
        <v>0</v>
      </c>
      <c r="Z101" s="22">
        <v>5907</v>
      </c>
      <c r="AA101" s="22">
        <v>0</v>
      </c>
      <c r="AB101" s="22">
        <v>1400</v>
      </c>
      <c r="AC101" s="22">
        <v>0</v>
      </c>
      <c r="AD101" s="22">
        <v>0</v>
      </c>
      <c r="AE101" s="22">
        <v>0</v>
      </c>
      <c r="AF101" s="22">
        <v>0</v>
      </c>
      <c r="AG101" s="22">
        <v>0</v>
      </c>
      <c r="AH101" s="22">
        <v>0</v>
      </c>
      <c r="AI101" s="22">
        <v>107410</v>
      </c>
      <c r="AJ101" s="22">
        <v>0</v>
      </c>
      <c r="AK101" s="22">
        <v>0</v>
      </c>
      <c r="AL101" s="22">
        <v>0</v>
      </c>
      <c r="AM101" s="22">
        <v>0</v>
      </c>
      <c r="AN101" s="22">
        <v>0</v>
      </c>
      <c r="AO101" s="22">
        <v>0</v>
      </c>
      <c r="AP101" s="22">
        <v>1050300</v>
      </c>
    </row>
    <row r="102" spans="1:42" x14ac:dyDescent="0.35">
      <c r="A102" s="22" t="s">
        <v>114</v>
      </c>
      <c r="B102" s="22" t="s">
        <v>294</v>
      </c>
      <c r="C102" s="22" t="s">
        <v>315</v>
      </c>
      <c r="D102" s="22" t="s">
        <v>316</v>
      </c>
      <c r="E102" s="22">
        <v>0</v>
      </c>
      <c r="F102" s="22">
        <v>18122</v>
      </c>
      <c r="G102" s="22">
        <v>0</v>
      </c>
      <c r="H102" s="22">
        <v>0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22655</v>
      </c>
      <c r="O102" s="22">
        <v>9967</v>
      </c>
      <c r="P102" s="22">
        <v>0</v>
      </c>
      <c r="Q102" s="22">
        <v>0</v>
      </c>
      <c r="R102" s="22">
        <v>0</v>
      </c>
      <c r="S102" s="22">
        <v>0</v>
      </c>
      <c r="T102" s="22">
        <v>1898172</v>
      </c>
      <c r="U102" s="22">
        <v>716914</v>
      </c>
      <c r="V102" s="22">
        <v>1186711</v>
      </c>
      <c r="W102" s="22">
        <v>0</v>
      </c>
      <c r="X102" s="22">
        <v>3893</v>
      </c>
      <c r="Y102" s="22">
        <v>0</v>
      </c>
      <c r="Z102" s="22">
        <v>0</v>
      </c>
      <c r="AA102" s="22">
        <v>0</v>
      </c>
      <c r="AB102" s="22">
        <v>41850</v>
      </c>
      <c r="AC102" s="22">
        <v>0</v>
      </c>
      <c r="AD102" s="22">
        <v>0</v>
      </c>
      <c r="AE102" s="22">
        <v>0</v>
      </c>
      <c r="AF102" s="22">
        <v>0</v>
      </c>
      <c r="AG102" s="22">
        <v>0</v>
      </c>
      <c r="AH102" s="22">
        <v>0</v>
      </c>
      <c r="AI102" s="22">
        <v>58612</v>
      </c>
      <c r="AJ102" s="22">
        <v>0</v>
      </c>
      <c r="AK102" s="22">
        <v>0</v>
      </c>
      <c r="AL102" s="22">
        <v>0</v>
      </c>
      <c r="AM102" s="22">
        <v>0</v>
      </c>
      <c r="AN102" s="22">
        <v>0</v>
      </c>
      <c r="AO102" s="22">
        <v>0</v>
      </c>
      <c r="AP102" s="22">
        <v>3956896</v>
      </c>
    </row>
    <row r="103" spans="1:42" x14ac:dyDescent="0.35">
      <c r="A103" s="22" t="s">
        <v>114</v>
      </c>
      <c r="B103" s="22" t="s">
        <v>294</v>
      </c>
      <c r="C103" s="22" t="s">
        <v>317</v>
      </c>
      <c r="D103" s="22" t="s">
        <v>318</v>
      </c>
      <c r="E103" s="22">
        <v>0</v>
      </c>
      <c r="F103" s="22">
        <v>4314</v>
      </c>
      <c r="G103" s="22">
        <v>0</v>
      </c>
      <c r="H103" s="22">
        <v>0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>
        <v>0</v>
      </c>
      <c r="Q103" s="22">
        <v>0</v>
      </c>
      <c r="R103" s="22">
        <v>0</v>
      </c>
      <c r="S103" s="22">
        <v>0</v>
      </c>
      <c r="T103" s="22">
        <v>623399</v>
      </c>
      <c r="U103" s="22">
        <v>220848</v>
      </c>
      <c r="V103" s="22">
        <v>262506</v>
      </c>
      <c r="W103" s="22">
        <v>50454</v>
      </c>
      <c r="X103" s="22">
        <v>0</v>
      </c>
      <c r="Y103" s="22">
        <v>0</v>
      </c>
      <c r="Z103" s="22">
        <v>6600</v>
      </c>
      <c r="AA103" s="22">
        <v>0</v>
      </c>
      <c r="AB103" s="22">
        <v>0</v>
      </c>
      <c r="AC103" s="22">
        <v>0</v>
      </c>
      <c r="AD103" s="22">
        <v>12574</v>
      </c>
      <c r="AE103" s="22">
        <v>0</v>
      </c>
      <c r="AF103" s="22">
        <v>0</v>
      </c>
      <c r="AG103" s="22">
        <v>0</v>
      </c>
      <c r="AH103" s="22">
        <v>0</v>
      </c>
      <c r="AI103" s="22">
        <v>6206</v>
      </c>
      <c r="AJ103" s="22">
        <v>0</v>
      </c>
      <c r="AK103" s="22">
        <v>0</v>
      </c>
      <c r="AL103" s="22">
        <v>257</v>
      </c>
      <c r="AM103" s="22">
        <v>0</v>
      </c>
      <c r="AN103" s="22">
        <v>0</v>
      </c>
      <c r="AO103" s="22">
        <v>0</v>
      </c>
      <c r="AP103" s="22">
        <v>1187158</v>
      </c>
    </row>
    <row r="104" spans="1:42" x14ac:dyDescent="0.35">
      <c r="A104" s="22" t="s">
        <v>114</v>
      </c>
      <c r="B104" s="22" t="s">
        <v>294</v>
      </c>
      <c r="C104" s="22" t="s">
        <v>319</v>
      </c>
      <c r="D104" s="22" t="s">
        <v>320</v>
      </c>
      <c r="E104" s="22">
        <v>0</v>
      </c>
      <c r="F104" s="22">
        <v>5584</v>
      </c>
      <c r="G104" s="22">
        <v>0</v>
      </c>
      <c r="H104" s="22">
        <v>0</v>
      </c>
      <c r="I104" s="22">
        <v>0</v>
      </c>
      <c r="J104" s="22">
        <v>0</v>
      </c>
      <c r="K104" s="22">
        <v>0</v>
      </c>
      <c r="L104" s="22">
        <v>345</v>
      </c>
      <c r="M104" s="22">
        <v>0</v>
      </c>
      <c r="N104" s="22">
        <v>0</v>
      </c>
      <c r="O104" s="22">
        <v>0</v>
      </c>
      <c r="P104" s="22">
        <v>0</v>
      </c>
      <c r="Q104" s="22">
        <v>0</v>
      </c>
      <c r="R104" s="22">
        <v>0</v>
      </c>
      <c r="S104" s="22">
        <v>0</v>
      </c>
      <c r="T104" s="22">
        <v>289589</v>
      </c>
      <c r="U104" s="22">
        <v>317631</v>
      </c>
      <c r="V104" s="22">
        <v>138013</v>
      </c>
      <c r="W104" s="22">
        <v>0</v>
      </c>
      <c r="X104" s="22">
        <v>0</v>
      </c>
      <c r="Y104" s="22">
        <v>0</v>
      </c>
      <c r="Z104" s="22">
        <v>2516</v>
      </c>
      <c r="AA104" s="22">
        <v>0</v>
      </c>
      <c r="AB104" s="22">
        <v>0</v>
      </c>
      <c r="AC104" s="22">
        <v>0</v>
      </c>
      <c r="AD104" s="22">
        <v>23900</v>
      </c>
      <c r="AE104" s="22">
        <v>0</v>
      </c>
      <c r="AF104" s="22">
        <v>0</v>
      </c>
      <c r="AG104" s="22">
        <v>0</v>
      </c>
      <c r="AH104" s="22">
        <v>0</v>
      </c>
      <c r="AI104" s="22">
        <v>58409</v>
      </c>
      <c r="AJ104" s="22">
        <v>1835</v>
      </c>
      <c r="AK104" s="22">
        <v>0</v>
      </c>
      <c r="AL104" s="22">
        <v>0</v>
      </c>
      <c r="AM104" s="22">
        <v>0</v>
      </c>
      <c r="AN104" s="22">
        <v>0</v>
      </c>
      <c r="AO104" s="22">
        <v>0</v>
      </c>
      <c r="AP104" s="22">
        <v>837822</v>
      </c>
    </row>
    <row r="105" spans="1:42" x14ac:dyDescent="0.35">
      <c r="A105" s="22" t="s">
        <v>114</v>
      </c>
      <c r="B105" s="22" t="s">
        <v>294</v>
      </c>
      <c r="C105" s="22" t="s">
        <v>321</v>
      </c>
      <c r="D105" s="22" t="s">
        <v>322</v>
      </c>
      <c r="E105" s="22">
        <v>0</v>
      </c>
      <c r="F105" s="22">
        <v>2483</v>
      </c>
      <c r="G105" s="22">
        <v>0</v>
      </c>
      <c r="H105" s="22">
        <v>0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>
        <v>0</v>
      </c>
      <c r="Q105" s="22">
        <v>0</v>
      </c>
      <c r="R105" s="22">
        <v>0</v>
      </c>
      <c r="S105" s="22">
        <v>0</v>
      </c>
      <c r="T105" s="22">
        <v>417462</v>
      </c>
      <c r="U105" s="22">
        <v>176005</v>
      </c>
      <c r="V105" s="22">
        <v>255277</v>
      </c>
      <c r="W105" s="22">
        <v>0</v>
      </c>
      <c r="X105" s="22">
        <v>0</v>
      </c>
      <c r="Y105" s="22">
        <v>0</v>
      </c>
      <c r="Z105" s="22">
        <v>0</v>
      </c>
      <c r="AA105" s="22">
        <v>0</v>
      </c>
      <c r="AB105" s="22">
        <v>240</v>
      </c>
      <c r="AC105" s="22">
        <v>0</v>
      </c>
      <c r="AD105" s="22">
        <v>0</v>
      </c>
      <c r="AE105" s="22">
        <v>0</v>
      </c>
      <c r="AF105" s="22">
        <v>0</v>
      </c>
      <c r="AG105" s="22">
        <v>0</v>
      </c>
      <c r="AH105" s="22">
        <v>0</v>
      </c>
      <c r="AI105" s="22">
        <v>2880</v>
      </c>
      <c r="AJ105" s="22">
        <v>0</v>
      </c>
      <c r="AK105" s="22">
        <v>0</v>
      </c>
      <c r="AL105" s="22">
        <v>0</v>
      </c>
      <c r="AM105" s="22">
        <v>0</v>
      </c>
      <c r="AN105" s="22">
        <v>0</v>
      </c>
      <c r="AO105" s="22">
        <v>0</v>
      </c>
      <c r="AP105" s="22">
        <v>854347</v>
      </c>
    </row>
    <row r="106" spans="1:42" x14ac:dyDescent="0.35">
      <c r="A106" s="22" t="s">
        <v>114</v>
      </c>
      <c r="B106" s="22" t="s">
        <v>294</v>
      </c>
      <c r="C106" s="22" t="s">
        <v>323</v>
      </c>
      <c r="D106" s="22" t="s">
        <v>324</v>
      </c>
      <c r="E106" s="22">
        <v>0</v>
      </c>
      <c r="F106" s="22">
        <v>26669</v>
      </c>
      <c r="G106" s="22">
        <v>0</v>
      </c>
      <c r="H106" s="22">
        <v>0</v>
      </c>
      <c r="I106" s="22">
        <v>0</v>
      </c>
      <c r="J106" s="22">
        <v>0</v>
      </c>
      <c r="K106" s="22">
        <v>0</v>
      </c>
      <c r="L106" s="22">
        <v>1320</v>
      </c>
      <c r="M106" s="22">
        <v>0</v>
      </c>
      <c r="N106" s="22">
        <v>0</v>
      </c>
      <c r="O106" s="22">
        <v>4985</v>
      </c>
      <c r="P106" s="22">
        <v>0</v>
      </c>
      <c r="Q106" s="22">
        <v>0</v>
      </c>
      <c r="R106" s="22">
        <v>0</v>
      </c>
      <c r="S106" s="22">
        <v>0</v>
      </c>
      <c r="T106" s="22">
        <v>659899</v>
      </c>
      <c r="U106" s="22">
        <v>492629</v>
      </c>
      <c r="V106" s="22">
        <v>279208</v>
      </c>
      <c r="W106" s="22">
        <v>0</v>
      </c>
      <c r="X106" s="22">
        <v>1000</v>
      </c>
      <c r="Y106" s="22">
        <v>0</v>
      </c>
      <c r="Z106" s="22">
        <v>0</v>
      </c>
      <c r="AA106" s="22">
        <v>0</v>
      </c>
      <c r="AB106" s="22">
        <v>8265</v>
      </c>
      <c r="AC106" s="22">
        <v>53</v>
      </c>
      <c r="AD106" s="22">
        <v>0</v>
      </c>
      <c r="AE106" s="22">
        <v>0</v>
      </c>
      <c r="AF106" s="22">
        <v>0</v>
      </c>
      <c r="AG106" s="22">
        <v>0</v>
      </c>
      <c r="AH106" s="22">
        <v>0</v>
      </c>
      <c r="AI106" s="22">
        <v>82172</v>
      </c>
      <c r="AJ106" s="22">
        <v>25</v>
      </c>
      <c r="AK106" s="22">
        <v>0</v>
      </c>
      <c r="AL106" s="22">
        <v>0</v>
      </c>
      <c r="AM106" s="22">
        <v>0</v>
      </c>
      <c r="AN106" s="22">
        <v>0</v>
      </c>
      <c r="AO106" s="22">
        <v>0</v>
      </c>
      <c r="AP106" s="22">
        <v>1556225</v>
      </c>
    </row>
    <row r="107" spans="1:42" x14ac:dyDescent="0.35">
      <c r="A107" s="22" t="s">
        <v>114</v>
      </c>
      <c r="B107" s="22" t="s">
        <v>294</v>
      </c>
      <c r="C107" s="22" t="s">
        <v>325</v>
      </c>
      <c r="D107" s="22" t="s">
        <v>326</v>
      </c>
      <c r="E107" s="22">
        <v>0</v>
      </c>
      <c r="F107" s="22">
        <v>81346</v>
      </c>
      <c r="G107" s="22">
        <v>0</v>
      </c>
      <c r="H107" s="22">
        <v>199149</v>
      </c>
      <c r="I107" s="22">
        <v>168563</v>
      </c>
      <c r="J107" s="22">
        <v>0</v>
      </c>
      <c r="K107" s="22">
        <v>0</v>
      </c>
      <c r="L107" s="22">
        <v>542027</v>
      </c>
      <c r="M107" s="22">
        <v>0</v>
      </c>
      <c r="N107" s="22">
        <v>0</v>
      </c>
      <c r="O107" s="22">
        <v>5238</v>
      </c>
      <c r="P107" s="22">
        <v>0</v>
      </c>
      <c r="Q107" s="22">
        <v>0</v>
      </c>
      <c r="R107" s="22">
        <v>0</v>
      </c>
      <c r="S107" s="22">
        <v>0</v>
      </c>
      <c r="T107" s="22">
        <v>3554318</v>
      </c>
      <c r="U107" s="22">
        <v>7220854</v>
      </c>
      <c r="V107" s="22">
        <v>3471528</v>
      </c>
      <c r="W107" s="22">
        <v>0</v>
      </c>
      <c r="X107" s="22">
        <v>38026</v>
      </c>
      <c r="Y107" s="22">
        <v>0</v>
      </c>
      <c r="Z107" s="22">
        <v>72016</v>
      </c>
      <c r="AA107" s="22">
        <v>14502</v>
      </c>
      <c r="AB107" s="22">
        <v>63384</v>
      </c>
      <c r="AC107" s="22">
        <v>0</v>
      </c>
      <c r="AD107" s="22">
        <v>0</v>
      </c>
      <c r="AE107" s="22">
        <v>1409039</v>
      </c>
      <c r="AF107" s="22">
        <v>0</v>
      </c>
      <c r="AG107" s="22">
        <v>185</v>
      </c>
      <c r="AH107" s="22">
        <v>0</v>
      </c>
      <c r="AI107" s="22">
        <v>32252</v>
      </c>
      <c r="AJ107" s="22">
        <v>24091</v>
      </c>
      <c r="AK107" s="22">
        <v>0</v>
      </c>
      <c r="AL107" s="22">
        <v>1062328</v>
      </c>
      <c r="AM107" s="22">
        <v>0</v>
      </c>
      <c r="AN107" s="22">
        <v>0</v>
      </c>
      <c r="AO107" s="22">
        <v>0</v>
      </c>
      <c r="AP107" s="22">
        <v>17958846</v>
      </c>
    </row>
    <row r="108" spans="1:42" x14ac:dyDescent="0.35">
      <c r="A108" s="22" t="s">
        <v>114</v>
      </c>
      <c r="B108" s="22" t="s">
        <v>294</v>
      </c>
      <c r="C108" s="22" t="s">
        <v>327</v>
      </c>
      <c r="D108" s="22" t="s">
        <v>328</v>
      </c>
      <c r="E108" s="22">
        <v>0</v>
      </c>
      <c r="F108" s="22">
        <v>13199</v>
      </c>
      <c r="G108" s="22">
        <v>0</v>
      </c>
      <c r="H108" s="22">
        <v>0</v>
      </c>
      <c r="I108" s="22">
        <v>28839</v>
      </c>
      <c r="J108" s="22">
        <v>0</v>
      </c>
      <c r="K108" s="22">
        <v>0</v>
      </c>
      <c r="L108" s="22">
        <v>22047</v>
      </c>
      <c r="M108" s="22">
        <v>0</v>
      </c>
      <c r="N108" s="22">
        <v>267596</v>
      </c>
      <c r="O108" s="22">
        <v>0</v>
      </c>
      <c r="P108" s="22">
        <v>974</v>
      </c>
      <c r="Q108" s="22">
        <v>0</v>
      </c>
      <c r="R108" s="22">
        <v>0</v>
      </c>
      <c r="S108" s="22">
        <v>0</v>
      </c>
      <c r="T108" s="22">
        <v>1158446</v>
      </c>
      <c r="U108" s="22">
        <v>962743</v>
      </c>
      <c r="V108" s="22">
        <v>373810</v>
      </c>
      <c r="W108" s="22">
        <v>0</v>
      </c>
      <c r="X108" s="22">
        <v>0</v>
      </c>
      <c r="Y108" s="22">
        <v>0</v>
      </c>
      <c r="Z108" s="22">
        <v>37430</v>
      </c>
      <c r="AA108" s="22">
        <v>0</v>
      </c>
      <c r="AB108" s="22">
        <v>0</v>
      </c>
      <c r="AC108" s="22">
        <v>0</v>
      </c>
      <c r="AD108" s="22">
        <v>0</v>
      </c>
      <c r="AE108" s="22">
        <v>0</v>
      </c>
      <c r="AF108" s="22">
        <v>0</v>
      </c>
      <c r="AG108" s="22">
        <v>0</v>
      </c>
      <c r="AH108" s="22">
        <v>0</v>
      </c>
      <c r="AI108" s="22">
        <v>1167820</v>
      </c>
      <c r="AJ108" s="22">
        <v>3209</v>
      </c>
      <c r="AK108" s="22">
        <v>0</v>
      </c>
      <c r="AL108" s="22">
        <v>0</v>
      </c>
      <c r="AM108" s="22">
        <v>0</v>
      </c>
      <c r="AN108" s="22">
        <v>2717042</v>
      </c>
      <c r="AO108" s="22">
        <v>0</v>
      </c>
      <c r="AP108" s="22">
        <v>6753155</v>
      </c>
    </row>
    <row r="109" spans="1:42" x14ac:dyDescent="0.35">
      <c r="A109" s="22" t="s">
        <v>114</v>
      </c>
      <c r="B109" s="22" t="s">
        <v>294</v>
      </c>
      <c r="C109" s="22" t="s">
        <v>329</v>
      </c>
      <c r="D109" s="22" t="s">
        <v>330</v>
      </c>
      <c r="E109" s="22">
        <v>0</v>
      </c>
      <c r="F109" s="22">
        <v>14231</v>
      </c>
      <c r="G109" s="22">
        <v>0</v>
      </c>
      <c r="H109" s="22">
        <v>0</v>
      </c>
      <c r="I109" s="22">
        <v>72924</v>
      </c>
      <c r="J109" s="22">
        <v>0</v>
      </c>
      <c r="K109" s="22">
        <v>0</v>
      </c>
      <c r="L109" s="22">
        <v>41</v>
      </c>
      <c r="M109" s="22">
        <v>0</v>
      </c>
      <c r="N109" s="22">
        <v>0</v>
      </c>
      <c r="O109" s="22">
        <v>0</v>
      </c>
      <c r="P109" s="22">
        <v>0</v>
      </c>
      <c r="Q109" s="22">
        <v>0</v>
      </c>
      <c r="R109" s="22">
        <v>0</v>
      </c>
      <c r="S109" s="22">
        <v>0</v>
      </c>
      <c r="T109" s="22">
        <v>1177764</v>
      </c>
      <c r="U109" s="22">
        <v>490239</v>
      </c>
      <c r="V109" s="22">
        <v>509820</v>
      </c>
      <c r="W109" s="22">
        <v>0</v>
      </c>
      <c r="X109" s="22">
        <v>1220</v>
      </c>
      <c r="Y109" s="22">
        <v>0</v>
      </c>
      <c r="Z109" s="22">
        <v>0</v>
      </c>
      <c r="AA109" s="22">
        <v>0</v>
      </c>
      <c r="AB109" s="22">
        <v>3547</v>
      </c>
      <c r="AC109" s="22">
        <v>0</v>
      </c>
      <c r="AD109" s="22">
        <v>120306</v>
      </c>
      <c r="AE109" s="22">
        <v>0</v>
      </c>
      <c r="AF109" s="22">
        <v>0</v>
      </c>
      <c r="AG109" s="22">
        <v>0</v>
      </c>
      <c r="AH109" s="22">
        <v>0</v>
      </c>
      <c r="AI109" s="22">
        <v>1891615</v>
      </c>
      <c r="AJ109" s="22">
        <v>8168</v>
      </c>
      <c r="AK109" s="22">
        <v>0</v>
      </c>
      <c r="AL109" s="22">
        <v>0</v>
      </c>
      <c r="AM109" s="22">
        <v>0</v>
      </c>
      <c r="AN109" s="22">
        <v>0</v>
      </c>
      <c r="AO109" s="22">
        <v>0</v>
      </c>
      <c r="AP109" s="22">
        <v>4289875</v>
      </c>
    </row>
    <row r="110" spans="1:42" x14ac:dyDescent="0.35">
      <c r="A110" s="22" t="s">
        <v>114</v>
      </c>
      <c r="B110" s="22" t="s">
        <v>294</v>
      </c>
      <c r="C110" s="22" t="s">
        <v>331</v>
      </c>
      <c r="D110" s="22" t="s">
        <v>332</v>
      </c>
      <c r="E110" s="22">
        <v>0</v>
      </c>
      <c r="F110" s="22">
        <v>25667</v>
      </c>
      <c r="G110" s="22">
        <v>0</v>
      </c>
      <c r="H110" s="22">
        <v>45640</v>
      </c>
      <c r="I110" s="22">
        <v>114563</v>
      </c>
      <c r="J110" s="22">
        <v>0</v>
      </c>
      <c r="K110" s="22">
        <v>21600</v>
      </c>
      <c r="L110" s="22">
        <v>0</v>
      </c>
      <c r="M110" s="22">
        <v>0</v>
      </c>
      <c r="N110" s="22">
        <v>0</v>
      </c>
      <c r="O110" s="22">
        <v>8246</v>
      </c>
      <c r="P110" s="22">
        <v>1579</v>
      </c>
      <c r="Q110" s="22">
        <v>0</v>
      </c>
      <c r="R110" s="22">
        <v>0</v>
      </c>
      <c r="S110" s="22">
        <v>0</v>
      </c>
      <c r="T110" s="22">
        <v>603701</v>
      </c>
      <c r="U110" s="22">
        <v>194244</v>
      </c>
      <c r="V110" s="22">
        <v>120156</v>
      </c>
      <c r="W110" s="22">
        <v>0</v>
      </c>
      <c r="X110" s="22">
        <v>0</v>
      </c>
      <c r="Y110" s="22">
        <v>0</v>
      </c>
      <c r="Z110" s="22">
        <v>15720</v>
      </c>
      <c r="AA110" s="22">
        <v>30345</v>
      </c>
      <c r="AB110" s="22">
        <v>0</v>
      </c>
      <c r="AC110" s="22">
        <v>0</v>
      </c>
      <c r="AD110" s="22">
        <v>0</v>
      </c>
      <c r="AE110" s="22">
        <v>0</v>
      </c>
      <c r="AF110" s="22">
        <v>10005</v>
      </c>
      <c r="AG110" s="22">
        <v>0</v>
      </c>
      <c r="AH110" s="22">
        <v>0</v>
      </c>
      <c r="AI110" s="22">
        <v>154827</v>
      </c>
      <c r="AJ110" s="22">
        <v>32236</v>
      </c>
      <c r="AK110" s="22">
        <v>0</v>
      </c>
      <c r="AL110" s="22">
        <v>0</v>
      </c>
      <c r="AM110" s="22">
        <v>677544</v>
      </c>
      <c r="AN110" s="22">
        <v>0</v>
      </c>
      <c r="AO110" s="22">
        <v>0</v>
      </c>
      <c r="AP110" s="22">
        <v>2056073</v>
      </c>
    </row>
    <row r="111" spans="1:42" x14ac:dyDescent="0.35">
      <c r="A111" s="22" t="s">
        <v>114</v>
      </c>
      <c r="B111" s="22" t="s">
        <v>294</v>
      </c>
      <c r="C111" s="22" t="s">
        <v>333</v>
      </c>
      <c r="D111" s="22" t="s">
        <v>334</v>
      </c>
      <c r="E111" s="22">
        <v>0</v>
      </c>
      <c r="F111" s="22">
        <v>5125</v>
      </c>
      <c r="G111" s="22">
        <v>2140</v>
      </c>
      <c r="H111" s="22">
        <v>0</v>
      </c>
      <c r="I111" s="22">
        <v>0</v>
      </c>
      <c r="J111" s="22">
        <v>0</v>
      </c>
      <c r="K111" s="22">
        <v>0</v>
      </c>
      <c r="L111" s="22">
        <v>1645</v>
      </c>
      <c r="M111" s="22">
        <v>0</v>
      </c>
      <c r="N111" s="22">
        <v>0</v>
      </c>
      <c r="O111" s="22">
        <v>770</v>
      </c>
      <c r="P111" s="22">
        <v>0</v>
      </c>
      <c r="Q111" s="22">
        <v>0</v>
      </c>
      <c r="R111" s="22">
        <v>0</v>
      </c>
      <c r="S111" s="22">
        <v>0</v>
      </c>
      <c r="T111" s="22">
        <v>1558810</v>
      </c>
      <c r="U111" s="22">
        <v>459677</v>
      </c>
      <c r="V111" s="22">
        <v>433508</v>
      </c>
      <c r="W111" s="22">
        <v>267617</v>
      </c>
      <c r="X111" s="22">
        <v>0</v>
      </c>
      <c r="Y111" s="22">
        <v>0</v>
      </c>
      <c r="Z111" s="22">
        <v>17307</v>
      </c>
      <c r="AA111" s="22">
        <v>0</v>
      </c>
      <c r="AB111" s="22">
        <v>267826</v>
      </c>
      <c r="AC111" s="22">
        <v>0</v>
      </c>
      <c r="AD111" s="22">
        <v>0</v>
      </c>
      <c r="AE111" s="22">
        <v>0</v>
      </c>
      <c r="AF111" s="22">
        <v>0</v>
      </c>
      <c r="AG111" s="22">
        <v>0</v>
      </c>
      <c r="AH111" s="22">
        <v>0</v>
      </c>
      <c r="AI111" s="22">
        <v>142789</v>
      </c>
      <c r="AJ111" s="22">
        <v>110</v>
      </c>
      <c r="AK111" s="22">
        <v>0</v>
      </c>
      <c r="AL111" s="22">
        <v>0</v>
      </c>
      <c r="AM111" s="22">
        <v>0</v>
      </c>
      <c r="AN111" s="22">
        <v>0</v>
      </c>
      <c r="AO111" s="22">
        <v>0</v>
      </c>
      <c r="AP111" s="22">
        <v>3157324</v>
      </c>
    </row>
    <row r="112" spans="1:42" x14ac:dyDescent="0.35">
      <c r="A112" s="22" t="s">
        <v>114</v>
      </c>
      <c r="B112" s="22" t="s">
        <v>294</v>
      </c>
      <c r="C112" s="22" t="s">
        <v>335</v>
      </c>
      <c r="D112" s="22" t="s">
        <v>336</v>
      </c>
      <c r="E112" s="22">
        <v>841</v>
      </c>
      <c r="F112" s="22">
        <v>40180</v>
      </c>
      <c r="G112" s="22">
        <v>17244</v>
      </c>
      <c r="H112" s="22">
        <v>0</v>
      </c>
      <c r="I112" s="22">
        <v>72238</v>
      </c>
      <c r="J112" s="22">
        <v>128</v>
      </c>
      <c r="K112" s="22">
        <v>0</v>
      </c>
      <c r="L112" s="22">
        <v>14017</v>
      </c>
      <c r="M112" s="22">
        <v>0</v>
      </c>
      <c r="N112" s="22">
        <v>582</v>
      </c>
      <c r="O112" s="22">
        <v>1425</v>
      </c>
      <c r="P112" s="22">
        <v>0</v>
      </c>
      <c r="Q112" s="22">
        <v>0</v>
      </c>
      <c r="R112" s="22">
        <v>324688</v>
      </c>
      <c r="S112" s="22">
        <v>0</v>
      </c>
      <c r="T112" s="22">
        <v>2062272</v>
      </c>
      <c r="U112" s="22">
        <v>1236116</v>
      </c>
      <c r="V112" s="22">
        <v>1094253</v>
      </c>
      <c r="W112" s="22">
        <v>0</v>
      </c>
      <c r="X112" s="22">
        <v>0</v>
      </c>
      <c r="Y112" s="22">
        <v>0</v>
      </c>
      <c r="Z112" s="22">
        <v>44860</v>
      </c>
      <c r="AA112" s="22">
        <v>0</v>
      </c>
      <c r="AB112" s="22">
        <v>724296</v>
      </c>
      <c r="AC112" s="22">
        <v>0</v>
      </c>
      <c r="AD112" s="22">
        <v>0</v>
      </c>
      <c r="AE112" s="22">
        <v>0</v>
      </c>
      <c r="AF112" s="22">
        <v>0</v>
      </c>
      <c r="AG112" s="22">
        <v>0</v>
      </c>
      <c r="AH112" s="22">
        <v>0</v>
      </c>
      <c r="AI112" s="22">
        <v>88494</v>
      </c>
      <c r="AJ112" s="22">
        <v>2202</v>
      </c>
      <c r="AK112" s="22">
        <v>0</v>
      </c>
      <c r="AL112" s="22">
        <v>0</v>
      </c>
      <c r="AM112" s="22">
        <v>0</v>
      </c>
      <c r="AN112" s="22">
        <v>0</v>
      </c>
      <c r="AO112" s="22">
        <v>0</v>
      </c>
      <c r="AP112" s="22">
        <v>5723836</v>
      </c>
    </row>
    <row r="113" spans="1:42" x14ac:dyDescent="0.35">
      <c r="A113" s="22" t="s">
        <v>114</v>
      </c>
      <c r="B113" s="22" t="s">
        <v>294</v>
      </c>
      <c r="C113" s="22" t="s">
        <v>337</v>
      </c>
      <c r="D113" s="22" t="s">
        <v>338</v>
      </c>
      <c r="E113" s="22">
        <v>0</v>
      </c>
      <c r="F113" s="22">
        <v>10104</v>
      </c>
      <c r="G113" s="22">
        <v>0</v>
      </c>
      <c r="H113" s="22">
        <v>0</v>
      </c>
      <c r="I113" s="22">
        <v>452432</v>
      </c>
      <c r="J113" s="22">
        <v>0</v>
      </c>
      <c r="K113" s="22">
        <v>0</v>
      </c>
      <c r="L113" s="22">
        <v>12838</v>
      </c>
      <c r="M113" s="22">
        <v>0</v>
      </c>
      <c r="N113" s="22">
        <v>0</v>
      </c>
      <c r="O113" s="22">
        <v>0</v>
      </c>
      <c r="P113" s="22">
        <v>0</v>
      </c>
      <c r="Q113" s="22">
        <v>0</v>
      </c>
      <c r="R113" s="22">
        <v>62881</v>
      </c>
      <c r="S113" s="22">
        <v>0</v>
      </c>
      <c r="T113" s="22">
        <v>649728</v>
      </c>
      <c r="U113" s="22">
        <v>473557</v>
      </c>
      <c r="V113" s="22">
        <v>374943</v>
      </c>
      <c r="W113" s="22">
        <v>0</v>
      </c>
      <c r="X113" s="22">
        <v>0</v>
      </c>
      <c r="Y113" s="22">
        <v>0</v>
      </c>
      <c r="Z113" s="22">
        <v>0</v>
      </c>
      <c r="AA113" s="22">
        <v>0</v>
      </c>
      <c r="AB113" s="22">
        <v>0</v>
      </c>
      <c r="AC113" s="22">
        <v>2250</v>
      </c>
      <c r="AD113" s="22">
        <v>1675</v>
      </c>
      <c r="AE113" s="22">
        <v>0</v>
      </c>
      <c r="AF113" s="22">
        <v>0</v>
      </c>
      <c r="AG113" s="22">
        <v>0</v>
      </c>
      <c r="AH113" s="22">
        <v>0</v>
      </c>
      <c r="AI113" s="22">
        <v>32094</v>
      </c>
      <c r="AJ113" s="22">
        <v>501</v>
      </c>
      <c r="AK113" s="22">
        <v>0</v>
      </c>
      <c r="AL113" s="22">
        <v>0</v>
      </c>
      <c r="AM113" s="22">
        <v>0</v>
      </c>
      <c r="AN113" s="22">
        <v>0</v>
      </c>
      <c r="AO113" s="22">
        <v>0</v>
      </c>
      <c r="AP113" s="22">
        <v>2073003</v>
      </c>
    </row>
    <row r="114" spans="1:42" x14ac:dyDescent="0.35">
      <c r="A114" s="22" t="s">
        <v>114</v>
      </c>
      <c r="B114" s="22" t="s">
        <v>294</v>
      </c>
      <c r="C114" s="22" t="s">
        <v>339</v>
      </c>
      <c r="D114" s="22" t="s">
        <v>340</v>
      </c>
      <c r="E114" s="22">
        <v>0</v>
      </c>
      <c r="F114" s="22">
        <v>63059</v>
      </c>
      <c r="G114" s="22">
        <v>0</v>
      </c>
      <c r="H114" s="22">
        <v>0</v>
      </c>
      <c r="I114" s="22">
        <v>211694</v>
      </c>
      <c r="J114" s="22">
        <v>0</v>
      </c>
      <c r="K114" s="22">
        <v>0</v>
      </c>
      <c r="L114" s="22">
        <v>853</v>
      </c>
      <c r="M114" s="22">
        <v>0</v>
      </c>
      <c r="N114" s="22">
        <v>0</v>
      </c>
      <c r="O114" s="22">
        <v>5136</v>
      </c>
      <c r="P114" s="22">
        <v>0</v>
      </c>
      <c r="Q114" s="22">
        <v>34174</v>
      </c>
      <c r="R114" s="22">
        <v>625869</v>
      </c>
      <c r="S114" s="22">
        <v>0</v>
      </c>
      <c r="T114" s="22">
        <v>4780039</v>
      </c>
      <c r="U114" s="22">
        <v>6276932</v>
      </c>
      <c r="V114" s="22">
        <v>3592355</v>
      </c>
      <c r="W114" s="22">
        <v>0</v>
      </c>
      <c r="X114" s="22">
        <v>10741</v>
      </c>
      <c r="Y114" s="22">
        <v>0</v>
      </c>
      <c r="Z114" s="22">
        <v>98137</v>
      </c>
      <c r="AA114" s="22">
        <v>0</v>
      </c>
      <c r="AB114" s="22">
        <v>532250</v>
      </c>
      <c r="AC114" s="22">
        <v>137</v>
      </c>
      <c r="AD114" s="22">
        <v>0</v>
      </c>
      <c r="AE114" s="22">
        <v>0</v>
      </c>
      <c r="AF114" s="22">
        <v>0</v>
      </c>
      <c r="AG114" s="22">
        <v>0</v>
      </c>
      <c r="AH114" s="22">
        <v>0</v>
      </c>
      <c r="AI114" s="22">
        <v>43162</v>
      </c>
      <c r="AJ114" s="22">
        <v>236760</v>
      </c>
      <c r="AK114" s="22">
        <v>0</v>
      </c>
      <c r="AL114" s="22">
        <v>0</v>
      </c>
      <c r="AM114" s="22">
        <v>0</v>
      </c>
      <c r="AN114" s="22">
        <v>0</v>
      </c>
      <c r="AO114" s="22">
        <v>0</v>
      </c>
      <c r="AP114" s="22">
        <v>16511298</v>
      </c>
    </row>
    <row r="115" spans="1:42" x14ac:dyDescent="0.35">
      <c r="A115" s="22" t="s">
        <v>114</v>
      </c>
      <c r="B115" s="22" t="s">
        <v>294</v>
      </c>
      <c r="C115" s="22" t="s">
        <v>341</v>
      </c>
      <c r="D115" s="22" t="s">
        <v>342</v>
      </c>
      <c r="E115" s="22">
        <v>0</v>
      </c>
      <c r="F115" s="22">
        <v>508</v>
      </c>
      <c r="G115" s="22">
        <v>0</v>
      </c>
      <c r="H115" s="22">
        <v>0</v>
      </c>
      <c r="I115" s="22">
        <v>30833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>
        <v>14216</v>
      </c>
      <c r="Q115" s="22">
        <v>0</v>
      </c>
      <c r="R115" s="22">
        <v>0</v>
      </c>
      <c r="S115" s="22">
        <v>0</v>
      </c>
      <c r="T115" s="22">
        <v>533209</v>
      </c>
      <c r="U115" s="22">
        <v>137261</v>
      </c>
      <c r="V115" s="22">
        <v>132391</v>
      </c>
      <c r="W115" s="22">
        <v>0</v>
      </c>
      <c r="X115" s="22">
        <v>0</v>
      </c>
      <c r="Y115" s="22">
        <v>0</v>
      </c>
      <c r="Z115" s="22">
        <v>950</v>
      </c>
      <c r="AA115" s="22">
        <v>0</v>
      </c>
      <c r="AB115" s="22">
        <v>0</v>
      </c>
      <c r="AC115" s="22">
        <v>0</v>
      </c>
      <c r="AD115" s="22">
        <v>60500</v>
      </c>
      <c r="AE115" s="22">
        <v>0</v>
      </c>
      <c r="AF115" s="22">
        <v>0</v>
      </c>
      <c r="AG115" s="22">
        <v>0</v>
      </c>
      <c r="AH115" s="22">
        <v>0</v>
      </c>
      <c r="AI115" s="22">
        <v>72604</v>
      </c>
      <c r="AJ115" s="22">
        <v>0</v>
      </c>
      <c r="AK115" s="22">
        <v>0</v>
      </c>
      <c r="AL115" s="22">
        <v>0</v>
      </c>
      <c r="AM115" s="22">
        <v>0</v>
      </c>
      <c r="AN115" s="22">
        <v>0</v>
      </c>
      <c r="AO115" s="22">
        <v>0</v>
      </c>
      <c r="AP115" s="22">
        <v>982472</v>
      </c>
    </row>
    <row r="116" spans="1:42" x14ac:dyDescent="0.35">
      <c r="A116" s="22" t="s">
        <v>114</v>
      </c>
      <c r="B116" s="22" t="s">
        <v>294</v>
      </c>
      <c r="C116" s="22" t="s">
        <v>343</v>
      </c>
      <c r="D116" s="22" t="s">
        <v>344</v>
      </c>
      <c r="E116" s="22">
        <v>0</v>
      </c>
      <c r="F116" s="22">
        <v>16328</v>
      </c>
      <c r="G116" s="22">
        <v>0</v>
      </c>
      <c r="H116" s="22">
        <v>0</v>
      </c>
      <c r="I116" s="22">
        <v>112294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>
        <v>0</v>
      </c>
      <c r="Q116" s="22">
        <v>0</v>
      </c>
      <c r="R116" s="22">
        <v>0</v>
      </c>
      <c r="S116" s="22">
        <v>0</v>
      </c>
      <c r="T116" s="22">
        <v>1190668</v>
      </c>
      <c r="U116" s="22">
        <v>750775</v>
      </c>
      <c r="V116" s="22">
        <v>432075</v>
      </c>
      <c r="W116" s="22">
        <v>0</v>
      </c>
      <c r="X116" s="22">
        <v>0</v>
      </c>
      <c r="Y116" s="22">
        <v>0</v>
      </c>
      <c r="Z116" s="22">
        <v>19366</v>
      </c>
      <c r="AA116" s="22">
        <v>0</v>
      </c>
      <c r="AB116" s="22">
        <v>0</v>
      </c>
      <c r="AC116" s="22">
        <v>9500</v>
      </c>
      <c r="AD116" s="22">
        <v>1074</v>
      </c>
      <c r="AE116" s="22">
        <v>0</v>
      </c>
      <c r="AF116" s="22">
        <v>0</v>
      </c>
      <c r="AG116" s="22">
        <v>0</v>
      </c>
      <c r="AH116" s="22">
        <v>0</v>
      </c>
      <c r="AI116" s="22">
        <v>117685</v>
      </c>
      <c r="AJ116" s="22">
        <v>0</v>
      </c>
      <c r="AK116" s="22">
        <v>0</v>
      </c>
      <c r="AL116" s="22">
        <v>0</v>
      </c>
      <c r="AM116" s="22">
        <v>0</v>
      </c>
      <c r="AN116" s="22">
        <v>0</v>
      </c>
      <c r="AO116" s="22">
        <v>0</v>
      </c>
      <c r="AP116" s="22">
        <v>2649765</v>
      </c>
    </row>
    <row r="117" spans="1:42" x14ac:dyDescent="0.35">
      <c r="A117" s="22" t="s">
        <v>114</v>
      </c>
      <c r="B117" s="22" t="s">
        <v>294</v>
      </c>
      <c r="C117" s="22" t="s">
        <v>345</v>
      </c>
      <c r="D117" s="22" t="s">
        <v>346</v>
      </c>
      <c r="E117" s="22">
        <v>0</v>
      </c>
      <c r="F117" s="22">
        <v>1773</v>
      </c>
      <c r="G117" s="22">
        <v>0</v>
      </c>
      <c r="H117" s="22">
        <v>0</v>
      </c>
      <c r="I117" s="22">
        <v>4690</v>
      </c>
      <c r="J117" s="22">
        <v>0</v>
      </c>
      <c r="K117" s="22">
        <v>0</v>
      </c>
      <c r="L117" s="22">
        <v>0</v>
      </c>
      <c r="M117" s="22">
        <v>0</v>
      </c>
      <c r="N117" s="22">
        <v>500</v>
      </c>
      <c r="O117" s="22">
        <v>0</v>
      </c>
      <c r="P117" s="22">
        <v>0</v>
      </c>
      <c r="Q117" s="22">
        <v>0</v>
      </c>
      <c r="R117" s="22">
        <v>0</v>
      </c>
      <c r="S117" s="22">
        <v>0</v>
      </c>
      <c r="T117" s="22">
        <v>330873</v>
      </c>
      <c r="U117" s="22">
        <v>265397</v>
      </c>
      <c r="V117" s="22">
        <v>176848</v>
      </c>
      <c r="W117" s="22">
        <v>0</v>
      </c>
      <c r="X117" s="22">
        <v>0</v>
      </c>
      <c r="Y117" s="22">
        <v>0</v>
      </c>
      <c r="Z117" s="22">
        <v>2333</v>
      </c>
      <c r="AA117" s="22">
        <v>0</v>
      </c>
      <c r="AB117" s="22">
        <v>0</v>
      </c>
      <c r="AC117" s="22">
        <v>0</v>
      </c>
      <c r="AD117" s="22">
        <v>95</v>
      </c>
      <c r="AE117" s="22">
        <v>0</v>
      </c>
      <c r="AF117" s="22">
        <v>0</v>
      </c>
      <c r="AG117" s="22">
        <v>0</v>
      </c>
      <c r="AH117" s="22">
        <v>0</v>
      </c>
      <c r="AI117" s="22">
        <v>0</v>
      </c>
      <c r="AJ117" s="22">
        <v>0</v>
      </c>
      <c r="AK117" s="22">
        <v>0</v>
      </c>
      <c r="AL117" s="22">
        <v>0</v>
      </c>
      <c r="AM117" s="22">
        <v>466691</v>
      </c>
      <c r="AN117" s="22">
        <v>0</v>
      </c>
      <c r="AO117" s="22">
        <v>0</v>
      </c>
      <c r="AP117" s="22">
        <v>1249200</v>
      </c>
    </row>
    <row r="118" spans="1:42" x14ac:dyDescent="0.35">
      <c r="A118" s="22" t="s">
        <v>114</v>
      </c>
      <c r="B118" s="22" t="s">
        <v>294</v>
      </c>
      <c r="C118" s="22" t="s">
        <v>347</v>
      </c>
      <c r="D118" s="22" t="s">
        <v>348</v>
      </c>
      <c r="E118" s="22">
        <v>0</v>
      </c>
      <c r="F118" s="22">
        <v>590907</v>
      </c>
      <c r="G118" s="22">
        <v>0</v>
      </c>
      <c r="H118" s="22">
        <v>351479</v>
      </c>
      <c r="I118" s="22">
        <v>0</v>
      </c>
      <c r="J118" s="22">
        <v>0</v>
      </c>
      <c r="K118" s="22">
        <v>0</v>
      </c>
      <c r="L118" s="22">
        <v>21078</v>
      </c>
      <c r="M118" s="22">
        <v>0</v>
      </c>
      <c r="N118" s="22">
        <v>0</v>
      </c>
      <c r="O118" s="22">
        <v>0</v>
      </c>
      <c r="P118" s="22">
        <v>0</v>
      </c>
      <c r="Q118" s="22">
        <v>0</v>
      </c>
      <c r="R118" s="22">
        <v>0</v>
      </c>
      <c r="S118" s="22">
        <v>0</v>
      </c>
      <c r="T118" s="22">
        <v>1826058</v>
      </c>
      <c r="U118" s="22">
        <v>2140171</v>
      </c>
      <c r="V118" s="22">
        <v>789712</v>
      </c>
      <c r="W118" s="22">
        <v>54511</v>
      </c>
      <c r="X118" s="22">
        <v>2976</v>
      </c>
      <c r="Y118" s="22">
        <v>0</v>
      </c>
      <c r="Z118" s="22">
        <v>0</v>
      </c>
      <c r="AA118" s="22">
        <v>13707</v>
      </c>
      <c r="AB118" s="22">
        <v>36795</v>
      </c>
      <c r="AC118" s="22">
        <v>0</v>
      </c>
      <c r="AD118" s="22">
        <v>0</v>
      </c>
      <c r="AE118" s="22">
        <v>0</v>
      </c>
      <c r="AF118" s="22">
        <v>0</v>
      </c>
      <c r="AG118" s="22">
        <v>0</v>
      </c>
      <c r="AH118" s="22">
        <v>0</v>
      </c>
      <c r="AI118" s="22">
        <v>171730</v>
      </c>
      <c r="AJ118" s="22">
        <v>13996</v>
      </c>
      <c r="AK118" s="22">
        <v>0</v>
      </c>
      <c r="AL118" s="22">
        <v>0</v>
      </c>
      <c r="AM118" s="22">
        <v>2878804</v>
      </c>
      <c r="AN118" s="22">
        <v>0</v>
      </c>
      <c r="AO118" s="22">
        <v>1636</v>
      </c>
      <c r="AP118" s="22">
        <v>8893560</v>
      </c>
    </row>
    <row r="119" spans="1:42" x14ac:dyDescent="0.35">
      <c r="A119" s="22" t="s">
        <v>114</v>
      </c>
      <c r="B119" s="22" t="s">
        <v>294</v>
      </c>
      <c r="C119" s="22" t="s">
        <v>349</v>
      </c>
      <c r="D119" s="22" t="s">
        <v>350</v>
      </c>
      <c r="E119" s="22">
        <v>0</v>
      </c>
      <c r="F119" s="22">
        <v>47810</v>
      </c>
      <c r="G119" s="22">
        <v>0</v>
      </c>
      <c r="H119" s="22">
        <v>126011</v>
      </c>
      <c r="I119" s="22">
        <v>195080</v>
      </c>
      <c r="J119" s="22">
        <v>0</v>
      </c>
      <c r="K119" s="22">
        <v>0</v>
      </c>
      <c r="L119" s="22">
        <v>26144</v>
      </c>
      <c r="M119" s="22">
        <v>0</v>
      </c>
      <c r="N119" s="22">
        <v>0</v>
      </c>
      <c r="O119" s="22">
        <v>111680</v>
      </c>
      <c r="P119" s="22">
        <v>0</v>
      </c>
      <c r="Q119" s="22">
        <v>0</v>
      </c>
      <c r="R119" s="22">
        <v>0</v>
      </c>
      <c r="S119" s="22">
        <v>0</v>
      </c>
      <c r="T119" s="22">
        <v>1307327</v>
      </c>
      <c r="U119" s="22">
        <v>1166636</v>
      </c>
      <c r="V119" s="22">
        <v>559949</v>
      </c>
      <c r="W119" s="22">
        <v>0</v>
      </c>
      <c r="X119" s="22">
        <v>37889</v>
      </c>
      <c r="Y119" s="22">
        <v>0</v>
      </c>
      <c r="Z119" s="22">
        <v>13330</v>
      </c>
      <c r="AA119" s="22">
        <v>0</v>
      </c>
      <c r="AB119" s="22">
        <v>2200</v>
      </c>
      <c r="AC119" s="22">
        <v>0</v>
      </c>
      <c r="AD119" s="22">
        <v>0</v>
      </c>
      <c r="AE119" s="22">
        <v>0</v>
      </c>
      <c r="AF119" s="22">
        <v>0</v>
      </c>
      <c r="AG119" s="22">
        <v>0</v>
      </c>
      <c r="AH119" s="22">
        <v>0</v>
      </c>
      <c r="AI119" s="22">
        <v>213670</v>
      </c>
      <c r="AJ119" s="22">
        <v>771</v>
      </c>
      <c r="AK119" s="22">
        <v>0</v>
      </c>
      <c r="AL119" s="22">
        <v>0</v>
      </c>
      <c r="AM119" s="22">
        <v>0</v>
      </c>
      <c r="AN119" s="22">
        <v>0</v>
      </c>
      <c r="AO119" s="22">
        <v>0</v>
      </c>
      <c r="AP119" s="22">
        <v>3808497</v>
      </c>
    </row>
    <row r="120" spans="1:42" x14ac:dyDescent="0.35">
      <c r="A120" s="22" t="s">
        <v>114</v>
      </c>
      <c r="B120" s="22" t="s">
        <v>294</v>
      </c>
      <c r="C120" s="22" t="s">
        <v>351</v>
      </c>
      <c r="D120" s="22" t="s">
        <v>352</v>
      </c>
      <c r="E120" s="22">
        <v>0</v>
      </c>
      <c r="F120" s="22">
        <v>35354</v>
      </c>
      <c r="G120" s="22">
        <v>0</v>
      </c>
      <c r="H120" s="22">
        <v>0</v>
      </c>
      <c r="I120" s="22">
        <v>95552</v>
      </c>
      <c r="J120" s="22">
        <v>0</v>
      </c>
      <c r="K120" s="22">
        <v>0</v>
      </c>
      <c r="L120" s="22">
        <v>0</v>
      </c>
      <c r="M120" s="22">
        <v>0</v>
      </c>
      <c r="N120" s="22">
        <v>266</v>
      </c>
      <c r="O120" s="22">
        <v>200</v>
      </c>
      <c r="P120" s="22">
        <v>0</v>
      </c>
      <c r="Q120" s="22">
        <v>0</v>
      </c>
      <c r="R120" s="22">
        <v>0</v>
      </c>
      <c r="S120" s="22">
        <v>0</v>
      </c>
      <c r="T120" s="22">
        <v>2645585</v>
      </c>
      <c r="U120" s="22">
        <v>2308402</v>
      </c>
      <c r="V120" s="22">
        <v>1912758</v>
      </c>
      <c r="W120" s="22">
        <v>0</v>
      </c>
      <c r="X120" s="22">
        <v>0</v>
      </c>
      <c r="Y120" s="22">
        <v>12254</v>
      </c>
      <c r="Z120" s="22">
        <v>16839</v>
      </c>
      <c r="AA120" s="22">
        <v>185955</v>
      </c>
      <c r="AB120" s="22">
        <v>0</v>
      </c>
      <c r="AC120" s="22">
        <v>12153</v>
      </c>
      <c r="AD120" s="22">
        <v>0</v>
      </c>
      <c r="AE120" s="22">
        <v>0</v>
      </c>
      <c r="AF120" s="22">
        <v>0</v>
      </c>
      <c r="AG120" s="22">
        <v>65</v>
      </c>
      <c r="AH120" s="22">
        <v>0</v>
      </c>
      <c r="AI120" s="22">
        <v>352206</v>
      </c>
      <c r="AJ120" s="22">
        <v>0</v>
      </c>
      <c r="AK120" s="22">
        <v>0</v>
      </c>
      <c r="AL120" s="22">
        <v>0</v>
      </c>
      <c r="AM120" s="22">
        <v>0</v>
      </c>
      <c r="AN120" s="22">
        <v>0</v>
      </c>
      <c r="AO120" s="22">
        <v>49574</v>
      </c>
      <c r="AP120" s="22">
        <v>7627163</v>
      </c>
    </row>
    <row r="121" spans="1:42" x14ac:dyDescent="0.35">
      <c r="A121" s="22" t="s">
        <v>114</v>
      </c>
      <c r="B121" s="22" t="s">
        <v>294</v>
      </c>
      <c r="C121" s="22" t="s">
        <v>353</v>
      </c>
      <c r="D121" s="22" t="s">
        <v>354</v>
      </c>
      <c r="E121" s="22">
        <v>0</v>
      </c>
      <c r="F121" s="22">
        <v>23179</v>
      </c>
      <c r="G121" s="22">
        <v>118381</v>
      </c>
      <c r="H121" s="22">
        <v>127925</v>
      </c>
      <c r="I121" s="22">
        <v>35347</v>
      </c>
      <c r="J121" s="22">
        <v>0</v>
      </c>
      <c r="K121" s="22">
        <v>0</v>
      </c>
      <c r="L121" s="22">
        <v>147068</v>
      </c>
      <c r="M121" s="22">
        <v>0</v>
      </c>
      <c r="N121" s="22">
        <v>9938</v>
      </c>
      <c r="O121" s="22">
        <v>215147</v>
      </c>
      <c r="P121" s="22">
        <v>28973</v>
      </c>
      <c r="Q121" s="22">
        <v>0</v>
      </c>
      <c r="R121" s="22">
        <v>0</v>
      </c>
      <c r="S121" s="22">
        <v>0</v>
      </c>
      <c r="T121" s="22">
        <v>3385301</v>
      </c>
      <c r="U121" s="22">
        <v>2031560</v>
      </c>
      <c r="V121" s="22">
        <v>123926</v>
      </c>
      <c r="W121" s="22">
        <v>0</v>
      </c>
      <c r="X121" s="22">
        <v>7145</v>
      </c>
      <c r="Y121" s="22">
        <v>0</v>
      </c>
      <c r="Z121" s="22">
        <v>32216</v>
      </c>
      <c r="AA121" s="22">
        <v>0</v>
      </c>
      <c r="AB121" s="22">
        <v>0</v>
      </c>
      <c r="AC121" s="22">
        <v>0</v>
      </c>
      <c r="AD121" s="22">
        <v>67680</v>
      </c>
      <c r="AE121" s="22">
        <v>0</v>
      </c>
      <c r="AF121" s="22">
        <v>0</v>
      </c>
      <c r="AG121" s="22">
        <v>3529</v>
      </c>
      <c r="AH121" s="22">
        <v>0</v>
      </c>
      <c r="AI121" s="22">
        <v>73162</v>
      </c>
      <c r="AJ121" s="22">
        <v>195725</v>
      </c>
      <c r="AK121" s="22">
        <v>0</v>
      </c>
      <c r="AL121" s="22">
        <v>0</v>
      </c>
      <c r="AM121" s="22">
        <v>0</v>
      </c>
      <c r="AN121" s="22">
        <v>0</v>
      </c>
      <c r="AO121" s="22">
        <v>0</v>
      </c>
      <c r="AP121" s="22">
        <v>6626202</v>
      </c>
    </row>
    <row r="122" spans="1:42" x14ac:dyDescent="0.35">
      <c r="A122" s="22" t="s">
        <v>114</v>
      </c>
      <c r="B122" s="22" t="s">
        <v>294</v>
      </c>
      <c r="C122" s="22" t="s">
        <v>355</v>
      </c>
      <c r="D122" s="22" t="s">
        <v>356</v>
      </c>
      <c r="E122" s="22">
        <v>0</v>
      </c>
      <c r="F122" s="22">
        <v>2458</v>
      </c>
      <c r="G122" s="22">
        <v>0</v>
      </c>
      <c r="H122" s="22">
        <v>0</v>
      </c>
      <c r="I122" s="22">
        <v>25740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>
        <v>0</v>
      </c>
      <c r="Q122" s="22">
        <v>0</v>
      </c>
      <c r="R122" s="22">
        <v>0</v>
      </c>
      <c r="S122" s="22">
        <v>0</v>
      </c>
      <c r="T122" s="22">
        <v>155775</v>
      </c>
      <c r="U122" s="22">
        <v>169635</v>
      </c>
      <c r="V122" s="22">
        <v>174672</v>
      </c>
      <c r="W122" s="22">
        <v>0</v>
      </c>
      <c r="X122" s="22">
        <v>0</v>
      </c>
      <c r="Y122" s="22">
        <v>0</v>
      </c>
      <c r="Z122" s="22">
        <v>1400</v>
      </c>
      <c r="AA122" s="22">
        <v>0</v>
      </c>
      <c r="AB122" s="22">
        <v>188954</v>
      </c>
      <c r="AC122" s="22">
        <v>0</v>
      </c>
      <c r="AD122" s="22">
        <v>0</v>
      </c>
      <c r="AE122" s="22">
        <v>0</v>
      </c>
      <c r="AF122" s="22">
        <v>0</v>
      </c>
      <c r="AG122" s="22">
        <v>0</v>
      </c>
      <c r="AH122" s="22">
        <v>0</v>
      </c>
      <c r="AI122" s="22">
        <v>0</v>
      </c>
      <c r="AJ122" s="22">
        <v>0</v>
      </c>
      <c r="AK122" s="22">
        <v>0</v>
      </c>
      <c r="AL122" s="22">
        <v>0</v>
      </c>
      <c r="AM122" s="22">
        <v>0</v>
      </c>
      <c r="AN122" s="22">
        <v>0</v>
      </c>
      <c r="AO122" s="22">
        <v>0</v>
      </c>
      <c r="AP122" s="22">
        <v>718634</v>
      </c>
    </row>
    <row r="123" spans="1:42" x14ac:dyDescent="0.35">
      <c r="A123" s="22" t="s">
        <v>114</v>
      </c>
      <c r="B123" s="22" t="s">
        <v>294</v>
      </c>
      <c r="C123" s="22" t="s">
        <v>357</v>
      </c>
      <c r="D123" s="22" t="s">
        <v>358</v>
      </c>
      <c r="E123" s="22">
        <v>0</v>
      </c>
      <c r="F123" s="22">
        <v>31091</v>
      </c>
      <c r="G123" s="22">
        <v>0</v>
      </c>
      <c r="H123" s="22">
        <v>0</v>
      </c>
      <c r="I123" s="22">
        <v>34446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59420</v>
      </c>
      <c r="P123" s="22">
        <v>32565</v>
      </c>
      <c r="Q123" s="22">
        <v>0</v>
      </c>
      <c r="R123" s="22">
        <v>0</v>
      </c>
      <c r="S123" s="22">
        <v>0</v>
      </c>
      <c r="T123" s="22">
        <v>1372195</v>
      </c>
      <c r="U123" s="22">
        <v>1958536</v>
      </c>
      <c r="V123" s="22">
        <v>1605599</v>
      </c>
      <c r="W123" s="22">
        <v>0</v>
      </c>
      <c r="X123" s="22">
        <v>8200</v>
      </c>
      <c r="Y123" s="22">
        <v>0</v>
      </c>
      <c r="Z123" s="22">
        <v>15289</v>
      </c>
      <c r="AA123" s="22">
        <v>0</v>
      </c>
      <c r="AB123" s="22">
        <v>18253</v>
      </c>
      <c r="AC123" s="22">
        <v>0</v>
      </c>
      <c r="AD123" s="22">
        <v>0</v>
      </c>
      <c r="AE123" s="22">
        <v>0</v>
      </c>
      <c r="AF123" s="22">
        <v>0</v>
      </c>
      <c r="AG123" s="22">
        <v>0</v>
      </c>
      <c r="AH123" s="22">
        <v>0</v>
      </c>
      <c r="AI123" s="22">
        <v>91725</v>
      </c>
      <c r="AJ123" s="22">
        <v>0</v>
      </c>
      <c r="AK123" s="22">
        <v>0</v>
      </c>
      <c r="AL123" s="22">
        <v>0</v>
      </c>
      <c r="AM123" s="22">
        <v>0</v>
      </c>
      <c r="AN123" s="22">
        <v>0</v>
      </c>
      <c r="AO123" s="22">
        <v>0</v>
      </c>
      <c r="AP123" s="22">
        <v>5227319</v>
      </c>
    </row>
    <row r="124" spans="1:42" x14ac:dyDescent="0.35">
      <c r="A124" s="22" t="s">
        <v>114</v>
      </c>
      <c r="B124" s="22" t="s">
        <v>294</v>
      </c>
      <c r="C124" s="22" t="s">
        <v>359</v>
      </c>
      <c r="D124" s="22" t="s">
        <v>360</v>
      </c>
      <c r="E124" s="22">
        <v>5975</v>
      </c>
      <c r="F124" s="22">
        <v>6533</v>
      </c>
      <c r="G124" s="22">
        <v>0</v>
      </c>
      <c r="H124" s="22">
        <v>0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2646</v>
      </c>
      <c r="O124" s="22">
        <v>5472</v>
      </c>
      <c r="P124" s="22">
        <v>548</v>
      </c>
      <c r="Q124" s="22">
        <v>0</v>
      </c>
      <c r="R124" s="22">
        <v>0</v>
      </c>
      <c r="S124" s="22">
        <v>0</v>
      </c>
      <c r="T124" s="22">
        <v>758036</v>
      </c>
      <c r="U124" s="22">
        <v>179369</v>
      </c>
      <c r="V124" s="22">
        <v>136779</v>
      </c>
      <c r="W124" s="22">
        <v>0</v>
      </c>
      <c r="X124" s="22">
        <v>0</v>
      </c>
      <c r="Y124" s="22">
        <v>0</v>
      </c>
      <c r="Z124" s="22">
        <v>4800</v>
      </c>
      <c r="AA124" s="22">
        <v>0</v>
      </c>
      <c r="AB124" s="22">
        <v>0</v>
      </c>
      <c r="AC124" s="22">
        <v>0</v>
      </c>
      <c r="AD124" s="22">
        <v>0</v>
      </c>
      <c r="AE124" s="22">
        <v>0</v>
      </c>
      <c r="AF124" s="22">
        <v>0</v>
      </c>
      <c r="AG124" s="22">
        <v>0</v>
      </c>
      <c r="AH124" s="22">
        <v>0</v>
      </c>
      <c r="AI124" s="22">
        <v>0</v>
      </c>
      <c r="AJ124" s="22">
        <v>0</v>
      </c>
      <c r="AK124" s="22">
        <v>0</v>
      </c>
      <c r="AL124" s="22">
        <v>0</v>
      </c>
      <c r="AM124" s="22">
        <v>0</v>
      </c>
      <c r="AN124" s="22">
        <v>0</v>
      </c>
      <c r="AO124" s="22">
        <v>50</v>
      </c>
      <c r="AP124" s="22">
        <v>1100208</v>
      </c>
    </row>
    <row r="125" spans="1:42" x14ac:dyDescent="0.35">
      <c r="A125" s="22" t="s">
        <v>114</v>
      </c>
      <c r="B125" s="22" t="s">
        <v>294</v>
      </c>
      <c r="C125" s="22" t="s">
        <v>361</v>
      </c>
      <c r="D125" s="22" t="s">
        <v>362</v>
      </c>
      <c r="E125" s="22">
        <v>0</v>
      </c>
      <c r="F125" s="22">
        <v>8346</v>
      </c>
      <c r="G125" s="22">
        <v>0</v>
      </c>
      <c r="H125" s="22">
        <v>0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13147</v>
      </c>
      <c r="P125" s="22">
        <v>0</v>
      </c>
      <c r="Q125" s="22">
        <v>0</v>
      </c>
      <c r="R125" s="22">
        <v>0</v>
      </c>
      <c r="S125" s="22">
        <v>0</v>
      </c>
      <c r="T125" s="22">
        <v>1556862</v>
      </c>
      <c r="U125" s="22">
        <v>609859</v>
      </c>
      <c r="V125" s="22">
        <v>506706</v>
      </c>
      <c r="W125" s="22">
        <v>0</v>
      </c>
      <c r="X125" s="22">
        <v>0</v>
      </c>
      <c r="Y125" s="22">
        <v>0</v>
      </c>
      <c r="Z125" s="22">
        <v>0</v>
      </c>
      <c r="AA125" s="22">
        <v>0</v>
      </c>
      <c r="AB125" s="22">
        <v>0</v>
      </c>
      <c r="AC125" s="22">
        <v>0</v>
      </c>
      <c r="AD125" s="22">
        <v>0</v>
      </c>
      <c r="AE125" s="22">
        <v>0</v>
      </c>
      <c r="AF125" s="22">
        <v>0</v>
      </c>
      <c r="AG125" s="22">
        <v>0</v>
      </c>
      <c r="AH125" s="22">
        <v>0</v>
      </c>
      <c r="AI125" s="22">
        <v>110618</v>
      </c>
      <c r="AJ125" s="22">
        <v>0</v>
      </c>
      <c r="AK125" s="22">
        <v>2609</v>
      </c>
      <c r="AL125" s="22">
        <v>0</v>
      </c>
      <c r="AM125" s="22">
        <v>0</v>
      </c>
      <c r="AN125" s="22">
        <v>0</v>
      </c>
      <c r="AO125" s="22">
        <v>0</v>
      </c>
      <c r="AP125" s="22">
        <v>2808147</v>
      </c>
    </row>
    <row r="126" spans="1:42" x14ac:dyDescent="0.35">
      <c r="A126" s="22" t="s">
        <v>114</v>
      </c>
      <c r="B126" s="22" t="s">
        <v>294</v>
      </c>
      <c r="C126" s="22" t="s">
        <v>363</v>
      </c>
      <c r="D126" s="22" t="s">
        <v>364</v>
      </c>
      <c r="E126" s="22">
        <v>0</v>
      </c>
      <c r="F126" s="22">
        <v>20867</v>
      </c>
      <c r="G126" s="22">
        <v>0</v>
      </c>
      <c r="H126" s="22">
        <v>0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1912</v>
      </c>
      <c r="O126" s="22">
        <v>1500</v>
      </c>
      <c r="P126" s="22">
        <v>0</v>
      </c>
      <c r="Q126" s="22">
        <v>0</v>
      </c>
      <c r="R126" s="22">
        <v>0</v>
      </c>
      <c r="S126" s="22">
        <v>0</v>
      </c>
      <c r="T126" s="22">
        <v>523355</v>
      </c>
      <c r="U126" s="22">
        <v>85325</v>
      </c>
      <c r="V126" s="22">
        <v>138456</v>
      </c>
      <c r="W126" s="22">
        <v>0</v>
      </c>
      <c r="X126" s="22">
        <v>24098</v>
      </c>
      <c r="Y126" s="22">
        <v>0</v>
      </c>
      <c r="Z126" s="22">
        <v>6000</v>
      </c>
      <c r="AA126" s="22">
        <v>0</v>
      </c>
      <c r="AB126" s="22">
        <v>0</v>
      </c>
      <c r="AC126" s="22">
        <v>0</v>
      </c>
      <c r="AD126" s="22">
        <v>0</v>
      </c>
      <c r="AE126" s="22">
        <v>0</v>
      </c>
      <c r="AF126" s="22">
        <v>0</v>
      </c>
      <c r="AG126" s="22">
        <v>0</v>
      </c>
      <c r="AH126" s="22">
        <v>0</v>
      </c>
      <c r="AI126" s="22">
        <v>17465</v>
      </c>
      <c r="AJ126" s="22">
        <v>0</v>
      </c>
      <c r="AK126" s="22">
        <v>0</v>
      </c>
      <c r="AL126" s="22">
        <v>0</v>
      </c>
      <c r="AM126" s="22">
        <v>0</v>
      </c>
      <c r="AN126" s="22">
        <v>0</v>
      </c>
      <c r="AO126" s="22">
        <v>0</v>
      </c>
      <c r="AP126" s="22">
        <v>818978</v>
      </c>
    </row>
    <row r="127" spans="1:42" x14ac:dyDescent="0.35">
      <c r="A127" s="22" t="s">
        <v>114</v>
      </c>
      <c r="B127" s="22" t="s">
        <v>294</v>
      </c>
      <c r="C127" s="22" t="s">
        <v>365</v>
      </c>
      <c r="D127" s="22" t="s">
        <v>366</v>
      </c>
      <c r="E127" s="22">
        <v>0</v>
      </c>
      <c r="F127" s="22">
        <v>5500</v>
      </c>
      <c r="G127" s="22">
        <v>0</v>
      </c>
      <c r="H127" s="22">
        <v>0</v>
      </c>
      <c r="I127" s="22">
        <v>21625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7650</v>
      </c>
      <c r="P127" s="22">
        <v>0</v>
      </c>
      <c r="Q127" s="22">
        <v>0</v>
      </c>
      <c r="R127" s="22">
        <v>0</v>
      </c>
      <c r="S127" s="22">
        <v>0</v>
      </c>
      <c r="T127" s="22">
        <v>1276578</v>
      </c>
      <c r="U127" s="22">
        <v>671887</v>
      </c>
      <c r="V127" s="22">
        <v>425539</v>
      </c>
      <c r="W127" s="22">
        <v>0</v>
      </c>
      <c r="X127" s="22">
        <v>24297</v>
      </c>
      <c r="Y127" s="22">
        <v>0</v>
      </c>
      <c r="Z127" s="22">
        <v>18007</v>
      </c>
      <c r="AA127" s="22">
        <v>0</v>
      </c>
      <c r="AB127" s="22">
        <v>498040</v>
      </c>
      <c r="AC127" s="22">
        <v>0</v>
      </c>
      <c r="AD127" s="22">
        <v>0</v>
      </c>
      <c r="AE127" s="22">
        <v>0</v>
      </c>
      <c r="AF127" s="22">
        <v>0</v>
      </c>
      <c r="AG127" s="22">
        <v>0</v>
      </c>
      <c r="AH127" s="22">
        <v>0</v>
      </c>
      <c r="AI127" s="22">
        <v>16097</v>
      </c>
      <c r="AJ127" s="22">
        <v>10878</v>
      </c>
      <c r="AK127" s="22">
        <v>0</v>
      </c>
      <c r="AL127" s="22">
        <v>0</v>
      </c>
      <c r="AM127" s="22">
        <v>0</v>
      </c>
      <c r="AN127" s="22">
        <v>0</v>
      </c>
      <c r="AO127" s="22">
        <v>0</v>
      </c>
      <c r="AP127" s="22">
        <v>2976098</v>
      </c>
    </row>
    <row r="128" spans="1:42" x14ac:dyDescent="0.35">
      <c r="A128" s="22" t="s">
        <v>114</v>
      </c>
      <c r="B128" s="22" t="s">
        <v>294</v>
      </c>
      <c r="C128" s="22" t="s">
        <v>367</v>
      </c>
      <c r="D128" s="22" t="s">
        <v>368</v>
      </c>
      <c r="E128" s="22">
        <v>0</v>
      </c>
      <c r="F128" s="22">
        <v>5642</v>
      </c>
      <c r="G128" s="22">
        <v>0</v>
      </c>
      <c r="H128" s="22">
        <v>0</v>
      </c>
      <c r="I128" s="22">
        <v>30851</v>
      </c>
      <c r="J128" s="22">
        <v>0</v>
      </c>
      <c r="K128" s="22">
        <v>0</v>
      </c>
      <c r="L128" s="22">
        <v>1350</v>
      </c>
      <c r="M128" s="22">
        <v>0</v>
      </c>
      <c r="N128" s="22">
        <v>0</v>
      </c>
      <c r="O128" s="22">
        <v>53625</v>
      </c>
      <c r="P128" s="22">
        <v>0</v>
      </c>
      <c r="Q128" s="22">
        <v>0</v>
      </c>
      <c r="R128" s="22">
        <v>0</v>
      </c>
      <c r="S128" s="22">
        <v>0</v>
      </c>
      <c r="T128" s="22">
        <v>799660</v>
      </c>
      <c r="U128" s="22">
        <v>869018</v>
      </c>
      <c r="V128" s="22">
        <v>340204</v>
      </c>
      <c r="W128" s="22">
        <v>0</v>
      </c>
      <c r="X128" s="22">
        <v>20419</v>
      </c>
      <c r="Y128" s="22">
        <v>0</v>
      </c>
      <c r="Z128" s="22">
        <v>700</v>
      </c>
      <c r="AA128" s="22">
        <v>0</v>
      </c>
      <c r="AB128" s="22">
        <v>280</v>
      </c>
      <c r="AC128" s="22">
        <v>0</v>
      </c>
      <c r="AD128" s="22">
        <v>0</v>
      </c>
      <c r="AE128" s="22">
        <v>0</v>
      </c>
      <c r="AF128" s="22">
        <v>0</v>
      </c>
      <c r="AG128" s="22">
        <v>0</v>
      </c>
      <c r="AH128" s="22">
        <v>0</v>
      </c>
      <c r="AI128" s="22">
        <v>293237</v>
      </c>
      <c r="AJ128" s="22">
        <v>0</v>
      </c>
      <c r="AK128" s="22">
        <v>0</v>
      </c>
      <c r="AL128" s="22">
        <v>0</v>
      </c>
      <c r="AM128" s="22">
        <v>0</v>
      </c>
      <c r="AN128" s="22">
        <v>0</v>
      </c>
      <c r="AO128" s="22">
        <v>0</v>
      </c>
      <c r="AP128" s="22">
        <v>2414986</v>
      </c>
    </row>
    <row r="129" spans="1:42" x14ac:dyDescent="0.35">
      <c r="A129" s="22" t="s">
        <v>114</v>
      </c>
      <c r="B129" s="22" t="s">
        <v>294</v>
      </c>
      <c r="C129" s="22" t="s">
        <v>369</v>
      </c>
      <c r="D129" s="22" t="s">
        <v>370</v>
      </c>
      <c r="E129" s="22">
        <v>0</v>
      </c>
      <c r="F129" s="22">
        <v>9571</v>
      </c>
      <c r="G129" s="22">
        <v>0</v>
      </c>
      <c r="H129" s="22">
        <v>0</v>
      </c>
      <c r="I129" s="22">
        <v>97002</v>
      </c>
      <c r="J129" s="22">
        <v>0</v>
      </c>
      <c r="K129" s="22">
        <v>0</v>
      </c>
      <c r="L129" s="22">
        <v>0</v>
      </c>
      <c r="M129" s="22">
        <v>0</v>
      </c>
      <c r="N129" s="22">
        <v>20977</v>
      </c>
      <c r="O129" s="22">
        <v>0</v>
      </c>
      <c r="P129" s="22">
        <v>0</v>
      </c>
      <c r="Q129" s="22">
        <v>0</v>
      </c>
      <c r="R129" s="22">
        <v>0</v>
      </c>
      <c r="S129" s="22">
        <v>0</v>
      </c>
      <c r="T129" s="22">
        <v>833899</v>
      </c>
      <c r="U129" s="22">
        <v>624276</v>
      </c>
      <c r="V129" s="22">
        <v>335656</v>
      </c>
      <c r="W129" s="22">
        <v>0</v>
      </c>
      <c r="X129" s="22">
        <v>118065</v>
      </c>
      <c r="Y129" s="22">
        <v>0</v>
      </c>
      <c r="Z129" s="22">
        <v>7906</v>
      </c>
      <c r="AA129" s="22">
        <v>1047</v>
      </c>
      <c r="AB129" s="22">
        <v>36985</v>
      </c>
      <c r="AC129" s="22">
        <v>0</v>
      </c>
      <c r="AD129" s="22">
        <v>0</v>
      </c>
      <c r="AE129" s="22">
        <v>0</v>
      </c>
      <c r="AF129" s="22">
        <v>0</v>
      </c>
      <c r="AG129" s="22">
        <v>0</v>
      </c>
      <c r="AH129" s="22">
        <v>0</v>
      </c>
      <c r="AI129" s="22">
        <v>81699</v>
      </c>
      <c r="AJ129" s="22">
        <v>916</v>
      </c>
      <c r="AK129" s="22">
        <v>0</v>
      </c>
      <c r="AL129" s="22">
        <v>0</v>
      </c>
      <c r="AM129" s="22">
        <v>0</v>
      </c>
      <c r="AN129" s="22">
        <v>0</v>
      </c>
      <c r="AO129" s="22">
        <v>0</v>
      </c>
      <c r="AP129" s="22">
        <v>2167999</v>
      </c>
    </row>
    <row r="130" spans="1:42" x14ac:dyDescent="0.35">
      <c r="A130" s="22" t="s">
        <v>114</v>
      </c>
      <c r="B130" s="22" t="s">
        <v>294</v>
      </c>
      <c r="C130" s="22" t="s">
        <v>371</v>
      </c>
      <c r="D130" s="22" t="s">
        <v>372</v>
      </c>
      <c r="E130" s="22">
        <v>0</v>
      </c>
      <c r="F130" s="22">
        <v>455748</v>
      </c>
      <c r="G130" s="22">
        <v>0</v>
      </c>
      <c r="H130" s="22">
        <v>0</v>
      </c>
      <c r="I130" s="22">
        <v>0</v>
      </c>
      <c r="J130" s="22">
        <v>0</v>
      </c>
      <c r="K130" s="22">
        <v>0</v>
      </c>
      <c r="L130" s="22">
        <v>0</v>
      </c>
      <c r="M130" s="22">
        <v>32517</v>
      </c>
      <c r="N130" s="22">
        <v>0</v>
      </c>
      <c r="O130" s="22">
        <v>0</v>
      </c>
      <c r="P130" s="22">
        <v>0</v>
      </c>
      <c r="Q130" s="22">
        <v>0</v>
      </c>
      <c r="R130" s="22">
        <v>0</v>
      </c>
      <c r="S130" s="22">
        <v>0</v>
      </c>
      <c r="T130" s="22">
        <v>1309397</v>
      </c>
      <c r="U130" s="22">
        <v>0</v>
      </c>
      <c r="V130" s="22">
        <v>0</v>
      </c>
      <c r="W130" s="22">
        <v>0</v>
      </c>
      <c r="X130" s="22">
        <v>0</v>
      </c>
      <c r="Y130" s="22">
        <v>0</v>
      </c>
      <c r="Z130" s="22">
        <v>0</v>
      </c>
      <c r="AA130" s="22">
        <v>0</v>
      </c>
      <c r="AB130" s="22">
        <v>37604</v>
      </c>
      <c r="AC130" s="22">
        <v>0</v>
      </c>
      <c r="AD130" s="22">
        <v>0</v>
      </c>
      <c r="AE130" s="22">
        <v>0</v>
      </c>
      <c r="AF130" s="22">
        <v>0</v>
      </c>
      <c r="AG130" s="22">
        <v>0</v>
      </c>
      <c r="AH130" s="22">
        <v>0</v>
      </c>
      <c r="AI130" s="22">
        <v>90091</v>
      </c>
      <c r="AJ130" s="22">
        <v>0</v>
      </c>
      <c r="AK130" s="22">
        <v>0</v>
      </c>
      <c r="AL130" s="22">
        <v>0</v>
      </c>
      <c r="AM130" s="22">
        <v>0</v>
      </c>
      <c r="AN130" s="22">
        <v>0</v>
      </c>
      <c r="AO130" s="22">
        <v>0</v>
      </c>
      <c r="AP130" s="22">
        <v>1925357</v>
      </c>
    </row>
    <row r="131" spans="1:42" x14ac:dyDescent="0.35">
      <c r="A131" s="22" t="s">
        <v>114</v>
      </c>
      <c r="B131" s="22" t="s">
        <v>294</v>
      </c>
      <c r="C131" s="22" t="s">
        <v>373</v>
      </c>
      <c r="D131" s="22" t="s">
        <v>374</v>
      </c>
      <c r="E131" s="22">
        <v>0</v>
      </c>
      <c r="F131" s="22">
        <v>12516</v>
      </c>
      <c r="G131" s="22">
        <v>0</v>
      </c>
      <c r="H131" s="22">
        <v>0</v>
      </c>
      <c r="I131" s="22">
        <v>72110</v>
      </c>
      <c r="J131" s="22">
        <v>0</v>
      </c>
      <c r="K131" s="22">
        <v>0</v>
      </c>
      <c r="L131" s="22">
        <v>9627</v>
      </c>
      <c r="M131" s="22">
        <v>0</v>
      </c>
      <c r="N131" s="22">
        <v>466</v>
      </c>
      <c r="O131" s="22">
        <v>0</v>
      </c>
      <c r="P131" s="22">
        <v>5066</v>
      </c>
      <c r="Q131" s="22">
        <v>0</v>
      </c>
      <c r="R131" s="22">
        <v>0</v>
      </c>
      <c r="S131" s="22">
        <v>0</v>
      </c>
      <c r="T131" s="22">
        <v>1097804</v>
      </c>
      <c r="U131" s="22">
        <v>259752</v>
      </c>
      <c r="V131" s="22">
        <v>374212</v>
      </c>
      <c r="W131" s="22">
        <v>0</v>
      </c>
      <c r="X131" s="22">
        <v>380</v>
      </c>
      <c r="Y131" s="22">
        <v>0</v>
      </c>
      <c r="Z131" s="22">
        <v>14650</v>
      </c>
      <c r="AA131" s="22">
        <v>0</v>
      </c>
      <c r="AB131" s="22">
        <v>0</v>
      </c>
      <c r="AC131" s="22">
        <v>14</v>
      </c>
      <c r="AD131" s="22">
        <v>5211</v>
      </c>
      <c r="AE131" s="22">
        <v>0</v>
      </c>
      <c r="AF131" s="22">
        <v>0</v>
      </c>
      <c r="AG131" s="22">
        <v>0</v>
      </c>
      <c r="AH131" s="22">
        <v>0</v>
      </c>
      <c r="AI131" s="22">
        <v>94367</v>
      </c>
      <c r="AJ131" s="22">
        <v>553</v>
      </c>
      <c r="AK131" s="22">
        <v>0</v>
      </c>
      <c r="AL131" s="22">
        <v>0</v>
      </c>
      <c r="AM131" s="22">
        <v>0</v>
      </c>
      <c r="AN131" s="22">
        <v>0</v>
      </c>
      <c r="AO131" s="22">
        <v>0</v>
      </c>
      <c r="AP131" s="22">
        <v>1946728</v>
      </c>
    </row>
    <row r="132" spans="1:42" x14ac:dyDescent="0.35">
      <c r="A132" s="22" t="s">
        <v>114</v>
      </c>
      <c r="B132" s="22" t="s">
        <v>294</v>
      </c>
      <c r="C132" s="22" t="s">
        <v>375</v>
      </c>
      <c r="D132" s="22" t="s">
        <v>376</v>
      </c>
      <c r="E132" s="22">
        <v>0</v>
      </c>
      <c r="F132" s="22">
        <v>10051</v>
      </c>
      <c r="G132" s="22">
        <v>0</v>
      </c>
      <c r="H132" s="22">
        <v>0</v>
      </c>
      <c r="I132" s="22">
        <v>107636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>
        <v>0</v>
      </c>
      <c r="Q132" s="22">
        <v>0</v>
      </c>
      <c r="R132" s="22">
        <v>0</v>
      </c>
      <c r="S132" s="22">
        <v>0</v>
      </c>
      <c r="T132" s="22">
        <v>289214</v>
      </c>
      <c r="U132" s="22">
        <v>164706</v>
      </c>
      <c r="V132" s="22">
        <v>124807</v>
      </c>
      <c r="W132" s="22">
        <v>0</v>
      </c>
      <c r="X132" s="22">
        <v>0</v>
      </c>
      <c r="Y132" s="22">
        <v>0</v>
      </c>
      <c r="Z132" s="22">
        <v>3270</v>
      </c>
      <c r="AA132" s="22">
        <v>0</v>
      </c>
      <c r="AB132" s="22">
        <v>0</v>
      </c>
      <c r="AC132" s="22">
        <v>0</v>
      </c>
      <c r="AD132" s="22">
        <v>0</v>
      </c>
      <c r="AE132" s="22">
        <v>0</v>
      </c>
      <c r="AF132" s="22">
        <v>0</v>
      </c>
      <c r="AG132" s="22">
        <v>0</v>
      </c>
      <c r="AH132" s="22">
        <v>0</v>
      </c>
      <c r="AI132" s="22">
        <v>0</v>
      </c>
      <c r="AJ132" s="22">
        <v>4079</v>
      </c>
      <c r="AK132" s="22">
        <v>0</v>
      </c>
      <c r="AL132" s="22">
        <v>0</v>
      </c>
      <c r="AM132" s="22">
        <v>0</v>
      </c>
      <c r="AN132" s="22">
        <v>0</v>
      </c>
      <c r="AO132" s="22">
        <v>0</v>
      </c>
      <c r="AP132" s="22">
        <v>703763</v>
      </c>
    </row>
    <row r="133" spans="1:42" x14ac:dyDescent="0.35">
      <c r="A133" s="22" t="s">
        <v>114</v>
      </c>
      <c r="B133" s="22" t="s">
        <v>294</v>
      </c>
      <c r="C133" s="22" t="s">
        <v>377</v>
      </c>
      <c r="D133" s="22" t="s">
        <v>378</v>
      </c>
      <c r="E133" s="22">
        <v>0</v>
      </c>
      <c r="F133" s="22">
        <v>4137</v>
      </c>
      <c r="G133" s="22">
        <v>0</v>
      </c>
      <c r="H133" s="22">
        <v>0</v>
      </c>
      <c r="I133" s="22">
        <v>75130</v>
      </c>
      <c r="J133" s="22">
        <v>0</v>
      </c>
      <c r="K133" s="22">
        <v>0</v>
      </c>
      <c r="L133" s="22">
        <v>10258</v>
      </c>
      <c r="M133" s="22">
        <v>0</v>
      </c>
      <c r="N133" s="22">
        <v>0</v>
      </c>
      <c r="O133" s="22">
        <v>0</v>
      </c>
      <c r="P133" s="22">
        <v>359540</v>
      </c>
      <c r="Q133" s="22">
        <v>0</v>
      </c>
      <c r="R133" s="22">
        <v>0</v>
      </c>
      <c r="S133" s="22">
        <v>0</v>
      </c>
      <c r="T133" s="22">
        <v>1675588</v>
      </c>
      <c r="U133" s="22">
        <v>597871</v>
      </c>
      <c r="V133" s="22">
        <v>222986</v>
      </c>
      <c r="W133" s="22">
        <v>0</v>
      </c>
      <c r="X133" s="22">
        <v>15294</v>
      </c>
      <c r="Y133" s="22">
        <v>0</v>
      </c>
      <c r="Z133" s="22">
        <v>4550</v>
      </c>
      <c r="AA133" s="22">
        <v>0</v>
      </c>
      <c r="AB133" s="22">
        <v>449</v>
      </c>
      <c r="AC133" s="22">
        <v>0</v>
      </c>
      <c r="AD133" s="22">
        <v>0</v>
      </c>
      <c r="AE133" s="22">
        <v>0</v>
      </c>
      <c r="AF133" s="22">
        <v>0</v>
      </c>
      <c r="AG133" s="22">
        <v>0</v>
      </c>
      <c r="AH133" s="22">
        <v>0</v>
      </c>
      <c r="AI133" s="22">
        <v>156503</v>
      </c>
      <c r="AJ133" s="22">
        <v>61231</v>
      </c>
      <c r="AK133" s="22">
        <v>0</v>
      </c>
      <c r="AL133" s="22">
        <v>0</v>
      </c>
      <c r="AM133" s="22">
        <v>789948</v>
      </c>
      <c r="AN133" s="22">
        <v>735240</v>
      </c>
      <c r="AO133" s="22">
        <v>44391</v>
      </c>
      <c r="AP133" s="22">
        <v>4753116</v>
      </c>
    </row>
    <row r="134" spans="1:42" x14ac:dyDescent="0.35">
      <c r="A134" s="22" t="s">
        <v>114</v>
      </c>
      <c r="B134" s="22" t="s">
        <v>294</v>
      </c>
      <c r="C134" s="22" t="s">
        <v>379</v>
      </c>
      <c r="D134" s="22" t="s">
        <v>380</v>
      </c>
      <c r="E134" s="22">
        <v>0</v>
      </c>
      <c r="F134" s="22">
        <v>0</v>
      </c>
      <c r="G134" s="22">
        <v>0</v>
      </c>
      <c r="H134" s="22">
        <v>0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>
        <v>0</v>
      </c>
      <c r="Q134" s="22">
        <v>0</v>
      </c>
      <c r="R134" s="22">
        <v>0</v>
      </c>
      <c r="S134" s="22">
        <v>0</v>
      </c>
      <c r="T134" s="22">
        <v>1670699</v>
      </c>
      <c r="U134" s="22">
        <v>651079</v>
      </c>
      <c r="V134" s="22">
        <v>238494</v>
      </c>
      <c r="W134" s="22">
        <v>0</v>
      </c>
      <c r="X134" s="22">
        <v>0</v>
      </c>
      <c r="Y134" s="22">
        <v>0</v>
      </c>
      <c r="Z134" s="22">
        <v>1000</v>
      </c>
      <c r="AA134" s="22">
        <v>0</v>
      </c>
      <c r="AB134" s="22">
        <v>0</v>
      </c>
      <c r="AC134" s="22">
        <v>0</v>
      </c>
      <c r="AD134" s="22">
        <v>0</v>
      </c>
      <c r="AE134" s="22">
        <v>0</v>
      </c>
      <c r="AF134" s="22">
        <v>0</v>
      </c>
      <c r="AG134" s="22">
        <v>0</v>
      </c>
      <c r="AH134" s="22">
        <v>98794</v>
      </c>
      <c r="AI134" s="22">
        <v>0</v>
      </c>
      <c r="AJ134" s="22">
        <v>0</v>
      </c>
      <c r="AK134" s="22">
        <v>0</v>
      </c>
      <c r="AL134" s="22">
        <v>0</v>
      </c>
      <c r="AM134" s="22">
        <v>1702331</v>
      </c>
      <c r="AN134" s="22">
        <v>0</v>
      </c>
      <c r="AO134" s="22">
        <v>0</v>
      </c>
      <c r="AP134" s="22">
        <v>4362397</v>
      </c>
    </row>
    <row r="135" spans="1:42" x14ac:dyDescent="0.35">
      <c r="A135" s="22" t="s">
        <v>114</v>
      </c>
      <c r="B135" s="22" t="s">
        <v>294</v>
      </c>
      <c r="C135" s="22" t="s">
        <v>381</v>
      </c>
      <c r="D135" s="22" t="s">
        <v>382</v>
      </c>
      <c r="E135" s="22">
        <v>0</v>
      </c>
      <c r="F135" s="22">
        <v>56106</v>
      </c>
      <c r="G135" s="22">
        <v>0</v>
      </c>
      <c r="H135" s="22">
        <v>11155</v>
      </c>
      <c r="I135" s="22">
        <v>52486</v>
      </c>
      <c r="J135" s="22">
        <v>0</v>
      </c>
      <c r="K135" s="22">
        <v>0</v>
      </c>
      <c r="L135" s="22">
        <v>0</v>
      </c>
      <c r="M135" s="22">
        <v>0</v>
      </c>
      <c r="N135" s="22">
        <v>1761</v>
      </c>
      <c r="O135" s="22">
        <v>0</v>
      </c>
      <c r="P135" s="22">
        <v>0</v>
      </c>
      <c r="Q135" s="22">
        <v>0</v>
      </c>
      <c r="R135" s="22">
        <v>221018</v>
      </c>
      <c r="S135" s="22">
        <v>0</v>
      </c>
      <c r="T135" s="22">
        <v>4607111</v>
      </c>
      <c r="U135" s="22">
        <v>2713508</v>
      </c>
      <c r="V135" s="22">
        <v>948063</v>
      </c>
      <c r="W135" s="22">
        <v>0</v>
      </c>
      <c r="X135" s="22">
        <v>44995</v>
      </c>
      <c r="Y135" s="22">
        <v>0</v>
      </c>
      <c r="Z135" s="22">
        <v>91565</v>
      </c>
      <c r="AA135" s="22">
        <v>0</v>
      </c>
      <c r="AB135" s="22">
        <v>40716</v>
      </c>
      <c r="AC135" s="22">
        <v>0</v>
      </c>
      <c r="AD135" s="22">
        <v>0</v>
      </c>
      <c r="AE135" s="22">
        <v>0</v>
      </c>
      <c r="AF135" s="22">
        <v>0</v>
      </c>
      <c r="AG135" s="22">
        <v>0</v>
      </c>
      <c r="AH135" s="22">
        <v>0</v>
      </c>
      <c r="AI135" s="22">
        <v>225685</v>
      </c>
      <c r="AJ135" s="22">
        <v>665</v>
      </c>
      <c r="AK135" s="22">
        <v>0</v>
      </c>
      <c r="AL135" s="22">
        <v>0</v>
      </c>
      <c r="AM135" s="22">
        <v>0</v>
      </c>
      <c r="AN135" s="22">
        <v>0</v>
      </c>
      <c r="AO135" s="22">
        <v>0</v>
      </c>
      <c r="AP135" s="22">
        <v>9014834</v>
      </c>
    </row>
    <row r="136" spans="1:42" x14ac:dyDescent="0.35">
      <c r="A136" s="22" t="s">
        <v>114</v>
      </c>
      <c r="B136" s="22" t="s">
        <v>294</v>
      </c>
      <c r="C136" s="22" t="s">
        <v>383</v>
      </c>
      <c r="D136" s="22" t="s">
        <v>384</v>
      </c>
      <c r="E136" s="22">
        <v>308</v>
      </c>
      <c r="F136" s="22">
        <v>27099</v>
      </c>
      <c r="G136" s="22">
        <v>0</v>
      </c>
      <c r="H136" s="22">
        <v>9199</v>
      </c>
      <c r="I136" s="22">
        <v>61645</v>
      </c>
      <c r="J136" s="22">
        <v>0</v>
      </c>
      <c r="K136" s="22">
        <v>0</v>
      </c>
      <c r="L136" s="22">
        <v>2861</v>
      </c>
      <c r="M136" s="22">
        <v>0</v>
      </c>
      <c r="N136" s="22">
        <v>0</v>
      </c>
      <c r="O136" s="22">
        <v>11757</v>
      </c>
      <c r="P136" s="22">
        <v>0</v>
      </c>
      <c r="Q136" s="22">
        <v>1890</v>
      </c>
      <c r="R136" s="22">
        <v>0</v>
      </c>
      <c r="S136" s="22">
        <v>0</v>
      </c>
      <c r="T136" s="22">
        <v>3465265</v>
      </c>
      <c r="U136" s="22">
        <v>940601</v>
      </c>
      <c r="V136" s="22">
        <v>1688356</v>
      </c>
      <c r="W136" s="22">
        <v>0</v>
      </c>
      <c r="X136" s="22">
        <v>138861</v>
      </c>
      <c r="Y136" s="22">
        <v>0</v>
      </c>
      <c r="Z136" s="22">
        <v>0</v>
      </c>
      <c r="AA136" s="22">
        <v>0</v>
      </c>
      <c r="AB136" s="22">
        <v>4370</v>
      </c>
      <c r="AC136" s="22">
        <v>0</v>
      </c>
      <c r="AD136" s="22">
        <v>0</v>
      </c>
      <c r="AE136" s="22">
        <v>0</v>
      </c>
      <c r="AF136" s="22">
        <v>0</v>
      </c>
      <c r="AG136" s="22">
        <v>0</v>
      </c>
      <c r="AH136" s="22">
        <v>0</v>
      </c>
      <c r="AI136" s="22">
        <v>310924</v>
      </c>
      <c r="AJ136" s="22">
        <v>5486</v>
      </c>
      <c r="AK136" s="22">
        <v>0</v>
      </c>
      <c r="AL136" s="22">
        <v>0</v>
      </c>
      <c r="AM136" s="22">
        <v>0</v>
      </c>
      <c r="AN136" s="22">
        <v>0</v>
      </c>
      <c r="AO136" s="22">
        <v>0</v>
      </c>
      <c r="AP136" s="22">
        <v>6668622</v>
      </c>
    </row>
    <row r="137" spans="1:42" x14ac:dyDescent="0.35">
      <c r="A137" s="22" t="s">
        <v>114</v>
      </c>
      <c r="B137" s="22" t="s">
        <v>294</v>
      </c>
      <c r="C137" s="22" t="s">
        <v>385</v>
      </c>
      <c r="D137" s="22" t="s">
        <v>386</v>
      </c>
      <c r="E137" s="22">
        <v>0</v>
      </c>
      <c r="F137" s="22">
        <v>8801</v>
      </c>
      <c r="G137" s="22">
        <v>0</v>
      </c>
      <c r="H137" s="22">
        <v>0</v>
      </c>
      <c r="I137" s="22">
        <v>121247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>
        <v>0</v>
      </c>
      <c r="Q137" s="22">
        <v>0</v>
      </c>
      <c r="R137" s="22">
        <v>0</v>
      </c>
      <c r="S137" s="22">
        <v>0</v>
      </c>
      <c r="T137" s="22">
        <v>2319542</v>
      </c>
      <c r="U137" s="22">
        <v>2574887</v>
      </c>
      <c r="V137" s="22">
        <v>767287</v>
      </c>
      <c r="W137" s="22">
        <v>0</v>
      </c>
      <c r="X137" s="22">
        <v>5599</v>
      </c>
      <c r="Y137" s="22">
        <v>0</v>
      </c>
      <c r="Z137" s="22">
        <v>37761</v>
      </c>
      <c r="AA137" s="22">
        <v>0</v>
      </c>
      <c r="AB137" s="22">
        <v>0</v>
      </c>
      <c r="AC137" s="22">
        <v>0</v>
      </c>
      <c r="AD137" s="22">
        <v>0</v>
      </c>
      <c r="AE137" s="22">
        <v>0</v>
      </c>
      <c r="AF137" s="22">
        <v>15000</v>
      </c>
      <c r="AG137" s="22">
        <v>6844</v>
      </c>
      <c r="AH137" s="22">
        <v>0</v>
      </c>
      <c r="AI137" s="22">
        <v>270218</v>
      </c>
      <c r="AJ137" s="22">
        <v>250642</v>
      </c>
      <c r="AK137" s="22">
        <v>0</v>
      </c>
      <c r="AL137" s="22">
        <v>26464</v>
      </c>
      <c r="AM137" s="22">
        <v>0</v>
      </c>
      <c r="AN137" s="22">
        <v>0</v>
      </c>
      <c r="AO137" s="22">
        <v>0</v>
      </c>
      <c r="AP137" s="22">
        <v>6404292</v>
      </c>
    </row>
    <row r="138" spans="1:42" x14ac:dyDescent="0.35">
      <c r="A138" s="22" t="s">
        <v>114</v>
      </c>
      <c r="B138" s="22" t="s">
        <v>294</v>
      </c>
      <c r="C138" s="22" t="s">
        <v>387</v>
      </c>
      <c r="D138" s="22" t="s">
        <v>388</v>
      </c>
      <c r="E138" s="22">
        <v>0</v>
      </c>
      <c r="F138" s="22">
        <v>66</v>
      </c>
      <c r="G138" s="22">
        <v>0</v>
      </c>
      <c r="H138" s="22">
        <v>0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>
        <v>0</v>
      </c>
      <c r="Q138" s="22">
        <v>0</v>
      </c>
      <c r="R138" s="22">
        <v>0</v>
      </c>
      <c r="S138" s="22">
        <v>0</v>
      </c>
      <c r="T138" s="22">
        <v>373954</v>
      </c>
      <c r="U138" s="22">
        <v>81401</v>
      </c>
      <c r="V138" s="22">
        <v>79514</v>
      </c>
      <c r="W138" s="22">
        <v>0</v>
      </c>
      <c r="X138" s="22">
        <v>-35</v>
      </c>
      <c r="Y138" s="22">
        <v>0</v>
      </c>
      <c r="Z138" s="22">
        <v>0</v>
      </c>
      <c r="AA138" s="22">
        <v>0</v>
      </c>
      <c r="AB138" s="22">
        <v>0</v>
      </c>
      <c r="AC138" s="22">
        <v>0</v>
      </c>
      <c r="AD138" s="22">
        <v>0</v>
      </c>
      <c r="AE138" s="22">
        <v>0</v>
      </c>
      <c r="AF138" s="22">
        <v>0</v>
      </c>
      <c r="AG138" s="22">
        <v>0</v>
      </c>
      <c r="AH138" s="22">
        <v>0</v>
      </c>
      <c r="AI138" s="22">
        <v>657</v>
      </c>
      <c r="AJ138" s="22">
        <v>0</v>
      </c>
      <c r="AK138" s="22">
        <v>0</v>
      </c>
      <c r="AL138" s="22">
        <v>0</v>
      </c>
      <c r="AM138" s="22">
        <v>0</v>
      </c>
      <c r="AN138" s="22">
        <v>0</v>
      </c>
      <c r="AO138" s="22">
        <v>0</v>
      </c>
      <c r="AP138" s="22">
        <v>535557</v>
      </c>
    </row>
    <row r="139" spans="1:42" x14ac:dyDescent="0.35">
      <c r="A139" s="22" t="s">
        <v>114</v>
      </c>
      <c r="B139" s="22" t="s">
        <v>294</v>
      </c>
      <c r="C139" s="22" t="s">
        <v>389</v>
      </c>
      <c r="D139" s="22" t="s">
        <v>390</v>
      </c>
      <c r="E139" s="22">
        <v>0</v>
      </c>
      <c r="F139" s="22">
        <v>2282</v>
      </c>
      <c r="G139" s="22">
        <v>0</v>
      </c>
      <c r="H139" s="22">
        <v>0</v>
      </c>
      <c r="I139" s="22">
        <v>90316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55897</v>
      </c>
      <c r="P139" s="22">
        <v>0</v>
      </c>
      <c r="Q139" s="22">
        <v>0</v>
      </c>
      <c r="R139" s="22">
        <v>0</v>
      </c>
      <c r="S139" s="22">
        <v>0</v>
      </c>
      <c r="T139" s="22">
        <v>297720</v>
      </c>
      <c r="U139" s="22">
        <v>175256</v>
      </c>
      <c r="V139" s="22">
        <v>173940</v>
      </c>
      <c r="W139" s="22">
        <v>0</v>
      </c>
      <c r="X139" s="22">
        <v>0</v>
      </c>
      <c r="Y139" s="22">
        <v>0</v>
      </c>
      <c r="Z139" s="22">
        <v>11321</v>
      </c>
      <c r="AA139" s="22">
        <v>0</v>
      </c>
      <c r="AB139" s="22">
        <v>0</v>
      </c>
      <c r="AC139" s="22">
        <v>0</v>
      </c>
      <c r="AD139" s="22">
        <v>26290</v>
      </c>
      <c r="AE139" s="22">
        <v>0</v>
      </c>
      <c r="AF139" s="22">
        <v>0</v>
      </c>
      <c r="AG139" s="22">
        <v>0</v>
      </c>
      <c r="AH139" s="22">
        <v>83991</v>
      </c>
      <c r="AI139" s="22">
        <v>5751</v>
      </c>
      <c r="AJ139" s="22">
        <v>1500</v>
      </c>
      <c r="AK139" s="22">
        <v>0</v>
      </c>
      <c r="AL139" s="22">
        <v>0</v>
      </c>
      <c r="AM139" s="22">
        <v>682768</v>
      </c>
      <c r="AN139" s="22">
        <v>0</v>
      </c>
      <c r="AO139" s="22">
        <v>0</v>
      </c>
      <c r="AP139" s="22">
        <v>1607032</v>
      </c>
    </row>
    <row r="140" spans="1:42" x14ac:dyDescent="0.35">
      <c r="A140" s="22" t="s">
        <v>114</v>
      </c>
      <c r="B140" s="22" t="s">
        <v>294</v>
      </c>
      <c r="C140" s="22" t="s">
        <v>391</v>
      </c>
      <c r="D140" s="22" t="s">
        <v>392</v>
      </c>
      <c r="E140" s="22">
        <v>0</v>
      </c>
      <c r="F140" s="22">
        <v>33098</v>
      </c>
      <c r="G140" s="22">
        <v>0</v>
      </c>
      <c r="H140" s="22">
        <v>0</v>
      </c>
      <c r="I140" s="22">
        <v>0</v>
      </c>
      <c r="J140" s="22">
        <v>0</v>
      </c>
      <c r="K140" s="22">
        <v>0</v>
      </c>
      <c r="L140" s="22">
        <v>0</v>
      </c>
      <c r="M140" s="22">
        <v>0</v>
      </c>
      <c r="N140" s="22">
        <v>0</v>
      </c>
      <c r="O140" s="22">
        <v>0</v>
      </c>
      <c r="P140" s="22">
        <v>0</v>
      </c>
      <c r="Q140" s="22">
        <v>0</v>
      </c>
      <c r="R140" s="22">
        <v>0</v>
      </c>
      <c r="S140" s="22">
        <v>0</v>
      </c>
      <c r="T140" s="22">
        <v>556388</v>
      </c>
      <c r="U140" s="22">
        <v>164242</v>
      </c>
      <c r="V140" s="22">
        <v>341893</v>
      </c>
      <c r="W140" s="22">
        <v>0</v>
      </c>
      <c r="X140" s="22">
        <v>0</v>
      </c>
      <c r="Y140" s="22">
        <v>0</v>
      </c>
      <c r="Z140" s="22">
        <v>1600</v>
      </c>
      <c r="AA140" s="22">
        <v>0</v>
      </c>
      <c r="AB140" s="22">
        <v>0</v>
      </c>
      <c r="AC140" s="22">
        <v>0</v>
      </c>
      <c r="AD140" s="22">
        <v>0</v>
      </c>
      <c r="AE140" s="22">
        <v>0</v>
      </c>
      <c r="AF140" s="22">
        <v>0</v>
      </c>
      <c r="AG140" s="22">
        <v>0</v>
      </c>
      <c r="AH140" s="22">
        <v>0</v>
      </c>
      <c r="AI140" s="22">
        <v>1464</v>
      </c>
      <c r="AJ140" s="22">
        <v>0</v>
      </c>
      <c r="AK140" s="22">
        <v>0</v>
      </c>
      <c r="AL140" s="22">
        <v>0</v>
      </c>
      <c r="AM140" s="22">
        <v>0</v>
      </c>
      <c r="AN140" s="22">
        <v>0</v>
      </c>
      <c r="AO140" s="22">
        <v>0</v>
      </c>
      <c r="AP140" s="22">
        <v>1098685</v>
      </c>
    </row>
    <row r="141" spans="1:42" x14ac:dyDescent="0.35">
      <c r="A141" s="22" t="s">
        <v>114</v>
      </c>
      <c r="B141" s="22" t="s">
        <v>294</v>
      </c>
      <c r="C141" s="22" t="s">
        <v>393</v>
      </c>
      <c r="D141" s="22" t="s">
        <v>394</v>
      </c>
      <c r="E141" s="22">
        <v>0</v>
      </c>
      <c r="F141" s="22">
        <v>2425</v>
      </c>
      <c r="G141" s="22">
        <v>0</v>
      </c>
      <c r="H141" s="22">
        <v>0</v>
      </c>
      <c r="I141" s="22">
        <v>8310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71990</v>
      </c>
      <c r="P141" s="22">
        <v>0</v>
      </c>
      <c r="Q141" s="22">
        <v>0</v>
      </c>
      <c r="R141" s="22">
        <v>0</v>
      </c>
      <c r="S141" s="22">
        <v>0</v>
      </c>
      <c r="T141" s="22">
        <v>413099</v>
      </c>
      <c r="U141" s="22">
        <v>72145</v>
      </c>
      <c r="V141" s="22">
        <v>127237</v>
      </c>
      <c r="W141" s="22">
        <v>0</v>
      </c>
      <c r="X141" s="22">
        <v>711</v>
      </c>
      <c r="Y141" s="22">
        <v>0</v>
      </c>
      <c r="Z141" s="22">
        <v>0</v>
      </c>
      <c r="AA141" s="22">
        <v>0</v>
      </c>
      <c r="AB141" s="22">
        <v>0</v>
      </c>
      <c r="AC141" s="22">
        <v>0</v>
      </c>
      <c r="AD141" s="22">
        <v>0</v>
      </c>
      <c r="AE141" s="22">
        <v>0</v>
      </c>
      <c r="AF141" s="22">
        <v>0</v>
      </c>
      <c r="AG141" s="22">
        <v>0</v>
      </c>
      <c r="AH141" s="22">
        <v>0</v>
      </c>
      <c r="AI141" s="22">
        <v>6951</v>
      </c>
      <c r="AJ141" s="22">
        <v>0</v>
      </c>
      <c r="AK141" s="22">
        <v>0</v>
      </c>
      <c r="AL141" s="22">
        <v>0</v>
      </c>
      <c r="AM141" s="22">
        <v>0</v>
      </c>
      <c r="AN141" s="22">
        <v>0</v>
      </c>
      <c r="AO141" s="22">
        <v>0</v>
      </c>
      <c r="AP141" s="22">
        <v>702868</v>
      </c>
    </row>
    <row r="142" spans="1:42" x14ac:dyDescent="0.35">
      <c r="A142" s="22" t="s">
        <v>114</v>
      </c>
      <c r="B142" s="22" t="s">
        <v>294</v>
      </c>
      <c r="C142" s="22" t="s">
        <v>395</v>
      </c>
      <c r="D142" s="22" t="s">
        <v>396</v>
      </c>
      <c r="E142" s="22">
        <v>0</v>
      </c>
      <c r="F142" s="22">
        <v>493</v>
      </c>
      <c r="G142" s="22">
        <v>0</v>
      </c>
      <c r="H142" s="22">
        <v>0</v>
      </c>
      <c r="I142" s="22">
        <v>0</v>
      </c>
      <c r="J142" s="22">
        <v>0</v>
      </c>
      <c r="K142" s="22">
        <v>0</v>
      </c>
      <c r="L142" s="22">
        <v>0</v>
      </c>
      <c r="M142" s="22">
        <v>0</v>
      </c>
      <c r="N142" s="22">
        <v>0</v>
      </c>
      <c r="O142" s="22">
        <v>0</v>
      </c>
      <c r="P142" s="22">
        <v>0</v>
      </c>
      <c r="Q142" s="22">
        <v>0</v>
      </c>
      <c r="R142" s="22">
        <v>0</v>
      </c>
      <c r="S142" s="22">
        <v>3829</v>
      </c>
      <c r="T142" s="22">
        <v>1070465</v>
      </c>
      <c r="U142" s="22">
        <v>0</v>
      </c>
      <c r="V142" s="22">
        <v>0</v>
      </c>
      <c r="W142" s="22">
        <v>0</v>
      </c>
      <c r="X142" s="22">
        <v>0</v>
      </c>
      <c r="Y142" s="22">
        <v>0</v>
      </c>
      <c r="Z142" s="22">
        <v>0</v>
      </c>
      <c r="AA142" s="22">
        <v>0</v>
      </c>
      <c r="AB142" s="22">
        <v>0</v>
      </c>
      <c r="AC142" s="22">
        <v>0</v>
      </c>
      <c r="AD142" s="22">
        <v>0</v>
      </c>
      <c r="AE142" s="22">
        <v>0</v>
      </c>
      <c r="AF142" s="22">
        <v>0</v>
      </c>
      <c r="AG142" s="22">
        <v>20810</v>
      </c>
      <c r="AH142" s="22">
        <v>0</v>
      </c>
      <c r="AI142" s="22">
        <v>46407</v>
      </c>
      <c r="AJ142" s="22">
        <v>0</v>
      </c>
      <c r="AK142" s="22">
        <v>0</v>
      </c>
      <c r="AL142" s="22">
        <v>0</v>
      </c>
      <c r="AM142" s="22">
        <v>0</v>
      </c>
      <c r="AN142" s="22">
        <v>0</v>
      </c>
      <c r="AO142" s="22">
        <v>0</v>
      </c>
      <c r="AP142" s="22">
        <v>1142004</v>
      </c>
    </row>
    <row r="143" spans="1:42" x14ac:dyDescent="0.35">
      <c r="A143" s="22" t="s">
        <v>114</v>
      </c>
      <c r="B143" s="22" t="s">
        <v>294</v>
      </c>
      <c r="C143" s="22" t="s">
        <v>397</v>
      </c>
      <c r="D143" s="22" t="s">
        <v>398</v>
      </c>
      <c r="E143" s="22">
        <v>0</v>
      </c>
      <c r="F143" s="22">
        <v>7326</v>
      </c>
      <c r="G143" s="22">
        <v>0</v>
      </c>
      <c r="H143" s="22">
        <v>0</v>
      </c>
      <c r="I143" s="22">
        <v>6919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>
        <v>0</v>
      </c>
      <c r="Q143" s="22">
        <v>0</v>
      </c>
      <c r="R143" s="22">
        <v>0</v>
      </c>
      <c r="S143" s="22">
        <v>0</v>
      </c>
      <c r="T143" s="22">
        <v>980542</v>
      </c>
      <c r="U143" s="22">
        <v>131626</v>
      </c>
      <c r="V143" s="22">
        <v>131824</v>
      </c>
      <c r="W143" s="22">
        <v>0</v>
      </c>
      <c r="X143" s="22">
        <v>0</v>
      </c>
      <c r="Y143" s="22">
        <v>0</v>
      </c>
      <c r="Z143" s="22">
        <v>3530</v>
      </c>
      <c r="AA143" s="22">
        <v>0</v>
      </c>
      <c r="AB143" s="22">
        <v>0</v>
      </c>
      <c r="AC143" s="22">
        <v>0</v>
      </c>
      <c r="AD143" s="22">
        <v>0</v>
      </c>
      <c r="AE143" s="22">
        <v>0</v>
      </c>
      <c r="AF143" s="22">
        <v>0</v>
      </c>
      <c r="AG143" s="22">
        <v>0</v>
      </c>
      <c r="AH143" s="22">
        <v>0</v>
      </c>
      <c r="AI143" s="22">
        <v>2079</v>
      </c>
      <c r="AJ143" s="22">
        <v>0</v>
      </c>
      <c r="AK143" s="22">
        <v>0</v>
      </c>
      <c r="AL143" s="22">
        <v>0</v>
      </c>
      <c r="AM143" s="22">
        <v>873371</v>
      </c>
      <c r="AN143" s="22">
        <v>0</v>
      </c>
      <c r="AO143" s="22">
        <v>0</v>
      </c>
      <c r="AP143" s="22">
        <v>2137217</v>
      </c>
    </row>
    <row r="144" spans="1:42" x14ac:dyDescent="0.35">
      <c r="A144" s="22" t="s">
        <v>114</v>
      </c>
      <c r="B144" s="22" t="s">
        <v>294</v>
      </c>
      <c r="C144" s="22" t="s">
        <v>399</v>
      </c>
      <c r="D144" s="22" t="s">
        <v>400</v>
      </c>
      <c r="E144" s="22">
        <v>5103</v>
      </c>
      <c r="F144" s="22">
        <v>0</v>
      </c>
      <c r="G144" s="22">
        <v>0</v>
      </c>
      <c r="H144" s="22">
        <v>0</v>
      </c>
      <c r="I144" s="22">
        <v>28308</v>
      </c>
      <c r="J144" s="22">
        <v>0</v>
      </c>
      <c r="K144" s="22">
        <v>0</v>
      </c>
      <c r="L144" s="22">
        <v>40025</v>
      </c>
      <c r="M144" s="22">
        <v>0</v>
      </c>
      <c r="N144" s="22">
        <v>0</v>
      </c>
      <c r="O144" s="22">
        <v>3532</v>
      </c>
      <c r="P144" s="22">
        <v>0</v>
      </c>
      <c r="Q144" s="22">
        <v>6270</v>
      </c>
      <c r="R144" s="22">
        <v>19701</v>
      </c>
      <c r="S144" s="22">
        <v>0</v>
      </c>
      <c r="T144" s="22">
        <v>507072</v>
      </c>
      <c r="U144" s="22">
        <v>235905</v>
      </c>
      <c r="V144" s="22">
        <v>138948</v>
      </c>
      <c r="W144" s="22">
        <v>0</v>
      </c>
      <c r="X144" s="22">
        <v>12038</v>
      </c>
      <c r="Y144" s="22">
        <v>0</v>
      </c>
      <c r="Z144" s="22">
        <v>11522</v>
      </c>
      <c r="AA144" s="22">
        <v>0</v>
      </c>
      <c r="AB144" s="22">
        <v>1900</v>
      </c>
      <c r="AC144" s="22">
        <v>11715</v>
      </c>
      <c r="AD144" s="22">
        <v>0</v>
      </c>
      <c r="AE144" s="22">
        <v>0</v>
      </c>
      <c r="AF144" s="22">
        <v>0</v>
      </c>
      <c r="AG144" s="22">
        <v>0</v>
      </c>
      <c r="AH144" s="22">
        <v>0</v>
      </c>
      <c r="AI144" s="22">
        <v>62697</v>
      </c>
      <c r="AJ144" s="22">
        <v>0</v>
      </c>
      <c r="AK144" s="22">
        <v>0</v>
      </c>
      <c r="AL144" s="22">
        <v>0</v>
      </c>
      <c r="AM144" s="22">
        <v>0</v>
      </c>
      <c r="AN144" s="22">
        <v>0</v>
      </c>
      <c r="AO144" s="22">
        <v>0</v>
      </c>
      <c r="AP144" s="22">
        <v>1084736</v>
      </c>
    </row>
    <row r="145" spans="1:42" x14ac:dyDescent="0.35">
      <c r="A145" s="22" t="s">
        <v>114</v>
      </c>
      <c r="B145" s="22" t="s">
        <v>294</v>
      </c>
      <c r="C145" s="22" t="s">
        <v>401</v>
      </c>
      <c r="D145" s="22" t="s">
        <v>402</v>
      </c>
      <c r="E145" s="22">
        <v>0</v>
      </c>
      <c r="F145" s="22">
        <v>3620</v>
      </c>
      <c r="G145" s="22">
        <v>0</v>
      </c>
      <c r="H145" s="22">
        <v>0</v>
      </c>
      <c r="I145" s="22">
        <v>4008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>
        <v>0</v>
      </c>
      <c r="Q145" s="22">
        <v>0</v>
      </c>
      <c r="R145" s="22">
        <v>0</v>
      </c>
      <c r="S145" s="22">
        <v>0</v>
      </c>
      <c r="T145" s="22">
        <v>274442</v>
      </c>
      <c r="U145" s="22">
        <v>139916</v>
      </c>
      <c r="V145" s="22">
        <v>99897</v>
      </c>
      <c r="W145" s="22">
        <v>0</v>
      </c>
      <c r="X145" s="22">
        <v>0</v>
      </c>
      <c r="Y145" s="22">
        <v>0</v>
      </c>
      <c r="Z145" s="22">
        <v>209</v>
      </c>
      <c r="AA145" s="22">
        <v>0</v>
      </c>
      <c r="AB145" s="22">
        <v>0</v>
      </c>
      <c r="AC145" s="22">
        <v>0</v>
      </c>
      <c r="AD145" s="22">
        <v>0</v>
      </c>
      <c r="AE145" s="22">
        <v>0</v>
      </c>
      <c r="AF145" s="22">
        <v>0</v>
      </c>
      <c r="AG145" s="22">
        <v>0</v>
      </c>
      <c r="AH145" s="22">
        <v>0</v>
      </c>
      <c r="AI145" s="22">
        <v>2630</v>
      </c>
      <c r="AJ145" s="22">
        <v>0</v>
      </c>
      <c r="AK145" s="22">
        <v>0</v>
      </c>
      <c r="AL145" s="22">
        <v>0</v>
      </c>
      <c r="AM145" s="22">
        <v>0</v>
      </c>
      <c r="AN145" s="22">
        <v>0</v>
      </c>
      <c r="AO145" s="22">
        <v>0</v>
      </c>
      <c r="AP145" s="22">
        <v>524722</v>
      </c>
    </row>
    <row r="146" spans="1:42" x14ac:dyDescent="0.35">
      <c r="A146" s="22" t="s">
        <v>114</v>
      </c>
      <c r="B146" s="22" t="s">
        <v>294</v>
      </c>
      <c r="C146" s="22" t="s">
        <v>403</v>
      </c>
      <c r="D146" s="22" t="s">
        <v>404</v>
      </c>
      <c r="E146" s="22">
        <v>0</v>
      </c>
      <c r="F146" s="22">
        <v>2433</v>
      </c>
      <c r="G146" s="22">
        <v>0</v>
      </c>
      <c r="H146" s="22">
        <v>0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20</v>
      </c>
      <c r="P146" s="22">
        <v>0</v>
      </c>
      <c r="Q146" s="22">
        <v>0</v>
      </c>
      <c r="R146" s="22">
        <v>0</v>
      </c>
      <c r="S146" s="22">
        <v>0</v>
      </c>
      <c r="T146" s="22">
        <v>281440</v>
      </c>
      <c r="U146" s="22">
        <v>95461</v>
      </c>
      <c r="V146" s="22">
        <v>113771</v>
      </c>
      <c r="W146" s="22">
        <v>0</v>
      </c>
      <c r="X146" s="22">
        <v>0</v>
      </c>
      <c r="Y146" s="22">
        <v>0</v>
      </c>
      <c r="Z146" s="22">
        <v>1743</v>
      </c>
      <c r="AA146" s="22">
        <v>0</v>
      </c>
      <c r="AB146" s="22">
        <v>25238</v>
      </c>
      <c r="AC146" s="22">
        <v>0</v>
      </c>
      <c r="AD146" s="22">
        <v>0</v>
      </c>
      <c r="AE146" s="22">
        <v>0</v>
      </c>
      <c r="AF146" s="22">
        <v>0</v>
      </c>
      <c r="AG146" s="22">
        <v>0</v>
      </c>
      <c r="AH146" s="22">
        <v>0</v>
      </c>
      <c r="AI146" s="22">
        <v>14447</v>
      </c>
      <c r="AJ146" s="22">
        <v>0</v>
      </c>
      <c r="AK146" s="22">
        <v>0</v>
      </c>
      <c r="AL146" s="22">
        <v>0</v>
      </c>
      <c r="AM146" s="22">
        <v>0</v>
      </c>
      <c r="AN146" s="22">
        <v>0</v>
      </c>
      <c r="AO146" s="22">
        <v>0</v>
      </c>
      <c r="AP146" s="22">
        <v>534553</v>
      </c>
    </row>
    <row r="147" spans="1:42" x14ac:dyDescent="0.35">
      <c r="A147" s="22" t="s">
        <v>114</v>
      </c>
      <c r="B147" s="22" t="s">
        <v>294</v>
      </c>
      <c r="C147" s="22" t="s">
        <v>405</v>
      </c>
      <c r="D147" s="22" t="s">
        <v>406</v>
      </c>
      <c r="E147" s="22">
        <v>0</v>
      </c>
      <c r="F147" s="22">
        <v>6388</v>
      </c>
      <c r="G147" s="22">
        <v>0</v>
      </c>
      <c r="H147" s="22">
        <v>0</v>
      </c>
      <c r="I147" s="22">
        <v>103781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>
        <v>0</v>
      </c>
      <c r="Q147" s="22">
        <v>0</v>
      </c>
      <c r="R147" s="22">
        <v>0</v>
      </c>
      <c r="S147" s="22">
        <v>0</v>
      </c>
      <c r="T147" s="22">
        <v>484234</v>
      </c>
      <c r="U147" s="22">
        <v>248667</v>
      </c>
      <c r="V147" s="22">
        <v>277674</v>
      </c>
      <c r="W147" s="22">
        <v>0</v>
      </c>
      <c r="X147" s="22">
        <v>3508</v>
      </c>
      <c r="Y147" s="22">
        <v>0</v>
      </c>
      <c r="Z147" s="22">
        <v>4019</v>
      </c>
      <c r="AA147" s="22">
        <v>0</v>
      </c>
      <c r="AB147" s="22">
        <v>6625</v>
      </c>
      <c r="AC147" s="22">
        <v>0</v>
      </c>
      <c r="AD147" s="22">
        <v>0</v>
      </c>
      <c r="AE147" s="22">
        <v>0</v>
      </c>
      <c r="AF147" s="22">
        <v>0</v>
      </c>
      <c r="AG147" s="22">
        <v>0</v>
      </c>
      <c r="AH147" s="22">
        <v>0</v>
      </c>
      <c r="AI147" s="22">
        <v>6446</v>
      </c>
      <c r="AJ147" s="22">
        <v>0</v>
      </c>
      <c r="AK147" s="22">
        <v>0</v>
      </c>
      <c r="AL147" s="22">
        <v>0</v>
      </c>
      <c r="AM147" s="22">
        <v>0</v>
      </c>
      <c r="AN147" s="22">
        <v>0</v>
      </c>
      <c r="AO147" s="22">
        <v>0</v>
      </c>
      <c r="AP147" s="22">
        <v>1141342</v>
      </c>
    </row>
    <row r="148" spans="1:42" x14ac:dyDescent="0.35">
      <c r="A148" s="22" t="s">
        <v>114</v>
      </c>
      <c r="B148" s="22" t="s">
        <v>294</v>
      </c>
      <c r="C148" s="22" t="s">
        <v>407</v>
      </c>
      <c r="D148" s="22" t="s">
        <v>408</v>
      </c>
      <c r="E148" s="22">
        <v>0</v>
      </c>
      <c r="F148" s="22">
        <v>13624</v>
      </c>
      <c r="G148" s="22">
        <v>0</v>
      </c>
      <c r="H148" s="22">
        <v>0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>
        <v>0</v>
      </c>
      <c r="Q148" s="22">
        <v>0</v>
      </c>
      <c r="R148" s="22">
        <v>0</v>
      </c>
      <c r="S148" s="22">
        <v>0</v>
      </c>
      <c r="T148" s="22">
        <v>3091587</v>
      </c>
      <c r="U148" s="22">
        <v>2304805</v>
      </c>
      <c r="V148" s="22">
        <v>929214</v>
      </c>
      <c r="W148" s="22">
        <v>0</v>
      </c>
      <c r="X148" s="22">
        <v>0</v>
      </c>
      <c r="Y148" s="22">
        <v>0</v>
      </c>
      <c r="Z148" s="22">
        <v>0</v>
      </c>
      <c r="AA148" s="22">
        <v>0</v>
      </c>
      <c r="AB148" s="22">
        <v>0</v>
      </c>
      <c r="AC148" s="22">
        <v>0</v>
      </c>
      <c r="AD148" s="22">
        <v>0</v>
      </c>
      <c r="AE148" s="22">
        <v>0</v>
      </c>
      <c r="AF148" s="22">
        <v>0</v>
      </c>
      <c r="AG148" s="22">
        <v>0</v>
      </c>
      <c r="AH148" s="22">
        <v>0</v>
      </c>
      <c r="AI148" s="22">
        <v>121883</v>
      </c>
      <c r="AJ148" s="22">
        <v>0</v>
      </c>
      <c r="AK148" s="22">
        <v>0</v>
      </c>
      <c r="AL148" s="22">
        <v>0</v>
      </c>
      <c r="AM148" s="22">
        <v>0</v>
      </c>
      <c r="AN148" s="22">
        <v>0</v>
      </c>
      <c r="AO148" s="22">
        <v>0</v>
      </c>
      <c r="AP148" s="22">
        <v>6461113</v>
      </c>
    </row>
    <row r="149" spans="1:42" x14ac:dyDescent="0.35">
      <c r="A149" s="22" t="s">
        <v>114</v>
      </c>
      <c r="B149" s="22" t="s">
        <v>294</v>
      </c>
      <c r="C149" s="22" t="s">
        <v>409</v>
      </c>
      <c r="D149" s="22" t="s">
        <v>410</v>
      </c>
      <c r="E149" s="22">
        <v>0</v>
      </c>
      <c r="F149" s="22">
        <v>5871</v>
      </c>
      <c r="G149" s="22">
        <v>0</v>
      </c>
      <c r="H149" s="22">
        <v>0</v>
      </c>
      <c r="I149" s="22">
        <v>0</v>
      </c>
      <c r="J149" s="22">
        <v>0</v>
      </c>
      <c r="K149" s="22">
        <v>0</v>
      </c>
      <c r="L149" s="22">
        <v>7910</v>
      </c>
      <c r="M149" s="22">
        <v>0</v>
      </c>
      <c r="N149" s="22">
        <v>0</v>
      </c>
      <c r="O149" s="22">
        <v>1643</v>
      </c>
      <c r="P149" s="22">
        <v>0</v>
      </c>
      <c r="Q149" s="22">
        <v>0</v>
      </c>
      <c r="R149" s="22">
        <v>0</v>
      </c>
      <c r="S149" s="22">
        <v>0</v>
      </c>
      <c r="T149" s="22">
        <v>275563</v>
      </c>
      <c r="U149" s="22">
        <v>85708</v>
      </c>
      <c r="V149" s="22">
        <v>167914</v>
      </c>
      <c r="W149" s="22">
        <v>0</v>
      </c>
      <c r="X149" s="22">
        <v>0</v>
      </c>
      <c r="Y149" s="22">
        <v>0</v>
      </c>
      <c r="Z149" s="22">
        <v>0</v>
      </c>
      <c r="AA149" s="22">
        <v>0</v>
      </c>
      <c r="AB149" s="22">
        <v>0</v>
      </c>
      <c r="AC149" s="22">
        <v>0</v>
      </c>
      <c r="AD149" s="22">
        <v>0</v>
      </c>
      <c r="AE149" s="22">
        <v>0</v>
      </c>
      <c r="AF149" s="22">
        <v>0</v>
      </c>
      <c r="AG149" s="22">
        <v>0</v>
      </c>
      <c r="AH149" s="22">
        <v>0</v>
      </c>
      <c r="AI149" s="22">
        <v>9281</v>
      </c>
      <c r="AJ149" s="22">
        <v>0</v>
      </c>
      <c r="AK149" s="22">
        <v>0</v>
      </c>
      <c r="AL149" s="22">
        <v>0</v>
      </c>
      <c r="AM149" s="22">
        <v>0</v>
      </c>
      <c r="AN149" s="22">
        <v>0</v>
      </c>
      <c r="AO149" s="22">
        <v>0</v>
      </c>
      <c r="AP149" s="22">
        <v>553890</v>
      </c>
    </row>
    <row r="150" spans="1:42" x14ac:dyDescent="0.35">
      <c r="A150" s="22" t="s">
        <v>114</v>
      </c>
      <c r="B150" s="22" t="s">
        <v>294</v>
      </c>
      <c r="C150" s="22" t="s">
        <v>411</v>
      </c>
      <c r="D150" s="22" t="s">
        <v>412</v>
      </c>
      <c r="E150" s="22">
        <v>6772</v>
      </c>
      <c r="F150" s="22">
        <v>0</v>
      </c>
      <c r="G150" s="22">
        <v>0</v>
      </c>
      <c r="H150" s="22">
        <v>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>
        <v>0</v>
      </c>
      <c r="Q150" s="22">
        <v>0</v>
      </c>
      <c r="R150" s="22">
        <v>0</v>
      </c>
      <c r="S150" s="22">
        <v>0</v>
      </c>
      <c r="T150" s="22">
        <v>580115</v>
      </c>
      <c r="U150" s="22">
        <v>614951</v>
      </c>
      <c r="V150" s="22">
        <v>82039</v>
      </c>
      <c r="W150" s="22">
        <v>98577</v>
      </c>
      <c r="X150" s="22">
        <v>0</v>
      </c>
      <c r="Y150" s="22">
        <v>0</v>
      </c>
      <c r="Z150" s="22">
        <v>9498</v>
      </c>
      <c r="AA150" s="22">
        <v>0</v>
      </c>
      <c r="AB150" s="22">
        <v>0</v>
      </c>
      <c r="AC150" s="22">
        <v>58585</v>
      </c>
      <c r="AD150" s="22">
        <v>0</v>
      </c>
      <c r="AE150" s="22">
        <v>0</v>
      </c>
      <c r="AF150" s="22">
        <v>0</v>
      </c>
      <c r="AG150" s="22">
        <v>0</v>
      </c>
      <c r="AH150" s="22">
        <v>0</v>
      </c>
      <c r="AI150" s="22">
        <v>21752</v>
      </c>
      <c r="AJ150" s="22">
        <v>0</v>
      </c>
      <c r="AK150" s="22">
        <v>0</v>
      </c>
      <c r="AL150" s="22">
        <v>0</v>
      </c>
      <c r="AM150" s="22">
        <v>0</v>
      </c>
      <c r="AN150" s="22">
        <v>0</v>
      </c>
      <c r="AO150" s="22">
        <v>0</v>
      </c>
      <c r="AP150" s="22">
        <v>1472289</v>
      </c>
    </row>
    <row r="151" spans="1:42" x14ac:dyDescent="0.35">
      <c r="A151" s="22" t="s">
        <v>114</v>
      </c>
      <c r="B151" s="22" t="s">
        <v>294</v>
      </c>
      <c r="C151" s="22" t="s">
        <v>413</v>
      </c>
      <c r="D151" s="22" t="s">
        <v>414</v>
      </c>
      <c r="E151" s="22">
        <v>17180</v>
      </c>
      <c r="F151" s="22">
        <v>10830</v>
      </c>
      <c r="G151" s="22">
        <v>0</v>
      </c>
      <c r="H151" s="22">
        <v>0</v>
      </c>
      <c r="I151" s="22">
        <v>136553</v>
      </c>
      <c r="J151" s="22">
        <v>16719</v>
      </c>
      <c r="K151" s="22">
        <v>0</v>
      </c>
      <c r="L151" s="22">
        <v>0</v>
      </c>
      <c r="M151" s="22">
        <v>0</v>
      </c>
      <c r="N151" s="22">
        <v>0</v>
      </c>
      <c r="O151" s="22">
        <v>46468</v>
      </c>
      <c r="P151" s="22">
        <v>0</v>
      </c>
      <c r="Q151" s="22">
        <v>0</v>
      </c>
      <c r="R151" s="22">
        <v>0</v>
      </c>
      <c r="S151" s="22">
        <v>0</v>
      </c>
      <c r="T151" s="22">
        <v>341678</v>
      </c>
      <c r="U151" s="22">
        <v>65438</v>
      </c>
      <c r="V151" s="22">
        <v>160637</v>
      </c>
      <c r="W151" s="22">
        <v>0</v>
      </c>
      <c r="X151" s="22">
        <v>0</v>
      </c>
      <c r="Y151" s="22">
        <v>0</v>
      </c>
      <c r="Z151" s="22">
        <v>0</v>
      </c>
      <c r="AA151" s="22">
        <v>0</v>
      </c>
      <c r="AB151" s="22">
        <v>0</v>
      </c>
      <c r="AC151" s="22">
        <v>0</v>
      </c>
      <c r="AD151" s="22">
        <v>940</v>
      </c>
      <c r="AE151" s="22">
        <v>0</v>
      </c>
      <c r="AF151" s="22">
        <v>0</v>
      </c>
      <c r="AG151" s="22">
        <v>0</v>
      </c>
      <c r="AH151" s="22">
        <v>0</v>
      </c>
      <c r="AI151" s="22">
        <v>8598</v>
      </c>
      <c r="AJ151" s="22">
        <v>2635</v>
      </c>
      <c r="AK151" s="22">
        <v>0</v>
      </c>
      <c r="AL151" s="22">
        <v>0</v>
      </c>
      <c r="AM151" s="22">
        <v>0</v>
      </c>
      <c r="AN151" s="22">
        <v>0</v>
      </c>
      <c r="AO151" s="22">
        <v>0</v>
      </c>
      <c r="AP151" s="22">
        <v>807676</v>
      </c>
    </row>
    <row r="152" spans="1:42" x14ac:dyDescent="0.35">
      <c r="A152" s="22" t="s">
        <v>114</v>
      </c>
      <c r="B152" s="22" t="s">
        <v>294</v>
      </c>
      <c r="C152" s="22" t="s">
        <v>415</v>
      </c>
      <c r="D152" s="22" t="s">
        <v>416</v>
      </c>
      <c r="E152" s="22">
        <v>50</v>
      </c>
      <c r="F152" s="22">
        <v>99670</v>
      </c>
      <c r="G152" s="22">
        <v>0</v>
      </c>
      <c r="H152" s="22">
        <v>181179</v>
      </c>
      <c r="I152" s="22">
        <v>141601</v>
      </c>
      <c r="J152" s="22">
        <v>0</v>
      </c>
      <c r="K152" s="22">
        <v>0</v>
      </c>
      <c r="L152" s="22">
        <v>336998</v>
      </c>
      <c r="M152" s="22">
        <v>912775</v>
      </c>
      <c r="N152" s="22">
        <v>0</v>
      </c>
      <c r="O152" s="22">
        <v>457910</v>
      </c>
      <c r="P152" s="22">
        <v>0</v>
      </c>
      <c r="Q152" s="22">
        <v>0</v>
      </c>
      <c r="R152" s="22">
        <v>937898</v>
      </c>
      <c r="S152" s="22">
        <v>0</v>
      </c>
      <c r="T152" s="22">
        <v>5763478</v>
      </c>
      <c r="U152" s="22">
        <v>6003754</v>
      </c>
      <c r="V152" s="22">
        <v>2739057</v>
      </c>
      <c r="W152" s="22">
        <v>0</v>
      </c>
      <c r="X152" s="22">
        <v>0</v>
      </c>
      <c r="Y152" s="22">
        <v>0</v>
      </c>
      <c r="Z152" s="22">
        <v>131164</v>
      </c>
      <c r="AA152" s="22">
        <v>0</v>
      </c>
      <c r="AB152" s="22">
        <v>199791</v>
      </c>
      <c r="AC152" s="22">
        <v>454026</v>
      </c>
      <c r="AD152" s="22">
        <v>0</v>
      </c>
      <c r="AE152" s="22">
        <v>0</v>
      </c>
      <c r="AF152" s="22">
        <v>0</v>
      </c>
      <c r="AG152" s="22">
        <v>0</v>
      </c>
      <c r="AH152" s="22">
        <v>0</v>
      </c>
      <c r="AI152" s="22">
        <v>459091</v>
      </c>
      <c r="AJ152" s="22">
        <v>44017</v>
      </c>
      <c r="AK152" s="22">
        <v>0</v>
      </c>
      <c r="AL152" s="22">
        <v>0</v>
      </c>
      <c r="AM152" s="22">
        <v>0</v>
      </c>
      <c r="AN152" s="22">
        <v>0</v>
      </c>
      <c r="AO152" s="22">
        <v>0</v>
      </c>
      <c r="AP152" s="22">
        <v>18862459</v>
      </c>
    </row>
    <row r="153" spans="1:42" x14ac:dyDescent="0.35">
      <c r="A153" s="22" t="s">
        <v>114</v>
      </c>
      <c r="B153" s="22" t="s">
        <v>294</v>
      </c>
      <c r="C153" s="22" t="s">
        <v>417</v>
      </c>
      <c r="D153" s="22" t="s">
        <v>418</v>
      </c>
      <c r="E153" s="22">
        <v>1000</v>
      </c>
      <c r="F153" s="22">
        <v>12213</v>
      </c>
      <c r="G153" s="22">
        <v>0</v>
      </c>
      <c r="H153" s="22">
        <v>8867</v>
      </c>
      <c r="I153" s="22">
        <v>97724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2985</v>
      </c>
      <c r="P153" s="22">
        <v>0</v>
      </c>
      <c r="Q153" s="22">
        <v>0</v>
      </c>
      <c r="R153" s="22">
        <v>0</v>
      </c>
      <c r="S153" s="22">
        <v>0</v>
      </c>
      <c r="T153" s="22">
        <v>2856658</v>
      </c>
      <c r="U153" s="22">
        <v>4378419</v>
      </c>
      <c r="V153" s="22">
        <v>1032481</v>
      </c>
      <c r="W153" s="22">
        <v>0</v>
      </c>
      <c r="X153" s="22">
        <v>0</v>
      </c>
      <c r="Y153" s="22">
        <v>0</v>
      </c>
      <c r="Z153" s="22">
        <v>45406</v>
      </c>
      <c r="AA153" s="22">
        <v>132021</v>
      </c>
      <c r="AB153" s="22">
        <v>8900</v>
      </c>
      <c r="AC153" s="22">
        <v>8601</v>
      </c>
      <c r="AD153" s="22">
        <v>0</v>
      </c>
      <c r="AE153" s="22">
        <v>0</v>
      </c>
      <c r="AF153" s="22">
        <v>0</v>
      </c>
      <c r="AG153" s="22">
        <v>0</v>
      </c>
      <c r="AH153" s="22">
        <v>0</v>
      </c>
      <c r="AI153" s="22">
        <v>489489</v>
      </c>
      <c r="AJ153" s="22">
        <v>0</v>
      </c>
      <c r="AK153" s="22">
        <v>0</v>
      </c>
      <c r="AL153" s="22">
        <v>0</v>
      </c>
      <c r="AM153" s="22">
        <v>0</v>
      </c>
      <c r="AN153" s="22">
        <v>0</v>
      </c>
      <c r="AO153" s="22">
        <v>0</v>
      </c>
      <c r="AP153" s="22">
        <v>9074764</v>
      </c>
    </row>
    <row r="154" spans="1:42" x14ac:dyDescent="0.35">
      <c r="A154" s="22" t="s">
        <v>114</v>
      </c>
      <c r="B154" s="22" t="s">
        <v>294</v>
      </c>
      <c r="C154" s="22" t="s">
        <v>419</v>
      </c>
      <c r="D154" s="22" t="s">
        <v>420</v>
      </c>
      <c r="E154" s="22">
        <v>0</v>
      </c>
      <c r="F154" s="22">
        <v>2299</v>
      </c>
      <c r="G154" s="22">
        <v>0</v>
      </c>
      <c r="H154" s="22">
        <v>0</v>
      </c>
      <c r="I154" s="22">
        <v>36258</v>
      </c>
      <c r="J154" s="22">
        <v>0</v>
      </c>
      <c r="K154" s="22">
        <v>0</v>
      </c>
      <c r="L154" s="22">
        <v>1062</v>
      </c>
      <c r="M154" s="22">
        <v>0</v>
      </c>
      <c r="N154" s="22">
        <v>0</v>
      </c>
      <c r="O154" s="22">
        <v>0</v>
      </c>
      <c r="P154" s="22">
        <v>0</v>
      </c>
      <c r="Q154" s="22">
        <v>0</v>
      </c>
      <c r="R154" s="22">
        <v>0</v>
      </c>
      <c r="S154" s="22">
        <v>0</v>
      </c>
      <c r="T154" s="22">
        <v>574728</v>
      </c>
      <c r="U154" s="22">
        <v>252473</v>
      </c>
      <c r="V154" s="22">
        <v>126194</v>
      </c>
      <c r="W154" s="22">
        <v>0</v>
      </c>
      <c r="X154" s="22">
        <v>0</v>
      </c>
      <c r="Y154" s="22">
        <v>0</v>
      </c>
      <c r="Z154" s="22">
        <v>0</v>
      </c>
      <c r="AA154" s="22">
        <v>0</v>
      </c>
      <c r="AB154" s="22">
        <v>0</v>
      </c>
      <c r="AC154" s="22">
        <v>0</v>
      </c>
      <c r="AD154" s="22">
        <v>0</v>
      </c>
      <c r="AE154" s="22">
        <v>0</v>
      </c>
      <c r="AF154" s="22">
        <v>0</v>
      </c>
      <c r="AG154" s="22">
        <v>3050</v>
      </c>
      <c r="AH154" s="22">
        <v>0</v>
      </c>
      <c r="AI154" s="22">
        <v>5098</v>
      </c>
      <c r="AJ154" s="22">
        <v>0</v>
      </c>
      <c r="AK154" s="22">
        <v>0</v>
      </c>
      <c r="AL154" s="22">
        <v>0</v>
      </c>
      <c r="AM154" s="22">
        <v>0</v>
      </c>
      <c r="AN154" s="22">
        <v>0</v>
      </c>
      <c r="AO154" s="22">
        <v>0</v>
      </c>
      <c r="AP154" s="22">
        <v>1001162</v>
      </c>
    </row>
    <row r="155" spans="1:42" x14ac:dyDescent="0.35">
      <c r="A155" s="22" t="s">
        <v>114</v>
      </c>
      <c r="B155" s="22" t="s">
        <v>294</v>
      </c>
      <c r="C155" s="22" t="s">
        <v>421</v>
      </c>
      <c r="D155" s="22" t="s">
        <v>422</v>
      </c>
      <c r="E155" s="22">
        <v>0</v>
      </c>
      <c r="F155" s="22">
        <v>1049</v>
      </c>
      <c r="G155" s="22">
        <v>0</v>
      </c>
      <c r="H155" s="22">
        <v>0</v>
      </c>
      <c r="I155" s="22">
        <v>66849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>
        <v>4348</v>
      </c>
      <c r="Q155" s="22">
        <v>0</v>
      </c>
      <c r="R155" s="22">
        <v>0</v>
      </c>
      <c r="S155" s="22">
        <v>0</v>
      </c>
      <c r="T155" s="22">
        <v>481365</v>
      </c>
      <c r="U155" s="22">
        <v>125481</v>
      </c>
      <c r="V155" s="22">
        <v>252604</v>
      </c>
      <c r="W155" s="22">
        <v>0</v>
      </c>
      <c r="X155" s="22">
        <v>0</v>
      </c>
      <c r="Y155" s="22">
        <v>0</v>
      </c>
      <c r="Z155" s="22">
        <v>2400</v>
      </c>
      <c r="AA155" s="22">
        <v>0</v>
      </c>
      <c r="AB155" s="22">
        <v>0</v>
      </c>
      <c r="AC155" s="22">
        <v>0</v>
      </c>
      <c r="AD155" s="22">
        <v>480</v>
      </c>
      <c r="AE155" s="22">
        <v>0</v>
      </c>
      <c r="AF155" s="22">
        <v>0</v>
      </c>
      <c r="AG155" s="22">
        <v>0</v>
      </c>
      <c r="AH155" s="22">
        <v>0</v>
      </c>
      <c r="AI155" s="22">
        <v>101424</v>
      </c>
      <c r="AJ155" s="22">
        <v>0</v>
      </c>
      <c r="AK155" s="22">
        <v>0</v>
      </c>
      <c r="AL155" s="22">
        <v>0</v>
      </c>
      <c r="AM155" s="22">
        <v>0</v>
      </c>
      <c r="AN155" s="22">
        <v>0</v>
      </c>
      <c r="AO155" s="22">
        <v>0</v>
      </c>
      <c r="AP155" s="22">
        <v>1036000</v>
      </c>
    </row>
    <row r="156" spans="1:42" x14ac:dyDescent="0.35">
      <c r="A156" s="22" t="s">
        <v>114</v>
      </c>
      <c r="B156" s="22" t="s">
        <v>294</v>
      </c>
      <c r="C156" s="22" t="s">
        <v>423</v>
      </c>
      <c r="D156" s="22" t="s">
        <v>424</v>
      </c>
      <c r="E156" s="22">
        <v>4139</v>
      </c>
      <c r="F156" s="22">
        <v>210</v>
      </c>
      <c r="G156" s="22">
        <v>7185</v>
      </c>
      <c r="H156" s="22">
        <v>0</v>
      </c>
      <c r="I156" s="22">
        <v>0</v>
      </c>
      <c r="J156" s="22">
        <v>0</v>
      </c>
      <c r="K156" s="22">
        <v>0</v>
      </c>
      <c r="L156" s="22">
        <v>153775</v>
      </c>
      <c r="M156" s="22">
        <v>0</v>
      </c>
      <c r="N156" s="22">
        <v>0</v>
      </c>
      <c r="O156" s="22">
        <v>1922</v>
      </c>
      <c r="P156" s="22">
        <v>171791</v>
      </c>
      <c r="Q156" s="22">
        <v>32175</v>
      </c>
      <c r="R156" s="22">
        <v>0</v>
      </c>
      <c r="S156" s="22">
        <v>0</v>
      </c>
      <c r="T156" s="22">
        <v>2872004</v>
      </c>
      <c r="U156" s="22">
        <v>1303644</v>
      </c>
      <c r="V156" s="22">
        <v>440254</v>
      </c>
      <c r="W156" s="22">
        <v>0</v>
      </c>
      <c r="X156" s="22">
        <v>3190</v>
      </c>
      <c r="Y156" s="22">
        <v>0</v>
      </c>
      <c r="Z156" s="22">
        <v>15290</v>
      </c>
      <c r="AA156" s="22">
        <v>0</v>
      </c>
      <c r="AB156" s="22">
        <v>9251</v>
      </c>
      <c r="AC156" s="22">
        <v>0</v>
      </c>
      <c r="AD156" s="22">
        <v>0</v>
      </c>
      <c r="AE156" s="22">
        <v>0</v>
      </c>
      <c r="AF156" s="22">
        <v>0</v>
      </c>
      <c r="AG156" s="22">
        <v>0</v>
      </c>
      <c r="AH156" s="22">
        <v>10</v>
      </c>
      <c r="AI156" s="22">
        <v>170156</v>
      </c>
      <c r="AJ156" s="22">
        <v>20842</v>
      </c>
      <c r="AK156" s="22">
        <v>0</v>
      </c>
      <c r="AL156" s="22">
        <v>0</v>
      </c>
      <c r="AM156" s="22">
        <v>0</v>
      </c>
      <c r="AN156" s="22">
        <v>0</v>
      </c>
      <c r="AO156" s="22">
        <v>0</v>
      </c>
      <c r="AP156" s="22">
        <v>5205838</v>
      </c>
    </row>
    <row r="157" spans="1:42" x14ac:dyDescent="0.35">
      <c r="A157" s="22" t="s">
        <v>114</v>
      </c>
      <c r="B157" s="22" t="s">
        <v>294</v>
      </c>
      <c r="C157" s="22" t="s">
        <v>425</v>
      </c>
      <c r="D157" s="22" t="s">
        <v>426</v>
      </c>
      <c r="E157" s="22">
        <v>0</v>
      </c>
      <c r="F157" s="22">
        <v>49412</v>
      </c>
      <c r="G157" s="22">
        <v>0</v>
      </c>
      <c r="H157" s="22">
        <v>0</v>
      </c>
      <c r="I157" s="22">
        <v>44068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1624</v>
      </c>
      <c r="P157" s="22">
        <v>0</v>
      </c>
      <c r="Q157" s="22">
        <v>0</v>
      </c>
      <c r="R157" s="22">
        <v>0</v>
      </c>
      <c r="S157" s="22">
        <v>0</v>
      </c>
      <c r="T157" s="22">
        <v>698890</v>
      </c>
      <c r="U157" s="22">
        <v>1018489</v>
      </c>
      <c r="V157" s="22">
        <v>345003</v>
      </c>
      <c r="W157" s="22">
        <v>0</v>
      </c>
      <c r="X157" s="22">
        <v>37705</v>
      </c>
      <c r="Y157" s="22">
        <v>0</v>
      </c>
      <c r="Z157" s="22">
        <v>0</v>
      </c>
      <c r="AA157" s="22">
        <v>0</v>
      </c>
      <c r="AB157" s="22">
        <v>100720</v>
      </c>
      <c r="AC157" s="22">
        <v>0</v>
      </c>
      <c r="AD157" s="22">
        <v>0</v>
      </c>
      <c r="AE157" s="22">
        <v>0</v>
      </c>
      <c r="AF157" s="22">
        <v>0</v>
      </c>
      <c r="AG157" s="22">
        <v>0</v>
      </c>
      <c r="AH157" s="22">
        <v>0</v>
      </c>
      <c r="AI157" s="22">
        <v>500220</v>
      </c>
      <c r="AJ157" s="22">
        <v>11012</v>
      </c>
      <c r="AK157" s="22">
        <v>0</v>
      </c>
      <c r="AL157" s="22">
        <v>0</v>
      </c>
      <c r="AM157" s="22">
        <v>0</v>
      </c>
      <c r="AN157" s="22">
        <v>0</v>
      </c>
      <c r="AO157" s="22">
        <v>0</v>
      </c>
      <c r="AP157" s="22">
        <v>2807143</v>
      </c>
    </row>
    <row r="158" spans="1:42" x14ac:dyDescent="0.35">
      <c r="A158" s="22" t="s">
        <v>114</v>
      </c>
      <c r="B158" s="22" t="s">
        <v>294</v>
      </c>
      <c r="C158" s="22" t="s">
        <v>427</v>
      </c>
      <c r="D158" s="22" t="s">
        <v>428</v>
      </c>
      <c r="E158" s="22">
        <v>0</v>
      </c>
      <c r="F158" s="22">
        <v>6129</v>
      </c>
      <c r="G158" s="22">
        <v>0</v>
      </c>
      <c r="H158" s="22">
        <v>0</v>
      </c>
      <c r="I158" s="22">
        <v>14757</v>
      </c>
      <c r="J158" s="22">
        <v>0</v>
      </c>
      <c r="K158" s="22">
        <v>469459</v>
      </c>
      <c r="L158" s="22">
        <v>0</v>
      </c>
      <c r="M158" s="22">
        <v>0</v>
      </c>
      <c r="N158" s="22">
        <v>0</v>
      </c>
      <c r="O158" s="22">
        <v>5240</v>
      </c>
      <c r="P158" s="22">
        <v>0</v>
      </c>
      <c r="Q158" s="22">
        <v>0</v>
      </c>
      <c r="R158" s="22">
        <v>0</v>
      </c>
      <c r="S158" s="22">
        <v>0</v>
      </c>
      <c r="T158" s="22">
        <v>658148</v>
      </c>
      <c r="U158" s="22">
        <v>201604</v>
      </c>
      <c r="V158" s="22">
        <v>198567</v>
      </c>
      <c r="W158" s="22">
        <v>0</v>
      </c>
      <c r="X158" s="22">
        <v>0</v>
      </c>
      <c r="Y158" s="22">
        <v>0</v>
      </c>
      <c r="Z158" s="22">
        <v>0</v>
      </c>
      <c r="AA158" s="22">
        <v>0</v>
      </c>
      <c r="AB158" s="22">
        <v>2328</v>
      </c>
      <c r="AC158" s="22">
        <v>0</v>
      </c>
      <c r="AD158" s="22">
        <v>0</v>
      </c>
      <c r="AE158" s="22">
        <v>0</v>
      </c>
      <c r="AF158" s="22">
        <v>0</v>
      </c>
      <c r="AG158" s="22">
        <v>0</v>
      </c>
      <c r="AH158" s="22">
        <v>0</v>
      </c>
      <c r="AI158" s="22">
        <v>151632</v>
      </c>
      <c r="AJ158" s="22">
        <v>97913</v>
      </c>
      <c r="AK158" s="22">
        <v>0</v>
      </c>
      <c r="AL158" s="22">
        <v>0</v>
      </c>
      <c r="AM158" s="22">
        <v>0</v>
      </c>
      <c r="AN158" s="22">
        <v>0</v>
      </c>
      <c r="AO158" s="22">
        <v>0</v>
      </c>
      <c r="AP158" s="22">
        <v>1805777</v>
      </c>
    </row>
    <row r="159" spans="1:42" x14ac:dyDescent="0.35">
      <c r="A159" s="22" t="s">
        <v>114</v>
      </c>
      <c r="B159" s="22" t="s">
        <v>294</v>
      </c>
      <c r="C159" s="22" t="s">
        <v>429</v>
      </c>
      <c r="D159" s="22" t="s">
        <v>430</v>
      </c>
      <c r="E159" s="22">
        <v>0</v>
      </c>
      <c r="F159" s="22">
        <v>0</v>
      </c>
      <c r="G159" s="22">
        <v>0</v>
      </c>
      <c r="H159" s="22">
        <v>0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>
        <v>0</v>
      </c>
      <c r="Q159" s="22">
        <v>4906</v>
      </c>
      <c r="R159" s="22">
        <v>0</v>
      </c>
      <c r="S159" s="22">
        <v>0</v>
      </c>
      <c r="T159" s="22">
        <v>888803</v>
      </c>
      <c r="U159" s="22">
        <v>306593</v>
      </c>
      <c r="V159" s="22">
        <v>461970</v>
      </c>
      <c r="W159" s="22">
        <v>0</v>
      </c>
      <c r="X159" s="22">
        <v>0</v>
      </c>
      <c r="Y159" s="22">
        <v>0</v>
      </c>
      <c r="Z159" s="22">
        <v>10850</v>
      </c>
      <c r="AA159" s="22">
        <v>0</v>
      </c>
      <c r="AB159" s="22">
        <v>140150</v>
      </c>
      <c r="AC159" s="22">
        <v>0</v>
      </c>
      <c r="AD159" s="22">
        <v>0</v>
      </c>
      <c r="AE159" s="22">
        <v>0</v>
      </c>
      <c r="AF159" s="22">
        <v>0</v>
      </c>
      <c r="AG159" s="22">
        <v>0</v>
      </c>
      <c r="AH159" s="22">
        <v>0</v>
      </c>
      <c r="AI159" s="22">
        <v>0</v>
      </c>
      <c r="AJ159" s="22">
        <v>120504</v>
      </c>
      <c r="AK159" s="22">
        <v>0</v>
      </c>
      <c r="AL159" s="22">
        <v>134967</v>
      </c>
      <c r="AM159" s="22">
        <v>0</v>
      </c>
      <c r="AN159" s="22">
        <v>0</v>
      </c>
      <c r="AO159" s="22">
        <v>0</v>
      </c>
      <c r="AP159" s="22">
        <v>2068743</v>
      </c>
    </row>
    <row r="160" spans="1:42" x14ac:dyDescent="0.35">
      <c r="A160" s="22" t="s">
        <v>114</v>
      </c>
      <c r="B160" s="22" t="s">
        <v>294</v>
      </c>
      <c r="C160" s="22" t="s">
        <v>431</v>
      </c>
      <c r="D160" s="22" t="s">
        <v>432</v>
      </c>
      <c r="E160" s="22">
        <v>0</v>
      </c>
      <c r="F160" s="22">
        <v>18740</v>
      </c>
      <c r="G160" s="22">
        <v>0</v>
      </c>
      <c r="H160" s="22">
        <v>11585</v>
      </c>
      <c r="I160" s="22">
        <v>0</v>
      </c>
      <c r="J160" s="22">
        <v>0</v>
      </c>
      <c r="K160" s="22">
        <v>0</v>
      </c>
      <c r="L160" s="22">
        <v>320</v>
      </c>
      <c r="M160" s="22">
        <v>0</v>
      </c>
      <c r="N160" s="22">
        <v>0</v>
      </c>
      <c r="O160" s="22">
        <v>2226</v>
      </c>
      <c r="P160" s="22">
        <v>50</v>
      </c>
      <c r="Q160" s="22">
        <v>0</v>
      </c>
      <c r="R160" s="22">
        <v>0</v>
      </c>
      <c r="S160" s="22">
        <v>4323</v>
      </c>
      <c r="T160" s="22">
        <v>2445190</v>
      </c>
      <c r="U160" s="22">
        <v>1185195</v>
      </c>
      <c r="V160" s="22">
        <v>1014986</v>
      </c>
      <c r="W160" s="22">
        <v>0</v>
      </c>
      <c r="X160" s="22">
        <v>0</v>
      </c>
      <c r="Y160" s="22">
        <v>0</v>
      </c>
      <c r="Z160" s="22">
        <v>24863</v>
      </c>
      <c r="AA160" s="22">
        <v>0</v>
      </c>
      <c r="AB160" s="22">
        <v>-401</v>
      </c>
      <c r="AC160" s="22">
        <v>0</v>
      </c>
      <c r="AD160" s="22">
        <v>0</v>
      </c>
      <c r="AE160" s="22">
        <v>0</v>
      </c>
      <c r="AF160" s="22">
        <v>0</v>
      </c>
      <c r="AG160" s="22">
        <v>0</v>
      </c>
      <c r="AH160" s="22">
        <v>0</v>
      </c>
      <c r="AI160" s="22">
        <v>66185</v>
      </c>
      <c r="AJ160" s="22">
        <v>200</v>
      </c>
      <c r="AK160" s="22">
        <v>0</v>
      </c>
      <c r="AL160" s="22">
        <v>0</v>
      </c>
      <c r="AM160" s="22">
        <v>0</v>
      </c>
      <c r="AN160" s="22">
        <v>3668470</v>
      </c>
      <c r="AO160" s="22">
        <v>0</v>
      </c>
      <c r="AP160" s="22">
        <v>8441932</v>
      </c>
    </row>
    <row r="161" spans="1:42" x14ac:dyDescent="0.35">
      <c r="A161" s="22" t="s">
        <v>114</v>
      </c>
      <c r="B161" s="22" t="s">
        <v>294</v>
      </c>
      <c r="C161" s="22" t="s">
        <v>433</v>
      </c>
      <c r="D161" s="22" t="s">
        <v>434</v>
      </c>
      <c r="E161" s="22">
        <v>0</v>
      </c>
      <c r="F161" s="22">
        <v>2880</v>
      </c>
      <c r="G161" s="22">
        <v>0</v>
      </c>
      <c r="H161" s="22">
        <v>0</v>
      </c>
      <c r="I161" s="22">
        <v>63421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15677</v>
      </c>
      <c r="P161" s="22">
        <v>0</v>
      </c>
      <c r="Q161" s="22">
        <v>0</v>
      </c>
      <c r="R161" s="22">
        <v>0</v>
      </c>
      <c r="S161" s="22">
        <v>0</v>
      </c>
      <c r="T161" s="22">
        <v>452793</v>
      </c>
      <c r="U161" s="22">
        <v>241791</v>
      </c>
      <c r="V161" s="22">
        <v>143495</v>
      </c>
      <c r="W161" s="22">
        <v>0</v>
      </c>
      <c r="X161" s="22">
        <v>0</v>
      </c>
      <c r="Y161" s="22">
        <v>0</v>
      </c>
      <c r="Z161" s="22">
        <v>18160</v>
      </c>
      <c r="AA161" s="22">
        <v>0</v>
      </c>
      <c r="AB161" s="22">
        <v>94712</v>
      </c>
      <c r="AC161" s="22">
        <v>0</v>
      </c>
      <c r="AD161" s="22">
        <v>0</v>
      </c>
      <c r="AE161" s="22">
        <v>0</v>
      </c>
      <c r="AF161" s="22">
        <v>0</v>
      </c>
      <c r="AG161" s="22">
        <v>0</v>
      </c>
      <c r="AH161" s="22">
        <v>0</v>
      </c>
      <c r="AI161" s="22">
        <v>63020</v>
      </c>
      <c r="AJ161" s="22">
        <v>0</v>
      </c>
      <c r="AK161" s="22">
        <v>0</v>
      </c>
      <c r="AL161" s="22">
        <v>0</v>
      </c>
      <c r="AM161" s="22">
        <v>0</v>
      </c>
      <c r="AN161" s="22">
        <v>0</v>
      </c>
      <c r="AO161" s="22">
        <v>0</v>
      </c>
      <c r="AP161" s="22">
        <v>1095949</v>
      </c>
    </row>
    <row r="162" spans="1:42" x14ac:dyDescent="0.35">
      <c r="A162" s="22" t="s">
        <v>114</v>
      </c>
      <c r="B162" s="22" t="s">
        <v>294</v>
      </c>
      <c r="C162" s="22" t="s">
        <v>435</v>
      </c>
      <c r="D162" s="22" t="s">
        <v>436</v>
      </c>
      <c r="E162" s="22">
        <v>0</v>
      </c>
      <c r="F162" s="22">
        <v>743</v>
      </c>
      <c r="G162" s="22">
        <v>0</v>
      </c>
      <c r="H162" s="22">
        <v>0</v>
      </c>
      <c r="I162" s="22">
        <v>18250</v>
      </c>
      <c r="J162" s="22">
        <v>0</v>
      </c>
      <c r="K162" s="22">
        <v>0</v>
      </c>
      <c r="L162" s="22">
        <v>0</v>
      </c>
      <c r="M162" s="22">
        <v>0</v>
      </c>
      <c r="N162" s="22">
        <v>200</v>
      </c>
      <c r="O162" s="22">
        <v>0</v>
      </c>
      <c r="P162" s="22">
        <v>19664</v>
      </c>
      <c r="Q162" s="22">
        <v>0</v>
      </c>
      <c r="R162" s="22">
        <v>0</v>
      </c>
      <c r="S162" s="22">
        <v>0</v>
      </c>
      <c r="T162" s="22">
        <v>370770</v>
      </c>
      <c r="U162" s="22">
        <v>118963</v>
      </c>
      <c r="V162" s="22">
        <v>95642</v>
      </c>
      <c r="W162" s="22">
        <v>0</v>
      </c>
      <c r="X162" s="22">
        <v>1563</v>
      </c>
      <c r="Y162" s="22">
        <v>0</v>
      </c>
      <c r="Z162" s="22">
        <v>0</v>
      </c>
      <c r="AA162" s="22">
        <v>0</v>
      </c>
      <c r="AB162" s="22">
        <v>0</v>
      </c>
      <c r="AC162" s="22">
        <v>0</v>
      </c>
      <c r="AD162" s="22">
        <v>0</v>
      </c>
      <c r="AE162" s="22">
        <v>0</v>
      </c>
      <c r="AF162" s="22">
        <v>0</v>
      </c>
      <c r="AG162" s="22">
        <v>0</v>
      </c>
      <c r="AH162" s="22">
        <v>0</v>
      </c>
      <c r="AI162" s="22">
        <v>0</v>
      </c>
      <c r="AJ162" s="22">
        <v>0</v>
      </c>
      <c r="AK162" s="22">
        <v>0</v>
      </c>
      <c r="AL162" s="22">
        <v>2272</v>
      </c>
      <c r="AM162" s="22">
        <v>486618</v>
      </c>
      <c r="AN162" s="22">
        <v>108087</v>
      </c>
      <c r="AO162" s="22">
        <v>0</v>
      </c>
      <c r="AP162" s="22">
        <v>1222772</v>
      </c>
    </row>
    <row r="163" spans="1:42" x14ac:dyDescent="0.35">
      <c r="A163" s="22" t="s">
        <v>114</v>
      </c>
      <c r="B163" s="22" t="s">
        <v>294</v>
      </c>
      <c r="C163" s="22" t="s">
        <v>437</v>
      </c>
      <c r="D163" s="22" t="s">
        <v>438</v>
      </c>
      <c r="E163" s="22">
        <v>0</v>
      </c>
      <c r="F163" s="22">
        <v>86196</v>
      </c>
      <c r="G163" s="22">
        <v>0</v>
      </c>
      <c r="H163" s="22">
        <v>38703</v>
      </c>
      <c r="I163" s="22">
        <v>122627</v>
      </c>
      <c r="J163" s="22">
        <v>0</v>
      </c>
      <c r="K163" s="22">
        <v>0</v>
      </c>
      <c r="L163" s="22">
        <v>316006</v>
      </c>
      <c r="M163" s="22">
        <v>0</v>
      </c>
      <c r="N163" s="22">
        <v>3490</v>
      </c>
      <c r="O163" s="22">
        <v>0</v>
      </c>
      <c r="P163" s="22">
        <v>0</v>
      </c>
      <c r="Q163" s="22">
        <v>0</v>
      </c>
      <c r="R163" s="22">
        <v>0</v>
      </c>
      <c r="S163" s="22">
        <v>0</v>
      </c>
      <c r="T163" s="22">
        <v>1311773</v>
      </c>
      <c r="U163" s="22">
        <v>392307</v>
      </c>
      <c r="V163" s="22">
        <v>493142</v>
      </c>
      <c r="W163" s="22">
        <v>0</v>
      </c>
      <c r="X163" s="22">
        <v>0</v>
      </c>
      <c r="Y163" s="22">
        <v>0</v>
      </c>
      <c r="Z163" s="22">
        <v>52310</v>
      </c>
      <c r="AA163" s="22">
        <v>0</v>
      </c>
      <c r="AB163" s="22">
        <v>655352</v>
      </c>
      <c r="AC163" s="22">
        <v>22526</v>
      </c>
      <c r="AD163" s="22">
        <v>0</v>
      </c>
      <c r="AE163" s="22">
        <v>0</v>
      </c>
      <c r="AF163" s="22">
        <v>0</v>
      </c>
      <c r="AG163" s="22">
        <v>0</v>
      </c>
      <c r="AH163" s="22">
        <v>0</v>
      </c>
      <c r="AI163" s="22">
        <v>505250</v>
      </c>
      <c r="AJ163" s="22">
        <v>44789</v>
      </c>
      <c r="AK163" s="22">
        <v>0</v>
      </c>
      <c r="AL163" s="22">
        <v>0</v>
      </c>
      <c r="AM163" s="22">
        <v>0</v>
      </c>
      <c r="AN163" s="22">
        <v>0</v>
      </c>
      <c r="AO163" s="22">
        <v>0</v>
      </c>
      <c r="AP163" s="22">
        <v>4044471</v>
      </c>
    </row>
    <row r="164" spans="1:42" x14ac:dyDescent="0.35">
      <c r="A164" s="22" t="s">
        <v>114</v>
      </c>
      <c r="B164" s="22" t="s">
        <v>294</v>
      </c>
      <c r="C164" s="22" t="s">
        <v>439</v>
      </c>
      <c r="D164" s="22" t="s">
        <v>440</v>
      </c>
      <c r="E164" s="22">
        <v>0</v>
      </c>
      <c r="F164" s="22">
        <v>53741</v>
      </c>
      <c r="G164" s="22">
        <v>0</v>
      </c>
      <c r="H164" s="22">
        <v>28062</v>
      </c>
      <c r="I164" s="22">
        <v>1189</v>
      </c>
      <c r="J164" s="22">
        <v>0</v>
      </c>
      <c r="K164" s="22">
        <v>0</v>
      </c>
      <c r="L164" s="22">
        <v>57734</v>
      </c>
      <c r="M164" s="22">
        <v>0</v>
      </c>
      <c r="N164" s="22">
        <v>0</v>
      </c>
      <c r="O164" s="22">
        <v>0</v>
      </c>
      <c r="P164" s="22">
        <v>0</v>
      </c>
      <c r="Q164" s="22">
        <v>0</v>
      </c>
      <c r="R164" s="22">
        <v>0</v>
      </c>
      <c r="S164" s="22">
        <v>0</v>
      </c>
      <c r="T164" s="22">
        <v>2497981</v>
      </c>
      <c r="U164" s="22">
        <v>1308331</v>
      </c>
      <c r="V164" s="22">
        <v>736114</v>
      </c>
      <c r="W164" s="22">
        <v>0</v>
      </c>
      <c r="X164" s="22">
        <v>19955</v>
      </c>
      <c r="Y164" s="22">
        <v>0</v>
      </c>
      <c r="Z164" s="22">
        <v>28102</v>
      </c>
      <c r="AA164" s="22">
        <v>0</v>
      </c>
      <c r="AB164" s="22">
        <v>13845</v>
      </c>
      <c r="AC164" s="22">
        <v>0</v>
      </c>
      <c r="AD164" s="22">
        <v>221748</v>
      </c>
      <c r="AE164" s="22">
        <v>0</v>
      </c>
      <c r="AF164" s="22">
        <v>0</v>
      </c>
      <c r="AG164" s="22">
        <v>0</v>
      </c>
      <c r="AH164" s="22">
        <v>0</v>
      </c>
      <c r="AI164" s="22">
        <v>230036</v>
      </c>
      <c r="AJ164" s="22">
        <v>11301</v>
      </c>
      <c r="AK164" s="22">
        <v>0</v>
      </c>
      <c r="AL164" s="22">
        <v>0</v>
      </c>
      <c r="AM164" s="22">
        <v>0</v>
      </c>
      <c r="AN164" s="22">
        <v>0</v>
      </c>
      <c r="AO164" s="22">
        <v>0</v>
      </c>
      <c r="AP164" s="22">
        <v>5208139</v>
      </c>
    </row>
    <row r="165" spans="1:42" x14ac:dyDescent="0.35">
      <c r="A165" s="22" t="s">
        <v>114</v>
      </c>
      <c r="B165" s="22" t="s">
        <v>294</v>
      </c>
      <c r="C165" s="22" t="s">
        <v>441</v>
      </c>
      <c r="D165" s="22" t="s">
        <v>442</v>
      </c>
      <c r="E165" s="22">
        <v>0</v>
      </c>
      <c r="F165" s="22">
        <v>15184</v>
      </c>
      <c r="G165" s="22">
        <v>0</v>
      </c>
      <c r="H165" s="22">
        <v>0</v>
      </c>
      <c r="I165" s="22">
        <v>47618</v>
      </c>
      <c r="J165" s="22">
        <v>0</v>
      </c>
      <c r="K165" s="22">
        <v>0</v>
      </c>
      <c r="L165" s="22">
        <v>0</v>
      </c>
      <c r="M165" s="22">
        <v>0</v>
      </c>
      <c r="N165" s="22">
        <v>0</v>
      </c>
      <c r="O165" s="22">
        <v>17564</v>
      </c>
      <c r="P165" s="22">
        <v>0</v>
      </c>
      <c r="Q165" s="22">
        <v>0</v>
      </c>
      <c r="R165" s="22">
        <v>0</v>
      </c>
      <c r="S165" s="22">
        <v>0</v>
      </c>
      <c r="T165" s="22">
        <v>727899</v>
      </c>
      <c r="U165" s="22">
        <v>398201</v>
      </c>
      <c r="V165" s="22">
        <v>294905</v>
      </c>
      <c r="W165" s="22">
        <v>0</v>
      </c>
      <c r="X165" s="22">
        <v>9885</v>
      </c>
      <c r="Y165" s="22">
        <v>0</v>
      </c>
      <c r="Z165" s="22">
        <v>0</v>
      </c>
      <c r="AA165" s="22">
        <v>0</v>
      </c>
      <c r="AB165" s="22">
        <v>0</v>
      </c>
      <c r="AC165" s="22">
        <v>10</v>
      </c>
      <c r="AD165" s="22">
        <v>0</v>
      </c>
      <c r="AE165" s="22">
        <v>0</v>
      </c>
      <c r="AF165" s="22">
        <v>0</v>
      </c>
      <c r="AG165" s="22">
        <v>0</v>
      </c>
      <c r="AH165" s="22">
        <v>0</v>
      </c>
      <c r="AI165" s="22">
        <v>95381</v>
      </c>
      <c r="AJ165" s="22">
        <v>0</v>
      </c>
      <c r="AK165" s="22">
        <v>0</v>
      </c>
      <c r="AL165" s="22">
        <v>0</v>
      </c>
      <c r="AM165" s="22">
        <v>1254986</v>
      </c>
      <c r="AN165" s="22">
        <v>0</v>
      </c>
      <c r="AO165" s="22">
        <v>0</v>
      </c>
      <c r="AP165" s="22">
        <v>2861633</v>
      </c>
    </row>
    <row r="166" spans="1:42" x14ac:dyDescent="0.35">
      <c r="A166" s="22" t="s">
        <v>114</v>
      </c>
      <c r="B166" s="22" t="s">
        <v>294</v>
      </c>
      <c r="C166" s="22" t="s">
        <v>443</v>
      </c>
      <c r="D166" s="22" t="s">
        <v>444</v>
      </c>
      <c r="E166" s="22">
        <v>0</v>
      </c>
      <c r="F166" s="22">
        <v>3121</v>
      </c>
      <c r="G166" s="22">
        <v>0</v>
      </c>
      <c r="H166" s="22">
        <v>0</v>
      </c>
      <c r="I166" s="22">
        <v>0</v>
      </c>
      <c r="J166" s="22">
        <v>0</v>
      </c>
      <c r="K166" s="22">
        <v>0</v>
      </c>
      <c r="L166" s="22">
        <v>0</v>
      </c>
      <c r="M166" s="22">
        <v>0</v>
      </c>
      <c r="N166" s="22">
        <v>0</v>
      </c>
      <c r="O166" s="22">
        <v>2365</v>
      </c>
      <c r="P166" s="22">
        <v>0</v>
      </c>
      <c r="Q166" s="22">
        <v>0</v>
      </c>
      <c r="R166" s="22">
        <v>0</v>
      </c>
      <c r="S166" s="22">
        <v>0</v>
      </c>
      <c r="T166" s="22">
        <v>496225</v>
      </c>
      <c r="U166" s="22">
        <v>274369</v>
      </c>
      <c r="V166" s="22">
        <v>251778</v>
      </c>
      <c r="W166" s="22">
        <v>0</v>
      </c>
      <c r="X166" s="22">
        <v>0</v>
      </c>
      <c r="Y166" s="22">
        <v>0</v>
      </c>
      <c r="Z166" s="22">
        <v>23215</v>
      </c>
      <c r="AA166" s="22">
        <v>0</v>
      </c>
      <c r="AB166" s="22">
        <v>4150</v>
      </c>
      <c r="AC166" s="22">
        <v>0</v>
      </c>
      <c r="AD166" s="22">
        <v>0</v>
      </c>
      <c r="AE166" s="22">
        <v>0</v>
      </c>
      <c r="AF166" s="22">
        <v>0</v>
      </c>
      <c r="AG166" s="22">
        <v>0</v>
      </c>
      <c r="AH166" s="22">
        <v>0</v>
      </c>
      <c r="AI166" s="22">
        <v>48770</v>
      </c>
      <c r="AJ166" s="22">
        <v>1235</v>
      </c>
      <c r="AK166" s="22">
        <v>0</v>
      </c>
      <c r="AL166" s="22">
        <v>0</v>
      </c>
      <c r="AM166" s="22">
        <v>0</v>
      </c>
      <c r="AN166" s="22">
        <v>0</v>
      </c>
      <c r="AO166" s="22">
        <v>0</v>
      </c>
      <c r="AP166" s="22">
        <v>1105228</v>
      </c>
    </row>
    <row r="167" spans="1:42" x14ac:dyDescent="0.35">
      <c r="A167" s="22" t="s">
        <v>114</v>
      </c>
      <c r="B167" s="22" t="s">
        <v>294</v>
      </c>
      <c r="C167" s="22" t="s">
        <v>445</v>
      </c>
      <c r="D167" s="22" t="s">
        <v>446</v>
      </c>
      <c r="E167" s="22">
        <v>0</v>
      </c>
      <c r="F167" s="22">
        <v>44951</v>
      </c>
      <c r="G167" s="22">
        <v>0</v>
      </c>
      <c r="H167" s="22">
        <v>0</v>
      </c>
      <c r="I167" s="22">
        <v>0</v>
      </c>
      <c r="J167" s="22">
        <v>0</v>
      </c>
      <c r="K167" s="22">
        <v>0</v>
      </c>
      <c r="L167" s="22">
        <v>0</v>
      </c>
      <c r="M167" s="22">
        <v>0</v>
      </c>
      <c r="N167" s="22">
        <v>2090</v>
      </c>
      <c r="O167" s="22">
        <v>775</v>
      </c>
      <c r="P167" s="22">
        <v>13598</v>
      </c>
      <c r="Q167" s="22">
        <v>0</v>
      </c>
      <c r="R167" s="22">
        <v>0</v>
      </c>
      <c r="S167" s="22">
        <v>0</v>
      </c>
      <c r="T167" s="22">
        <v>2123136</v>
      </c>
      <c r="U167" s="22">
        <v>1519293</v>
      </c>
      <c r="V167" s="22">
        <v>1204247</v>
      </c>
      <c r="W167" s="22">
        <v>0</v>
      </c>
      <c r="X167" s="22">
        <v>0</v>
      </c>
      <c r="Y167" s="22">
        <v>0</v>
      </c>
      <c r="Z167" s="22">
        <v>30168</v>
      </c>
      <c r="AA167" s="22">
        <v>0</v>
      </c>
      <c r="AB167" s="22">
        <v>2640</v>
      </c>
      <c r="AC167" s="22">
        <v>22470</v>
      </c>
      <c r="AD167" s="22">
        <v>0</v>
      </c>
      <c r="AE167" s="22">
        <v>0</v>
      </c>
      <c r="AF167" s="22">
        <v>0</v>
      </c>
      <c r="AG167" s="22">
        <v>0</v>
      </c>
      <c r="AH167" s="22">
        <v>24</v>
      </c>
      <c r="AI167" s="22">
        <v>249083</v>
      </c>
      <c r="AJ167" s="22">
        <v>0</v>
      </c>
      <c r="AK167" s="22">
        <v>355</v>
      </c>
      <c r="AL167" s="22">
        <v>0</v>
      </c>
      <c r="AM167" s="22">
        <v>0</v>
      </c>
      <c r="AN167" s="22">
        <v>0</v>
      </c>
      <c r="AO167" s="22">
        <v>0</v>
      </c>
      <c r="AP167" s="22">
        <v>5212830</v>
      </c>
    </row>
    <row r="168" spans="1:42" x14ac:dyDescent="0.35">
      <c r="A168" s="22" t="s">
        <v>114</v>
      </c>
      <c r="B168" s="22" t="s">
        <v>294</v>
      </c>
      <c r="C168" s="22" t="s">
        <v>447</v>
      </c>
      <c r="D168" s="22" t="s">
        <v>448</v>
      </c>
      <c r="E168" s="22">
        <v>0</v>
      </c>
      <c r="F168" s="22">
        <v>3652</v>
      </c>
      <c r="G168" s="22">
        <v>0</v>
      </c>
      <c r="H168" s="22">
        <v>0</v>
      </c>
      <c r="I168" s="22">
        <v>2843</v>
      </c>
      <c r="J168" s="22">
        <v>0</v>
      </c>
      <c r="K168" s="22">
        <v>0</v>
      </c>
      <c r="L168" s="22">
        <v>0</v>
      </c>
      <c r="M168" s="22">
        <v>0</v>
      </c>
      <c r="N168" s="22">
        <v>0</v>
      </c>
      <c r="O168" s="22">
        <v>1734</v>
      </c>
      <c r="P168" s="22">
        <v>0</v>
      </c>
      <c r="Q168" s="22">
        <v>0</v>
      </c>
      <c r="R168" s="22">
        <v>0</v>
      </c>
      <c r="S168" s="22">
        <v>0</v>
      </c>
      <c r="T168" s="22">
        <v>187898</v>
      </c>
      <c r="U168" s="22">
        <v>203133</v>
      </c>
      <c r="V168" s="22">
        <v>154003</v>
      </c>
      <c r="W168" s="22">
        <v>0</v>
      </c>
      <c r="X168" s="22">
        <v>0</v>
      </c>
      <c r="Y168" s="22">
        <v>0</v>
      </c>
      <c r="Z168" s="22">
        <v>2860</v>
      </c>
      <c r="AA168" s="22">
        <v>0</v>
      </c>
      <c r="AB168" s="22">
        <v>0</v>
      </c>
      <c r="AC168" s="22">
        <v>27811</v>
      </c>
      <c r="AD168" s="22">
        <v>0</v>
      </c>
      <c r="AE168" s="22">
        <v>0</v>
      </c>
      <c r="AF168" s="22">
        <v>0</v>
      </c>
      <c r="AG168" s="22">
        <v>0</v>
      </c>
      <c r="AH168" s="22">
        <v>0</v>
      </c>
      <c r="AI168" s="22">
        <v>0</v>
      </c>
      <c r="AJ168" s="22">
        <v>0</v>
      </c>
      <c r="AK168" s="22">
        <v>0</v>
      </c>
      <c r="AL168" s="22">
        <v>0</v>
      </c>
      <c r="AM168" s="22">
        <v>514415</v>
      </c>
      <c r="AN168" s="22">
        <v>0</v>
      </c>
      <c r="AO168" s="22">
        <v>0</v>
      </c>
      <c r="AP168" s="22">
        <v>1098349</v>
      </c>
    </row>
    <row r="169" spans="1:42" x14ac:dyDescent="0.35">
      <c r="A169" s="22" t="s">
        <v>114</v>
      </c>
      <c r="B169" s="22" t="s">
        <v>294</v>
      </c>
      <c r="C169" s="22" t="s">
        <v>449</v>
      </c>
      <c r="D169" s="22" t="s">
        <v>450</v>
      </c>
      <c r="E169" s="22">
        <v>0</v>
      </c>
      <c r="F169" s="22">
        <v>110578</v>
      </c>
      <c r="G169" s="22">
        <v>0</v>
      </c>
      <c r="H169" s="22">
        <v>0</v>
      </c>
      <c r="I169" s="22">
        <v>0</v>
      </c>
      <c r="J169" s="22">
        <v>0</v>
      </c>
      <c r="K169" s="22">
        <v>0</v>
      </c>
      <c r="L169" s="22">
        <v>0</v>
      </c>
      <c r="M169" s="22">
        <v>0</v>
      </c>
      <c r="N169" s="22">
        <v>0</v>
      </c>
      <c r="O169" s="22">
        <v>27449</v>
      </c>
      <c r="P169" s="22">
        <v>0</v>
      </c>
      <c r="Q169" s="22">
        <v>0</v>
      </c>
      <c r="R169" s="22">
        <v>0</v>
      </c>
      <c r="S169" s="22">
        <v>0</v>
      </c>
      <c r="T169" s="22">
        <v>0</v>
      </c>
      <c r="U169" s="22">
        <v>0</v>
      </c>
      <c r="V169" s="22">
        <v>49995</v>
      </c>
      <c r="W169" s="22">
        <v>0</v>
      </c>
      <c r="X169" s="22">
        <v>0</v>
      </c>
      <c r="Y169" s="22">
        <v>0</v>
      </c>
      <c r="Z169" s="22">
        <v>0</v>
      </c>
      <c r="AA169" s="22">
        <v>0</v>
      </c>
      <c r="AB169" s="22">
        <v>0</v>
      </c>
      <c r="AC169" s="22">
        <v>0</v>
      </c>
      <c r="AD169" s="22">
        <v>0</v>
      </c>
      <c r="AE169" s="22">
        <v>0</v>
      </c>
      <c r="AF169" s="22">
        <v>0</v>
      </c>
      <c r="AG169" s="22">
        <v>150</v>
      </c>
      <c r="AH169" s="22">
        <v>0</v>
      </c>
      <c r="AI169" s="22">
        <v>19793</v>
      </c>
      <c r="AJ169" s="22">
        <v>0</v>
      </c>
      <c r="AK169" s="22">
        <v>0</v>
      </c>
      <c r="AL169" s="22">
        <v>0</v>
      </c>
      <c r="AM169" s="22">
        <v>0</v>
      </c>
      <c r="AN169" s="22">
        <v>0</v>
      </c>
      <c r="AO169" s="22">
        <v>71625</v>
      </c>
      <c r="AP169" s="22">
        <v>279590</v>
      </c>
    </row>
    <row r="170" spans="1:42" x14ac:dyDescent="0.35">
      <c r="A170" s="22" t="s">
        <v>114</v>
      </c>
      <c r="B170" s="22" t="s">
        <v>294</v>
      </c>
      <c r="C170" s="22" t="s">
        <v>451</v>
      </c>
      <c r="D170" s="22" t="s">
        <v>452</v>
      </c>
      <c r="E170" s="22">
        <v>0</v>
      </c>
      <c r="F170" s="22">
        <v>19860</v>
      </c>
      <c r="G170" s="22">
        <v>0</v>
      </c>
      <c r="H170" s="22">
        <v>4000</v>
      </c>
      <c r="I170" s="22">
        <v>120720</v>
      </c>
      <c r="J170" s="22">
        <v>0</v>
      </c>
      <c r="K170" s="22">
        <v>0</v>
      </c>
      <c r="L170" s="22">
        <v>705</v>
      </c>
      <c r="M170" s="22">
        <v>0</v>
      </c>
      <c r="N170" s="22">
        <v>0</v>
      </c>
      <c r="O170" s="22">
        <v>0</v>
      </c>
      <c r="P170" s="22">
        <v>0</v>
      </c>
      <c r="Q170" s="22">
        <v>0</v>
      </c>
      <c r="R170" s="22">
        <v>0</v>
      </c>
      <c r="S170" s="22">
        <v>0</v>
      </c>
      <c r="T170" s="22">
        <v>2452048</v>
      </c>
      <c r="U170" s="22">
        <v>1813370</v>
      </c>
      <c r="V170" s="22">
        <v>708998</v>
      </c>
      <c r="W170" s="22">
        <v>0</v>
      </c>
      <c r="X170" s="22">
        <v>3975</v>
      </c>
      <c r="Y170" s="22">
        <v>0</v>
      </c>
      <c r="Z170" s="22">
        <v>11140</v>
      </c>
      <c r="AA170" s="22">
        <v>0</v>
      </c>
      <c r="AB170" s="22">
        <v>15057</v>
      </c>
      <c r="AC170" s="22">
        <v>4100</v>
      </c>
      <c r="AD170" s="22">
        <v>0</v>
      </c>
      <c r="AE170" s="22">
        <v>0</v>
      </c>
      <c r="AF170" s="22">
        <v>0</v>
      </c>
      <c r="AG170" s="22">
        <v>0</v>
      </c>
      <c r="AH170" s="22">
        <v>0</v>
      </c>
      <c r="AI170" s="22">
        <v>161433</v>
      </c>
      <c r="AJ170" s="22">
        <v>0</v>
      </c>
      <c r="AK170" s="22">
        <v>0</v>
      </c>
      <c r="AL170" s="22">
        <v>0</v>
      </c>
      <c r="AM170" s="22">
        <v>0</v>
      </c>
      <c r="AN170" s="22">
        <v>0</v>
      </c>
      <c r="AO170" s="22">
        <v>0</v>
      </c>
      <c r="AP170" s="22">
        <v>5315406</v>
      </c>
    </row>
    <row r="171" spans="1:42" x14ac:dyDescent="0.35">
      <c r="A171" s="22" t="s">
        <v>114</v>
      </c>
      <c r="B171" s="22" t="s">
        <v>294</v>
      </c>
      <c r="C171" s="22" t="s">
        <v>453</v>
      </c>
      <c r="D171" s="22" t="s">
        <v>454</v>
      </c>
      <c r="E171" s="22">
        <v>0</v>
      </c>
      <c r="F171" s="22">
        <v>13139</v>
      </c>
      <c r="G171" s="22">
        <v>0</v>
      </c>
      <c r="H171" s="22">
        <v>0</v>
      </c>
      <c r="I171" s="22">
        <v>0</v>
      </c>
      <c r="J171" s="22">
        <v>0</v>
      </c>
      <c r="K171" s="22">
        <v>0</v>
      </c>
      <c r="L171" s="22">
        <v>0</v>
      </c>
      <c r="M171" s="22">
        <v>0</v>
      </c>
      <c r="N171" s="22">
        <v>0</v>
      </c>
      <c r="O171" s="22">
        <v>1006</v>
      </c>
      <c r="P171" s="22">
        <v>0</v>
      </c>
      <c r="Q171" s="22">
        <v>0</v>
      </c>
      <c r="R171" s="22">
        <v>0</v>
      </c>
      <c r="S171" s="22">
        <v>0</v>
      </c>
      <c r="T171" s="22">
        <v>573791</v>
      </c>
      <c r="U171" s="22">
        <v>158966</v>
      </c>
      <c r="V171" s="22">
        <v>306158</v>
      </c>
      <c r="W171" s="22">
        <v>0</v>
      </c>
      <c r="X171" s="22">
        <v>0</v>
      </c>
      <c r="Y171" s="22">
        <v>0</v>
      </c>
      <c r="Z171" s="22">
        <v>0</v>
      </c>
      <c r="AA171" s="22">
        <v>0</v>
      </c>
      <c r="AB171" s="22">
        <v>0</v>
      </c>
      <c r="AC171" s="22">
        <v>0</v>
      </c>
      <c r="AD171" s="22">
        <v>0</v>
      </c>
      <c r="AE171" s="22">
        <v>0</v>
      </c>
      <c r="AF171" s="22">
        <v>0</v>
      </c>
      <c r="AG171" s="22">
        <v>0</v>
      </c>
      <c r="AH171" s="22">
        <v>0</v>
      </c>
      <c r="AI171" s="22">
        <v>0</v>
      </c>
      <c r="AJ171" s="22">
        <v>0</v>
      </c>
      <c r="AK171" s="22">
        <v>0</v>
      </c>
      <c r="AL171" s="22">
        <v>0</v>
      </c>
      <c r="AM171" s="22">
        <v>760757</v>
      </c>
      <c r="AN171" s="22">
        <v>0</v>
      </c>
      <c r="AO171" s="22">
        <v>15516</v>
      </c>
      <c r="AP171" s="22">
        <v>1829333</v>
      </c>
    </row>
    <row r="172" spans="1:42" x14ac:dyDescent="0.35">
      <c r="A172" s="22" t="s">
        <v>114</v>
      </c>
      <c r="B172" s="22" t="s">
        <v>294</v>
      </c>
      <c r="C172" s="22" t="s">
        <v>455</v>
      </c>
      <c r="D172" s="22" t="s">
        <v>456</v>
      </c>
      <c r="E172" s="22">
        <v>0</v>
      </c>
      <c r="F172" s="22">
        <v>2471</v>
      </c>
      <c r="G172" s="22">
        <v>0</v>
      </c>
      <c r="H172" s="22">
        <v>0</v>
      </c>
      <c r="I172" s="22">
        <v>0</v>
      </c>
      <c r="J172" s="22">
        <v>0</v>
      </c>
      <c r="K172" s="22">
        <v>0</v>
      </c>
      <c r="L172" s="22">
        <v>0</v>
      </c>
      <c r="M172" s="22">
        <v>0</v>
      </c>
      <c r="N172" s="22">
        <v>0</v>
      </c>
      <c r="O172" s="22">
        <v>0</v>
      </c>
      <c r="P172" s="22">
        <v>0</v>
      </c>
      <c r="Q172" s="22">
        <v>0</v>
      </c>
      <c r="R172" s="22">
        <v>0</v>
      </c>
      <c r="S172" s="22">
        <v>0</v>
      </c>
      <c r="T172" s="22">
        <v>597431</v>
      </c>
      <c r="U172" s="22">
        <v>106793</v>
      </c>
      <c r="V172" s="22">
        <v>117548</v>
      </c>
      <c r="W172" s="22">
        <v>0</v>
      </c>
      <c r="X172" s="22">
        <v>0</v>
      </c>
      <c r="Y172" s="22">
        <v>0</v>
      </c>
      <c r="Z172" s="22">
        <v>800</v>
      </c>
      <c r="AA172" s="22">
        <v>0</v>
      </c>
      <c r="AB172" s="22">
        <v>0</v>
      </c>
      <c r="AC172" s="22">
        <v>0</v>
      </c>
      <c r="AD172" s="22">
        <v>0</v>
      </c>
      <c r="AE172" s="22">
        <v>0</v>
      </c>
      <c r="AF172" s="22">
        <v>0</v>
      </c>
      <c r="AG172" s="22">
        <v>0</v>
      </c>
      <c r="AH172" s="22">
        <v>0</v>
      </c>
      <c r="AI172" s="22">
        <v>74526</v>
      </c>
      <c r="AJ172" s="22">
        <v>10</v>
      </c>
      <c r="AK172" s="22">
        <v>0</v>
      </c>
      <c r="AL172" s="22">
        <v>0</v>
      </c>
      <c r="AM172" s="22">
        <v>0</v>
      </c>
      <c r="AN172" s="22">
        <v>0</v>
      </c>
      <c r="AO172" s="22">
        <v>0</v>
      </c>
      <c r="AP172" s="22">
        <v>899579</v>
      </c>
    </row>
    <row r="173" spans="1:42" x14ac:dyDescent="0.35">
      <c r="A173" s="22" t="s">
        <v>114</v>
      </c>
      <c r="B173" s="22" t="s">
        <v>294</v>
      </c>
      <c r="C173" s="22" t="s">
        <v>457</v>
      </c>
      <c r="D173" s="22" t="s">
        <v>458</v>
      </c>
      <c r="E173" s="22">
        <v>0</v>
      </c>
      <c r="F173" s="22">
        <v>3832</v>
      </c>
      <c r="G173" s="22">
        <v>0</v>
      </c>
      <c r="H173" s="22">
        <v>2675</v>
      </c>
      <c r="I173" s="22">
        <v>31100</v>
      </c>
      <c r="J173" s="22">
        <v>0</v>
      </c>
      <c r="K173" s="22">
        <v>0</v>
      </c>
      <c r="L173" s="22">
        <v>0</v>
      </c>
      <c r="M173" s="22">
        <v>0</v>
      </c>
      <c r="N173" s="22">
        <v>0</v>
      </c>
      <c r="O173" s="22">
        <v>53403</v>
      </c>
      <c r="P173" s="22">
        <v>0</v>
      </c>
      <c r="Q173" s="22">
        <v>11998</v>
      </c>
      <c r="R173" s="22">
        <v>0</v>
      </c>
      <c r="S173" s="22">
        <v>0</v>
      </c>
      <c r="T173" s="22">
        <v>1475118</v>
      </c>
      <c r="U173" s="22">
        <v>649168</v>
      </c>
      <c r="V173" s="22">
        <v>399905</v>
      </c>
      <c r="W173" s="22">
        <v>0</v>
      </c>
      <c r="X173" s="22">
        <v>41262</v>
      </c>
      <c r="Y173" s="22">
        <v>0</v>
      </c>
      <c r="Z173" s="22">
        <v>0</v>
      </c>
      <c r="AA173" s="22">
        <v>0</v>
      </c>
      <c r="AB173" s="22">
        <v>675</v>
      </c>
      <c r="AC173" s="22">
        <v>10024</v>
      </c>
      <c r="AD173" s="22">
        <v>0</v>
      </c>
      <c r="AE173" s="22">
        <v>0</v>
      </c>
      <c r="AF173" s="22">
        <v>0</v>
      </c>
      <c r="AG173" s="22">
        <v>0</v>
      </c>
      <c r="AH173" s="22">
        <v>0</v>
      </c>
      <c r="AI173" s="22">
        <v>695231</v>
      </c>
      <c r="AJ173" s="22">
        <v>30770</v>
      </c>
      <c r="AK173" s="22">
        <v>0</v>
      </c>
      <c r="AL173" s="22">
        <v>0</v>
      </c>
      <c r="AM173" s="22">
        <v>0</v>
      </c>
      <c r="AN173" s="22">
        <v>0</v>
      </c>
      <c r="AO173" s="22">
        <v>0</v>
      </c>
      <c r="AP173" s="22">
        <v>3405161</v>
      </c>
    </row>
    <row r="174" spans="1:42" x14ac:dyDescent="0.35">
      <c r="A174" s="22" t="s">
        <v>114</v>
      </c>
      <c r="B174" s="22" t="s">
        <v>294</v>
      </c>
      <c r="C174" s="22" t="s">
        <v>459</v>
      </c>
      <c r="D174" s="22" t="s">
        <v>460</v>
      </c>
      <c r="E174" s="22">
        <v>0</v>
      </c>
      <c r="F174" s="22">
        <v>7657</v>
      </c>
      <c r="G174" s="22">
        <v>0</v>
      </c>
      <c r="H174" s="22">
        <v>0</v>
      </c>
      <c r="I174" s="22">
        <v>0</v>
      </c>
      <c r="J174" s="22">
        <v>0</v>
      </c>
      <c r="K174" s="22">
        <v>0</v>
      </c>
      <c r="L174" s="22">
        <v>3200</v>
      </c>
      <c r="M174" s="22">
        <v>0</v>
      </c>
      <c r="N174" s="22">
        <v>0</v>
      </c>
      <c r="O174" s="22">
        <v>0</v>
      </c>
      <c r="P174" s="22">
        <v>0</v>
      </c>
      <c r="Q174" s="22">
        <v>0</v>
      </c>
      <c r="R174" s="22">
        <v>0</v>
      </c>
      <c r="S174" s="22">
        <v>0</v>
      </c>
      <c r="T174" s="22">
        <v>123800</v>
      </c>
      <c r="U174" s="22">
        <v>47837</v>
      </c>
      <c r="V174" s="22">
        <v>67599</v>
      </c>
      <c r="W174" s="22">
        <v>0</v>
      </c>
      <c r="X174" s="22">
        <v>11963</v>
      </c>
      <c r="Y174" s="22">
        <v>0</v>
      </c>
      <c r="Z174" s="22">
        <v>0</v>
      </c>
      <c r="AA174" s="22">
        <v>0</v>
      </c>
      <c r="AB174" s="22">
        <v>1235</v>
      </c>
      <c r="AC174" s="22">
        <v>0</v>
      </c>
      <c r="AD174" s="22">
        <v>0</v>
      </c>
      <c r="AE174" s="22">
        <v>0</v>
      </c>
      <c r="AF174" s="22">
        <v>0</v>
      </c>
      <c r="AG174" s="22">
        <v>0</v>
      </c>
      <c r="AH174" s="22">
        <v>0</v>
      </c>
      <c r="AI174" s="22">
        <v>4750</v>
      </c>
      <c r="AJ174" s="22">
        <v>0</v>
      </c>
      <c r="AK174" s="22">
        <v>0</v>
      </c>
      <c r="AL174" s="22">
        <v>0</v>
      </c>
      <c r="AM174" s="22">
        <v>0</v>
      </c>
      <c r="AN174" s="22">
        <v>0</v>
      </c>
      <c r="AO174" s="22">
        <v>0</v>
      </c>
      <c r="AP174" s="22">
        <v>268041</v>
      </c>
    </row>
    <row r="175" spans="1:42" x14ac:dyDescent="0.35">
      <c r="A175" s="22" t="s">
        <v>114</v>
      </c>
      <c r="B175" s="22" t="s">
        <v>294</v>
      </c>
      <c r="C175" s="22" t="s">
        <v>461</v>
      </c>
      <c r="D175" s="22" t="s">
        <v>462</v>
      </c>
      <c r="E175" s="22">
        <v>0</v>
      </c>
      <c r="F175" s="22">
        <v>37192</v>
      </c>
      <c r="G175" s="22">
        <v>0</v>
      </c>
      <c r="H175" s="22">
        <v>5219</v>
      </c>
      <c r="I175" s="22">
        <v>41317</v>
      </c>
      <c r="J175" s="22">
        <v>545153</v>
      </c>
      <c r="K175" s="22">
        <v>0</v>
      </c>
      <c r="L175" s="22">
        <v>0</v>
      </c>
      <c r="M175" s="22">
        <v>0</v>
      </c>
      <c r="N175" s="22">
        <v>0</v>
      </c>
      <c r="O175" s="22">
        <v>2748</v>
      </c>
      <c r="P175" s="22">
        <v>0</v>
      </c>
      <c r="Q175" s="22">
        <v>0</v>
      </c>
      <c r="R175" s="22">
        <v>0</v>
      </c>
      <c r="S175" s="22">
        <v>0</v>
      </c>
      <c r="T175" s="22">
        <v>2816216</v>
      </c>
      <c r="U175" s="22">
        <v>870668</v>
      </c>
      <c r="V175" s="22">
        <v>822402</v>
      </c>
      <c r="W175" s="22">
        <v>0</v>
      </c>
      <c r="X175" s="22">
        <v>0</v>
      </c>
      <c r="Y175" s="22">
        <v>0</v>
      </c>
      <c r="Z175" s="22">
        <v>20422</v>
      </c>
      <c r="AA175" s="22">
        <v>0</v>
      </c>
      <c r="AB175" s="22">
        <v>0</v>
      </c>
      <c r="AC175" s="22">
        <v>90238</v>
      </c>
      <c r="AD175" s="22">
        <v>0</v>
      </c>
      <c r="AE175" s="22">
        <v>0</v>
      </c>
      <c r="AF175" s="22">
        <v>0</v>
      </c>
      <c r="AG175" s="22">
        <v>0</v>
      </c>
      <c r="AH175" s="22">
        <v>2856</v>
      </c>
      <c r="AI175" s="22">
        <v>113475</v>
      </c>
      <c r="AJ175" s="22">
        <v>9900</v>
      </c>
      <c r="AK175" s="22">
        <v>0</v>
      </c>
      <c r="AL175" s="22">
        <v>0</v>
      </c>
      <c r="AM175" s="22">
        <v>0</v>
      </c>
      <c r="AN175" s="22">
        <v>0</v>
      </c>
      <c r="AO175" s="22">
        <v>0</v>
      </c>
      <c r="AP175" s="22">
        <v>5377806</v>
      </c>
    </row>
    <row r="176" spans="1:42" x14ac:dyDescent="0.35">
      <c r="A176" s="22" t="s">
        <v>114</v>
      </c>
      <c r="B176" s="22" t="s">
        <v>294</v>
      </c>
      <c r="C176" s="22" t="s">
        <v>463</v>
      </c>
      <c r="D176" s="22" t="s">
        <v>464</v>
      </c>
      <c r="E176" s="22">
        <v>0</v>
      </c>
      <c r="F176" s="22">
        <v>360509</v>
      </c>
      <c r="G176" s="22">
        <v>0</v>
      </c>
      <c r="H176" s="22">
        <v>0</v>
      </c>
      <c r="I176" s="22">
        <v>0</v>
      </c>
      <c r="J176" s="22">
        <v>0</v>
      </c>
      <c r="K176" s="22">
        <v>0</v>
      </c>
      <c r="L176" s="22">
        <v>0</v>
      </c>
      <c r="M176" s="22">
        <v>0</v>
      </c>
      <c r="N176" s="22">
        <v>0</v>
      </c>
      <c r="O176" s="22">
        <v>0</v>
      </c>
      <c r="P176" s="22">
        <v>0</v>
      </c>
      <c r="Q176" s="22">
        <v>0</v>
      </c>
      <c r="R176" s="22">
        <v>909809</v>
      </c>
      <c r="S176" s="22">
        <v>30349</v>
      </c>
      <c r="T176" s="22">
        <v>4719311</v>
      </c>
      <c r="U176" s="22">
        <v>3465885</v>
      </c>
      <c r="V176" s="22">
        <v>1932729</v>
      </c>
      <c r="W176" s="22">
        <v>0</v>
      </c>
      <c r="X176" s="22">
        <v>0</v>
      </c>
      <c r="Y176" s="22">
        <v>0</v>
      </c>
      <c r="Z176" s="22">
        <v>0</v>
      </c>
      <c r="AA176" s="22">
        <v>0</v>
      </c>
      <c r="AB176" s="22">
        <v>35085</v>
      </c>
      <c r="AC176" s="22">
        <v>0</v>
      </c>
      <c r="AD176" s="22">
        <v>0</v>
      </c>
      <c r="AE176" s="22">
        <v>0</v>
      </c>
      <c r="AF176" s="22">
        <v>0</v>
      </c>
      <c r="AG176" s="22">
        <v>0</v>
      </c>
      <c r="AH176" s="22">
        <v>0</v>
      </c>
      <c r="AI176" s="22">
        <v>2779958</v>
      </c>
      <c r="AJ176" s="22">
        <v>216221</v>
      </c>
      <c r="AK176" s="22">
        <v>0</v>
      </c>
      <c r="AL176" s="22">
        <v>0</v>
      </c>
      <c r="AM176" s="22">
        <v>0</v>
      </c>
      <c r="AN176" s="22">
        <v>0</v>
      </c>
      <c r="AO176" s="22">
        <v>0</v>
      </c>
      <c r="AP176" s="22">
        <v>14449856</v>
      </c>
    </row>
    <row r="177" spans="1:42" x14ac:dyDescent="0.35">
      <c r="A177" s="22" t="s">
        <v>114</v>
      </c>
      <c r="B177" s="22" t="s">
        <v>294</v>
      </c>
      <c r="C177" s="22" t="s">
        <v>465</v>
      </c>
      <c r="D177" s="22" t="s">
        <v>466</v>
      </c>
      <c r="E177" s="22">
        <v>0</v>
      </c>
      <c r="F177" s="22">
        <v>2141016</v>
      </c>
      <c r="G177" s="22">
        <v>0</v>
      </c>
      <c r="H177" s="22">
        <v>123639</v>
      </c>
      <c r="I177" s="22">
        <v>64298</v>
      </c>
      <c r="J177" s="22">
        <v>0</v>
      </c>
      <c r="K177" s="22">
        <v>0</v>
      </c>
      <c r="L177" s="22">
        <v>50724</v>
      </c>
      <c r="M177" s="22">
        <v>0</v>
      </c>
      <c r="N177" s="22">
        <v>48862</v>
      </c>
      <c r="O177" s="22">
        <v>124500</v>
      </c>
      <c r="P177" s="22">
        <v>0</v>
      </c>
      <c r="Q177" s="22">
        <v>0</v>
      </c>
      <c r="R177" s="22">
        <v>708448</v>
      </c>
      <c r="S177" s="22">
        <v>0</v>
      </c>
      <c r="T177" s="22">
        <v>4472010</v>
      </c>
      <c r="U177" s="22">
        <v>5018747</v>
      </c>
      <c r="V177" s="22">
        <v>1284917</v>
      </c>
      <c r="W177" s="22">
        <v>0</v>
      </c>
      <c r="X177" s="22">
        <v>109508</v>
      </c>
      <c r="Y177" s="22">
        <v>0</v>
      </c>
      <c r="Z177" s="22">
        <v>33544</v>
      </c>
      <c r="AA177" s="22">
        <v>0</v>
      </c>
      <c r="AB177" s="22">
        <v>6396</v>
      </c>
      <c r="AC177" s="22">
        <v>0</v>
      </c>
      <c r="AD177" s="22">
        <v>0</v>
      </c>
      <c r="AE177" s="22">
        <v>0</v>
      </c>
      <c r="AF177" s="22">
        <v>0</v>
      </c>
      <c r="AG177" s="22">
        <v>0</v>
      </c>
      <c r="AH177" s="22">
        <v>0</v>
      </c>
      <c r="AI177" s="22">
        <v>616178</v>
      </c>
      <c r="AJ177" s="22">
        <v>44779</v>
      </c>
      <c r="AK177" s="22">
        <v>0</v>
      </c>
      <c r="AL177" s="22">
        <v>0</v>
      </c>
      <c r="AM177" s="22">
        <v>0</v>
      </c>
      <c r="AN177" s="22">
        <v>0</v>
      </c>
      <c r="AO177" s="22">
        <v>0</v>
      </c>
      <c r="AP177" s="22">
        <v>14847566</v>
      </c>
    </row>
    <row r="178" spans="1:42" x14ac:dyDescent="0.35">
      <c r="A178" s="22" t="s">
        <v>114</v>
      </c>
      <c r="B178" s="22" t="s">
        <v>294</v>
      </c>
      <c r="C178" s="22" t="s">
        <v>467</v>
      </c>
      <c r="D178" s="22" t="s">
        <v>468</v>
      </c>
      <c r="E178" s="22">
        <v>0</v>
      </c>
      <c r="F178" s="22">
        <v>9207</v>
      </c>
      <c r="G178" s="22">
        <v>0</v>
      </c>
      <c r="H178" s="22">
        <v>0</v>
      </c>
      <c r="I178" s="22">
        <v>99458</v>
      </c>
      <c r="J178" s="22">
        <v>0</v>
      </c>
      <c r="K178" s="22">
        <v>0</v>
      </c>
      <c r="L178" s="22">
        <v>0</v>
      </c>
      <c r="M178" s="22">
        <v>0</v>
      </c>
      <c r="N178" s="22">
        <v>0</v>
      </c>
      <c r="O178" s="22">
        <v>98271</v>
      </c>
      <c r="P178" s="22">
        <v>0</v>
      </c>
      <c r="Q178" s="22">
        <v>0</v>
      </c>
      <c r="R178" s="22">
        <v>0</v>
      </c>
      <c r="S178" s="22">
        <v>0</v>
      </c>
      <c r="T178" s="22">
        <v>918127</v>
      </c>
      <c r="U178" s="22">
        <v>879037</v>
      </c>
      <c r="V178" s="22">
        <v>323448</v>
      </c>
      <c r="W178" s="22">
        <v>0</v>
      </c>
      <c r="X178" s="22">
        <v>2530</v>
      </c>
      <c r="Y178" s="22">
        <v>0</v>
      </c>
      <c r="Z178" s="22">
        <v>0</v>
      </c>
      <c r="AA178" s="22">
        <v>0</v>
      </c>
      <c r="AB178" s="22">
        <v>2054</v>
      </c>
      <c r="AC178" s="22">
        <v>982</v>
      </c>
      <c r="AD178" s="22">
        <v>0</v>
      </c>
      <c r="AE178" s="22">
        <v>0</v>
      </c>
      <c r="AF178" s="22">
        <v>0</v>
      </c>
      <c r="AG178" s="22">
        <v>0</v>
      </c>
      <c r="AH178" s="22">
        <v>0</v>
      </c>
      <c r="AI178" s="22">
        <v>94228</v>
      </c>
      <c r="AJ178" s="22">
        <v>136923</v>
      </c>
      <c r="AK178" s="22">
        <v>0</v>
      </c>
      <c r="AL178" s="22">
        <v>0</v>
      </c>
      <c r="AM178" s="22">
        <v>1399797</v>
      </c>
      <c r="AN178" s="22">
        <v>0</v>
      </c>
      <c r="AO178" s="22">
        <v>0</v>
      </c>
      <c r="AP178" s="22">
        <v>3964062</v>
      </c>
    </row>
    <row r="179" spans="1:42" x14ac:dyDescent="0.35">
      <c r="A179" s="22" t="s">
        <v>114</v>
      </c>
      <c r="B179" s="22" t="s">
        <v>294</v>
      </c>
      <c r="C179" s="22" t="s">
        <v>469</v>
      </c>
      <c r="D179" s="22" t="s">
        <v>470</v>
      </c>
      <c r="E179" s="22">
        <v>0</v>
      </c>
      <c r="F179" s="22">
        <v>0</v>
      </c>
      <c r="G179" s="22">
        <v>0</v>
      </c>
      <c r="H179" s="22">
        <v>0</v>
      </c>
      <c r="I179" s="22">
        <v>210133</v>
      </c>
      <c r="J179" s="22">
        <v>0</v>
      </c>
      <c r="K179" s="22">
        <v>0</v>
      </c>
      <c r="L179" s="22">
        <v>1780</v>
      </c>
      <c r="M179" s="22">
        <v>0</v>
      </c>
      <c r="N179" s="22">
        <v>0</v>
      </c>
      <c r="O179" s="22">
        <v>0</v>
      </c>
      <c r="P179" s="22">
        <v>0</v>
      </c>
      <c r="Q179" s="22">
        <v>0</v>
      </c>
      <c r="R179" s="22">
        <v>0</v>
      </c>
      <c r="S179" s="22">
        <v>0</v>
      </c>
      <c r="T179" s="22">
        <v>311215</v>
      </c>
      <c r="U179" s="22">
        <v>118167</v>
      </c>
      <c r="V179" s="22">
        <v>174627</v>
      </c>
      <c r="W179" s="22">
        <v>0</v>
      </c>
      <c r="X179" s="22">
        <v>0</v>
      </c>
      <c r="Y179" s="22">
        <v>0</v>
      </c>
      <c r="Z179" s="22">
        <v>0</v>
      </c>
      <c r="AA179" s="22">
        <v>0</v>
      </c>
      <c r="AB179" s="22">
        <v>3365</v>
      </c>
      <c r="AC179" s="22">
        <v>0</v>
      </c>
      <c r="AD179" s="22">
        <v>0</v>
      </c>
      <c r="AE179" s="22">
        <v>0</v>
      </c>
      <c r="AF179" s="22">
        <v>0</v>
      </c>
      <c r="AG179" s="22">
        <v>0</v>
      </c>
      <c r="AH179" s="22">
        <v>0</v>
      </c>
      <c r="AI179" s="22">
        <v>44610</v>
      </c>
      <c r="AJ179" s="22">
        <v>0</v>
      </c>
      <c r="AK179" s="22">
        <v>0</v>
      </c>
      <c r="AL179" s="22">
        <v>0</v>
      </c>
      <c r="AM179" s="22">
        <v>0</v>
      </c>
      <c r="AN179" s="22">
        <v>0</v>
      </c>
      <c r="AO179" s="22">
        <v>13872</v>
      </c>
      <c r="AP179" s="22">
        <v>877769</v>
      </c>
    </row>
    <row r="180" spans="1:42" x14ac:dyDescent="0.35">
      <c r="A180" s="22" t="s">
        <v>114</v>
      </c>
      <c r="B180" s="22" t="s">
        <v>294</v>
      </c>
      <c r="C180" s="22" t="s">
        <v>471</v>
      </c>
      <c r="D180" s="22" t="s">
        <v>472</v>
      </c>
      <c r="E180" s="22">
        <v>926</v>
      </c>
      <c r="F180" s="22">
        <v>40612</v>
      </c>
      <c r="G180" s="22">
        <v>0</v>
      </c>
      <c r="H180" s="22">
        <v>46825</v>
      </c>
      <c r="I180" s="22">
        <v>75948</v>
      </c>
      <c r="J180" s="22">
        <v>0</v>
      </c>
      <c r="K180" s="22">
        <v>0</v>
      </c>
      <c r="L180" s="22">
        <v>20764</v>
      </c>
      <c r="M180" s="22">
        <v>252478</v>
      </c>
      <c r="N180" s="22">
        <v>0</v>
      </c>
      <c r="O180" s="22">
        <v>36301</v>
      </c>
      <c r="P180" s="22">
        <v>0</v>
      </c>
      <c r="Q180" s="22">
        <v>0</v>
      </c>
      <c r="R180" s="22">
        <v>0</v>
      </c>
      <c r="S180" s="22">
        <v>0</v>
      </c>
      <c r="T180" s="22">
        <v>4402562</v>
      </c>
      <c r="U180" s="22">
        <v>5110660</v>
      </c>
      <c r="V180" s="22">
        <v>1982547</v>
      </c>
      <c r="W180" s="22">
        <v>0</v>
      </c>
      <c r="X180" s="22">
        <v>100511</v>
      </c>
      <c r="Y180" s="22">
        <v>0</v>
      </c>
      <c r="Z180" s="22">
        <v>19825</v>
      </c>
      <c r="AA180" s="22">
        <v>0</v>
      </c>
      <c r="AB180" s="22">
        <v>62135</v>
      </c>
      <c r="AC180" s="22">
        <v>0</v>
      </c>
      <c r="AD180" s="22">
        <v>0</v>
      </c>
      <c r="AE180" s="22">
        <v>0</v>
      </c>
      <c r="AF180" s="22">
        <v>0</v>
      </c>
      <c r="AG180" s="22">
        <v>0</v>
      </c>
      <c r="AH180" s="22">
        <v>0</v>
      </c>
      <c r="AI180" s="22">
        <v>444679</v>
      </c>
      <c r="AJ180" s="22">
        <v>76</v>
      </c>
      <c r="AK180" s="22">
        <v>0</v>
      </c>
      <c r="AL180" s="22">
        <v>0</v>
      </c>
      <c r="AM180" s="22">
        <v>0</v>
      </c>
      <c r="AN180" s="22">
        <v>0</v>
      </c>
      <c r="AO180" s="22">
        <v>0</v>
      </c>
      <c r="AP180" s="22">
        <v>12596849</v>
      </c>
    </row>
    <row r="181" spans="1:42" x14ac:dyDescent="0.35">
      <c r="A181" s="22" t="s">
        <v>114</v>
      </c>
      <c r="B181" s="22" t="s">
        <v>294</v>
      </c>
      <c r="C181" s="22" t="s">
        <v>473</v>
      </c>
      <c r="D181" s="22" t="s">
        <v>474</v>
      </c>
      <c r="E181" s="22">
        <v>0</v>
      </c>
      <c r="F181" s="22">
        <v>14276</v>
      </c>
      <c r="G181" s="22">
        <v>0</v>
      </c>
      <c r="H181" s="22">
        <v>138027</v>
      </c>
      <c r="I181" s="22">
        <v>36099</v>
      </c>
      <c r="J181" s="22">
        <v>0</v>
      </c>
      <c r="K181" s="22">
        <v>0</v>
      </c>
      <c r="L181" s="22">
        <v>0</v>
      </c>
      <c r="M181" s="22">
        <v>0</v>
      </c>
      <c r="N181" s="22">
        <v>0</v>
      </c>
      <c r="O181" s="22">
        <v>5915</v>
      </c>
      <c r="P181" s="22">
        <v>0</v>
      </c>
      <c r="Q181" s="22">
        <v>0</v>
      </c>
      <c r="R181" s="22">
        <v>415858</v>
      </c>
      <c r="S181" s="22">
        <v>0</v>
      </c>
      <c r="T181" s="22">
        <v>3367129</v>
      </c>
      <c r="U181" s="22">
        <v>2805129</v>
      </c>
      <c r="V181" s="22">
        <v>1715511</v>
      </c>
      <c r="W181" s="22">
        <v>0</v>
      </c>
      <c r="X181" s="22">
        <v>0</v>
      </c>
      <c r="Y181" s="22">
        <v>0</v>
      </c>
      <c r="Z181" s="22">
        <v>52523</v>
      </c>
      <c r="AA181" s="22">
        <v>0</v>
      </c>
      <c r="AB181" s="22">
        <v>39</v>
      </c>
      <c r="AC181" s="22">
        <v>0</v>
      </c>
      <c r="AD181" s="22">
        <v>285800</v>
      </c>
      <c r="AE181" s="22">
        <v>0</v>
      </c>
      <c r="AF181" s="22">
        <v>0</v>
      </c>
      <c r="AG181" s="22">
        <v>0</v>
      </c>
      <c r="AH181" s="22">
        <v>0</v>
      </c>
      <c r="AI181" s="22">
        <v>82481</v>
      </c>
      <c r="AJ181" s="22">
        <v>3340</v>
      </c>
      <c r="AK181" s="22">
        <v>0</v>
      </c>
      <c r="AL181" s="22">
        <v>0</v>
      </c>
      <c r="AM181" s="22">
        <v>0</v>
      </c>
      <c r="AN181" s="22">
        <v>0</v>
      </c>
      <c r="AO181" s="22">
        <v>0</v>
      </c>
      <c r="AP181" s="22">
        <v>8922127</v>
      </c>
    </row>
    <row r="182" spans="1:42" x14ac:dyDescent="0.35">
      <c r="A182" s="22" t="s">
        <v>114</v>
      </c>
      <c r="B182" s="22" t="s">
        <v>294</v>
      </c>
      <c r="C182" s="22" t="s">
        <v>475</v>
      </c>
      <c r="D182" s="22" t="s">
        <v>476</v>
      </c>
      <c r="E182" s="22">
        <v>0</v>
      </c>
      <c r="F182" s="22">
        <v>0</v>
      </c>
      <c r="G182" s="22">
        <v>0</v>
      </c>
      <c r="H182" s="22">
        <v>0</v>
      </c>
      <c r="I182" s="22">
        <v>0</v>
      </c>
      <c r="J182" s="22">
        <v>0</v>
      </c>
      <c r="K182" s="22">
        <v>0</v>
      </c>
      <c r="L182" s="22">
        <v>0</v>
      </c>
      <c r="M182" s="22">
        <v>0</v>
      </c>
      <c r="N182" s="22">
        <v>0</v>
      </c>
      <c r="O182" s="22">
        <v>0</v>
      </c>
      <c r="P182" s="22">
        <v>0</v>
      </c>
      <c r="Q182" s="22">
        <v>0</v>
      </c>
      <c r="R182" s="22">
        <v>0</v>
      </c>
      <c r="S182" s="22">
        <v>0</v>
      </c>
      <c r="T182" s="22">
        <v>433998</v>
      </c>
      <c r="U182" s="22">
        <v>106043</v>
      </c>
      <c r="V182" s="22">
        <v>109998</v>
      </c>
      <c r="W182" s="22">
        <v>0</v>
      </c>
      <c r="X182" s="22">
        <v>16476</v>
      </c>
      <c r="Y182" s="22">
        <v>0</v>
      </c>
      <c r="Z182" s="22">
        <v>0</v>
      </c>
      <c r="AA182" s="22">
        <v>0</v>
      </c>
      <c r="AB182" s="22">
        <v>51725</v>
      </c>
      <c r="AC182" s="22">
        <v>0</v>
      </c>
      <c r="AD182" s="22">
        <v>0</v>
      </c>
      <c r="AE182" s="22">
        <v>0</v>
      </c>
      <c r="AF182" s="22">
        <v>0</v>
      </c>
      <c r="AG182" s="22">
        <v>0</v>
      </c>
      <c r="AH182" s="22">
        <v>0</v>
      </c>
      <c r="AI182" s="22">
        <v>87066</v>
      </c>
      <c r="AJ182" s="22">
        <v>0</v>
      </c>
      <c r="AK182" s="22">
        <v>0</v>
      </c>
      <c r="AL182" s="22">
        <v>0</v>
      </c>
      <c r="AM182" s="22">
        <v>0</v>
      </c>
      <c r="AN182" s="22">
        <v>0</v>
      </c>
      <c r="AO182" s="22">
        <v>89475</v>
      </c>
      <c r="AP182" s="22">
        <v>894781</v>
      </c>
    </row>
    <row r="183" spans="1:42" x14ac:dyDescent="0.35">
      <c r="A183" s="22" t="s">
        <v>114</v>
      </c>
      <c r="B183" s="22" t="s">
        <v>294</v>
      </c>
      <c r="C183" s="22" t="s">
        <v>477</v>
      </c>
      <c r="D183" s="22" t="s">
        <v>478</v>
      </c>
      <c r="E183" s="22">
        <v>25192</v>
      </c>
      <c r="F183" s="22">
        <v>0</v>
      </c>
      <c r="G183" s="22">
        <v>0</v>
      </c>
      <c r="H183" s="22">
        <v>0</v>
      </c>
      <c r="I183" s="22">
        <v>67738</v>
      </c>
      <c r="J183" s="22">
        <v>0</v>
      </c>
      <c r="K183" s="22">
        <v>0</v>
      </c>
      <c r="L183" s="22">
        <v>5450</v>
      </c>
      <c r="M183" s="22">
        <v>0</v>
      </c>
      <c r="N183" s="22">
        <v>0</v>
      </c>
      <c r="O183" s="22">
        <v>3599</v>
      </c>
      <c r="P183" s="22">
        <v>133238</v>
      </c>
      <c r="Q183" s="22">
        <v>0</v>
      </c>
      <c r="R183" s="22">
        <v>0</v>
      </c>
      <c r="S183" s="22">
        <v>0</v>
      </c>
      <c r="T183" s="22">
        <v>1740261</v>
      </c>
      <c r="U183" s="22">
        <v>855694</v>
      </c>
      <c r="V183" s="22">
        <v>662512</v>
      </c>
      <c r="W183" s="22">
        <v>0</v>
      </c>
      <c r="X183" s="22">
        <v>0</v>
      </c>
      <c r="Y183" s="22">
        <v>0</v>
      </c>
      <c r="Z183" s="22">
        <v>24100</v>
      </c>
      <c r="AA183" s="22">
        <v>0</v>
      </c>
      <c r="AB183" s="22">
        <v>34500</v>
      </c>
      <c r="AC183" s="22">
        <v>0</v>
      </c>
      <c r="AD183" s="22">
        <v>854</v>
      </c>
      <c r="AE183" s="22">
        <v>0</v>
      </c>
      <c r="AF183" s="22">
        <v>0</v>
      </c>
      <c r="AG183" s="22">
        <v>0</v>
      </c>
      <c r="AH183" s="22">
        <v>0</v>
      </c>
      <c r="AI183" s="22">
        <v>159202</v>
      </c>
      <c r="AJ183" s="22">
        <v>0</v>
      </c>
      <c r="AK183" s="22">
        <v>0</v>
      </c>
      <c r="AL183" s="22">
        <v>0</v>
      </c>
      <c r="AM183" s="22">
        <v>0</v>
      </c>
      <c r="AN183" s="22">
        <v>0</v>
      </c>
      <c r="AO183" s="22">
        <v>0</v>
      </c>
      <c r="AP183" s="22">
        <v>3712340</v>
      </c>
    </row>
    <row r="184" spans="1:42" x14ac:dyDescent="0.35">
      <c r="A184" s="22" t="s">
        <v>114</v>
      </c>
      <c r="B184" s="22" t="s">
        <v>294</v>
      </c>
      <c r="C184" s="22" t="s">
        <v>479</v>
      </c>
      <c r="D184" s="22" t="s">
        <v>480</v>
      </c>
      <c r="E184" s="22">
        <v>0</v>
      </c>
      <c r="F184" s="22">
        <v>3469</v>
      </c>
      <c r="G184" s="22">
        <v>0</v>
      </c>
      <c r="H184" s="22">
        <v>0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3465</v>
      </c>
      <c r="P184" s="22">
        <v>13376</v>
      </c>
      <c r="Q184" s="22">
        <v>0</v>
      </c>
      <c r="R184" s="22">
        <v>0</v>
      </c>
      <c r="S184" s="22">
        <v>0</v>
      </c>
      <c r="T184" s="22">
        <v>1045145</v>
      </c>
      <c r="U184" s="22">
        <v>157313</v>
      </c>
      <c r="V184" s="22">
        <v>123962</v>
      </c>
      <c r="W184" s="22">
        <v>0</v>
      </c>
      <c r="X184" s="22">
        <v>19682</v>
      </c>
      <c r="Y184" s="22">
        <v>0</v>
      </c>
      <c r="Z184" s="22">
        <v>21336</v>
      </c>
      <c r="AA184" s="22">
        <v>0</v>
      </c>
      <c r="AB184" s="22">
        <v>0</v>
      </c>
      <c r="AC184" s="22">
        <v>0</v>
      </c>
      <c r="AD184" s="22">
        <v>0</v>
      </c>
      <c r="AE184" s="22">
        <v>0</v>
      </c>
      <c r="AF184" s="22">
        <v>0</v>
      </c>
      <c r="AG184" s="22">
        <v>0</v>
      </c>
      <c r="AH184" s="22">
        <v>0</v>
      </c>
      <c r="AI184" s="22">
        <v>23913</v>
      </c>
      <c r="AJ184" s="22">
        <v>0</v>
      </c>
      <c r="AK184" s="22">
        <v>0</v>
      </c>
      <c r="AL184" s="22">
        <v>0</v>
      </c>
      <c r="AM184" s="22">
        <v>0</v>
      </c>
      <c r="AN184" s="22">
        <v>0</v>
      </c>
      <c r="AO184" s="22">
        <v>0</v>
      </c>
      <c r="AP184" s="22">
        <v>1411661</v>
      </c>
    </row>
    <row r="185" spans="1:42" x14ac:dyDescent="0.35">
      <c r="A185" s="22" t="s">
        <v>114</v>
      </c>
      <c r="B185" s="22" t="s">
        <v>294</v>
      </c>
      <c r="C185" s="22" t="s">
        <v>481</v>
      </c>
      <c r="D185" s="22" t="s">
        <v>482</v>
      </c>
      <c r="E185" s="22">
        <v>0</v>
      </c>
      <c r="F185" s="22">
        <v>2046</v>
      </c>
      <c r="G185" s="22">
        <v>0</v>
      </c>
      <c r="H185" s="22">
        <v>0</v>
      </c>
      <c r="I185" s="22">
        <v>29460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3374</v>
      </c>
      <c r="P185" s="22">
        <v>0</v>
      </c>
      <c r="Q185" s="22">
        <v>0</v>
      </c>
      <c r="R185" s="22">
        <v>0</v>
      </c>
      <c r="S185" s="22">
        <v>0</v>
      </c>
      <c r="T185" s="22">
        <v>724973</v>
      </c>
      <c r="U185" s="22">
        <v>161282</v>
      </c>
      <c r="V185" s="22">
        <v>123490</v>
      </c>
      <c r="W185" s="22">
        <v>22232</v>
      </c>
      <c r="X185" s="22">
        <v>0</v>
      </c>
      <c r="Y185" s="22">
        <v>0</v>
      </c>
      <c r="Z185" s="22">
        <v>9538</v>
      </c>
      <c r="AA185" s="22">
        <v>0</v>
      </c>
      <c r="AB185" s="22">
        <v>0</v>
      </c>
      <c r="AC185" s="22">
        <v>0</v>
      </c>
      <c r="AD185" s="22">
        <v>0</v>
      </c>
      <c r="AE185" s="22">
        <v>0</v>
      </c>
      <c r="AF185" s="22">
        <v>0</v>
      </c>
      <c r="AG185" s="22">
        <v>0</v>
      </c>
      <c r="AH185" s="22">
        <v>0</v>
      </c>
      <c r="AI185" s="22">
        <v>71601</v>
      </c>
      <c r="AJ185" s="22">
        <v>0</v>
      </c>
      <c r="AK185" s="22">
        <v>0</v>
      </c>
      <c r="AL185" s="22">
        <v>0</v>
      </c>
      <c r="AM185" s="22">
        <v>0</v>
      </c>
      <c r="AN185" s="22">
        <v>0</v>
      </c>
      <c r="AO185" s="22">
        <v>0</v>
      </c>
      <c r="AP185" s="22">
        <v>1147996</v>
      </c>
    </row>
    <row r="186" spans="1:42" x14ac:dyDescent="0.35">
      <c r="A186" s="22" t="s">
        <v>114</v>
      </c>
      <c r="B186" s="22" t="s">
        <v>294</v>
      </c>
      <c r="C186" s="22" t="s">
        <v>483</v>
      </c>
      <c r="D186" s="22" t="s">
        <v>484</v>
      </c>
      <c r="E186" s="22">
        <v>0</v>
      </c>
      <c r="F186" s="22">
        <v>5605</v>
      </c>
      <c r="G186" s="22">
        <v>0</v>
      </c>
      <c r="H186" s="22">
        <v>0</v>
      </c>
      <c r="I186" s="22">
        <v>128133</v>
      </c>
      <c r="J186" s="22">
        <v>0</v>
      </c>
      <c r="K186" s="22">
        <v>0</v>
      </c>
      <c r="L186" s="22">
        <v>0</v>
      </c>
      <c r="M186" s="22">
        <v>0</v>
      </c>
      <c r="N186" s="22">
        <v>0</v>
      </c>
      <c r="O186" s="22">
        <v>0</v>
      </c>
      <c r="P186" s="22">
        <v>0</v>
      </c>
      <c r="Q186" s="22">
        <v>0</v>
      </c>
      <c r="R186" s="22">
        <v>656198</v>
      </c>
      <c r="S186" s="22">
        <v>0</v>
      </c>
      <c r="T186" s="22">
        <v>518160</v>
      </c>
      <c r="U186" s="22">
        <v>0</v>
      </c>
      <c r="V186" s="22">
        <v>352443</v>
      </c>
      <c r="W186" s="22">
        <v>0</v>
      </c>
      <c r="X186" s="22">
        <v>0</v>
      </c>
      <c r="Y186" s="22">
        <v>0</v>
      </c>
      <c r="Z186" s="22">
        <v>0</v>
      </c>
      <c r="AA186" s="22">
        <v>0</v>
      </c>
      <c r="AB186" s="22">
        <v>5500</v>
      </c>
      <c r="AC186" s="22">
        <v>0</v>
      </c>
      <c r="AD186" s="22">
        <v>0</v>
      </c>
      <c r="AE186" s="22">
        <v>0</v>
      </c>
      <c r="AF186" s="22">
        <v>0</v>
      </c>
      <c r="AG186" s="22">
        <v>0</v>
      </c>
      <c r="AH186" s="22">
        <v>0</v>
      </c>
      <c r="AI186" s="22">
        <v>40808</v>
      </c>
      <c r="AJ186" s="22">
        <v>23386</v>
      </c>
      <c r="AK186" s="22">
        <v>0</v>
      </c>
      <c r="AL186" s="22">
        <v>0</v>
      </c>
      <c r="AM186" s="22">
        <v>0</v>
      </c>
      <c r="AN186" s="22">
        <v>0</v>
      </c>
      <c r="AO186" s="22">
        <v>197920</v>
      </c>
      <c r="AP186" s="22">
        <v>1928153</v>
      </c>
    </row>
    <row r="187" spans="1:42" x14ac:dyDescent="0.35">
      <c r="A187" s="22" t="s">
        <v>114</v>
      </c>
      <c r="B187" s="22" t="s">
        <v>294</v>
      </c>
      <c r="C187" s="22" t="s">
        <v>485</v>
      </c>
      <c r="D187" s="22" t="s">
        <v>486</v>
      </c>
      <c r="E187" s="22">
        <v>0</v>
      </c>
      <c r="F187" s="22">
        <v>27686</v>
      </c>
      <c r="G187" s="22">
        <v>0</v>
      </c>
      <c r="H187" s="22">
        <v>0</v>
      </c>
      <c r="I187" s="22">
        <v>20961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56661</v>
      </c>
      <c r="P187" s="22">
        <v>0</v>
      </c>
      <c r="Q187" s="22">
        <v>0</v>
      </c>
      <c r="R187" s="22">
        <v>0</v>
      </c>
      <c r="S187" s="22">
        <v>0</v>
      </c>
      <c r="T187" s="22">
        <v>575912</v>
      </c>
      <c r="U187" s="22">
        <v>123363</v>
      </c>
      <c r="V187" s="22">
        <v>167237</v>
      </c>
      <c r="W187" s="22">
        <v>0</v>
      </c>
      <c r="X187" s="22">
        <v>0</v>
      </c>
      <c r="Y187" s="22">
        <v>0</v>
      </c>
      <c r="Z187" s="22">
        <v>0</v>
      </c>
      <c r="AA187" s="22">
        <v>0</v>
      </c>
      <c r="AB187" s="22">
        <v>0</v>
      </c>
      <c r="AC187" s="22">
        <v>0</v>
      </c>
      <c r="AD187" s="22">
        <v>0</v>
      </c>
      <c r="AE187" s="22">
        <v>0</v>
      </c>
      <c r="AF187" s="22">
        <v>0</v>
      </c>
      <c r="AG187" s="22">
        <v>4265</v>
      </c>
      <c r="AH187" s="22">
        <v>0</v>
      </c>
      <c r="AI187" s="22">
        <v>20</v>
      </c>
      <c r="AJ187" s="22">
        <v>0</v>
      </c>
      <c r="AK187" s="22">
        <v>0</v>
      </c>
      <c r="AL187" s="22">
        <v>0</v>
      </c>
      <c r="AM187" s="22">
        <v>0</v>
      </c>
      <c r="AN187" s="22">
        <v>0</v>
      </c>
      <c r="AO187" s="22">
        <v>500</v>
      </c>
      <c r="AP187" s="22">
        <v>976605</v>
      </c>
    </row>
    <row r="188" spans="1:42" x14ac:dyDescent="0.35">
      <c r="A188" s="22" t="s">
        <v>114</v>
      </c>
      <c r="B188" s="22" t="s">
        <v>294</v>
      </c>
      <c r="C188" s="22" t="s">
        <v>487</v>
      </c>
      <c r="D188" s="22" t="s">
        <v>488</v>
      </c>
      <c r="E188" s="22">
        <v>0</v>
      </c>
      <c r="F188" s="22">
        <v>3415</v>
      </c>
      <c r="G188" s="22">
        <v>0</v>
      </c>
      <c r="H188" s="22">
        <v>0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>
        <v>0</v>
      </c>
      <c r="Q188" s="22">
        <v>0</v>
      </c>
      <c r="R188" s="22">
        <v>0</v>
      </c>
      <c r="S188" s="22">
        <v>0</v>
      </c>
      <c r="T188" s="22">
        <v>827533</v>
      </c>
      <c r="U188" s="22">
        <v>362282</v>
      </c>
      <c r="V188" s="22">
        <v>319489</v>
      </c>
      <c r="W188" s="22">
        <v>0</v>
      </c>
      <c r="X188" s="22">
        <v>0</v>
      </c>
      <c r="Y188" s="22">
        <v>0</v>
      </c>
      <c r="Z188" s="22">
        <v>5950</v>
      </c>
      <c r="AA188" s="22">
        <v>0</v>
      </c>
      <c r="AB188" s="22">
        <v>146620</v>
      </c>
      <c r="AC188" s="22">
        <v>0</v>
      </c>
      <c r="AD188" s="22">
        <v>0</v>
      </c>
      <c r="AE188" s="22">
        <v>0</v>
      </c>
      <c r="AF188" s="22">
        <v>0</v>
      </c>
      <c r="AG188" s="22">
        <v>0</v>
      </c>
      <c r="AH188" s="22">
        <v>4899</v>
      </c>
      <c r="AI188" s="22">
        <v>71225</v>
      </c>
      <c r="AJ188" s="22">
        <v>3919</v>
      </c>
      <c r="AK188" s="22">
        <v>0</v>
      </c>
      <c r="AL188" s="22">
        <v>0</v>
      </c>
      <c r="AM188" s="22">
        <v>1247109</v>
      </c>
      <c r="AN188" s="22">
        <v>0</v>
      </c>
      <c r="AO188" s="22">
        <v>0</v>
      </c>
      <c r="AP188" s="22">
        <v>2992441</v>
      </c>
    </row>
    <row r="189" spans="1:42" x14ac:dyDescent="0.35">
      <c r="A189" s="22" t="s">
        <v>114</v>
      </c>
      <c r="B189" s="22" t="s">
        <v>294</v>
      </c>
      <c r="C189" s="22" t="s">
        <v>489</v>
      </c>
      <c r="D189" s="22" t="s">
        <v>490</v>
      </c>
      <c r="E189" s="22">
        <v>0</v>
      </c>
      <c r="F189" s="22">
        <v>6366</v>
      </c>
      <c r="G189" s="22">
        <v>0</v>
      </c>
      <c r="H189" s="22">
        <v>0</v>
      </c>
      <c r="I189" s="22">
        <v>0</v>
      </c>
      <c r="J189" s="22">
        <v>0</v>
      </c>
      <c r="K189" s="22">
        <v>0</v>
      </c>
      <c r="L189" s="22">
        <v>0</v>
      </c>
      <c r="M189" s="22">
        <v>0</v>
      </c>
      <c r="N189" s="22">
        <v>0</v>
      </c>
      <c r="O189" s="22">
        <v>0</v>
      </c>
      <c r="P189" s="22">
        <v>0</v>
      </c>
      <c r="Q189" s="22">
        <v>0</v>
      </c>
      <c r="R189" s="22">
        <v>0</v>
      </c>
      <c r="S189" s="22">
        <v>0</v>
      </c>
      <c r="T189" s="22">
        <v>447427</v>
      </c>
      <c r="U189" s="22">
        <v>102503</v>
      </c>
      <c r="V189" s="22">
        <v>157249</v>
      </c>
      <c r="W189" s="22">
        <v>0</v>
      </c>
      <c r="X189" s="22">
        <v>0</v>
      </c>
      <c r="Y189" s="22">
        <v>0</v>
      </c>
      <c r="Z189" s="22">
        <v>4470</v>
      </c>
      <c r="AA189" s="22">
        <v>0</v>
      </c>
      <c r="AB189" s="22">
        <v>0</v>
      </c>
      <c r="AC189" s="22">
        <v>255</v>
      </c>
      <c r="AD189" s="22">
        <v>0</v>
      </c>
      <c r="AE189" s="22">
        <v>0</v>
      </c>
      <c r="AF189" s="22">
        <v>0</v>
      </c>
      <c r="AG189" s="22">
        <v>0</v>
      </c>
      <c r="AH189" s="22">
        <v>0</v>
      </c>
      <c r="AI189" s="22">
        <v>0</v>
      </c>
      <c r="AJ189" s="22">
        <v>0</v>
      </c>
      <c r="AK189" s="22">
        <v>0</v>
      </c>
      <c r="AL189" s="22">
        <v>15501</v>
      </c>
      <c r="AM189" s="22">
        <v>0</v>
      </c>
      <c r="AN189" s="22">
        <v>0</v>
      </c>
      <c r="AO189" s="22">
        <v>0</v>
      </c>
      <c r="AP189" s="22">
        <v>733771</v>
      </c>
    </row>
    <row r="190" spans="1:42" x14ac:dyDescent="0.35">
      <c r="A190" s="22" t="s">
        <v>114</v>
      </c>
      <c r="B190" s="22" t="s">
        <v>294</v>
      </c>
      <c r="C190" s="22" t="s">
        <v>491</v>
      </c>
      <c r="D190" s="22" t="s">
        <v>492</v>
      </c>
      <c r="E190" s="22">
        <v>0</v>
      </c>
      <c r="F190" s="22">
        <v>6375</v>
      </c>
      <c r="G190" s="22">
        <v>5096</v>
      </c>
      <c r="H190" s="22">
        <v>30330</v>
      </c>
      <c r="I190" s="22">
        <v>106921</v>
      </c>
      <c r="J190" s="22">
        <v>0</v>
      </c>
      <c r="K190" s="22">
        <v>0</v>
      </c>
      <c r="L190" s="22">
        <v>85906</v>
      </c>
      <c r="M190" s="22">
        <v>0</v>
      </c>
      <c r="N190" s="22">
        <v>0</v>
      </c>
      <c r="O190" s="22">
        <v>15819</v>
      </c>
      <c r="P190" s="22">
        <v>0</v>
      </c>
      <c r="Q190" s="22">
        <v>0</v>
      </c>
      <c r="R190" s="22">
        <v>180996</v>
      </c>
      <c r="S190" s="22">
        <v>0</v>
      </c>
      <c r="T190" s="22">
        <v>1900671</v>
      </c>
      <c r="U190" s="22">
        <v>210657</v>
      </c>
      <c r="V190" s="22">
        <v>761524</v>
      </c>
      <c r="W190" s="22">
        <v>0</v>
      </c>
      <c r="X190" s="22">
        <v>5732</v>
      </c>
      <c r="Y190" s="22">
        <v>0</v>
      </c>
      <c r="Z190" s="22">
        <v>67660</v>
      </c>
      <c r="AA190" s="22">
        <v>0</v>
      </c>
      <c r="AB190" s="22">
        <v>1770</v>
      </c>
      <c r="AC190" s="22">
        <v>0</v>
      </c>
      <c r="AD190" s="22">
        <v>0</v>
      </c>
      <c r="AE190" s="22">
        <v>0</v>
      </c>
      <c r="AF190" s="22">
        <v>0</v>
      </c>
      <c r="AG190" s="22">
        <v>0</v>
      </c>
      <c r="AH190" s="22">
        <v>0</v>
      </c>
      <c r="AI190" s="22">
        <v>92789</v>
      </c>
      <c r="AJ190" s="22">
        <v>8929</v>
      </c>
      <c r="AK190" s="22">
        <v>0</v>
      </c>
      <c r="AL190" s="22">
        <v>0</v>
      </c>
      <c r="AM190" s="22">
        <v>0</v>
      </c>
      <c r="AN190" s="22">
        <v>0</v>
      </c>
      <c r="AO190" s="22">
        <v>0</v>
      </c>
      <c r="AP190" s="22">
        <v>3481175</v>
      </c>
    </row>
    <row r="191" spans="1:42" x14ac:dyDescent="0.35">
      <c r="A191" s="22" t="s">
        <v>114</v>
      </c>
      <c r="B191" s="22" t="s">
        <v>294</v>
      </c>
      <c r="C191" s="22" t="s">
        <v>493</v>
      </c>
      <c r="D191" s="22" t="s">
        <v>494</v>
      </c>
      <c r="E191" s="22">
        <v>0</v>
      </c>
      <c r="F191" s="22">
        <v>4034</v>
      </c>
      <c r="G191" s="22">
        <v>3372</v>
      </c>
      <c r="H191" s="22">
        <v>0</v>
      </c>
      <c r="I191" s="22">
        <v>23285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14722</v>
      </c>
      <c r="P191" s="22">
        <v>0</v>
      </c>
      <c r="Q191" s="22">
        <v>0</v>
      </c>
      <c r="R191" s="22">
        <v>0</v>
      </c>
      <c r="S191" s="22">
        <v>0</v>
      </c>
      <c r="T191" s="22">
        <v>2253029</v>
      </c>
      <c r="U191" s="22">
        <v>802091</v>
      </c>
      <c r="V191" s="22">
        <v>703758</v>
      </c>
      <c r="W191" s="22">
        <v>0</v>
      </c>
      <c r="X191" s="22">
        <v>0</v>
      </c>
      <c r="Y191" s="22">
        <v>0</v>
      </c>
      <c r="Z191" s="22">
        <v>19715</v>
      </c>
      <c r="AA191" s="22">
        <v>148281</v>
      </c>
      <c r="AB191" s="22">
        <v>120</v>
      </c>
      <c r="AC191" s="22">
        <v>0</v>
      </c>
      <c r="AD191" s="22">
        <v>320663</v>
      </c>
      <c r="AE191" s="22">
        <v>0</v>
      </c>
      <c r="AF191" s="22">
        <v>0</v>
      </c>
      <c r="AG191" s="22">
        <v>0</v>
      </c>
      <c r="AH191" s="22">
        <v>0</v>
      </c>
      <c r="AI191" s="22">
        <v>166626</v>
      </c>
      <c r="AJ191" s="22">
        <v>6463</v>
      </c>
      <c r="AK191" s="22">
        <v>15326</v>
      </c>
      <c r="AL191" s="22">
        <v>0</v>
      </c>
      <c r="AM191" s="22">
        <v>0</v>
      </c>
      <c r="AN191" s="22">
        <v>0</v>
      </c>
      <c r="AO191" s="22">
        <v>0</v>
      </c>
      <c r="AP191" s="22">
        <v>4481485</v>
      </c>
    </row>
    <row r="192" spans="1:42" x14ac:dyDescent="0.35">
      <c r="A192" s="22" t="s">
        <v>114</v>
      </c>
      <c r="B192" s="22" t="s">
        <v>294</v>
      </c>
      <c r="C192" s="22" t="s">
        <v>495</v>
      </c>
      <c r="D192" s="22" t="s">
        <v>496</v>
      </c>
      <c r="E192" s="22">
        <v>0</v>
      </c>
      <c r="F192" s="22">
        <v>101670</v>
      </c>
      <c r="G192" s="22">
        <v>0</v>
      </c>
      <c r="H192" s="22">
        <v>0</v>
      </c>
      <c r="I192" s="22">
        <v>0</v>
      </c>
      <c r="J192" s="22">
        <v>0</v>
      </c>
      <c r="K192" s="22">
        <v>0</v>
      </c>
      <c r="L192" s="22">
        <v>0</v>
      </c>
      <c r="M192" s="22">
        <v>0</v>
      </c>
      <c r="N192" s="22">
        <v>0</v>
      </c>
      <c r="O192" s="22">
        <v>0</v>
      </c>
      <c r="P192" s="22">
        <v>0</v>
      </c>
      <c r="Q192" s="22">
        <v>0</v>
      </c>
      <c r="R192" s="22">
        <v>0</v>
      </c>
      <c r="S192" s="22">
        <v>0</v>
      </c>
      <c r="T192" s="22">
        <v>555557</v>
      </c>
      <c r="U192" s="22">
        <v>177859</v>
      </c>
      <c r="V192" s="22">
        <v>82447</v>
      </c>
      <c r="W192" s="22">
        <v>0</v>
      </c>
      <c r="X192" s="22">
        <v>13500</v>
      </c>
      <c r="Y192" s="22">
        <v>0</v>
      </c>
      <c r="Z192" s="22">
        <v>2449</v>
      </c>
      <c r="AA192" s="22">
        <v>0</v>
      </c>
      <c r="AB192" s="22">
        <v>0</v>
      </c>
      <c r="AC192" s="22">
        <v>0</v>
      </c>
      <c r="AD192" s="22">
        <v>0</v>
      </c>
      <c r="AE192" s="22">
        <v>0</v>
      </c>
      <c r="AF192" s="22">
        <v>0</v>
      </c>
      <c r="AG192" s="22">
        <v>0</v>
      </c>
      <c r="AH192" s="22">
        <v>0</v>
      </c>
      <c r="AI192" s="22">
        <v>113866</v>
      </c>
      <c r="AJ192" s="22">
        <v>0</v>
      </c>
      <c r="AK192" s="22">
        <v>0</v>
      </c>
      <c r="AL192" s="22">
        <v>0</v>
      </c>
      <c r="AM192" s="22">
        <v>0</v>
      </c>
      <c r="AN192" s="22">
        <v>0</v>
      </c>
      <c r="AO192" s="22">
        <v>0</v>
      </c>
      <c r="AP192" s="22">
        <v>1047348</v>
      </c>
    </row>
    <row r="193" spans="1:42" x14ac:dyDescent="0.35">
      <c r="A193" s="22" t="s">
        <v>114</v>
      </c>
      <c r="B193" s="22" t="s">
        <v>294</v>
      </c>
      <c r="C193" s="22" t="s">
        <v>497</v>
      </c>
      <c r="D193" s="22" t="s">
        <v>498</v>
      </c>
      <c r="E193" s="22">
        <v>0</v>
      </c>
      <c r="F193" s="22">
        <v>78998</v>
      </c>
      <c r="G193" s="22">
        <v>0</v>
      </c>
      <c r="H193" s="22">
        <v>0</v>
      </c>
      <c r="I193" s="22">
        <v>0</v>
      </c>
      <c r="J193" s="22">
        <v>0</v>
      </c>
      <c r="K193" s="22">
        <v>0</v>
      </c>
      <c r="L193" s="22">
        <v>0</v>
      </c>
      <c r="M193" s="22">
        <v>0</v>
      </c>
      <c r="N193" s="22">
        <v>0</v>
      </c>
      <c r="O193" s="22">
        <v>15288</v>
      </c>
      <c r="P193" s="22">
        <v>0</v>
      </c>
      <c r="Q193" s="22">
        <v>0</v>
      </c>
      <c r="R193" s="22">
        <v>0</v>
      </c>
      <c r="S193" s="22">
        <v>0</v>
      </c>
      <c r="T193" s="22">
        <v>894694</v>
      </c>
      <c r="U193" s="22">
        <v>213810</v>
      </c>
      <c r="V193" s="22">
        <v>404107</v>
      </c>
      <c r="W193" s="22">
        <v>0</v>
      </c>
      <c r="X193" s="22">
        <v>0</v>
      </c>
      <c r="Y193" s="22">
        <v>0</v>
      </c>
      <c r="Z193" s="22">
        <v>6920</v>
      </c>
      <c r="AA193" s="22">
        <v>0</v>
      </c>
      <c r="AB193" s="22">
        <v>0</v>
      </c>
      <c r="AC193" s="22">
        <v>0</v>
      </c>
      <c r="AD193" s="22">
        <v>0</v>
      </c>
      <c r="AE193" s="22">
        <v>0</v>
      </c>
      <c r="AF193" s="22">
        <v>0</v>
      </c>
      <c r="AG193" s="22">
        <v>0</v>
      </c>
      <c r="AH193" s="22">
        <v>0</v>
      </c>
      <c r="AI193" s="22">
        <v>409502</v>
      </c>
      <c r="AJ193" s="22">
        <v>0</v>
      </c>
      <c r="AK193" s="22">
        <v>0</v>
      </c>
      <c r="AL193" s="22">
        <v>0</v>
      </c>
      <c r="AM193" s="22">
        <v>0</v>
      </c>
      <c r="AN193" s="22">
        <v>0</v>
      </c>
      <c r="AO193" s="22">
        <v>0</v>
      </c>
      <c r="AP193" s="22">
        <v>2023319</v>
      </c>
    </row>
    <row r="194" spans="1:42" x14ac:dyDescent="0.35">
      <c r="A194" s="22" t="s">
        <v>114</v>
      </c>
      <c r="B194" s="22" t="s">
        <v>294</v>
      </c>
      <c r="C194" s="22" t="s">
        <v>499</v>
      </c>
      <c r="D194" s="22" t="s">
        <v>500</v>
      </c>
      <c r="E194" s="22">
        <v>0</v>
      </c>
      <c r="F194" s="22">
        <v>8061</v>
      </c>
      <c r="G194" s="22">
        <v>0</v>
      </c>
      <c r="H194" s="22">
        <v>0</v>
      </c>
      <c r="I194" s="22">
        <v>34544</v>
      </c>
      <c r="J194" s="22">
        <v>0</v>
      </c>
      <c r="K194" s="22">
        <v>0</v>
      </c>
      <c r="L194" s="22">
        <v>390</v>
      </c>
      <c r="M194" s="22">
        <v>0</v>
      </c>
      <c r="N194" s="22">
        <v>0</v>
      </c>
      <c r="O194" s="22">
        <v>538085</v>
      </c>
      <c r="P194" s="22">
        <v>2002</v>
      </c>
      <c r="Q194" s="22">
        <v>0</v>
      </c>
      <c r="R194" s="22">
        <v>215864</v>
      </c>
      <c r="S194" s="22">
        <v>0</v>
      </c>
      <c r="T194" s="22">
        <v>2887842</v>
      </c>
      <c r="U194" s="22">
        <v>859400</v>
      </c>
      <c r="V194" s="22">
        <v>587253</v>
      </c>
      <c r="W194" s="22">
        <v>0</v>
      </c>
      <c r="X194" s="22">
        <v>0</v>
      </c>
      <c r="Y194" s="22">
        <v>0</v>
      </c>
      <c r="Z194" s="22">
        <v>36230</v>
      </c>
      <c r="AA194" s="22">
        <v>0</v>
      </c>
      <c r="AB194" s="22">
        <v>8434</v>
      </c>
      <c r="AC194" s="22">
        <v>0</v>
      </c>
      <c r="AD194" s="22">
        <v>322000</v>
      </c>
      <c r="AE194" s="22">
        <v>0</v>
      </c>
      <c r="AF194" s="22">
        <v>0</v>
      </c>
      <c r="AG194" s="22">
        <v>0</v>
      </c>
      <c r="AH194" s="22">
        <v>0</v>
      </c>
      <c r="AI194" s="22">
        <v>440958</v>
      </c>
      <c r="AJ194" s="22">
        <v>0</v>
      </c>
      <c r="AK194" s="22">
        <v>0</v>
      </c>
      <c r="AL194" s="22">
        <v>0</v>
      </c>
      <c r="AM194" s="22">
        <v>3458774</v>
      </c>
      <c r="AN194" s="22">
        <v>0</v>
      </c>
      <c r="AO194" s="22">
        <v>0</v>
      </c>
      <c r="AP194" s="22">
        <v>9399837</v>
      </c>
    </row>
    <row r="195" spans="1:42" x14ac:dyDescent="0.35">
      <c r="A195" s="22" t="s">
        <v>114</v>
      </c>
      <c r="B195" s="22" t="s">
        <v>294</v>
      </c>
      <c r="C195" s="22" t="s">
        <v>501</v>
      </c>
      <c r="D195" s="22" t="s">
        <v>502</v>
      </c>
      <c r="E195" s="22">
        <v>0</v>
      </c>
      <c r="F195" s="22">
        <v>15363</v>
      </c>
      <c r="G195" s="22">
        <v>0</v>
      </c>
      <c r="H195" s="22">
        <v>0</v>
      </c>
      <c r="I195" s="22">
        <v>229988</v>
      </c>
      <c r="J195" s="22">
        <v>0</v>
      </c>
      <c r="K195" s="22">
        <v>0</v>
      </c>
      <c r="L195" s="22">
        <v>0</v>
      </c>
      <c r="M195" s="22">
        <v>0</v>
      </c>
      <c r="N195" s="22">
        <v>0</v>
      </c>
      <c r="O195" s="22">
        <v>918</v>
      </c>
      <c r="P195" s="22">
        <v>0</v>
      </c>
      <c r="Q195" s="22">
        <v>0</v>
      </c>
      <c r="R195" s="22">
        <v>0</v>
      </c>
      <c r="S195" s="22">
        <v>0</v>
      </c>
      <c r="T195" s="22">
        <v>0</v>
      </c>
      <c r="U195" s="22">
        <v>0</v>
      </c>
      <c r="V195" s="22">
        <v>199285</v>
      </c>
      <c r="W195" s="22">
        <v>0</v>
      </c>
      <c r="X195" s="22">
        <v>0</v>
      </c>
      <c r="Y195" s="22">
        <v>0</v>
      </c>
      <c r="Z195" s="22">
        <v>0</v>
      </c>
      <c r="AA195" s="22">
        <v>0</v>
      </c>
      <c r="AB195" s="22">
        <v>0</v>
      </c>
      <c r="AC195" s="22">
        <v>0</v>
      </c>
      <c r="AD195" s="22">
        <v>75</v>
      </c>
      <c r="AE195" s="22">
        <v>0</v>
      </c>
      <c r="AF195" s="22">
        <v>0</v>
      </c>
      <c r="AG195" s="22">
        <v>0</v>
      </c>
      <c r="AH195" s="22">
        <v>0</v>
      </c>
      <c r="AI195" s="22">
        <v>18235</v>
      </c>
      <c r="AJ195" s="22">
        <v>0</v>
      </c>
      <c r="AK195" s="22">
        <v>0</v>
      </c>
      <c r="AL195" s="22">
        <v>0</v>
      </c>
      <c r="AM195" s="22">
        <v>0</v>
      </c>
      <c r="AN195" s="22">
        <v>0</v>
      </c>
      <c r="AO195" s="22">
        <v>0</v>
      </c>
      <c r="AP195" s="22">
        <v>463864</v>
      </c>
    </row>
    <row r="196" spans="1:42" x14ac:dyDescent="0.35">
      <c r="A196" s="22" t="s">
        <v>114</v>
      </c>
      <c r="B196" s="22" t="s">
        <v>294</v>
      </c>
      <c r="C196" s="22" t="s">
        <v>503</v>
      </c>
      <c r="D196" s="22" t="s">
        <v>504</v>
      </c>
      <c r="E196" s="22">
        <v>0</v>
      </c>
      <c r="F196" s="22">
        <v>12596</v>
      </c>
      <c r="G196" s="22">
        <v>0</v>
      </c>
      <c r="H196" s="22">
        <v>6331</v>
      </c>
      <c r="I196" s="22">
        <v>8191</v>
      </c>
      <c r="J196" s="22">
        <v>0</v>
      </c>
      <c r="K196" s="22">
        <v>0</v>
      </c>
      <c r="L196" s="22">
        <v>0</v>
      </c>
      <c r="M196" s="22">
        <v>0</v>
      </c>
      <c r="N196" s="22">
        <v>0</v>
      </c>
      <c r="O196" s="22">
        <v>2000</v>
      </c>
      <c r="P196" s="22">
        <v>0</v>
      </c>
      <c r="Q196" s="22">
        <v>14625</v>
      </c>
      <c r="R196" s="22">
        <v>59663</v>
      </c>
      <c r="S196" s="22">
        <v>0</v>
      </c>
      <c r="T196" s="22">
        <v>2526360</v>
      </c>
      <c r="U196" s="22">
        <v>544300</v>
      </c>
      <c r="V196" s="22">
        <v>709768</v>
      </c>
      <c r="W196" s="22">
        <v>0</v>
      </c>
      <c r="X196" s="22">
        <v>111624</v>
      </c>
      <c r="Y196" s="22">
        <v>0</v>
      </c>
      <c r="Z196" s="22">
        <v>36864</v>
      </c>
      <c r="AA196" s="22">
        <v>0</v>
      </c>
      <c r="AB196" s="22">
        <v>50</v>
      </c>
      <c r="AC196" s="22">
        <v>0</v>
      </c>
      <c r="AD196" s="22">
        <v>0</v>
      </c>
      <c r="AE196" s="22">
        <v>0</v>
      </c>
      <c r="AF196" s="22">
        <v>0</v>
      </c>
      <c r="AG196" s="22">
        <v>0</v>
      </c>
      <c r="AH196" s="22">
        <v>0</v>
      </c>
      <c r="AI196" s="22">
        <v>213637</v>
      </c>
      <c r="AJ196" s="22">
        <v>0</v>
      </c>
      <c r="AK196" s="22">
        <v>0</v>
      </c>
      <c r="AL196" s="22">
        <v>0</v>
      </c>
      <c r="AM196" s="22">
        <v>0</v>
      </c>
      <c r="AN196" s="22">
        <v>0</v>
      </c>
      <c r="AO196" s="22">
        <v>0</v>
      </c>
      <c r="AP196" s="22">
        <v>4246009</v>
      </c>
    </row>
    <row r="197" spans="1:42" x14ac:dyDescent="0.35">
      <c r="A197" s="22" t="s">
        <v>114</v>
      </c>
      <c r="B197" s="22" t="s">
        <v>294</v>
      </c>
      <c r="C197" s="22" t="s">
        <v>505</v>
      </c>
      <c r="D197" s="22" t="s">
        <v>506</v>
      </c>
      <c r="E197" s="22">
        <v>0</v>
      </c>
      <c r="F197" s="22">
        <v>51764</v>
      </c>
      <c r="G197" s="22">
        <v>1289</v>
      </c>
      <c r="H197" s="22">
        <v>0</v>
      </c>
      <c r="I197" s="22">
        <v>88823</v>
      </c>
      <c r="J197" s="22">
        <v>0</v>
      </c>
      <c r="K197" s="22">
        <v>0</v>
      </c>
      <c r="L197" s="22">
        <v>0</v>
      </c>
      <c r="M197" s="22">
        <v>0</v>
      </c>
      <c r="N197" s="22">
        <v>12113</v>
      </c>
      <c r="O197" s="22">
        <v>60979</v>
      </c>
      <c r="P197" s="22">
        <v>0</v>
      </c>
      <c r="Q197" s="22">
        <v>50492</v>
      </c>
      <c r="R197" s="22">
        <v>0</v>
      </c>
      <c r="S197" s="22">
        <v>0</v>
      </c>
      <c r="T197" s="22">
        <v>2286367</v>
      </c>
      <c r="U197" s="22">
        <v>1907387</v>
      </c>
      <c r="V197" s="22">
        <v>1881502</v>
      </c>
      <c r="W197" s="22">
        <v>0</v>
      </c>
      <c r="X197" s="22">
        <v>3900</v>
      </c>
      <c r="Y197" s="22">
        <v>0</v>
      </c>
      <c r="Z197" s="22">
        <v>17728</v>
      </c>
      <c r="AA197" s="22">
        <v>0</v>
      </c>
      <c r="AB197" s="22">
        <v>25378</v>
      </c>
      <c r="AC197" s="22">
        <v>8536</v>
      </c>
      <c r="AD197" s="22">
        <v>320471</v>
      </c>
      <c r="AE197" s="22">
        <v>0</v>
      </c>
      <c r="AF197" s="22">
        <v>0</v>
      </c>
      <c r="AG197" s="22">
        <v>0</v>
      </c>
      <c r="AH197" s="22">
        <v>0</v>
      </c>
      <c r="AI197" s="22">
        <v>781211</v>
      </c>
      <c r="AJ197" s="22">
        <v>392500</v>
      </c>
      <c r="AK197" s="22">
        <v>0</v>
      </c>
      <c r="AL197" s="22">
        <v>0</v>
      </c>
      <c r="AM197" s="22">
        <v>0</v>
      </c>
      <c r="AN197" s="22">
        <v>0</v>
      </c>
      <c r="AO197" s="22">
        <v>0</v>
      </c>
      <c r="AP197" s="22">
        <v>7890440</v>
      </c>
    </row>
    <row r="198" spans="1:42" x14ac:dyDescent="0.35">
      <c r="A198" s="22" t="s">
        <v>114</v>
      </c>
      <c r="B198" s="22" t="s">
        <v>507</v>
      </c>
      <c r="C198" s="22" t="s">
        <v>508</v>
      </c>
      <c r="D198" s="22" t="s">
        <v>509</v>
      </c>
      <c r="E198" s="22">
        <v>0</v>
      </c>
      <c r="F198" s="22">
        <v>15302</v>
      </c>
      <c r="G198" s="22">
        <v>0</v>
      </c>
      <c r="H198" s="22">
        <v>0</v>
      </c>
      <c r="I198" s="22">
        <v>71493</v>
      </c>
      <c r="J198" s="22">
        <v>125023</v>
      </c>
      <c r="K198" s="22">
        <v>0</v>
      </c>
      <c r="L198" s="22">
        <v>0</v>
      </c>
      <c r="M198" s="22">
        <v>0</v>
      </c>
      <c r="N198" s="22">
        <v>0</v>
      </c>
      <c r="O198" s="22">
        <v>0</v>
      </c>
      <c r="P198" s="22">
        <v>0</v>
      </c>
      <c r="Q198" s="22">
        <v>0</v>
      </c>
      <c r="R198" s="22">
        <v>0</v>
      </c>
      <c r="S198" s="22">
        <v>0</v>
      </c>
      <c r="T198" s="22">
        <v>231036</v>
      </c>
      <c r="U198" s="22">
        <v>57182</v>
      </c>
      <c r="V198" s="22">
        <v>93284</v>
      </c>
      <c r="W198" s="22">
        <v>0</v>
      </c>
      <c r="X198" s="22">
        <v>0</v>
      </c>
      <c r="Y198" s="22">
        <v>0</v>
      </c>
      <c r="Z198" s="22">
        <v>5965</v>
      </c>
      <c r="AA198" s="22">
        <v>0</v>
      </c>
      <c r="AB198" s="22">
        <v>0</v>
      </c>
      <c r="AC198" s="22">
        <v>0</v>
      </c>
      <c r="AD198" s="22">
        <v>0</v>
      </c>
      <c r="AE198" s="22">
        <v>0</v>
      </c>
      <c r="AF198" s="22">
        <v>0</v>
      </c>
      <c r="AG198" s="22">
        <v>0</v>
      </c>
      <c r="AH198" s="22">
        <v>0</v>
      </c>
      <c r="AI198" s="22">
        <v>13595</v>
      </c>
      <c r="AJ198" s="22">
        <v>0</v>
      </c>
      <c r="AK198" s="22">
        <v>0</v>
      </c>
      <c r="AL198" s="22">
        <v>0</v>
      </c>
      <c r="AM198" s="22">
        <v>0</v>
      </c>
      <c r="AN198" s="22">
        <v>0</v>
      </c>
      <c r="AO198" s="22">
        <v>0</v>
      </c>
      <c r="AP198" s="22">
        <v>612880</v>
      </c>
    </row>
    <row r="199" spans="1:42" x14ac:dyDescent="0.35">
      <c r="A199" s="22" t="s">
        <v>114</v>
      </c>
      <c r="B199" s="22" t="s">
        <v>507</v>
      </c>
      <c r="C199" s="22" t="s">
        <v>510</v>
      </c>
      <c r="D199" s="22" t="s">
        <v>511</v>
      </c>
      <c r="E199" s="22">
        <v>0</v>
      </c>
      <c r="F199" s="22">
        <v>0</v>
      </c>
      <c r="G199" s="22">
        <v>0</v>
      </c>
      <c r="H199" s="22">
        <v>0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>
        <v>0</v>
      </c>
      <c r="Q199" s="22">
        <v>0</v>
      </c>
      <c r="R199" s="22">
        <v>0</v>
      </c>
      <c r="S199" s="22">
        <v>0</v>
      </c>
      <c r="T199" s="22">
        <v>0</v>
      </c>
      <c r="U199" s="22">
        <v>0</v>
      </c>
      <c r="V199" s="22">
        <v>0</v>
      </c>
      <c r="W199" s="22">
        <v>0</v>
      </c>
      <c r="X199" s="22">
        <v>0</v>
      </c>
      <c r="Y199" s="22">
        <v>0</v>
      </c>
      <c r="Z199" s="22">
        <v>0</v>
      </c>
      <c r="AA199" s="22">
        <v>0</v>
      </c>
      <c r="AB199" s="22">
        <v>0</v>
      </c>
      <c r="AC199" s="22">
        <v>0</v>
      </c>
      <c r="AD199" s="22">
        <v>0</v>
      </c>
      <c r="AE199" s="22">
        <v>0</v>
      </c>
      <c r="AF199" s="22">
        <v>0</v>
      </c>
      <c r="AG199" s="22">
        <v>0</v>
      </c>
      <c r="AH199" s="22">
        <v>0</v>
      </c>
      <c r="AI199" s="22">
        <v>242294</v>
      </c>
      <c r="AJ199" s="22">
        <v>0</v>
      </c>
      <c r="AK199" s="22">
        <v>0</v>
      </c>
      <c r="AL199" s="22">
        <v>0</v>
      </c>
      <c r="AM199" s="22">
        <v>0</v>
      </c>
      <c r="AN199" s="22">
        <v>0</v>
      </c>
      <c r="AO199" s="22">
        <v>0</v>
      </c>
      <c r="AP199" s="22">
        <v>242294</v>
      </c>
    </row>
    <row r="200" spans="1:42" x14ac:dyDescent="0.35">
      <c r="A200" s="22" t="s">
        <v>114</v>
      </c>
      <c r="B200" s="22" t="s">
        <v>507</v>
      </c>
      <c r="C200" s="22" t="s">
        <v>512</v>
      </c>
      <c r="D200" s="22" t="s">
        <v>513</v>
      </c>
      <c r="E200" s="22">
        <v>0</v>
      </c>
      <c r="F200" s="22">
        <v>0</v>
      </c>
      <c r="G200" s="22">
        <v>3360</v>
      </c>
      <c r="H200" s="22">
        <v>0</v>
      </c>
      <c r="I200" s="22">
        <v>70398</v>
      </c>
      <c r="J200" s="22">
        <v>0</v>
      </c>
      <c r="K200" s="22">
        <v>0</v>
      </c>
      <c r="L200" s="22">
        <v>0</v>
      </c>
      <c r="M200" s="22">
        <v>0</v>
      </c>
      <c r="N200" s="22">
        <v>0</v>
      </c>
      <c r="O200" s="22">
        <v>0</v>
      </c>
      <c r="P200" s="22">
        <v>0</v>
      </c>
      <c r="Q200" s="22">
        <v>0</v>
      </c>
      <c r="R200" s="22">
        <v>0</v>
      </c>
      <c r="S200" s="22">
        <v>0</v>
      </c>
      <c r="T200" s="22">
        <v>310064</v>
      </c>
      <c r="U200" s="22">
        <v>244458</v>
      </c>
      <c r="V200" s="22">
        <v>164535</v>
      </c>
      <c r="W200" s="22">
        <v>0</v>
      </c>
      <c r="X200" s="22">
        <v>0</v>
      </c>
      <c r="Y200" s="22">
        <v>0</v>
      </c>
      <c r="Z200" s="22">
        <v>2825</v>
      </c>
      <c r="AA200" s="22">
        <v>0</v>
      </c>
      <c r="AB200" s="22">
        <v>0</v>
      </c>
      <c r="AC200" s="22">
        <v>0</v>
      </c>
      <c r="AD200" s="22">
        <v>0</v>
      </c>
      <c r="AE200" s="22">
        <v>0</v>
      </c>
      <c r="AF200" s="22">
        <v>22533</v>
      </c>
      <c r="AG200" s="22">
        <v>0</v>
      </c>
      <c r="AH200" s="22">
        <v>0</v>
      </c>
      <c r="AI200" s="22">
        <v>19044</v>
      </c>
      <c r="AJ200" s="22">
        <v>4570</v>
      </c>
      <c r="AK200" s="22">
        <v>0</v>
      </c>
      <c r="AL200" s="22">
        <v>0</v>
      </c>
      <c r="AM200" s="22">
        <v>0</v>
      </c>
      <c r="AN200" s="22">
        <v>0</v>
      </c>
      <c r="AO200" s="22">
        <v>0</v>
      </c>
      <c r="AP200" s="22">
        <v>841787</v>
      </c>
    </row>
    <row r="201" spans="1:42" x14ac:dyDescent="0.35">
      <c r="A201" s="22" t="s">
        <v>114</v>
      </c>
      <c r="B201" s="22" t="s">
        <v>507</v>
      </c>
      <c r="C201" s="22" t="s">
        <v>514</v>
      </c>
      <c r="D201" s="22" t="s">
        <v>515</v>
      </c>
      <c r="E201" s="22">
        <v>0</v>
      </c>
      <c r="F201" s="22">
        <v>679</v>
      </c>
      <c r="G201" s="22">
        <v>0</v>
      </c>
      <c r="H201" s="22">
        <v>0</v>
      </c>
      <c r="I201" s="22">
        <v>7826</v>
      </c>
      <c r="J201" s="22">
        <v>0</v>
      </c>
      <c r="K201" s="22">
        <v>0</v>
      </c>
      <c r="L201" s="22">
        <v>0</v>
      </c>
      <c r="M201" s="22">
        <v>0</v>
      </c>
      <c r="N201" s="22">
        <v>0</v>
      </c>
      <c r="O201" s="22">
        <v>7509</v>
      </c>
      <c r="P201" s="22">
        <v>0</v>
      </c>
      <c r="Q201" s="22">
        <v>0</v>
      </c>
      <c r="R201" s="22">
        <v>0</v>
      </c>
      <c r="S201" s="22">
        <v>0</v>
      </c>
      <c r="T201" s="22">
        <v>100145</v>
      </c>
      <c r="U201" s="22">
        <v>17510</v>
      </c>
      <c r="V201" s="22">
        <v>36948</v>
      </c>
      <c r="W201" s="22">
        <v>0</v>
      </c>
      <c r="X201" s="22">
        <v>0</v>
      </c>
      <c r="Y201" s="22">
        <v>0</v>
      </c>
      <c r="Z201" s="22">
        <v>3920</v>
      </c>
      <c r="AA201" s="22">
        <v>0</v>
      </c>
      <c r="AB201" s="22">
        <v>1060</v>
      </c>
      <c r="AC201" s="22">
        <v>0</v>
      </c>
      <c r="AD201" s="22">
        <v>0</v>
      </c>
      <c r="AE201" s="22">
        <v>0</v>
      </c>
      <c r="AF201" s="22">
        <v>0</v>
      </c>
      <c r="AG201" s="22">
        <v>0</v>
      </c>
      <c r="AH201" s="22">
        <v>0</v>
      </c>
      <c r="AI201" s="22">
        <v>3300</v>
      </c>
      <c r="AJ201" s="22">
        <v>0</v>
      </c>
      <c r="AK201" s="22">
        <v>0</v>
      </c>
      <c r="AL201" s="22">
        <v>0</v>
      </c>
      <c r="AM201" s="22">
        <v>0</v>
      </c>
      <c r="AN201" s="22">
        <v>0</v>
      </c>
      <c r="AO201" s="22">
        <v>0</v>
      </c>
      <c r="AP201" s="22">
        <v>178897</v>
      </c>
    </row>
    <row r="202" spans="1:42" x14ac:dyDescent="0.35">
      <c r="A202" s="22" t="s">
        <v>114</v>
      </c>
      <c r="B202" s="22" t="s">
        <v>507</v>
      </c>
      <c r="C202" s="22" t="s">
        <v>516</v>
      </c>
      <c r="D202" s="22" t="s">
        <v>517</v>
      </c>
      <c r="E202" s="22">
        <v>0</v>
      </c>
      <c r="F202" s="22">
        <v>10</v>
      </c>
      <c r="G202" s="22">
        <v>0</v>
      </c>
      <c r="H202" s="22">
        <v>0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>
        <v>0</v>
      </c>
      <c r="Q202" s="22">
        <v>0</v>
      </c>
      <c r="R202" s="22">
        <v>0</v>
      </c>
      <c r="S202" s="22">
        <v>0</v>
      </c>
      <c r="T202" s="22">
        <v>55017</v>
      </c>
      <c r="U202" s="22">
        <v>20116</v>
      </c>
      <c r="V202" s="22">
        <v>21981</v>
      </c>
      <c r="W202" s="22">
        <v>0</v>
      </c>
      <c r="X202" s="22">
        <v>0</v>
      </c>
      <c r="Y202" s="22">
        <v>0</v>
      </c>
      <c r="Z202" s="22">
        <v>0</v>
      </c>
      <c r="AA202" s="22">
        <v>0</v>
      </c>
      <c r="AB202" s="22">
        <v>0</v>
      </c>
      <c r="AC202" s="22">
        <v>0</v>
      </c>
      <c r="AD202" s="22">
        <v>0</v>
      </c>
      <c r="AE202" s="22">
        <v>0</v>
      </c>
      <c r="AF202" s="22">
        <v>0</v>
      </c>
      <c r="AG202" s="22">
        <v>0</v>
      </c>
      <c r="AH202" s="22">
        <v>0</v>
      </c>
      <c r="AI202" s="22">
        <v>0</v>
      </c>
      <c r="AJ202" s="22">
        <v>0</v>
      </c>
      <c r="AK202" s="22">
        <v>0</v>
      </c>
      <c r="AL202" s="22">
        <v>0</v>
      </c>
      <c r="AM202" s="22">
        <v>0</v>
      </c>
      <c r="AN202" s="22">
        <v>0</v>
      </c>
      <c r="AO202" s="22">
        <v>0</v>
      </c>
      <c r="AP202" s="22">
        <v>97124</v>
      </c>
    </row>
    <row r="203" spans="1:42" x14ac:dyDescent="0.35">
      <c r="A203" s="22" t="s">
        <v>114</v>
      </c>
      <c r="B203" s="22" t="s">
        <v>507</v>
      </c>
      <c r="C203" s="22" t="s">
        <v>518</v>
      </c>
      <c r="D203" s="22" t="s">
        <v>519</v>
      </c>
      <c r="E203" s="22">
        <v>0</v>
      </c>
      <c r="F203" s="22">
        <v>19654</v>
      </c>
      <c r="G203" s="22">
        <v>0</v>
      </c>
      <c r="H203" s="22">
        <v>0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>
        <v>0</v>
      </c>
      <c r="Q203" s="22">
        <v>0</v>
      </c>
      <c r="R203" s="22">
        <v>0</v>
      </c>
      <c r="S203" s="22">
        <v>0</v>
      </c>
      <c r="T203" s="22">
        <v>198812</v>
      </c>
      <c r="U203" s="22">
        <v>56701</v>
      </c>
      <c r="V203" s="22">
        <v>83380</v>
      </c>
      <c r="W203" s="22">
        <v>0</v>
      </c>
      <c r="X203" s="22">
        <v>0</v>
      </c>
      <c r="Y203" s="22">
        <v>0</v>
      </c>
      <c r="Z203" s="22">
        <v>0</v>
      </c>
      <c r="AA203" s="22">
        <v>0</v>
      </c>
      <c r="AB203" s="22">
        <v>540</v>
      </c>
      <c r="AC203" s="22">
        <v>0</v>
      </c>
      <c r="AD203" s="22">
        <v>0</v>
      </c>
      <c r="AE203" s="22">
        <v>0</v>
      </c>
      <c r="AF203" s="22">
        <v>0</v>
      </c>
      <c r="AG203" s="22">
        <v>0</v>
      </c>
      <c r="AH203" s="22">
        <v>0</v>
      </c>
      <c r="AI203" s="22">
        <v>230</v>
      </c>
      <c r="AJ203" s="22">
        <v>2250</v>
      </c>
      <c r="AK203" s="22">
        <v>0</v>
      </c>
      <c r="AL203" s="22">
        <v>0</v>
      </c>
      <c r="AM203" s="22">
        <v>0</v>
      </c>
      <c r="AN203" s="22">
        <v>0</v>
      </c>
      <c r="AO203" s="22">
        <v>0</v>
      </c>
      <c r="AP203" s="22">
        <v>361567</v>
      </c>
    </row>
    <row r="204" spans="1:42" x14ac:dyDescent="0.35">
      <c r="A204" s="22" t="s">
        <v>114</v>
      </c>
      <c r="B204" s="22" t="s">
        <v>507</v>
      </c>
      <c r="C204" s="22" t="s">
        <v>520</v>
      </c>
      <c r="D204" s="22" t="s">
        <v>521</v>
      </c>
      <c r="E204" s="22">
        <v>0</v>
      </c>
      <c r="F204" s="22">
        <v>1679</v>
      </c>
      <c r="G204" s="22">
        <v>0</v>
      </c>
      <c r="H204" s="22">
        <v>0</v>
      </c>
      <c r="I204" s="22">
        <v>0</v>
      </c>
      <c r="J204" s="22">
        <v>0</v>
      </c>
      <c r="K204" s="22">
        <v>0</v>
      </c>
      <c r="L204" s="22">
        <v>1975</v>
      </c>
      <c r="M204" s="22">
        <v>0</v>
      </c>
      <c r="N204" s="22">
        <v>0</v>
      </c>
      <c r="O204" s="22">
        <v>0</v>
      </c>
      <c r="P204" s="22">
        <v>0</v>
      </c>
      <c r="Q204" s="22">
        <v>0</v>
      </c>
      <c r="R204" s="22">
        <v>0</v>
      </c>
      <c r="S204" s="22">
        <v>0</v>
      </c>
      <c r="T204" s="22">
        <v>325045</v>
      </c>
      <c r="U204" s="22">
        <v>75903</v>
      </c>
      <c r="V204" s="22">
        <v>87560</v>
      </c>
      <c r="W204" s="22">
        <v>0</v>
      </c>
      <c r="X204" s="22">
        <v>0</v>
      </c>
      <c r="Y204" s="22">
        <v>0</v>
      </c>
      <c r="Z204" s="22">
        <v>0</v>
      </c>
      <c r="AA204" s="22">
        <v>0</v>
      </c>
      <c r="AB204" s="22">
        <v>9833</v>
      </c>
      <c r="AC204" s="22">
        <v>0</v>
      </c>
      <c r="AD204" s="22">
        <v>0</v>
      </c>
      <c r="AE204" s="22">
        <v>0</v>
      </c>
      <c r="AF204" s="22">
        <v>0</v>
      </c>
      <c r="AG204" s="22">
        <v>0</v>
      </c>
      <c r="AH204" s="22">
        <v>0</v>
      </c>
      <c r="AI204" s="22">
        <v>19623</v>
      </c>
      <c r="AJ204" s="22">
        <v>0</v>
      </c>
      <c r="AK204" s="22">
        <v>0</v>
      </c>
      <c r="AL204" s="22">
        <v>0</v>
      </c>
      <c r="AM204" s="22">
        <v>0</v>
      </c>
      <c r="AN204" s="22">
        <v>0</v>
      </c>
      <c r="AO204" s="22">
        <v>0</v>
      </c>
      <c r="AP204" s="22">
        <v>521618</v>
      </c>
    </row>
    <row r="205" spans="1:42" x14ac:dyDescent="0.35">
      <c r="A205" s="22" t="s">
        <v>114</v>
      </c>
      <c r="B205" s="22" t="s">
        <v>507</v>
      </c>
      <c r="C205" s="22" t="s">
        <v>522</v>
      </c>
      <c r="D205" s="22" t="s">
        <v>523</v>
      </c>
      <c r="E205" s="22">
        <v>0</v>
      </c>
      <c r="F205" s="22">
        <v>2044</v>
      </c>
      <c r="G205" s="22">
        <v>0</v>
      </c>
      <c r="H205" s="22">
        <v>0</v>
      </c>
      <c r="I205" s="22">
        <v>3950</v>
      </c>
      <c r="J205" s="22">
        <v>0</v>
      </c>
      <c r="K205" s="22">
        <v>0</v>
      </c>
      <c r="L205" s="22">
        <v>0</v>
      </c>
      <c r="M205" s="22">
        <v>0</v>
      </c>
      <c r="N205" s="22">
        <v>19339</v>
      </c>
      <c r="O205" s="22">
        <v>0</v>
      </c>
      <c r="P205" s="22">
        <v>0</v>
      </c>
      <c r="Q205" s="22">
        <v>0</v>
      </c>
      <c r="R205" s="22">
        <v>0</v>
      </c>
      <c r="S205" s="22">
        <v>0</v>
      </c>
      <c r="T205" s="22">
        <v>83089</v>
      </c>
      <c r="U205" s="22">
        <v>35399</v>
      </c>
      <c r="V205" s="22">
        <v>41538</v>
      </c>
      <c r="W205" s="22">
        <v>0</v>
      </c>
      <c r="X205" s="22">
        <v>0</v>
      </c>
      <c r="Y205" s="22">
        <v>0</v>
      </c>
      <c r="Z205" s="22">
        <v>0</v>
      </c>
      <c r="AA205" s="22">
        <v>0</v>
      </c>
      <c r="AB205" s="22">
        <v>0</v>
      </c>
      <c r="AC205" s="22">
        <v>0</v>
      </c>
      <c r="AD205" s="22">
        <v>0</v>
      </c>
      <c r="AE205" s="22">
        <v>0</v>
      </c>
      <c r="AF205" s="22">
        <v>0</v>
      </c>
      <c r="AG205" s="22">
        <v>0</v>
      </c>
      <c r="AH205" s="22">
        <v>0</v>
      </c>
      <c r="AI205" s="22">
        <v>0</v>
      </c>
      <c r="AJ205" s="22">
        <v>0</v>
      </c>
      <c r="AK205" s="22">
        <v>0</v>
      </c>
      <c r="AL205" s="22">
        <v>0</v>
      </c>
      <c r="AM205" s="22">
        <v>0</v>
      </c>
      <c r="AN205" s="22">
        <v>0</v>
      </c>
      <c r="AO205" s="22">
        <v>0</v>
      </c>
      <c r="AP205" s="22">
        <v>185359</v>
      </c>
    </row>
    <row r="206" spans="1:42" x14ac:dyDescent="0.35">
      <c r="A206" s="22" t="s">
        <v>114</v>
      </c>
      <c r="B206" s="22" t="s">
        <v>507</v>
      </c>
      <c r="C206" s="22" t="s">
        <v>524</v>
      </c>
      <c r="D206" s="22" t="s">
        <v>525</v>
      </c>
      <c r="E206" s="22">
        <v>0</v>
      </c>
      <c r="F206" s="22">
        <v>4380</v>
      </c>
      <c r="G206" s="22">
        <v>0</v>
      </c>
      <c r="H206" s="22">
        <v>0</v>
      </c>
      <c r="I206" s="22">
        <v>18457</v>
      </c>
      <c r="J206" s="22">
        <v>0</v>
      </c>
      <c r="K206" s="22">
        <v>0</v>
      </c>
      <c r="L206" s="22">
        <v>0</v>
      </c>
      <c r="M206" s="22">
        <v>0</v>
      </c>
      <c r="N206" s="22">
        <v>170</v>
      </c>
      <c r="O206" s="22">
        <v>0</v>
      </c>
      <c r="P206" s="22">
        <v>0</v>
      </c>
      <c r="Q206" s="22">
        <v>0</v>
      </c>
      <c r="R206" s="22">
        <v>0</v>
      </c>
      <c r="S206" s="22">
        <v>0</v>
      </c>
      <c r="T206" s="22">
        <v>82624</v>
      </c>
      <c r="U206" s="22">
        <v>71510</v>
      </c>
      <c r="V206" s="22">
        <v>26761</v>
      </c>
      <c r="W206" s="22">
        <v>12463</v>
      </c>
      <c r="X206" s="22">
        <v>0</v>
      </c>
      <c r="Y206" s="22">
        <v>0</v>
      </c>
      <c r="Z206" s="22">
        <v>1800</v>
      </c>
      <c r="AA206" s="22">
        <v>0</v>
      </c>
      <c r="AB206" s="22">
        <v>0</v>
      </c>
      <c r="AC206" s="22">
        <v>0</v>
      </c>
      <c r="AD206" s="22">
        <v>0</v>
      </c>
      <c r="AE206" s="22">
        <v>0</v>
      </c>
      <c r="AF206" s="22">
        <v>0</v>
      </c>
      <c r="AG206" s="22">
        <v>0</v>
      </c>
      <c r="AH206" s="22">
        <v>0</v>
      </c>
      <c r="AI206" s="22">
        <v>0</v>
      </c>
      <c r="AJ206" s="22">
        <v>0</v>
      </c>
      <c r="AK206" s="22">
        <v>0</v>
      </c>
      <c r="AL206" s="22">
        <v>0</v>
      </c>
      <c r="AM206" s="22">
        <v>0</v>
      </c>
      <c r="AN206" s="22">
        <v>0</v>
      </c>
      <c r="AO206" s="22">
        <v>0</v>
      </c>
      <c r="AP206" s="22">
        <v>218165</v>
      </c>
    </row>
    <row r="207" spans="1:42" x14ac:dyDescent="0.35">
      <c r="A207" s="22" t="s">
        <v>114</v>
      </c>
      <c r="B207" s="22" t="s">
        <v>507</v>
      </c>
      <c r="C207" s="22" t="s">
        <v>526</v>
      </c>
      <c r="D207" s="22" t="s">
        <v>527</v>
      </c>
      <c r="E207" s="22">
        <v>0</v>
      </c>
      <c r="F207" s="22">
        <v>0</v>
      </c>
      <c r="G207" s="22">
        <v>0</v>
      </c>
      <c r="H207" s="22">
        <v>0</v>
      </c>
      <c r="I207" s="22">
        <v>394</v>
      </c>
      <c r="J207" s="22">
        <v>0</v>
      </c>
      <c r="K207" s="22">
        <v>0</v>
      </c>
      <c r="L207" s="22">
        <v>0</v>
      </c>
      <c r="M207" s="22">
        <v>0</v>
      </c>
      <c r="N207" s="22">
        <v>0</v>
      </c>
      <c r="O207" s="22">
        <v>0</v>
      </c>
      <c r="P207" s="22">
        <v>0</v>
      </c>
      <c r="Q207" s="22">
        <v>0</v>
      </c>
      <c r="R207" s="22">
        <v>0</v>
      </c>
      <c r="S207" s="22">
        <v>0</v>
      </c>
      <c r="T207" s="22">
        <v>307811</v>
      </c>
      <c r="U207" s="22">
        <v>70038</v>
      </c>
      <c r="V207" s="22">
        <v>90778</v>
      </c>
      <c r="W207" s="22">
        <v>0</v>
      </c>
      <c r="X207" s="22">
        <v>0</v>
      </c>
      <c r="Y207" s="22">
        <v>0</v>
      </c>
      <c r="Z207" s="22">
        <v>0</v>
      </c>
      <c r="AA207" s="22">
        <v>0</v>
      </c>
      <c r="AB207" s="22">
        <v>0</v>
      </c>
      <c r="AC207" s="22">
        <v>0</v>
      </c>
      <c r="AD207" s="22">
        <v>0</v>
      </c>
      <c r="AE207" s="22">
        <v>0</v>
      </c>
      <c r="AF207" s="22">
        <v>0</v>
      </c>
      <c r="AG207" s="22">
        <v>0</v>
      </c>
      <c r="AH207" s="22">
        <v>0</v>
      </c>
      <c r="AI207" s="22">
        <v>0</v>
      </c>
      <c r="AJ207" s="22">
        <v>0</v>
      </c>
      <c r="AK207" s="22">
        <v>0</v>
      </c>
      <c r="AL207" s="22">
        <v>274</v>
      </c>
      <c r="AM207" s="22">
        <v>0</v>
      </c>
      <c r="AN207" s="22">
        <v>0</v>
      </c>
      <c r="AO207" s="22">
        <v>0</v>
      </c>
      <c r="AP207" s="22">
        <v>469295</v>
      </c>
    </row>
    <row r="208" spans="1:42" x14ac:dyDescent="0.35">
      <c r="A208" s="22" t="s">
        <v>114</v>
      </c>
      <c r="B208" s="22" t="s">
        <v>507</v>
      </c>
      <c r="C208" s="22" t="s">
        <v>528</v>
      </c>
      <c r="D208" s="22" t="s">
        <v>529</v>
      </c>
      <c r="E208" s="22">
        <v>0</v>
      </c>
      <c r="F208" s="22">
        <v>0</v>
      </c>
      <c r="G208" s="22">
        <v>0</v>
      </c>
      <c r="H208" s="22">
        <v>0</v>
      </c>
      <c r="I208" s="22">
        <v>0</v>
      </c>
      <c r="J208" s="22">
        <v>0</v>
      </c>
      <c r="K208" s="22">
        <v>0</v>
      </c>
      <c r="L208" s="22">
        <v>1715</v>
      </c>
      <c r="M208" s="22">
        <v>0</v>
      </c>
      <c r="N208" s="22">
        <v>0</v>
      </c>
      <c r="O208" s="22">
        <v>4227</v>
      </c>
      <c r="P208" s="22">
        <v>0</v>
      </c>
      <c r="Q208" s="22">
        <v>0</v>
      </c>
      <c r="R208" s="22">
        <v>0</v>
      </c>
      <c r="S208" s="22">
        <v>0</v>
      </c>
      <c r="T208" s="22">
        <v>93510</v>
      </c>
      <c r="U208" s="22">
        <v>49455</v>
      </c>
      <c r="V208" s="22">
        <v>65237</v>
      </c>
      <c r="W208" s="22">
        <v>0</v>
      </c>
      <c r="X208" s="22">
        <v>0</v>
      </c>
      <c r="Y208" s="22">
        <v>0</v>
      </c>
      <c r="Z208" s="22">
        <v>0</v>
      </c>
      <c r="AA208" s="22">
        <v>0</v>
      </c>
      <c r="AB208" s="22">
        <v>15508</v>
      </c>
      <c r="AC208" s="22">
        <v>0</v>
      </c>
      <c r="AD208" s="22">
        <v>0</v>
      </c>
      <c r="AE208" s="22">
        <v>0</v>
      </c>
      <c r="AF208" s="22">
        <v>0</v>
      </c>
      <c r="AG208" s="22">
        <v>0</v>
      </c>
      <c r="AH208" s="22">
        <v>0</v>
      </c>
      <c r="AI208" s="22">
        <v>0</v>
      </c>
      <c r="AJ208" s="22">
        <v>0</v>
      </c>
      <c r="AK208" s="22">
        <v>0</v>
      </c>
      <c r="AL208" s="22">
        <v>0</v>
      </c>
      <c r="AM208" s="22">
        <v>0</v>
      </c>
      <c r="AN208" s="22">
        <v>0</v>
      </c>
      <c r="AO208" s="22">
        <v>0</v>
      </c>
      <c r="AP208" s="22">
        <v>229652</v>
      </c>
    </row>
    <row r="209" spans="1:42" x14ac:dyDescent="0.35">
      <c r="A209" s="22" t="s">
        <v>114</v>
      </c>
      <c r="B209" s="22" t="s">
        <v>507</v>
      </c>
      <c r="C209" s="22" t="s">
        <v>530</v>
      </c>
      <c r="D209" s="22" t="s">
        <v>531</v>
      </c>
      <c r="E209" s="22">
        <v>0</v>
      </c>
      <c r="F209" s="22">
        <v>6993</v>
      </c>
      <c r="G209" s="22">
        <v>0</v>
      </c>
      <c r="H209" s="22">
        <v>0</v>
      </c>
      <c r="I209" s="22">
        <v>627</v>
      </c>
      <c r="J209" s="22">
        <v>0</v>
      </c>
      <c r="K209" s="22">
        <v>0</v>
      </c>
      <c r="L209" s="22">
        <v>532</v>
      </c>
      <c r="M209" s="22">
        <v>0</v>
      </c>
      <c r="N209" s="22">
        <v>0</v>
      </c>
      <c r="O209" s="22">
        <v>919</v>
      </c>
      <c r="P209" s="22">
        <v>0</v>
      </c>
      <c r="Q209" s="22">
        <v>0</v>
      </c>
      <c r="R209" s="22">
        <v>0</v>
      </c>
      <c r="S209" s="22">
        <v>0</v>
      </c>
      <c r="T209" s="22">
        <v>113667</v>
      </c>
      <c r="U209" s="22">
        <v>48357</v>
      </c>
      <c r="V209" s="22">
        <v>25353</v>
      </c>
      <c r="W209" s="22">
        <v>0</v>
      </c>
      <c r="X209" s="22">
        <v>0</v>
      </c>
      <c r="Y209" s="22">
        <v>0</v>
      </c>
      <c r="Z209" s="22">
        <v>4276</v>
      </c>
      <c r="AA209" s="22">
        <v>0</v>
      </c>
      <c r="AB209" s="22">
        <v>0</v>
      </c>
      <c r="AC209" s="22">
        <v>0</v>
      </c>
      <c r="AD209" s="22">
        <v>0</v>
      </c>
      <c r="AE209" s="22">
        <v>0</v>
      </c>
      <c r="AF209" s="22">
        <v>0</v>
      </c>
      <c r="AG209" s="22">
        <v>0</v>
      </c>
      <c r="AH209" s="22">
        <v>0</v>
      </c>
      <c r="AI209" s="22">
        <v>6170</v>
      </c>
      <c r="AJ209" s="22">
        <v>0</v>
      </c>
      <c r="AK209" s="22">
        <v>0</v>
      </c>
      <c r="AL209" s="22">
        <v>0</v>
      </c>
      <c r="AM209" s="22">
        <v>0</v>
      </c>
      <c r="AN209" s="22">
        <v>0</v>
      </c>
      <c r="AO209" s="22">
        <v>0</v>
      </c>
      <c r="AP209" s="22">
        <v>206894</v>
      </c>
    </row>
    <row r="210" spans="1:42" x14ac:dyDescent="0.35">
      <c r="A210" s="22" t="s">
        <v>114</v>
      </c>
      <c r="B210" s="22" t="s">
        <v>507</v>
      </c>
      <c r="C210" s="22" t="s">
        <v>532</v>
      </c>
      <c r="D210" s="22" t="s">
        <v>533</v>
      </c>
      <c r="E210" s="22">
        <v>0</v>
      </c>
      <c r="F210" s="22">
        <v>216</v>
      </c>
      <c r="G210" s="22">
        <v>0</v>
      </c>
      <c r="H210" s="22">
        <v>0</v>
      </c>
      <c r="I210" s="22">
        <v>0</v>
      </c>
      <c r="J210" s="22">
        <v>0</v>
      </c>
      <c r="K210" s="22">
        <v>0</v>
      </c>
      <c r="L210" s="22">
        <v>0</v>
      </c>
      <c r="M210" s="22">
        <v>0</v>
      </c>
      <c r="N210" s="22">
        <v>0</v>
      </c>
      <c r="O210" s="22">
        <v>3588</v>
      </c>
      <c r="P210" s="22">
        <v>0</v>
      </c>
      <c r="Q210" s="22">
        <v>0</v>
      </c>
      <c r="R210" s="22">
        <v>0</v>
      </c>
      <c r="S210" s="22">
        <v>0</v>
      </c>
      <c r="T210" s="22">
        <v>108060</v>
      </c>
      <c r="U210" s="22">
        <v>10320</v>
      </c>
      <c r="V210" s="22">
        <v>24405</v>
      </c>
      <c r="W210" s="22">
        <v>0</v>
      </c>
      <c r="X210" s="22">
        <v>0</v>
      </c>
      <c r="Y210" s="22">
        <v>0</v>
      </c>
      <c r="Z210" s="22">
        <v>0</v>
      </c>
      <c r="AA210" s="22">
        <v>0</v>
      </c>
      <c r="AB210" s="22">
        <v>0</v>
      </c>
      <c r="AC210" s="22">
        <v>0</v>
      </c>
      <c r="AD210" s="22">
        <v>0</v>
      </c>
      <c r="AE210" s="22">
        <v>0</v>
      </c>
      <c r="AF210" s="22">
        <v>0</v>
      </c>
      <c r="AG210" s="22">
        <v>0</v>
      </c>
      <c r="AH210" s="22">
        <v>0</v>
      </c>
      <c r="AI210" s="22">
        <v>0</v>
      </c>
      <c r="AJ210" s="22">
        <v>0</v>
      </c>
      <c r="AK210" s="22">
        <v>0</v>
      </c>
      <c r="AL210" s="22">
        <v>0</v>
      </c>
      <c r="AM210" s="22">
        <v>0</v>
      </c>
      <c r="AN210" s="22">
        <v>0</v>
      </c>
      <c r="AO210" s="22">
        <v>0</v>
      </c>
      <c r="AP210" s="22">
        <v>146589</v>
      </c>
    </row>
    <row r="211" spans="1:42" x14ac:dyDescent="0.35">
      <c r="A211" s="22" t="s">
        <v>114</v>
      </c>
      <c r="B211" s="22" t="s">
        <v>507</v>
      </c>
      <c r="C211" s="22" t="s">
        <v>534</v>
      </c>
      <c r="D211" s="22" t="s">
        <v>535</v>
      </c>
      <c r="E211" s="22">
        <v>0</v>
      </c>
      <c r="F211" s="22">
        <v>4697</v>
      </c>
      <c r="G211" s="22">
        <v>0</v>
      </c>
      <c r="H211" s="22">
        <v>0</v>
      </c>
      <c r="I211" s="22">
        <v>70191</v>
      </c>
      <c r="J211" s="22">
        <v>0</v>
      </c>
      <c r="K211" s="22">
        <v>0</v>
      </c>
      <c r="L211" s="22">
        <v>0</v>
      </c>
      <c r="M211" s="22">
        <v>0</v>
      </c>
      <c r="N211" s="22">
        <v>0</v>
      </c>
      <c r="O211" s="22">
        <v>400</v>
      </c>
      <c r="P211" s="22">
        <v>0</v>
      </c>
      <c r="Q211" s="22">
        <v>0</v>
      </c>
      <c r="R211" s="22">
        <v>0</v>
      </c>
      <c r="S211" s="22">
        <v>0</v>
      </c>
      <c r="T211" s="22">
        <v>626855</v>
      </c>
      <c r="U211" s="22">
        <v>145142</v>
      </c>
      <c r="V211" s="22">
        <v>176043</v>
      </c>
      <c r="W211" s="22">
        <v>0</v>
      </c>
      <c r="X211" s="22">
        <v>0</v>
      </c>
      <c r="Y211" s="22">
        <v>0</v>
      </c>
      <c r="Z211" s="22">
        <v>0</v>
      </c>
      <c r="AA211" s="22">
        <v>0</v>
      </c>
      <c r="AB211" s="22">
        <v>0</v>
      </c>
      <c r="AC211" s="22">
        <v>0</v>
      </c>
      <c r="AD211" s="22">
        <v>0</v>
      </c>
      <c r="AE211" s="22">
        <v>0</v>
      </c>
      <c r="AF211" s="22">
        <v>0</v>
      </c>
      <c r="AG211" s="22">
        <v>0</v>
      </c>
      <c r="AH211" s="22">
        <v>0</v>
      </c>
      <c r="AI211" s="22">
        <v>4178</v>
      </c>
      <c r="AJ211" s="22">
        <v>0</v>
      </c>
      <c r="AK211" s="22">
        <v>0</v>
      </c>
      <c r="AL211" s="22">
        <v>0</v>
      </c>
      <c r="AM211" s="22">
        <v>517824</v>
      </c>
      <c r="AN211" s="22">
        <v>0</v>
      </c>
      <c r="AO211" s="22">
        <v>0</v>
      </c>
      <c r="AP211" s="22">
        <v>1545330</v>
      </c>
    </row>
    <row r="212" spans="1:42" x14ac:dyDescent="0.35">
      <c r="A212" s="22" t="s">
        <v>114</v>
      </c>
      <c r="B212" s="22" t="s">
        <v>507</v>
      </c>
      <c r="C212" s="22" t="s">
        <v>536</v>
      </c>
      <c r="D212" s="22" t="s">
        <v>537</v>
      </c>
      <c r="E212" s="22">
        <v>0</v>
      </c>
      <c r="F212" s="22">
        <v>3602</v>
      </c>
      <c r="G212" s="22">
        <v>0</v>
      </c>
      <c r="H212" s="22">
        <v>0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2559</v>
      </c>
      <c r="O212" s="22">
        <v>0</v>
      </c>
      <c r="P212" s="22">
        <v>0</v>
      </c>
      <c r="Q212" s="22">
        <v>0</v>
      </c>
      <c r="R212" s="22">
        <v>0</v>
      </c>
      <c r="S212" s="22">
        <v>0</v>
      </c>
      <c r="T212" s="22">
        <v>72792</v>
      </c>
      <c r="U212" s="22">
        <v>71490</v>
      </c>
      <c r="V212" s="22">
        <v>77269</v>
      </c>
      <c r="W212" s="22">
        <v>0</v>
      </c>
      <c r="X212" s="22">
        <v>7258</v>
      </c>
      <c r="Y212" s="22">
        <v>0</v>
      </c>
      <c r="Z212" s="22">
        <v>80</v>
      </c>
      <c r="AA212" s="22">
        <v>0</v>
      </c>
      <c r="AB212" s="22">
        <v>0</v>
      </c>
      <c r="AC212" s="22">
        <v>0</v>
      </c>
      <c r="AD212" s="22">
        <v>0</v>
      </c>
      <c r="AE212" s="22">
        <v>0</v>
      </c>
      <c r="AF212" s="22">
        <v>0</v>
      </c>
      <c r="AG212" s="22">
        <v>0</v>
      </c>
      <c r="AH212" s="22">
        <v>0</v>
      </c>
      <c r="AI212" s="22">
        <v>247395</v>
      </c>
      <c r="AJ212" s="22">
        <v>667</v>
      </c>
      <c r="AK212" s="22">
        <v>0</v>
      </c>
      <c r="AL212" s="22">
        <v>0</v>
      </c>
      <c r="AM212" s="22">
        <v>0</v>
      </c>
      <c r="AN212" s="22">
        <v>0</v>
      </c>
      <c r="AO212" s="22">
        <v>0</v>
      </c>
      <c r="AP212" s="22">
        <v>483112</v>
      </c>
    </row>
    <row r="213" spans="1:42" x14ac:dyDescent="0.35">
      <c r="A213" s="22" t="s">
        <v>114</v>
      </c>
      <c r="B213" s="22" t="s">
        <v>507</v>
      </c>
      <c r="C213" s="22" t="s">
        <v>538</v>
      </c>
      <c r="D213" s="22" t="s">
        <v>539</v>
      </c>
      <c r="E213" s="22">
        <v>0</v>
      </c>
      <c r="F213" s="22">
        <v>600</v>
      </c>
      <c r="G213" s="22">
        <v>58</v>
      </c>
      <c r="H213" s="22">
        <v>0</v>
      </c>
      <c r="I213" s="22">
        <v>19283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>
        <v>0</v>
      </c>
      <c r="Q213" s="22">
        <v>0</v>
      </c>
      <c r="R213" s="22">
        <v>0</v>
      </c>
      <c r="S213" s="22">
        <v>0</v>
      </c>
      <c r="T213" s="22">
        <v>221331</v>
      </c>
      <c r="U213" s="22">
        <v>54014</v>
      </c>
      <c r="V213" s="22">
        <v>33049</v>
      </c>
      <c r="W213" s="22">
        <v>0</v>
      </c>
      <c r="X213" s="22">
        <v>0</v>
      </c>
      <c r="Y213" s="22">
        <v>0</v>
      </c>
      <c r="Z213" s="22">
        <v>900</v>
      </c>
      <c r="AA213" s="22">
        <v>0</v>
      </c>
      <c r="AB213" s="22">
        <v>0</v>
      </c>
      <c r="AC213" s="22">
        <v>0</v>
      </c>
      <c r="AD213" s="22">
        <v>0</v>
      </c>
      <c r="AE213" s="22">
        <v>0</v>
      </c>
      <c r="AF213" s="22">
        <v>52800</v>
      </c>
      <c r="AG213" s="22">
        <v>594</v>
      </c>
      <c r="AH213" s="22">
        <v>0</v>
      </c>
      <c r="AI213" s="22">
        <v>76979</v>
      </c>
      <c r="AJ213" s="22">
        <v>0</v>
      </c>
      <c r="AK213" s="22">
        <v>0</v>
      </c>
      <c r="AL213" s="22">
        <v>6915</v>
      </c>
      <c r="AM213" s="22">
        <v>0</v>
      </c>
      <c r="AN213" s="22">
        <v>0</v>
      </c>
      <c r="AO213" s="22">
        <v>174</v>
      </c>
      <c r="AP213" s="22">
        <v>466697</v>
      </c>
    </row>
    <row r="214" spans="1:42" x14ac:dyDescent="0.35">
      <c r="A214" s="22" t="s">
        <v>114</v>
      </c>
      <c r="B214" s="22" t="s">
        <v>507</v>
      </c>
      <c r="C214" s="22" t="s">
        <v>540</v>
      </c>
      <c r="D214" s="22" t="s">
        <v>541</v>
      </c>
      <c r="E214" s="22">
        <v>0</v>
      </c>
      <c r="F214" s="22">
        <v>14603</v>
      </c>
      <c r="G214" s="22">
        <v>0</v>
      </c>
      <c r="H214" s="22">
        <v>0</v>
      </c>
      <c r="I214" s="22">
        <v>0</v>
      </c>
      <c r="J214" s="22">
        <v>0</v>
      </c>
      <c r="K214" s="22">
        <v>0</v>
      </c>
      <c r="L214" s="22">
        <v>0</v>
      </c>
      <c r="M214" s="22">
        <v>0</v>
      </c>
      <c r="N214" s="22">
        <v>74428</v>
      </c>
      <c r="O214" s="22">
        <v>0</v>
      </c>
      <c r="P214" s="22">
        <v>0</v>
      </c>
      <c r="Q214" s="22">
        <v>0</v>
      </c>
      <c r="R214" s="22">
        <v>0</v>
      </c>
      <c r="S214" s="22">
        <v>0</v>
      </c>
      <c r="T214" s="22">
        <v>135884</v>
      </c>
      <c r="U214" s="22">
        <v>36162</v>
      </c>
      <c r="V214" s="22">
        <v>67254</v>
      </c>
      <c r="W214" s="22">
        <v>0</v>
      </c>
      <c r="X214" s="22">
        <v>0</v>
      </c>
      <c r="Y214" s="22">
        <v>0</v>
      </c>
      <c r="Z214" s="22">
        <v>2500</v>
      </c>
      <c r="AA214" s="22">
        <v>0</v>
      </c>
      <c r="AB214" s="22">
        <v>0</v>
      </c>
      <c r="AC214" s="22">
        <v>0</v>
      </c>
      <c r="AD214" s="22">
        <v>1500</v>
      </c>
      <c r="AE214" s="22">
        <v>0</v>
      </c>
      <c r="AF214" s="22">
        <v>0</v>
      </c>
      <c r="AG214" s="22">
        <v>0</v>
      </c>
      <c r="AH214" s="22">
        <v>0</v>
      </c>
      <c r="AI214" s="22">
        <v>0</v>
      </c>
      <c r="AJ214" s="22">
        <v>0</v>
      </c>
      <c r="AK214" s="22">
        <v>0</v>
      </c>
      <c r="AL214" s="22">
        <v>0</v>
      </c>
      <c r="AM214" s="22">
        <v>0</v>
      </c>
      <c r="AN214" s="22">
        <v>0</v>
      </c>
      <c r="AO214" s="22">
        <v>0</v>
      </c>
      <c r="AP214" s="22">
        <v>332331</v>
      </c>
    </row>
    <row r="215" spans="1:42" x14ac:dyDescent="0.35">
      <c r="A215" s="22" t="s">
        <v>114</v>
      </c>
      <c r="B215" s="22" t="s">
        <v>507</v>
      </c>
      <c r="C215" s="22" t="s">
        <v>542</v>
      </c>
      <c r="D215" s="22" t="s">
        <v>543</v>
      </c>
      <c r="E215" s="22">
        <v>0</v>
      </c>
      <c r="F215" s="22">
        <v>1332</v>
      </c>
      <c r="G215" s="22">
        <v>0</v>
      </c>
      <c r="H215" s="22">
        <v>0</v>
      </c>
      <c r="I215" s="22">
        <v>0</v>
      </c>
      <c r="J215" s="22">
        <v>0</v>
      </c>
      <c r="K215" s="22">
        <v>0</v>
      </c>
      <c r="L215" s="22">
        <v>496</v>
      </c>
      <c r="M215" s="22">
        <v>0</v>
      </c>
      <c r="N215" s="22">
        <v>0</v>
      </c>
      <c r="O215" s="22">
        <v>0</v>
      </c>
      <c r="P215" s="22">
        <v>0</v>
      </c>
      <c r="Q215" s="22">
        <v>0</v>
      </c>
      <c r="R215" s="22">
        <v>0</v>
      </c>
      <c r="S215" s="22">
        <v>0</v>
      </c>
      <c r="T215" s="22">
        <v>143158</v>
      </c>
      <c r="U215" s="22">
        <v>126910</v>
      </c>
      <c r="V215" s="22">
        <v>74642</v>
      </c>
      <c r="W215" s="22">
        <v>0</v>
      </c>
      <c r="X215" s="22">
        <v>0</v>
      </c>
      <c r="Y215" s="22">
        <v>0</v>
      </c>
      <c r="Z215" s="22">
        <v>0</v>
      </c>
      <c r="AA215" s="22">
        <v>1050</v>
      </c>
      <c r="AB215" s="22">
        <v>0</v>
      </c>
      <c r="AC215" s="22">
        <v>0</v>
      </c>
      <c r="AD215" s="22">
        <v>0</v>
      </c>
      <c r="AE215" s="22">
        <v>0</v>
      </c>
      <c r="AF215" s="22">
        <v>0</v>
      </c>
      <c r="AG215" s="22">
        <v>0</v>
      </c>
      <c r="AH215" s="22">
        <v>0</v>
      </c>
      <c r="AI215" s="22">
        <v>0</v>
      </c>
      <c r="AJ215" s="22">
        <v>17967</v>
      </c>
      <c r="AK215" s="22">
        <v>0</v>
      </c>
      <c r="AL215" s="22">
        <v>0</v>
      </c>
      <c r="AM215" s="22">
        <v>0</v>
      </c>
      <c r="AN215" s="22">
        <v>0</v>
      </c>
      <c r="AO215" s="22">
        <v>0</v>
      </c>
      <c r="AP215" s="22">
        <v>365555</v>
      </c>
    </row>
    <row r="216" spans="1:42" x14ac:dyDescent="0.35">
      <c r="A216" s="22" t="s">
        <v>114</v>
      </c>
      <c r="B216" s="22" t="s">
        <v>507</v>
      </c>
      <c r="C216" s="22" t="s">
        <v>544</v>
      </c>
      <c r="D216" s="22" t="s">
        <v>545</v>
      </c>
      <c r="E216" s="22">
        <v>0</v>
      </c>
      <c r="F216" s="22">
        <v>0</v>
      </c>
      <c r="G216" s="22">
        <v>15802</v>
      </c>
      <c r="H216" s="22">
        <v>0</v>
      </c>
      <c r="I216" s="22">
        <v>554</v>
      </c>
      <c r="J216" s="22">
        <v>0</v>
      </c>
      <c r="K216" s="22">
        <v>0</v>
      </c>
      <c r="L216" s="22">
        <v>0</v>
      </c>
      <c r="M216" s="22">
        <v>0</v>
      </c>
      <c r="N216" s="22">
        <v>0</v>
      </c>
      <c r="O216" s="22">
        <v>0</v>
      </c>
      <c r="P216" s="22">
        <v>0</v>
      </c>
      <c r="Q216" s="22">
        <v>0</v>
      </c>
      <c r="R216" s="22">
        <v>0</v>
      </c>
      <c r="S216" s="22">
        <v>0</v>
      </c>
      <c r="T216" s="22">
        <v>149347</v>
      </c>
      <c r="U216" s="22">
        <v>19592</v>
      </c>
      <c r="V216" s="22">
        <v>73538</v>
      </c>
      <c r="W216" s="22">
        <v>106908</v>
      </c>
      <c r="X216" s="22">
        <v>0</v>
      </c>
      <c r="Y216" s="22">
        <v>0</v>
      </c>
      <c r="Z216" s="22">
        <v>500</v>
      </c>
      <c r="AA216" s="22">
        <v>0</v>
      </c>
      <c r="AB216" s="22">
        <v>1092</v>
      </c>
      <c r="AC216" s="22">
        <v>0</v>
      </c>
      <c r="AD216" s="22">
        <v>0</v>
      </c>
      <c r="AE216" s="22">
        <v>0</v>
      </c>
      <c r="AF216" s="22">
        <v>20459</v>
      </c>
      <c r="AG216" s="22">
        <v>0</v>
      </c>
      <c r="AH216" s="22">
        <v>0</v>
      </c>
      <c r="AI216" s="22">
        <v>72743</v>
      </c>
      <c r="AJ216" s="22">
        <v>0</v>
      </c>
      <c r="AK216" s="22">
        <v>0</v>
      </c>
      <c r="AL216" s="22">
        <v>0</v>
      </c>
      <c r="AM216" s="22">
        <v>0</v>
      </c>
      <c r="AN216" s="22">
        <v>0</v>
      </c>
      <c r="AO216" s="22">
        <v>0</v>
      </c>
      <c r="AP216" s="22">
        <v>460535</v>
      </c>
    </row>
    <row r="217" spans="1:42" x14ac:dyDescent="0.35">
      <c r="A217" s="22" t="s">
        <v>114</v>
      </c>
      <c r="B217" s="22" t="s">
        <v>507</v>
      </c>
      <c r="C217" s="22" t="s">
        <v>546</v>
      </c>
      <c r="D217" s="22" t="s">
        <v>547</v>
      </c>
      <c r="E217" s="22">
        <v>0</v>
      </c>
      <c r="F217" s="22">
        <v>75</v>
      </c>
      <c r="G217" s="22">
        <v>0</v>
      </c>
      <c r="H217" s="22">
        <v>0</v>
      </c>
      <c r="I217" s="22">
        <v>3600</v>
      </c>
      <c r="J217" s="22">
        <v>0</v>
      </c>
      <c r="K217" s="22">
        <v>0</v>
      </c>
      <c r="L217" s="22">
        <v>0</v>
      </c>
      <c r="M217" s="22">
        <v>0</v>
      </c>
      <c r="N217" s="22">
        <v>0</v>
      </c>
      <c r="O217" s="22">
        <v>0</v>
      </c>
      <c r="P217" s="22">
        <v>0</v>
      </c>
      <c r="Q217" s="22">
        <v>0</v>
      </c>
      <c r="R217" s="22">
        <v>0</v>
      </c>
      <c r="S217" s="22">
        <v>0</v>
      </c>
      <c r="T217" s="22">
        <v>70085</v>
      </c>
      <c r="U217" s="22">
        <v>61243</v>
      </c>
      <c r="V217" s="22">
        <v>61791</v>
      </c>
      <c r="W217" s="22">
        <v>0</v>
      </c>
      <c r="X217" s="22">
        <v>0</v>
      </c>
      <c r="Y217" s="22">
        <v>0</v>
      </c>
      <c r="Z217" s="22">
        <v>2020</v>
      </c>
      <c r="AA217" s="22">
        <v>0</v>
      </c>
      <c r="AB217" s="22">
        <v>0</v>
      </c>
      <c r="AC217" s="22">
        <v>0</v>
      </c>
      <c r="AD217" s="22">
        <v>0</v>
      </c>
      <c r="AE217" s="22">
        <v>0</v>
      </c>
      <c r="AF217" s="22">
        <v>0</v>
      </c>
      <c r="AG217" s="22">
        <v>0</v>
      </c>
      <c r="AH217" s="22">
        <v>0</v>
      </c>
      <c r="AI217" s="22">
        <v>100</v>
      </c>
      <c r="AJ217" s="22">
        <v>0</v>
      </c>
      <c r="AK217" s="22">
        <v>0</v>
      </c>
      <c r="AL217" s="22">
        <v>0</v>
      </c>
      <c r="AM217" s="22">
        <v>187015</v>
      </c>
      <c r="AN217" s="22">
        <v>0</v>
      </c>
      <c r="AO217" s="22">
        <v>0</v>
      </c>
      <c r="AP217" s="22">
        <v>385929</v>
      </c>
    </row>
    <row r="218" spans="1:42" x14ac:dyDescent="0.35">
      <c r="A218" s="22" t="s">
        <v>114</v>
      </c>
      <c r="B218" s="22" t="s">
        <v>507</v>
      </c>
      <c r="C218" s="22" t="s">
        <v>548</v>
      </c>
      <c r="D218" s="22" t="s">
        <v>549</v>
      </c>
      <c r="E218" s="22">
        <v>0</v>
      </c>
      <c r="F218" s="22">
        <v>33475</v>
      </c>
      <c r="G218" s="22">
        <v>0</v>
      </c>
      <c r="H218" s="22">
        <v>0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>
        <v>0</v>
      </c>
      <c r="Q218" s="22">
        <v>0</v>
      </c>
      <c r="R218" s="22">
        <v>0</v>
      </c>
      <c r="S218" s="22">
        <v>0</v>
      </c>
      <c r="T218" s="22">
        <v>154464</v>
      </c>
      <c r="U218" s="22">
        <v>28486</v>
      </c>
      <c r="V218" s="22">
        <v>26188</v>
      </c>
      <c r="W218" s="22">
        <v>0</v>
      </c>
      <c r="X218" s="22">
        <v>0</v>
      </c>
      <c r="Y218" s="22">
        <v>0</v>
      </c>
      <c r="Z218" s="22">
        <v>0</v>
      </c>
      <c r="AA218" s="22">
        <v>0</v>
      </c>
      <c r="AB218" s="22">
        <v>0</v>
      </c>
      <c r="AC218" s="22">
        <v>0</v>
      </c>
      <c r="AD218" s="22">
        <v>0</v>
      </c>
      <c r="AE218" s="22">
        <v>0</v>
      </c>
      <c r="AF218" s="22">
        <v>0</v>
      </c>
      <c r="AG218" s="22">
        <v>0</v>
      </c>
      <c r="AH218" s="22">
        <v>0</v>
      </c>
      <c r="AI218" s="22">
        <v>9129</v>
      </c>
      <c r="AJ218" s="22">
        <v>0</v>
      </c>
      <c r="AK218" s="22">
        <v>0</v>
      </c>
      <c r="AL218" s="22">
        <v>0</v>
      </c>
      <c r="AM218" s="22">
        <v>0</v>
      </c>
      <c r="AN218" s="22">
        <v>0</v>
      </c>
      <c r="AO218" s="22">
        <v>0</v>
      </c>
      <c r="AP218" s="22">
        <v>251742</v>
      </c>
    </row>
    <row r="219" spans="1:42" x14ac:dyDescent="0.35">
      <c r="A219" s="22" t="s">
        <v>114</v>
      </c>
      <c r="B219" s="22" t="s">
        <v>507</v>
      </c>
      <c r="C219" s="22" t="s">
        <v>550</v>
      </c>
      <c r="D219" s="22" t="s">
        <v>551</v>
      </c>
      <c r="E219" s="22">
        <v>0</v>
      </c>
      <c r="F219" s="22">
        <v>8320</v>
      </c>
      <c r="G219" s="22">
        <v>0</v>
      </c>
      <c r="H219" s="22">
        <v>0</v>
      </c>
      <c r="I219" s="22">
        <v>31582</v>
      </c>
      <c r="J219" s="22">
        <v>0</v>
      </c>
      <c r="K219" s="22">
        <v>0</v>
      </c>
      <c r="L219" s="22">
        <v>5145</v>
      </c>
      <c r="M219" s="22">
        <v>0</v>
      </c>
      <c r="N219" s="22">
        <v>0</v>
      </c>
      <c r="O219" s="22">
        <v>0</v>
      </c>
      <c r="P219" s="22">
        <v>0</v>
      </c>
      <c r="Q219" s="22">
        <v>0</v>
      </c>
      <c r="R219" s="22">
        <v>0</v>
      </c>
      <c r="S219" s="22">
        <v>800</v>
      </c>
      <c r="T219" s="22">
        <v>176753</v>
      </c>
      <c r="U219" s="22">
        <v>40771</v>
      </c>
      <c r="V219" s="22">
        <v>109435</v>
      </c>
      <c r="W219" s="22">
        <v>0</v>
      </c>
      <c r="X219" s="22">
        <v>1000</v>
      </c>
      <c r="Y219" s="22">
        <v>0</v>
      </c>
      <c r="Z219" s="22">
        <v>3824</v>
      </c>
      <c r="AA219" s="22">
        <v>0</v>
      </c>
      <c r="AB219" s="22">
        <v>7385</v>
      </c>
      <c r="AC219" s="22">
        <v>925</v>
      </c>
      <c r="AD219" s="22">
        <v>0</v>
      </c>
      <c r="AE219" s="22">
        <v>0</v>
      </c>
      <c r="AF219" s="22">
        <v>0</v>
      </c>
      <c r="AG219" s="22">
        <v>0</v>
      </c>
      <c r="AH219" s="22">
        <v>0</v>
      </c>
      <c r="AI219" s="22">
        <v>10210</v>
      </c>
      <c r="AJ219" s="22">
        <v>9040</v>
      </c>
      <c r="AK219" s="22">
        <v>0</v>
      </c>
      <c r="AL219" s="22">
        <v>0</v>
      </c>
      <c r="AM219" s="22">
        <v>0</v>
      </c>
      <c r="AN219" s="22">
        <v>0</v>
      </c>
      <c r="AO219" s="22">
        <v>0</v>
      </c>
      <c r="AP219" s="22">
        <v>405190</v>
      </c>
    </row>
    <row r="220" spans="1:42" x14ac:dyDescent="0.35">
      <c r="A220" s="22" t="s">
        <v>114</v>
      </c>
      <c r="B220" s="22" t="s">
        <v>507</v>
      </c>
      <c r="C220" s="22" t="s">
        <v>552</v>
      </c>
      <c r="D220" s="22" t="s">
        <v>553</v>
      </c>
      <c r="E220" s="22">
        <v>1804</v>
      </c>
      <c r="F220" s="22">
        <v>11520</v>
      </c>
      <c r="G220" s="22">
        <v>0</v>
      </c>
      <c r="H220" s="22">
        <v>0</v>
      </c>
      <c r="I220" s="22">
        <v>0</v>
      </c>
      <c r="J220" s="22">
        <v>0</v>
      </c>
      <c r="K220" s="22">
        <v>0</v>
      </c>
      <c r="L220" s="22">
        <v>0</v>
      </c>
      <c r="M220" s="22">
        <v>0</v>
      </c>
      <c r="N220" s="22">
        <v>0</v>
      </c>
      <c r="O220" s="22">
        <v>0</v>
      </c>
      <c r="P220" s="22">
        <v>0</v>
      </c>
      <c r="Q220" s="22">
        <v>0</v>
      </c>
      <c r="R220" s="22">
        <v>0</v>
      </c>
      <c r="S220" s="22">
        <v>0</v>
      </c>
      <c r="T220" s="22">
        <v>150201</v>
      </c>
      <c r="U220" s="22">
        <v>35265</v>
      </c>
      <c r="V220" s="22">
        <v>46780</v>
      </c>
      <c r="W220" s="22">
        <v>0</v>
      </c>
      <c r="X220" s="22">
        <v>0</v>
      </c>
      <c r="Y220" s="22">
        <v>0</v>
      </c>
      <c r="Z220" s="22">
        <v>0</v>
      </c>
      <c r="AA220" s="22">
        <v>0</v>
      </c>
      <c r="AB220" s="22">
        <v>33000</v>
      </c>
      <c r="AC220" s="22">
        <v>0</v>
      </c>
      <c r="AD220" s="22">
        <v>0</v>
      </c>
      <c r="AE220" s="22">
        <v>0</v>
      </c>
      <c r="AF220" s="22">
        <v>0</v>
      </c>
      <c r="AG220" s="22">
        <v>0</v>
      </c>
      <c r="AH220" s="22">
        <v>0</v>
      </c>
      <c r="AI220" s="22">
        <v>64</v>
      </c>
      <c r="AJ220" s="22">
        <v>0</v>
      </c>
      <c r="AK220" s="22">
        <v>0</v>
      </c>
      <c r="AL220" s="22">
        <v>0</v>
      </c>
      <c r="AM220" s="22">
        <v>0</v>
      </c>
      <c r="AN220" s="22">
        <v>0</v>
      </c>
      <c r="AO220" s="22">
        <v>0</v>
      </c>
      <c r="AP220" s="22">
        <v>278634</v>
      </c>
    </row>
    <row r="221" spans="1:42" x14ac:dyDescent="0.35">
      <c r="A221" s="22" t="s">
        <v>114</v>
      </c>
      <c r="B221" s="22" t="s">
        <v>507</v>
      </c>
      <c r="C221" s="22" t="s">
        <v>554</v>
      </c>
      <c r="D221" s="22" t="s">
        <v>555</v>
      </c>
      <c r="E221" s="22">
        <v>0</v>
      </c>
      <c r="F221" s="22">
        <v>1226</v>
      </c>
      <c r="G221" s="22">
        <v>0</v>
      </c>
      <c r="H221" s="22">
        <v>0</v>
      </c>
      <c r="I221" s="22">
        <v>740</v>
      </c>
      <c r="J221" s="22">
        <v>0</v>
      </c>
      <c r="K221" s="22">
        <v>0</v>
      </c>
      <c r="L221" s="22">
        <v>0</v>
      </c>
      <c r="M221" s="22">
        <v>0</v>
      </c>
      <c r="N221" s="22">
        <v>2010</v>
      </c>
      <c r="O221" s="22">
        <v>0</v>
      </c>
      <c r="P221" s="22">
        <v>0</v>
      </c>
      <c r="Q221" s="22">
        <v>0</v>
      </c>
      <c r="R221" s="22">
        <v>0</v>
      </c>
      <c r="S221" s="22">
        <v>0</v>
      </c>
      <c r="T221" s="22">
        <v>440440</v>
      </c>
      <c r="U221" s="22">
        <v>153340</v>
      </c>
      <c r="V221" s="22">
        <v>132088</v>
      </c>
      <c r="W221" s="22">
        <v>0</v>
      </c>
      <c r="X221" s="22">
        <v>0</v>
      </c>
      <c r="Y221" s="22">
        <v>0</v>
      </c>
      <c r="Z221" s="22">
        <v>0</v>
      </c>
      <c r="AA221" s="22">
        <v>0</v>
      </c>
      <c r="AB221" s="22">
        <v>0</v>
      </c>
      <c r="AC221" s="22">
        <v>0</v>
      </c>
      <c r="AD221" s="22">
        <v>700</v>
      </c>
      <c r="AE221" s="22">
        <v>0</v>
      </c>
      <c r="AF221" s="22">
        <v>0</v>
      </c>
      <c r="AG221" s="22">
        <v>0</v>
      </c>
      <c r="AH221" s="22">
        <v>0</v>
      </c>
      <c r="AI221" s="22">
        <v>65971</v>
      </c>
      <c r="AJ221" s="22">
        <v>0</v>
      </c>
      <c r="AK221" s="22">
        <v>0</v>
      </c>
      <c r="AL221" s="22">
        <v>0</v>
      </c>
      <c r="AM221" s="22">
        <v>0</v>
      </c>
      <c r="AN221" s="22">
        <v>0</v>
      </c>
      <c r="AO221" s="22">
        <v>0</v>
      </c>
      <c r="AP221" s="22">
        <v>796515</v>
      </c>
    </row>
    <row r="222" spans="1:42" x14ac:dyDescent="0.35">
      <c r="A222" s="22" t="s">
        <v>114</v>
      </c>
      <c r="B222" s="22" t="s">
        <v>507</v>
      </c>
      <c r="C222" s="22" t="s">
        <v>556</v>
      </c>
      <c r="D222" s="22" t="s">
        <v>557</v>
      </c>
      <c r="E222" s="22">
        <v>0</v>
      </c>
      <c r="F222" s="22">
        <v>436</v>
      </c>
      <c r="G222" s="22">
        <v>0</v>
      </c>
      <c r="H222" s="22">
        <v>0</v>
      </c>
      <c r="I222" s="22">
        <v>0</v>
      </c>
      <c r="J222" s="22">
        <v>0</v>
      </c>
      <c r="K222" s="22">
        <v>0</v>
      </c>
      <c r="L222" s="22">
        <v>0</v>
      </c>
      <c r="M222" s="22">
        <v>0</v>
      </c>
      <c r="N222" s="22">
        <v>0</v>
      </c>
      <c r="O222" s="22">
        <v>0</v>
      </c>
      <c r="P222" s="22">
        <v>0</v>
      </c>
      <c r="Q222" s="22">
        <v>0</v>
      </c>
      <c r="R222" s="22">
        <v>0</v>
      </c>
      <c r="S222" s="22">
        <v>0</v>
      </c>
      <c r="T222" s="22">
        <v>100141</v>
      </c>
      <c r="U222" s="22">
        <v>13001</v>
      </c>
      <c r="V222" s="22">
        <v>20684</v>
      </c>
      <c r="W222" s="22">
        <v>0</v>
      </c>
      <c r="X222" s="22">
        <v>0</v>
      </c>
      <c r="Y222" s="22">
        <v>0</v>
      </c>
      <c r="Z222" s="22">
        <v>80</v>
      </c>
      <c r="AA222" s="22">
        <v>0</v>
      </c>
      <c r="AB222" s="22">
        <v>120</v>
      </c>
      <c r="AC222" s="22">
        <v>0</v>
      </c>
      <c r="AD222" s="22">
        <v>0</v>
      </c>
      <c r="AE222" s="22">
        <v>0</v>
      </c>
      <c r="AF222" s="22">
        <v>0</v>
      </c>
      <c r="AG222" s="22">
        <v>0</v>
      </c>
      <c r="AH222" s="22">
        <v>0</v>
      </c>
      <c r="AI222" s="22">
        <v>0</v>
      </c>
      <c r="AJ222" s="22">
        <v>0</v>
      </c>
      <c r="AK222" s="22">
        <v>0</v>
      </c>
      <c r="AL222" s="22">
        <v>0</v>
      </c>
      <c r="AM222" s="22">
        <v>0</v>
      </c>
      <c r="AN222" s="22">
        <v>0</v>
      </c>
      <c r="AO222" s="22">
        <v>0</v>
      </c>
      <c r="AP222" s="22">
        <v>134462</v>
      </c>
    </row>
    <row r="223" spans="1:42" x14ac:dyDescent="0.35">
      <c r="A223" s="22" t="s">
        <v>114</v>
      </c>
      <c r="B223" s="22" t="s">
        <v>507</v>
      </c>
      <c r="C223" s="22" t="s">
        <v>558</v>
      </c>
      <c r="D223" s="22" t="s">
        <v>559</v>
      </c>
      <c r="E223" s="22">
        <v>0</v>
      </c>
      <c r="F223" s="22">
        <v>0</v>
      </c>
      <c r="G223" s="22">
        <v>0</v>
      </c>
      <c r="H223" s="22">
        <v>0</v>
      </c>
      <c r="I223" s="22">
        <v>0</v>
      </c>
      <c r="J223" s="22">
        <v>0</v>
      </c>
      <c r="K223" s="22">
        <v>0</v>
      </c>
      <c r="L223" s="22">
        <v>0</v>
      </c>
      <c r="M223" s="22">
        <v>0</v>
      </c>
      <c r="N223" s="22">
        <v>0</v>
      </c>
      <c r="O223" s="22">
        <v>0</v>
      </c>
      <c r="P223" s="22">
        <v>0</v>
      </c>
      <c r="Q223" s="22">
        <v>0</v>
      </c>
      <c r="R223" s="22">
        <v>0</v>
      </c>
      <c r="S223" s="22">
        <v>0</v>
      </c>
      <c r="T223" s="22">
        <v>42506</v>
      </c>
      <c r="U223" s="22">
        <v>19208</v>
      </c>
      <c r="V223" s="22">
        <v>31932</v>
      </c>
      <c r="W223" s="22">
        <v>3240</v>
      </c>
      <c r="X223" s="22">
        <v>0</v>
      </c>
      <c r="Y223" s="22">
        <v>0</v>
      </c>
      <c r="Z223" s="22">
        <v>0</v>
      </c>
      <c r="AA223" s="22">
        <v>0</v>
      </c>
      <c r="AB223" s="22">
        <v>0</v>
      </c>
      <c r="AC223" s="22">
        <v>0</v>
      </c>
      <c r="AD223" s="22">
        <v>35902</v>
      </c>
      <c r="AE223" s="22">
        <v>0</v>
      </c>
      <c r="AF223" s="22">
        <v>0</v>
      </c>
      <c r="AG223" s="22">
        <v>0</v>
      </c>
      <c r="AH223" s="22">
        <v>0</v>
      </c>
      <c r="AI223" s="22">
        <v>0</v>
      </c>
      <c r="AJ223" s="22">
        <v>0</v>
      </c>
      <c r="AK223" s="22">
        <v>0</v>
      </c>
      <c r="AL223" s="22">
        <v>0</v>
      </c>
      <c r="AM223" s="22">
        <v>0</v>
      </c>
      <c r="AN223" s="22">
        <v>0</v>
      </c>
      <c r="AO223" s="22">
        <v>0</v>
      </c>
      <c r="AP223" s="22">
        <v>132788</v>
      </c>
    </row>
    <row r="224" spans="1:42" x14ac:dyDescent="0.35">
      <c r="A224" s="22" t="s">
        <v>114</v>
      </c>
      <c r="B224" s="22" t="s">
        <v>507</v>
      </c>
      <c r="C224" s="22" t="s">
        <v>560</v>
      </c>
      <c r="D224" s="22" t="s">
        <v>561</v>
      </c>
      <c r="E224" s="22">
        <v>0</v>
      </c>
      <c r="F224" s="22">
        <v>930</v>
      </c>
      <c r="G224" s="22">
        <v>0</v>
      </c>
      <c r="H224" s="22">
        <v>0</v>
      </c>
      <c r="I224" s="22">
        <v>0</v>
      </c>
      <c r="J224" s="22">
        <v>0</v>
      </c>
      <c r="K224" s="22">
        <v>0</v>
      </c>
      <c r="L224" s="22">
        <v>0</v>
      </c>
      <c r="M224" s="22">
        <v>0</v>
      </c>
      <c r="N224" s="22">
        <v>0</v>
      </c>
      <c r="O224" s="22">
        <v>0</v>
      </c>
      <c r="P224" s="22">
        <v>0</v>
      </c>
      <c r="Q224" s="22">
        <v>0</v>
      </c>
      <c r="R224" s="22">
        <v>0</v>
      </c>
      <c r="S224" s="22">
        <v>0</v>
      </c>
      <c r="T224" s="22">
        <v>156909</v>
      </c>
      <c r="U224" s="22">
        <v>35055</v>
      </c>
      <c r="V224" s="22">
        <v>52248</v>
      </c>
      <c r="W224" s="22">
        <v>0</v>
      </c>
      <c r="X224" s="22">
        <v>0</v>
      </c>
      <c r="Y224" s="22">
        <v>0</v>
      </c>
      <c r="Z224" s="22">
        <v>3815</v>
      </c>
      <c r="AA224" s="22">
        <v>0</v>
      </c>
      <c r="AB224" s="22">
        <v>0</v>
      </c>
      <c r="AC224" s="22">
        <v>0</v>
      </c>
      <c r="AD224" s="22">
        <v>0</v>
      </c>
      <c r="AE224" s="22">
        <v>0</v>
      </c>
      <c r="AF224" s="22">
        <v>0</v>
      </c>
      <c r="AG224" s="22">
        <v>0</v>
      </c>
      <c r="AH224" s="22">
        <v>0</v>
      </c>
      <c r="AI224" s="22">
        <v>0</v>
      </c>
      <c r="AJ224" s="22">
        <v>0</v>
      </c>
      <c r="AK224" s="22">
        <v>0</v>
      </c>
      <c r="AL224" s="22">
        <v>0</v>
      </c>
      <c r="AM224" s="22">
        <v>0</v>
      </c>
      <c r="AN224" s="22">
        <v>0</v>
      </c>
      <c r="AO224" s="22">
        <v>0</v>
      </c>
      <c r="AP224" s="22">
        <v>248957</v>
      </c>
    </row>
    <row r="225" spans="1:42" x14ac:dyDescent="0.35">
      <c r="A225" s="22" t="s">
        <v>114</v>
      </c>
      <c r="B225" s="22" t="s">
        <v>507</v>
      </c>
      <c r="C225" s="22" t="s">
        <v>562</v>
      </c>
      <c r="D225" s="22" t="s">
        <v>563</v>
      </c>
      <c r="E225" s="22">
        <v>0</v>
      </c>
      <c r="F225" s="22">
        <v>0</v>
      </c>
      <c r="G225" s="22">
        <v>0</v>
      </c>
      <c r="H225" s="22">
        <v>0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>
        <v>0</v>
      </c>
      <c r="Q225" s="22">
        <v>0</v>
      </c>
      <c r="R225" s="22">
        <v>0</v>
      </c>
      <c r="S225" s="22">
        <v>0</v>
      </c>
      <c r="T225" s="22">
        <v>0</v>
      </c>
      <c r="U225" s="22">
        <v>21222</v>
      </c>
      <c r="V225" s="22">
        <v>10848</v>
      </c>
      <c r="W225" s="22">
        <v>0</v>
      </c>
      <c r="X225" s="22">
        <v>0</v>
      </c>
      <c r="Y225" s="22">
        <v>0</v>
      </c>
      <c r="Z225" s="22">
        <v>0</v>
      </c>
      <c r="AA225" s="22">
        <v>0</v>
      </c>
      <c r="AB225" s="22">
        <v>0</v>
      </c>
      <c r="AC225" s="22">
        <v>0</v>
      </c>
      <c r="AD225" s="22">
        <v>0</v>
      </c>
      <c r="AE225" s="22">
        <v>0</v>
      </c>
      <c r="AF225" s="22">
        <v>0</v>
      </c>
      <c r="AG225" s="22">
        <v>0</v>
      </c>
      <c r="AH225" s="22">
        <v>0</v>
      </c>
      <c r="AI225" s="22">
        <v>1940</v>
      </c>
      <c r="AJ225" s="22">
        <v>0</v>
      </c>
      <c r="AK225" s="22">
        <v>0</v>
      </c>
      <c r="AL225" s="22">
        <v>0</v>
      </c>
      <c r="AM225" s="22">
        <v>0</v>
      </c>
      <c r="AN225" s="22">
        <v>0</v>
      </c>
      <c r="AO225" s="22">
        <v>0</v>
      </c>
      <c r="AP225" s="22">
        <v>34010</v>
      </c>
    </row>
    <row r="226" spans="1:42" x14ac:dyDescent="0.35">
      <c r="A226" s="22" t="s">
        <v>114</v>
      </c>
      <c r="B226" s="22" t="s">
        <v>507</v>
      </c>
      <c r="C226" s="22" t="s">
        <v>564</v>
      </c>
      <c r="D226" s="22" t="s">
        <v>565</v>
      </c>
      <c r="E226" s="22">
        <v>0</v>
      </c>
      <c r="F226" s="22">
        <v>27</v>
      </c>
      <c r="G226" s="22">
        <v>0</v>
      </c>
      <c r="H226" s="22">
        <v>0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>
        <v>0</v>
      </c>
      <c r="Q226" s="22">
        <v>0</v>
      </c>
      <c r="R226" s="22">
        <v>0</v>
      </c>
      <c r="S226" s="22">
        <v>0</v>
      </c>
      <c r="T226" s="22">
        <v>233556</v>
      </c>
      <c r="U226" s="22">
        <v>71363</v>
      </c>
      <c r="V226" s="22">
        <v>75985</v>
      </c>
      <c r="W226" s="22">
        <v>16453</v>
      </c>
      <c r="X226" s="22">
        <v>0</v>
      </c>
      <c r="Y226" s="22">
        <v>0</v>
      </c>
      <c r="Z226" s="22">
        <v>2400</v>
      </c>
      <c r="AA226" s="22">
        <v>0</v>
      </c>
      <c r="AB226" s="22">
        <v>3498</v>
      </c>
      <c r="AC226" s="22">
        <v>0</v>
      </c>
      <c r="AD226" s="22">
        <v>45000</v>
      </c>
      <c r="AE226" s="22">
        <v>0</v>
      </c>
      <c r="AF226" s="22">
        <v>0</v>
      </c>
      <c r="AG226" s="22">
        <v>0</v>
      </c>
      <c r="AH226" s="22">
        <v>0</v>
      </c>
      <c r="AI226" s="22">
        <v>0</v>
      </c>
      <c r="AJ226" s="22">
        <v>0</v>
      </c>
      <c r="AK226" s="22">
        <v>0</v>
      </c>
      <c r="AL226" s="22">
        <v>0</v>
      </c>
      <c r="AM226" s="22">
        <v>0</v>
      </c>
      <c r="AN226" s="22">
        <v>0</v>
      </c>
      <c r="AO226" s="22">
        <v>0</v>
      </c>
      <c r="AP226" s="22">
        <v>448282</v>
      </c>
    </row>
    <row r="227" spans="1:42" x14ac:dyDescent="0.35">
      <c r="A227" s="22" t="s">
        <v>114</v>
      </c>
      <c r="B227" s="22" t="s">
        <v>507</v>
      </c>
      <c r="C227" s="22" t="s">
        <v>566</v>
      </c>
      <c r="D227" s="22" t="s">
        <v>567</v>
      </c>
      <c r="E227" s="22">
        <v>0</v>
      </c>
      <c r="F227" s="22">
        <v>1586</v>
      </c>
      <c r="G227" s="22">
        <v>0</v>
      </c>
      <c r="H227" s="22">
        <v>0</v>
      </c>
      <c r="I227" s="22">
        <v>27768</v>
      </c>
      <c r="J227" s="22">
        <v>5551</v>
      </c>
      <c r="K227" s="22">
        <v>0</v>
      </c>
      <c r="L227" s="22">
        <v>0</v>
      </c>
      <c r="M227" s="22">
        <v>0</v>
      </c>
      <c r="N227" s="22">
        <v>0</v>
      </c>
      <c r="O227" s="22">
        <v>150</v>
      </c>
      <c r="P227" s="22">
        <v>0</v>
      </c>
      <c r="Q227" s="22">
        <v>0</v>
      </c>
      <c r="R227" s="22">
        <v>0</v>
      </c>
      <c r="S227" s="22">
        <v>0</v>
      </c>
      <c r="T227" s="22">
        <v>88055</v>
      </c>
      <c r="U227" s="22">
        <v>18430</v>
      </c>
      <c r="V227" s="22">
        <v>42251</v>
      </c>
      <c r="W227" s="22">
        <v>0</v>
      </c>
      <c r="X227" s="22">
        <v>0</v>
      </c>
      <c r="Y227" s="22">
        <v>0</v>
      </c>
      <c r="Z227" s="22">
        <v>3257</v>
      </c>
      <c r="AA227" s="22">
        <v>0</v>
      </c>
      <c r="AB227" s="22">
        <v>0</v>
      </c>
      <c r="AC227" s="22">
        <v>0</v>
      </c>
      <c r="AD227" s="22">
        <v>0</v>
      </c>
      <c r="AE227" s="22">
        <v>0</v>
      </c>
      <c r="AF227" s="22">
        <v>0</v>
      </c>
      <c r="AG227" s="22">
        <v>0</v>
      </c>
      <c r="AH227" s="22">
        <v>0</v>
      </c>
      <c r="AI227" s="22">
        <v>0</v>
      </c>
      <c r="AJ227" s="22">
        <v>0</v>
      </c>
      <c r="AK227" s="22">
        <v>0</v>
      </c>
      <c r="AL227" s="22">
        <v>0</v>
      </c>
      <c r="AM227" s="22">
        <v>0</v>
      </c>
      <c r="AN227" s="22">
        <v>0</v>
      </c>
      <c r="AO227" s="22">
        <v>0</v>
      </c>
      <c r="AP227" s="22">
        <v>187048</v>
      </c>
    </row>
    <row r="228" spans="1:42" x14ac:dyDescent="0.35">
      <c r="A228" s="22" t="s">
        <v>114</v>
      </c>
      <c r="B228" s="22" t="s">
        <v>507</v>
      </c>
      <c r="C228" s="22" t="s">
        <v>568</v>
      </c>
      <c r="D228" s="22" t="s">
        <v>569</v>
      </c>
      <c r="E228" s="22">
        <v>0</v>
      </c>
      <c r="F228" s="22">
        <v>222</v>
      </c>
      <c r="G228" s="22">
        <v>0</v>
      </c>
      <c r="H228" s="22">
        <v>0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70</v>
      </c>
      <c r="P228" s="22">
        <v>0</v>
      </c>
      <c r="Q228" s="22">
        <v>0</v>
      </c>
      <c r="R228" s="22">
        <v>0</v>
      </c>
      <c r="S228" s="22">
        <v>0</v>
      </c>
      <c r="T228" s="22">
        <v>175789</v>
      </c>
      <c r="U228" s="22">
        <v>39439</v>
      </c>
      <c r="V228" s="22">
        <v>55882</v>
      </c>
      <c r="W228" s="22">
        <v>0</v>
      </c>
      <c r="X228" s="22">
        <v>0</v>
      </c>
      <c r="Y228" s="22">
        <v>0</v>
      </c>
      <c r="Z228" s="22">
        <v>0</v>
      </c>
      <c r="AA228" s="22">
        <v>0</v>
      </c>
      <c r="AB228" s="22">
        <v>0</v>
      </c>
      <c r="AC228" s="22">
        <v>0</v>
      </c>
      <c r="AD228" s="22">
        <v>0</v>
      </c>
      <c r="AE228" s="22">
        <v>0</v>
      </c>
      <c r="AF228" s="22">
        <v>0</v>
      </c>
      <c r="AG228" s="22">
        <v>0</v>
      </c>
      <c r="AH228" s="22">
        <v>0</v>
      </c>
      <c r="AI228" s="22">
        <v>0</v>
      </c>
      <c r="AJ228" s="22">
        <v>0</v>
      </c>
      <c r="AK228" s="22">
        <v>0</v>
      </c>
      <c r="AL228" s="22">
        <v>0</v>
      </c>
      <c r="AM228" s="22">
        <v>0</v>
      </c>
      <c r="AN228" s="22">
        <v>0</v>
      </c>
      <c r="AO228" s="22">
        <v>0</v>
      </c>
      <c r="AP228" s="22">
        <v>271402</v>
      </c>
    </row>
    <row r="229" spans="1:42" x14ac:dyDescent="0.35">
      <c r="A229" s="22" t="s">
        <v>114</v>
      </c>
      <c r="B229" s="22" t="s">
        <v>507</v>
      </c>
      <c r="C229" s="22" t="s">
        <v>570</v>
      </c>
      <c r="D229" s="22" t="s">
        <v>571</v>
      </c>
      <c r="E229" s="22">
        <v>0</v>
      </c>
      <c r="F229" s="22">
        <v>2371</v>
      </c>
      <c r="G229" s="22">
        <v>0</v>
      </c>
      <c r="H229" s="22">
        <v>0</v>
      </c>
      <c r="I229" s="22">
        <v>16800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20506</v>
      </c>
      <c r="P229" s="22">
        <v>0</v>
      </c>
      <c r="Q229" s="22">
        <v>0</v>
      </c>
      <c r="R229" s="22">
        <v>0</v>
      </c>
      <c r="S229" s="22">
        <v>0</v>
      </c>
      <c r="T229" s="22">
        <v>283406</v>
      </c>
      <c r="U229" s="22">
        <v>90107</v>
      </c>
      <c r="V229" s="22">
        <v>158960</v>
      </c>
      <c r="W229" s="22">
        <v>0</v>
      </c>
      <c r="X229" s="22">
        <v>0</v>
      </c>
      <c r="Y229" s="22">
        <v>0</v>
      </c>
      <c r="Z229" s="22">
        <v>6700</v>
      </c>
      <c r="AA229" s="22">
        <v>0</v>
      </c>
      <c r="AB229" s="22">
        <v>0</v>
      </c>
      <c r="AC229" s="22">
        <v>0</v>
      </c>
      <c r="AD229" s="22">
        <v>0</v>
      </c>
      <c r="AE229" s="22">
        <v>0</v>
      </c>
      <c r="AF229" s="22">
        <v>3000</v>
      </c>
      <c r="AG229" s="22">
        <v>0</v>
      </c>
      <c r="AH229" s="22">
        <v>0</v>
      </c>
      <c r="AI229" s="22">
        <v>65795</v>
      </c>
      <c r="AJ229" s="22">
        <v>0</v>
      </c>
      <c r="AK229" s="22">
        <v>0</v>
      </c>
      <c r="AL229" s="22">
        <v>0</v>
      </c>
      <c r="AM229" s="22">
        <v>0</v>
      </c>
      <c r="AN229" s="22">
        <v>0</v>
      </c>
      <c r="AO229" s="22">
        <v>0</v>
      </c>
      <c r="AP229" s="22">
        <v>647645</v>
      </c>
    </row>
    <row r="230" spans="1:42" x14ac:dyDescent="0.35">
      <c r="A230" s="22" t="s">
        <v>114</v>
      </c>
      <c r="B230" s="22" t="s">
        <v>507</v>
      </c>
      <c r="C230" s="22" t="s">
        <v>572</v>
      </c>
      <c r="D230" s="22" t="s">
        <v>573</v>
      </c>
      <c r="E230" s="22">
        <v>0</v>
      </c>
      <c r="F230" s="22">
        <v>5104</v>
      </c>
      <c r="G230" s="22">
        <v>0</v>
      </c>
      <c r="H230" s="22">
        <v>0</v>
      </c>
      <c r="I230" s="22">
        <v>2060</v>
      </c>
      <c r="J230" s="22">
        <v>0</v>
      </c>
      <c r="K230" s="22">
        <v>0</v>
      </c>
      <c r="L230" s="22">
        <v>40</v>
      </c>
      <c r="M230" s="22">
        <v>0</v>
      </c>
      <c r="N230" s="22">
        <v>0</v>
      </c>
      <c r="O230" s="22">
        <v>0</v>
      </c>
      <c r="P230" s="22">
        <v>0</v>
      </c>
      <c r="Q230" s="22">
        <v>0</v>
      </c>
      <c r="R230" s="22">
        <v>0</v>
      </c>
      <c r="S230" s="22">
        <v>0</v>
      </c>
      <c r="T230" s="22">
        <v>106895</v>
      </c>
      <c r="U230" s="22">
        <v>30362</v>
      </c>
      <c r="V230" s="22">
        <v>35868</v>
      </c>
      <c r="W230" s="22">
        <v>0</v>
      </c>
      <c r="X230" s="22">
        <v>0</v>
      </c>
      <c r="Y230" s="22">
        <v>0</v>
      </c>
      <c r="Z230" s="22">
        <v>0</v>
      </c>
      <c r="AA230" s="22">
        <v>0</v>
      </c>
      <c r="AB230" s="22">
        <v>0</v>
      </c>
      <c r="AC230" s="22">
        <v>0</v>
      </c>
      <c r="AD230" s="22">
        <v>0</v>
      </c>
      <c r="AE230" s="22">
        <v>0</v>
      </c>
      <c r="AF230" s="22">
        <v>0</v>
      </c>
      <c r="AG230" s="22">
        <v>0</v>
      </c>
      <c r="AH230" s="22">
        <v>0</v>
      </c>
      <c r="AI230" s="22">
        <v>0</v>
      </c>
      <c r="AJ230" s="22">
        <v>0</v>
      </c>
      <c r="AK230" s="22">
        <v>0</v>
      </c>
      <c r="AL230" s="22">
        <v>0</v>
      </c>
      <c r="AM230" s="22">
        <v>0</v>
      </c>
      <c r="AN230" s="22">
        <v>0</v>
      </c>
      <c r="AO230" s="22">
        <v>0</v>
      </c>
      <c r="AP230" s="22">
        <v>180329</v>
      </c>
    </row>
    <row r="231" spans="1:42" x14ac:dyDescent="0.35">
      <c r="A231" s="22" t="s">
        <v>114</v>
      </c>
      <c r="B231" s="22" t="s">
        <v>507</v>
      </c>
      <c r="C231" s="22" t="s">
        <v>574</v>
      </c>
      <c r="D231" s="22" t="s">
        <v>575</v>
      </c>
      <c r="E231" s="22">
        <v>0</v>
      </c>
      <c r="F231" s="22">
        <v>100</v>
      </c>
      <c r="G231" s="22">
        <v>0</v>
      </c>
      <c r="H231" s="22">
        <v>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685</v>
      </c>
      <c r="P231" s="22">
        <v>0</v>
      </c>
      <c r="Q231" s="22">
        <v>0</v>
      </c>
      <c r="R231" s="22">
        <v>0</v>
      </c>
      <c r="S231" s="22">
        <v>0</v>
      </c>
      <c r="T231" s="22">
        <v>30062</v>
      </c>
      <c r="U231" s="22">
        <v>20747</v>
      </c>
      <c r="V231" s="22">
        <v>18191</v>
      </c>
      <c r="W231" s="22">
        <v>0</v>
      </c>
      <c r="X231" s="22">
        <v>0</v>
      </c>
      <c r="Y231" s="22">
        <v>0</v>
      </c>
      <c r="Z231" s="22">
        <v>750</v>
      </c>
      <c r="AA231" s="22">
        <v>0</v>
      </c>
      <c r="AB231" s="22">
        <v>0</v>
      </c>
      <c r="AC231" s="22">
        <v>0</v>
      </c>
      <c r="AD231" s="22">
        <v>0</v>
      </c>
      <c r="AE231" s="22">
        <v>0</v>
      </c>
      <c r="AF231" s="22">
        <v>0</v>
      </c>
      <c r="AG231" s="22">
        <v>0</v>
      </c>
      <c r="AH231" s="22">
        <v>0</v>
      </c>
      <c r="AI231" s="22">
        <v>0</v>
      </c>
      <c r="AJ231" s="22">
        <v>0</v>
      </c>
      <c r="AK231" s="22">
        <v>0</v>
      </c>
      <c r="AL231" s="22">
        <v>0</v>
      </c>
      <c r="AM231" s="22">
        <v>0</v>
      </c>
      <c r="AN231" s="22">
        <v>0</v>
      </c>
      <c r="AO231" s="22">
        <v>601365</v>
      </c>
      <c r="AP231" s="22">
        <v>671900</v>
      </c>
    </row>
    <row r="232" spans="1:42" x14ac:dyDescent="0.35">
      <c r="A232" s="22" t="s">
        <v>114</v>
      </c>
      <c r="B232" s="22" t="s">
        <v>507</v>
      </c>
      <c r="C232" s="22" t="s">
        <v>576</v>
      </c>
      <c r="D232" s="22" t="s">
        <v>577</v>
      </c>
      <c r="E232" s="22">
        <v>0</v>
      </c>
      <c r="F232" s="22">
        <v>10</v>
      </c>
      <c r="G232" s="22">
        <v>0</v>
      </c>
      <c r="H232" s="22">
        <v>0</v>
      </c>
      <c r="I232" s="22">
        <v>11407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434</v>
      </c>
      <c r="P232" s="22">
        <v>0</v>
      </c>
      <c r="Q232" s="22">
        <v>0</v>
      </c>
      <c r="R232" s="22">
        <v>0</v>
      </c>
      <c r="S232" s="22">
        <v>0</v>
      </c>
      <c r="T232" s="22">
        <v>104335</v>
      </c>
      <c r="U232" s="22">
        <v>77251</v>
      </c>
      <c r="V232" s="22">
        <v>60679</v>
      </c>
      <c r="W232" s="22">
        <v>0</v>
      </c>
      <c r="X232" s="22">
        <v>0</v>
      </c>
      <c r="Y232" s="22">
        <v>0</v>
      </c>
      <c r="Z232" s="22">
        <v>2443</v>
      </c>
      <c r="AA232" s="22">
        <v>0</v>
      </c>
      <c r="AB232" s="22">
        <v>0</v>
      </c>
      <c r="AC232" s="22">
        <v>0</v>
      </c>
      <c r="AD232" s="22">
        <v>20000</v>
      </c>
      <c r="AE232" s="22">
        <v>0</v>
      </c>
      <c r="AF232" s="22">
        <v>0</v>
      </c>
      <c r="AG232" s="22">
        <v>0</v>
      </c>
      <c r="AH232" s="22">
        <v>0</v>
      </c>
      <c r="AI232" s="22">
        <v>1851</v>
      </c>
      <c r="AJ232" s="22">
        <v>0</v>
      </c>
      <c r="AK232" s="22">
        <v>0</v>
      </c>
      <c r="AL232" s="22">
        <v>0</v>
      </c>
      <c r="AM232" s="22">
        <v>0</v>
      </c>
      <c r="AN232" s="22">
        <v>0</v>
      </c>
      <c r="AO232" s="22">
        <v>0</v>
      </c>
      <c r="AP232" s="22">
        <v>278410</v>
      </c>
    </row>
    <row r="233" spans="1:42" x14ac:dyDescent="0.35">
      <c r="A233" s="22" t="s">
        <v>114</v>
      </c>
      <c r="B233" s="22" t="s">
        <v>507</v>
      </c>
      <c r="C233" s="22" t="s">
        <v>578</v>
      </c>
      <c r="D233" s="22" t="s">
        <v>579</v>
      </c>
      <c r="E233" s="22">
        <v>0</v>
      </c>
      <c r="F233" s="22">
        <v>674</v>
      </c>
      <c r="G233" s="22">
        <v>0</v>
      </c>
      <c r="H233" s="22">
        <v>0</v>
      </c>
      <c r="I233" s="22">
        <v>0</v>
      </c>
      <c r="J233" s="22">
        <v>0</v>
      </c>
      <c r="K233" s="22">
        <v>0</v>
      </c>
      <c r="L233" s="22">
        <v>0</v>
      </c>
      <c r="M233" s="22">
        <v>0</v>
      </c>
      <c r="N233" s="22">
        <v>0</v>
      </c>
      <c r="O233" s="22">
        <v>618</v>
      </c>
      <c r="P233" s="22">
        <v>0</v>
      </c>
      <c r="Q233" s="22">
        <v>0</v>
      </c>
      <c r="R233" s="22">
        <v>0</v>
      </c>
      <c r="S233" s="22">
        <v>0</v>
      </c>
      <c r="T233" s="22">
        <v>52449</v>
      </c>
      <c r="U233" s="22">
        <v>17800</v>
      </c>
      <c r="V233" s="22">
        <v>37196</v>
      </c>
      <c r="W233" s="22">
        <v>670</v>
      </c>
      <c r="X233" s="22">
        <v>975</v>
      </c>
      <c r="Y233" s="22">
        <v>0</v>
      </c>
      <c r="Z233" s="22">
        <v>0</v>
      </c>
      <c r="AA233" s="22">
        <v>0</v>
      </c>
      <c r="AB233" s="22">
        <v>0</v>
      </c>
      <c r="AC233" s="22">
        <v>0</v>
      </c>
      <c r="AD233" s="22">
        <v>0</v>
      </c>
      <c r="AE233" s="22">
        <v>0</v>
      </c>
      <c r="AF233" s="22">
        <v>0</v>
      </c>
      <c r="AG233" s="22">
        <v>0</v>
      </c>
      <c r="AH233" s="22">
        <v>0</v>
      </c>
      <c r="AI233" s="22">
        <v>0</v>
      </c>
      <c r="AJ233" s="22">
        <v>1663</v>
      </c>
      <c r="AK233" s="22">
        <v>0</v>
      </c>
      <c r="AL233" s="22">
        <v>5101</v>
      </c>
      <c r="AM233" s="22">
        <v>0</v>
      </c>
      <c r="AN233" s="22">
        <v>0</v>
      </c>
      <c r="AO233" s="22">
        <v>0</v>
      </c>
      <c r="AP233" s="22">
        <v>117146</v>
      </c>
    </row>
    <row r="234" spans="1:42" x14ac:dyDescent="0.35">
      <c r="A234" s="22" t="s">
        <v>114</v>
      </c>
      <c r="B234" s="22" t="s">
        <v>507</v>
      </c>
      <c r="C234" s="22" t="s">
        <v>580</v>
      </c>
      <c r="D234" s="22" t="s">
        <v>581</v>
      </c>
      <c r="E234" s="22">
        <v>0</v>
      </c>
      <c r="F234" s="22">
        <v>0</v>
      </c>
      <c r="G234" s="22">
        <v>0</v>
      </c>
      <c r="H234" s="22">
        <v>0</v>
      </c>
      <c r="I234" s="22">
        <v>0</v>
      </c>
      <c r="J234" s="22">
        <v>0</v>
      </c>
      <c r="K234" s="22">
        <v>0</v>
      </c>
      <c r="L234" s="22">
        <v>0</v>
      </c>
      <c r="M234" s="22">
        <v>0</v>
      </c>
      <c r="N234" s="22">
        <v>0</v>
      </c>
      <c r="O234" s="22">
        <v>0</v>
      </c>
      <c r="P234" s="22">
        <v>0</v>
      </c>
      <c r="Q234" s="22">
        <v>0</v>
      </c>
      <c r="R234" s="22">
        <v>0</v>
      </c>
      <c r="S234" s="22">
        <v>0</v>
      </c>
      <c r="T234" s="22">
        <v>113617</v>
      </c>
      <c r="U234" s="22">
        <v>0</v>
      </c>
      <c r="V234" s="22">
        <v>0</v>
      </c>
      <c r="W234" s="22">
        <v>0</v>
      </c>
      <c r="X234" s="22">
        <v>0</v>
      </c>
      <c r="Y234" s="22">
        <v>0</v>
      </c>
      <c r="Z234" s="22">
        <v>0</v>
      </c>
      <c r="AA234" s="22">
        <v>0</v>
      </c>
      <c r="AB234" s="22">
        <v>0</v>
      </c>
      <c r="AC234" s="22">
        <v>0</v>
      </c>
      <c r="AD234" s="22">
        <v>0</v>
      </c>
      <c r="AE234" s="22">
        <v>0</v>
      </c>
      <c r="AF234" s="22">
        <v>0</v>
      </c>
      <c r="AG234" s="22">
        <v>0</v>
      </c>
      <c r="AH234" s="22">
        <v>0</v>
      </c>
      <c r="AI234" s="22">
        <v>0</v>
      </c>
      <c r="AJ234" s="22">
        <v>0</v>
      </c>
      <c r="AK234" s="22">
        <v>0</v>
      </c>
      <c r="AL234" s="22">
        <v>0</v>
      </c>
      <c r="AM234" s="22">
        <v>0</v>
      </c>
      <c r="AN234" s="22">
        <v>0</v>
      </c>
      <c r="AO234" s="22">
        <v>0</v>
      </c>
      <c r="AP234" s="22">
        <v>113617</v>
      </c>
    </row>
    <row r="235" spans="1:42" x14ac:dyDescent="0.35">
      <c r="A235" s="22" t="s">
        <v>114</v>
      </c>
      <c r="B235" s="22" t="s">
        <v>507</v>
      </c>
      <c r="C235" s="22" t="s">
        <v>582</v>
      </c>
      <c r="D235" s="22" t="s">
        <v>583</v>
      </c>
      <c r="E235" s="22">
        <v>0</v>
      </c>
      <c r="F235" s="22">
        <v>405</v>
      </c>
      <c r="G235" s="22">
        <v>0</v>
      </c>
      <c r="H235" s="22">
        <v>0</v>
      </c>
      <c r="I235" s="22">
        <v>0</v>
      </c>
      <c r="J235" s="22">
        <v>0</v>
      </c>
      <c r="K235" s="22">
        <v>0</v>
      </c>
      <c r="L235" s="22">
        <v>0</v>
      </c>
      <c r="M235" s="22">
        <v>0</v>
      </c>
      <c r="N235" s="22">
        <v>0</v>
      </c>
      <c r="O235" s="22">
        <v>0</v>
      </c>
      <c r="P235" s="22">
        <v>5131</v>
      </c>
      <c r="Q235" s="22">
        <v>0</v>
      </c>
      <c r="R235" s="22">
        <v>0</v>
      </c>
      <c r="S235" s="22">
        <v>0</v>
      </c>
      <c r="T235" s="22">
        <v>181477</v>
      </c>
      <c r="U235" s="22">
        <v>82874</v>
      </c>
      <c r="V235" s="22">
        <v>54890</v>
      </c>
      <c r="W235" s="22">
        <v>0</v>
      </c>
      <c r="X235" s="22">
        <v>0</v>
      </c>
      <c r="Y235" s="22">
        <v>0</v>
      </c>
      <c r="Z235" s="22">
        <v>3669</v>
      </c>
      <c r="AA235" s="22">
        <v>0</v>
      </c>
      <c r="AB235" s="22">
        <v>0</v>
      </c>
      <c r="AC235" s="22">
        <v>0</v>
      </c>
      <c r="AD235" s="22">
        <v>0</v>
      </c>
      <c r="AE235" s="22">
        <v>0</v>
      </c>
      <c r="AF235" s="22">
        <v>0</v>
      </c>
      <c r="AG235" s="22">
        <v>0</v>
      </c>
      <c r="AH235" s="22">
        <v>0</v>
      </c>
      <c r="AI235" s="22">
        <v>18</v>
      </c>
      <c r="AJ235" s="22">
        <v>0</v>
      </c>
      <c r="AK235" s="22">
        <v>0</v>
      </c>
      <c r="AL235" s="22">
        <v>0</v>
      </c>
      <c r="AM235" s="22">
        <v>0</v>
      </c>
      <c r="AN235" s="22">
        <v>0</v>
      </c>
      <c r="AO235" s="22">
        <v>0</v>
      </c>
      <c r="AP235" s="22">
        <v>328464</v>
      </c>
    </row>
    <row r="236" spans="1:42" x14ac:dyDescent="0.35">
      <c r="A236" s="22" t="s">
        <v>114</v>
      </c>
      <c r="B236" s="22" t="s">
        <v>507</v>
      </c>
      <c r="C236" s="22" t="s">
        <v>584</v>
      </c>
      <c r="D236" s="22" t="s">
        <v>585</v>
      </c>
      <c r="E236" s="22">
        <v>0</v>
      </c>
      <c r="F236" s="22">
        <v>2300</v>
      </c>
      <c r="G236" s="22">
        <v>0</v>
      </c>
      <c r="H236" s="22">
        <v>0</v>
      </c>
      <c r="I236" s="22">
        <v>73163</v>
      </c>
      <c r="J236" s="22">
        <v>0</v>
      </c>
      <c r="K236" s="22">
        <v>0</v>
      </c>
      <c r="L236" s="22">
        <v>0</v>
      </c>
      <c r="M236" s="22">
        <v>0</v>
      </c>
      <c r="N236" s="22">
        <v>0</v>
      </c>
      <c r="O236" s="22">
        <v>0</v>
      </c>
      <c r="P236" s="22">
        <v>0</v>
      </c>
      <c r="Q236" s="22">
        <v>0</v>
      </c>
      <c r="R236" s="22">
        <v>0</v>
      </c>
      <c r="S236" s="22">
        <v>0</v>
      </c>
      <c r="T236" s="22">
        <v>281658</v>
      </c>
      <c r="U236" s="22">
        <v>89768</v>
      </c>
      <c r="V236" s="22">
        <v>155479</v>
      </c>
      <c r="W236" s="22">
        <v>0</v>
      </c>
      <c r="X236" s="22">
        <v>0</v>
      </c>
      <c r="Y236" s="22">
        <v>0</v>
      </c>
      <c r="Z236" s="22">
        <v>150</v>
      </c>
      <c r="AA236" s="22">
        <v>0</v>
      </c>
      <c r="AB236" s="22">
        <v>222</v>
      </c>
      <c r="AC236" s="22">
        <v>0</v>
      </c>
      <c r="AD236" s="22">
        <v>115650</v>
      </c>
      <c r="AE236" s="22">
        <v>0</v>
      </c>
      <c r="AF236" s="22">
        <v>0</v>
      </c>
      <c r="AG236" s="22">
        <v>0</v>
      </c>
      <c r="AH236" s="22">
        <v>0</v>
      </c>
      <c r="AI236" s="22">
        <v>48447</v>
      </c>
      <c r="AJ236" s="22">
        <v>0</v>
      </c>
      <c r="AK236" s="22">
        <v>0</v>
      </c>
      <c r="AL236" s="22">
        <v>0</v>
      </c>
      <c r="AM236" s="22">
        <v>580529</v>
      </c>
      <c r="AN236" s="22">
        <v>0</v>
      </c>
      <c r="AO236" s="22">
        <v>0</v>
      </c>
      <c r="AP236" s="22">
        <v>1347366</v>
      </c>
    </row>
    <row r="237" spans="1:42" x14ac:dyDescent="0.35">
      <c r="A237" s="22" t="s">
        <v>114</v>
      </c>
      <c r="B237" s="22" t="s">
        <v>507</v>
      </c>
      <c r="C237" s="22" t="s">
        <v>586</v>
      </c>
      <c r="D237" s="22" t="s">
        <v>587</v>
      </c>
      <c r="E237" s="22">
        <v>0</v>
      </c>
      <c r="F237" s="22">
        <v>107</v>
      </c>
      <c r="G237" s="22">
        <v>0</v>
      </c>
      <c r="H237" s="22">
        <v>0</v>
      </c>
      <c r="I237" s="22">
        <v>0</v>
      </c>
      <c r="J237" s="22">
        <v>0</v>
      </c>
      <c r="K237" s="22">
        <v>0</v>
      </c>
      <c r="L237" s="22">
        <v>0</v>
      </c>
      <c r="M237" s="22">
        <v>0</v>
      </c>
      <c r="N237" s="22">
        <v>0</v>
      </c>
      <c r="O237" s="22">
        <v>0</v>
      </c>
      <c r="P237" s="22">
        <v>0</v>
      </c>
      <c r="Q237" s="22">
        <v>0</v>
      </c>
      <c r="R237" s="22">
        <v>0</v>
      </c>
      <c r="S237" s="22">
        <v>0</v>
      </c>
      <c r="T237" s="22">
        <v>191044</v>
      </c>
      <c r="U237" s="22">
        <v>29426</v>
      </c>
      <c r="V237" s="22">
        <v>43062</v>
      </c>
      <c r="W237" s="22">
        <v>0</v>
      </c>
      <c r="X237" s="22">
        <v>0</v>
      </c>
      <c r="Y237" s="22">
        <v>0</v>
      </c>
      <c r="Z237" s="22">
        <v>0</v>
      </c>
      <c r="AA237" s="22">
        <v>0</v>
      </c>
      <c r="AB237" s="22">
        <v>0</v>
      </c>
      <c r="AC237" s="22">
        <v>0</v>
      </c>
      <c r="AD237" s="22">
        <v>188</v>
      </c>
      <c r="AE237" s="22">
        <v>0</v>
      </c>
      <c r="AF237" s="22">
        <v>0</v>
      </c>
      <c r="AG237" s="22">
        <v>0</v>
      </c>
      <c r="AH237" s="22">
        <v>0</v>
      </c>
      <c r="AI237" s="22">
        <v>0</v>
      </c>
      <c r="AJ237" s="22">
        <v>0</v>
      </c>
      <c r="AK237" s="22">
        <v>0</v>
      </c>
      <c r="AL237" s="22">
        <v>0</v>
      </c>
      <c r="AM237" s="22">
        <v>0</v>
      </c>
      <c r="AN237" s="22">
        <v>0</v>
      </c>
      <c r="AO237" s="22">
        <v>0</v>
      </c>
      <c r="AP237" s="22">
        <v>263827</v>
      </c>
    </row>
    <row r="238" spans="1:42" x14ac:dyDescent="0.35">
      <c r="A238" s="22" t="s">
        <v>114</v>
      </c>
      <c r="B238" s="22" t="s">
        <v>507</v>
      </c>
      <c r="C238" s="22" t="s">
        <v>588</v>
      </c>
      <c r="D238" s="22" t="s">
        <v>589</v>
      </c>
      <c r="E238" s="22">
        <v>0</v>
      </c>
      <c r="F238" s="22">
        <v>2082</v>
      </c>
      <c r="G238" s="22">
        <v>0</v>
      </c>
      <c r="H238" s="22">
        <v>0</v>
      </c>
      <c r="I238" s="22">
        <v>0</v>
      </c>
      <c r="J238" s="22">
        <v>0</v>
      </c>
      <c r="K238" s="22">
        <v>0</v>
      </c>
      <c r="L238" s="22">
        <v>0</v>
      </c>
      <c r="M238" s="22">
        <v>0</v>
      </c>
      <c r="N238" s="22">
        <v>0</v>
      </c>
      <c r="O238" s="22">
        <v>300</v>
      </c>
      <c r="P238" s="22">
        <v>0</v>
      </c>
      <c r="Q238" s="22">
        <v>0</v>
      </c>
      <c r="R238" s="22">
        <v>0</v>
      </c>
      <c r="S238" s="22">
        <v>0</v>
      </c>
      <c r="T238" s="22">
        <v>84035</v>
      </c>
      <c r="U238" s="22">
        <v>41083</v>
      </c>
      <c r="V238" s="22">
        <v>44090</v>
      </c>
      <c r="W238" s="22">
        <v>0</v>
      </c>
      <c r="X238" s="22">
        <v>0</v>
      </c>
      <c r="Y238" s="22">
        <v>0</v>
      </c>
      <c r="Z238" s="22">
        <v>0</v>
      </c>
      <c r="AA238" s="22">
        <v>0</v>
      </c>
      <c r="AB238" s="22">
        <v>0</v>
      </c>
      <c r="AC238" s="22">
        <v>0</v>
      </c>
      <c r="AD238" s="22">
        <v>0</v>
      </c>
      <c r="AE238" s="22">
        <v>0</v>
      </c>
      <c r="AF238" s="22">
        <v>0</v>
      </c>
      <c r="AG238" s="22">
        <v>0</v>
      </c>
      <c r="AH238" s="22">
        <v>0</v>
      </c>
      <c r="AI238" s="22">
        <v>1235</v>
      </c>
      <c r="AJ238" s="22">
        <v>0</v>
      </c>
      <c r="AK238" s="22">
        <v>0</v>
      </c>
      <c r="AL238" s="22">
        <v>0</v>
      </c>
      <c r="AM238" s="22">
        <v>0</v>
      </c>
      <c r="AN238" s="22">
        <v>0</v>
      </c>
      <c r="AO238" s="22">
        <v>0</v>
      </c>
      <c r="AP238" s="22">
        <v>172825</v>
      </c>
    </row>
    <row r="239" spans="1:42" x14ac:dyDescent="0.35">
      <c r="A239" s="22" t="s">
        <v>114</v>
      </c>
      <c r="B239" s="22" t="s">
        <v>507</v>
      </c>
      <c r="C239" s="22" t="s">
        <v>590</v>
      </c>
      <c r="D239" s="22" t="s">
        <v>591</v>
      </c>
      <c r="E239" s="22">
        <v>0</v>
      </c>
      <c r="F239" s="22">
        <v>3245</v>
      </c>
      <c r="G239" s="22">
        <v>0</v>
      </c>
      <c r="H239" s="22">
        <v>0</v>
      </c>
      <c r="I239" s="22">
        <v>0</v>
      </c>
      <c r="J239" s="22">
        <v>0</v>
      </c>
      <c r="K239" s="22">
        <v>0</v>
      </c>
      <c r="L239" s="22">
        <v>0</v>
      </c>
      <c r="M239" s="22">
        <v>0</v>
      </c>
      <c r="N239" s="22">
        <v>417</v>
      </c>
      <c r="O239" s="22">
        <v>0</v>
      </c>
      <c r="P239" s="22">
        <v>0</v>
      </c>
      <c r="Q239" s="22">
        <v>0</v>
      </c>
      <c r="R239" s="22">
        <v>0</v>
      </c>
      <c r="S239" s="22">
        <v>0</v>
      </c>
      <c r="T239" s="22">
        <v>149967</v>
      </c>
      <c r="U239" s="22">
        <v>33410</v>
      </c>
      <c r="V239" s="22">
        <v>14428</v>
      </c>
      <c r="W239" s="22">
        <v>0</v>
      </c>
      <c r="X239" s="22">
        <v>0</v>
      </c>
      <c r="Y239" s="22">
        <v>0</v>
      </c>
      <c r="Z239" s="22">
        <v>3063</v>
      </c>
      <c r="AA239" s="22">
        <v>0</v>
      </c>
      <c r="AB239" s="22">
        <v>0</v>
      </c>
      <c r="AC239" s="22">
        <v>0</v>
      </c>
      <c r="AD239" s="22">
        <v>0</v>
      </c>
      <c r="AE239" s="22">
        <v>0</v>
      </c>
      <c r="AF239" s="22">
        <v>0</v>
      </c>
      <c r="AG239" s="22">
        <v>0</v>
      </c>
      <c r="AH239" s="22">
        <v>0</v>
      </c>
      <c r="AI239" s="22">
        <v>6993</v>
      </c>
      <c r="AJ239" s="22">
        <v>0</v>
      </c>
      <c r="AK239" s="22">
        <v>0</v>
      </c>
      <c r="AL239" s="22">
        <v>0</v>
      </c>
      <c r="AM239" s="22">
        <v>0</v>
      </c>
      <c r="AN239" s="22">
        <v>0</v>
      </c>
      <c r="AO239" s="22">
        <v>0</v>
      </c>
      <c r="AP239" s="22">
        <v>211523</v>
      </c>
    </row>
    <row r="240" spans="1:42" x14ac:dyDescent="0.35">
      <c r="A240" s="22" t="s">
        <v>114</v>
      </c>
      <c r="B240" s="22" t="s">
        <v>507</v>
      </c>
      <c r="C240" s="22" t="s">
        <v>592</v>
      </c>
      <c r="D240" s="22" t="s">
        <v>593</v>
      </c>
      <c r="E240" s="22">
        <v>0</v>
      </c>
      <c r="F240" s="22">
        <v>1695</v>
      </c>
      <c r="G240" s="22">
        <v>0</v>
      </c>
      <c r="H240" s="22">
        <v>0</v>
      </c>
      <c r="I240" s="22">
        <v>5150</v>
      </c>
      <c r="J240" s="22">
        <v>0</v>
      </c>
      <c r="K240" s="22">
        <v>0</v>
      </c>
      <c r="L240" s="22">
        <v>0</v>
      </c>
      <c r="M240" s="22">
        <v>0</v>
      </c>
      <c r="N240" s="22">
        <v>0</v>
      </c>
      <c r="O240" s="22">
        <v>0</v>
      </c>
      <c r="P240" s="22">
        <v>0</v>
      </c>
      <c r="Q240" s="22">
        <v>0</v>
      </c>
      <c r="R240" s="22">
        <v>0</v>
      </c>
      <c r="S240" s="22">
        <v>0</v>
      </c>
      <c r="T240" s="22">
        <v>58351</v>
      </c>
      <c r="U240" s="22">
        <v>15740</v>
      </c>
      <c r="V240" s="22">
        <v>15136</v>
      </c>
      <c r="W240" s="22">
        <v>0</v>
      </c>
      <c r="X240" s="22">
        <v>0</v>
      </c>
      <c r="Y240" s="22">
        <v>0</v>
      </c>
      <c r="Z240" s="22">
        <v>850</v>
      </c>
      <c r="AA240" s="22">
        <v>0</v>
      </c>
      <c r="AB240" s="22">
        <v>0</v>
      </c>
      <c r="AC240" s="22">
        <v>0</v>
      </c>
      <c r="AD240" s="22">
        <v>0</v>
      </c>
      <c r="AE240" s="22">
        <v>0</v>
      </c>
      <c r="AF240" s="22">
        <v>0</v>
      </c>
      <c r="AG240" s="22">
        <v>0</v>
      </c>
      <c r="AH240" s="22">
        <v>0</v>
      </c>
      <c r="AI240" s="22">
        <v>18946</v>
      </c>
      <c r="AJ240" s="22">
        <v>0</v>
      </c>
      <c r="AK240" s="22">
        <v>0</v>
      </c>
      <c r="AL240" s="22">
        <v>0</v>
      </c>
      <c r="AM240" s="22">
        <v>78630</v>
      </c>
      <c r="AN240" s="22">
        <v>0</v>
      </c>
      <c r="AO240" s="22">
        <v>0</v>
      </c>
      <c r="AP240" s="22">
        <v>194498</v>
      </c>
    </row>
    <row r="241" spans="1:42" x14ac:dyDescent="0.35">
      <c r="A241" s="22" t="s">
        <v>114</v>
      </c>
      <c r="B241" s="22" t="s">
        <v>507</v>
      </c>
      <c r="C241" s="22" t="s">
        <v>594</v>
      </c>
      <c r="D241" s="22" t="s">
        <v>595</v>
      </c>
      <c r="E241" s="22">
        <v>0</v>
      </c>
      <c r="F241" s="22">
        <v>3537</v>
      </c>
      <c r="G241" s="22">
        <v>0</v>
      </c>
      <c r="H241" s="22">
        <v>0</v>
      </c>
      <c r="I241" s="22">
        <v>19550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2">
        <v>0</v>
      </c>
      <c r="Q241" s="22">
        <v>0</v>
      </c>
      <c r="R241" s="22">
        <v>0</v>
      </c>
      <c r="S241" s="22">
        <v>0</v>
      </c>
      <c r="T241" s="22">
        <v>143874</v>
      </c>
      <c r="U241" s="22">
        <v>31547</v>
      </c>
      <c r="V241" s="22">
        <v>68905</v>
      </c>
      <c r="W241" s="22">
        <v>0</v>
      </c>
      <c r="X241" s="22">
        <v>0</v>
      </c>
      <c r="Y241" s="22">
        <v>0</v>
      </c>
      <c r="Z241" s="22">
        <v>0</v>
      </c>
      <c r="AA241" s="22">
        <v>0</v>
      </c>
      <c r="AB241" s="22">
        <v>0</v>
      </c>
      <c r="AC241" s="22">
        <v>0</v>
      </c>
      <c r="AD241" s="22">
        <v>5000</v>
      </c>
      <c r="AE241" s="22">
        <v>0</v>
      </c>
      <c r="AF241" s="22">
        <v>0</v>
      </c>
      <c r="AG241" s="22">
        <v>0</v>
      </c>
      <c r="AH241" s="22">
        <v>0</v>
      </c>
      <c r="AI241" s="22">
        <v>550</v>
      </c>
      <c r="AJ241" s="22">
        <v>0</v>
      </c>
      <c r="AK241" s="22">
        <v>0</v>
      </c>
      <c r="AL241" s="22">
        <v>0</v>
      </c>
      <c r="AM241" s="22">
        <v>0</v>
      </c>
      <c r="AN241" s="22">
        <v>0</v>
      </c>
      <c r="AO241" s="22">
        <v>0</v>
      </c>
      <c r="AP241" s="22">
        <v>272963</v>
      </c>
    </row>
    <row r="242" spans="1:42" x14ac:dyDescent="0.35">
      <c r="A242" s="22" t="s">
        <v>114</v>
      </c>
      <c r="B242" s="22" t="s">
        <v>507</v>
      </c>
      <c r="C242" s="22" t="s">
        <v>596</v>
      </c>
      <c r="D242" s="22" t="s">
        <v>597</v>
      </c>
      <c r="E242" s="22">
        <v>0</v>
      </c>
      <c r="F242" s="22">
        <v>327</v>
      </c>
      <c r="G242" s="22">
        <v>0</v>
      </c>
      <c r="H242" s="22">
        <v>0</v>
      </c>
      <c r="I242" s="22">
        <v>5968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60</v>
      </c>
      <c r="P242" s="22">
        <v>0</v>
      </c>
      <c r="Q242" s="22">
        <v>0</v>
      </c>
      <c r="R242" s="22">
        <v>0</v>
      </c>
      <c r="S242" s="22">
        <v>0</v>
      </c>
      <c r="T242" s="22">
        <v>49715</v>
      </c>
      <c r="U242" s="22">
        <v>23559</v>
      </c>
      <c r="V242" s="22">
        <v>26131</v>
      </c>
      <c r="W242" s="22">
        <v>0</v>
      </c>
      <c r="X242" s="22">
        <v>0</v>
      </c>
      <c r="Y242" s="22">
        <v>0</v>
      </c>
      <c r="Z242" s="22">
        <v>0</v>
      </c>
      <c r="AA242" s="22">
        <v>0</v>
      </c>
      <c r="AB242" s="22">
        <v>0</v>
      </c>
      <c r="AC242" s="22">
        <v>0</v>
      </c>
      <c r="AD242" s="22">
        <v>0</v>
      </c>
      <c r="AE242" s="22">
        <v>0</v>
      </c>
      <c r="AF242" s="22">
        <v>0</v>
      </c>
      <c r="AG242" s="22">
        <v>0</v>
      </c>
      <c r="AH242" s="22">
        <v>0</v>
      </c>
      <c r="AI242" s="22">
        <v>2900</v>
      </c>
      <c r="AJ242" s="22">
        <v>0</v>
      </c>
      <c r="AK242" s="22">
        <v>0</v>
      </c>
      <c r="AL242" s="22">
        <v>0</v>
      </c>
      <c r="AM242" s="22">
        <v>0</v>
      </c>
      <c r="AN242" s="22">
        <v>0</v>
      </c>
      <c r="AO242" s="22">
        <v>0</v>
      </c>
      <c r="AP242" s="22">
        <v>108660</v>
      </c>
    </row>
    <row r="243" spans="1:42" x14ac:dyDescent="0.35">
      <c r="A243" s="22" t="s">
        <v>114</v>
      </c>
      <c r="B243" s="22" t="s">
        <v>507</v>
      </c>
      <c r="C243" s="22" t="s">
        <v>598</v>
      </c>
      <c r="D243" s="22" t="s">
        <v>599</v>
      </c>
      <c r="E243" s="22">
        <v>0</v>
      </c>
      <c r="F243" s="22">
        <v>17</v>
      </c>
      <c r="G243" s="22">
        <v>0</v>
      </c>
      <c r="H243" s="22">
        <v>0</v>
      </c>
      <c r="I243" s="22">
        <v>0</v>
      </c>
      <c r="J243" s="22">
        <v>0</v>
      </c>
      <c r="K243" s="22">
        <v>0</v>
      </c>
      <c r="L243" s="22">
        <v>1220</v>
      </c>
      <c r="M243" s="22">
        <v>0</v>
      </c>
      <c r="N243" s="22">
        <v>0</v>
      </c>
      <c r="O243" s="22">
        <v>0</v>
      </c>
      <c r="P243" s="22">
        <v>0</v>
      </c>
      <c r="Q243" s="22">
        <v>0</v>
      </c>
      <c r="R243" s="22">
        <v>0</v>
      </c>
      <c r="S243" s="22">
        <v>0</v>
      </c>
      <c r="T243" s="22">
        <v>81843</v>
      </c>
      <c r="U243" s="22">
        <v>16855</v>
      </c>
      <c r="V243" s="22">
        <v>8388</v>
      </c>
      <c r="W243" s="22">
        <v>0</v>
      </c>
      <c r="X243" s="22">
        <v>0</v>
      </c>
      <c r="Y243" s="22">
        <v>0</v>
      </c>
      <c r="Z243" s="22">
        <v>1400</v>
      </c>
      <c r="AA243" s="22">
        <v>0</v>
      </c>
      <c r="AB243" s="22">
        <v>0</v>
      </c>
      <c r="AC243" s="22">
        <v>0</v>
      </c>
      <c r="AD243" s="22">
        <v>0</v>
      </c>
      <c r="AE243" s="22">
        <v>0</v>
      </c>
      <c r="AF243" s="22">
        <v>0</v>
      </c>
      <c r="AG243" s="22">
        <v>0</v>
      </c>
      <c r="AH243" s="22">
        <v>0</v>
      </c>
      <c r="AI243" s="22">
        <v>0</v>
      </c>
      <c r="AJ243" s="22">
        <v>0</v>
      </c>
      <c r="AK243" s="22">
        <v>0</v>
      </c>
      <c r="AL243" s="22">
        <v>0</v>
      </c>
      <c r="AM243" s="22">
        <v>0</v>
      </c>
      <c r="AN243" s="22">
        <v>0</v>
      </c>
      <c r="AO243" s="22">
        <v>0</v>
      </c>
      <c r="AP243" s="22">
        <v>109723</v>
      </c>
    </row>
    <row r="244" spans="1:42" x14ac:dyDescent="0.35">
      <c r="A244" s="22" t="s">
        <v>114</v>
      </c>
      <c r="B244" s="22" t="s">
        <v>507</v>
      </c>
      <c r="C244" s="22" t="s">
        <v>600</v>
      </c>
      <c r="D244" s="22" t="s">
        <v>601</v>
      </c>
      <c r="E244" s="22">
        <v>0</v>
      </c>
      <c r="F244" s="22">
        <v>2354</v>
      </c>
      <c r="G244" s="22">
        <v>0</v>
      </c>
      <c r="H244" s="22">
        <v>0</v>
      </c>
      <c r="I244" s="22">
        <v>3653</v>
      </c>
      <c r="J244" s="22">
        <v>0</v>
      </c>
      <c r="K244" s="22">
        <v>0</v>
      </c>
      <c r="L244" s="22">
        <v>0</v>
      </c>
      <c r="M244" s="22">
        <v>0</v>
      </c>
      <c r="N244" s="22">
        <v>0</v>
      </c>
      <c r="O244" s="22">
        <v>9916</v>
      </c>
      <c r="P244" s="22">
        <v>0</v>
      </c>
      <c r="Q244" s="22">
        <v>0</v>
      </c>
      <c r="R244" s="22">
        <v>0</v>
      </c>
      <c r="S244" s="22">
        <v>0</v>
      </c>
      <c r="T244" s="22">
        <v>148626</v>
      </c>
      <c r="U244" s="22">
        <v>30294</v>
      </c>
      <c r="V244" s="22">
        <v>57598</v>
      </c>
      <c r="W244" s="22">
        <v>0</v>
      </c>
      <c r="X244" s="22">
        <v>0</v>
      </c>
      <c r="Y244" s="22">
        <v>0</v>
      </c>
      <c r="Z244" s="22">
        <v>0</v>
      </c>
      <c r="AA244" s="22">
        <v>0</v>
      </c>
      <c r="AB244" s="22">
        <v>0</v>
      </c>
      <c r="AC244" s="22">
        <v>0</v>
      </c>
      <c r="AD244" s="22">
        <v>0</v>
      </c>
      <c r="AE244" s="22">
        <v>0</v>
      </c>
      <c r="AF244" s="22">
        <v>6956</v>
      </c>
      <c r="AG244" s="22">
        <v>0</v>
      </c>
      <c r="AH244" s="22">
        <v>0</v>
      </c>
      <c r="AI244" s="22">
        <v>43001</v>
      </c>
      <c r="AJ244" s="22">
        <v>0</v>
      </c>
      <c r="AK244" s="22">
        <v>0</v>
      </c>
      <c r="AL244" s="22">
        <v>0</v>
      </c>
      <c r="AM244" s="22">
        <v>0</v>
      </c>
      <c r="AN244" s="22">
        <v>0</v>
      </c>
      <c r="AO244" s="22">
        <v>-17480</v>
      </c>
      <c r="AP244" s="22">
        <v>284918</v>
      </c>
    </row>
    <row r="245" spans="1:42" x14ac:dyDescent="0.35">
      <c r="A245" s="22" t="s">
        <v>114</v>
      </c>
      <c r="B245" s="22" t="s">
        <v>507</v>
      </c>
      <c r="C245" s="22" t="s">
        <v>602</v>
      </c>
      <c r="D245" s="22" t="s">
        <v>603</v>
      </c>
      <c r="E245" s="22">
        <v>0</v>
      </c>
      <c r="F245" s="22">
        <v>3453</v>
      </c>
      <c r="G245" s="22">
        <v>0</v>
      </c>
      <c r="H245" s="22">
        <v>0</v>
      </c>
      <c r="I245" s="22">
        <v>0</v>
      </c>
      <c r="J245" s="22">
        <v>0</v>
      </c>
      <c r="K245" s="22">
        <v>0</v>
      </c>
      <c r="L245" s="22">
        <v>0</v>
      </c>
      <c r="M245" s="22">
        <v>0</v>
      </c>
      <c r="N245" s="22">
        <v>0</v>
      </c>
      <c r="O245" s="22">
        <v>1650</v>
      </c>
      <c r="P245" s="22">
        <v>0</v>
      </c>
      <c r="Q245" s="22">
        <v>0</v>
      </c>
      <c r="R245" s="22">
        <v>0</v>
      </c>
      <c r="S245" s="22">
        <v>0</v>
      </c>
      <c r="T245" s="22">
        <v>0</v>
      </c>
      <c r="U245" s="22">
        <v>56909</v>
      </c>
      <c r="V245" s="22">
        <v>29756</v>
      </c>
      <c r="W245" s="22">
        <v>0</v>
      </c>
      <c r="X245" s="22">
        <v>0</v>
      </c>
      <c r="Y245" s="22">
        <v>0</v>
      </c>
      <c r="Z245" s="22">
        <v>0</v>
      </c>
      <c r="AA245" s="22">
        <v>0</v>
      </c>
      <c r="AB245" s="22">
        <v>0</v>
      </c>
      <c r="AC245" s="22">
        <v>0</v>
      </c>
      <c r="AD245" s="22">
        <v>0</v>
      </c>
      <c r="AE245" s="22">
        <v>0</v>
      </c>
      <c r="AF245" s="22">
        <v>0</v>
      </c>
      <c r="AG245" s="22">
        <v>0</v>
      </c>
      <c r="AH245" s="22">
        <v>0</v>
      </c>
      <c r="AI245" s="22">
        <v>10906</v>
      </c>
      <c r="AJ245" s="22">
        <v>225</v>
      </c>
      <c r="AK245" s="22">
        <v>0</v>
      </c>
      <c r="AL245" s="22">
        <v>0</v>
      </c>
      <c r="AM245" s="22">
        <v>0</v>
      </c>
      <c r="AN245" s="22">
        <v>0</v>
      </c>
      <c r="AO245" s="22">
        <v>0</v>
      </c>
      <c r="AP245" s="22">
        <v>102899</v>
      </c>
    </row>
    <row r="246" spans="1:42" x14ac:dyDescent="0.35">
      <c r="A246" s="22" t="s">
        <v>114</v>
      </c>
      <c r="B246" s="22" t="s">
        <v>507</v>
      </c>
      <c r="C246" s="22" t="s">
        <v>604</v>
      </c>
      <c r="D246" s="22" t="s">
        <v>605</v>
      </c>
      <c r="E246" s="22">
        <v>0</v>
      </c>
      <c r="F246" s="22">
        <v>80</v>
      </c>
      <c r="G246" s="22">
        <v>0</v>
      </c>
      <c r="H246" s="22">
        <v>0</v>
      </c>
      <c r="I246" s="22">
        <v>0</v>
      </c>
      <c r="J246" s="22">
        <v>0</v>
      </c>
      <c r="K246" s="22">
        <v>0</v>
      </c>
      <c r="L246" s="22">
        <v>0</v>
      </c>
      <c r="M246" s="22">
        <v>0</v>
      </c>
      <c r="N246" s="22">
        <v>0</v>
      </c>
      <c r="O246" s="22">
        <v>2120</v>
      </c>
      <c r="P246" s="22">
        <v>0</v>
      </c>
      <c r="Q246" s="22">
        <v>0</v>
      </c>
      <c r="R246" s="22">
        <v>0</v>
      </c>
      <c r="S246" s="22">
        <v>0</v>
      </c>
      <c r="T246" s="22">
        <v>110632</v>
      </c>
      <c r="U246" s="22">
        <v>39585</v>
      </c>
      <c r="V246" s="22">
        <v>30252</v>
      </c>
      <c r="W246" s="22">
        <v>0</v>
      </c>
      <c r="X246" s="22">
        <v>0</v>
      </c>
      <c r="Y246" s="22">
        <v>0</v>
      </c>
      <c r="Z246" s="22">
        <v>0</v>
      </c>
      <c r="AA246" s="22">
        <v>0</v>
      </c>
      <c r="AB246" s="22">
        <v>0</v>
      </c>
      <c r="AC246" s="22">
        <v>0</v>
      </c>
      <c r="AD246" s="22">
        <v>600</v>
      </c>
      <c r="AE246" s="22">
        <v>0</v>
      </c>
      <c r="AF246" s="22">
        <v>0</v>
      </c>
      <c r="AG246" s="22">
        <v>0</v>
      </c>
      <c r="AH246" s="22">
        <v>0</v>
      </c>
      <c r="AI246" s="22">
        <v>0</v>
      </c>
      <c r="AJ246" s="22">
        <v>0</v>
      </c>
      <c r="AK246" s="22">
        <v>0</v>
      </c>
      <c r="AL246" s="22">
        <v>0</v>
      </c>
      <c r="AM246" s="22">
        <v>0</v>
      </c>
      <c r="AN246" s="22">
        <v>0</v>
      </c>
      <c r="AO246" s="22">
        <v>0</v>
      </c>
      <c r="AP246" s="22">
        <v>183269</v>
      </c>
    </row>
    <row r="247" spans="1:42" x14ac:dyDescent="0.35">
      <c r="A247" s="22" t="s">
        <v>114</v>
      </c>
      <c r="B247" s="22" t="s">
        <v>507</v>
      </c>
      <c r="C247" s="22" t="s">
        <v>606</v>
      </c>
      <c r="D247" s="22" t="s">
        <v>607</v>
      </c>
      <c r="E247" s="22">
        <v>5876</v>
      </c>
      <c r="F247" s="22">
        <v>0</v>
      </c>
      <c r="G247" s="22">
        <v>0</v>
      </c>
      <c r="H247" s="22">
        <v>0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>
        <v>0</v>
      </c>
      <c r="Q247" s="22">
        <v>0</v>
      </c>
      <c r="R247" s="22">
        <v>0</v>
      </c>
      <c r="S247" s="22">
        <v>0</v>
      </c>
      <c r="T247" s="22">
        <v>65817</v>
      </c>
      <c r="U247" s="22">
        <v>49070</v>
      </c>
      <c r="V247" s="22">
        <v>29732</v>
      </c>
      <c r="W247" s="22">
        <v>0</v>
      </c>
      <c r="X247" s="22">
        <v>0</v>
      </c>
      <c r="Y247" s="22">
        <v>0</v>
      </c>
      <c r="Z247" s="22">
        <v>5000</v>
      </c>
      <c r="AA247" s="22">
        <v>0</v>
      </c>
      <c r="AB247" s="22">
        <v>0</v>
      </c>
      <c r="AC247" s="22">
        <v>0</v>
      </c>
      <c r="AD247" s="22">
        <v>0</v>
      </c>
      <c r="AE247" s="22">
        <v>0</v>
      </c>
      <c r="AF247" s="22">
        <v>0</v>
      </c>
      <c r="AG247" s="22">
        <v>0</v>
      </c>
      <c r="AH247" s="22">
        <v>0</v>
      </c>
      <c r="AI247" s="22">
        <v>3835</v>
      </c>
      <c r="AJ247" s="22">
        <v>0</v>
      </c>
      <c r="AK247" s="22">
        <v>0</v>
      </c>
      <c r="AL247" s="22">
        <v>0</v>
      </c>
      <c r="AM247" s="22">
        <v>0</v>
      </c>
      <c r="AN247" s="22">
        <v>0</v>
      </c>
      <c r="AO247" s="22">
        <v>0</v>
      </c>
      <c r="AP247" s="22">
        <v>159330</v>
      </c>
    </row>
    <row r="248" spans="1:42" x14ac:dyDescent="0.35">
      <c r="A248" s="22" t="s">
        <v>114</v>
      </c>
      <c r="B248" s="22" t="s">
        <v>507</v>
      </c>
      <c r="C248" s="22" t="s">
        <v>608</v>
      </c>
      <c r="D248" s="22" t="s">
        <v>609</v>
      </c>
      <c r="E248" s="22">
        <v>0</v>
      </c>
      <c r="F248" s="22">
        <v>21958</v>
      </c>
      <c r="G248" s="22">
        <v>0</v>
      </c>
      <c r="H248" s="22">
        <v>0</v>
      </c>
      <c r="I248" s="22">
        <v>0</v>
      </c>
      <c r="J248" s="22">
        <v>0</v>
      </c>
      <c r="K248" s="22">
        <v>0</v>
      </c>
      <c r="L248" s="22">
        <v>0</v>
      </c>
      <c r="M248" s="22">
        <v>7174</v>
      </c>
      <c r="N248" s="22">
        <v>0</v>
      </c>
      <c r="O248" s="22">
        <v>0</v>
      </c>
      <c r="P248" s="22">
        <v>0</v>
      </c>
      <c r="Q248" s="22">
        <v>0</v>
      </c>
      <c r="R248" s="22">
        <v>0</v>
      </c>
      <c r="S248" s="22">
        <v>0</v>
      </c>
      <c r="T248" s="22">
        <v>0</v>
      </c>
      <c r="U248" s="22">
        <v>0</v>
      </c>
      <c r="V248" s="22">
        <v>0</v>
      </c>
      <c r="W248" s="22">
        <v>446844</v>
      </c>
      <c r="X248" s="22">
        <v>0</v>
      </c>
      <c r="Y248" s="22">
        <v>0</v>
      </c>
      <c r="Z248" s="22">
        <v>0</v>
      </c>
      <c r="AA248" s="22">
        <v>0</v>
      </c>
      <c r="AB248" s="22">
        <v>0</v>
      </c>
      <c r="AC248" s="22">
        <v>0</v>
      </c>
      <c r="AD248" s="22">
        <v>0</v>
      </c>
      <c r="AE248" s="22">
        <v>0</v>
      </c>
      <c r="AF248" s="22">
        <v>0</v>
      </c>
      <c r="AG248" s="22">
        <v>0</v>
      </c>
      <c r="AH248" s="22">
        <v>0</v>
      </c>
      <c r="AI248" s="22">
        <v>0</v>
      </c>
      <c r="AJ248" s="22">
        <v>0</v>
      </c>
      <c r="AK248" s="22">
        <v>0</v>
      </c>
      <c r="AL248" s="22">
        <v>52737</v>
      </c>
      <c r="AM248" s="22">
        <v>0</v>
      </c>
      <c r="AN248" s="22">
        <v>0</v>
      </c>
      <c r="AO248" s="22">
        <v>9140</v>
      </c>
      <c r="AP248" s="22">
        <v>537853</v>
      </c>
    </row>
    <row r="249" spans="1:42" x14ac:dyDescent="0.35">
      <c r="A249" s="22" t="s">
        <v>114</v>
      </c>
      <c r="B249" s="22" t="s">
        <v>507</v>
      </c>
      <c r="C249" s="22" t="s">
        <v>610</v>
      </c>
      <c r="D249" s="22" t="s">
        <v>611</v>
      </c>
      <c r="E249" s="22">
        <v>0</v>
      </c>
      <c r="F249" s="22">
        <v>1131</v>
      </c>
      <c r="G249" s="22">
        <v>0</v>
      </c>
      <c r="H249" s="22">
        <v>0</v>
      </c>
      <c r="I249" s="22">
        <v>0</v>
      </c>
      <c r="J249" s="22">
        <v>0</v>
      </c>
      <c r="K249" s="22">
        <v>0</v>
      </c>
      <c r="L249" s="22">
        <v>0</v>
      </c>
      <c r="M249" s="22">
        <v>0</v>
      </c>
      <c r="N249" s="22">
        <v>0</v>
      </c>
      <c r="O249" s="22">
        <v>1063</v>
      </c>
      <c r="P249" s="22">
        <v>0</v>
      </c>
      <c r="Q249" s="22">
        <v>0</v>
      </c>
      <c r="R249" s="22">
        <v>4771</v>
      </c>
      <c r="S249" s="22">
        <v>0</v>
      </c>
      <c r="T249" s="22">
        <v>89632</v>
      </c>
      <c r="U249" s="22">
        <v>35062</v>
      </c>
      <c r="V249" s="22">
        <v>64889</v>
      </c>
      <c r="W249" s="22">
        <v>0</v>
      </c>
      <c r="X249" s="22">
        <v>0</v>
      </c>
      <c r="Y249" s="22">
        <v>0</v>
      </c>
      <c r="Z249" s="22">
        <v>0</v>
      </c>
      <c r="AA249" s="22">
        <v>0</v>
      </c>
      <c r="AB249" s="22">
        <v>0</v>
      </c>
      <c r="AC249" s="22">
        <v>0</v>
      </c>
      <c r="AD249" s="22">
        <v>0</v>
      </c>
      <c r="AE249" s="22">
        <v>0</v>
      </c>
      <c r="AF249" s="22">
        <v>0</v>
      </c>
      <c r="AG249" s="22">
        <v>0</v>
      </c>
      <c r="AH249" s="22">
        <v>0</v>
      </c>
      <c r="AI249" s="22">
        <v>0</v>
      </c>
      <c r="AJ249" s="22">
        <v>0</v>
      </c>
      <c r="AK249" s="22">
        <v>0</v>
      </c>
      <c r="AL249" s="22">
        <v>0</v>
      </c>
      <c r="AM249" s="22">
        <v>0</v>
      </c>
      <c r="AN249" s="22">
        <v>0</v>
      </c>
      <c r="AO249" s="22">
        <v>0</v>
      </c>
      <c r="AP249" s="22">
        <v>196548</v>
      </c>
    </row>
    <row r="250" spans="1:42" x14ac:dyDescent="0.35">
      <c r="A250" s="22" t="s">
        <v>114</v>
      </c>
      <c r="B250" s="22" t="s">
        <v>507</v>
      </c>
      <c r="C250" s="22" t="s">
        <v>612</v>
      </c>
      <c r="D250" s="22" t="s">
        <v>613</v>
      </c>
      <c r="E250" s="22">
        <v>0</v>
      </c>
      <c r="F250" s="22">
        <v>0</v>
      </c>
      <c r="G250" s="22">
        <v>0</v>
      </c>
      <c r="H250" s="22">
        <v>0</v>
      </c>
      <c r="I250" s="22">
        <v>19699</v>
      </c>
      <c r="J250" s="22">
        <v>0</v>
      </c>
      <c r="K250" s="22">
        <v>0</v>
      </c>
      <c r="L250" s="22">
        <v>0</v>
      </c>
      <c r="M250" s="22">
        <v>0</v>
      </c>
      <c r="N250" s="22">
        <v>0</v>
      </c>
      <c r="O250" s="22">
        <v>2000</v>
      </c>
      <c r="P250" s="22">
        <v>0</v>
      </c>
      <c r="Q250" s="22">
        <v>0</v>
      </c>
      <c r="R250" s="22">
        <v>0</v>
      </c>
      <c r="S250" s="22">
        <v>0</v>
      </c>
      <c r="T250" s="22">
        <v>142689</v>
      </c>
      <c r="U250" s="22">
        <v>80219</v>
      </c>
      <c r="V250" s="22">
        <v>77644</v>
      </c>
      <c r="W250" s="22">
        <v>0</v>
      </c>
      <c r="X250" s="22">
        <v>0</v>
      </c>
      <c r="Y250" s="22">
        <v>0</v>
      </c>
      <c r="Z250" s="22">
        <v>2700</v>
      </c>
      <c r="AA250" s="22">
        <v>0</v>
      </c>
      <c r="AB250" s="22">
        <v>0</v>
      </c>
      <c r="AC250" s="22">
        <v>0</v>
      </c>
      <c r="AD250" s="22">
        <v>0</v>
      </c>
      <c r="AE250" s="22">
        <v>0</v>
      </c>
      <c r="AF250" s="22">
        <v>0</v>
      </c>
      <c r="AG250" s="22">
        <v>0</v>
      </c>
      <c r="AH250" s="22">
        <v>0</v>
      </c>
      <c r="AI250" s="22">
        <v>0</v>
      </c>
      <c r="AJ250" s="22">
        <v>0</v>
      </c>
      <c r="AK250" s="22">
        <v>0</v>
      </c>
      <c r="AL250" s="22">
        <v>0</v>
      </c>
      <c r="AM250" s="22">
        <v>0</v>
      </c>
      <c r="AN250" s="22">
        <v>0</v>
      </c>
      <c r="AO250" s="22">
        <v>0</v>
      </c>
      <c r="AP250" s="22">
        <v>324951</v>
      </c>
    </row>
    <row r="251" spans="1:42" x14ac:dyDescent="0.35">
      <c r="A251" s="22" t="s">
        <v>114</v>
      </c>
      <c r="B251" s="22" t="s">
        <v>507</v>
      </c>
      <c r="C251" s="22" t="s">
        <v>614</v>
      </c>
      <c r="D251" s="22" t="s">
        <v>615</v>
      </c>
      <c r="E251" s="22">
        <v>0</v>
      </c>
      <c r="F251" s="22">
        <v>4552</v>
      </c>
      <c r="G251" s="22">
        <v>0</v>
      </c>
      <c r="H251" s="22">
        <v>0</v>
      </c>
      <c r="I251" s="22">
        <v>21595</v>
      </c>
      <c r="J251" s="22">
        <v>0</v>
      </c>
      <c r="K251" s="22">
        <v>0</v>
      </c>
      <c r="L251" s="22">
        <v>0</v>
      </c>
      <c r="M251" s="22">
        <v>0</v>
      </c>
      <c r="N251" s="22">
        <v>0</v>
      </c>
      <c r="O251" s="22">
        <v>0</v>
      </c>
      <c r="P251" s="22">
        <v>0</v>
      </c>
      <c r="Q251" s="22">
        <v>0</v>
      </c>
      <c r="R251" s="22">
        <v>0</v>
      </c>
      <c r="S251" s="22">
        <v>0</v>
      </c>
      <c r="T251" s="22">
        <v>330167</v>
      </c>
      <c r="U251" s="22">
        <v>68723</v>
      </c>
      <c r="V251" s="22">
        <v>111962</v>
      </c>
      <c r="W251" s="22">
        <v>0</v>
      </c>
      <c r="X251" s="22">
        <v>0</v>
      </c>
      <c r="Y251" s="22">
        <v>0</v>
      </c>
      <c r="Z251" s="22">
        <v>349</v>
      </c>
      <c r="AA251" s="22">
        <v>0</v>
      </c>
      <c r="AB251" s="22">
        <v>0</v>
      </c>
      <c r="AC251" s="22">
        <v>0</v>
      </c>
      <c r="AD251" s="22">
        <v>0</v>
      </c>
      <c r="AE251" s="22">
        <v>0</v>
      </c>
      <c r="AF251" s="22">
        <v>0</v>
      </c>
      <c r="AG251" s="22">
        <v>0</v>
      </c>
      <c r="AH251" s="22">
        <v>0</v>
      </c>
      <c r="AI251" s="22">
        <v>0</v>
      </c>
      <c r="AJ251" s="22">
        <v>0</v>
      </c>
      <c r="AK251" s="22">
        <v>0</v>
      </c>
      <c r="AL251" s="22">
        <v>0</v>
      </c>
      <c r="AM251" s="22">
        <v>0</v>
      </c>
      <c r="AN251" s="22">
        <v>0</v>
      </c>
      <c r="AO251" s="22">
        <v>0</v>
      </c>
      <c r="AP251" s="22">
        <v>537348</v>
      </c>
    </row>
    <row r="252" spans="1:42" x14ac:dyDescent="0.35">
      <c r="A252" s="22" t="s">
        <v>114</v>
      </c>
      <c r="B252" s="22" t="s">
        <v>507</v>
      </c>
      <c r="C252" s="22" t="s">
        <v>616</v>
      </c>
      <c r="D252" s="22" t="s">
        <v>617</v>
      </c>
      <c r="E252" s="22">
        <v>0</v>
      </c>
      <c r="F252" s="22">
        <v>9483</v>
      </c>
      <c r="G252" s="22">
        <v>0</v>
      </c>
      <c r="H252" s="22">
        <v>0</v>
      </c>
      <c r="I252" s="22">
        <v>65520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3683</v>
      </c>
      <c r="P252" s="22">
        <v>0</v>
      </c>
      <c r="Q252" s="22">
        <v>0</v>
      </c>
      <c r="R252" s="22">
        <v>0</v>
      </c>
      <c r="S252" s="22">
        <v>0</v>
      </c>
      <c r="T252" s="22">
        <v>304846</v>
      </c>
      <c r="U252" s="22">
        <v>201853</v>
      </c>
      <c r="V252" s="22">
        <v>66737</v>
      </c>
      <c r="W252" s="22">
        <v>0</v>
      </c>
      <c r="X252" s="22">
        <v>0</v>
      </c>
      <c r="Y252" s="22">
        <v>0</v>
      </c>
      <c r="Z252" s="22">
        <v>0</v>
      </c>
      <c r="AA252" s="22">
        <v>0</v>
      </c>
      <c r="AB252" s="22">
        <v>0</v>
      </c>
      <c r="AC252" s="22">
        <v>0</v>
      </c>
      <c r="AD252" s="22">
        <v>0</v>
      </c>
      <c r="AE252" s="22">
        <v>0</v>
      </c>
      <c r="AF252" s="22">
        <v>0</v>
      </c>
      <c r="AG252" s="22">
        <v>0</v>
      </c>
      <c r="AH252" s="22">
        <v>0</v>
      </c>
      <c r="AI252" s="22">
        <v>12510</v>
      </c>
      <c r="AJ252" s="22">
        <v>0</v>
      </c>
      <c r="AK252" s="22">
        <v>0</v>
      </c>
      <c r="AL252" s="22">
        <v>0</v>
      </c>
      <c r="AM252" s="22">
        <v>0</v>
      </c>
      <c r="AN252" s="22">
        <v>0</v>
      </c>
      <c r="AO252" s="22">
        <v>0</v>
      </c>
      <c r="AP252" s="22">
        <v>664632</v>
      </c>
    </row>
    <row r="253" spans="1:42" x14ac:dyDescent="0.35">
      <c r="A253" s="22" t="s">
        <v>114</v>
      </c>
      <c r="B253" s="22" t="s">
        <v>507</v>
      </c>
      <c r="C253" s="22" t="s">
        <v>618</v>
      </c>
      <c r="D253" s="22" t="s">
        <v>619</v>
      </c>
      <c r="E253" s="22">
        <v>0</v>
      </c>
      <c r="F253" s="22">
        <v>0</v>
      </c>
      <c r="G253" s="22">
        <v>0</v>
      </c>
      <c r="H253" s="22">
        <v>0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>
        <v>0</v>
      </c>
      <c r="Q253" s="22">
        <v>0</v>
      </c>
      <c r="R253" s="22">
        <v>0</v>
      </c>
      <c r="S253" s="22">
        <v>0</v>
      </c>
      <c r="T253" s="22">
        <v>78939</v>
      </c>
      <c r="U253" s="22">
        <v>6504</v>
      </c>
      <c r="V253" s="22">
        <v>30294</v>
      </c>
      <c r="W253" s="22">
        <v>0</v>
      </c>
      <c r="X253" s="22">
        <v>0</v>
      </c>
      <c r="Y253" s="22">
        <v>0</v>
      </c>
      <c r="Z253" s="22">
        <v>0</v>
      </c>
      <c r="AA253" s="22">
        <v>0</v>
      </c>
      <c r="AB253" s="22">
        <v>0</v>
      </c>
      <c r="AC253" s="22">
        <v>0</v>
      </c>
      <c r="AD253" s="22">
        <v>0</v>
      </c>
      <c r="AE253" s="22">
        <v>0</v>
      </c>
      <c r="AF253" s="22">
        <v>0</v>
      </c>
      <c r="AG253" s="22">
        <v>0</v>
      </c>
      <c r="AH253" s="22">
        <v>0</v>
      </c>
      <c r="AI253" s="22">
        <v>0</v>
      </c>
      <c r="AJ253" s="22">
        <v>0</v>
      </c>
      <c r="AK253" s="22">
        <v>0</v>
      </c>
      <c r="AL253" s="22">
        <v>0</v>
      </c>
      <c r="AM253" s="22">
        <v>0</v>
      </c>
      <c r="AN253" s="22">
        <v>0</v>
      </c>
      <c r="AO253" s="22">
        <v>0</v>
      </c>
      <c r="AP253" s="22">
        <v>115737</v>
      </c>
    </row>
    <row r="254" spans="1:42" x14ac:dyDescent="0.35">
      <c r="A254" s="22" t="s">
        <v>114</v>
      </c>
      <c r="B254" s="22" t="s">
        <v>507</v>
      </c>
      <c r="C254" s="22" t="s">
        <v>620</v>
      </c>
      <c r="D254" s="22" t="s">
        <v>621</v>
      </c>
      <c r="E254" s="22">
        <v>0</v>
      </c>
      <c r="F254" s="22">
        <v>800</v>
      </c>
      <c r="G254" s="22">
        <v>1200</v>
      </c>
      <c r="H254" s="22">
        <v>0</v>
      </c>
      <c r="I254" s="22">
        <v>0</v>
      </c>
      <c r="J254" s="22">
        <v>0</v>
      </c>
      <c r="K254" s="22">
        <v>0</v>
      </c>
      <c r="L254" s="22">
        <v>0</v>
      </c>
      <c r="M254" s="22">
        <v>0</v>
      </c>
      <c r="N254" s="22">
        <v>0</v>
      </c>
      <c r="O254" s="22">
        <v>17481</v>
      </c>
      <c r="P254" s="22">
        <v>0</v>
      </c>
      <c r="Q254" s="22">
        <v>0</v>
      </c>
      <c r="R254" s="22">
        <v>0</v>
      </c>
      <c r="S254" s="22">
        <v>0</v>
      </c>
      <c r="T254" s="22">
        <v>106376</v>
      </c>
      <c r="U254" s="22">
        <v>19572</v>
      </c>
      <c r="V254" s="22">
        <v>18953</v>
      </c>
      <c r="W254" s="22">
        <v>0</v>
      </c>
      <c r="X254" s="22">
        <v>0</v>
      </c>
      <c r="Y254" s="22">
        <v>0</v>
      </c>
      <c r="Z254" s="22">
        <v>0</v>
      </c>
      <c r="AA254" s="22">
        <v>0</v>
      </c>
      <c r="AB254" s="22">
        <v>3552</v>
      </c>
      <c r="AC254" s="22">
        <v>0</v>
      </c>
      <c r="AD254" s="22">
        <v>0</v>
      </c>
      <c r="AE254" s="22">
        <v>0</v>
      </c>
      <c r="AF254" s="22">
        <v>0</v>
      </c>
      <c r="AG254" s="22">
        <v>0</v>
      </c>
      <c r="AH254" s="22">
        <v>0</v>
      </c>
      <c r="AI254" s="22">
        <v>8</v>
      </c>
      <c r="AJ254" s="22">
        <v>0</v>
      </c>
      <c r="AK254" s="22">
        <v>0</v>
      </c>
      <c r="AL254" s="22">
        <v>243</v>
      </c>
      <c r="AM254" s="22">
        <v>0</v>
      </c>
      <c r="AN254" s="22">
        <v>0</v>
      </c>
      <c r="AO254" s="22">
        <v>0</v>
      </c>
      <c r="AP254" s="22">
        <v>168185</v>
      </c>
    </row>
    <row r="255" spans="1:42" x14ac:dyDescent="0.35">
      <c r="A255" s="22" t="s">
        <v>114</v>
      </c>
      <c r="B255" s="22" t="s">
        <v>507</v>
      </c>
      <c r="C255" s="22" t="s">
        <v>622</v>
      </c>
      <c r="D255" s="22" t="s">
        <v>623</v>
      </c>
      <c r="E255" s="22">
        <v>0</v>
      </c>
      <c r="F255" s="22">
        <v>568</v>
      </c>
      <c r="G255" s="22">
        <v>0</v>
      </c>
      <c r="H255" s="22">
        <v>0</v>
      </c>
      <c r="I255" s="22">
        <v>0</v>
      </c>
      <c r="J255" s="22">
        <v>0</v>
      </c>
      <c r="K255" s="22">
        <v>0</v>
      </c>
      <c r="L255" s="22">
        <v>0</v>
      </c>
      <c r="M255" s="22">
        <v>0</v>
      </c>
      <c r="N255" s="22">
        <v>0</v>
      </c>
      <c r="O255" s="22">
        <v>315</v>
      </c>
      <c r="P255" s="22">
        <v>0</v>
      </c>
      <c r="Q255" s="22">
        <v>0</v>
      </c>
      <c r="R255" s="22">
        <v>0</v>
      </c>
      <c r="S255" s="22">
        <v>0</v>
      </c>
      <c r="T255" s="22">
        <v>100711</v>
      </c>
      <c r="U255" s="22">
        <v>41533</v>
      </c>
      <c r="V255" s="22">
        <v>43690</v>
      </c>
      <c r="W255" s="22">
        <v>0</v>
      </c>
      <c r="X255" s="22">
        <v>0</v>
      </c>
      <c r="Y255" s="22">
        <v>0</v>
      </c>
      <c r="Z255" s="22">
        <v>0</v>
      </c>
      <c r="AA255" s="22">
        <v>80</v>
      </c>
      <c r="AB255" s="22">
        <v>0</v>
      </c>
      <c r="AC255" s="22">
        <v>0</v>
      </c>
      <c r="AD255" s="22">
        <v>0</v>
      </c>
      <c r="AE255" s="22">
        <v>0</v>
      </c>
      <c r="AF255" s="22">
        <v>0</v>
      </c>
      <c r="AG255" s="22">
        <v>0</v>
      </c>
      <c r="AH255" s="22">
        <v>0</v>
      </c>
      <c r="AI255" s="22">
        <v>2620</v>
      </c>
      <c r="AJ255" s="22">
        <v>20</v>
      </c>
      <c r="AK255" s="22">
        <v>0</v>
      </c>
      <c r="AL255" s="22">
        <v>0</v>
      </c>
      <c r="AM255" s="22">
        <v>0</v>
      </c>
      <c r="AN255" s="22">
        <v>0</v>
      </c>
      <c r="AO255" s="22">
        <v>0</v>
      </c>
      <c r="AP255" s="22">
        <v>189537</v>
      </c>
    </row>
    <row r="256" spans="1:42" x14ac:dyDescent="0.35">
      <c r="A256" s="22" t="s">
        <v>114</v>
      </c>
      <c r="B256" s="22" t="s">
        <v>507</v>
      </c>
      <c r="C256" s="22" t="s">
        <v>624</v>
      </c>
      <c r="D256" s="22" t="s">
        <v>625</v>
      </c>
      <c r="E256" s="22">
        <v>0</v>
      </c>
      <c r="F256" s="22">
        <v>0</v>
      </c>
      <c r="G256" s="22">
        <v>0</v>
      </c>
      <c r="H256" s="22">
        <v>0</v>
      </c>
      <c r="I256" s="22">
        <v>210</v>
      </c>
      <c r="J256" s="22">
        <v>0</v>
      </c>
      <c r="K256" s="22">
        <v>0</v>
      </c>
      <c r="L256" s="22">
        <v>0</v>
      </c>
      <c r="M256" s="22">
        <v>0</v>
      </c>
      <c r="N256" s="22">
        <v>0</v>
      </c>
      <c r="O256" s="22">
        <v>265</v>
      </c>
      <c r="P256" s="22">
        <v>0</v>
      </c>
      <c r="Q256" s="22">
        <v>0</v>
      </c>
      <c r="R256" s="22">
        <v>0</v>
      </c>
      <c r="S256" s="22">
        <v>0</v>
      </c>
      <c r="T256" s="22">
        <v>293856</v>
      </c>
      <c r="U256" s="22">
        <v>147956</v>
      </c>
      <c r="V256" s="22">
        <v>115800</v>
      </c>
      <c r="W256" s="22">
        <v>0</v>
      </c>
      <c r="X256" s="22">
        <v>0</v>
      </c>
      <c r="Y256" s="22">
        <v>0</v>
      </c>
      <c r="Z256" s="22">
        <v>5069</v>
      </c>
      <c r="AA256" s="22">
        <v>0</v>
      </c>
      <c r="AB256" s="22">
        <v>0</v>
      </c>
      <c r="AC256" s="22">
        <v>0</v>
      </c>
      <c r="AD256" s="22">
        <v>0</v>
      </c>
      <c r="AE256" s="22">
        <v>0</v>
      </c>
      <c r="AF256" s="22">
        <v>0</v>
      </c>
      <c r="AG256" s="22">
        <v>0</v>
      </c>
      <c r="AH256" s="22">
        <v>0</v>
      </c>
      <c r="AI256" s="22">
        <v>540038</v>
      </c>
      <c r="AJ256" s="22">
        <v>0</v>
      </c>
      <c r="AK256" s="22">
        <v>0</v>
      </c>
      <c r="AL256" s="22">
        <v>0</v>
      </c>
      <c r="AM256" s="22">
        <v>0</v>
      </c>
      <c r="AN256" s="22">
        <v>0</v>
      </c>
      <c r="AO256" s="22">
        <v>0</v>
      </c>
      <c r="AP256" s="22">
        <v>1103194</v>
      </c>
    </row>
    <row r="257" spans="1:42" x14ac:dyDescent="0.35">
      <c r="A257" s="22" t="s">
        <v>114</v>
      </c>
      <c r="B257" s="22" t="s">
        <v>507</v>
      </c>
      <c r="C257" s="22" t="s">
        <v>626</v>
      </c>
      <c r="D257" s="22" t="s">
        <v>627</v>
      </c>
      <c r="E257" s="22">
        <v>660</v>
      </c>
      <c r="F257" s="22">
        <v>0</v>
      </c>
      <c r="G257" s="22">
        <v>0</v>
      </c>
      <c r="H257" s="22">
        <v>0</v>
      </c>
      <c r="I257" s="22">
        <v>1294</v>
      </c>
      <c r="J257" s="22">
        <v>0</v>
      </c>
      <c r="K257" s="22">
        <v>0</v>
      </c>
      <c r="L257" s="22">
        <v>0</v>
      </c>
      <c r="M257" s="22">
        <v>0</v>
      </c>
      <c r="N257" s="22">
        <v>0</v>
      </c>
      <c r="O257" s="22">
        <v>915</v>
      </c>
      <c r="P257" s="22">
        <v>0</v>
      </c>
      <c r="Q257" s="22">
        <v>0</v>
      </c>
      <c r="R257" s="22">
        <v>0</v>
      </c>
      <c r="S257" s="22">
        <v>0</v>
      </c>
      <c r="T257" s="22">
        <v>348960</v>
      </c>
      <c r="U257" s="22">
        <v>65216</v>
      </c>
      <c r="V257" s="22">
        <v>74512</v>
      </c>
      <c r="W257" s="22">
        <v>0</v>
      </c>
      <c r="X257" s="22">
        <v>0</v>
      </c>
      <c r="Y257" s="22">
        <v>0</v>
      </c>
      <c r="Z257" s="22">
        <v>0</v>
      </c>
      <c r="AA257" s="22">
        <v>0</v>
      </c>
      <c r="AB257" s="22">
        <v>0</v>
      </c>
      <c r="AC257" s="22">
        <v>0</v>
      </c>
      <c r="AD257" s="22">
        <v>0</v>
      </c>
      <c r="AE257" s="22">
        <v>0</v>
      </c>
      <c r="AF257" s="22">
        <v>0</v>
      </c>
      <c r="AG257" s="22">
        <v>0</v>
      </c>
      <c r="AH257" s="22">
        <v>0</v>
      </c>
      <c r="AI257" s="22">
        <v>0</v>
      </c>
      <c r="AJ257" s="22">
        <v>0</v>
      </c>
      <c r="AK257" s="22">
        <v>0</v>
      </c>
      <c r="AL257" s="22">
        <v>0</v>
      </c>
      <c r="AM257" s="22">
        <v>0</v>
      </c>
      <c r="AN257" s="22">
        <v>0</v>
      </c>
      <c r="AO257" s="22">
        <v>0</v>
      </c>
      <c r="AP257" s="22">
        <v>491557</v>
      </c>
    </row>
    <row r="258" spans="1:42" x14ac:dyDescent="0.35">
      <c r="A258" s="22" t="s">
        <v>114</v>
      </c>
      <c r="B258" s="22" t="s">
        <v>507</v>
      </c>
      <c r="C258" s="22" t="s">
        <v>628</v>
      </c>
      <c r="D258" s="22" t="s">
        <v>629</v>
      </c>
      <c r="E258" s="22">
        <v>0</v>
      </c>
      <c r="F258" s="22">
        <v>25590</v>
      </c>
      <c r="G258" s="22">
        <v>0</v>
      </c>
      <c r="H258" s="22">
        <v>0</v>
      </c>
      <c r="I258" s="22">
        <v>0</v>
      </c>
      <c r="J258" s="22">
        <v>0</v>
      </c>
      <c r="K258" s="22">
        <v>0</v>
      </c>
      <c r="L258" s="22">
        <v>0</v>
      </c>
      <c r="M258" s="22">
        <v>0</v>
      </c>
      <c r="N258" s="22">
        <v>0</v>
      </c>
      <c r="O258" s="22">
        <v>0</v>
      </c>
      <c r="P258" s="22">
        <v>0</v>
      </c>
      <c r="Q258" s="22">
        <v>0</v>
      </c>
      <c r="R258" s="22">
        <v>0</v>
      </c>
      <c r="S258" s="22">
        <v>0</v>
      </c>
      <c r="T258" s="22">
        <v>104282</v>
      </c>
      <c r="U258" s="22">
        <v>14725</v>
      </c>
      <c r="V258" s="22">
        <v>33679</v>
      </c>
      <c r="W258" s="22">
        <v>0</v>
      </c>
      <c r="X258" s="22">
        <v>0</v>
      </c>
      <c r="Y258" s="22">
        <v>0</v>
      </c>
      <c r="Z258" s="22">
        <v>0</v>
      </c>
      <c r="AA258" s="22">
        <v>0</v>
      </c>
      <c r="AB258" s="22">
        <v>0</v>
      </c>
      <c r="AC258" s="22">
        <v>0</v>
      </c>
      <c r="AD258" s="22">
        <v>0</v>
      </c>
      <c r="AE258" s="22">
        <v>0</v>
      </c>
      <c r="AF258" s="22">
        <v>0</v>
      </c>
      <c r="AG258" s="22">
        <v>0</v>
      </c>
      <c r="AH258" s="22">
        <v>0</v>
      </c>
      <c r="AI258" s="22">
        <v>0</v>
      </c>
      <c r="AJ258" s="22">
        <v>0</v>
      </c>
      <c r="AK258" s="22">
        <v>0</v>
      </c>
      <c r="AL258" s="22">
        <v>0</v>
      </c>
      <c r="AM258" s="22">
        <v>0</v>
      </c>
      <c r="AN258" s="22">
        <v>0</v>
      </c>
      <c r="AO258" s="22">
        <v>0</v>
      </c>
      <c r="AP258" s="22">
        <v>178276</v>
      </c>
    </row>
    <row r="259" spans="1:42" x14ac:dyDescent="0.35">
      <c r="A259" s="22" t="s">
        <v>114</v>
      </c>
      <c r="B259" s="22" t="s">
        <v>507</v>
      </c>
      <c r="C259" s="22" t="s">
        <v>630</v>
      </c>
      <c r="D259" s="22" t="s">
        <v>631</v>
      </c>
      <c r="E259" s="22">
        <v>0</v>
      </c>
      <c r="F259" s="22">
        <v>0</v>
      </c>
      <c r="G259" s="22">
        <v>0</v>
      </c>
      <c r="H259" s="22">
        <v>0</v>
      </c>
      <c r="I259" s="22">
        <v>8531</v>
      </c>
      <c r="J259" s="22">
        <v>0</v>
      </c>
      <c r="K259" s="22">
        <v>0</v>
      </c>
      <c r="L259" s="22">
        <v>0</v>
      </c>
      <c r="M259" s="22">
        <v>0</v>
      </c>
      <c r="N259" s="22">
        <v>0</v>
      </c>
      <c r="O259" s="22">
        <v>0</v>
      </c>
      <c r="P259" s="22">
        <v>0</v>
      </c>
      <c r="Q259" s="22">
        <v>0</v>
      </c>
      <c r="R259" s="22">
        <v>0</v>
      </c>
      <c r="S259" s="22">
        <v>0</v>
      </c>
      <c r="T259" s="22">
        <v>89111</v>
      </c>
      <c r="U259" s="22">
        <v>22193</v>
      </c>
      <c r="V259" s="22">
        <v>15586</v>
      </c>
      <c r="W259" s="22">
        <v>0</v>
      </c>
      <c r="X259" s="22">
        <v>0</v>
      </c>
      <c r="Y259" s="22">
        <v>0</v>
      </c>
      <c r="Z259" s="22">
        <v>0</v>
      </c>
      <c r="AA259" s="22">
        <v>0</v>
      </c>
      <c r="AB259" s="22">
        <v>143</v>
      </c>
      <c r="AC259" s="22">
        <v>0</v>
      </c>
      <c r="AD259" s="22">
        <v>0</v>
      </c>
      <c r="AE259" s="22">
        <v>0</v>
      </c>
      <c r="AF259" s="22">
        <v>0</v>
      </c>
      <c r="AG259" s="22">
        <v>0</v>
      </c>
      <c r="AH259" s="22">
        <v>0</v>
      </c>
      <c r="AI259" s="22">
        <v>0</v>
      </c>
      <c r="AJ259" s="22">
        <v>0</v>
      </c>
      <c r="AK259" s="22">
        <v>0</v>
      </c>
      <c r="AL259" s="22">
        <v>0</v>
      </c>
      <c r="AM259" s="22">
        <v>0</v>
      </c>
      <c r="AN259" s="22">
        <v>0</v>
      </c>
      <c r="AO259" s="22">
        <v>0</v>
      </c>
      <c r="AP259" s="22">
        <v>135564</v>
      </c>
    </row>
    <row r="260" spans="1:42" x14ac:dyDescent="0.35">
      <c r="A260" s="22" t="s">
        <v>114</v>
      </c>
      <c r="B260" s="22" t="s">
        <v>507</v>
      </c>
      <c r="C260" s="22" t="s">
        <v>632</v>
      </c>
      <c r="D260" s="22" t="s">
        <v>633</v>
      </c>
      <c r="E260" s="22">
        <v>0</v>
      </c>
      <c r="F260" s="22">
        <v>800</v>
      </c>
      <c r="G260" s="22">
        <v>0</v>
      </c>
      <c r="H260" s="22">
        <v>0</v>
      </c>
      <c r="I260" s="22">
        <v>3940</v>
      </c>
      <c r="J260" s="22">
        <v>0</v>
      </c>
      <c r="K260" s="22">
        <v>0</v>
      </c>
      <c r="L260" s="22">
        <v>390</v>
      </c>
      <c r="M260" s="22">
        <v>0</v>
      </c>
      <c r="N260" s="22">
        <v>0</v>
      </c>
      <c r="O260" s="22">
        <v>0</v>
      </c>
      <c r="P260" s="22">
        <v>0</v>
      </c>
      <c r="Q260" s="22">
        <v>0</v>
      </c>
      <c r="R260" s="22">
        <v>0</v>
      </c>
      <c r="S260" s="22">
        <v>0</v>
      </c>
      <c r="T260" s="22">
        <v>28738</v>
      </c>
      <c r="U260" s="22">
        <v>12226</v>
      </c>
      <c r="V260" s="22">
        <v>11215</v>
      </c>
      <c r="W260" s="22">
        <v>0</v>
      </c>
      <c r="X260" s="22">
        <v>0</v>
      </c>
      <c r="Y260" s="22">
        <v>0</v>
      </c>
      <c r="Z260" s="22">
        <v>100</v>
      </c>
      <c r="AA260" s="22">
        <v>0</v>
      </c>
      <c r="AB260" s="22">
        <v>0</v>
      </c>
      <c r="AC260" s="22">
        <v>0</v>
      </c>
      <c r="AD260" s="22">
        <v>0</v>
      </c>
      <c r="AE260" s="22">
        <v>0</v>
      </c>
      <c r="AF260" s="22">
        <v>0</v>
      </c>
      <c r="AG260" s="22">
        <v>0</v>
      </c>
      <c r="AH260" s="22">
        <v>0</v>
      </c>
      <c r="AI260" s="22">
        <v>0</v>
      </c>
      <c r="AJ260" s="22">
        <v>0</v>
      </c>
      <c r="AK260" s="22">
        <v>0</v>
      </c>
      <c r="AL260" s="22">
        <v>0</v>
      </c>
      <c r="AM260" s="22">
        <v>0</v>
      </c>
      <c r="AN260" s="22">
        <v>0</v>
      </c>
      <c r="AO260" s="22">
        <v>0</v>
      </c>
      <c r="AP260" s="22">
        <v>57409</v>
      </c>
    </row>
    <row r="261" spans="1:42" x14ac:dyDescent="0.35">
      <c r="A261" s="22" t="s">
        <v>114</v>
      </c>
      <c r="B261" s="22" t="s">
        <v>507</v>
      </c>
      <c r="C261" s="22" t="s">
        <v>634</v>
      </c>
      <c r="D261" s="22" t="s">
        <v>635</v>
      </c>
      <c r="E261" s="22">
        <v>0</v>
      </c>
      <c r="F261" s="22">
        <v>17431</v>
      </c>
      <c r="G261" s="22">
        <v>0</v>
      </c>
      <c r="H261" s="22">
        <v>128</v>
      </c>
      <c r="I261" s="22">
        <v>9240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2200</v>
      </c>
      <c r="P261" s="22">
        <v>0</v>
      </c>
      <c r="Q261" s="22">
        <v>0</v>
      </c>
      <c r="R261" s="22">
        <v>0</v>
      </c>
      <c r="S261" s="22">
        <v>0</v>
      </c>
      <c r="T261" s="22">
        <v>126900</v>
      </c>
      <c r="U261" s="22">
        <v>35175</v>
      </c>
      <c r="V261" s="22">
        <v>38303</v>
      </c>
      <c r="W261" s="22">
        <v>0</v>
      </c>
      <c r="X261" s="22">
        <v>0</v>
      </c>
      <c r="Y261" s="22">
        <v>0</v>
      </c>
      <c r="Z261" s="22">
        <v>0</v>
      </c>
      <c r="AA261" s="22">
        <v>0</v>
      </c>
      <c r="AB261" s="22">
        <v>350</v>
      </c>
      <c r="AC261" s="22">
        <v>0</v>
      </c>
      <c r="AD261" s="22">
        <v>0</v>
      </c>
      <c r="AE261" s="22">
        <v>0</v>
      </c>
      <c r="AF261" s="22">
        <v>0</v>
      </c>
      <c r="AG261" s="22">
        <v>0</v>
      </c>
      <c r="AH261" s="22">
        <v>0</v>
      </c>
      <c r="AI261" s="22">
        <v>0</v>
      </c>
      <c r="AJ261" s="22">
        <v>1463</v>
      </c>
      <c r="AK261" s="22">
        <v>0</v>
      </c>
      <c r="AL261" s="22">
        <v>0</v>
      </c>
      <c r="AM261" s="22">
        <v>0</v>
      </c>
      <c r="AN261" s="22">
        <v>0</v>
      </c>
      <c r="AO261" s="22">
        <v>0</v>
      </c>
      <c r="AP261" s="22">
        <v>231190</v>
      </c>
    </row>
    <row r="262" spans="1:42" x14ac:dyDescent="0.35">
      <c r="A262" s="22" t="s">
        <v>114</v>
      </c>
      <c r="B262" s="22" t="s">
        <v>507</v>
      </c>
      <c r="C262" s="22" t="s">
        <v>636</v>
      </c>
      <c r="D262" s="22" t="s">
        <v>637</v>
      </c>
      <c r="E262" s="22">
        <v>0</v>
      </c>
      <c r="F262" s="22">
        <v>306</v>
      </c>
      <c r="G262" s="22">
        <v>0</v>
      </c>
      <c r="H262" s="22">
        <v>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4246</v>
      </c>
      <c r="P262" s="22">
        <v>0</v>
      </c>
      <c r="Q262" s="22">
        <v>0</v>
      </c>
      <c r="R262" s="22">
        <v>0</v>
      </c>
      <c r="S262" s="22">
        <v>0</v>
      </c>
      <c r="T262" s="22">
        <v>442164</v>
      </c>
      <c r="U262" s="22">
        <v>45068</v>
      </c>
      <c r="V262" s="22">
        <v>307325</v>
      </c>
      <c r="W262" s="22">
        <v>0</v>
      </c>
      <c r="X262" s="22">
        <v>0</v>
      </c>
      <c r="Y262" s="22">
        <v>0</v>
      </c>
      <c r="Z262" s="22">
        <v>0</v>
      </c>
      <c r="AA262" s="22">
        <v>0</v>
      </c>
      <c r="AB262" s="22">
        <v>0</v>
      </c>
      <c r="AC262" s="22">
        <v>0</v>
      </c>
      <c r="AD262" s="22">
        <v>0</v>
      </c>
      <c r="AE262" s="22">
        <v>0</v>
      </c>
      <c r="AF262" s="22">
        <v>0</v>
      </c>
      <c r="AG262" s="22">
        <v>0</v>
      </c>
      <c r="AH262" s="22">
        <v>0</v>
      </c>
      <c r="AI262" s="22">
        <v>0</v>
      </c>
      <c r="AJ262" s="22">
        <v>0</v>
      </c>
      <c r="AK262" s="22">
        <v>0</v>
      </c>
      <c r="AL262" s="22">
        <v>0</v>
      </c>
      <c r="AM262" s="22">
        <v>0</v>
      </c>
      <c r="AN262" s="22">
        <v>0</v>
      </c>
      <c r="AO262" s="22">
        <v>0</v>
      </c>
      <c r="AP262" s="22">
        <v>799109</v>
      </c>
    </row>
    <row r="263" spans="1:42" x14ac:dyDescent="0.35">
      <c r="A263" s="22" t="s">
        <v>114</v>
      </c>
      <c r="B263" s="22" t="s">
        <v>507</v>
      </c>
      <c r="C263" s="22" t="s">
        <v>638</v>
      </c>
      <c r="D263" s="22" t="s">
        <v>639</v>
      </c>
      <c r="E263" s="22">
        <v>0</v>
      </c>
      <c r="F263" s="22">
        <v>1444</v>
      </c>
      <c r="G263" s="22">
        <v>0</v>
      </c>
      <c r="H263" s="22">
        <v>0</v>
      </c>
      <c r="I263" s="22">
        <v>0</v>
      </c>
      <c r="J263" s="22">
        <v>0</v>
      </c>
      <c r="K263" s="22">
        <v>0</v>
      </c>
      <c r="L263" s="22">
        <v>0</v>
      </c>
      <c r="M263" s="22">
        <v>0</v>
      </c>
      <c r="N263" s="22">
        <v>0</v>
      </c>
      <c r="O263" s="22">
        <v>0</v>
      </c>
      <c r="P263" s="22">
        <v>0</v>
      </c>
      <c r="Q263" s="22">
        <v>0</v>
      </c>
      <c r="R263" s="22">
        <v>0</v>
      </c>
      <c r="S263" s="22">
        <v>0</v>
      </c>
      <c r="T263" s="22">
        <v>61944</v>
      </c>
      <c r="U263" s="22">
        <v>18819</v>
      </c>
      <c r="V263" s="22">
        <v>27784</v>
      </c>
      <c r="W263" s="22">
        <v>0</v>
      </c>
      <c r="X263" s="22">
        <v>0</v>
      </c>
      <c r="Y263" s="22">
        <v>0</v>
      </c>
      <c r="Z263" s="22">
        <v>0</v>
      </c>
      <c r="AA263" s="22">
        <v>0</v>
      </c>
      <c r="AB263" s="22">
        <v>0</v>
      </c>
      <c r="AC263" s="22">
        <v>0</v>
      </c>
      <c r="AD263" s="22">
        <v>0</v>
      </c>
      <c r="AE263" s="22">
        <v>0</v>
      </c>
      <c r="AF263" s="22">
        <v>0</v>
      </c>
      <c r="AG263" s="22">
        <v>0</v>
      </c>
      <c r="AH263" s="22">
        <v>0</v>
      </c>
      <c r="AI263" s="22">
        <v>0</v>
      </c>
      <c r="AJ263" s="22">
        <v>0</v>
      </c>
      <c r="AK263" s="22">
        <v>0</v>
      </c>
      <c r="AL263" s="22">
        <v>0</v>
      </c>
      <c r="AM263" s="22">
        <v>0</v>
      </c>
      <c r="AN263" s="22">
        <v>0</v>
      </c>
      <c r="AO263" s="22">
        <v>0</v>
      </c>
      <c r="AP263" s="22">
        <v>109991</v>
      </c>
    </row>
    <row r="264" spans="1:42" x14ac:dyDescent="0.35">
      <c r="A264" s="22" t="s">
        <v>114</v>
      </c>
      <c r="B264" s="22" t="s">
        <v>507</v>
      </c>
      <c r="C264" s="22" t="s">
        <v>640</v>
      </c>
      <c r="D264" s="22" t="s">
        <v>641</v>
      </c>
      <c r="E264" s="22">
        <v>0</v>
      </c>
      <c r="F264" s="22">
        <v>1280</v>
      </c>
      <c r="G264" s="22">
        <v>0</v>
      </c>
      <c r="H264" s="22">
        <v>0</v>
      </c>
      <c r="I264" s="22">
        <v>0</v>
      </c>
      <c r="J264" s="22">
        <v>0</v>
      </c>
      <c r="K264" s="22">
        <v>0</v>
      </c>
      <c r="L264" s="22">
        <v>0</v>
      </c>
      <c r="M264" s="22">
        <v>0</v>
      </c>
      <c r="N264" s="22">
        <v>0</v>
      </c>
      <c r="O264" s="22">
        <v>0</v>
      </c>
      <c r="P264" s="22">
        <v>0</v>
      </c>
      <c r="Q264" s="22">
        <v>0</v>
      </c>
      <c r="R264" s="22">
        <v>0</v>
      </c>
      <c r="S264" s="22">
        <v>0</v>
      </c>
      <c r="T264" s="22">
        <v>408046</v>
      </c>
      <c r="U264" s="22">
        <v>72289</v>
      </c>
      <c r="V264" s="22">
        <v>36879</v>
      </c>
      <c r="W264" s="22">
        <v>0</v>
      </c>
      <c r="X264" s="22">
        <v>0</v>
      </c>
      <c r="Y264" s="22">
        <v>0</v>
      </c>
      <c r="Z264" s="22">
        <v>0</v>
      </c>
      <c r="AA264" s="22">
        <v>0</v>
      </c>
      <c r="AB264" s="22">
        <v>0</v>
      </c>
      <c r="AC264" s="22">
        <v>0</v>
      </c>
      <c r="AD264" s="22">
        <v>0</v>
      </c>
      <c r="AE264" s="22">
        <v>0</v>
      </c>
      <c r="AF264" s="22">
        <v>0</v>
      </c>
      <c r="AG264" s="22">
        <v>0</v>
      </c>
      <c r="AH264" s="22">
        <v>0</v>
      </c>
      <c r="AI264" s="22">
        <v>36365</v>
      </c>
      <c r="AJ264" s="22">
        <v>0</v>
      </c>
      <c r="AK264" s="22">
        <v>0</v>
      </c>
      <c r="AL264" s="22">
        <v>0</v>
      </c>
      <c r="AM264" s="22">
        <v>0</v>
      </c>
      <c r="AN264" s="22">
        <v>0</v>
      </c>
      <c r="AO264" s="22">
        <v>0</v>
      </c>
      <c r="AP264" s="22">
        <v>554859</v>
      </c>
    </row>
    <row r="265" spans="1:42" x14ac:dyDescent="0.35">
      <c r="A265" s="22" t="s">
        <v>114</v>
      </c>
      <c r="B265" s="22" t="s">
        <v>507</v>
      </c>
      <c r="C265" s="22" t="s">
        <v>642</v>
      </c>
      <c r="D265" s="22" t="s">
        <v>643</v>
      </c>
      <c r="E265" s="22">
        <v>0</v>
      </c>
      <c r="F265" s="22">
        <v>530</v>
      </c>
      <c r="G265" s="22">
        <v>0</v>
      </c>
      <c r="H265" s="22">
        <v>0</v>
      </c>
      <c r="I265" s="22">
        <v>7241</v>
      </c>
      <c r="J265" s="22">
        <v>0</v>
      </c>
      <c r="K265" s="22">
        <v>0</v>
      </c>
      <c r="L265" s="22">
        <v>0</v>
      </c>
      <c r="M265" s="22">
        <v>0</v>
      </c>
      <c r="N265" s="22">
        <v>0</v>
      </c>
      <c r="O265" s="22">
        <v>525</v>
      </c>
      <c r="P265" s="22">
        <v>0</v>
      </c>
      <c r="Q265" s="22">
        <v>0</v>
      </c>
      <c r="R265" s="22">
        <v>0</v>
      </c>
      <c r="S265" s="22">
        <v>0</v>
      </c>
      <c r="T265" s="22">
        <v>41858</v>
      </c>
      <c r="U265" s="22">
        <v>18192</v>
      </c>
      <c r="V265" s="22">
        <v>19776</v>
      </c>
      <c r="W265" s="22">
        <v>0</v>
      </c>
      <c r="X265" s="22">
        <v>0</v>
      </c>
      <c r="Y265" s="22">
        <v>0</v>
      </c>
      <c r="Z265" s="22">
        <v>0</v>
      </c>
      <c r="AA265" s="22">
        <v>0</v>
      </c>
      <c r="AB265" s="22">
        <v>0</v>
      </c>
      <c r="AC265" s="22">
        <v>0</v>
      </c>
      <c r="AD265" s="22">
        <v>0</v>
      </c>
      <c r="AE265" s="22">
        <v>0</v>
      </c>
      <c r="AF265" s="22">
        <v>0</v>
      </c>
      <c r="AG265" s="22">
        <v>0</v>
      </c>
      <c r="AH265" s="22">
        <v>0</v>
      </c>
      <c r="AI265" s="22">
        <v>0</v>
      </c>
      <c r="AJ265" s="22">
        <v>0</v>
      </c>
      <c r="AK265" s="22">
        <v>0</v>
      </c>
      <c r="AL265" s="22">
        <v>0</v>
      </c>
      <c r="AM265" s="22">
        <v>0</v>
      </c>
      <c r="AN265" s="22">
        <v>0</v>
      </c>
      <c r="AO265" s="22">
        <v>0</v>
      </c>
      <c r="AP265" s="22">
        <v>88122</v>
      </c>
    </row>
    <row r="266" spans="1:42" x14ac:dyDescent="0.35">
      <c r="A266" s="22" t="s">
        <v>114</v>
      </c>
      <c r="B266" s="22" t="s">
        <v>507</v>
      </c>
      <c r="C266" s="22" t="s">
        <v>644</v>
      </c>
      <c r="D266" s="22" t="s">
        <v>645</v>
      </c>
      <c r="E266" s="22">
        <v>0</v>
      </c>
      <c r="F266" s="22">
        <v>1512</v>
      </c>
      <c r="G266" s="22">
        <v>0</v>
      </c>
      <c r="H266" s="22">
        <v>0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1400</v>
      </c>
      <c r="P266" s="22">
        <v>0</v>
      </c>
      <c r="Q266" s="22">
        <v>0</v>
      </c>
      <c r="R266" s="22">
        <v>0</v>
      </c>
      <c r="S266" s="22">
        <v>0</v>
      </c>
      <c r="T266" s="22">
        <v>103263</v>
      </c>
      <c r="U266" s="22">
        <v>30545</v>
      </c>
      <c r="V266" s="22">
        <v>32780</v>
      </c>
      <c r="W266" s="22">
        <v>0</v>
      </c>
      <c r="X266" s="22">
        <v>0</v>
      </c>
      <c r="Y266" s="22">
        <v>0</v>
      </c>
      <c r="Z266" s="22">
        <v>0</v>
      </c>
      <c r="AA266" s="22">
        <v>0</v>
      </c>
      <c r="AB266" s="22">
        <v>0</v>
      </c>
      <c r="AC266" s="22">
        <v>0</v>
      </c>
      <c r="AD266" s="22">
        <v>3448</v>
      </c>
      <c r="AE266" s="22">
        <v>0</v>
      </c>
      <c r="AF266" s="22">
        <v>0</v>
      </c>
      <c r="AG266" s="22">
        <v>0</v>
      </c>
      <c r="AH266" s="22">
        <v>0</v>
      </c>
      <c r="AI266" s="22">
        <v>1879</v>
      </c>
      <c r="AJ266" s="22">
        <v>0</v>
      </c>
      <c r="AK266" s="22">
        <v>0</v>
      </c>
      <c r="AL266" s="22">
        <v>0</v>
      </c>
      <c r="AM266" s="22">
        <v>0</v>
      </c>
      <c r="AN266" s="22">
        <v>0</v>
      </c>
      <c r="AO266" s="22">
        <v>0</v>
      </c>
      <c r="AP266" s="22">
        <v>174827</v>
      </c>
    </row>
    <row r="267" spans="1:42" x14ac:dyDescent="0.35">
      <c r="A267" s="22" t="s">
        <v>114</v>
      </c>
      <c r="B267" s="22" t="s">
        <v>507</v>
      </c>
      <c r="C267" s="22" t="s">
        <v>646</v>
      </c>
      <c r="D267" s="22" t="s">
        <v>647</v>
      </c>
      <c r="E267" s="22">
        <v>0</v>
      </c>
      <c r="F267" s="22">
        <v>66232</v>
      </c>
      <c r="G267" s="22">
        <v>0</v>
      </c>
      <c r="H267" s="22">
        <v>0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>
        <v>0</v>
      </c>
      <c r="Q267" s="22">
        <v>0</v>
      </c>
      <c r="R267" s="22">
        <v>0</v>
      </c>
      <c r="S267" s="22">
        <v>0</v>
      </c>
      <c r="T267" s="22">
        <v>397233</v>
      </c>
      <c r="U267" s="22">
        <v>66761</v>
      </c>
      <c r="V267" s="22">
        <v>78326</v>
      </c>
      <c r="W267" s="22">
        <v>0</v>
      </c>
      <c r="X267" s="22">
        <v>0</v>
      </c>
      <c r="Y267" s="22">
        <v>0</v>
      </c>
      <c r="Z267" s="22">
        <v>0</v>
      </c>
      <c r="AA267" s="22">
        <v>0</v>
      </c>
      <c r="AB267" s="22">
        <v>0</v>
      </c>
      <c r="AC267" s="22">
        <v>0</v>
      </c>
      <c r="AD267" s="22">
        <v>0</v>
      </c>
      <c r="AE267" s="22">
        <v>0</v>
      </c>
      <c r="AF267" s="22">
        <v>0</v>
      </c>
      <c r="AG267" s="22">
        <v>0</v>
      </c>
      <c r="AH267" s="22">
        <v>0</v>
      </c>
      <c r="AI267" s="22">
        <v>1216</v>
      </c>
      <c r="AJ267" s="22">
        <v>6775</v>
      </c>
      <c r="AK267" s="22">
        <v>0</v>
      </c>
      <c r="AL267" s="22">
        <v>0</v>
      </c>
      <c r="AM267" s="22">
        <v>67759</v>
      </c>
      <c r="AN267" s="22">
        <v>50913</v>
      </c>
      <c r="AO267" s="22">
        <v>6010</v>
      </c>
      <c r="AP267" s="22">
        <v>741225</v>
      </c>
    </row>
    <row r="268" spans="1:42" x14ac:dyDescent="0.35">
      <c r="A268" s="22" t="s">
        <v>114</v>
      </c>
      <c r="B268" s="22" t="s">
        <v>507</v>
      </c>
      <c r="C268" s="22" t="s">
        <v>648</v>
      </c>
      <c r="D268" s="22" t="s">
        <v>649</v>
      </c>
      <c r="E268" s="22">
        <v>0</v>
      </c>
      <c r="F268" s="22">
        <v>165</v>
      </c>
      <c r="G268" s="22">
        <v>0</v>
      </c>
      <c r="H268" s="22">
        <v>0</v>
      </c>
      <c r="I268" s="22">
        <v>0</v>
      </c>
      <c r="J268" s="22">
        <v>0</v>
      </c>
      <c r="K268" s="22">
        <v>0</v>
      </c>
      <c r="L268" s="22">
        <v>0</v>
      </c>
      <c r="M268" s="22">
        <v>0</v>
      </c>
      <c r="N268" s="22">
        <v>0</v>
      </c>
      <c r="O268" s="22">
        <v>0</v>
      </c>
      <c r="P268" s="22">
        <v>0</v>
      </c>
      <c r="Q268" s="22">
        <v>0</v>
      </c>
      <c r="R268" s="22">
        <v>0</v>
      </c>
      <c r="S268" s="22">
        <v>0</v>
      </c>
      <c r="T268" s="22">
        <v>0</v>
      </c>
      <c r="U268" s="22">
        <v>60187</v>
      </c>
      <c r="V268" s="22">
        <v>27220</v>
      </c>
      <c r="W268" s="22">
        <v>0</v>
      </c>
      <c r="X268" s="22">
        <v>0</v>
      </c>
      <c r="Y268" s="22">
        <v>0</v>
      </c>
      <c r="Z268" s="22">
        <v>1350</v>
      </c>
      <c r="AA268" s="22">
        <v>0</v>
      </c>
      <c r="AB268" s="22">
        <v>0</v>
      </c>
      <c r="AC268" s="22">
        <v>0</v>
      </c>
      <c r="AD268" s="22">
        <v>0</v>
      </c>
      <c r="AE268" s="22">
        <v>0</v>
      </c>
      <c r="AF268" s="22">
        <v>0</v>
      </c>
      <c r="AG268" s="22">
        <v>0</v>
      </c>
      <c r="AH268" s="22">
        <v>0</v>
      </c>
      <c r="AI268" s="22">
        <v>7775</v>
      </c>
      <c r="AJ268" s="22">
        <v>0</v>
      </c>
      <c r="AK268" s="22">
        <v>0</v>
      </c>
      <c r="AL268" s="22">
        <v>0</v>
      </c>
      <c r="AM268" s="22">
        <v>0</v>
      </c>
      <c r="AN268" s="22">
        <v>0</v>
      </c>
      <c r="AO268" s="22">
        <v>0</v>
      </c>
      <c r="AP268" s="22">
        <v>96697</v>
      </c>
    </row>
    <row r="269" spans="1:42" x14ac:dyDescent="0.35">
      <c r="A269" s="22" t="s">
        <v>114</v>
      </c>
      <c r="B269" s="22" t="s">
        <v>507</v>
      </c>
      <c r="C269" s="22" t="s">
        <v>650</v>
      </c>
      <c r="D269" s="22" t="s">
        <v>651</v>
      </c>
      <c r="E269" s="22">
        <v>0</v>
      </c>
      <c r="F269" s="22">
        <v>1210</v>
      </c>
      <c r="G269" s="22">
        <v>0</v>
      </c>
      <c r="H269" s="22">
        <v>0</v>
      </c>
      <c r="I269" s="22">
        <v>0</v>
      </c>
      <c r="J269" s="22">
        <v>0</v>
      </c>
      <c r="K269" s="22">
        <v>0</v>
      </c>
      <c r="L269" s="22">
        <v>0</v>
      </c>
      <c r="M269" s="22">
        <v>0</v>
      </c>
      <c r="N269" s="22">
        <v>0</v>
      </c>
      <c r="O269" s="22">
        <v>0</v>
      </c>
      <c r="P269" s="22">
        <v>0</v>
      </c>
      <c r="Q269" s="22">
        <v>0</v>
      </c>
      <c r="R269" s="22">
        <v>0</v>
      </c>
      <c r="S269" s="22">
        <v>0</v>
      </c>
      <c r="T269" s="22">
        <v>0</v>
      </c>
      <c r="U269" s="22">
        <v>0</v>
      </c>
      <c r="V269" s="22">
        <v>427</v>
      </c>
      <c r="W269" s="22">
        <v>0</v>
      </c>
      <c r="X269" s="22">
        <v>0</v>
      </c>
      <c r="Y269" s="22">
        <v>0</v>
      </c>
      <c r="Z269" s="22">
        <v>0</v>
      </c>
      <c r="AA269" s="22">
        <v>0</v>
      </c>
      <c r="AB269" s="22">
        <v>0</v>
      </c>
      <c r="AC269" s="22">
        <v>0</v>
      </c>
      <c r="AD269" s="22">
        <v>0</v>
      </c>
      <c r="AE269" s="22">
        <v>0</v>
      </c>
      <c r="AF269" s="22">
        <v>0</v>
      </c>
      <c r="AG269" s="22">
        <v>0</v>
      </c>
      <c r="AH269" s="22">
        <v>0</v>
      </c>
      <c r="AI269" s="22">
        <v>0</v>
      </c>
      <c r="AJ269" s="22">
        <v>0</v>
      </c>
      <c r="AK269" s="22">
        <v>0</v>
      </c>
      <c r="AL269" s="22">
        <v>0</v>
      </c>
      <c r="AM269" s="22">
        <v>0</v>
      </c>
      <c r="AN269" s="22">
        <v>0</v>
      </c>
      <c r="AO269" s="22">
        <v>0</v>
      </c>
      <c r="AP269" s="22">
        <v>1637</v>
      </c>
    </row>
    <row r="270" spans="1:42" x14ac:dyDescent="0.35">
      <c r="A270" s="22" t="s">
        <v>114</v>
      </c>
      <c r="B270" s="22" t="s">
        <v>507</v>
      </c>
      <c r="C270" s="22" t="s">
        <v>652</v>
      </c>
      <c r="D270" s="22" t="s">
        <v>653</v>
      </c>
      <c r="E270" s="22">
        <v>0</v>
      </c>
      <c r="F270" s="22">
        <v>0</v>
      </c>
      <c r="G270" s="22">
        <v>0</v>
      </c>
      <c r="H270" s="22">
        <v>0</v>
      </c>
      <c r="I270" s="22">
        <v>19777</v>
      </c>
      <c r="J270" s="22">
        <v>0</v>
      </c>
      <c r="K270" s="22">
        <v>0</v>
      </c>
      <c r="L270" s="22">
        <v>975</v>
      </c>
      <c r="M270" s="22">
        <v>0</v>
      </c>
      <c r="N270" s="22">
        <v>0</v>
      </c>
      <c r="O270" s="22">
        <v>0</v>
      </c>
      <c r="P270" s="22">
        <v>0</v>
      </c>
      <c r="Q270" s="22">
        <v>0</v>
      </c>
      <c r="R270" s="22">
        <v>0</v>
      </c>
      <c r="S270" s="22">
        <v>0</v>
      </c>
      <c r="T270" s="22">
        <v>346029</v>
      </c>
      <c r="U270" s="22">
        <v>47860</v>
      </c>
      <c r="V270" s="22">
        <v>34020</v>
      </c>
      <c r="W270" s="22">
        <v>0</v>
      </c>
      <c r="X270" s="22">
        <v>0</v>
      </c>
      <c r="Y270" s="22">
        <v>0</v>
      </c>
      <c r="Z270" s="22">
        <v>2500</v>
      </c>
      <c r="AA270" s="22">
        <v>0</v>
      </c>
      <c r="AB270" s="22">
        <v>0</v>
      </c>
      <c r="AC270" s="22">
        <v>0</v>
      </c>
      <c r="AD270" s="22">
        <v>0</v>
      </c>
      <c r="AE270" s="22">
        <v>0</v>
      </c>
      <c r="AF270" s="22">
        <v>0</v>
      </c>
      <c r="AG270" s="22">
        <v>0</v>
      </c>
      <c r="AH270" s="22">
        <v>0</v>
      </c>
      <c r="AI270" s="22">
        <v>0</v>
      </c>
      <c r="AJ270" s="22">
        <v>0</v>
      </c>
      <c r="AK270" s="22">
        <v>0</v>
      </c>
      <c r="AL270" s="22">
        <v>0</v>
      </c>
      <c r="AM270" s="22">
        <v>0</v>
      </c>
      <c r="AN270" s="22">
        <v>0</v>
      </c>
      <c r="AO270" s="22">
        <v>13139</v>
      </c>
      <c r="AP270" s="22">
        <v>464300</v>
      </c>
    </row>
    <row r="271" spans="1:42" x14ac:dyDescent="0.35">
      <c r="A271" s="22" t="s">
        <v>114</v>
      </c>
      <c r="B271" s="22" t="s">
        <v>507</v>
      </c>
      <c r="C271" s="22" t="s">
        <v>654</v>
      </c>
      <c r="D271" s="22" t="s">
        <v>655</v>
      </c>
      <c r="E271" s="22">
        <v>0</v>
      </c>
      <c r="F271" s="22">
        <v>83342</v>
      </c>
      <c r="G271" s="22">
        <v>0</v>
      </c>
      <c r="H271" s="22">
        <v>0</v>
      </c>
      <c r="I271" s="22">
        <v>43305</v>
      </c>
      <c r="J271" s="22">
        <v>0</v>
      </c>
      <c r="K271" s="22">
        <v>0</v>
      </c>
      <c r="L271" s="22">
        <v>2442</v>
      </c>
      <c r="M271" s="22">
        <v>0</v>
      </c>
      <c r="N271" s="22">
        <v>0</v>
      </c>
      <c r="O271" s="22">
        <v>0</v>
      </c>
      <c r="P271" s="22">
        <v>0</v>
      </c>
      <c r="Q271" s="22">
        <v>0</v>
      </c>
      <c r="R271" s="22">
        <v>0</v>
      </c>
      <c r="S271" s="22">
        <v>0</v>
      </c>
      <c r="T271" s="22">
        <v>430696</v>
      </c>
      <c r="U271" s="22">
        <v>105056</v>
      </c>
      <c r="V271" s="22">
        <v>101888</v>
      </c>
      <c r="W271" s="22">
        <v>0</v>
      </c>
      <c r="X271" s="22">
        <v>0</v>
      </c>
      <c r="Y271" s="22">
        <v>0</v>
      </c>
      <c r="Z271" s="22">
        <v>13240</v>
      </c>
      <c r="AA271" s="22">
        <v>0</v>
      </c>
      <c r="AB271" s="22">
        <v>46319</v>
      </c>
      <c r="AC271" s="22">
        <v>0</v>
      </c>
      <c r="AD271" s="22">
        <v>0</v>
      </c>
      <c r="AE271" s="22">
        <v>0</v>
      </c>
      <c r="AF271" s="22">
        <v>0</v>
      </c>
      <c r="AG271" s="22">
        <v>0</v>
      </c>
      <c r="AH271" s="22">
        <v>0</v>
      </c>
      <c r="AI271" s="22">
        <v>16942</v>
      </c>
      <c r="AJ271" s="22">
        <v>36801</v>
      </c>
      <c r="AK271" s="22">
        <v>0</v>
      </c>
      <c r="AL271" s="22">
        <v>0</v>
      </c>
      <c r="AM271" s="22">
        <v>0</v>
      </c>
      <c r="AN271" s="22">
        <v>0</v>
      </c>
      <c r="AO271" s="22">
        <v>0</v>
      </c>
      <c r="AP271" s="22">
        <v>880031</v>
      </c>
    </row>
    <row r="272" spans="1:42" x14ac:dyDescent="0.35">
      <c r="A272" s="22" t="s">
        <v>114</v>
      </c>
      <c r="B272" s="22" t="s">
        <v>507</v>
      </c>
      <c r="C272" s="22" t="s">
        <v>656</v>
      </c>
      <c r="D272" s="22" t="s">
        <v>657</v>
      </c>
      <c r="E272" s="22">
        <v>0</v>
      </c>
      <c r="F272" s="22">
        <v>3939</v>
      </c>
      <c r="G272" s="22">
        <v>0</v>
      </c>
      <c r="H272" s="22">
        <v>0</v>
      </c>
      <c r="I272" s="22">
        <v>3301</v>
      </c>
      <c r="J272" s="22">
        <v>0</v>
      </c>
      <c r="K272" s="22">
        <v>0</v>
      </c>
      <c r="L272" s="22">
        <v>0</v>
      </c>
      <c r="M272" s="22">
        <v>0</v>
      </c>
      <c r="N272" s="22">
        <v>0</v>
      </c>
      <c r="O272" s="22">
        <v>3355</v>
      </c>
      <c r="P272" s="22">
        <v>0</v>
      </c>
      <c r="Q272" s="22">
        <v>0</v>
      </c>
      <c r="R272" s="22">
        <v>0</v>
      </c>
      <c r="S272" s="22">
        <v>0</v>
      </c>
      <c r="T272" s="22">
        <v>137078</v>
      </c>
      <c r="U272" s="22">
        <v>20485</v>
      </c>
      <c r="V272" s="22">
        <v>34691</v>
      </c>
      <c r="W272" s="22">
        <v>0</v>
      </c>
      <c r="X272" s="22">
        <v>0</v>
      </c>
      <c r="Y272" s="22">
        <v>0</v>
      </c>
      <c r="Z272" s="22">
        <v>1100</v>
      </c>
      <c r="AA272" s="22">
        <v>0</v>
      </c>
      <c r="AB272" s="22">
        <v>1108</v>
      </c>
      <c r="AC272" s="22">
        <v>0</v>
      </c>
      <c r="AD272" s="22">
        <v>0</v>
      </c>
      <c r="AE272" s="22">
        <v>0</v>
      </c>
      <c r="AF272" s="22">
        <v>0</v>
      </c>
      <c r="AG272" s="22">
        <v>0</v>
      </c>
      <c r="AH272" s="22">
        <v>0</v>
      </c>
      <c r="AI272" s="22">
        <v>37777</v>
      </c>
      <c r="AJ272" s="22">
        <v>5754</v>
      </c>
      <c r="AK272" s="22">
        <v>0</v>
      </c>
      <c r="AL272" s="22">
        <v>0</v>
      </c>
      <c r="AM272" s="22">
        <v>0</v>
      </c>
      <c r="AN272" s="22">
        <v>0</v>
      </c>
      <c r="AO272" s="22">
        <v>0</v>
      </c>
      <c r="AP272" s="22">
        <v>248588</v>
      </c>
    </row>
    <row r="273" spans="1:42" x14ac:dyDescent="0.35">
      <c r="A273" s="22" t="s">
        <v>114</v>
      </c>
      <c r="B273" s="22" t="s">
        <v>507</v>
      </c>
      <c r="C273" s="22" t="s">
        <v>658</v>
      </c>
      <c r="D273" s="22" t="s">
        <v>659</v>
      </c>
      <c r="E273" s="22">
        <v>0</v>
      </c>
      <c r="F273" s="22">
        <v>150</v>
      </c>
      <c r="G273" s="22">
        <v>0</v>
      </c>
      <c r="H273" s="22">
        <v>0</v>
      </c>
      <c r="I273" s="22">
        <v>0</v>
      </c>
      <c r="J273" s="22">
        <v>0</v>
      </c>
      <c r="K273" s="22">
        <v>0</v>
      </c>
      <c r="L273" s="22">
        <v>0</v>
      </c>
      <c r="M273" s="22">
        <v>0</v>
      </c>
      <c r="N273" s="22">
        <v>0</v>
      </c>
      <c r="O273" s="22">
        <v>500</v>
      </c>
      <c r="P273" s="22">
        <v>0</v>
      </c>
      <c r="Q273" s="22">
        <v>0</v>
      </c>
      <c r="R273" s="22">
        <v>0</v>
      </c>
      <c r="S273" s="22">
        <v>0</v>
      </c>
      <c r="T273" s="22">
        <v>149555</v>
      </c>
      <c r="U273" s="22">
        <v>34055</v>
      </c>
      <c r="V273" s="22">
        <v>48941</v>
      </c>
      <c r="W273" s="22">
        <v>0</v>
      </c>
      <c r="X273" s="22">
        <v>150</v>
      </c>
      <c r="Y273" s="22">
        <v>0</v>
      </c>
      <c r="Z273" s="22">
        <v>0</v>
      </c>
      <c r="AA273" s="22">
        <v>0</v>
      </c>
      <c r="AB273" s="22">
        <v>0</v>
      </c>
      <c r="AC273" s="22">
        <v>0</v>
      </c>
      <c r="AD273" s="22">
        <v>0</v>
      </c>
      <c r="AE273" s="22">
        <v>0</v>
      </c>
      <c r="AF273" s="22">
        <v>0</v>
      </c>
      <c r="AG273" s="22">
        <v>0</v>
      </c>
      <c r="AH273" s="22">
        <v>0</v>
      </c>
      <c r="AI273" s="22">
        <v>15129</v>
      </c>
      <c r="AJ273" s="22">
        <v>0</v>
      </c>
      <c r="AK273" s="22">
        <v>0</v>
      </c>
      <c r="AL273" s="22">
        <v>0</v>
      </c>
      <c r="AM273" s="22">
        <v>0</v>
      </c>
      <c r="AN273" s="22">
        <v>0</v>
      </c>
      <c r="AO273" s="22">
        <v>0</v>
      </c>
      <c r="AP273" s="22">
        <v>248480</v>
      </c>
    </row>
    <row r="274" spans="1:42" x14ac:dyDescent="0.35">
      <c r="A274" s="22" t="s">
        <v>114</v>
      </c>
      <c r="B274" s="22" t="s">
        <v>507</v>
      </c>
      <c r="C274" s="22" t="s">
        <v>660</v>
      </c>
      <c r="D274" s="22" t="s">
        <v>661</v>
      </c>
      <c r="E274" s="22">
        <v>0</v>
      </c>
      <c r="F274" s="22">
        <v>11140</v>
      </c>
      <c r="G274" s="22">
        <v>0</v>
      </c>
      <c r="H274" s="22">
        <v>0</v>
      </c>
      <c r="I274" s="22">
        <v>0</v>
      </c>
      <c r="J274" s="22">
        <v>0</v>
      </c>
      <c r="K274" s="22">
        <v>0</v>
      </c>
      <c r="L274" s="22">
        <v>0</v>
      </c>
      <c r="M274" s="22">
        <v>0</v>
      </c>
      <c r="N274" s="22">
        <v>0</v>
      </c>
      <c r="O274" s="22">
        <v>0</v>
      </c>
      <c r="P274" s="22">
        <v>0</v>
      </c>
      <c r="Q274" s="22">
        <v>0</v>
      </c>
      <c r="R274" s="22">
        <v>0</v>
      </c>
      <c r="S274" s="22">
        <v>0</v>
      </c>
      <c r="T274" s="22">
        <v>120851</v>
      </c>
      <c r="U274" s="22">
        <v>85487</v>
      </c>
      <c r="V274" s="22">
        <v>63373</v>
      </c>
      <c r="W274" s="22">
        <v>0</v>
      </c>
      <c r="X274" s="22">
        <v>16186</v>
      </c>
      <c r="Y274" s="22">
        <v>0</v>
      </c>
      <c r="Z274" s="22">
        <v>0</v>
      </c>
      <c r="AA274" s="22">
        <v>0</v>
      </c>
      <c r="AB274" s="22">
        <v>0</v>
      </c>
      <c r="AC274" s="22">
        <v>0</v>
      </c>
      <c r="AD274" s="22">
        <v>0</v>
      </c>
      <c r="AE274" s="22">
        <v>0</v>
      </c>
      <c r="AF274" s="22">
        <v>0</v>
      </c>
      <c r="AG274" s="22">
        <v>0</v>
      </c>
      <c r="AH274" s="22">
        <v>0</v>
      </c>
      <c r="AI274" s="22">
        <v>1996</v>
      </c>
      <c r="AJ274" s="22">
        <v>0</v>
      </c>
      <c r="AK274" s="22">
        <v>0</v>
      </c>
      <c r="AL274" s="22">
        <v>0</v>
      </c>
      <c r="AM274" s="22">
        <v>0</v>
      </c>
      <c r="AN274" s="22">
        <v>0</v>
      </c>
      <c r="AO274" s="22">
        <v>0</v>
      </c>
      <c r="AP274" s="22">
        <v>299033</v>
      </c>
    </row>
    <row r="275" spans="1:42" x14ac:dyDescent="0.35">
      <c r="A275" s="22" t="s">
        <v>114</v>
      </c>
      <c r="B275" s="22" t="s">
        <v>507</v>
      </c>
      <c r="C275" s="22" t="s">
        <v>662</v>
      </c>
      <c r="D275" s="22" t="s">
        <v>663</v>
      </c>
      <c r="E275" s="22">
        <v>0</v>
      </c>
      <c r="F275" s="22">
        <v>22880</v>
      </c>
      <c r="G275" s="22">
        <v>0</v>
      </c>
      <c r="H275" s="22">
        <v>300</v>
      </c>
      <c r="I275" s="22">
        <v>29314</v>
      </c>
      <c r="J275" s="22">
        <v>0</v>
      </c>
      <c r="K275" s="22">
        <v>1445</v>
      </c>
      <c r="L275" s="22">
        <v>1860</v>
      </c>
      <c r="M275" s="22">
        <v>0</v>
      </c>
      <c r="N275" s="22">
        <v>3432</v>
      </c>
      <c r="O275" s="22">
        <v>0</v>
      </c>
      <c r="P275" s="22">
        <v>5500</v>
      </c>
      <c r="Q275" s="22">
        <v>0</v>
      </c>
      <c r="R275" s="22">
        <v>0</v>
      </c>
      <c r="S275" s="22">
        <v>0</v>
      </c>
      <c r="T275" s="22">
        <v>176672</v>
      </c>
      <c r="U275" s="22">
        <v>26695</v>
      </c>
      <c r="V275" s="22">
        <v>46781</v>
      </c>
      <c r="W275" s="22">
        <v>0</v>
      </c>
      <c r="X275" s="22">
        <v>0</v>
      </c>
      <c r="Y275" s="22">
        <v>0</v>
      </c>
      <c r="Z275" s="22">
        <v>0</v>
      </c>
      <c r="AA275" s="22">
        <v>0</v>
      </c>
      <c r="AB275" s="22">
        <v>0</v>
      </c>
      <c r="AC275" s="22">
        <v>0</v>
      </c>
      <c r="AD275" s="22">
        <v>0</v>
      </c>
      <c r="AE275" s="22">
        <v>0</v>
      </c>
      <c r="AF275" s="22">
        <v>0</v>
      </c>
      <c r="AG275" s="22">
        <v>0</v>
      </c>
      <c r="AH275" s="22">
        <v>0</v>
      </c>
      <c r="AI275" s="22">
        <v>4005</v>
      </c>
      <c r="AJ275" s="22">
        <v>0</v>
      </c>
      <c r="AK275" s="22">
        <v>0</v>
      </c>
      <c r="AL275" s="22">
        <v>0</v>
      </c>
      <c r="AM275" s="22">
        <v>0</v>
      </c>
      <c r="AN275" s="22">
        <v>0</v>
      </c>
      <c r="AO275" s="22">
        <v>0</v>
      </c>
      <c r="AP275" s="22">
        <v>318884</v>
      </c>
    </row>
    <row r="276" spans="1:42" x14ac:dyDescent="0.35">
      <c r="A276" s="22" t="s">
        <v>114</v>
      </c>
      <c r="B276" s="22" t="s">
        <v>507</v>
      </c>
      <c r="C276" s="22" t="s">
        <v>664</v>
      </c>
      <c r="D276" s="22" t="s">
        <v>665</v>
      </c>
      <c r="E276" s="22">
        <v>0</v>
      </c>
      <c r="F276" s="22">
        <v>696</v>
      </c>
      <c r="G276" s="22">
        <v>0</v>
      </c>
      <c r="H276" s="22">
        <v>0</v>
      </c>
      <c r="I276" s="22">
        <v>528</v>
      </c>
      <c r="J276" s="22">
        <v>0</v>
      </c>
      <c r="K276" s="22">
        <v>0</v>
      </c>
      <c r="L276" s="22">
        <v>0</v>
      </c>
      <c r="M276" s="22">
        <v>0</v>
      </c>
      <c r="N276" s="22">
        <v>0</v>
      </c>
      <c r="O276" s="22">
        <v>908</v>
      </c>
      <c r="P276" s="22">
        <v>0</v>
      </c>
      <c r="Q276" s="22">
        <v>0</v>
      </c>
      <c r="R276" s="22">
        <v>0</v>
      </c>
      <c r="S276" s="22">
        <v>0</v>
      </c>
      <c r="T276" s="22">
        <v>115557</v>
      </c>
      <c r="U276" s="22">
        <v>21148</v>
      </c>
      <c r="V276" s="22">
        <v>22054</v>
      </c>
      <c r="W276" s="22">
        <v>0</v>
      </c>
      <c r="X276" s="22">
        <v>0</v>
      </c>
      <c r="Y276" s="22">
        <v>0</v>
      </c>
      <c r="Z276" s="22">
        <v>0</v>
      </c>
      <c r="AA276" s="22">
        <v>0</v>
      </c>
      <c r="AB276" s="22">
        <v>0</v>
      </c>
      <c r="AC276" s="22">
        <v>0</v>
      </c>
      <c r="AD276" s="22">
        <v>0</v>
      </c>
      <c r="AE276" s="22">
        <v>0</v>
      </c>
      <c r="AF276" s="22">
        <v>0</v>
      </c>
      <c r="AG276" s="22">
        <v>0</v>
      </c>
      <c r="AH276" s="22">
        <v>0</v>
      </c>
      <c r="AI276" s="22">
        <v>1057</v>
      </c>
      <c r="AJ276" s="22">
        <v>0</v>
      </c>
      <c r="AK276" s="22">
        <v>0</v>
      </c>
      <c r="AL276" s="22">
        <v>0</v>
      </c>
      <c r="AM276" s="22">
        <v>0</v>
      </c>
      <c r="AN276" s="22">
        <v>0</v>
      </c>
      <c r="AO276" s="22">
        <v>0</v>
      </c>
      <c r="AP276" s="22">
        <v>161948</v>
      </c>
    </row>
    <row r="277" spans="1:42" x14ac:dyDescent="0.35">
      <c r="A277" s="22" t="s">
        <v>114</v>
      </c>
      <c r="B277" s="22" t="s">
        <v>507</v>
      </c>
      <c r="C277" s="22" t="s">
        <v>666</v>
      </c>
      <c r="D277" s="22" t="s">
        <v>667</v>
      </c>
      <c r="E277" s="22">
        <v>0</v>
      </c>
      <c r="F277" s="22">
        <v>1485</v>
      </c>
      <c r="G277" s="22">
        <v>0</v>
      </c>
      <c r="H277" s="22">
        <v>0</v>
      </c>
      <c r="I277" s="22">
        <v>10016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>
        <v>0</v>
      </c>
      <c r="Q277" s="22">
        <v>0</v>
      </c>
      <c r="R277" s="22">
        <v>0</v>
      </c>
      <c r="S277" s="22">
        <v>0</v>
      </c>
      <c r="T277" s="22">
        <v>432789</v>
      </c>
      <c r="U277" s="22">
        <v>110067</v>
      </c>
      <c r="V277" s="22">
        <v>92777</v>
      </c>
      <c r="W277" s="22">
        <v>0</v>
      </c>
      <c r="X277" s="22">
        <v>264</v>
      </c>
      <c r="Y277" s="22">
        <v>0</v>
      </c>
      <c r="Z277" s="22">
        <v>6210</v>
      </c>
      <c r="AA277" s="22">
        <v>0</v>
      </c>
      <c r="AB277" s="22">
        <v>0</v>
      </c>
      <c r="AC277" s="22">
        <v>0</v>
      </c>
      <c r="AD277" s="22">
        <v>175309</v>
      </c>
      <c r="AE277" s="22">
        <v>0</v>
      </c>
      <c r="AF277" s="22">
        <v>0</v>
      </c>
      <c r="AG277" s="22">
        <v>0</v>
      </c>
      <c r="AH277" s="22">
        <v>0</v>
      </c>
      <c r="AI277" s="22">
        <v>41725</v>
      </c>
      <c r="AJ277" s="22">
        <v>0</v>
      </c>
      <c r="AK277" s="22">
        <v>0</v>
      </c>
      <c r="AL277" s="22">
        <v>0</v>
      </c>
      <c r="AM277" s="22">
        <v>0</v>
      </c>
      <c r="AN277" s="22">
        <v>0</v>
      </c>
      <c r="AO277" s="22">
        <v>0</v>
      </c>
      <c r="AP277" s="22">
        <v>870642</v>
      </c>
    </row>
    <row r="278" spans="1:42" x14ac:dyDescent="0.35">
      <c r="A278" s="22" t="s">
        <v>114</v>
      </c>
      <c r="B278" s="22" t="s">
        <v>507</v>
      </c>
      <c r="C278" s="22" t="s">
        <v>668</v>
      </c>
      <c r="D278" s="22" t="s">
        <v>669</v>
      </c>
      <c r="E278" s="22">
        <v>0</v>
      </c>
      <c r="F278" s="22">
        <v>250</v>
      </c>
      <c r="G278" s="22">
        <v>0</v>
      </c>
      <c r="H278" s="22">
        <v>0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>
        <v>0</v>
      </c>
      <c r="Q278" s="22">
        <v>0</v>
      </c>
      <c r="R278" s="22">
        <v>0</v>
      </c>
      <c r="S278" s="22">
        <v>0</v>
      </c>
      <c r="T278" s="22">
        <v>85630</v>
      </c>
      <c r="U278" s="22">
        <v>25127</v>
      </c>
      <c r="V278" s="22">
        <v>33735</v>
      </c>
      <c r="W278" s="22">
        <v>0</v>
      </c>
      <c r="X278" s="22">
        <v>0</v>
      </c>
      <c r="Y278" s="22">
        <v>0</v>
      </c>
      <c r="Z278" s="22">
        <v>0</v>
      </c>
      <c r="AA278" s="22">
        <v>0</v>
      </c>
      <c r="AB278" s="22">
        <v>0</v>
      </c>
      <c r="AC278" s="22">
        <v>0</v>
      </c>
      <c r="AD278" s="22">
        <v>0</v>
      </c>
      <c r="AE278" s="22">
        <v>0</v>
      </c>
      <c r="AF278" s="22">
        <v>0</v>
      </c>
      <c r="AG278" s="22">
        <v>0</v>
      </c>
      <c r="AH278" s="22">
        <v>0</v>
      </c>
      <c r="AI278" s="22">
        <v>0</v>
      </c>
      <c r="AJ278" s="22">
        <v>0</v>
      </c>
      <c r="AK278" s="22">
        <v>0</v>
      </c>
      <c r="AL278" s="22">
        <v>0</v>
      </c>
      <c r="AM278" s="22">
        <v>0</v>
      </c>
      <c r="AN278" s="22">
        <v>0</v>
      </c>
      <c r="AO278" s="22">
        <v>0</v>
      </c>
      <c r="AP278" s="22">
        <v>144742</v>
      </c>
    </row>
    <row r="279" spans="1:42" x14ac:dyDescent="0.35">
      <c r="A279" s="22" t="s">
        <v>114</v>
      </c>
      <c r="B279" s="22" t="s">
        <v>670</v>
      </c>
      <c r="C279" s="22" t="s">
        <v>671</v>
      </c>
      <c r="D279" s="22" t="s">
        <v>672</v>
      </c>
      <c r="E279" s="22">
        <v>0</v>
      </c>
      <c r="F279" s="22">
        <v>286</v>
      </c>
      <c r="G279" s="22">
        <v>0</v>
      </c>
      <c r="H279" s="22">
        <v>0</v>
      </c>
      <c r="I279" s="22">
        <v>0</v>
      </c>
      <c r="J279" s="22">
        <v>0</v>
      </c>
      <c r="K279" s="22">
        <v>0</v>
      </c>
      <c r="L279" s="22">
        <v>0</v>
      </c>
      <c r="M279" s="22">
        <v>0</v>
      </c>
      <c r="N279" s="22">
        <v>0</v>
      </c>
      <c r="O279" s="22">
        <v>0</v>
      </c>
      <c r="P279" s="22">
        <v>0</v>
      </c>
      <c r="Q279" s="22">
        <v>0</v>
      </c>
      <c r="R279" s="22">
        <v>0</v>
      </c>
      <c r="S279" s="22">
        <v>0</v>
      </c>
      <c r="T279" s="22">
        <v>0</v>
      </c>
      <c r="U279" s="22">
        <v>414</v>
      </c>
      <c r="V279" s="22">
        <v>0</v>
      </c>
      <c r="W279" s="22">
        <v>0</v>
      </c>
      <c r="X279" s="22">
        <v>0</v>
      </c>
      <c r="Y279" s="22">
        <v>0</v>
      </c>
      <c r="Z279" s="22">
        <v>0</v>
      </c>
      <c r="AA279" s="22">
        <v>0</v>
      </c>
      <c r="AB279" s="22">
        <v>3040</v>
      </c>
      <c r="AC279" s="22">
        <v>0</v>
      </c>
      <c r="AD279" s="22">
        <v>0</v>
      </c>
      <c r="AE279" s="22">
        <v>0</v>
      </c>
      <c r="AF279" s="22">
        <v>0</v>
      </c>
      <c r="AG279" s="22">
        <v>0</v>
      </c>
      <c r="AH279" s="22">
        <v>0</v>
      </c>
      <c r="AI279" s="22">
        <v>0</v>
      </c>
      <c r="AJ279" s="22">
        <v>0</v>
      </c>
      <c r="AK279" s="22">
        <v>0</v>
      </c>
      <c r="AL279" s="22">
        <v>0</v>
      </c>
      <c r="AM279" s="22">
        <v>0</v>
      </c>
      <c r="AN279" s="22">
        <v>0</v>
      </c>
      <c r="AO279" s="22">
        <v>0</v>
      </c>
      <c r="AP279" s="22">
        <v>3740</v>
      </c>
    </row>
    <row r="280" spans="1:42" x14ac:dyDescent="0.35">
      <c r="A280" s="22" t="s">
        <v>114</v>
      </c>
      <c r="B280" s="22" t="s">
        <v>670</v>
      </c>
      <c r="C280" s="22" t="s">
        <v>673</v>
      </c>
      <c r="D280" s="22" t="s">
        <v>674</v>
      </c>
      <c r="E280" s="22">
        <v>0</v>
      </c>
      <c r="F280" s="22">
        <v>1080</v>
      </c>
      <c r="G280" s="22">
        <v>0</v>
      </c>
      <c r="H280" s="22">
        <v>0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>
        <v>0</v>
      </c>
      <c r="Q280" s="22">
        <v>0</v>
      </c>
      <c r="R280" s="22">
        <v>0</v>
      </c>
      <c r="S280" s="22">
        <v>0</v>
      </c>
      <c r="T280" s="22">
        <v>0</v>
      </c>
      <c r="U280" s="22">
        <v>0</v>
      </c>
      <c r="V280" s="22">
        <v>0</v>
      </c>
      <c r="W280" s="22">
        <v>0</v>
      </c>
      <c r="X280" s="22">
        <v>0</v>
      </c>
      <c r="Y280" s="22">
        <v>0</v>
      </c>
      <c r="Z280" s="22">
        <v>0</v>
      </c>
      <c r="AA280" s="22">
        <v>0</v>
      </c>
      <c r="AB280" s="22">
        <v>0</v>
      </c>
      <c r="AC280" s="22">
        <v>0</v>
      </c>
      <c r="AD280" s="22">
        <v>0</v>
      </c>
      <c r="AE280" s="22">
        <v>0</v>
      </c>
      <c r="AF280" s="22">
        <v>0</v>
      </c>
      <c r="AG280" s="22">
        <v>0</v>
      </c>
      <c r="AH280" s="22">
        <v>0</v>
      </c>
      <c r="AI280" s="22">
        <v>0</v>
      </c>
      <c r="AJ280" s="22">
        <v>0</v>
      </c>
      <c r="AK280" s="22">
        <v>0</v>
      </c>
      <c r="AL280" s="22">
        <v>0</v>
      </c>
      <c r="AM280" s="22">
        <v>0</v>
      </c>
      <c r="AN280" s="22">
        <v>0</v>
      </c>
      <c r="AO280" s="22">
        <v>0</v>
      </c>
      <c r="AP280" s="22">
        <v>1080</v>
      </c>
    </row>
    <row r="281" spans="1:42" x14ac:dyDescent="0.35">
      <c r="A281" s="22" t="s">
        <v>114</v>
      </c>
      <c r="B281" s="22" t="s">
        <v>670</v>
      </c>
      <c r="C281" s="22" t="s">
        <v>675</v>
      </c>
      <c r="D281" s="22" t="s">
        <v>676</v>
      </c>
      <c r="E281" s="22">
        <v>0</v>
      </c>
      <c r="F281" s="22">
        <v>0</v>
      </c>
      <c r="G281" s="22">
        <v>0</v>
      </c>
      <c r="H281" s="22">
        <v>0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>
        <v>0</v>
      </c>
      <c r="Q281" s="22">
        <v>0</v>
      </c>
      <c r="R281" s="22">
        <v>0</v>
      </c>
      <c r="S281" s="22">
        <v>0</v>
      </c>
      <c r="T281" s="22">
        <v>0</v>
      </c>
      <c r="U281" s="22">
        <v>0</v>
      </c>
      <c r="V281" s="22">
        <v>0</v>
      </c>
      <c r="W281" s="22">
        <v>0</v>
      </c>
      <c r="X281" s="22">
        <v>0</v>
      </c>
      <c r="Y281" s="22">
        <v>0</v>
      </c>
      <c r="Z281" s="22">
        <v>0</v>
      </c>
      <c r="AA281" s="22">
        <v>0</v>
      </c>
      <c r="AB281" s="22">
        <v>0</v>
      </c>
      <c r="AC281" s="22">
        <v>0</v>
      </c>
      <c r="AD281" s="22">
        <v>0</v>
      </c>
      <c r="AE281" s="22">
        <v>0</v>
      </c>
      <c r="AF281" s="22">
        <v>0</v>
      </c>
      <c r="AG281" s="22">
        <v>0</v>
      </c>
      <c r="AH281" s="22">
        <v>0</v>
      </c>
      <c r="AI281" s="22">
        <v>0</v>
      </c>
      <c r="AJ281" s="22">
        <v>0</v>
      </c>
      <c r="AK281" s="22">
        <v>0</v>
      </c>
      <c r="AL281" s="22">
        <v>0</v>
      </c>
      <c r="AM281" s="22">
        <v>0</v>
      </c>
      <c r="AN281" s="22">
        <v>0</v>
      </c>
      <c r="AO281" s="22">
        <v>0</v>
      </c>
      <c r="AP281" s="22">
        <v>0</v>
      </c>
    </row>
    <row r="282" spans="1:42" x14ac:dyDescent="0.35">
      <c r="A282" s="22" t="s">
        <v>114</v>
      </c>
      <c r="B282" s="22" t="s">
        <v>670</v>
      </c>
      <c r="C282" s="22" t="s">
        <v>677</v>
      </c>
      <c r="D282" s="22" t="s">
        <v>678</v>
      </c>
      <c r="E282" s="22">
        <v>0</v>
      </c>
      <c r="F282" s="22">
        <v>850</v>
      </c>
      <c r="G282" s="22">
        <v>0</v>
      </c>
      <c r="H282" s="22">
        <v>0</v>
      </c>
      <c r="I282" s="22">
        <v>0</v>
      </c>
      <c r="J282" s="22">
        <v>0</v>
      </c>
      <c r="K282" s="22">
        <v>0</v>
      </c>
      <c r="L282" s="22">
        <v>0</v>
      </c>
      <c r="M282" s="22">
        <v>0</v>
      </c>
      <c r="N282" s="22">
        <v>0</v>
      </c>
      <c r="O282" s="22">
        <v>0</v>
      </c>
      <c r="P282" s="22">
        <v>0</v>
      </c>
      <c r="Q282" s="22">
        <v>0</v>
      </c>
      <c r="R282" s="22">
        <v>0</v>
      </c>
      <c r="S282" s="22">
        <v>0</v>
      </c>
      <c r="T282" s="22">
        <v>0</v>
      </c>
      <c r="U282" s="22">
        <v>80278</v>
      </c>
      <c r="V282" s="22">
        <v>0</v>
      </c>
      <c r="W282" s="22">
        <v>0</v>
      </c>
      <c r="X282" s="22">
        <v>0</v>
      </c>
      <c r="Y282" s="22">
        <v>0</v>
      </c>
      <c r="Z282" s="22">
        <v>0</v>
      </c>
      <c r="AA282" s="22">
        <v>0</v>
      </c>
      <c r="AB282" s="22">
        <v>0</v>
      </c>
      <c r="AC282" s="22">
        <v>0</v>
      </c>
      <c r="AD282" s="22">
        <v>0</v>
      </c>
      <c r="AE282" s="22">
        <v>0</v>
      </c>
      <c r="AF282" s="22">
        <v>0</v>
      </c>
      <c r="AG282" s="22">
        <v>0</v>
      </c>
      <c r="AH282" s="22">
        <v>0</v>
      </c>
      <c r="AI282" s="22">
        <v>4930</v>
      </c>
      <c r="AJ282" s="22">
        <v>0</v>
      </c>
      <c r="AK282" s="22">
        <v>0</v>
      </c>
      <c r="AL282" s="22">
        <v>0</v>
      </c>
      <c r="AM282" s="22">
        <v>0</v>
      </c>
      <c r="AN282" s="22">
        <v>0</v>
      </c>
      <c r="AO282" s="22">
        <v>0</v>
      </c>
      <c r="AP282" s="22">
        <v>86058</v>
      </c>
    </row>
    <row r="283" spans="1:42" x14ac:dyDescent="0.35">
      <c r="A283" s="22" t="s">
        <v>114</v>
      </c>
      <c r="B283" s="22" t="s">
        <v>670</v>
      </c>
      <c r="C283" s="22" t="s">
        <v>679</v>
      </c>
      <c r="D283" s="22" t="s">
        <v>680</v>
      </c>
      <c r="E283" s="22">
        <v>0</v>
      </c>
      <c r="F283" s="22">
        <v>0</v>
      </c>
      <c r="G283" s="22">
        <v>0</v>
      </c>
      <c r="H283" s="22">
        <v>0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>
        <v>0</v>
      </c>
      <c r="Q283" s="22">
        <v>0</v>
      </c>
      <c r="R283" s="22">
        <v>0</v>
      </c>
      <c r="S283" s="22">
        <v>0</v>
      </c>
      <c r="T283" s="22">
        <v>0</v>
      </c>
      <c r="U283" s="22">
        <v>0</v>
      </c>
      <c r="V283" s="22">
        <v>0</v>
      </c>
      <c r="W283" s="22">
        <v>0</v>
      </c>
      <c r="X283" s="22">
        <v>0</v>
      </c>
      <c r="Y283" s="22">
        <v>0</v>
      </c>
      <c r="Z283" s="22">
        <v>0</v>
      </c>
      <c r="AA283" s="22">
        <v>0</v>
      </c>
      <c r="AB283" s="22">
        <v>0</v>
      </c>
      <c r="AC283" s="22">
        <v>0</v>
      </c>
      <c r="AD283" s="22">
        <v>0</v>
      </c>
      <c r="AE283" s="22">
        <v>0</v>
      </c>
      <c r="AF283" s="22">
        <v>0</v>
      </c>
      <c r="AG283" s="22">
        <v>0</v>
      </c>
      <c r="AH283" s="22">
        <v>0</v>
      </c>
      <c r="AI283" s="22">
        <v>0</v>
      </c>
      <c r="AJ283" s="22">
        <v>0</v>
      </c>
      <c r="AK283" s="22">
        <v>0</v>
      </c>
      <c r="AL283" s="22">
        <v>0</v>
      </c>
      <c r="AM283" s="22">
        <v>0</v>
      </c>
      <c r="AN283" s="22">
        <v>0</v>
      </c>
      <c r="AO283" s="22">
        <v>0</v>
      </c>
      <c r="AP283" s="22">
        <v>0</v>
      </c>
    </row>
    <row r="284" spans="1:42" x14ac:dyDescent="0.35">
      <c r="A284" s="22" t="s">
        <v>114</v>
      </c>
      <c r="B284" s="22" t="s">
        <v>670</v>
      </c>
      <c r="C284" s="22" t="s">
        <v>681</v>
      </c>
      <c r="D284" s="22" t="s">
        <v>682</v>
      </c>
      <c r="E284" s="22">
        <v>0</v>
      </c>
      <c r="F284" s="22">
        <v>0</v>
      </c>
      <c r="G284" s="22">
        <v>0</v>
      </c>
      <c r="H284" s="22">
        <v>0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>
        <v>0</v>
      </c>
      <c r="Q284" s="22">
        <v>0</v>
      </c>
      <c r="R284" s="22">
        <v>0</v>
      </c>
      <c r="S284" s="22">
        <v>0</v>
      </c>
      <c r="T284" s="22">
        <v>0</v>
      </c>
      <c r="U284" s="22">
        <v>0</v>
      </c>
      <c r="V284" s="22">
        <v>0</v>
      </c>
      <c r="W284" s="22">
        <v>0</v>
      </c>
      <c r="X284" s="22">
        <v>0</v>
      </c>
      <c r="Y284" s="22">
        <v>0</v>
      </c>
      <c r="Z284" s="22">
        <v>0</v>
      </c>
      <c r="AA284" s="22">
        <v>0</v>
      </c>
      <c r="AB284" s="22">
        <v>0</v>
      </c>
      <c r="AC284" s="22">
        <v>0</v>
      </c>
      <c r="AD284" s="22">
        <v>0</v>
      </c>
      <c r="AE284" s="22">
        <v>0</v>
      </c>
      <c r="AF284" s="22">
        <v>0</v>
      </c>
      <c r="AG284" s="22">
        <v>0</v>
      </c>
      <c r="AH284" s="22">
        <v>0</v>
      </c>
      <c r="AI284" s="22">
        <v>304</v>
      </c>
      <c r="AJ284" s="22">
        <v>0</v>
      </c>
      <c r="AK284" s="22">
        <v>0</v>
      </c>
      <c r="AL284" s="22">
        <v>0</v>
      </c>
      <c r="AM284" s="22">
        <v>0</v>
      </c>
      <c r="AN284" s="22">
        <v>0</v>
      </c>
      <c r="AO284" s="22">
        <v>0</v>
      </c>
      <c r="AP284" s="22">
        <v>304</v>
      </c>
    </row>
    <row r="285" spans="1:42" x14ac:dyDescent="0.35">
      <c r="A285" s="22" t="s">
        <v>114</v>
      </c>
      <c r="B285" s="22" t="s">
        <v>670</v>
      </c>
      <c r="C285" s="22" t="s">
        <v>683</v>
      </c>
      <c r="D285" s="22" t="s">
        <v>684</v>
      </c>
      <c r="E285" s="22">
        <v>0</v>
      </c>
      <c r="F285" s="22">
        <v>0</v>
      </c>
      <c r="G285" s="22">
        <v>0</v>
      </c>
      <c r="H285" s="22">
        <v>0</v>
      </c>
      <c r="I285" s="22">
        <v>0</v>
      </c>
      <c r="J285" s="22">
        <v>0</v>
      </c>
      <c r="K285" s="22">
        <v>0</v>
      </c>
      <c r="L285" s="22">
        <v>0</v>
      </c>
      <c r="M285" s="22">
        <v>0</v>
      </c>
      <c r="N285" s="22">
        <v>0</v>
      </c>
      <c r="O285" s="22">
        <v>0</v>
      </c>
      <c r="P285" s="22">
        <v>0</v>
      </c>
      <c r="Q285" s="22">
        <v>0</v>
      </c>
      <c r="R285" s="22">
        <v>0</v>
      </c>
      <c r="S285" s="22">
        <v>0</v>
      </c>
      <c r="T285" s="22">
        <v>0</v>
      </c>
      <c r="U285" s="22">
        <v>0</v>
      </c>
      <c r="V285" s="22">
        <v>0</v>
      </c>
      <c r="W285" s="22">
        <v>0</v>
      </c>
      <c r="X285" s="22">
        <v>0</v>
      </c>
      <c r="Y285" s="22">
        <v>0</v>
      </c>
      <c r="Z285" s="22">
        <v>0</v>
      </c>
      <c r="AA285" s="22">
        <v>0</v>
      </c>
      <c r="AB285" s="22">
        <v>0</v>
      </c>
      <c r="AC285" s="22">
        <v>0</v>
      </c>
      <c r="AD285" s="22">
        <v>0</v>
      </c>
      <c r="AE285" s="22">
        <v>0</v>
      </c>
      <c r="AF285" s="22">
        <v>0</v>
      </c>
      <c r="AG285" s="22">
        <v>0</v>
      </c>
      <c r="AH285" s="22">
        <v>0</v>
      </c>
      <c r="AI285" s="22">
        <v>0</v>
      </c>
      <c r="AJ285" s="22">
        <v>0</v>
      </c>
      <c r="AK285" s="22">
        <v>0</v>
      </c>
      <c r="AL285" s="22">
        <v>0</v>
      </c>
      <c r="AM285" s="22">
        <v>0</v>
      </c>
      <c r="AN285" s="22">
        <v>0</v>
      </c>
      <c r="AO285" s="22">
        <v>0</v>
      </c>
      <c r="AP285" s="22">
        <v>0</v>
      </c>
    </row>
    <row r="286" spans="1:42" x14ac:dyDescent="0.35">
      <c r="A286" s="22" t="s">
        <v>114</v>
      </c>
      <c r="B286" s="22" t="s">
        <v>670</v>
      </c>
      <c r="C286" s="22" t="s">
        <v>685</v>
      </c>
      <c r="D286" s="22" t="s">
        <v>686</v>
      </c>
      <c r="E286" s="22">
        <v>0</v>
      </c>
      <c r="F286" s="22">
        <v>0</v>
      </c>
      <c r="G286" s="22">
        <v>0</v>
      </c>
      <c r="H286" s="22">
        <v>0</v>
      </c>
      <c r="I286" s="22">
        <v>0</v>
      </c>
      <c r="J286" s="22">
        <v>0</v>
      </c>
      <c r="K286" s="22">
        <v>0</v>
      </c>
      <c r="L286" s="22">
        <v>0</v>
      </c>
      <c r="M286" s="22">
        <v>0</v>
      </c>
      <c r="N286" s="22">
        <v>0</v>
      </c>
      <c r="O286" s="22">
        <v>0</v>
      </c>
      <c r="P286" s="22">
        <v>0</v>
      </c>
      <c r="Q286" s="22">
        <v>0</v>
      </c>
      <c r="R286" s="22">
        <v>0</v>
      </c>
      <c r="S286" s="22">
        <v>0</v>
      </c>
      <c r="T286" s="22">
        <v>0</v>
      </c>
      <c r="U286" s="22">
        <v>0</v>
      </c>
      <c r="V286" s="22">
        <v>0</v>
      </c>
      <c r="W286" s="22">
        <v>0</v>
      </c>
      <c r="X286" s="22">
        <v>0</v>
      </c>
      <c r="Y286" s="22">
        <v>0</v>
      </c>
      <c r="Z286" s="22">
        <v>0</v>
      </c>
      <c r="AA286" s="22">
        <v>0</v>
      </c>
      <c r="AB286" s="22">
        <v>0</v>
      </c>
      <c r="AC286" s="22">
        <v>0</v>
      </c>
      <c r="AD286" s="22">
        <v>0</v>
      </c>
      <c r="AE286" s="22">
        <v>0</v>
      </c>
      <c r="AF286" s="22">
        <v>0</v>
      </c>
      <c r="AG286" s="22">
        <v>0</v>
      </c>
      <c r="AH286" s="22">
        <v>0</v>
      </c>
      <c r="AI286" s="22">
        <v>0</v>
      </c>
      <c r="AJ286" s="22">
        <v>0</v>
      </c>
      <c r="AK286" s="22">
        <v>0</v>
      </c>
      <c r="AL286" s="22">
        <v>0</v>
      </c>
      <c r="AM286" s="22">
        <v>0</v>
      </c>
      <c r="AN286" s="22">
        <v>0</v>
      </c>
      <c r="AO286" s="22">
        <v>0</v>
      </c>
      <c r="AP286" s="22">
        <v>0</v>
      </c>
    </row>
    <row r="287" spans="1:42" x14ac:dyDescent="0.35">
      <c r="A287" s="22" t="s">
        <v>114</v>
      </c>
      <c r="B287" s="22" t="s">
        <v>670</v>
      </c>
      <c r="C287" s="22" t="s">
        <v>687</v>
      </c>
      <c r="D287" s="22" t="s">
        <v>688</v>
      </c>
      <c r="E287" s="22">
        <v>0</v>
      </c>
      <c r="F287" s="22">
        <v>1080</v>
      </c>
      <c r="G287" s="22">
        <v>0</v>
      </c>
      <c r="H287" s="22">
        <v>0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>
        <v>0</v>
      </c>
      <c r="Q287" s="22">
        <v>0</v>
      </c>
      <c r="R287" s="22">
        <v>0</v>
      </c>
      <c r="S287" s="22">
        <v>0</v>
      </c>
      <c r="T287" s="22">
        <v>0</v>
      </c>
      <c r="U287" s="22">
        <v>47040</v>
      </c>
      <c r="V287" s="22">
        <v>0</v>
      </c>
      <c r="W287" s="22">
        <v>0</v>
      </c>
      <c r="X287" s="22">
        <v>0</v>
      </c>
      <c r="Y287" s="22">
        <v>0</v>
      </c>
      <c r="Z287" s="22">
        <v>0</v>
      </c>
      <c r="AA287" s="22">
        <v>0</v>
      </c>
      <c r="AB287" s="22">
        <v>0</v>
      </c>
      <c r="AC287" s="22">
        <v>0</v>
      </c>
      <c r="AD287" s="22">
        <v>0</v>
      </c>
      <c r="AE287" s="22">
        <v>0</v>
      </c>
      <c r="AF287" s="22">
        <v>0</v>
      </c>
      <c r="AG287" s="22">
        <v>0</v>
      </c>
      <c r="AH287" s="22">
        <v>0</v>
      </c>
      <c r="AI287" s="22">
        <v>0</v>
      </c>
      <c r="AJ287" s="22">
        <v>0</v>
      </c>
      <c r="AK287" s="22">
        <v>0</v>
      </c>
      <c r="AL287" s="22">
        <v>0</v>
      </c>
      <c r="AM287" s="22">
        <v>0</v>
      </c>
      <c r="AN287" s="22">
        <v>0</v>
      </c>
      <c r="AO287" s="22">
        <v>0</v>
      </c>
      <c r="AP287" s="22">
        <v>48120</v>
      </c>
    </row>
    <row r="288" spans="1:42" x14ac:dyDescent="0.35">
      <c r="A288" s="22" t="s">
        <v>114</v>
      </c>
      <c r="B288" s="22" t="s">
        <v>670</v>
      </c>
      <c r="C288" s="22" t="s">
        <v>689</v>
      </c>
      <c r="D288" s="22" t="s">
        <v>690</v>
      </c>
      <c r="E288" s="22">
        <v>0</v>
      </c>
      <c r="F288" s="22">
        <v>215</v>
      </c>
      <c r="G288" s="22">
        <v>0</v>
      </c>
      <c r="H288" s="22">
        <v>0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>
        <v>0</v>
      </c>
      <c r="Q288" s="22">
        <v>0</v>
      </c>
      <c r="R288" s="22">
        <v>0</v>
      </c>
      <c r="S288" s="22">
        <v>0</v>
      </c>
      <c r="T288" s="22">
        <v>0</v>
      </c>
      <c r="U288" s="22">
        <v>0</v>
      </c>
      <c r="V288" s="22">
        <v>0</v>
      </c>
      <c r="W288" s="22">
        <v>0</v>
      </c>
      <c r="X288" s="22">
        <v>0</v>
      </c>
      <c r="Y288" s="22">
        <v>0</v>
      </c>
      <c r="Z288" s="22">
        <v>0</v>
      </c>
      <c r="AA288" s="22">
        <v>0</v>
      </c>
      <c r="AB288" s="22">
        <v>0</v>
      </c>
      <c r="AC288" s="22">
        <v>0</v>
      </c>
      <c r="AD288" s="22">
        <v>0</v>
      </c>
      <c r="AE288" s="22">
        <v>0</v>
      </c>
      <c r="AF288" s="22">
        <v>0</v>
      </c>
      <c r="AG288" s="22">
        <v>0</v>
      </c>
      <c r="AH288" s="22">
        <v>0</v>
      </c>
      <c r="AI288" s="22">
        <v>0</v>
      </c>
      <c r="AJ288" s="22">
        <v>0</v>
      </c>
      <c r="AK288" s="22">
        <v>0</v>
      </c>
      <c r="AL288" s="22">
        <v>0</v>
      </c>
      <c r="AM288" s="22">
        <v>0</v>
      </c>
      <c r="AN288" s="22">
        <v>0</v>
      </c>
      <c r="AO288" s="22">
        <v>0</v>
      </c>
      <c r="AP288" s="22">
        <v>215</v>
      </c>
    </row>
    <row r="289" spans="1:42" x14ac:dyDescent="0.35">
      <c r="A289" s="22" t="s">
        <v>114</v>
      </c>
      <c r="B289" s="22" t="s">
        <v>670</v>
      </c>
      <c r="C289" s="22" t="s">
        <v>691</v>
      </c>
      <c r="D289" s="22" t="s">
        <v>692</v>
      </c>
      <c r="E289" s="22">
        <v>0</v>
      </c>
      <c r="F289" s="22">
        <v>4154</v>
      </c>
      <c r="G289" s="22">
        <v>0</v>
      </c>
      <c r="H289" s="22">
        <v>0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>
        <v>0</v>
      </c>
      <c r="Q289" s="22">
        <v>0</v>
      </c>
      <c r="R289" s="22">
        <v>0</v>
      </c>
      <c r="S289" s="22">
        <v>0</v>
      </c>
      <c r="T289" s="22">
        <v>0</v>
      </c>
      <c r="U289" s="22">
        <v>0</v>
      </c>
      <c r="V289" s="22">
        <v>610</v>
      </c>
      <c r="W289" s="22">
        <v>0</v>
      </c>
      <c r="X289" s="22">
        <v>0</v>
      </c>
      <c r="Y289" s="22">
        <v>0</v>
      </c>
      <c r="Z289" s="22">
        <v>0</v>
      </c>
      <c r="AA289" s="22">
        <v>0</v>
      </c>
      <c r="AB289" s="22">
        <v>6170</v>
      </c>
      <c r="AC289" s="22">
        <v>0</v>
      </c>
      <c r="AD289" s="22">
        <v>0</v>
      </c>
      <c r="AE289" s="22">
        <v>0</v>
      </c>
      <c r="AF289" s="22">
        <v>0</v>
      </c>
      <c r="AG289" s="22">
        <v>0</v>
      </c>
      <c r="AH289" s="22">
        <v>0</v>
      </c>
      <c r="AI289" s="22">
        <v>0</v>
      </c>
      <c r="AJ289" s="22">
        <v>0</v>
      </c>
      <c r="AK289" s="22">
        <v>0</v>
      </c>
      <c r="AL289" s="22">
        <v>0</v>
      </c>
      <c r="AM289" s="22">
        <v>0</v>
      </c>
      <c r="AN289" s="22">
        <v>0</v>
      </c>
      <c r="AO289" s="22">
        <v>0</v>
      </c>
      <c r="AP289" s="22">
        <v>10934</v>
      </c>
    </row>
    <row r="290" spans="1:42" x14ac:dyDescent="0.35">
      <c r="A290" s="22" t="s">
        <v>114</v>
      </c>
      <c r="B290" s="22" t="s">
        <v>670</v>
      </c>
      <c r="C290" s="22" t="s">
        <v>693</v>
      </c>
      <c r="D290" s="22" t="s">
        <v>694</v>
      </c>
      <c r="E290" s="22">
        <v>0</v>
      </c>
      <c r="F290" s="22">
        <v>0</v>
      </c>
      <c r="G290" s="22">
        <v>0</v>
      </c>
      <c r="H290" s="22">
        <v>0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>
        <v>0</v>
      </c>
      <c r="Q290" s="22">
        <v>0</v>
      </c>
      <c r="R290" s="22">
        <v>0</v>
      </c>
      <c r="S290" s="22">
        <v>0</v>
      </c>
      <c r="T290" s="22">
        <v>0</v>
      </c>
      <c r="U290" s="22">
        <v>0</v>
      </c>
      <c r="V290" s="22">
        <v>0</v>
      </c>
      <c r="W290" s="22">
        <v>0</v>
      </c>
      <c r="X290" s="22">
        <v>0</v>
      </c>
      <c r="Y290" s="22">
        <v>0</v>
      </c>
      <c r="Z290" s="22">
        <v>0</v>
      </c>
      <c r="AA290" s="22">
        <v>0</v>
      </c>
      <c r="AB290" s="22">
        <v>0</v>
      </c>
      <c r="AC290" s="22">
        <v>0</v>
      </c>
      <c r="AD290" s="22">
        <v>0</v>
      </c>
      <c r="AE290" s="22">
        <v>0</v>
      </c>
      <c r="AF290" s="22">
        <v>0</v>
      </c>
      <c r="AG290" s="22">
        <v>0</v>
      </c>
      <c r="AH290" s="22">
        <v>0</v>
      </c>
      <c r="AI290" s="22">
        <v>0</v>
      </c>
      <c r="AJ290" s="22">
        <v>0</v>
      </c>
      <c r="AK290" s="22">
        <v>0</v>
      </c>
      <c r="AL290" s="22">
        <v>0</v>
      </c>
      <c r="AM290" s="22">
        <v>0</v>
      </c>
      <c r="AN290" s="22">
        <v>0</v>
      </c>
      <c r="AO290" s="22">
        <v>0</v>
      </c>
      <c r="AP290" s="22">
        <v>0</v>
      </c>
    </row>
    <row r="291" spans="1:42" x14ac:dyDescent="0.35">
      <c r="A291" s="22" t="s">
        <v>114</v>
      </c>
      <c r="B291" s="22" t="s">
        <v>670</v>
      </c>
      <c r="C291" s="22" t="s">
        <v>695</v>
      </c>
      <c r="D291" s="22" t="s">
        <v>696</v>
      </c>
      <c r="E291" s="22">
        <v>0</v>
      </c>
      <c r="F291" s="22">
        <v>847</v>
      </c>
      <c r="G291" s="22">
        <v>0</v>
      </c>
      <c r="H291" s="22">
        <v>0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6100</v>
      </c>
      <c r="P291" s="22">
        <v>0</v>
      </c>
      <c r="Q291" s="22">
        <v>0</v>
      </c>
      <c r="R291" s="22">
        <v>0</v>
      </c>
      <c r="S291" s="22">
        <v>0</v>
      </c>
      <c r="T291" s="22">
        <v>0</v>
      </c>
      <c r="U291" s="22">
        <v>0</v>
      </c>
      <c r="V291" s="22">
        <v>0</v>
      </c>
      <c r="W291" s="22">
        <v>0</v>
      </c>
      <c r="X291" s="22">
        <v>0</v>
      </c>
      <c r="Y291" s="22">
        <v>0</v>
      </c>
      <c r="Z291" s="22">
        <v>0</v>
      </c>
      <c r="AA291" s="22">
        <v>0</v>
      </c>
      <c r="AB291" s="22">
        <v>0</v>
      </c>
      <c r="AC291" s="22">
        <v>0</v>
      </c>
      <c r="AD291" s="22">
        <v>0</v>
      </c>
      <c r="AE291" s="22">
        <v>0</v>
      </c>
      <c r="AF291" s="22">
        <v>0</v>
      </c>
      <c r="AG291" s="22">
        <v>0</v>
      </c>
      <c r="AH291" s="22">
        <v>0</v>
      </c>
      <c r="AI291" s="22">
        <v>0</v>
      </c>
      <c r="AJ291" s="22">
        <v>0</v>
      </c>
      <c r="AK291" s="22">
        <v>0</v>
      </c>
      <c r="AL291" s="22">
        <v>0</v>
      </c>
      <c r="AM291" s="22">
        <v>0</v>
      </c>
      <c r="AN291" s="22">
        <v>0</v>
      </c>
      <c r="AO291" s="22">
        <v>0</v>
      </c>
      <c r="AP291" s="22">
        <v>6947</v>
      </c>
    </row>
    <row r="292" spans="1:42" x14ac:dyDescent="0.35">
      <c r="A292" s="22" t="s">
        <v>114</v>
      </c>
      <c r="B292" s="22" t="s">
        <v>670</v>
      </c>
      <c r="C292" s="22" t="s">
        <v>697</v>
      </c>
      <c r="D292" s="22" t="s">
        <v>698</v>
      </c>
      <c r="E292" s="22">
        <v>0</v>
      </c>
      <c r="F292" s="22">
        <v>0</v>
      </c>
      <c r="G292" s="22">
        <v>0</v>
      </c>
      <c r="H292" s="22">
        <v>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>
        <v>0</v>
      </c>
      <c r="Q292" s="22">
        <v>0</v>
      </c>
      <c r="R292" s="22">
        <v>0</v>
      </c>
      <c r="S292" s="22">
        <v>0</v>
      </c>
      <c r="T292" s="22">
        <v>0</v>
      </c>
      <c r="U292" s="22">
        <v>0</v>
      </c>
      <c r="V292" s="22">
        <v>0</v>
      </c>
      <c r="W292" s="22">
        <v>0</v>
      </c>
      <c r="X292" s="22">
        <v>0</v>
      </c>
      <c r="Y292" s="22">
        <v>0</v>
      </c>
      <c r="Z292" s="22">
        <v>0</v>
      </c>
      <c r="AA292" s="22">
        <v>0</v>
      </c>
      <c r="AB292" s="22">
        <v>150</v>
      </c>
      <c r="AC292" s="22">
        <v>0</v>
      </c>
      <c r="AD292" s="22">
        <v>0</v>
      </c>
      <c r="AE292" s="22">
        <v>0</v>
      </c>
      <c r="AF292" s="22">
        <v>0</v>
      </c>
      <c r="AG292" s="22">
        <v>0</v>
      </c>
      <c r="AH292" s="22">
        <v>0</v>
      </c>
      <c r="AI292" s="22">
        <v>0</v>
      </c>
      <c r="AJ292" s="22">
        <v>0</v>
      </c>
      <c r="AK292" s="22">
        <v>0</v>
      </c>
      <c r="AL292" s="22">
        <v>0</v>
      </c>
      <c r="AM292" s="22">
        <v>0</v>
      </c>
      <c r="AN292" s="22">
        <v>0</v>
      </c>
      <c r="AO292" s="22">
        <v>0</v>
      </c>
      <c r="AP292" s="22">
        <v>150</v>
      </c>
    </row>
    <row r="293" spans="1:42" x14ac:dyDescent="0.35">
      <c r="A293" s="22" t="s">
        <v>114</v>
      </c>
      <c r="B293" s="22" t="s">
        <v>670</v>
      </c>
      <c r="C293" s="22" t="s">
        <v>699</v>
      </c>
      <c r="D293" s="22" t="s">
        <v>700</v>
      </c>
      <c r="E293" s="22">
        <v>0</v>
      </c>
      <c r="F293" s="22">
        <v>350</v>
      </c>
      <c r="G293" s="22">
        <v>0</v>
      </c>
      <c r="H293" s="22">
        <v>0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>
        <v>0</v>
      </c>
      <c r="Q293" s="22">
        <v>0</v>
      </c>
      <c r="R293" s="22">
        <v>0</v>
      </c>
      <c r="S293" s="22">
        <v>0</v>
      </c>
      <c r="T293" s="22">
        <v>0</v>
      </c>
      <c r="U293" s="22">
        <v>0</v>
      </c>
      <c r="V293" s="22">
        <v>0</v>
      </c>
      <c r="W293" s="22">
        <v>0</v>
      </c>
      <c r="X293" s="22">
        <v>0</v>
      </c>
      <c r="Y293" s="22">
        <v>0</v>
      </c>
      <c r="Z293" s="22">
        <v>0</v>
      </c>
      <c r="AA293" s="22">
        <v>0</v>
      </c>
      <c r="AB293" s="22">
        <v>0</v>
      </c>
      <c r="AC293" s="22">
        <v>0</v>
      </c>
      <c r="AD293" s="22">
        <v>0</v>
      </c>
      <c r="AE293" s="22">
        <v>0</v>
      </c>
      <c r="AF293" s="22">
        <v>0</v>
      </c>
      <c r="AG293" s="22">
        <v>0</v>
      </c>
      <c r="AH293" s="22">
        <v>0</v>
      </c>
      <c r="AI293" s="22">
        <v>0</v>
      </c>
      <c r="AJ293" s="22">
        <v>0</v>
      </c>
      <c r="AK293" s="22">
        <v>0</v>
      </c>
      <c r="AL293" s="22">
        <v>0</v>
      </c>
      <c r="AM293" s="22">
        <v>0</v>
      </c>
      <c r="AN293" s="22">
        <v>0</v>
      </c>
      <c r="AO293" s="22">
        <v>0</v>
      </c>
      <c r="AP293" s="22">
        <v>350</v>
      </c>
    </row>
    <row r="294" spans="1:42" x14ac:dyDescent="0.35">
      <c r="A294" s="22" t="s">
        <v>114</v>
      </c>
      <c r="B294" s="22" t="s">
        <v>670</v>
      </c>
      <c r="C294" s="22" t="s">
        <v>701</v>
      </c>
      <c r="D294" s="22" t="s">
        <v>702</v>
      </c>
      <c r="E294" s="22">
        <v>0</v>
      </c>
      <c r="F294" s="22">
        <v>570</v>
      </c>
      <c r="G294" s="22">
        <v>0</v>
      </c>
      <c r="H294" s="22">
        <v>0</v>
      </c>
      <c r="I294" s="22">
        <v>0</v>
      </c>
      <c r="J294" s="22">
        <v>0</v>
      </c>
      <c r="K294" s="22">
        <v>0</v>
      </c>
      <c r="L294" s="22">
        <v>0</v>
      </c>
      <c r="M294" s="22">
        <v>0</v>
      </c>
      <c r="N294" s="22">
        <v>0</v>
      </c>
      <c r="O294" s="22">
        <v>0</v>
      </c>
      <c r="P294" s="22">
        <v>0</v>
      </c>
      <c r="Q294" s="22">
        <v>0</v>
      </c>
      <c r="R294" s="22">
        <v>0</v>
      </c>
      <c r="S294" s="22">
        <v>0</v>
      </c>
      <c r="T294" s="22">
        <v>0</v>
      </c>
      <c r="U294" s="22">
        <v>0</v>
      </c>
      <c r="V294" s="22">
        <v>0</v>
      </c>
      <c r="W294" s="22">
        <v>0</v>
      </c>
      <c r="X294" s="22">
        <v>0</v>
      </c>
      <c r="Y294" s="22">
        <v>0</v>
      </c>
      <c r="Z294" s="22">
        <v>0</v>
      </c>
      <c r="AA294" s="22">
        <v>0</v>
      </c>
      <c r="AB294" s="22">
        <v>0</v>
      </c>
      <c r="AC294" s="22">
        <v>0</v>
      </c>
      <c r="AD294" s="22">
        <v>0</v>
      </c>
      <c r="AE294" s="22">
        <v>0</v>
      </c>
      <c r="AF294" s="22">
        <v>0</v>
      </c>
      <c r="AG294" s="22">
        <v>0</v>
      </c>
      <c r="AH294" s="22">
        <v>0</v>
      </c>
      <c r="AI294" s="22">
        <v>0</v>
      </c>
      <c r="AJ294" s="22">
        <v>0</v>
      </c>
      <c r="AK294" s="22">
        <v>0</v>
      </c>
      <c r="AL294" s="22">
        <v>0</v>
      </c>
      <c r="AM294" s="22">
        <v>0</v>
      </c>
      <c r="AN294" s="22">
        <v>0</v>
      </c>
      <c r="AO294" s="22">
        <v>0</v>
      </c>
      <c r="AP294" s="22">
        <v>570</v>
      </c>
    </row>
    <row r="295" spans="1:42" x14ac:dyDescent="0.35">
      <c r="A295" s="22" t="s">
        <v>114</v>
      </c>
      <c r="B295" s="22" t="s">
        <v>670</v>
      </c>
      <c r="C295" s="22" t="s">
        <v>703</v>
      </c>
      <c r="D295" s="22" t="s">
        <v>704</v>
      </c>
      <c r="E295" s="22">
        <v>876</v>
      </c>
      <c r="F295" s="22">
        <v>0</v>
      </c>
      <c r="G295" s="22">
        <v>0</v>
      </c>
      <c r="H295" s="22">
        <v>0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>
        <v>0</v>
      </c>
      <c r="Q295" s="22">
        <v>0</v>
      </c>
      <c r="R295" s="22">
        <v>0</v>
      </c>
      <c r="S295" s="22">
        <v>0</v>
      </c>
      <c r="T295" s="22">
        <v>0</v>
      </c>
      <c r="U295" s="22">
        <v>0</v>
      </c>
      <c r="V295" s="22">
        <v>0</v>
      </c>
      <c r="W295" s="22">
        <v>0</v>
      </c>
      <c r="X295" s="22">
        <v>0</v>
      </c>
      <c r="Y295" s="22">
        <v>0</v>
      </c>
      <c r="Z295" s="22">
        <v>0</v>
      </c>
      <c r="AA295" s="22">
        <v>0</v>
      </c>
      <c r="AB295" s="22">
        <v>0</v>
      </c>
      <c r="AC295" s="22">
        <v>0</v>
      </c>
      <c r="AD295" s="22">
        <v>0</v>
      </c>
      <c r="AE295" s="22">
        <v>0</v>
      </c>
      <c r="AF295" s="22">
        <v>0</v>
      </c>
      <c r="AG295" s="22">
        <v>0</v>
      </c>
      <c r="AH295" s="22">
        <v>0</v>
      </c>
      <c r="AI295" s="22">
        <v>0</v>
      </c>
      <c r="AJ295" s="22">
        <v>0</v>
      </c>
      <c r="AK295" s="22">
        <v>0</v>
      </c>
      <c r="AL295" s="22">
        <v>0</v>
      </c>
      <c r="AM295" s="22">
        <v>0</v>
      </c>
      <c r="AN295" s="22">
        <v>0</v>
      </c>
      <c r="AO295" s="22">
        <v>0</v>
      </c>
      <c r="AP295" s="22">
        <v>876</v>
      </c>
    </row>
    <row r="296" spans="1:42" x14ac:dyDescent="0.35">
      <c r="A296" s="22" t="s">
        <v>114</v>
      </c>
      <c r="B296" s="22" t="s">
        <v>670</v>
      </c>
      <c r="C296" s="22" t="s">
        <v>705</v>
      </c>
      <c r="D296" s="22" t="s">
        <v>706</v>
      </c>
      <c r="E296" s="22">
        <v>0</v>
      </c>
      <c r="F296" s="22">
        <v>80</v>
      </c>
      <c r="G296" s="22">
        <v>0</v>
      </c>
      <c r="H296" s="22">
        <v>0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>
        <v>0</v>
      </c>
      <c r="Q296" s="22">
        <v>0</v>
      </c>
      <c r="R296" s="22">
        <v>0</v>
      </c>
      <c r="S296" s="22">
        <v>0</v>
      </c>
      <c r="T296" s="22">
        <v>0</v>
      </c>
      <c r="U296" s="22">
        <v>0</v>
      </c>
      <c r="V296" s="22">
        <v>0</v>
      </c>
      <c r="W296" s="22">
        <v>0</v>
      </c>
      <c r="X296" s="22">
        <v>0</v>
      </c>
      <c r="Y296" s="22">
        <v>0</v>
      </c>
      <c r="Z296" s="22">
        <v>0</v>
      </c>
      <c r="AA296" s="22">
        <v>0</v>
      </c>
      <c r="AB296" s="22">
        <v>0</v>
      </c>
      <c r="AC296" s="22">
        <v>0</v>
      </c>
      <c r="AD296" s="22">
        <v>0</v>
      </c>
      <c r="AE296" s="22">
        <v>0</v>
      </c>
      <c r="AF296" s="22">
        <v>0</v>
      </c>
      <c r="AG296" s="22">
        <v>0</v>
      </c>
      <c r="AH296" s="22">
        <v>0</v>
      </c>
      <c r="AI296" s="22">
        <v>0</v>
      </c>
      <c r="AJ296" s="22">
        <v>0</v>
      </c>
      <c r="AK296" s="22">
        <v>0</v>
      </c>
      <c r="AL296" s="22">
        <v>0</v>
      </c>
      <c r="AM296" s="22">
        <v>0</v>
      </c>
      <c r="AN296" s="22">
        <v>0</v>
      </c>
      <c r="AO296" s="22">
        <v>0</v>
      </c>
      <c r="AP296" s="22">
        <v>80</v>
      </c>
    </row>
    <row r="297" spans="1:42" x14ac:dyDescent="0.35">
      <c r="A297" s="22" t="s">
        <v>114</v>
      </c>
      <c r="B297" s="22" t="s">
        <v>670</v>
      </c>
      <c r="C297" s="22" t="s">
        <v>707</v>
      </c>
      <c r="D297" s="22" t="s">
        <v>708</v>
      </c>
      <c r="E297" s="22">
        <v>0</v>
      </c>
      <c r="F297" s="22">
        <v>450</v>
      </c>
      <c r="G297" s="22">
        <v>0</v>
      </c>
      <c r="H297" s="22">
        <v>0</v>
      </c>
      <c r="I297" s="22">
        <v>0</v>
      </c>
      <c r="J297" s="22">
        <v>0</v>
      </c>
      <c r="K297" s="22">
        <v>0</v>
      </c>
      <c r="L297" s="22">
        <v>0</v>
      </c>
      <c r="M297" s="22">
        <v>0</v>
      </c>
      <c r="N297" s="22">
        <v>0</v>
      </c>
      <c r="O297" s="22">
        <v>0</v>
      </c>
      <c r="P297" s="22">
        <v>0</v>
      </c>
      <c r="Q297" s="22">
        <v>0</v>
      </c>
      <c r="R297" s="22">
        <v>0</v>
      </c>
      <c r="S297" s="22">
        <v>0</v>
      </c>
      <c r="T297" s="22">
        <v>0</v>
      </c>
      <c r="U297" s="22">
        <v>61400</v>
      </c>
      <c r="V297" s="22">
        <v>0</v>
      </c>
      <c r="W297" s="22">
        <v>0</v>
      </c>
      <c r="X297" s="22">
        <v>0</v>
      </c>
      <c r="Y297" s="22">
        <v>0</v>
      </c>
      <c r="Z297" s="22">
        <v>0</v>
      </c>
      <c r="AA297" s="22">
        <v>0</v>
      </c>
      <c r="AB297" s="22">
        <v>327</v>
      </c>
      <c r="AC297" s="22">
        <v>0</v>
      </c>
      <c r="AD297" s="22">
        <v>0</v>
      </c>
      <c r="AE297" s="22">
        <v>0</v>
      </c>
      <c r="AF297" s="22">
        <v>0</v>
      </c>
      <c r="AG297" s="22">
        <v>0</v>
      </c>
      <c r="AH297" s="22">
        <v>0</v>
      </c>
      <c r="AI297" s="22">
        <v>0</v>
      </c>
      <c r="AJ297" s="22">
        <v>0</v>
      </c>
      <c r="AK297" s="22">
        <v>0</v>
      </c>
      <c r="AL297" s="22">
        <v>0</v>
      </c>
      <c r="AM297" s="22">
        <v>0</v>
      </c>
      <c r="AN297" s="22">
        <v>0</v>
      </c>
      <c r="AO297" s="22">
        <v>0</v>
      </c>
      <c r="AP297" s="22">
        <v>62177</v>
      </c>
    </row>
    <row r="298" spans="1:42" x14ac:dyDescent="0.35">
      <c r="A298" s="22" t="s">
        <v>114</v>
      </c>
      <c r="B298" s="22" t="s">
        <v>670</v>
      </c>
      <c r="C298" s="22" t="s">
        <v>709</v>
      </c>
      <c r="D298" s="22" t="s">
        <v>710</v>
      </c>
      <c r="E298" s="22">
        <v>0</v>
      </c>
      <c r="F298" s="22">
        <v>125</v>
      </c>
      <c r="G298" s="22">
        <v>0</v>
      </c>
      <c r="H298" s="22">
        <v>0</v>
      </c>
      <c r="I298" s="22">
        <v>0</v>
      </c>
      <c r="J298" s="22">
        <v>0</v>
      </c>
      <c r="K298" s="22">
        <v>0</v>
      </c>
      <c r="L298" s="22">
        <v>0</v>
      </c>
      <c r="M298" s="22">
        <v>0</v>
      </c>
      <c r="N298" s="22">
        <v>0</v>
      </c>
      <c r="O298" s="22">
        <v>0</v>
      </c>
      <c r="P298" s="22">
        <v>0</v>
      </c>
      <c r="Q298" s="22">
        <v>0</v>
      </c>
      <c r="R298" s="22">
        <v>0</v>
      </c>
      <c r="S298" s="22">
        <v>0</v>
      </c>
      <c r="T298" s="22">
        <v>0</v>
      </c>
      <c r="U298" s="22">
        <v>0</v>
      </c>
      <c r="V298" s="22">
        <v>0</v>
      </c>
      <c r="W298" s="22">
        <v>0</v>
      </c>
      <c r="X298" s="22">
        <v>0</v>
      </c>
      <c r="Y298" s="22">
        <v>0</v>
      </c>
      <c r="Z298" s="22">
        <v>0</v>
      </c>
      <c r="AA298" s="22">
        <v>0</v>
      </c>
      <c r="AB298" s="22">
        <v>0</v>
      </c>
      <c r="AC298" s="22">
        <v>0</v>
      </c>
      <c r="AD298" s="22">
        <v>0</v>
      </c>
      <c r="AE298" s="22">
        <v>0</v>
      </c>
      <c r="AF298" s="22">
        <v>0</v>
      </c>
      <c r="AG298" s="22">
        <v>0</v>
      </c>
      <c r="AH298" s="22">
        <v>0</v>
      </c>
      <c r="AI298" s="22">
        <v>0</v>
      </c>
      <c r="AJ298" s="22">
        <v>0</v>
      </c>
      <c r="AK298" s="22">
        <v>0</v>
      </c>
      <c r="AL298" s="22">
        <v>0</v>
      </c>
      <c r="AM298" s="22">
        <v>0</v>
      </c>
      <c r="AN298" s="22">
        <v>0</v>
      </c>
      <c r="AO298" s="22">
        <v>0</v>
      </c>
      <c r="AP298" s="22">
        <v>125</v>
      </c>
    </row>
    <row r="299" spans="1:42" x14ac:dyDescent="0.35">
      <c r="A299" s="22" t="s">
        <v>114</v>
      </c>
      <c r="B299" s="22" t="s">
        <v>670</v>
      </c>
      <c r="C299" s="22" t="s">
        <v>711</v>
      </c>
      <c r="D299" s="22" t="s">
        <v>712</v>
      </c>
      <c r="E299" s="22">
        <v>0</v>
      </c>
      <c r="F299" s="22">
        <v>90</v>
      </c>
      <c r="G299" s="22">
        <v>0</v>
      </c>
      <c r="H299" s="22">
        <v>0</v>
      </c>
      <c r="I299" s="22">
        <v>0</v>
      </c>
      <c r="J299" s="22">
        <v>0</v>
      </c>
      <c r="K299" s="22">
        <v>0</v>
      </c>
      <c r="L299" s="22">
        <v>0</v>
      </c>
      <c r="M299" s="22">
        <v>0</v>
      </c>
      <c r="N299" s="22">
        <v>0</v>
      </c>
      <c r="O299" s="22">
        <v>0</v>
      </c>
      <c r="P299" s="22">
        <v>0</v>
      </c>
      <c r="Q299" s="22">
        <v>0</v>
      </c>
      <c r="R299" s="22">
        <v>0</v>
      </c>
      <c r="S299" s="22">
        <v>0</v>
      </c>
      <c r="T299" s="22">
        <v>0</v>
      </c>
      <c r="U299" s="22">
        <v>0</v>
      </c>
      <c r="V299" s="22">
        <v>0</v>
      </c>
      <c r="W299" s="22">
        <v>0</v>
      </c>
      <c r="X299" s="22">
        <v>0</v>
      </c>
      <c r="Y299" s="22">
        <v>0</v>
      </c>
      <c r="Z299" s="22">
        <v>0</v>
      </c>
      <c r="AA299" s="22">
        <v>0</v>
      </c>
      <c r="AB299" s="22">
        <v>0</v>
      </c>
      <c r="AC299" s="22">
        <v>0</v>
      </c>
      <c r="AD299" s="22">
        <v>0</v>
      </c>
      <c r="AE299" s="22">
        <v>0</v>
      </c>
      <c r="AF299" s="22">
        <v>0</v>
      </c>
      <c r="AG299" s="22">
        <v>0</v>
      </c>
      <c r="AH299" s="22">
        <v>0</v>
      </c>
      <c r="AI299" s="22">
        <v>0</v>
      </c>
      <c r="AJ299" s="22">
        <v>0</v>
      </c>
      <c r="AK299" s="22">
        <v>0</v>
      </c>
      <c r="AL299" s="22">
        <v>0</v>
      </c>
      <c r="AM299" s="22">
        <v>0</v>
      </c>
      <c r="AN299" s="22">
        <v>0</v>
      </c>
      <c r="AO299" s="22">
        <v>0</v>
      </c>
      <c r="AP299" s="22">
        <v>90</v>
      </c>
    </row>
    <row r="300" spans="1:42" x14ac:dyDescent="0.35">
      <c r="A300" s="22" t="s">
        <v>114</v>
      </c>
      <c r="B300" s="22" t="s">
        <v>670</v>
      </c>
      <c r="C300" s="22" t="s">
        <v>713</v>
      </c>
      <c r="D300" s="22" t="s">
        <v>714</v>
      </c>
      <c r="E300" s="22">
        <v>0</v>
      </c>
      <c r="F300" s="22">
        <v>0</v>
      </c>
      <c r="G300" s="22">
        <v>0</v>
      </c>
      <c r="H300" s="22">
        <v>0</v>
      </c>
      <c r="I300" s="22">
        <v>0</v>
      </c>
      <c r="J300" s="22">
        <v>0</v>
      </c>
      <c r="K300" s="22">
        <v>0</v>
      </c>
      <c r="L300" s="22">
        <v>0</v>
      </c>
      <c r="M300" s="22">
        <v>0</v>
      </c>
      <c r="N300" s="22">
        <v>0</v>
      </c>
      <c r="O300" s="22">
        <v>0</v>
      </c>
      <c r="P300" s="22">
        <v>0</v>
      </c>
      <c r="Q300" s="22">
        <v>0</v>
      </c>
      <c r="R300" s="22">
        <v>0</v>
      </c>
      <c r="S300" s="22">
        <v>0</v>
      </c>
      <c r="T300" s="22">
        <v>0</v>
      </c>
      <c r="U300" s="22">
        <v>0</v>
      </c>
      <c r="V300" s="22">
        <v>0</v>
      </c>
      <c r="W300" s="22">
        <v>0</v>
      </c>
      <c r="X300" s="22">
        <v>0</v>
      </c>
      <c r="Y300" s="22">
        <v>0</v>
      </c>
      <c r="Z300" s="22">
        <v>0</v>
      </c>
      <c r="AA300" s="22">
        <v>0</v>
      </c>
      <c r="AB300" s="22">
        <v>0</v>
      </c>
      <c r="AC300" s="22">
        <v>0</v>
      </c>
      <c r="AD300" s="22">
        <v>0</v>
      </c>
      <c r="AE300" s="22">
        <v>0</v>
      </c>
      <c r="AF300" s="22">
        <v>0</v>
      </c>
      <c r="AG300" s="22">
        <v>0</v>
      </c>
      <c r="AH300" s="22">
        <v>0</v>
      </c>
      <c r="AI300" s="22">
        <v>0</v>
      </c>
      <c r="AJ300" s="22">
        <v>0</v>
      </c>
      <c r="AK300" s="22">
        <v>0</v>
      </c>
      <c r="AL300" s="22">
        <v>0</v>
      </c>
      <c r="AM300" s="22">
        <v>0</v>
      </c>
      <c r="AN300" s="22">
        <v>0</v>
      </c>
      <c r="AO300" s="22">
        <v>0</v>
      </c>
      <c r="AP300" s="22">
        <v>0</v>
      </c>
    </row>
    <row r="301" spans="1:42" x14ac:dyDescent="0.35">
      <c r="A301" s="22" t="s">
        <v>114</v>
      </c>
      <c r="B301" s="22" t="s">
        <v>670</v>
      </c>
      <c r="C301" s="22" t="s">
        <v>715</v>
      </c>
      <c r="D301" s="22" t="s">
        <v>716</v>
      </c>
      <c r="E301" s="22">
        <v>0</v>
      </c>
      <c r="F301" s="22">
        <v>812</v>
      </c>
      <c r="G301" s="22">
        <v>0</v>
      </c>
      <c r="H301" s="22">
        <v>0</v>
      </c>
      <c r="I301" s="22">
        <v>0</v>
      </c>
      <c r="J301" s="22">
        <v>0</v>
      </c>
      <c r="K301" s="22">
        <v>0</v>
      </c>
      <c r="L301" s="22">
        <v>0</v>
      </c>
      <c r="M301" s="22">
        <v>0</v>
      </c>
      <c r="N301" s="22">
        <v>0</v>
      </c>
      <c r="O301" s="22">
        <v>4200</v>
      </c>
      <c r="P301" s="22">
        <v>0</v>
      </c>
      <c r="Q301" s="22">
        <v>0</v>
      </c>
      <c r="R301" s="22">
        <v>0</v>
      </c>
      <c r="S301" s="22">
        <v>0</v>
      </c>
      <c r="T301" s="22">
        <v>0</v>
      </c>
      <c r="U301" s="22">
        <v>42130</v>
      </c>
      <c r="V301" s="22">
        <v>640</v>
      </c>
      <c r="W301" s="22">
        <v>0</v>
      </c>
      <c r="X301" s="22">
        <v>732</v>
      </c>
      <c r="Y301" s="22">
        <v>0</v>
      </c>
      <c r="Z301" s="22">
        <v>0</v>
      </c>
      <c r="AA301" s="22">
        <v>0</v>
      </c>
      <c r="AB301" s="22">
        <v>1268</v>
      </c>
      <c r="AC301" s="22">
        <v>0</v>
      </c>
      <c r="AD301" s="22">
        <v>0</v>
      </c>
      <c r="AE301" s="22">
        <v>0</v>
      </c>
      <c r="AF301" s="22">
        <v>0</v>
      </c>
      <c r="AG301" s="22">
        <v>0</v>
      </c>
      <c r="AH301" s="22">
        <v>0</v>
      </c>
      <c r="AI301" s="22">
        <v>14023</v>
      </c>
      <c r="AJ301" s="22">
        <v>523</v>
      </c>
      <c r="AK301" s="22">
        <v>0</v>
      </c>
      <c r="AL301" s="22">
        <v>0</v>
      </c>
      <c r="AM301" s="22">
        <v>0</v>
      </c>
      <c r="AN301" s="22">
        <v>0</v>
      </c>
      <c r="AO301" s="22">
        <v>352</v>
      </c>
      <c r="AP301" s="22">
        <v>64680</v>
      </c>
    </row>
    <row r="302" spans="1:42" x14ac:dyDescent="0.35">
      <c r="A302" s="22" t="s">
        <v>114</v>
      </c>
      <c r="B302" s="22" t="s">
        <v>670</v>
      </c>
      <c r="C302" s="22" t="s">
        <v>717</v>
      </c>
      <c r="D302" s="22" t="s">
        <v>718</v>
      </c>
      <c r="E302" s="22">
        <v>0</v>
      </c>
      <c r="F302" s="22">
        <v>0</v>
      </c>
      <c r="G302" s="22">
        <v>0</v>
      </c>
      <c r="H302" s="22">
        <v>0</v>
      </c>
      <c r="I302" s="22">
        <v>0</v>
      </c>
      <c r="J302" s="22">
        <v>0</v>
      </c>
      <c r="K302" s="22">
        <v>0</v>
      </c>
      <c r="L302" s="22">
        <v>0</v>
      </c>
      <c r="M302" s="22">
        <v>0</v>
      </c>
      <c r="N302" s="22">
        <v>0</v>
      </c>
      <c r="O302" s="22">
        <v>0</v>
      </c>
      <c r="P302" s="22">
        <v>0</v>
      </c>
      <c r="Q302" s="22">
        <v>0</v>
      </c>
      <c r="R302" s="22">
        <v>0</v>
      </c>
      <c r="S302" s="22">
        <v>0</v>
      </c>
      <c r="T302" s="22">
        <v>0</v>
      </c>
      <c r="U302" s="22">
        <v>0</v>
      </c>
      <c r="V302" s="22">
        <v>0</v>
      </c>
      <c r="W302" s="22">
        <v>0</v>
      </c>
      <c r="X302" s="22">
        <v>0</v>
      </c>
      <c r="Y302" s="22">
        <v>0</v>
      </c>
      <c r="Z302" s="22">
        <v>0</v>
      </c>
      <c r="AA302" s="22">
        <v>0</v>
      </c>
      <c r="AB302" s="22">
        <v>0</v>
      </c>
      <c r="AC302" s="22">
        <v>0</v>
      </c>
      <c r="AD302" s="22">
        <v>0</v>
      </c>
      <c r="AE302" s="22">
        <v>0</v>
      </c>
      <c r="AF302" s="22">
        <v>0</v>
      </c>
      <c r="AG302" s="22">
        <v>0</v>
      </c>
      <c r="AH302" s="22">
        <v>0</v>
      </c>
      <c r="AI302" s="22">
        <v>0</v>
      </c>
      <c r="AJ302" s="22">
        <v>0</v>
      </c>
      <c r="AK302" s="22">
        <v>0</v>
      </c>
      <c r="AL302" s="22">
        <v>0</v>
      </c>
      <c r="AM302" s="22">
        <v>0</v>
      </c>
      <c r="AN302" s="22">
        <v>0</v>
      </c>
      <c r="AO302" s="22">
        <v>0</v>
      </c>
      <c r="AP302" s="22">
        <v>0</v>
      </c>
    </row>
    <row r="303" spans="1:42" x14ac:dyDescent="0.35">
      <c r="A303" s="22" t="s">
        <v>114</v>
      </c>
      <c r="B303" s="22" t="s">
        <v>670</v>
      </c>
      <c r="C303" s="22" t="s">
        <v>719</v>
      </c>
      <c r="D303" s="22" t="s">
        <v>720</v>
      </c>
      <c r="E303" s="22">
        <v>0</v>
      </c>
      <c r="F303" s="22">
        <v>0</v>
      </c>
      <c r="G303" s="22">
        <v>0</v>
      </c>
      <c r="H303" s="22">
        <v>0</v>
      </c>
      <c r="I303" s="22">
        <v>0</v>
      </c>
      <c r="J303" s="22">
        <v>0</v>
      </c>
      <c r="K303" s="22">
        <v>0</v>
      </c>
      <c r="L303" s="22">
        <v>0</v>
      </c>
      <c r="M303" s="22">
        <v>0</v>
      </c>
      <c r="N303" s="22">
        <v>0</v>
      </c>
      <c r="O303" s="22">
        <v>0</v>
      </c>
      <c r="P303" s="22">
        <v>0</v>
      </c>
      <c r="Q303" s="22">
        <v>0</v>
      </c>
      <c r="R303" s="22">
        <v>0</v>
      </c>
      <c r="S303" s="22">
        <v>0</v>
      </c>
      <c r="T303" s="22">
        <v>0</v>
      </c>
      <c r="U303" s="22">
        <v>0</v>
      </c>
      <c r="V303" s="22">
        <v>0</v>
      </c>
      <c r="W303" s="22">
        <v>0</v>
      </c>
      <c r="X303" s="22">
        <v>0</v>
      </c>
      <c r="Y303" s="22">
        <v>0</v>
      </c>
      <c r="Z303" s="22">
        <v>0</v>
      </c>
      <c r="AA303" s="22">
        <v>0</v>
      </c>
      <c r="AB303" s="22">
        <v>0</v>
      </c>
      <c r="AC303" s="22">
        <v>0</v>
      </c>
      <c r="AD303" s="22">
        <v>0</v>
      </c>
      <c r="AE303" s="22">
        <v>0</v>
      </c>
      <c r="AF303" s="22">
        <v>0</v>
      </c>
      <c r="AG303" s="22">
        <v>0</v>
      </c>
      <c r="AH303" s="22">
        <v>0</v>
      </c>
      <c r="AI303" s="22">
        <v>0</v>
      </c>
      <c r="AJ303" s="22">
        <v>0</v>
      </c>
      <c r="AK303" s="22">
        <v>0</v>
      </c>
      <c r="AL303" s="22">
        <v>0</v>
      </c>
      <c r="AM303" s="22">
        <v>0</v>
      </c>
      <c r="AN303" s="22">
        <v>0</v>
      </c>
      <c r="AO303" s="22">
        <v>0</v>
      </c>
      <c r="AP303" s="22">
        <v>0</v>
      </c>
    </row>
    <row r="304" spans="1:42" x14ac:dyDescent="0.35">
      <c r="A304" s="22" t="s">
        <v>114</v>
      </c>
      <c r="B304" s="22" t="s">
        <v>670</v>
      </c>
      <c r="C304" s="22" t="s">
        <v>721</v>
      </c>
      <c r="D304" s="22" t="s">
        <v>722</v>
      </c>
      <c r="E304" s="22">
        <v>0</v>
      </c>
      <c r="F304" s="22">
        <v>825</v>
      </c>
      <c r="G304" s="22">
        <v>0</v>
      </c>
      <c r="H304" s="22">
        <v>0</v>
      </c>
      <c r="I304" s="22">
        <v>0</v>
      </c>
      <c r="J304" s="22">
        <v>0</v>
      </c>
      <c r="K304" s="22">
        <v>0</v>
      </c>
      <c r="L304" s="22">
        <v>0</v>
      </c>
      <c r="M304" s="22">
        <v>0</v>
      </c>
      <c r="N304" s="22">
        <v>0</v>
      </c>
      <c r="O304" s="22">
        <v>0</v>
      </c>
      <c r="P304" s="22">
        <v>0</v>
      </c>
      <c r="Q304" s="22">
        <v>0</v>
      </c>
      <c r="R304" s="22">
        <v>0</v>
      </c>
      <c r="S304" s="22">
        <v>0</v>
      </c>
      <c r="T304" s="22">
        <v>0</v>
      </c>
      <c r="U304" s="22">
        <v>91800</v>
      </c>
      <c r="V304" s="22">
        <v>0</v>
      </c>
      <c r="W304" s="22">
        <v>0</v>
      </c>
      <c r="X304" s="22">
        <v>0</v>
      </c>
      <c r="Y304" s="22">
        <v>0</v>
      </c>
      <c r="Z304" s="22">
        <v>0</v>
      </c>
      <c r="AA304" s="22">
        <v>0</v>
      </c>
      <c r="AB304" s="22">
        <v>0</v>
      </c>
      <c r="AC304" s="22">
        <v>0</v>
      </c>
      <c r="AD304" s="22">
        <v>0</v>
      </c>
      <c r="AE304" s="22">
        <v>0</v>
      </c>
      <c r="AF304" s="22">
        <v>0</v>
      </c>
      <c r="AG304" s="22">
        <v>0</v>
      </c>
      <c r="AH304" s="22">
        <v>0</v>
      </c>
      <c r="AI304" s="22">
        <v>0</v>
      </c>
      <c r="AJ304" s="22">
        <v>0</v>
      </c>
      <c r="AK304" s="22">
        <v>0</v>
      </c>
      <c r="AL304" s="22">
        <v>0</v>
      </c>
      <c r="AM304" s="22">
        <v>0</v>
      </c>
      <c r="AN304" s="22">
        <v>0</v>
      </c>
      <c r="AO304" s="22">
        <v>0</v>
      </c>
      <c r="AP304" s="22">
        <v>92625</v>
      </c>
    </row>
    <row r="305" spans="1:42" x14ac:dyDescent="0.35">
      <c r="A305" s="22" t="s">
        <v>114</v>
      </c>
      <c r="B305" s="22" t="s">
        <v>670</v>
      </c>
      <c r="C305" s="22" t="s">
        <v>723</v>
      </c>
      <c r="D305" s="22" t="s">
        <v>724</v>
      </c>
      <c r="E305" s="22">
        <v>0</v>
      </c>
      <c r="F305" s="22">
        <v>976</v>
      </c>
      <c r="G305" s="22">
        <v>0</v>
      </c>
      <c r="H305" s="22">
        <v>0</v>
      </c>
      <c r="I305" s="22">
        <v>0</v>
      </c>
      <c r="J305" s="22">
        <v>0</v>
      </c>
      <c r="K305" s="22">
        <v>0</v>
      </c>
      <c r="L305" s="22">
        <v>0</v>
      </c>
      <c r="M305" s="22">
        <v>0</v>
      </c>
      <c r="N305" s="22">
        <v>0</v>
      </c>
      <c r="O305" s="22">
        <v>0</v>
      </c>
      <c r="P305" s="22">
        <v>0</v>
      </c>
      <c r="Q305" s="22">
        <v>0</v>
      </c>
      <c r="R305" s="22">
        <v>0</v>
      </c>
      <c r="S305" s="22">
        <v>0</v>
      </c>
      <c r="T305" s="22">
        <v>0</v>
      </c>
      <c r="U305" s="22">
        <v>0</v>
      </c>
      <c r="V305" s="22">
        <v>0</v>
      </c>
      <c r="W305" s="22">
        <v>0</v>
      </c>
      <c r="X305" s="22">
        <v>0</v>
      </c>
      <c r="Y305" s="22">
        <v>0</v>
      </c>
      <c r="Z305" s="22">
        <v>0</v>
      </c>
      <c r="AA305" s="22">
        <v>0</v>
      </c>
      <c r="AB305" s="22">
        <v>0</v>
      </c>
      <c r="AC305" s="22">
        <v>0</v>
      </c>
      <c r="AD305" s="22">
        <v>0</v>
      </c>
      <c r="AE305" s="22">
        <v>0</v>
      </c>
      <c r="AF305" s="22">
        <v>0</v>
      </c>
      <c r="AG305" s="22">
        <v>0</v>
      </c>
      <c r="AH305" s="22">
        <v>0</v>
      </c>
      <c r="AI305" s="22">
        <v>0</v>
      </c>
      <c r="AJ305" s="22">
        <v>0</v>
      </c>
      <c r="AK305" s="22">
        <v>0</v>
      </c>
      <c r="AL305" s="22">
        <v>0</v>
      </c>
      <c r="AM305" s="22">
        <v>0</v>
      </c>
      <c r="AN305" s="22">
        <v>0</v>
      </c>
      <c r="AO305" s="22">
        <v>0</v>
      </c>
      <c r="AP305" s="22">
        <v>976</v>
      </c>
    </row>
    <row r="306" spans="1:42" x14ac:dyDescent="0.35">
      <c r="A306" s="22" t="s">
        <v>114</v>
      </c>
      <c r="B306" s="22" t="s">
        <v>670</v>
      </c>
      <c r="C306" s="22" t="s">
        <v>725</v>
      </c>
      <c r="D306" s="22" t="s">
        <v>726</v>
      </c>
      <c r="E306" s="22">
        <v>0</v>
      </c>
      <c r="F306" s="22">
        <v>645</v>
      </c>
      <c r="G306" s="22">
        <v>0</v>
      </c>
      <c r="H306" s="22">
        <v>0</v>
      </c>
      <c r="I306" s="22">
        <v>0</v>
      </c>
      <c r="J306" s="22">
        <v>0</v>
      </c>
      <c r="K306" s="22">
        <v>0</v>
      </c>
      <c r="L306" s="22">
        <v>0</v>
      </c>
      <c r="M306" s="22">
        <v>0</v>
      </c>
      <c r="N306" s="22">
        <v>0</v>
      </c>
      <c r="O306" s="22">
        <v>0</v>
      </c>
      <c r="P306" s="22">
        <v>0</v>
      </c>
      <c r="Q306" s="22">
        <v>0</v>
      </c>
      <c r="R306" s="22">
        <v>0</v>
      </c>
      <c r="S306" s="22">
        <v>0</v>
      </c>
      <c r="T306" s="22">
        <v>0</v>
      </c>
      <c r="U306" s="22">
        <v>0</v>
      </c>
      <c r="V306" s="22">
        <v>0</v>
      </c>
      <c r="W306" s="22">
        <v>0</v>
      </c>
      <c r="X306" s="22">
        <v>0</v>
      </c>
      <c r="Y306" s="22">
        <v>0</v>
      </c>
      <c r="Z306" s="22">
        <v>0</v>
      </c>
      <c r="AA306" s="22">
        <v>0</v>
      </c>
      <c r="AB306" s="22">
        <v>8550</v>
      </c>
      <c r="AC306" s="22">
        <v>0</v>
      </c>
      <c r="AD306" s="22">
        <v>0</v>
      </c>
      <c r="AE306" s="22">
        <v>0</v>
      </c>
      <c r="AF306" s="22">
        <v>0</v>
      </c>
      <c r="AG306" s="22">
        <v>0</v>
      </c>
      <c r="AH306" s="22">
        <v>0</v>
      </c>
      <c r="AI306" s="22">
        <v>0</v>
      </c>
      <c r="AJ306" s="22">
        <v>0</v>
      </c>
      <c r="AK306" s="22">
        <v>0</v>
      </c>
      <c r="AL306" s="22">
        <v>0</v>
      </c>
      <c r="AM306" s="22">
        <v>0</v>
      </c>
      <c r="AN306" s="22">
        <v>0</v>
      </c>
      <c r="AO306" s="22">
        <v>0</v>
      </c>
      <c r="AP306" s="22">
        <v>9195</v>
      </c>
    </row>
    <row r="307" spans="1:42" x14ac:dyDescent="0.35">
      <c r="A307" s="22" t="s">
        <v>114</v>
      </c>
      <c r="B307" s="22" t="s">
        <v>670</v>
      </c>
      <c r="C307" s="22" t="s">
        <v>727</v>
      </c>
      <c r="D307" s="22" t="s">
        <v>728</v>
      </c>
      <c r="E307" s="22">
        <v>0</v>
      </c>
      <c r="F307" s="22">
        <v>0</v>
      </c>
      <c r="G307" s="22">
        <v>0</v>
      </c>
      <c r="H307" s="22">
        <v>0</v>
      </c>
      <c r="I307" s="22">
        <v>0</v>
      </c>
      <c r="J307" s="22">
        <v>0</v>
      </c>
      <c r="K307" s="22">
        <v>0</v>
      </c>
      <c r="L307" s="22">
        <v>0</v>
      </c>
      <c r="M307" s="22">
        <v>0</v>
      </c>
      <c r="N307" s="22">
        <v>0</v>
      </c>
      <c r="O307" s="22">
        <v>0</v>
      </c>
      <c r="P307" s="22">
        <v>0</v>
      </c>
      <c r="Q307" s="22">
        <v>0</v>
      </c>
      <c r="R307" s="22">
        <v>0</v>
      </c>
      <c r="S307" s="22">
        <v>0</v>
      </c>
      <c r="T307" s="22">
        <v>0</v>
      </c>
      <c r="U307" s="22">
        <v>0</v>
      </c>
      <c r="V307" s="22">
        <v>0</v>
      </c>
      <c r="W307" s="22">
        <v>0</v>
      </c>
      <c r="X307" s="22">
        <v>0</v>
      </c>
      <c r="Y307" s="22">
        <v>0</v>
      </c>
      <c r="Z307" s="22">
        <v>0</v>
      </c>
      <c r="AA307" s="22">
        <v>0</v>
      </c>
      <c r="AB307" s="22">
        <v>0</v>
      </c>
      <c r="AC307" s="22">
        <v>0</v>
      </c>
      <c r="AD307" s="22">
        <v>0</v>
      </c>
      <c r="AE307" s="22">
        <v>0</v>
      </c>
      <c r="AF307" s="22">
        <v>0</v>
      </c>
      <c r="AG307" s="22">
        <v>0</v>
      </c>
      <c r="AH307" s="22">
        <v>0</v>
      </c>
      <c r="AI307" s="22">
        <v>0</v>
      </c>
      <c r="AJ307" s="22">
        <v>0</v>
      </c>
      <c r="AK307" s="22">
        <v>0</v>
      </c>
      <c r="AL307" s="22">
        <v>0</v>
      </c>
      <c r="AM307" s="22">
        <v>0</v>
      </c>
      <c r="AN307" s="22">
        <v>0</v>
      </c>
      <c r="AO307" s="22">
        <v>0</v>
      </c>
      <c r="AP307" s="22">
        <v>0</v>
      </c>
    </row>
    <row r="308" spans="1:42" x14ac:dyDescent="0.35">
      <c r="A308" s="22" t="s">
        <v>114</v>
      </c>
      <c r="B308" s="22" t="s">
        <v>670</v>
      </c>
      <c r="C308" s="22" t="s">
        <v>729</v>
      </c>
      <c r="D308" s="22" t="s">
        <v>730</v>
      </c>
      <c r="E308" s="22">
        <v>0</v>
      </c>
      <c r="F308" s="22">
        <v>0</v>
      </c>
      <c r="G308" s="22">
        <v>0</v>
      </c>
      <c r="H308" s="22">
        <v>0</v>
      </c>
      <c r="I308" s="22">
        <v>0</v>
      </c>
      <c r="J308" s="22">
        <v>0</v>
      </c>
      <c r="K308" s="22">
        <v>0</v>
      </c>
      <c r="L308" s="22">
        <v>0</v>
      </c>
      <c r="M308" s="22">
        <v>0</v>
      </c>
      <c r="N308" s="22">
        <v>0</v>
      </c>
      <c r="O308" s="22">
        <v>0</v>
      </c>
      <c r="P308" s="22">
        <v>0</v>
      </c>
      <c r="Q308" s="22">
        <v>0</v>
      </c>
      <c r="R308" s="22">
        <v>0</v>
      </c>
      <c r="S308" s="22">
        <v>0</v>
      </c>
      <c r="T308" s="22">
        <v>0</v>
      </c>
      <c r="U308" s="22">
        <v>0</v>
      </c>
      <c r="V308" s="22">
        <v>0</v>
      </c>
      <c r="W308" s="22">
        <v>0</v>
      </c>
      <c r="X308" s="22">
        <v>0</v>
      </c>
      <c r="Y308" s="22">
        <v>0</v>
      </c>
      <c r="Z308" s="22">
        <v>0</v>
      </c>
      <c r="AA308" s="22">
        <v>0</v>
      </c>
      <c r="AB308" s="22">
        <v>0</v>
      </c>
      <c r="AC308" s="22">
        <v>0</v>
      </c>
      <c r="AD308" s="22">
        <v>0</v>
      </c>
      <c r="AE308" s="22">
        <v>0</v>
      </c>
      <c r="AF308" s="22">
        <v>0</v>
      </c>
      <c r="AG308" s="22">
        <v>0</v>
      </c>
      <c r="AH308" s="22">
        <v>0</v>
      </c>
      <c r="AI308" s="22">
        <v>0</v>
      </c>
      <c r="AJ308" s="22">
        <v>0</v>
      </c>
      <c r="AK308" s="22">
        <v>0</v>
      </c>
      <c r="AL308" s="22">
        <v>0</v>
      </c>
      <c r="AM308" s="22">
        <v>0</v>
      </c>
      <c r="AN308" s="22">
        <v>0</v>
      </c>
      <c r="AO308" s="22">
        <v>0</v>
      </c>
      <c r="AP308" s="22">
        <v>0</v>
      </c>
    </row>
    <row r="309" spans="1:42" x14ac:dyDescent="0.35">
      <c r="A309" s="22" t="s">
        <v>114</v>
      </c>
      <c r="B309" s="22" t="s">
        <v>670</v>
      </c>
      <c r="C309" s="22" t="s">
        <v>731</v>
      </c>
      <c r="D309" s="22" t="s">
        <v>732</v>
      </c>
      <c r="E309" s="22">
        <v>0</v>
      </c>
      <c r="F309" s="22">
        <v>452</v>
      </c>
      <c r="G309" s="22">
        <v>0</v>
      </c>
      <c r="H309" s="22">
        <v>0</v>
      </c>
      <c r="I309" s="22">
        <v>0</v>
      </c>
      <c r="J309" s="22">
        <v>0</v>
      </c>
      <c r="K309" s="22">
        <v>0</v>
      </c>
      <c r="L309" s="22">
        <v>0</v>
      </c>
      <c r="M309" s="22">
        <v>0</v>
      </c>
      <c r="N309" s="22">
        <v>0</v>
      </c>
      <c r="O309" s="22">
        <v>0</v>
      </c>
      <c r="P309" s="22">
        <v>0</v>
      </c>
      <c r="Q309" s="22">
        <v>0</v>
      </c>
      <c r="R309" s="22">
        <v>0</v>
      </c>
      <c r="S309" s="22">
        <v>0</v>
      </c>
      <c r="T309" s="22">
        <v>0</v>
      </c>
      <c r="U309" s="22">
        <v>0</v>
      </c>
      <c r="V309" s="22">
        <v>591133</v>
      </c>
      <c r="W309" s="22">
        <v>0</v>
      </c>
      <c r="X309" s="22">
        <v>0</v>
      </c>
      <c r="Y309" s="22">
        <v>0</v>
      </c>
      <c r="Z309" s="22">
        <v>0</v>
      </c>
      <c r="AA309" s="22">
        <v>0</v>
      </c>
      <c r="AB309" s="22">
        <v>229</v>
      </c>
      <c r="AC309" s="22">
        <v>0</v>
      </c>
      <c r="AD309" s="22">
        <v>0</v>
      </c>
      <c r="AE309" s="22">
        <v>0</v>
      </c>
      <c r="AF309" s="22">
        <v>0</v>
      </c>
      <c r="AG309" s="22">
        <v>0</v>
      </c>
      <c r="AH309" s="22">
        <v>0</v>
      </c>
      <c r="AI309" s="22">
        <v>0</v>
      </c>
      <c r="AJ309" s="22">
        <v>0</v>
      </c>
      <c r="AK309" s="22">
        <v>0</v>
      </c>
      <c r="AL309" s="22">
        <v>0</v>
      </c>
      <c r="AM309" s="22">
        <v>0</v>
      </c>
      <c r="AN309" s="22">
        <v>0</v>
      </c>
      <c r="AO309" s="22">
        <v>0</v>
      </c>
      <c r="AP309" s="22">
        <v>591814</v>
      </c>
    </row>
    <row r="310" spans="1:42" x14ac:dyDescent="0.35">
      <c r="A310" s="22" t="s">
        <v>114</v>
      </c>
      <c r="B310" s="22" t="s">
        <v>670</v>
      </c>
      <c r="C310" s="22" t="s">
        <v>733</v>
      </c>
      <c r="D310" s="22" t="s">
        <v>734</v>
      </c>
      <c r="E310" s="22">
        <v>0</v>
      </c>
      <c r="F310" s="22">
        <v>0</v>
      </c>
      <c r="G310" s="22">
        <v>0</v>
      </c>
      <c r="H310" s="22">
        <v>0</v>
      </c>
      <c r="I310" s="22">
        <v>0</v>
      </c>
      <c r="J310" s="22">
        <v>0</v>
      </c>
      <c r="K310" s="22">
        <v>0</v>
      </c>
      <c r="L310" s="22">
        <v>0</v>
      </c>
      <c r="M310" s="22">
        <v>0</v>
      </c>
      <c r="N310" s="22">
        <v>0</v>
      </c>
      <c r="O310" s="22">
        <v>0</v>
      </c>
      <c r="P310" s="22">
        <v>0</v>
      </c>
      <c r="Q310" s="22">
        <v>0</v>
      </c>
      <c r="R310" s="22">
        <v>0</v>
      </c>
      <c r="S310" s="22">
        <v>0</v>
      </c>
      <c r="T310" s="22">
        <v>0</v>
      </c>
      <c r="U310" s="22">
        <v>0</v>
      </c>
      <c r="V310" s="22">
        <v>0</v>
      </c>
      <c r="W310" s="22">
        <v>0</v>
      </c>
      <c r="X310" s="22">
        <v>0</v>
      </c>
      <c r="Y310" s="22">
        <v>0</v>
      </c>
      <c r="Z310" s="22">
        <v>0</v>
      </c>
      <c r="AA310" s="22">
        <v>0</v>
      </c>
      <c r="AB310" s="22">
        <v>0</v>
      </c>
      <c r="AC310" s="22">
        <v>0</v>
      </c>
      <c r="AD310" s="22">
        <v>0</v>
      </c>
      <c r="AE310" s="22">
        <v>0</v>
      </c>
      <c r="AF310" s="22">
        <v>0</v>
      </c>
      <c r="AG310" s="22">
        <v>0</v>
      </c>
      <c r="AH310" s="22">
        <v>0</v>
      </c>
      <c r="AI310" s="22">
        <v>196876</v>
      </c>
      <c r="AJ310" s="22">
        <v>0</v>
      </c>
      <c r="AK310" s="22">
        <v>0</v>
      </c>
      <c r="AL310" s="22">
        <v>0</v>
      </c>
      <c r="AM310" s="22">
        <v>0</v>
      </c>
      <c r="AN310" s="22">
        <v>0</v>
      </c>
      <c r="AO310" s="22">
        <v>0</v>
      </c>
      <c r="AP310" s="22">
        <v>196876</v>
      </c>
    </row>
    <row r="311" spans="1:42" x14ac:dyDescent="0.35">
      <c r="A311" s="22" t="s">
        <v>114</v>
      </c>
      <c r="B311" s="22" t="s">
        <v>670</v>
      </c>
      <c r="C311" s="22" t="s">
        <v>735</v>
      </c>
      <c r="D311" s="22" t="s">
        <v>736</v>
      </c>
      <c r="E311" s="22">
        <v>0</v>
      </c>
      <c r="F311" s="22">
        <v>4462</v>
      </c>
      <c r="G311" s="22">
        <v>0</v>
      </c>
      <c r="H311" s="22">
        <v>0</v>
      </c>
      <c r="I311" s="22">
        <v>0</v>
      </c>
      <c r="J311" s="22">
        <v>0</v>
      </c>
      <c r="K311" s="22">
        <v>0</v>
      </c>
      <c r="L311" s="22">
        <v>0</v>
      </c>
      <c r="M311" s="22">
        <v>0</v>
      </c>
      <c r="N311" s="22">
        <v>0</v>
      </c>
      <c r="O311" s="22">
        <v>0</v>
      </c>
      <c r="P311" s="22">
        <v>0</v>
      </c>
      <c r="Q311" s="22">
        <v>0</v>
      </c>
      <c r="R311" s="22">
        <v>0</v>
      </c>
      <c r="S311" s="22">
        <v>0</v>
      </c>
      <c r="T311" s="22">
        <v>0</v>
      </c>
      <c r="U311" s="22">
        <v>0</v>
      </c>
      <c r="V311" s="22">
        <v>0</v>
      </c>
      <c r="W311" s="22">
        <v>0</v>
      </c>
      <c r="X311" s="22">
        <v>0</v>
      </c>
      <c r="Y311" s="22">
        <v>0</v>
      </c>
      <c r="Z311" s="22">
        <v>0</v>
      </c>
      <c r="AA311" s="22">
        <v>0</v>
      </c>
      <c r="AB311" s="22">
        <v>1579</v>
      </c>
      <c r="AC311" s="22">
        <v>0</v>
      </c>
      <c r="AD311" s="22">
        <v>0</v>
      </c>
      <c r="AE311" s="22">
        <v>0</v>
      </c>
      <c r="AF311" s="22">
        <v>0</v>
      </c>
      <c r="AG311" s="22">
        <v>0</v>
      </c>
      <c r="AH311" s="22">
        <v>0</v>
      </c>
      <c r="AI311" s="22">
        <v>0</v>
      </c>
      <c r="AJ311" s="22">
        <v>0</v>
      </c>
      <c r="AK311" s="22">
        <v>0</v>
      </c>
      <c r="AL311" s="22">
        <v>0</v>
      </c>
      <c r="AM311" s="22">
        <v>0</v>
      </c>
      <c r="AN311" s="22">
        <v>0</v>
      </c>
      <c r="AO311" s="22">
        <v>0</v>
      </c>
      <c r="AP311" s="22">
        <v>6041</v>
      </c>
    </row>
    <row r="312" spans="1:42" x14ac:dyDescent="0.35">
      <c r="A312" s="22" t="s">
        <v>114</v>
      </c>
      <c r="B312" s="22" t="s">
        <v>670</v>
      </c>
      <c r="C312" s="22" t="s">
        <v>737</v>
      </c>
      <c r="D312" s="22" t="s">
        <v>738</v>
      </c>
      <c r="E312" s="22">
        <v>0</v>
      </c>
      <c r="F312" s="22">
        <v>2762</v>
      </c>
      <c r="G312" s="22">
        <v>0</v>
      </c>
      <c r="H312" s="22">
        <v>0</v>
      </c>
      <c r="I312" s="22">
        <v>3993</v>
      </c>
      <c r="J312" s="22">
        <v>0</v>
      </c>
      <c r="K312" s="22">
        <v>0</v>
      </c>
      <c r="L312" s="22">
        <v>0</v>
      </c>
      <c r="M312" s="22">
        <v>0</v>
      </c>
      <c r="N312" s="22">
        <v>0</v>
      </c>
      <c r="O312" s="22">
        <v>0</v>
      </c>
      <c r="P312" s="22">
        <v>0</v>
      </c>
      <c r="Q312" s="22">
        <v>0</v>
      </c>
      <c r="R312" s="22">
        <v>0</v>
      </c>
      <c r="S312" s="22">
        <v>0</v>
      </c>
      <c r="T312" s="22">
        <v>0</v>
      </c>
      <c r="U312" s="22">
        <v>0</v>
      </c>
      <c r="V312" s="22">
        <v>0</v>
      </c>
      <c r="W312" s="22">
        <v>0</v>
      </c>
      <c r="X312" s="22">
        <v>0</v>
      </c>
      <c r="Y312" s="22">
        <v>0</v>
      </c>
      <c r="Z312" s="22">
        <v>0</v>
      </c>
      <c r="AA312" s="22">
        <v>0</v>
      </c>
      <c r="AB312" s="22">
        <v>0</v>
      </c>
      <c r="AC312" s="22">
        <v>0</v>
      </c>
      <c r="AD312" s="22">
        <v>0</v>
      </c>
      <c r="AE312" s="22">
        <v>0</v>
      </c>
      <c r="AF312" s="22">
        <v>0</v>
      </c>
      <c r="AG312" s="22">
        <v>0</v>
      </c>
      <c r="AH312" s="22">
        <v>0</v>
      </c>
      <c r="AI312" s="22">
        <v>0</v>
      </c>
      <c r="AJ312" s="22">
        <v>0</v>
      </c>
      <c r="AK312" s="22">
        <v>0</v>
      </c>
      <c r="AL312" s="22">
        <v>0</v>
      </c>
      <c r="AM312" s="22">
        <v>0</v>
      </c>
      <c r="AN312" s="22">
        <v>0</v>
      </c>
      <c r="AO312" s="22">
        <v>0</v>
      </c>
      <c r="AP312" s="22">
        <v>6755</v>
      </c>
    </row>
    <row r="313" spans="1:42" x14ac:dyDescent="0.35">
      <c r="A313" s="22" t="s">
        <v>114</v>
      </c>
      <c r="B313" s="22" t="s">
        <v>670</v>
      </c>
      <c r="C313" s="22" t="s">
        <v>739</v>
      </c>
      <c r="D313" s="22" t="s">
        <v>740</v>
      </c>
      <c r="E313" s="22">
        <v>0</v>
      </c>
      <c r="F313" s="22">
        <v>1140</v>
      </c>
      <c r="G313" s="22">
        <v>0</v>
      </c>
      <c r="H313" s="22">
        <v>0</v>
      </c>
      <c r="I313" s="22">
        <v>3541</v>
      </c>
      <c r="J313" s="22">
        <v>0</v>
      </c>
      <c r="K313" s="22">
        <v>0</v>
      </c>
      <c r="L313" s="22">
        <v>0</v>
      </c>
      <c r="M313" s="22">
        <v>0</v>
      </c>
      <c r="N313" s="22">
        <v>0</v>
      </c>
      <c r="O313" s="22">
        <v>2675</v>
      </c>
      <c r="P313" s="22">
        <v>0</v>
      </c>
      <c r="Q313" s="22">
        <v>0</v>
      </c>
      <c r="R313" s="22">
        <v>0</v>
      </c>
      <c r="S313" s="22">
        <v>0</v>
      </c>
      <c r="T313" s="22">
        <v>0</v>
      </c>
      <c r="U313" s="22">
        <v>0</v>
      </c>
      <c r="V313" s="22">
        <v>0</v>
      </c>
      <c r="W313" s="22">
        <v>0</v>
      </c>
      <c r="X313" s="22">
        <v>0</v>
      </c>
      <c r="Y313" s="22">
        <v>0</v>
      </c>
      <c r="Z313" s="22">
        <v>0</v>
      </c>
      <c r="AA313" s="22">
        <v>0</v>
      </c>
      <c r="AB313" s="22">
        <v>3907</v>
      </c>
      <c r="AC313" s="22">
        <v>0</v>
      </c>
      <c r="AD313" s="22">
        <v>0</v>
      </c>
      <c r="AE313" s="22">
        <v>0</v>
      </c>
      <c r="AF313" s="22">
        <v>0</v>
      </c>
      <c r="AG313" s="22">
        <v>0</v>
      </c>
      <c r="AH313" s="22">
        <v>0</v>
      </c>
      <c r="AI313" s="22">
        <v>0</v>
      </c>
      <c r="AJ313" s="22">
        <v>0</v>
      </c>
      <c r="AK313" s="22">
        <v>0</v>
      </c>
      <c r="AL313" s="22">
        <v>0</v>
      </c>
      <c r="AM313" s="22">
        <v>0</v>
      </c>
      <c r="AN313" s="22">
        <v>0</v>
      </c>
      <c r="AO313" s="22">
        <v>0</v>
      </c>
      <c r="AP313" s="22">
        <v>11263</v>
      </c>
    </row>
    <row r="314" spans="1:42" x14ac:dyDescent="0.35">
      <c r="A314" s="22" t="s">
        <v>114</v>
      </c>
      <c r="B314" s="22" t="s">
        <v>670</v>
      </c>
      <c r="C314" s="22" t="s">
        <v>741</v>
      </c>
      <c r="D314" s="22" t="s">
        <v>742</v>
      </c>
      <c r="E314" s="22">
        <v>0</v>
      </c>
      <c r="F314" s="22">
        <v>210</v>
      </c>
      <c r="G314" s="22">
        <v>0</v>
      </c>
      <c r="H314" s="22">
        <v>0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>
        <v>0</v>
      </c>
      <c r="Q314" s="22">
        <v>0</v>
      </c>
      <c r="R314" s="22">
        <v>0</v>
      </c>
      <c r="S314" s="22">
        <v>0</v>
      </c>
      <c r="T314" s="22">
        <v>0</v>
      </c>
      <c r="U314" s="22">
        <v>0</v>
      </c>
      <c r="V314" s="22">
        <v>0</v>
      </c>
      <c r="W314" s="22">
        <v>0</v>
      </c>
      <c r="X314" s="22">
        <v>0</v>
      </c>
      <c r="Y314" s="22">
        <v>0</v>
      </c>
      <c r="Z314" s="22">
        <v>0</v>
      </c>
      <c r="AA314" s="22">
        <v>0</v>
      </c>
      <c r="AB314" s="22">
        <v>0</v>
      </c>
      <c r="AC314" s="22">
        <v>0</v>
      </c>
      <c r="AD314" s="22">
        <v>0</v>
      </c>
      <c r="AE314" s="22">
        <v>0</v>
      </c>
      <c r="AF314" s="22">
        <v>0</v>
      </c>
      <c r="AG314" s="22">
        <v>0</v>
      </c>
      <c r="AH314" s="22">
        <v>0</v>
      </c>
      <c r="AI314" s="22">
        <v>0</v>
      </c>
      <c r="AJ314" s="22">
        <v>0</v>
      </c>
      <c r="AK314" s="22">
        <v>0</v>
      </c>
      <c r="AL314" s="22">
        <v>0</v>
      </c>
      <c r="AM314" s="22">
        <v>0</v>
      </c>
      <c r="AN314" s="22">
        <v>0</v>
      </c>
      <c r="AO314" s="22">
        <v>0</v>
      </c>
      <c r="AP314" s="22">
        <v>210</v>
      </c>
    </row>
    <row r="315" spans="1:42" x14ac:dyDescent="0.35">
      <c r="A315" s="22" t="s">
        <v>114</v>
      </c>
      <c r="B315" s="22" t="s">
        <v>670</v>
      </c>
      <c r="C315" s="22" t="s">
        <v>743</v>
      </c>
      <c r="D315" s="22" t="s">
        <v>744</v>
      </c>
      <c r="E315" s="22">
        <v>0</v>
      </c>
      <c r="F315" s="22">
        <v>860</v>
      </c>
      <c r="G315" s="22">
        <v>0</v>
      </c>
      <c r="H315" s="22">
        <v>0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>
        <v>0</v>
      </c>
      <c r="Q315" s="22">
        <v>0</v>
      </c>
      <c r="R315" s="22">
        <v>0</v>
      </c>
      <c r="S315" s="22">
        <v>0</v>
      </c>
      <c r="T315" s="22">
        <v>0</v>
      </c>
      <c r="U315" s="22">
        <v>0</v>
      </c>
      <c r="V315" s="22">
        <v>0</v>
      </c>
      <c r="W315" s="22">
        <v>0</v>
      </c>
      <c r="X315" s="22">
        <v>0</v>
      </c>
      <c r="Y315" s="22">
        <v>0</v>
      </c>
      <c r="Z315" s="22">
        <v>0</v>
      </c>
      <c r="AA315" s="22">
        <v>0</v>
      </c>
      <c r="AB315" s="22">
        <v>7860</v>
      </c>
      <c r="AC315" s="22">
        <v>0</v>
      </c>
      <c r="AD315" s="22">
        <v>0</v>
      </c>
      <c r="AE315" s="22">
        <v>0</v>
      </c>
      <c r="AF315" s="22">
        <v>0</v>
      </c>
      <c r="AG315" s="22">
        <v>0</v>
      </c>
      <c r="AH315" s="22">
        <v>0</v>
      </c>
      <c r="AI315" s="22">
        <v>0</v>
      </c>
      <c r="AJ315" s="22">
        <v>0</v>
      </c>
      <c r="AK315" s="22">
        <v>0</v>
      </c>
      <c r="AL315" s="22">
        <v>0</v>
      </c>
      <c r="AM315" s="22">
        <v>0</v>
      </c>
      <c r="AN315" s="22">
        <v>0</v>
      </c>
      <c r="AO315" s="22">
        <v>0</v>
      </c>
      <c r="AP315" s="22">
        <v>8720</v>
      </c>
    </row>
    <row r="316" spans="1:42" x14ac:dyDescent="0.35">
      <c r="A316" s="22" t="s">
        <v>114</v>
      </c>
      <c r="B316" s="22" t="s">
        <v>670</v>
      </c>
      <c r="C316" s="22" t="s">
        <v>745</v>
      </c>
      <c r="D316" s="22" t="s">
        <v>746</v>
      </c>
      <c r="E316" s="22">
        <v>0</v>
      </c>
      <c r="F316" s="22">
        <v>0</v>
      </c>
      <c r="G316" s="22">
        <v>0</v>
      </c>
      <c r="H316" s="22">
        <v>0</v>
      </c>
      <c r="I316" s="22">
        <v>0</v>
      </c>
      <c r="J316" s="22">
        <v>0</v>
      </c>
      <c r="K316" s="22">
        <v>0</v>
      </c>
      <c r="L316" s="22">
        <v>0</v>
      </c>
      <c r="M316" s="22">
        <v>0</v>
      </c>
      <c r="N316" s="22">
        <v>0</v>
      </c>
      <c r="O316" s="22">
        <v>0</v>
      </c>
      <c r="P316" s="22">
        <v>0</v>
      </c>
      <c r="Q316" s="22">
        <v>0</v>
      </c>
      <c r="R316" s="22">
        <v>0</v>
      </c>
      <c r="S316" s="22">
        <v>0</v>
      </c>
      <c r="T316" s="22">
        <v>0</v>
      </c>
      <c r="U316" s="22">
        <v>0</v>
      </c>
      <c r="V316" s="22">
        <v>0</v>
      </c>
      <c r="W316" s="22">
        <v>0</v>
      </c>
      <c r="X316" s="22">
        <v>0</v>
      </c>
      <c r="Y316" s="22">
        <v>0</v>
      </c>
      <c r="Z316" s="22">
        <v>0</v>
      </c>
      <c r="AA316" s="22">
        <v>0</v>
      </c>
      <c r="AB316" s="22">
        <v>0</v>
      </c>
      <c r="AC316" s="22">
        <v>0</v>
      </c>
      <c r="AD316" s="22">
        <v>0</v>
      </c>
      <c r="AE316" s="22">
        <v>0</v>
      </c>
      <c r="AF316" s="22">
        <v>0</v>
      </c>
      <c r="AG316" s="22">
        <v>0</v>
      </c>
      <c r="AH316" s="22">
        <v>0</v>
      </c>
      <c r="AI316" s="22">
        <v>0</v>
      </c>
      <c r="AJ316" s="22">
        <v>0</v>
      </c>
      <c r="AK316" s="22">
        <v>0</v>
      </c>
      <c r="AL316" s="22">
        <v>0</v>
      </c>
      <c r="AM316" s="22">
        <v>0</v>
      </c>
      <c r="AN316" s="22">
        <v>0</v>
      </c>
      <c r="AO316" s="22">
        <v>0</v>
      </c>
      <c r="AP316" s="22">
        <v>0</v>
      </c>
    </row>
    <row r="317" spans="1:42" x14ac:dyDescent="0.35">
      <c r="A317" s="22" t="s">
        <v>114</v>
      </c>
      <c r="B317" s="22" t="s">
        <v>670</v>
      </c>
      <c r="C317" s="22" t="s">
        <v>747</v>
      </c>
      <c r="D317" s="22" t="s">
        <v>748</v>
      </c>
      <c r="E317" s="22">
        <v>0</v>
      </c>
      <c r="F317" s="22">
        <v>0</v>
      </c>
      <c r="G317" s="22">
        <v>0</v>
      </c>
      <c r="H317" s="22">
        <v>0</v>
      </c>
      <c r="I317" s="22">
        <v>0</v>
      </c>
      <c r="J317" s="22">
        <v>0</v>
      </c>
      <c r="K317" s="22">
        <v>0</v>
      </c>
      <c r="L317" s="22">
        <v>0</v>
      </c>
      <c r="M317" s="22">
        <v>0</v>
      </c>
      <c r="N317" s="22">
        <v>0</v>
      </c>
      <c r="O317" s="22">
        <v>0</v>
      </c>
      <c r="P317" s="22">
        <v>0</v>
      </c>
      <c r="Q317" s="22">
        <v>0</v>
      </c>
      <c r="R317" s="22">
        <v>0</v>
      </c>
      <c r="S317" s="22">
        <v>0</v>
      </c>
      <c r="T317" s="22">
        <v>0</v>
      </c>
      <c r="U317" s="22">
        <v>0</v>
      </c>
      <c r="V317" s="22">
        <v>0</v>
      </c>
      <c r="W317" s="22">
        <v>0</v>
      </c>
      <c r="X317" s="22">
        <v>0</v>
      </c>
      <c r="Y317" s="22">
        <v>0</v>
      </c>
      <c r="Z317" s="22">
        <v>0</v>
      </c>
      <c r="AA317" s="22">
        <v>0</v>
      </c>
      <c r="AB317" s="22">
        <v>0</v>
      </c>
      <c r="AC317" s="22">
        <v>0</v>
      </c>
      <c r="AD317" s="22">
        <v>0</v>
      </c>
      <c r="AE317" s="22">
        <v>0</v>
      </c>
      <c r="AF317" s="22">
        <v>0</v>
      </c>
      <c r="AG317" s="22">
        <v>0</v>
      </c>
      <c r="AH317" s="22">
        <v>0</v>
      </c>
      <c r="AI317" s="22">
        <v>7456</v>
      </c>
      <c r="AJ317" s="22">
        <v>0</v>
      </c>
      <c r="AK317" s="22">
        <v>0</v>
      </c>
      <c r="AL317" s="22">
        <v>0</v>
      </c>
      <c r="AM317" s="22">
        <v>0</v>
      </c>
      <c r="AN317" s="22">
        <v>0</v>
      </c>
      <c r="AO317" s="22">
        <v>0</v>
      </c>
      <c r="AP317" s="22">
        <v>7456</v>
      </c>
    </row>
    <row r="318" spans="1:42" x14ac:dyDescent="0.35">
      <c r="A318" s="22" t="s">
        <v>114</v>
      </c>
      <c r="B318" s="22" t="s">
        <v>670</v>
      </c>
      <c r="C318" s="22" t="s">
        <v>749</v>
      </c>
      <c r="D318" s="22" t="s">
        <v>750</v>
      </c>
      <c r="E318" s="22">
        <v>0</v>
      </c>
      <c r="F318" s="22">
        <v>650</v>
      </c>
      <c r="G318" s="22">
        <v>0</v>
      </c>
      <c r="H318" s="22">
        <v>0</v>
      </c>
      <c r="I318" s="22">
        <v>4275</v>
      </c>
      <c r="J318" s="22">
        <v>0</v>
      </c>
      <c r="K318" s="22">
        <v>0</v>
      </c>
      <c r="L318" s="22">
        <v>0</v>
      </c>
      <c r="M318" s="22">
        <v>0</v>
      </c>
      <c r="N318" s="22">
        <v>0</v>
      </c>
      <c r="O318" s="22">
        <v>0</v>
      </c>
      <c r="P318" s="22">
        <v>0</v>
      </c>
      <c r="Q318" s="22">
        <v>0</v>
      </c>
      <c r="R318" s="22">
        <v>0</v>
      </c>
      <c r="S318" s="22">
        <v>0</v>
      </c>
      <c r="T318" s="22">
        <v>0</v>
      </c>
      <c r="U318" s="22">
        <v>0</v>
      </c>
      <c r="V318" s="22">
        <v>32330</v>
      </c>
      <c r="W318" s="22">
        <v>0</v>
      </c>
      <c r="X318" s="22">
        <v>0</v>
      </c>
      <c r="Y318" s="22">
        <v>0</v>
      </c>
      <c r="Z318" s="22">
        <v>0</v>
      </c>
      <c r="AA318" s="22">
        <v>0</v>
      </c>
      <c r="AB318" s="22">
        <v>0</v>
      </c>
      <c r="AC318" s="22">
        <v>0</v>
      </c>
      <c r="AD318" s="22">
        <v>0</v>
      </c>
      <c r="AE318" s="22">
        <v>0</v>
      </c>
      <c r="AF318" s="22">
        <v>0</v>
      </c>
      <c r="AG318" s="22">
        <v>0</v>
      </c>
      <c r="AH318" s="22">
        <v>0</v>
      </c>
      <c r="AI318" s="22">
        <v>0</v>
      </c>
      <c r="AJ318" s="22">
        <v>0</v>
      </c>
      <c r="AK318" s="22">
        <v>0</v>
      </c>
      <c r="AL318" s="22">
        <v>0</v>
      </c>
      <c r="AM318" s="22">
        <v>0</v>
      </c>
      <c r="AN318" s="22">
        <v>0</v>
      </c>
      <c r="AO318" s="22">
        <v>0</v>
      </c>
      <c r="AP318" s="22">
        <v>37255</v>
      </c>
    </row>
    <row r="319" spans="1:42" x14ac:dyDescent="0.35">
      <c r="A319" s="22" t="s">
        <v>114</v>
      </c>
      <c r="B319" s="22" t="s">
        <v>670</v>
      </c>
      <c r="C319" s="22" t="s">
        <v>751</v>
      </c>
      <c r="D319" s="22" t="s">
        <v>752</v>
      </c>
      <c r="E319" s="22">
        <v>0</v>
      </c>
      <c r="F319" s="22">
        <v>0</v>
      </c>
      <c r="G319" s="22">
        <v>0</v>
      </c>
      <c r="H319" s="22">
        <v>0</v>
      </c>
      <c r="I319" s="22">
        <v>0</v>
      </c>
      <c r="J319" s="22">
        <v>0</v>
      </c>
      <c r="K319" s="22">
        <v>0</v>
      </c>
      <c r="L319" s="22">
        <v>0</v>
      </c>
      <c r="M319" s="22">
        <v>0</v>
      </c>
      <c r="N319" s="22">
        <v>0</v>
      </c>
      <c r="O319" s="22">
        <v>0</v>
      </c>
      <c r="P319" s="22">
        <v>0</v>
      </c>
      <c r="Q319" s="22">
        <v>0</v>
      </c>
      <c r="R319" s="22">
        <v>0</v>
      </c>
      <c r="S319" s="22">
        <v>0</v>
      </c>
      <c r="T319" s="22">
        <v>0</v>
      </c>
      <c r="U319" s="22">
        <v>0</v>
      </c>
      <c r="V319" s="22">
        <v>0</v>
      </c>
      <c r="W319" s="22">
        <v>0</v>
      </c>
      <c r="X319" s="22">
        <v>0</v>
      </c>
      <c r="Y319" s="22">
        <v>0</v>
      </c>
      <c r="Z319" s="22">
        <v>0</v>
      </c>
      <c r="AA319" s="22">
        <v>0</v>
      </c>
      <c r="AB319" s="22">
        <v>0</v>
      </c>
      <c r="AC319" s="22">
        <v>0</v>
      </c>
      <c r="AD319" s="22">
        <v>0</v>
      </c>
      <c r="AE319" s="22">
        <v>0</v>
      </c>
      <c r="AF319" s="22">
        <v>0</v>
      </c>
      <c r="AG319" s="22">
        <v>0</v>
      </c>
      <c r="AH319" s="22">
        <v>0</v>
      </c>
      <c r="AI319" s="22">
        <v>0</v>
      </c>
      <c r="AJ319" s="22">
        <v>0</v>
      </c>
      <c r="AK319" s="22">
        <v>0</v>
      </c>
      <c r="AL319" s="22">
        <v>0</v>
      </c>
      <c r="AM319" s="22">
        <v>0</v>
      </c>
      <c r="AN319" s="22">
        <v>0</v>
      </c>
      <c r="AO319" s="22">
        <v>0</v>
      </c>
      <c r="AP319" s="22">
        <v>0</v>
      </c>
    </row>
    <row r="320" spans="1:42" x14ac:dyDescent="0.35">
      <c r="A320" s="22" t="s">
        <v>114</v>
      </c>
      <c r="B320" s="22" t="s">
        <v>670</v>
      </c>
      <c r="C320" s="22" t="s">
        <v>753</v>
      </c>
      <c r="D320" s="22" t="s">
        <v>754</v>
      </c>
      <c r="E320" s="22">
        <v>0</v>
      </c>
      <c r="F320" s="22">
        <v>1646</v>
      </c>
      <c r="G320" s="22">
        <v>0</v>
      </c>
      <c r="H320" s="22">
        <v>0</v>
      </c>
      <c r="I320" s="22">
        <v>3875</v>
      </c>
      <c r="J320" s="22">
        <v>0</v>
      </c>
      <c r="K320" s="22">
        <v>0</v>
      </c>
      <c r="L320" s="22">
        <v>0</v>
      </c>
      <c r="M320" s="22">
        <v>0</v>
      </c>
      <c r="N320" s="22">
        <v>0</v>
      </c>
      <c r="O320" s="22">
        <v>0</v>
      </c>
      <c r="P320" s="22">
        <v>0</v>
      </c>
      <c r="Q320" s="22">
        <v>0</v>
      </c>
      <c r="R320" s="22">
        <v>0</v>
      </c>
      <c r="S320" s="22">
        <v>0</v>
      </c>
      <c r="T320" s="22">
        <v>0</v>
      </c>
      <c r="U320" s="22">
        <v>0</v>
      </c>
      <c r="V320" s="22">
        <v>0</v>
      </c>
      <c r="W320" s="22">
        <v>0</v>
      </c>
      <c r="X320" s="22">
        <v>0</v>
      </c>
      <c r="Y320" s="22">
        <v>0</v>
      </c>
      <c r="Z320" s="22">
        <v>0</v>
      </c>
      <c r="AA320" s="22">
        <v>0</v>
      </c>
      <c r="AB320" s="22">
        <v>0</v>
      </c>
      <c r="AC320" s="22">
        <v>0</v>
      </c>
      <c r="AD320" s="22">
        <v>0</v>
      </c>
      <c r="AE320" s="22">
        <v>0</v>
      </c>
      <c r="AF320" s="22">
        <v>0</v>
      </c>
      <c r="AG320" s="22">
        <v>0</v>
      </c>
      <c r="AH320" s="22">
        <v>0</v>
      </c>
      <c r="AI320" s="22">
        <v>0</v>
      </c>
      <c r="AJ320" s="22">
        <v>0</v>
      </c>
      <c r="AK320" s="22">
        <v>0</v>
      </c>
      <c r="AL320" s="22">
        <v>0</v>
      </c>
      <c r="AM320" s="22">
        <v>0</v>
      </c>
      <c r="AN320" s="22">
        <v>0</v>
      </c>
      <c r="AO320" s="22">
        <v>0</v>
      </c>
      <c r="AP320" s="22">
        <v>5521</v>
      </c>
    </row>
    <row r="321" spans="1:42" x14ac:dyDescent="0.35">
      <c r="A321" s="22" t="s">
        <v>114</v>
      </c>
      <c r="B321" s="22" t="s">
        <v>670</v>
      </c>
      <c r="C321" s="22" t="s">
        <v>755</v>
      </c>
      <c r="D321" s="22" t="s">
        <v>756</v>
      </c>
      <c r="E321" s="22">
        <v>0</v>
      </c>
      <c r="F321" s="22">
        <v>400</v>
      </c>
      <c r="G321" s="22">
        <v>0</v>
      </c>
      <c r="H321" s="22">
        <v>0</v>
      </c>
      <c r="I321" s="22">
        <v>0</v>
      </c>
      <c r="J321" s="22">
        <v>0</v>
      </c>
      <c r="K321" s="22">
        <v>0</v>
      </c>
      <c r="L321" s="22">
        <v>0</v>
      </c>
      <c r="M321" s="22">
        <v>0</v>
      </c>
      <c r="N321" s="22">
        <v>0</v>
      </c>
      <c r="O321" s="22">
        <v>0</v>
      </c>
      <c r="P321" s="22">
        <v>0</v>
      </c>
      <c r="Q321" s="22">
        <v>0</v>
      </c>
      <c r="R321" s="22">
        <v>0</v>
      </c>
      <c r="S321" s="22">
        <v>0</v>
      </c>
      <c r="T321" s="22">
        <v>0</v>
      </c>
      <c r="U321" s="22">
        <v>0</v>
      </c>
      <c r="V321" s="22">
        <v>0</v>
      </c>
      <c r="W321" s="22">
        <v>0</v>
      </c>
      <c r="X321" s="22">
        <v>0</v>
      </c>
      <c r="Y321" s="22">
        <v>0</v>
      </c>
      <c r="Z321" s="22">
        <v>0</v>
      </c>
      <c r="AA321" s="22">
        <v>0</v>
      </c>
      <c r="AB321" s="22">
        <v>0</v>
      </c>
      <c r="AC321" s="22">
        <v>0</v>
      </c>
      <c r="AD321" s="22">
        <v>0</v>
      </c>
      <c r="AE321" s="22">
        <v>0</v>
      </c>
      <c r="AF321" s="22">
        <v>0</v>
      </c>
      <c r="AG321" s="22">
        <v>0</v>
      </c>
      <c r="AH321" s="22">
        <v>0</v>
      </c>
      <c r="AI321" s="22">
        <v>0</v>
      </c>
      <c r="AJ321" s="22">
        <v>0</v>
      </c>
      <c r="AK321" s="22">
        <v>0</v>
      </c>
      <c r="AL321" s="22">
        <v>0</v>
      </c>
      <c r="AM321" s="22">
        <v>0</v>
      </c>
      <c r="AN321" s="22">
        <v>0</v>
      </c>
      <c r="AO321" s="22">
        <v>0</v>
      </c>
      <c r="AP321" s="22">
        <v>400</v>
      </c>
    </row>
    <row r="322" spans="1:42" x14ac:dyDescent="0.35">
      <c r="A322" s="22" t="s">
        <v>114</v>
      </c>
      <c r="B322" s="22" t="s">
        <v>670</v>
      </c>
      <c r="C322" s="22" t="s">
        <v>757</v>
      </c>
      <c r="D322" s="22" t="s">
        <v>758</v>
      </c>
      <c r="E322" s="22">
        <v>0</v>
      </c>
      <c r="F322" s="22">
        <v>0</v>
      </c>
      <c r="G322" s="22">
        <v>0</v>
      </c>
      <c r="H322" s="22">
        <v>0</v>
      </c>
      <c r="I322" s="22">
        <v>0</v>
      </c>
      <c r="J322" s="22">
        <v>0</v>
      </c>
      <c r="K322" s="22">
        <v>0</v>
      </c>
      <c r="L322" s="22">
        <v>0</v>
      </c>
      <c r="M322" s="22">
        <v>0</v>
      </c>
      <c r="N322" s="22">
        <v>0</v>
      </c>
      <c r="O322" s="22">
        <v>0</v>
      </c>
      <c r="P322" s="22">
        <v>0</v>
      </c>
      <c r="Q322" s="22">
        <v>0</v>
      </c>
      <c r="R322" s="22">
        <v>0</v>
      </c>
      <c r="S322" s="22">
        <v>0</v>
      </c>
      <c r="T322" s="22">
        <v>0</v>
      </c>
      <c r="U322" s="22">
        <v>87500</v>
      </c>
      <c r="V322" s="22">
        <v>0</v>
      </c>
      <c r="W322" s="22">
        <v>0</v>
      </c>
      <c r="X322" s="22">
        <v>0</v>
      </c>
      <c r="Y322" s="22">
        <v>0</v>
      </c>
      <c r="Z322" s="22">
        <v>0</v>
      </c>
      <c r="AA322" s="22">
        <v>0</v>
      </c>
      <c r="AB322" s="22">
        <v>0</v>
      </c>
      <c r="AC322" s="22">
        <v>0</v>
      </c>
      <c r="AD322" s="22">
        <v>0</v>
      </c>
      <c r="AE322" s="22">
        <v>0</v>
      </c>
      <c r="AF322" s="22">
        <v>0</v>
      </c>
      <c r="AG322" s="22">
        <v>0</v>
      </c>
      <c r="AH322" s="22">
        <v>0</v>
      </c>
      <c r="AI322" s="22">
        <v>0</v>
      </c>
      <c r="AJ322" s="22">
        <v>0</v>
      </c>
      <c r="AK322" s="22">
        <v>0</v>
      </c>
      <c r="AL322" s="22">
        <v>0</v>
      </c>
      <c r="AM322" s="22">
        <v>0</v>
      </c>
      <c r="AN322" s="22">
        <v>0</v>
      </c>
      <c r="AO322" s="22">
        <v>0</v>
      </c>
      <c r="AP322" s="22">
        <v>87500</v>
      </c>
    </row>
    <row r="323" spans="1:42" x14ac:dyDescent="0.35">
      <c r="A323" s="22" t="s">
        <v>114</v>
      </c>
      <c r="B323" s="22" t="s">
        <v>670</v>
      </c>
      <c r="C323" s="22" t="s">
        <v>759</v>
      </c>
      <c r="D323" s="22" t="s">
        <v>760</v>
      </c>
      <c r="E323" s="22">
        <v>0</v>
      </c>
      <c r="F323" s="22">
        <v>175</v>
      </c>
      <c r="G323" s="22">
        <v>0</v>
      </c>
      <c r="H323" s="22">
        <v>0</v>
      </c>
      <c r="I323" s="22">
        <v>0</v>
      </c>
      <c r="J323" s="22">
        <v>0</v>
      </c>
      <c r="K323" s="22">
        <v>0</v>
      </c>
      <c r="L323" s="22">
        <v>0</v>
      </c>
      <c r="M323" s="22">
        <v>0</v>
      </c>
      <c r="N323" s="22">
        <v>0</v>
      </c>
      <c r="O323" s="22">
        <v>0</v>
      </c>
      <c r="P323" s="22">
        <v>0</v>
      </c>
      <c r="Q323" s="22">
        <v>0</v>
      </c>
      <c r="R323" s="22">
        <v>0</v>
      </c>
      <c r="S323" s="22">
        <v>0</v>
      </c>
      <c r="T323" s="22">
        <v>0</v>
      </c>
      <c r="U323" s="22">
        <v>0</v>
      </c>
      <c r="V323" s="22">
        <v>0</v>
      </c>
      <c r="W323" s="22">
        <v>0</v>
      </c>
      <c r="X323" s="22">
        <v>0</v>
      </c>
      <c r="Y323" s="22">
        <v>0</v>
      </c>
      <c r="Z323" s="22">
        <v>0</v>
      </c>
      <c r="AA323" s="22">
        <v>0</v>
      </c>
      <c r="AB323" s="22">
        <v>640</v>
      </c>
      <c r="AC323" s="22">
        <v>0</v>
      </c>
      <c r="AD323" s="22">
        <v>0</v>
      </c>
      <c r="AE323" s="22">
        <v>0</v>
      </c>
      <c r="AF323" s="22">
        <v>0</v>
      </c>
      <c r="AG323" s="22">
        <v>0</v>
      </c>
      <c r="AH323" s="22">
        <v>0</v>
      </c>
      <c r="AI323" s="22">
        <v>0</v>
      </c>
      <c r="AJ323" s="22">
        <v>0</v>
      </c>
      <c r="AK323" s="22">
        <v>0</v>
      </c>
      <c r="AL323" s="22">
        <v>0</v>
      </c>
      <c r="AM323" s="22">
        <v>0</v>
      </c>
      <c r="AN323" s="22">
        <v>0</v>
      </c>
      <c r="AO323" s="22">
        <v>0</v>
      </c>
      <c r="AP323" s="22">
        <v>815</v>
      </c>
    </row>
    <row r="324" spans="1:42" x14ac:dyDescent="0.35">
      <c r="A324" s="22" t="s">
        <v>114</v>
      </c>
      <c r="B324" s="22" t="s">
        <v>670</v>
      </c>
      <c r="C324" s="22" t="s">
        <v>761</v>
      </c>
      <c r="D324" s="22" t="s">
        <v>762</v>
      </c>
      <c r="E324" s="22">
        <v>0</v>
      </c>
      <c r="F324" s="22">
        <v>105</v>
      </c>
      <c r="G324" s="22">
        <v>0</v>
      </c>
      <c r="H324" s="22">
        <v>0</v>
      </c>
      <c r="I324" s="22">
        <v>0</v>
      </c>
      <c r="J324" s="22">
        <v>0</v>
      </c>
      <c r="K324" s="22">
        <v>0</v>
      </c>
      <c r="L324" s="22">
        <v>0</v>
      </c>
      <c r="M324" s="22">
        <v>0</v>
      </c>
      <c r="N324" s="22">
        <v>0</v>
      </c>
      <c r="O324" s="22">
        <v>0</v>
      </c>
      <c r="P324" s="22">
        <v>0</v>
      </c>
      <c r="Q324" s="22">
        <v>0</v>
      </c>
      <c r="R324" s="22">
        <v>0</v>
      </c>
      <c r="S324" s="22">
        <v>0</v>
      </c>
      <c r="T324" s="22">
        <v>0</v>
      </c>
      <c r="U324" s="22">
        <v>0</v>
      </c>
      <c r="V324" s="22">
        <v>0</v>
      </c>
      <c r="W324" s="22">
        <v>0</v>
      </c>
      <c r="X324" s="22">
        <v>0</v>
      </c>
      <c r="Y324" s="22">
        <v>0</v>
      </c>
      <c r="Z324" s="22">
        <v>0</v>
      </c>
      <c r="AA324" s="22">
        <v>0</v>
      </c>
      <c r="AB324" s="22">
        <v>0</v>
      </c>
      <c r="AC324" s="22">
        <v>0</v>
      </c>
      <c r="AD324" s="22">
        <v>0</v>
      </c>
      <c r="AE324" s="22">
        <v>0</v>
      </c>
      <c r="AF324" s="22">
        <v>0</v>
      </c>
      <c r="AG324" s="22">
        <v>0</v>
      </c>
      <c r="AH324" s="22">
        <v>0</v>
      </c>
      <c r="AI324" s="22">
        <v>0</v>
      </c>
      <c r="AJ324" s="22">
        <v>0</v>
      </c>
      <c r="AK324" s="22">
        <v>0</v>
      </c>
      <c r="AL324" s="22">
        <v>0</v>
      </c>
      <c r="AM324" s="22">
        <v>0</v>
      </c>
      <c r="AN324" s="22">
        <v>0</v>
      </c>
      <c r="AO324" s="22">
        <v>0</v>
      </c>
      <c r="AP324" s="22">
        <v>105</v>
      </c>
    </row>
    <row r="325" spans="1:42" x14ac:dyDescent="0.35">
      <c r="A325" s="22" t="s">
        <v>114</v>
      </c>
      <c r="B325" s="22" t="s">
        <v>670</v>
      </c>
      <c r="C325" s="22" t="s">
        <v>763</v>
      </c>
      <c r="D325" s="22" t="s">
        <v>764</v>
      </c>
      <c r="E325" s="22">
        <v>0</v>
      </c>
      <c r="F325" s="22">
        <v>0</v>
      </c>
      <c r="G325" s="22">
        <v>0</v>
      </c>
      <c r="H325" s="22">
        <v>0</v>
      </c>
      <c r="I325" s="22">
        <v>3972</v>
      </c>
      <c r="J325" s="22">
        <v>0</v>
      </c>
      <c r="K325" s="22">
        <v>0</v>
      </c>
      <c r="L325" s="22">
        <v>0</v>
      </c>
      <c r="M325" s="22">
        <v>0</v>
      </c>
      <c r="N325" s="22">
        <v>0</v>
      </c>
      <c r="O325" s="22">
        <v>0</v>
      </c>
      <c r="P325" s="22">
        <v>0</v>
      </c>
      <c r="Q325" s="22">
        <v>0</v>
      </c>
      <c r="R325" s="22">
        <v>0</v>
      </c>
      <c r="S325" s="22">
        <v>0</v>
      </c>
      <c r="T325" s="22">
        <v>0</v>
      </c>
      <c r="U325" s="22">
        <v>0</v>
      </c>
      <c r="V325" s="22">
        <v>0</v>
      </c>
      <c r="W325" s="22">
        <v>0</v>
      </c>
      <c r="X325" s="22">
        <v>0</v>
      </c>
      <c r="Y325" s="22">
        <v>0</v>
      </c>
      <c r="Z325" s="22">
        <v>0</v>
      </c>
      <c r="AA325" s="22">
        <v>0</v>
      </c>
      <c r="AB325" s="22">
        <v>0</v>
      </c>
      <c r="AC325" s="22">
        <v>0</v>
      </c>
      <c r="AD325" s="22">
        <v>0</v>
      </c>
      <c r="AE325" s="22">
        <v>0</v>
      </c>
      <c r="AF325" s="22">
        <v>0</v>
      </c>
      <c r="AG325" s="22">
        <v>0</v>
      </c>
      <c r="AH325" s="22">
        <v>0</v>
      </c>
      <c r="AI325" s="22">
        <v>0</v>
      </c>
      <c r="AJ325" s="22">
        <v>0</v>
      </c>
      <c r="AK325" s="22">
        <v>0</v>
      </c>
      <c r="AL325" s="22">
        <v>0</v>
      </c>
      <c r="AM325" s="22">
        <v>0</v>
      </c>
      <c r="AN325" s="22">
        <v>0</v>
      </c>
      <c r="AO325" s="22">
        <v>0</v>
      </c>
      <c r="AP325" s="22">
        <v>3972</v>
      </c>
    </row>
    <row r="326" spans="1:42" x14ac:dyDescent="0.35">
      <c r="A326" s="22" t="s">
        <v>114</v>
      </c>
      <c r="B326" s="22" t="s">
        <v>670</v>
      </c>
      <c r="C326" s="22" t="s">
        <v>765</v>
      </c>
      <c r="D326" s="22" t="s">
        <v>766</v>
      </c>
      <c r="E326" s="22">
        <v>0</v>
      </c>
      <c r="F326" s="22">
        <v>4201</v>
      </c>
      <c r="G326" s="22">
        <v>0</v>
      </c>
      <c r="H326" s="22">
        <v>0</v>
      </c>
      <c r="I326" s="22">
        <v>0</v>
      </c>
      <c r="J326" s="22">
        <v>0</v>
      </c>
      <c r="K326" s="22">
        <v>0</v>
      </c>
      <c r="L326" s="22">
        <v>0</v>
      </c>
      <c r="M326" s="22">
        <v>0</v>
      </c>
      <c r="N326" s="22">
        <v>0</v>
      </c>
      <c r="O326" s="22">
        <v>0</v>
      </c>
      <c r="P326" s="22">
        <v>0</v>
      </c>
      <c r="Q326" s="22">
        <v>0</v>
      </c>
      <c r="R326" s="22">
        <v>0</v>
      </c>
      <c r="S326" s="22">
        <v>0</v>
      </c>
      <c r="T326" s="22">
        <v>0</v>
      </c>
      <c r="U326" s="22">
        <v>0</v>
      </c>
      <c r="V326" s="22">
        <v>0</v>
      </c>
      <c r="W326" s="22">
        <v>0</v>
      </c>
      <c r="X326" s="22">
        <v>0</v>
      </c>
      <c r="Y326" s="22">
        <v>0</v>
      </c>
      <c r="Z326" s="22">
        <v>0</v>
      </c>
      <c r="AA326" s="22">
        <v>0</v>
      </c>
      <c r="AB326" s="22">
        <v>0</v>
      </c>
      <c r="AC326" s="22">
        <v>0</v>
      </c>
      <c r="AD326" s="22">
        <v>0</v>
      </c>
      <c r="AE326" s="22">
        <v>0</v>
      </c>
      <c r="AF326" s="22">
        <v>0</v>
      </c>
      <c r="AG326" s="22">
        <v>0</v>
      </c>
      <c r="AH326" s="22">
        <v>0</v>
      </c>
      <c r="AI326" s="22">
        <v>4000</v>
      </c>
      <c r="AJ326" s="22">
        <v>0</v>
      </c>
      <c r="AK326" s="22">
        <v>0</v>
      </c>
      <c r="AL326" s="22">
        <v>0</v>
      </c>
      <c r="AM326" s="22">
        <v>0</v>
      </c>
      <c r="AN326" s="22">
        <v>0</v>
      </c>
      <c r="AO326" s="22">
        <v>0</v>
      </c>
      <c r="AP326" s="22">
        <v>8201</v>
      </c>
    </row>
    <row r="327" spans="1:42" x14ac:dyDescent="0.35">
      <c r="A327" s="22" t="s">
        <v>114</v>
      </c>
      <c r="B327" s="22" t="s">
        <v>670</v>
      </c>
      <c r="C327" s="22" t="s">
        <v>767</v>
      </c>
      <c r="D327" s="22" t="s">
        <v>768</v>
      </c>
      <c r="E327" s="22">
        <v>0</v>
      </c>
      <c r="F327" s="22">
        <v>0</v>
      </c>
      <c r="G327" s="22">
        <v>0</v>
      </c>
      <c r="H327" s="22">
        <v>0</v>
      </c>
      <c r="I327" s="22">
        <v>0</v>
      </c>
      <c r="J327" s="22">
        <v>0</v>
      </c>
      <c r="K327" s="22">
        <v>0</v>
      </c>
      <c r="L327" s="22">
        <v>0</v>
      </c>
      <c r="M327" s="22">
        <v>0</v>
      </c>
      <c r="N327" s="22">
        <v>0</v>
      </c>
      <c r="O327" s="22">
        <v>0</v>
      </c>
      <c r="P327" s="22">
        <v>0</v>
      </c>
      <c r="Q327" s="22">
        <v>0</v>
      </c>
      <c r="R327" s="22">
        <v>0</v>
      </c>
      <c r="S327" s="22">
        <v>0</v>
      </c>
      <c r="T327" s="22">
        <v>0</v>
      </c>
      <c r="U327" s="22">
        <v>0</v>
      </c>
      <c r="V327" s="22">
        <v>0</v>
      </c>
      <c r="W327" s="22">
        <v>0</v>
      </c>
      <c r="X327" s="22">
        <v>0</v>
      </c>
      <c r="Y327" s="22">
        <v>0</v>
      </c>
      <c r="Z327" s="22">
        <v>0</v>
      </c>
      <c r="AA327" s="22">
        <v>0</v>
      </c>
      <c r="AB327" s="22">
        <v>0</v>
      </c>
      <c r="AC327" s="22">
        <v>0</v>
      </c>
      <c r="AD327" s="22">
        <v>0</v>
      </c>
      <c r="AE327" s="22">
        <v>0</v>
      </c>
      <c r="AF327" s="22">
        <v>0</v>
      </c>
      <c r="AG327" s="22">
        <v>0</v>
      </c>
      <c r="AH327" s="22">
        <v>0</v>
      </c>
      <c r="AI327" s="22">
        <v>0</v>
      </c>
      <c r="AJ327" s="22">
        <v>0</v>
      </c>
      <c r="AK327" s="22">
        <v>0</v>
      </c>
      <c r="AL327" s="22">
        <v>0</v>
      </c>
      <c r="AM327" s="22">
        <v>0</v>
      </c>
      <c r="AN327" s="22">
        <v>0</v>
      </c>
      <c r="AO327" s="22">
        <v>0</v>
      </c>
      <c r="AP327" s="22">
        <v>0</v>
      </c>
    </row>
    <row r="328" spans="1:42" x14ac:dyDescent="0.35">
      <c r="A328" s="22" t="s">
        <v>114</v>
      </c>
      <c r="B328" s="22" t="s">
        <v>670</v>
      </c>
      <c r="C328" s="22" t="s">
        <v>769</v>
      </c>
      <c r="D328" s="22" t="s">
        <v>770</v>
      </c>
      <c r="E328" s="22">
        <v>585</v>
      </c>
      <c r="F328" s="22">
        <v>0</v>
      </c>
      <c r="G328" s="22">
        <v>0</v>
      </c>
      <c r="H328" s="22">
        <v>0</v>
      </c>
      <c r="I328" s="22">
        <v>0</v>
      </c>
      <c r="J328" s="22">
        <v>0</v>
      </c>
      <c r="K328" s="22">
        <v>0</v>
      </c>
      <c r="L328" s="22">
        <v>0</v>
      </c>
      <c r="M328" s="22">
        <v>0</v>
      </c>
      <c r="N328" s="22">
        <v>0</v>
      </c>
      <c r="O328" s="22">
        <v>150</v>
      </c>
      <c r="P328" s="22">
        <v>0</v>
      </c>
      <c r="Q328" s="22">
        <v>0</v>
      </c>
      <c r="R328" s="22">
        <v>0</v>
      </c>
      <c r="S328" s="22">
        <v>0</v>
      </c>
      <c r="T328" s="22">
        <v>0</v>
      </c>
      <c r="U328" s="22">
        <v>0</v>
      </c>
      <c r="V328" s="22">
        <v>0</v>
      </c>
      <c r="W328" s="22">
        <v>0</v>
      </c>
      <c r="X328" s="22">
        <v>0</v>
      </c>
      <c r="Y328" s="22">
        <v>0</v>
      </c>
      <c r="Z328" s="22">
        <v>0</v>
      </c>
      <c r="AA328" s="22">
        <v>0</v>
      </c>
      <c r="AB328" s="22">
        <v>0</v>
      </c>
      <c r="AC328" s="22">
        <v>0</v>
      </c>
      <c r="AD328" s="22">
        <v>0</v>
      </c>
      <c r="AE328" s="22">
        <v>0</v>
      </c>
      <c r="AF328" s="22">
        <v>0</v>
      </c>
      <c r="AG328" s="22">
        <v>0</v>
      </c>
      <c r="AH328" s="22">
        <v>0</v>
      </c>
      <c r="AI328" s="22">
        <v>0</v>
      </c>
      <c r="AJ328" s="22">
        <v>0</v>
      </c>
      <c r="AK328" s="22">
        <v>0</v>
      </c>
      <c r="AL328" s="22">
        <v>0</v>
      </c>
      <c r="AM328" s="22">
        <v>0</v>
      </c>
      <c r="AN328" s="22">
        <v>0</v>
      </c>
      <c r="AO328" s="22">
        <v>0</v>
      </c>
      <c r="AP328" s="22">
        <v>735</v>
      </c>
    </row>
    <row r="329" spans="1:42" x14ac:dyDescent="0.35">
      <c r="A329" s="22" t="s">
        <v>114</v>
      </c>
      <c r="B329" s="22" t="s">
        <v>670</v>
      </c>
      <c r="C329" s="22" t="s">
        <v>771</v>
      </c>
      <c r="D329" s="22" t="s">
        <v>772</v>
      </c>
      <c r="E329" s="22">
        <v>0</v>
      </c>
      <c r="F329" s="22">
        <v>3215</v>
      </c>
      <c r="G329" s="22">
        <v>0</v>
      </c>
      <c r="H329" s="22">
        <v>0</v>
      </c>
      <c r="I329" s="22">
        <v>0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0</v>
      </c>
      <c r="P329" s="22">
        <v>0</v>
      </c>
      <c r="Q329" s="22">
        <v>0</v>
      </c>
      <c r="R329" s="22">
        <v>0</v>
      </c>
      <c r="S329" s="22">
        <v>0</v>
      </c>
      <c r="T329" s="22">
        <v>0</v>
      </c>
      <c r="U329" s="22">
        <v>0</v>
      </c>
      <c r="V329" s="22">
        <v>0</v>
      </c>
      <c r="W329" s="22">
        <v>0</v>
      </c>
      <c r="X329" s="22">
        <v>0</v>
      </c>
      <c r="Y329" s="22">
        <v>0</v>
      </c>
      <c r="Z329" s="22">
        <v>0</v>
      </c>
      <c r="AA329" s="22">
        <v>0</v>
      </c>
      <c r="AB329" s="22">
        <v>1675</v>
      </c>
      <c r="AC329" s="22">
        <v>0</v>
      </c>
      <c r="AD329" s="22">
        <v>0</v>
      </c>
      <c r="AE329" s="22">
        <v>0</v>
      </c>
      <c r="AF329" s="22">
        <v>0</v>
      </c>
      <c r="AG329" s="22">
        <v>0</v>
      </c>
      <c r="AH329" s="22">
        <v>0</v>
      </c>
      <c r="AI329" s="22">
        <v>0</v>
      </c>
      <c r="AJ329" s="22">
        <v>0</v>
      </c>
      <c r="AK329" s="22">
        <v>0</v>
      </c>
      <c r="AL329" s="22">
        <v>0</v>
      </c>
      <c r="AM329" s="22">
        <v>0</v>
      </c>
      <c r="AN329" s="22">
        <v>0</v>
      </c>
      <c r="AO329" s="22">
        <v>0</v>
      </c>
      <c r="AP329" s="22">
        <v>4890</v>
      </c>
    </row>
    <row r="330" spans="1:42" x14ac:dyDescent="0.35">
      <c r="A330" s="22" t="s">
        <v>114</v>
      </c>
      <c r="B330" s="22" t="s">
        <v>773</v>
      </c>
      <c r="C330" s="22" t="s">
        <v>774</v>
      </c>
      <c r="D330" s="22" t="s">
        <v>775</v>
      </c>
      <c r="E330" s="22">
        <v>0</v>
      </c>
      <c r="F330" s="22">
        <v>0</v>
      </c>
      <c r="G330" s="22">
        <v>0</v>
      </c>
      <c r="H330" s="22">
        <v>0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>
        <v>0</v>
      </c>
      <c r="Q330" s="22">
        <v>0</v>
      </c>
      <c r="R330" s="22">
        <v>0</v>
      </c>
      <c r="S330" s="22">
        <v>0</v>
      </c>
      <c r="T330" s="22">
        <v>0</v>
      </c>
      <c r="U330" s="22">
        <v>0</v>
      </c>
      <c r="V330" s="22">
        <v>0</v>
      </c>
      <c r="W330" s="22">
        <v>0</v>
      </c>
      <c r="X330" s="22">
        <v>0</v>
      </c>
      <c r="Y330" s="22">
        <v>0</v>
      </c>
      <c r="Z330" s="22">
        <v>0</v>
      </c>
      <c r="AA330" s="22">
        <v>0</v>
      </c>
      <c r="AB330" s="22">
        <v>0</v>
      </c>
      <c r="AC330" s="22">
        <v>0</v>
      </c>
      <c r="AD330" s="22">
        <v>0</v>
      </c>
      <c r="AE330" s="22">
        <v>0</v>
      </c>
      <c r="AF330" s="22">
        <v>0</v>
      </c>
      <c r="AG330" s="22">
        <v>0</v>
      </c>
      <c r="AH330" s="22">
        <v>0</v>
      </c>
      <c r="AI330" s="22">
        <v>0</v>
      </c>
      <c r="AJ330" s="22">
        <v>0</v>
      </c>
      <c r="AK330" s="22">
        <v>0</v>
      </c>
      <c r="AL330" s="22">
        <v>0</v>
      </c>
      <c r="AM330" s="22">
        <v>0</v>
      </c>
      <c r="AN330" s="22">
        <v>0</v>
      </c>
      <c r="AO330" s="22">
        <v>0</v>
      </c>
      <c r="AP330" s="22">
        <v>0</v>
      </c>
    </row>
    <row r="331" spans="1:42" x14ac:dyDescent="0.35">
      <c r="A331" s="22" t="s">
        <v>114</v>
      </c>
      <c r="B331" s="22" t="s">
        <v>773</v>
      </c>
      <c r="C331" s="22" t="s">
        <v>776</v>
      </c>
      <c r="D331" s="22" t="s">
        <v>777</v>
      </c>
      <c r="E331" s="22">
        <v>0</v>
      </c>
      <c r="F331" s="22">
        <v>0</v>
      </c>
      <c r="G331" s="22">
        <v>0</v>
      </c>
      <c r="H331" s="22">
        <v>0</v>
      </c>
      <c r="I331" s="22">
        <v>0</v>
      </c>
      <c r="J331" s="22">
        <v>0</v>
      </c>
      <c r="K331" s="22">
        <v>0</v>
      </c>
      <c r="L331" s="22">
        <v>0</v>
      </c>
      <c r="M331" s="22">
        <v>0</v>
      </c>
      <c r="N331" s="22">
        <v>0</v>
      </c>
      <c r="O331" s="22">
        <v>0</v>
      </c>
      <c r="P331" s="22">
        <v>0</v>
      </c>
      <c r="Q331" s="22">
        <v>0</v>
      </c>
      <c r="R331" s="22">
        <v>0</v>
      </c>
      <c r="S331" s="22">
        <v>0</v>
      </c>
      <c r="T331" s="22">
        <v>0</v>
      </c>
      <c r="U331" s="22">
        <v>0</v>
      </c>
      <c r="V331" s="22">
        <v>0</v>
      </c>
      <c r="W331" s="22">
        <v>0</v>
      </c>
      <c r="X331" s="22">
        <v>0</v>
      </c>
      <c r="Y331" s="22">
        <v>0</v>
      </c>
      <c r="Z331" s="22">
        <v>0</v>
      </c>
      <c r="AA331" s="22">
        <v>0</v>
      </c>
      <c r="AB331" s="22">
        <v>0</v>
      </c>
      <c r="AC331" s="22">
        <v>0</v>
      </c>
      <c r="AD331" s="22">
        <v>0</v>
      </c>
      <c r="AE331" s="22">
        <v>0</v>
      </c>
      <c r="AF331" s="22">
        <v>0</v>
      </c>
      <c r="AG331" s="22">
        <v>0</v>
      </c>
      <c r="AH331" s="22">
        <v>0</v>
      </c>
      <c r="AI331" s="22">
        <v>0</v>
      </c>
      <c r="AJ331" s="22">
        <v>0</v>
      </c>
      <c r="AK331" s="22">
        <v>0</v>
      </c>
      <c r="AL331" s="22">
        <v>0</v>
      </c>
      <c r="AM331" s="22">
        <v>0</v>
      </c>
      <c r="AN331" s="22">
        <v>0</v>
      </c>
      <c r="AO331" s="22">
        <v>0</v>
      </c>
      <c r="AP331" s="22">
        <v>0</v>
      </c>
    </row>
    <row r="332" spans="1:42" x14ac:dyDescent="0.35">
      <c r="A332" s="22" t="s">
        <v>114</v>
      </c>
      <c r="B332" s="22" t="s">
        <v>773</v>
      </c>
      <c r="C332" s="22" t="s">
        <v>778</v>
      </c>
      <c r="D332" s="22" t="s">
        <v>779</v>
      </c>
      <c r="E332" s="22">
        <v>0</v>
      </c>
      <c r="F332" s="22">
        <v>0</v>
      </c>
      <c r="G332" s="22">
        <v>0</v>
      </c>
      <c r="H332" s="22">
        <v>0</v>
      </c>
      <c r="I332" s="22">
        <v>0</v>
      </c>
      <c r="J332" s="22">
        <v>0</v>
      </c>
      <c r="K332" s="22">
        <v>0</v>
      </c>
      <c r="L332" s="22">
        <v>0</v>
      </c>
      <c r="M332" s="22">
        <v>0</v>
      </c>
      <c r="N332" s="22">
        <v>0</v>
      </c>
      <c r="O332" s="22">
        <v>0</v>
      </c>
      <c r="P332" s="22">
        <v>0</v>
      </c>
      <c r="Q332" s="22">
        <v>0</v>
      </c>
      <c r="R332" s="22">
        <v>0</v>
      </c>
      <c r="S332" s="22">
        <v>0</v>
      </c>
      <c r="T332" s="22">
        <v>0</v>
      </c>
      <c r="U332" s="22">
        <v>0</v>
      </c>
      <c r="V332" s="22">
        <v>0</v>
      </c>
      <c r="W332" s="22">
        <v>0</v>
      </c>
      <c r="X332" s="22">
        <v>0</v>
      </c>
      <c r="Y332" s="22">
        <v>0</v>
      </c>
      <c r="Z332" s="22">
        <v>0</v>
      </c>
      <c r="AA332" s="22">
        <v>0</v>
      </c>
      <c r="AB332" s="22">
        <v>0</v>
      </c>
      <c r="AC332" s="22">
        <v>0</v>
      </c>
      <c r="AD332" s="22">
        <v>0</v>
      </c>
      <c r="AE332" s="22">
        <v>0</v>
      </c>
      <c r="AF332" s="22">
        <v>0</v>
      </c>
      <c r="AG332" s="22">
        <v>0</v>
      </c>
      <c r="AH332" s="22">
        <v>0</v>
      </c>
      <c r="AI332" s="22">
        <v>0</v>
      </c>
      <c r="AJ332" s="22">
        <v>0</v>
      </c>
      <c r="AK332" s="22">
        <v>0</v>
      </c>
      <c r="AL332" s="22">
        <v>0</v>
      </c>
      <c r="AM332" s="22">
        <v>0</v>
      </c>
      <c r="AN332" s="22">
        <v>0</v>
      </c>
      <c r="AO332" s="22">
        <v>0</v>
      </c>
      <c r="AP332" s="22">
        <v>0</v>
      </c>
    </row>
    <row r="333" spans="1:42" x14ac:dyDescent="0.35">
      <c r="A333" s="22" t="s">
        <v>114</v>
      </c>
      <c r="B333" s="22" t="s">
        <v>773</v>
      </c>
      <c r="C333" s="22" t="s">
        <v>780</v>
      </c>
      <c r="D333" s="22" t="s">
        <v>781</v>
      </c>
      <c r="E333" s="22">
        <v>0</v>
      </c>
      <c r="F333" s="22">
        <v>0</v>
      </c>
      <c r="G333" s="22">
        <v>0</v>
      </c>
      <c r="H333" s="22">
        <v>0</v>
      </c>
      <c r="I333" s="22">
        <v>0</v>
      </c>
      <c r="J333" s="22">
        <v>0</v>
      </c>
      <c r="K333" s="22">
        <v>0</v>
      </c>
      <c r="L333" s="22">
        <v>0</v>
      </c>
      <c r="M333" s="22">
        <v>0</v>
      </c>
      <c r="N333" s="22">
        <v>0</v>
      </c>
      <c r="O333" s="22">
        <v>0</v>
      </c>
      <c r="P333" s="22">
        <v>0</v>
      </c>
      <c r="Q333" s="22">
        <v>0</v>
      </c>
      <c r="R333" s="22">
        <v>0</v>
      </c>
      <c r="S333" s="22">
        <v>0</v>
      </c>
      <c r="T333" s="22">
        <v>0</v>
      </c>
      <c r="U333" s="22">
        <v>0</v>
      </c>
      <c r="V333" s="22">
        <v>0</v>
      </c>
      <c r="W333" s="22">
        <v>0</v>
      </c>
      <c r="X333" s="22">
        <v>0</v>
      </c>
      <c r="Y333" s="22">
        <v>0</v>
      </c>
      <c r="Z333" s="22">
        <v>0</v>
      </c>
      <c r="AA333" s="22">
        <v>0</v>
      </c>
      <c r="AB333" s="22">
        <v>0</v>
      </c>
      <c r="AC333" s="22">
        <v>0</v>
      </c>
      <c r="AD333" s="22">
        <v>0</v>
      </c>
      <c r="AE333" s="22">
        <v>0</v>
      </c>
      <c r="AF333" s="22">
        <v>0</v>
      </c>
      <c r="AG333" s="22">
        <v>0</v>
      </c>
      <c r="AH333" s="22">
        <v>0</v>
      </c>
      <c r="AI333" s="22">
        <v>0</v>
      </c>
      <c r="AJ333" s="22">
        <v>0</v>
      </c>
      <c r="AK333" s="22">
        <v>0</v>
      </c>
      <c r="AL333" s="22">
        <v>0</v>
      </c>
      <c r="AM333" s="22">
        <v>0</v>
      </c>
      <c r="AN333" s="22">
        <v>0</v>
      </c>
      <c r="AO333" s="22">
        <v>0</v>
      </c>
      <c r="AP333" s="22">
        <v>0</v>
      </c>
    </row>
    <row r="334" spans="1:42" x14ac:dyDescent="0.35">
      <c r="A334" s="22" t="s">
        <v>114</v>
      </c>
      <c r="B334" s="22" t="s">
        <v>773</v>
      </c>
      <c r="C334" s="22" t="s">
        <v>782</v>
      </c>
      <c r="D334" s="22" t="s">
        <v>783</v>
      </c>
      <c r="E334" s="22">
        <v>0</v>
      </c>
      <c r="F334" s="22">
        <v>0</v>
      </c>
      <c r="G334" s="22">
        <v>0</v>
      </c>
      <c r="H334" s="22">
        <v>0</v>
      </c>
      <c r="I334" s="22">
        <v>0</v>
      </c>
      <c r="J334" s="22">
        <v>0</v>
      </c>
      <c r="K334" s="22">
        <v>0</v>
      </c>
      <c r="L334" s="22">
        <v>0</v>
      </c>
      <c r="M334" s="22">
        <v>0</v>
      </c>
      <c r="N334" s="22">
        <v>0</v>
      </c>
      <c r="O334" s="22">
        <v>0</v>
      </c>
      <c r="P334" s="22">
        <v>0</v>
      </c>
      <c r="Q334" s="22">
        <v>0</v>
      </c>
      <c r="R334" s="22">
        <v>0</v>
      </c>
      <c r="S334" s="22">
        <v>0</v>
      </c>
      <c r="T334" s="22">
        <v>0</v>
      </c>
      <c r="U334" s="22">
        <v>0</v>
      </c>
      <c r="V334" s="22">
        <v>0</v>
      </c>
      <c r="W334" s="22">
        <v>0</v>
      </c>
      <c r="X334" s="22">
        <v>0</v>
      </c>
      <c r="Y334" s="22">
        <v>0</v>
      </c>
      <c r="Z334" s="22">
        <v>0</v>
      </c>
      <c r="AA334" s="22">
        <v>0</v>
      </c>
      <c r="AB334" s="22">
        <v>0</v>
      </c>
      <c r="AC334" s="22">
        <v>0</v>
      </c>
      <c r="AD334" s="22">
        <v>0</v>
      </c>
      <c r="AE334" s="22">
        <v>0</v>
      </c>
      <c r="AF334" s="22">
        <v>0</v>
      </c>
      <c r="AG334" s="22">
        <v>0</v>
      </c>
      <c r="AH334" s="22">
        <v>0</v>
      </c>
      <c r="AI334" s="22">
        <v>0</v>
      </c>
      <c r="AJ334" s="22">
        <v>0</v>
      </c>
      <c r="AK334" s="22">
        <v>0</v>
      </c>
      <c r="AL334" s="22">
        <v>0</v>
      </c>
      <c r="AM334" s="22">
        <v>0</v>
      </c>
      <c r="AN334" s="22">
        <v>0</v>
      </c>
      <c r="AO334" s="22">
        <v>0</v>
      </c>
      <c r="AP334" s="22">
        <v>0</v>
      </c>
    </row>
    <row r="335" spans="1:42" x14ac:dyDescent="0.35">
      <c r="A335" s="22" t="s">
        <v>114</v>
      </c>
      <c r="B335" s="22" t="s">
        <v>773</v>
      </c>
      <c r="C335" s="22" t="s">
        <v>784</v>
      </c>
      <c r="D335" s="22" t="s">
        <v>785</v>
      </c>
      <c r="E335" s="22">
        <v>0</v>
      </c>
      <c r="F335" s="22">
        <v>0</v>
      </c>
      <c r="G335" s="22">
        <v>0</v>
      </c>
      <c r="H335" s="22">
        <v>0</v>
      </c>
      <c r="I335" s="22">
        <v>0</v>
      </c>
      <c r="J335" s="22">
        <v>0</v>
      </c>
      <c r="K335" s="22">
        <v>0</v>
      </c>
      <c r="L335" s="22">
        <v>0</v>
      </c>
      <c r="M335" s="22">
        <v>0</v>
      </c>
      <c r="N335" s="22">
        <v>0</v>
      </c>
      <c r="O335" s="22">
        <v>0</v>
      </c>
      <c r="P335" s="22">
        <v>0</v>
      </c>
      <c r="Q335" s="22">
        <v>0</v>
      </c>
      <c r="R335" s="22">
        <v>0</v>
      </c>
      <c r="S335" s="22">
        <v>0</v>
      </c>
      <c r="T335" s="22">
        <v>0</v>
      </c>
      <c r="U335" s="22">
        <v>0</v>
      </c>
      <c r="V335" s="22">
        <v>0</v>
      </c>
      <c r="W335" s="22">
        <v>0</v>
      </c>
      <c r="X335" s="22">
        <v>0</v>
      </c>
      <c r="Y335" s="22">
        <v>0</v>
      </c>
      <c r="Z335" s="22">
        <v>0</v>
      </c>
      <c r="AA335" s="22">
        <v>0</v>
      </c>
      <c r="AB335" s="22">
        <v>0</v>
      </c>
      <c r="AC335" s="22">
        <v>0</v>
      </c>
      <c r="AD335" s="22">
        <v>0</v>
      </c>
      <c r="AE335" s="22">
        <v>0</v>
      </c>
      <c r="AF335" s="22">
        <v>0</v>
      </c>
      <c r="AG335" s="22">
        <v>0</v>
      </c>
      <c r="AH335" s="22">
        <v>0</v>
      </c>
      <c r="AI335" s="22">
        <v>0</v>
      </c>
      <c r="AJ335" s="22">
        <v>0</v>
      </c>
      <c r="AK335" s="22">
        <v>0</v>
      </c>
      <c r="AL335" s="22">
        <v>0</v>
      </c>
      <c r="AM335" s="22">
        <v>0</v>
      </c>
      <c r="AN335" s="22">
        <v>0</v>
      </c>
      <c r="AO335" s="22">
        <v>0</v>
      </c>
      <c r="AP335" s="22">
        <v>0</v>
      </c>
    </row>
    <row r="336" spans="1:42" x14ac:dyDescent="0.35">
      <c r="A336" s="22" t="s">
        <v>114</v>
      </c>
      <c r="B336" s="22" t="s">
        <v>773</v>
      </c>
      <c r="C336" s="22" t="s">
        <v>786</v>
      </c>
      <c r="D336" s="22" t="s">
        <v>787</v>
      </c>
      <c r="E336" s="22">
        <v>0</v>
      </c>
      <c r="F336" s="22">
        <v>0</v>
      </c>
      <c r="G336" s="22">
        <v>0</v>
      </c>
      <c r="H336" s="22">
        <v>0</v>
      </c>
      <c r="I336" s="22">
        <v>0</v>
      </c>
      <c r="J336" s="22">
        <v>0</v>
      </c>
      <c r="K336" s="22">
        <v>0</v>
      </c>
      <c r="L336" s="22">
        <v>0</v>
      </c>
      <c r="M336" s="22">
        <v>0</v>
      </c>
      <c r="N336" s="22">
        <v>0</v>
      </c>
      <c r="O336" s="22">
        <v>0</v>
      </c>
      <c r="P336" s="22">
        <v>0</v>
      </c>
      <c r="Q336" s="22">
        <v>0</v>
      </c>
      <c r="R336" s="22">
        <v>0</v>
      </c>
      <c r="S336" s="22">
        <v>0</v>
      </c>
      <c r="T336" s="22">
        <v>0</v>
      </c>
      <c r="U336" s="22">
        <v>0</v>
      </c>
      <c r="V336" s="22">
        <v>0</v>
      </c>
      <c r="W336" s="22">
        <v>0</v>
      </c>
      <c r="X336" s="22">
        <v>0</v>
      </c>
      <c r="Y336" s="22">
        <v>0</v>
      </c>
      <c r="Z336" s="22">
        <v>0</v>
      </c>
      <c r="AA336" s="22">
        <v>0</v>
      </c>
      <c r="AB336" s="22">
        <v>0</v>
      </c>
      <c r="AC336" s="22">
        <v>0</v>
      </c>
      <c r="AD336" s="22">
        <v>0</v>
      </c>
      <c r="AE336" s="22">
        <v>0</v>
      </c>
      <c r="AF336" s="22">
        <v>0</v>
      </c>
      <c r="AG336" s="22">
        <v>0</v>
      </c>
      <c r="AH336" s="22">
        <v>0</v>
      </c>
      <c r="AI336" s="22">
        <v>0</v>
      </c>
      <c r="AJ336" s="22">
        <v>0</v>
      </c>
      <c r="AK336" s="22">
        <v>0</v>
      </c>
      <c r="AL336" s="22">
        <v>0</v>
      </c>
      <c r="AM336" s="22">
        <v>0</v>
      </c>
      <c r="AN336" s="22">
        <v>0</v>
      </c>
      <c r="AO336" s="22">
        <v>0</v>
      </c>
      <c r="AP336" s="22">
        <v>0</v>
      </c>
    </row>
    <row r="337" spans="1:42" x14ac:dyDescent="0.35">
      <c r="A337" s="22" t="s">
        <v>114</v>
      </c>
      <c r="B337" s="22" t="s">
        <v>773</v>
      </c>
      <c r="C337" s="22" t="s">
        <v>788</v>
      </c>
      <c r="D337" s="22" t="s">
        <v>789</v>
      </c>
      <c r="E337" s="22">
        <v>0</v>
      </c>
      <c r="F337" s="22">
        <v>0</v>
      </c>
      <c r="G337" s="22">
        <v>0</v>
      </c>
      <c r="H337" s="22">
        <v>0</v>
      </c>
      <c r="I337" s="22">
        <v>0</v>
      </c>
      <c r="J337" s="22">
        <v>0</v>
      </c>
      <c r="K337" s="22">
        <v>51922</v>
      </c>
      <c r="L337" s="22">
        <v>0</v>
      </c>
      <c r="M337" s="22">
        <v>0</v>
      </c>
      <c r="N337" s="22">
        <v>0</v>
      </c>
      <c r="O337" s="22">
        <v>0</v>
      </c>
      <c r="P337" s="22">
        <v>0</v>
      </c>
      <c r="Q337" s="22">
        <v>0</v>
      </c>
      <c r="R337" s="22">
        <v>0</v>
      </c>
      <c r="S337" s="22">
        <v>0</v>
      </c>
      <c r="T337" s="22">
        <v>38011</v>
      </c>
      <c r="U337" s="22">
        <v>44163</v>
      </c>
      <c r="V337" s="22">
        <v>309116</v>
      </c>
      <c r="W337" s="22">
        <v>0</v>
      </c>
      <c r="X337" s="22">
        <v>0</v>
      </c>
      <c r="Y337" s="22">
        <v>0</v>
      </c>
      <c r="Z337" s="22">
        <v>0</v>
      </c>
      <c r="AA337" s="22">
        <v>0</v>
      </c>
      <c r="AB337" s="22">
        <v>38266</v>
      </c>
      <c r="AC337" s="22">
        <v>0</v>
      </c>
      <c r="AD337" s="22">
        <v>0</v>
      </c>
      <c r="AE337" s="22">
        <v>0</v>
      </c>
      <c r="AF337" s="22">
        <v>0</v>
      </c>
      <c r="AG337" s="22">
        <v>0</v>
      </c>
      <c r="AH337" s="22">
        <v>0</v>
      </c>
      <c r="AI337" s="22">
        <v>0</v>
      </c>
      <c r="AJ337" s="22">
        <v>0</v>
      </c>
      <c r="AK337" s="22">
        <v>0</v>
      </c>
      <c r="AL337" s="22">
        <v>0</v>
      </c>
      <c r="AM337" s="22">
        <v>0</v>
      </c>
      <c r="AN337" s="22">
        <v>0</v>
      </c>
      <c r="AO337" s="22">
        <v>0</v>
      </c>
      <c r="AP337" s="22">
        <v>481478</v>
      </c>
    </row>
    <row r="338" spans="1:42" x14ac:dyDescent="0.35">
      <c r="A338" s="22" t="s">
        <v>114</v>
      </c>
      <c r="B338" s="22" t="s">
        <v>790</v>
      </c>
      <c r="C338" s="22" t="s">
        <v>791</v>
      </c>
      <c r="D338" s="22" t="s">
        <v>792</v>
      </c>
      <c r="E338" s="22">
        <v>0</v>
      </c>
      <c r="F338" s="22">
        <v>438796</v>
      </c>
      <c r="G338" s="22">
        <v>0</v>
      </c>
      <c r="H338" s="22">
        <v>0</v>
      </c>
      <c r="I338" s="22">
        <v>97790</v>
      </c>
      <c r="J338" s="22">
        <v>0</v>
      </c>
      <c r="K338" s="22">
        <v>0</v>
      </c>
      <c r="L338" s="22">
        <v>68546</v>
      </c>
      <c r="M338" s="22">
        <v>0</v>
      </c>
      <c r="N338" s="22">
        <v>0</v>
      </c>
      <c r="O338" s="22">
        <v>2101514</v>
      </c>
      <c r="P338" s="22">
        <v>0</v>
      </c>
      <c r="Q338" s="22">
        <v>0</v>
      </c>
      <c r="R338" s="22">
        <v>0</v>
      </c>
      <c r="S338" s="22">
        <v>0</v>
      </c>
      <c r="T338" s="22">
        <v>328835</v>
      </c>
      <c r="U338" s="22">
        <v>0</v>
      </c>
      <c r="V338" s="22">
        <v>19583</v>
      </c>
      <c r="W338" s="22">
        <v>0</v>
      </c>
      <c r="X338" s="22">
        <v>0</v>
      </c>
      <c r="Y338" s="22">
        <v>0</v>
      </c>
      <c r="Z338" s="22">
        <v>0</v>
      </c>
      <c r="AA338" s="22">
        <v>0</v>
      </c>
      <c r="AB338" s="22">
        <v>0</v>
      </c>
      <c r="AC338" s="22">
        <v>979837</v>
      </c>
      <c r="AD338" s="22">
        <v>0</v>
      </c>
      <c r="AE338" s="22">
        <v>0</v>
      </c>
      <c r="AF338" s="22">
        <v>0</v>
      </c>
      <c r="AG338" s="22">
        <v>0</v>
      </c>
      <c r="AH338" s="22">
        <v>0</v>
      </c>
      <c r="AI338" s="22">
        <v>641737</v>
      </c>
      <c r="AJ338" s="22">
        <v>0</v>
      </c>
      <c r="AK338" s="22">
        <v>0</v>
      </c>
      <c r="AL338" s="22">
        <v>0</v>
      </c>
      <c r="AM338" s="22">
        <v>0</v>
      </c>
      <c r="AN338" s="22">
        <v>0</v>
      </c>
      <c r="AO338" s="22">
        <v>0</v>
      </c>
      <c r="AP338" s="22">
        <v>4676638</v>
      </c>
    </row>
    <row r="339" spans="1:42" x14ac:dyDescent="0.35">
      <c r="A339" s="22"/>
      <c r="B339" s="22"/>
      <c r="C339" s="22"/>
      <c r="D339" s="22" t="s">
        <v>793</v>
      </c>
      <c r="E339" s="22"/>
    </row>
  </sheetData>
  <pageMargins left="0.7" right="0.7" top="0.75" bottom="0.75" header="0.3" footer="0.3"/>
  <headerFooter>
    <oddFooter>&amp;L_x000D_&amp;1#&amp;"Calibri"&amp;11&amp;K000000 Classification: Protected 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42</vt:i4>
      </vt:variant>
      <vt:variant>
        <vt:lpstr>Named Ranges</vt:lpstr>
      </vt:variant>
      <vt:variant>
        <vt:i4>1</vt:i4>
      </vt:variant>
    </vt:vector>
  </HeadingPairs>
  <TitlesOfParts>
    <vt:vector size="43" baseType="lpstr">
      <vt:lpstr>Index</vt:lpstr>
      <vt:lpstr>A(1)-Total</vt:lpstr>
      <vt:lpstr>B(1)-Unrestricted</vt:lpstr>
      <vt:lpstr>B(2)-Restricted</vt:lpstr>
      <vt:lpstr>B(3)-Equity</vt:lpstr>
      <vt:lpstr>B(4)-Total</vt:lpstr>
      <vt:lpstr>C(1)-Revenue</vt:lpstr>
      <vt:lpstr>D(1)-Total</vt:lpstr>
      <vt:lpstr>E(1)-Sales</vt:lpstr>
      <vt:lpstr>E(2)-Transfers</vt:lpstr>
      <vt:lpstr>E(3)-Amortization</vt:lpstr>
      <vt:lpstr>E(4)-Capital Long Term Interest</vt:lpstr>
      <vt:lpstr>F(1)-Purchased</vt:lpstr>
      <vt:lpstr>F(2)-Donated</vt:lpstr>
      <vt:lpstr>F(3)-Additions</vt:lpstr>
      <vt:lpstr>F(4)-Reductions</vt:lpstr>
      <vt:lpstr>G(1)-StartBalance</vt:lpstr>
      <vt:lpstr>G(2)-Additions</vt:lpstr>
      <vt:lpstr>G(3)-Reductions</vt:lpstr>
      <vt:lpstr>G(4)-EndBalance</vt:lpstr>
      <vt:lpstr>H(1)-Operating</vt:lpstr>
      <vt:lpstr>H(2)-Capital</vt:lpstr>
      <vt:lpstr>H(3)-Total</vt:lpstr>
      <vt:lpstr>I(1)-Operating</vt:lpstr>
      <vt:lpstr>I(2)-Capital</vt:lpstr>
      <vt:lpstr>I(3)-Total</vt:lpstr>
      <vt:lpstr>J(1)-Operating</vt:lpstr>
      <vt:lpstr>J(2)-Capital</vt:lpstr>
      <vt:lpstr>J(3)-Total</vt:lpstr>
      <vt:lpstr>K(1)-Taxes</vt:lpstr>
      <vt:lpstr>K(2)-Grants</vt:lpstr>
      <vt:lpstr>K(3)-Total</vt:lpstr>
      <vt:lpstr>L(1)-Property</vt:lpstr>
      <vt:lpstr>L(2)-Business</vt:lpstr>
      <vt:lpstr>L(3)-Other</vt:lpstr>
      <vt:lpstr>L(4)-Total</vt:lpstr>
      <vt:lpstr>P(1)-Total</vt:lpstr>
      <vt:lpstr>AA(1)-Debt</vt:lpstr>
      <vt:lpstr>ST(1)-Stat</vt:lpstr>
      <vt:lpstr>EA(1)-Assessment</vt:lpstr>
      <vt:lpstr>MR(1)-Residential</vt:lpstr>
      <vt:lpstr>MR(2)-Non-Residential</vt:lpstr>
      <vt:lpstr>Index!Print_Area</vt:lpstr>
    </vt:vector>
  </TitlesOfParts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2020_Financial_Year.xlsx</dc:title>
  <dc:subject>FIR, SIR</dc:subject>
  <dc:creator>Municipal Affairs: Information Services</dc:creator>
  <cp:keywords>FIR, SIR</cp:keywords>
  <dc:description>Municipal Financial and Statistical Information Data for the 2020 Financial Year</dc:description>
  <cp:lastModifiedBy>Nandita Shome</cp:lastModifiedBy>
  <dcterms:created xsi:type="dcterms:W3CDTF">2023-10-06T17:14:47Z</dcterms:created>
  <dcterms:modified xsi:type="dcterms:W3CDTF">2023-10-06T17:14:48Z</dcterms:modified>
  <cp:category>Financial and Statistical Information Reporting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bf2ea38-542c-4b75-bd7d-582ec36a519f_Enabled">
    <vt:lpwstr>true</vt:lpwstr>
  </property>
  <property fmtid="{D5CDD505-2E9C-101B-9397-08002B2CF9AE}" pid="3" name="MSIP_Label_abf2ea38-542c-4b75-bd7d-582ec36a519f_SetDate">
    <vt:lpwstr>2023-10-06T17:14:47Z</vt:lpwstr>
  </property>
  <property fmtid="{D5CDD505-2E9C-101B-9397-08002B2CF9AE}" pid="4" name="MSIP_Label_abf2ea38-542c-4b75-bd7d-582ec36a519f_Method">
    <vt:lpwstr>Standard</vt:lpwstr>
  </property>
  <property fmtid="{D5CDD505-2E9C-101B-9397-08002B2CF9AE}" pid="5" name="MSIP_Label_abf2ea38-542c-4b75-bd7d-582ec36a519f_Name">
    <vt:lpwstr>Protected A</vt:lpwstr>
  </property>
  <property fmtid="{D5CDD505-2E9C-101B-9397-08002B2CF9AE}" pid="6" name="MSIP_Label_abf2ea38-542c-4b75-bd7d-582ec36a519f_SiteId">
    <vt:lpwstr>2bb51c06-af9b-42c5-8bf5-3c3b7b10850b</vt:lpwstr>
  </property>
  <property fmtid="{D5CDD505-2E9C-101B-9397-08002B2CF9AE}" pid="7" name="MSIP_Label_abf2ea38-542c-4b75-bd7d-582ec36a519f_ActionId">
    <vt:lpwstr>ec5fd9e3-7327-4716-87ea-2a8fe2966732</vt:lpwstr>
  </property>
  <property fmtid="{D5CDD505-2E9C-101B-9397-08002B2CF9AE}" pid="8" name="MSIP_Label_abf2ea38-542c-4b75-bd7d-582ec36a519f_ContentBits">
    <vt:lpwstr>2</vt:lpwstr>
  </property>
</Properties>
</file>